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stateofmichigan-my.sharepoint.com/personal/hunzigerk_michigan_gov/Documents/H_DRIVE_MIGRATION/Milliman FY 22 Charts/"/>
    </mc:Choice>
  </mc:AlternateContent>
  <xr:revisionPtr revIDLastSave="3650" documentId="13_ncr:1_{66CF641A-BA9E-48FB-9816-7E0C1E1C5632}" xr6:coauthVersionLast="47" xr6:coauthVersionMax="47" xr10:uidLastSave="{004546E8-E9C8-4EEE-85CA-E00CB8B370AF}"/>
  <bookViews>
    <workbookView xWindow="25080" yWindow="-150" windowWidth="25440" windowHeight="15540" tabRatio="746" activeTab="1" xr2:uid="{00000000-000D-0000-FFFF-FFFF00000000}"/>
  </bookViews>
  <sheets>
    <sheet name="Document Layout &amp; Tab Objective" sheetId="35" r:id="rId1"/>
    <sheet name="Update Log" sheetId="36" r:id="rId2"/>
    <sheet name="Code Charts" sheetId="1" r:id="rId3"/>
    <sheet name="Changes From 21 to 22 Code Sets" sheetId="30" r:id="rId4"/>
    <sheet name="Modifiers" sheetId="18" r:id="rId5"/>
    <sheet name="H0031 Crosswalk" sheetId="14" r:id="rId6"/>
    <sheet name="Qualifications Crosswalk" sheetId="17" r:id="rId7"/>
    <sheet name="Job Title-Modifier Crosswalk" sheetId="12" r:id="rId8"/>
    <sheet name="Place of Service Codes" sheetId="10" r:id="rId9"/>
    <sheet name="General Rules for Reporting" sheetId="3" r:id="rId10"/>
    <sheet name="Appendix-Data Integrity-Content" sheetId="19" r:id="rId11"/>
    <sheet name="CLS H2016 and T1020" sheetId="21" r:id="rId12"/>
    <sheet name="CLS H2015 Non-Lic In-Home" sheetId="20" r:id="rId13"/>
    <sheet name="CLS H2015 Daytime" sheetId="22" r:id="rId14"/>
    <sheet name="Crisis Intervent-Preadm Screen" sheetId="23" r:id="rId15"/>
    <sheet name="Psych IP Local" sheetId="24" r:id="rId16"/>
    <sheet name="Transport Costs - Day Activity" sheetId="25" r:id="rId17"/>
    <sheet name="Same-Time Services Reporting" sheetId="26" r:id="rId18"/>
  </sheets>
  <externalReferences>
    <externalReference r:id="rId19"/>
    <externalReference r:id="rId20"/>
    <externalReference r:id="rId21"/>
  </externalReferences>
  <definedNames>
    <definedName name="_xlnm._FilterDatabase" localSheetId="2" hidden="1">'Code Charts'!$A$11:$O$2172</definedName>
    <definedName name="_xlnm._FilterDatabase" localSheetId="4" hidden="1">Modifiers!$A$4:$G$96</definedName>
    <definedName name="_ftn1" localSheetId="14">'Crisis Intervent-Preadm Screen'!$A$34</definedName>
    <definedName name="_ftnref1" localSheetId="14">'Crisis Intervent-Preadm Screen'!$A$16</definedName>
    <definedName name="_Hlk47617579" localSheetId="12">'CLS H2015 Non-Lic In-Home'!$A$72</definedName>
    <definedName name="_Hlk49186286" localSheetId="11">'CLS H2016 and T1020'!$A$77</definedName>
    <definedName name="_Hlk49186351" localSheetId="10">'Appendix-Data Integrity-Content'!$A$4</definedName>
    <definedName name="_Hlk49186420" localSheetId="11">'CLS H2016 and T1020'!$A$87</definedName>
    <definedName name="_Hlk65064723" localSheetId="17">'Same-Time Services Reporting'!$A$58</definedName>
    <definedName name="_UC2" hidden="1">{#N/A,#N/A,FALSE,"trend"}</definedName>
    <definedName name="_UC3" hidden="1">{#N/A,#N/A,FALSE,"trend"}</definedName>
    <definedName name="aaaa" hidden="1">{#N/A,#N/A,FALSE,"trend"}</definedName>
    <definedName name="adfa" hidden="1">{#N/A,#N/A,FALSE,"trend"}</definedName>
    <definedName name="f"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hidden="1">{#N/A,#N/A,FALSE,"trend"}</definedName>
    <definedName name="otherUC" hidden="1">{#N/A,#N/A,FALSE,"trend"}</definedName>
    <definedName name="PHP" hidden="1">{#N/A,#N/A,FALSE,"trend"}</definedName>
    <definedName name="phys" hidden="1">{#N/A,#N/A,FALSE,"trend"}</definedName>
    <definedName name="physician" hidden="1">{#N/A,#N/A,FALSE,"trend"}</definedName>
    <definedName name="_xlnm.Print_Area" localSheetId="13">'CLS H2015 Daytime'!$A$1:$A$86</definedName>
    <definedName name="_xlnm.Print_Area" localSheetId="12">'CLS H2015 Non-Lic In-Home'!$A$1:$A$91</definedName>
    <definedName name="_xlnm.Print_Area" localSheetId="11">'CLS H2016 and T1020'!$A$1:$A$132</definedName>
    <definedName name="_xlnm.Print_Area" localSheetId="2">'Code Charts'!$A$1:$N$2172</definedName>
    <definedName name="_xlnm.Print_Area" localSheetId="14">'Crisis Intervent-Preadm Screen'!$A$1:$F$52</definedName>
    <definedName name="_xlnm.Print_Area" localSheetId="9">'General Rules for Reporting'!$A$1:$E$81</definedName>
    <definedName name="_xlnm.Print_Area" localSheetId="5">'H0031 Crosswalk'!$A$1:$E$23</definedName>
    <definedName name="_xlnm.Print_Area" localSheetId="7">'Job Title-Modifier Crosswalk'!$A$1:$B$52</definedName>
    <definedName name="_xlnm.Print_Area" localSheetId="4">Modifiers!$A$1:$G$96</definedName>
    <definedName name="_xlnm.Print_Area" localSheetId="8">'Place of Service Codes'!$A$1:$C$40</definedName>
    <definedName name="_xlnm.Print_Area" localSheetId="15">'Psych IP Local'!$A$1:$I$139</definedName>
    <definedName name="_xlnm.Print_Area" localSheetId="16">'Transport Costs - Day Activity'!$A$1:$I$52</definedName>
    <definedName name="_xlnm.Print_Titles" localSheetId="2">'Code Charts'!$1:$11</definedName>
    <definedName name="_xlnm.Print_Titles" localSheetId="5">'H0031 Crosswalk'!$8:$8</definedName>
    <definedName name="_xlnm.Print_Titles" localSheetId="4">Modifiers!$1:$4</definedName>
    <definedName name="_xlnm.Print_Titles" localSheetId="8">'Place of Service Codes'!$5:$5</definedName>
    <definedName name="ProviderProgramEnd">'[2]All Possible Combos'!#REF!</definedName>
    <definedName name="ProviderProgramStart">'[2]All Possible Combos'!#REF!</definedName>
    <definedName name="s" hidden="1">{#N/A,#N/A,FALSE,"trend"}</definedName>
    <definedName name="Selected_PIHP">[1]Info!$D$19</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hidden="1">{#N/A,#N/A,FALSE,"trend"}</definedName>
    <definedName name="Util_1000" hidden="1">{#N/A,#N/A,FALSE,"trend"}</definedName>
    <definedName name="Utilization" hidden="1">{#N/A,#N/A,FALSE,"trend"}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hidden="1">{"OM Visits",#N/A,TRUE,"Optimal";"OM Dollars per Hour",#N/A,TRUE,"Optimal";"OM Hours per Visit",#N/A,TRUE,"Optimal";"OM Dollars per Visit",#N/A,TRUE,"Optimal";"OM Total Visits",#N/A,TRUE,"Optimal";"OM PMPM",#N/A,TRUE,"Optimal"}</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hidden="1">{#N/A,#N/A,FALSE,"Allocation"}</definedName>
    <definedName name="wrn.Assumptions." hidden="1">{#N/A,#N/A,FALSE,"Assumptions"}</definedName>
    <definedName name="wrn.Detail." hidden="1">{"umarea",#N/A,FALSE,"Starting Cost";"umagesex",#N/A,FALSE,"Starting Cost";"umbenlim",#N/A,FALSE,"Starting Cost";"umprovdisc",#N/A,FALSE,"Starting Cost";"umother",#N/A,FALSE,"Starting Cost";"umtrend",#N/A,FALSE,"Starting Cost"}</definedName>
    <definedName name="wrn.Factors." hidden="1">{#N/A,#N/A,FALSE,"Factors"}</definedName>
    <definedName name="wrn.Model." hidden="1">{#N/A,#N/A,FALSE,"Model"}</definedName>
    <definedName name="wrn.Print._.All." hidden="1">{#N/A,#N/A,FALSE,"Assumptions";#N/A,#N/A,FALSE,"Factors";#N/A,#N/A,FALSE,"Model";#N/A,#N/A,FALSE,"Allocation"}</definedName>
    <definedName name="wrn.rates." hidden="1">{"rates",#N/A,FALSE,"Summary"}</definedName>
    <definedName name="wrn.util." hidden="1">{#N/A,#N/A,FALSE,"trend"}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846" i="1" l="1"/>
  <c r="K846" i="1"/>
  <c r="J846" i="1"/>
  <c r="I846" i="1"/>
  <c r="H846" i="1"/>
  <c r="E846" i="1"/>
  <c r="D846" i="1"/>
  <c r="C846" i="1"/>
  <c r="B846" i="1"/>
  <c r="A846" i="1"/>
  <c r="M837" i="1"/>
  <c r="L837" i="1"/>
  <c r="K837" i="1"/>
  <c r="J837" i="1"/>
  <c r="I837" i="1"/>
  <c r="H837" i="1"/>
  <c r="E837" i="1"/>
  <c r="D837" i="1"/>
  <c r="C837" i="1"/>
  <c r="C838" i="1" s="1"/>
  <c r="B837" i="1"/>
  <c r="B838" i="1" s="1"/>
  <c r="E838" i="1"/>
  <c r="D838" i="1"/>
  <c r="A837" i="1"/>
  <c r="A838" i="1" s="1"/>
  <c r="I826" i="1"/>
  <c r="I1601" i="1"/>
  <c r="I1605" i="1" s="1"/>
  <c r="I1609" i="1" s="1"/>
  <c r="I670" i="1"/>
  <c r="I671" i="1" s="1"/>
  <c r="I672" i="1" s="1"/>
  <c r="I673" i="1" s="1"/>
  <c r="I674" i="1" s="1"/>
  <c r="I675" i="1" s="1"/>
  <c r="I676" i="1" s="1"/>
  <c r="I1807" i="1"/>
  <c r="I1808" i="1" s="1"/>
  <c r="I1809" i="1" s="1"/>
  <c r="I1810" i="1" s="1"/>
  <c r="I1811" i="1" s="1"/>
  <c r="I1812" i="1" s="1"/>
  <c r="I1813" i="1" s="1"/>
  <c r="I1814" i="1" s="1"/>
  <c r="I1815" i="1" s="1"/>
  <c r="I1816" i="1" s="1"/>
  <c r="I1817" i="1" s="1"/>
  <c r="I1818" i="1" s="1"/>
  <c r="I1819" i="1" s="1"/>
  <c r="I1820" i="1" s="1"/>
  <c r="I1821" i="1" s="1"/>
  <c r="I1822" i="1" s="1"/>
  <c r="I1823" i="1" s="1"/>
  <c r="I1739" i="1"/>
  <c r="I1740" i="1" s="1"/>
  <c r="I1741" i="1" s="1"/>
  <c r="I1742" i="1" s="1"/>
  <c r="I1743" i="1" s="1"/>
  <c r="I1744" i="1" s="1"/>
  <c r="I1745" i="1" s="1"/>
  <c r="I1746" i="1" s="1"/>
  <c r="I1747" i="1" s="1"/>
  <c r="I1748" i="1" s="1"/>
  <c r="I1749" i="1" s="1"/>
  <c r="I1750" i="1" s="1"/>
  <c r="I1751" i="1" s="1"/>
  <c r="I1752" i="1" s="1"/>
  <c r="I1753" i="1" s="1"/>
  <c r="E2095" i="1"/>
  <c r="E2096" i="1" s="1"/>
  <c r="E2097" i="1" s="1"/>
  <c r="E2098" i="1" s="1"/>
  <c r="E2099" i="1" s="1"/>
  <c r="E2100" i="1" s="1"/>
  <c r="E2101" i="1" s="1"/>
  <c r="E2102" i="1" s="1"/>
  <c r="E2103" i="1" s="1"/>
  <c r="E2104" i="1" s="1"/>
  <c r="E2105" i="1" s="1"/>
  <c r="E2106" i="1" s="1"/>
  <c r="E2107" i="1" s="1"/>
  <c r="E2108" i="1" s="1"/>
  <c r="E2109" i="1" s="1"/>
  <c r="E2110" i="1" s="1"/>
  <c r="E2111" i="1" s="1"/>
  <c r="E2112" i="1" s="1"/>
  <c r="E2113" i="1" s="1"/>
  <c r="E1435" i="1"/>
  <c r="E1436" i="1" s="1"/>
  <c r="E1437" i="1" s="1"/>
  <c r="E1438" i="1" s="1"/>
  <c r="E1439" i="1" s="1"/>
  <c r="E1440" i="1" s="1"/>
  <c r="E1441" i="1" s="1"/>
  <c r="E1442" i="1" s="1"/>
  <c r="E1443" i="1" s="1"/>
  <c r="E1444" i="1" s="1"/>
  <c r="E1445" i="1" s="1"/>
  <c r="E1446" i="1" s="1"/>
  <c r="E1447" i="1" s="1"/>
  <c r="E1448" i="1" s="1"/>
  <c r="E1449" i="1" s="1"/>
  <c r="E1450" i="1" s="1"/>
  <c r="E1451" i="1" s="1"/>
  <c r="E1415" i="1"/>
  <c r="E1416" i="1" s="1"/>
  <c r="E1417" i="1" s="1"/>
  <c r="E1418" i="1" s="1"/>
  <c r="E1419" i="1" s="1"/>
  <c r="E1420" i="1" s="1"/>
  <c r="E1421" i="1" s="1"/>
  <c r="E1422" i="1" s="1"/>
  <c r="E1423" i="1" s="1"/>
  <c r="E1424" i="1" s="1"/>
  <c r="E1425" i="1" s="1"/>
  <c r="E1426" i="1" s="1"/>
  <c r="E1427" i="1" s="1"/>
  <c r="E1428" i="1" s="1"/>
  <c r="E1429" i="1" s="1"/>
  <c r="E1430" i="1" s="1"/>
  <c r="E1431" i="1" s="1"/>
  <c r="E1392" i="1"/>
  <c r="E1393" i="1" s="1"/>
  <c r="E1394" i="1" s="1"/>
  <c r="E1395" i="1" s="1"/>
  <c r="E1396" i="1" s="1"/>
  <c r="E1397" i="1" s="1"/>
  <c r="E1398" i="1" s="1"/>
  <c r="E1399" i="1" s="1"/>
  <c r="E1400" i="1" s="1"/>
  <c r="E1401" i="1" s="1"/>
  <c r="E1402" i="1" s="1"/>
  <c r="E1403" i="1" s="1"/>
  <c r="E1404" i="1" s="1"/>
  <c r="E1405" i="1" s="1"/>
  <c r="E1406" i="1" s="1"/>
  <c r="E1407" i="1" s="1"/>
  <c r="E1408" i="1" s="1"/>
  <c r="E826" i="1"/>
  <c r="E827" i="1" s="1"/>
  <c r="E828" i="1" s="1"/>
  <c r="E829" i="1" s="1"/>
  <c r="E830" i="1" s="1"/>
  <c r="E369" i="1"/>
  <c r="E370" i="1" s="1"/>
  <c r="E371" i="1" s="1"/>
  <c r="E372" i="1" s="1"/>
  <c r="E364" i="1"/>
  <c r="E365" i="1" s="1"/>
  <c r="E366" i="1" s="1"/>
  <c r="E367" i="1" s="1"/>
  <c r="E360" i="1"/>
  <c r="E361" i="1" s="1"/>
  <c r="E362" i="1" s="1"/>
  <c r="E356" i="1"/>
  <c r="E357" i="1" s="1"/>
  <c r="E358" i="1" s="1"/>
  <c r="E311" i="1"/>
  <c r="E312" i="1" s="1"/>
  <c r="E313" i="1" s="1"/>
  <c r="E314" i="1" s="1"/>
  <c r="M2095" i="1"/>
  <c r="M2096" i="1" s="1"/>
  <c r="M2097" i="1" s="1"/>
  <c r="M2098" i="1" s="1"/>
  <c r="M2099" i="1" s="1"/>
  <c r="M2100" i="1" s="1"/>
  <c r="M2101" i="1" s="1"/>
  <c r="M2102" i="1" s="1"/>
  <c r="M2103" i="1" s="1"/>
  <c r="M2104" i="1" s="1"/>
  <c r="M2105" i="1" s="1"/>
  <c r="M2106" i="1" s="1"/>
  <c r="M2107" i="1" s="1"/>
  <c r="M2108" i="1" s="1"/>
  <c r="L1990" i="1"/>
  <c r="L1991" i="1" s="1"/>
  <c r="L1992" i="1" s="1"/>
  <c r="N1601" i="1"/>
  <c r="N1602" i="1" s="1"/>
  <c r="N1603" i="1" s="1"/>
  <c r="N1604" i="1" s="1"/>
  <c r="N1605" i="1" s="1"/>
  <c r="N1606" i="1" s="1"/>
  <c r="N1607" i="1" s="1"/>
  <c r="N1608" i="1" s="1"/>
  <c r="N1609" i="1" s="1"/>
  <c r="N1610" i="1" s="1"/>
  <c r="N1611" i="1" s="1"/>
  <c r="N1612" i="1" s="1"/>
  <c r="N1613" i="1" s="1"/>
  <c r="N1614" i="1" s="1"/>
  <c r="N1615" i="1" s="1"/>
  <c r="N1616" i="1" s="1"/>
  <c r="N1617" i="1" s="1"/>
  <c r="N1618" i="1" s="1"/>
  <c r="N1619" i="1" s="1"/>
  <c r="N1620" i="1" s="1"/>
  <c r="N1621" i="1" s="1"/>
  <c r="N1435" i="1"/>
  <c r="N1436" i="1" s="1"/>
  <c r="N1437" i="1" s="1"/>
  <c r="N1438" i="1" s="1"/>
  <c r="N1439" i="1" s="1"/>
  <c r="N1440" i="1" s="1"/>
  <c r="N1441" i="1" s="1"/>
  <c r="N1442" i="1" s="1"/>
  <c r="N1443" i="1" s="1"/>
  <c r="N1444" i="1" s="1"/>
  <c r="N1445" i="1" s="1"/>
  <c r="N1446" i="1" s="1"/>
  <c r="N1447" i="1" s="1"/>
  <c r="N1448" i="1" s="1"/>
  <c r="N1449" i="1" s="1"/>
  <c r="N1450" i="1" s="1"/>
  <c r="N1451" i="1" s="1"/>
  <c r="L1435" i="1"/>
  <c r="L1436" i="1" s="1"/>
  <c r="L1437" i="1" s="1"/>
  <c r="L1438" i="1" s="1"/>
  <c r="L1439" i="1" s="1"/>
  <c r="L1440" i="1" s="1"/>
  <c r="L1441" i="1" s="1"/>
  <c r="L1442" i="1" s="1"/>
  <c r="L1443" i="1" s="1"/>
  <c r="L1444" i="1" s="1"/>
  <c r="L1445" i="1" s="1"/>
  <c r="L1446" i="1" s="1"/>
  <c r="L1447" i="1" s="1"/>
  <c r="L1448" i="1" s="1"/>
  <c r="L1449" i="1" s="1"/>
  <c r="L1450" i="1" s="1"/>
  <c r="L1451" i="1" s="1"/>
  <c r="L1392" i="1"/>
  <c r="L1393" i="1" s="1"/>
  <c r="L1394" i="1" s="1"/>
  <c r="L1395" i="1" s="1"/>
  <c r="L1396" i="1" s="1"/>
  <c r="L1397" i="1" s="1"/>
  <c r="L1398" i="1" s="1"/>
  <c r="L1399" i="1" s="1"/>
  <c r="L1400" i="1" s="1"/>
  <c r="L1401" i="1" s="1"/>
  <c r="L1402" i="1" s="1"/>
  <c r="L1403" i="1" s="1"/>
  <c r="L1404" i="1" s="1"/>
  <c r="L1405" i="1" s="1"/>
  <c r="L1406" i="1" s="1"/>
  <c r="L1407" i="1" s="1"/>
  <c r="L1408" i="1" s="1"/>
  <c r="N1392" i="1"/>
  <c r="N1393" i="1" s="1"/>
  <c r="N1394" i="1" s="1"/>
  <c r="N1395" i="1" s="1"/>
  <c r="N1396" i="1" s="1"/>
  <c r="N1397" i="1" s="1"/>
  <c r="N1398" i="1" s="1"/>
  <c r="N1399" i="1" s="1"/>
  <c r="N1400" i="1" s="1"/>
  <c r="N1401" i="1" s="1"/>
  <c r="N1402" i="1" s="1"/>
  <c r="N1403" i="1" s="1"/>
  <c r="N1404" i="1" s="1"/>
  <c r="N1405" i="1" s="1"/>
  <c r="N1406" i="1" s="1"/>
  <c r="N1407" i="1" s="1"/>
  <c r="N1408" i="1" s="1"/>
  <c r="N1374" i="1"/>
  <c r="N1375" i="1" s="1"/>
  <c r="N1376" i="1" s="1"/>
  <c r="N1377" i="1" s="1"/>
  <c r="N1378" i="1" s="1"/>
  <c r="N1379" i="1" s="1"/>
  <c r="N1380" i="1" s="1"/>
  <c r="N1381" i="1" s="1"/>
  <c r="N1382" i="1" s="1"/>
  <c r="N1383" i="1" s="1"/>
  <c r="N1384" i="1" s="1"/>
  <c r="N1385" i="1" s="1"/>
  <c r="N1386" i="1" s="1"/>
  <c r="N1387" i="1" s="1"/>
  <c r="N1388" i="1" s="1"/>
  <c r="N1389" i="1" s="1"/>
  <c r="N1390" i="1" s="1"/>
  <c r="N1356" i="1"/>
  <c r="N1357" i="1" s="1"/>
  <c r="N1358" i="1" s="1"/>
  <c r="N1359" i="1" s="1"/>
  <c r="N1360" i="1" s="1"/>
  <c r="N1361" i="1" s="1"/>
  <c r="N1362" i="1" s="1"/>
  <c r="N1363" i="1" s="1"/>
  <c r="N1364" i="1" s="1"/>
  <c r="N1365" i="1" s="1"/>
  <c r="N1366" i="1" s="1"/>
  <c r="N1367" i="1" s="1"/>
  <c r="N1368" i="1" s="1"/>
  <c r="N1369" i="1" s="1"/>
  <c r="N1370" i="1" s="1"/>
  <c r="N1371" i="1" s="1"/>
  <c r="N1372" i="1" s="1"/>
  <c r="L1293" i="1"/>
  <c r="L1294" i="1" s="1"/>
  <c r="L1295" i="1" s="1"/>
  <c r="L1296" i="1" s="1"/>
  <c r="L1297" i="1" s="1"/>
  <c r="L1298" i="1" s="1"/>
  <c r="L1299" i="1" s="1"/>
  <c r="L1300" i="1" s="1"/>
  <c r="L1301" i="1" s="1"/>
  <c r="L1302" i="1" s="1"/>
  <c r="L1303" i="1" s="1"/>
  <c r="L1304" i="1" s="1"/>
  <c r="L1305" i="1" s="1"/>
  <c r="L1306" i="1" s="1"/>
  <c r="L1307" i="1" s="1"/>
  <c r="L1308" i="1" s="1"/>
  <c r="L1309" i="1" s="1"/>
  <c r="L1310" i="1" s="1"/>
  <c r="M1293" i="1"/>
  <c r="M1294" i="1" s="1"/>
  <c r="M1295" i="1" s="1"/>
  <c r="M1296" i="1" s="1"/>
  <c r="M1297" i="1" s="1"/>
  <c r="M1298" i="1" s="1"/>
  <c r="M1299" i="1" s="1"/>
  <c r="M1300" i="1" s="1"/>
  <c r="M1301" i="1" s="1"/>
  <c r="M1302" i="1" s="1"/>
  <c r="M1303" i="1" s="1"/>
  <c r="M1304" i="1" s="1"/>
  <c r="M1305" i="1" s="1"/>
  <c r="M1306" i="1" s="1"/>
  <c r="M1307" i="1" s="1"/>
  <c r="M1308" i="1" s="1"/>
  <c r="M1309" i="1" s="1"/>
  <c r="M1310" i="1" s="1"/>
  <c r="L1268" i="1"/>
  <c r="L1269" i="1" s="1"/>
  <c r="L1270" i="1" s="1"/>
  <c r="L1271" i="1" s="1"/>
  <c r="L1272" i="1" s="1"/>
  <c r="L1273" i="1" s="1"/>
  <c r="L1274" i="1" s="1"/>
  <c r="L1251" i="1"/>
  <c r="L1252" i="1" s="1"/>
  <c r="L1253" i="1" s="1"/>
  <c r="L1254" i="1" s="1"/>
  <c r="L1246" i="1"/>
  <c r="L1247" i="1" s="1"/>
  <c r="L1248" i="1" s="1"/>
  <c r="L1249" i="1" s="1"/>
  <c r="L1241" i="1"/>
  <c r="L1242" i="1" s="1"/>
  <c r="L1243" i="1" s="1"/>
  <c r="L1244" i="1" s="1"/>
  <c r="L1169" i="1"/>
  <c r="L1166" i="1"/>
  <c r="L1167" i="1" s="1"/>
  <c r="L1161" i="1"/>
  <c r="L1162" i="1" s="1"/>
  <c r="L1163" i="1" s="1"/>
  <c r="L1164" i="1" s="1"/>
  <c r="L1156" i="1"/>
  <c r="L1157" i="1" s="1"/>
  <c r="L1158" i="1" s="1"/>
  <c r="L1159" i="1" s="1"/>
  <c r="L1151" i="1"/>
  <c r="L1152" i="1" s="1"/>
  <c r="L1153" i="1" s="1"/>
  <c r="L1154" i="1" s="1"/>
  <c r="L1146" i="1"/>
  <c r="L1147" i="1" s="1"/>
  <c r="L1148" i="1" s="1"/>
  <c r="L1149" i="1" s="1"/>
  <c r="L1141" i="1"/>
  <c r="L1142" i="1" s="1"/>
  <c r="L1143" i="1" s="1"/>
  <c r="L1144" i="1" s="1"/>
  <c r="L1136" i="1"/>
  <c r="L1137" i="1" s="1"/>
  <c r="L1138" i="1" s="1"/>
  <c r="L1139" i="1" s="1"/>
  <c r="L1131" i="1"/>
  <c r="L1132" i="1" s="1"/>
  <c r="L1133" i="1" s="1"/>
  <c r="L1134" i="1" s="1"/>
  <c r="L1126" i="1"/>
  <c r="L1127" i="1" s="1"/>
  <c r="L1128" i="1" s="1"/>
  <c r="L1129" i="1" s="1"/>
  <c r="L1121" i="1"/>
  <c r="L1122" i="1" s="1"/>
  <c r="L1123" i="1" s="1"/>
  <c r="L1124" i="1" s="1"/>
  <c r="L1116" i="1"/>
  <c r="L1117" i="1" s="1"/>
  <c r="L1118" i="1" s="1"/>
  <c r="L1119" i="1" s="1"/>
  <c r="L1111" i="1"/>
  <c r="L1112" i="1" s="1"/>
  <c r="L1113" i="1" s="1"/>
  <c r="L1114" i="1" s="1"/>
  <c r="L1106" i="1"/>
  <c r="L1107" i="1" s="1"/>
  <c r="L1108" i="1" s="1"/>
  <c r="L1109" i="1" s="1"/>
  <c r="L1101" i="1"/>
  <c r="L1102" i="1" s="1"/>
  <c r="L1103" i="1" s="1"/>
  <c r="L1104" i="1" s="1"/>
  <c r="L1096" i="1"/>
  <c r="L1097" i="1" s="1"/>
  <c r="L1098" i="1" s="1"/>
  <c r="L1099" i="1" s="1"/>
  <c r="L1091" i="1"/>
  <c r="L1092" i="1" s="1"/>
  <c r="L1093" i="1" s="1"/>
  <c r="L1094" i="1" s="1"/>
  <c r="L1086" i="1"/>
  <c r="L1087" i="1" s="1"/>
  <c r="L1088" i="1" s="1"/>
  <c r="L1089" i="1" s="1"/>
  <c r="L1006" i="1"/>
  <c r="L1007" i="1" s="1"/>
  <c r="L1008" i="1" s="1"/>
  <c r="L1009" i="1" s="1"/>
  <c r="L1001" i="1"/>
  <c r="L1002" i="1" s="1"/>
  <c r="L1003" i="1" s="1"/>
  <c r="L1004" i="1" s="1"/>
  <c r="L996" i="1"/>
  <c r="L997" i="1" s="1"/>
  <c r="L998" i="1" s="1"/>
  <c r="L999" i="1" s="1"/>
  <c r="L991" i="1"/>
  <c r="L992" i="1" s="1"/>
  <c r="L993" i="1" s="1"/>
  <c r="L994" i="1" s="1"/>
  <c r="L986" i="1"/>
  <c r="L987" i="1" s="1"/>
  <c r="L988" i="1" s="1"/>
  <c r="L989" i="1" s="1"/>
  <c r="L981" i="1"/>
  <c r="L982" i="1" s="1"/>
  <c r="L983" i="1" s="1"/>
  <c r="L984" i="1" s="1"/>
  <c r="L1011" i="1"/>
  <c r="L1012" i="1" s="1"/>
  <c r="L1013" i="1" s="1"/>
  <c r="L1014" i="1" s="1"/>
  <c r="L1021" i="1"/>
  <c r="L1022" i="1" s="1"/>
  <c r="L1023" i="1" s="1"/>
  <c r="L1024" i="1" s="1"/>
  <c r="L1016" i="1"/>
  <c r="L1017" i="1" s="1"/>
  <c r="L1018" i="1" s="1"/>
  <c r="L1019" i="1" s="1"/>
  <c r="L1026" i="1"/>
  <c r="L1027" i="1" s="1"/>
  <c r="L1028" i="1" s="1"/>
  <c r="L1029" i="1" s="1"/>
  <c r="L1031" i="1"/>
  <c r="L1032" i="1" s="1"/>
  <c r="L1033" i="1" s="1"/>
  <c r="L1034" i="1" s="1"/>
  <c r="L1036" i="1"/>
  <c r="L1037" i="1" s="1"/>
  <c r="L1038" i="1" s="1"/>
  <c r="L1039" i="1" s="1"/>
  <c r="L1041" i="1"/>
  <c r="L1042" i="1" s="1"/>
  <c r="L1043" i="1" s="1"/>
  <c r="L1044" i="1" s="1"/>
  <c r="L1046" i="1"/>
  <c r="L1047" i="1" s="1"/>
  <c r="L1048" i="1" s="1"/>
  <c r="L1049" i="1" s="1"/>
  <c r="L1051" i="1"/>
  <c r="L1052" i="1" s="1"/>
  <c r="L1053" i="1" s="1"/>
  <c r="L1054" i="1" s="1"/>
  <c r="L1056" i="1"/>
  <c r="L1057" i="1" s="1"/>
  <c r="L1058" i="1" s="1"/>
  <c r="L1059" i="1" s="1"/>
  <c r="L1061" i="1"/>
  <c r="L1062" i="1" s="1"/>
  <c r="L1063" i="1" s="1"/>
  <c r="L1064" i="1" s="1"/>
  <c r="L1066" i="1"/>
  <c r="L1067" i="1" s="1"/>
  <c r="L1068" i="1" s="1"/>
  <c r="L1069" i="1" s="1"/>
  <c r="L1071" i="1"/>
  <c r="L1072" i="1" s="1"/>
  <c r="L1073" i="1" s="1"/>
  <c r="L1074" i="1" s="1"/>
  <c r="L1076" i="1"/>
  <c r="L1077" i="1" s="1"/>
  <c r="L1078" i="1" s="1"/>
  <c r="L1079" i="1" s="1"/>
  <c r="L1081" i="1"/>
  <c r="L1082" i="1" s="1"/>
  <c r="L1083" i="1" s="1"/>
  <c r="L1084" i="1" s="1"/>
  <c r="L974" i="1"/>
  <c r="L975" i="1" s="1"/>
  <c r="L976" i="1" s="1"/>
  <c r="L977" i="1" s="1"/>
  <c r="L978" i="1" s="1"/>
  <c r="L979" i="1" s="1"/>
  <c r="L967" i="1"/>
  <c r="L968" i="1" s="1"/>
  <c r="L969" i="1" s="1"/>
  <c r="L970" i="1" s="1"/>
  <c r="L971" i="1" s="1"/>
  <c r="L972" i="1" s="1"/>
  <c r="K967" i="1"/>
  <c r="K968" i="1" s="1"/>
  <c r="K969" i="1" s="1"/>
  <c r="K970" i="1" s="1"/>
  <c r="K971" i="1" s="1"/>
  <c r="K972" i="1" s="1"/>
  <c r="L962" i="1"/>
  <c r="L963" i="1" s="1"/>
  <c r="L964" i="1" s="1"/>
  <c r="L965" i="1" s="1"/>
  <c r="K962" i="1"/>
  <c r="K963" i="1" s="1"/>
  <c r="K964" i="1" s="1"/>
  <c r="K965" i="1" s="1"/>
  <c r="L957" i="1"/>
  <c r="L958" i="1" s="1"/>
  <c r="L959" i="1" s="1"/>
  <c r="L960" i="1" s="1"/>
  <c r="K957" i="1"/>
  <c r="K958" i="1" s="1"/>
  <c r="K959" i="1" s="1"/>
  <c r="K960" i="1" s="1"/>
  <c r="L952" i="1"/>
  <c r="L953" i="1" s="1"/>
  <c r="L954" i="1" s="1"/>
  <c r="L955" i="1" s="1"/>
  <c r="K952" i="1"/>
  <c r="K953" i="1" s="1"/>
  <c r="K954" i="1" s="1"/>
  <c r="K955" i="1" s="1"/>
  <c r="L947" i="1"/>
  <c r="L948" i="1" s="1"/>
  <c r="L949" i="1" s="1"/>
  <c r="L950" i="1" s="1"/>
  <c r="K947" i="1"/>
  <c r="K948" i="1" s="1"/>
  <c r="K949" i="1" s="1"/>
  <c r="K950" i="1" s="1"/>
  <c r="L942" i="1"/>
  <c r="L943" i="1" s="1"/>
  <c r="L944" i="1" s="1"/>
  <c r="L945" i="1" s="1"/>
  <c r="K942" i="1"/>
  <c r="K943" i="1" s="1"/>
  <c r="K944" i="1" s="1"/>
  <c r="K945" i="1" s="1"/>
  <c r="L937" i="1"/>
  <c r="L938" i="1" s="1"/>
  <c r="L939" i="1" s="1"/>
  <c r="L940" i="1" s="1"/>
  <c r="K937" i="1"/>
  <c r="K938" i="1" s="1"/>
  <c r="K939" i="1" s="1"/>
  <c r="K940" i="1" s="1"/>
  <c r="L930" i="1"/>
  <c r="L931" i="1" s="1"/>
  <c r="L932" i="1" s="1"/>
  <c r="L933" i="1" s="1"/>
  <c r="L934" i="1" s="1"/>
  <c r="L935" i="1" s="1"/>
  <c r="K930" i="1"/>
  <c r="K931" i="1" s="1"/>
  <c r="K932" i="1" s="1"/>
  <c r="K933" i="1" s="1"/>
  <c r="K934" i="1" s="1"/>
  <c r="K935" i="1" s="1"/>
  <c r="L923" i="1"/>
  <c r="L924" i="1" s="1"/>
  <c r="L925" i="1" s="1"/>
  <c r="L926" i="1" s="1"/>
  <c r="L927" i="1" s="1"/>
  <c r="L928" i="1" s="1"/>
  <c r="K923" i="1"/>
  <c r="K924" i="1" s="1"/>
  <c r="K925" i="1" s="1"/>
  <c r="K926" i="1" s="1"/>
  <c r="K927" i="1" s="1"/>
  <c r="K928" i="1" s="1"/>
  <c r="L918" i="1"/>
  <c r="L919" i="1" s="1"/>
  <c r="L920" i="1" s="1"/>
  <c r="L921" i="1" s="1"/>
  <c r="K918" i="1"/>
  <c r="K919" i="1" s="1"/>
  <c r="K920" i="1" s="1"/>
  <c r="K921" i="1" s="1"/>
  <c r="L913" i="1"/>
  <c r="L914" i="1" s="1"/>
  <c r="L915" i="1" s="1"/>
  <c r="L916" i="1" s="1"/>
  <c r="K913" i="1"/>
  <c r="K914" i="1" s="1"/>
  <c r="K915" i="1" s="1"/>
  <c r="K916" i="1" s="1"/>
  <c r="L908" i="1"/>
  <c r="L909" i="1" s="1"/>
  <c r="L910" i="1" s="1"/>
  <c r="L911" i="1" s="1"/>
  <c r="K908" i="1"/>
  <c r="K909" i="1" s="1"/>
  <c r="K910" i="1" s="1"/>
  <c r="K911" i="1" s="1"/>
  <c r="L903" i="1"/>
  <c r="L904" i="1" s="1"/>
  <c r="L905" i="1" s="1"/>
  <c r="L906" i="1" s="1"/>
  <c r="K903" i="1"/>
  <c r="K904" i="1" s="1"/>
  <c r="K905" i="1" s="1"/>
  <c r="K906" i="1" s="1"/>
  <c r="L898" i="1"/>
  <c r="L899" i="1" s="1"/>
  <c r="L900" i="1" s="1"/>
  <c r="L901" i="1" s="1"/>
  <c r="K898" i="1"/>
  <c r="K899" i="1" s="1"/>
  <c r="K900" i="1" s="1"/>
  <c r="K901" i="1" s="1"/>
  <c r="L893" i="1"/>
  <c r="L894" i="1" s="1"/>
  <c r="L895" i="1" s="1"/>
  <c r="L896" i="1" s="1"/>
  <c r="K893" i="1"/>
  <c r="K894" i="1" s="1"/>
  <c r="K895" i="1" s="1"/>
  <c r="K896" i="1" s="1"/>
  <c r="M888" i="1"/>
  <c r="M889" i="1" s="1"/>
  <c r="M890" i="1" s="1"/>
  <c r="M891" i="1" s="1"/>
  <c r="L888" i="1"/>
  <c r="L889" i="1" s="1"/>
  <c r="L890" i="1" s="1"/>
  <c r="L891" i="1" s="1"/>
  <c r="K888" i="1"/>
  <c r="K889" i="1" s="1"/>
  <c r="K890" i="1" s="1"/>
  <c r="K891" i="1" s="1"/>
  <c r="K883" i="1"/>
  <c r="K884" i="1" s="1"/>
  <c r="K885" i="1" s="1"/>
  <c r="K886" i="1" s="1"/>
  <c r="L883" i="1"/>
  <c r="L884" i="1" s="1"/>
  <c r="L885" i="1" s="1"/>
  <c r="L886" i="1" s="1"/>
  <c r="L863" i="1"/>
  <c r="L864" i="1" s="1"/>
  <c r="L865" i="1" s="1"/>
  <c r="L866" i="1" s="1"/>
  <c r="L858" i="1"/>
  <c r="L859" i="1" s="1"/>
  <c r="L860" i="1" s="1"/>
  <c r="L861" i="1" s="1"/>
  <c r="M854" i="1"/>
  <c r="M855" i="1" s="1"/>
  <c r="M856" i="1" s="1"/>
  <c r="M845" i="1"/>
  <c r="M847" i="1" s="1"/>
  <c r="N794" i="1"/>
  <c r="N795" i="1" s="1"/>
  <c r="N796" i="1" s="1"/>
  <c r="M794" i="1"/>
  <c r="M795" i="1" s="1"/>
  <c r="M796" i="1" s="1"/>
  <c r="L794" i="1"/>
  <c r="L795" i="1" s="1"/>
  <c r="L796" i="1" s="1"/>
  <c r="N790" i="1"/>
  <c r="N791" i="1" s="1"/>
  <c r="N792" i="1" s="1"/>
  <c r="M790" i="1"/>
  <c r="M791" i="1" s="1"/>
  <c r="M792" i="1" s="1"/>
  <c r="L790" i="1"/>
  <c r="L791" i="1" s="1"/>
  <c r="L792" i="1" s="1"/>
  <c r="N786" i="1"/>
  <c r="N787" i="1" s="1"/>
  <c r="N788" i="1" s="1"/>
  <c r="M786" i="1"/>
  <c r="M787" i="1" s="1"/>
  <c r="M788" i="1" s="1"/>
  <c r="L786" i="1"/>
  <c r="L787" i="1" s="1"/>
  <c r="L788" i="1" s="1"/>
  <c r="N782" i="1"/>
  <c r="N783" i="1" s="1"/>
  <c r="N784" i="1" s="1"/>
  <c r="M782" i="1"/>
  <c r="M783" i="1" s="1"/>
  <c r="M784" i="1" s="1"/>
  <c r="L782" i="1"/>
  <c r="L783" i="1" s="1"/>
  <c r="L784" i="1" s="1"/>
  <c r="M764" i="1"/>
  <c r="M765" i="1" s="1"/>
  <c r="M761" i="1"/>
  <c r="M762" i="1" s="1"/>
  <c r="M758" i="1"/>
  <c r="M759" i="1" s="1"/>
  <c r="N670" i="1"/>
  <c r="N671" i="1" s="1"/>
  <c r="N672" i="1" s="1"/>
  <c r="N673" i="1" s="1"/>
  <c r="N674" i="1" s="1"/>
  <c r="N675" i="1" s="1"/>
  <c r="N676" i="1" s="1"/>
  <c r="L317" i="1"/>
  <c r="L318" i="1" s="1"/>
  <c r="L319" i="1" s="1"/>
  <c r="L320" i="1" s="1"/>
  <c r="L321" i="1" s="1"/>
  <c r="L322" i="1" s="1"/>
  <c r="L323" i="1" s="1"/>
  <c r="L324" i="1" s="1"/>
  <c r="L325" i="1" s="1"/>
  <c r="L326" i="1" s="1"/>
  <c r="M283" i="1"/>
  <c r="M284" i="1" s="1"/>
  <c r="M285" i="1" s="1"/>
  <c r="M286" i="1" s="1"/>
  <c r="M287" i="1" s="1"/>
  <c r="M288" i="1" s="1"/>
  <c r="M289" i="1" s="1"/>
  <c r="M290" i="1" s="1"/>
  <c r="M275" i="1"/>
  <c r="M276" i="1" s="1"/>
  <c r="M277" i="1" s="1"/>
  <c r="M278" i="1" s="1"/>
  <c r="M279" i="1" s="1"/>
  <c r="M280" i="1" s="1"/>
  <c r="M281" i="1" s="1"/>
  <c r="M266" i="1"/>
  <c r="M267" i="1" s="1"/>
  <c r="M268" i="1" s="1"/>
  <c r="M269" i="1" s="1"/>
  <c r="M270" i="1" s="1"/>
  <c r="M271" i="1" s="1"/>
  <c r="M272" i="1" s="1"/>
  <c r="M273" i="1" s="1"/>
  <c r="M121" i="1"/>
  <c r="M122" i="1" s="1"/>
  <c r="M123" i="1" s="1"/>
  <c r="M124" i="1" s="1"/>
  <c r="M125" i="1" s="1"/>
  <c r="M126" i="1" s="1"/>
  <c r="M127" i="1" s="1"/>
  <c r="M128" i="1" s="1"/>
  <c r="M129" i="1" s="1"/>
  <c r="M130" i="1" s="1"/>
  <c r="M131" i="1" s="1"/>
  <c r="L121" i="1"/>
  <c r="L122" i="1" s="1"/>
  <c r="L123" i="1" s="1"/>
  <c r="L124" i="1" s="1"/>
  <c r="L125" i="1" s="1"/>
  <c r="L126" i="1" s="1"/>
  <c r="L127" i="1" s="1"/>
  <c r="L128" i="1" s="1"/>
  <c r="L129" i="1" s="1"/>
  <c r="L130" i="1" s="1"/>
  <c r="L131" i="1" s="1"/>
  <c r="M162" i="1"/>
  <c r="M163" i="1" s="1"/>
  <c r="M165" i="1"/>
  <c r="M166" i="1" s="1"/>
  <c r="M168" i="1"/>
  <c r="M169" i="1" s="1"/>
  <c r="M170" i="1" s="1"/>
  <c r="M171" i="1" s="1"/>
  <c r="M172" i="1" s="1"/>
  <c r="M173" i="1" s="1"/>
  <c r="M174" i="1" s="1"/>
  <c r="M175" i="1" s="1"/>
  <c r="M177" i="1"/>
  <c r="M178" i="1" s="1"/>
  <c r="M179" i="1" s="1"/>
  <c r="M180" i="1" s="1"/>
  <c r="M181" i="1" s="1"/>
  <c r="M182" i="1" s="1"/>
  <c r="M183" i="1" s="1"/>
  <c r="M184" i="1" s="1"/>
  <c r="M243" i="1"/>
  <c r="M244" i="1" s="1"/>
  <c r="M245" i="1" s="1"/>
  <c r="M246" i="1" s="1"/>
  <c r="M247" i="1" s="1"/>
  <c r="M248" i="1" s="1"/>
  <c r="M250" i="1"/>
  <c r="M251" i="1" s="1"/>
  <c r="M252" i="1" s="1"/>
  <c r="M253" i="1" s="1"/>
  <c r="M254" i="1" s="1"/>
  <c r="M255" i="1" s="1"/>
  <c r="M256" i="1" s="1"/>
  <c r="M257" i="1" s="1"/>
  <c r="M259" i="1"/>
  <c r="M260" i="1" s="1"/>
  <c r="M261" i="1" s="1"/>
  <c r="M262" i="1" s="1"/>
  <c r="M263" i="1" s="1"/>
  <c r="M264" i="1" s="1"/>
  <c r="M1605" i="1"/>
  <c r="M1609" i="1" s="1"/>
  <c r="N2029" i="1"/>
  <c r="M2029" i="1"/>
  <c r="L2029" i="1"/>
  <c r="K2029" i="1"/>
  <c r="J2029" i="1"/>
  <c r="I2029" i="1"/>
  <c r="E2029" i="1"/>
  <c r="D2029" i="1"/>
  <c r="C2029" i="1"/>
  <c r="B2029" i="1"/>
  <c r="A2029" i="1"/>
  <c r="M454" i="1"/>
  <c r="M455" i="1" s="1"/>
  <c r="M456" i="1" s="1"/>
  <c r="M457" i="1" s="1"/>
  <c r="M458" i="1" s="1"/>
  <c r="M459" i="1" s="1"/>
  <c r="L832" i="1"/>
  <c r="K832" i="1"/>
  <c r="J832" i="1"/>
  <c r="I832" i="1"/>
  <c r="E832" i="1"/>
  <c r="D832" i="1"/>
  <c r="C832" i="1"/>
  <c r="B832" i="1"/>
  <c r="A832" i="1"/>
  <c r="L822" i="1"/>
  <c r="K822" i="1"/>
  <c r="J822" i="1"/>
  <c r="I822" i="1"/>
  <c r="E822" i="1"/>
  <c r="D822" i="1"/>
  <c r="C822" i="1"/>
  <c r="B822" i="1"/>
  <c r="A822" i="1"/>
  <c r="L818" i="1"/>
  <c r="K818" i="1"/>
  <c r="J818" i="1"/>
  <c r="I818" i="1"/>
  <c r="E818" i="1"/>
  <c r="D818" i="1"/>
  <c r="C818" i="1"/>
  <c r="B818" i="1"/>
  <c r="A818" i="1"/>
  <c r="L814" i="1"/>
  <c r="K814" i="1"/>
  <c r="J814" i="1"/>
  <c r="I814" i="1"/>
  <c r="E814" i="1"/>
  <c r="D814" i="1"/>
  <c r="C814" i="1"/>
  <c r="B814" i="1"/>
  <c r="A814" i="1"/>
  <c r="L810" i="1"/>
  <c r="K810" i="1"/>
  <c r="J810" i="1"/>
  <c r="I810" i="1"/>
  <c r="E810" i="1"/>
  <c r="D810" i="1"/>
  <c r="C810" i="1"/>
  <c r="B810" i="1"/>
  <c r="A810" i="1"/>
  <c r="L806" i="1"/>
  <c r="K806" i="1"/>
  <c r="J806" i="1"/>
  <c r="I806" i="1"/>
  <c r="E806" i="1"/>
  <c r="D806" i="1"/>
  <c r="C806" i="1"/>
  <c r="B806" i="1"/>
  <c r="A806" i="1"/>
  <c r="L802" i="1"/>
  <c r="K802" i="1"/>
  <c r="J802" i="1"/>
  <c r="I802" i="1"/>
  <c r="E802" i="1"/>
  <c r="D802" i="1"/>
  <c r="C802" i="1"/>
  <c r="B802" i="1"/>
  <c r="A802" i="1"/>
  <c r="L798" i="1"/>
  <c r="K798" i="1"/>
  <c r="J798" i="1"/>
  <c r="I798" i="1"/>
  <c r="E798" i="1"/>
  <c r="D798" i="1"/>
  <c r="C798" i="1"/>
  <c r="B798" i="1"/>
  <c r="A798" i="1"/>
  <c r="E779" i="1"/>
  <c r="D779" i="1"/>
  <c r="C779" i="1"/>
  <c r="B779" i="1"/>
  <c r="A779" i="1"/>
  <c r="M779" i="1"/>
  <c r="M780" i="1" s="1"/>
  <c r="L779" i="1"/>
  <c r="K779" i="1"/>
  <c r="J779" i="1"/>
  <c r="I779" i="1"/>
  <c r="E776" i="1"/>
  <c r="D776" i="1"/>
  <c r="C776" i="1"/>
  <c r="B776" i="1"/>
  <c r="A776" i="1"/>
  <c r="M776" i="1"/>
  <c r="M777" i="1" s="1"/>
  <c r="L776" i="1"/>
  <c r="K776" i="1"/>
  <c r="J776" i="1"/>
  <c r="I776" i="1"/>
  <c r="E773" i="1"/>
  <c r="D773" i="1"/>
  <c r="C773" i="1"/>
  <c r="B773" i="1"/>
  <c r="A773" i="1"/>
  <c r="M773" i="1"/>
  <c r="M774" i="1" s="1"/>
  <c r="L773" i="1"/>
  <c r="K773" i="1"/>
  <c r="J773" i="1"/>
  <c r="I773" i="1"/>
  <c r="M770" i="1"/>
  <c r="M771" i="1" s="1"/>
  <c r="L770" i="1"/>
  <c r="K770" i="1"/>
  <c r="J770" i="1"/>
  <c r="I770" i="1"/>
  <c r="E770" i="1"/>
  <c r="D770" i="1"/>
  <c r="C770" i="1"/>
  <c r="B770" i="1"/>
  <c r="A770" i="1"/>
  <c r="J344" i="1"/>
  <c r="I344" i="1"/>
  <c r="E344" i="1"/>
  <c r="D344" i="1"/>
  <c r="C344" i="1"/>
  <c r="B344" i="1"/>
  <c r="A344" i="1"/>
  <c r="J332" i="1"/>
  <c r="I332" i="1"/>
  <c r="E332" i="1"/>
  <c r="D332" i="1"/>
  <c r="C332" i="1"/>
  <c r="B332" i="1"/>
  <c r="A332" i="1"/>
  <c r="J328" i="1"/>
  <c r="I328" i="1"/>
  <c r="E328" i="1"/>
  <c r="D328" i="1"/>
  <c r="C328" i="1"/>
  <c r="B328" i="1"/>
  <c r="A328" i="1"/>
  <c r="J1453" i="1"/>
  <c r="J1454" i="1" s="1"/>
  <c r="J1455" i="1" s="1"/>
  <c r="J1456" i="1" s="1"/>
  <c r="J1457" i="1" s="1"/>
  <c r="J1458" i="1" s="1"/>
  <c r="J1459" i="1" s="1"/>
  <c r="J1460" i="1" s="1"/>
  <c r="J1461" i="1" s="1"/>
  <c r="J1462" i="1" s="1"/>
  <c r="J1463" i="1" s="1"/>
  <c r="J1464" i="1" s="1"/>
  <c r="I1453" i="1"/>
  <c r="I1454" i="1" s="1"/>
  <c r="I1455" i="1" s="1"/>
  <c r="I1456" i="1" s="1"/>
  <c r="I1457" i="1" s="1"/>
  <c r="I1458" i="1" s="1"/>
  <c r="I1459" i="1" s="1"/>
  <c r="I1460" i="1" s="1"/>
  <c r="I1461" i="1" s="1"/>
  <c r="I1462" i="1" s="1"/>
  <c r="I1463" i="1" s="1"/>
  <c r="I1464" i="1" s="1"/>
  <c r="E1453" i="1"/>
  <c r="E1454" i="1" s="1"/>
  <c r="E1455" i="1" s="1"/>
  <c r="E1456" i="1" s="1"/>
  <c r="E1457" i="1" s="1"/>
  <c r="E1458" i="1" s="1"/>
  <c r="E1459" i="1" s="1"/>
  <c r="E1460" i="1" s="1"/>
  <c r="E1461" i="1" s="1"/>
  <c r="E1462" i="1" s="1"/>
  <c r="E1463" i="1" s="1"/>
  <c r="E1464" i="1" s="1"/>
  <c r="D1453" i="1"/>
  <c r="D1454" i="1" s="1"/>
  <c r="D1455" i="1" s="1"/>
  <c r="D1456" i="1" s="1"/>
  <c r="D1457" i="1" s="1"/>
  <c r="D1458" i="1" s="1"/>
  <c r="D1459" i="1" s="1"/>
  <c r="D1460" i="1" s="1"/>
  <c r="D1461" i="1" s="1"/>
  <c r="D1462" i="1" s="1"/>
  <c r="D1463" i="1" s="1"/>
  <c r="D1464" i="1" s="1"/>
  <c r="C1453" i="1"/>
  <c r="C1454" i="1" s="1"/>
  <c r="C1455" i="1" s="1"/>
  <c r="C1456" i="1" s="1"/>
  <c r="C1457" i="1" s="1"/>
  <c r="C1458" i="1" s="1"/>
  <c r="C1459" i="1" s="1"/>
  <c r="C1460" i="1" s="1"/>
  <c r="C1461" i="1" s="1"/>
  <c r="C1462" i="1" s="1"/>
  <c r="C1463" i="1" s="1"/>
  <c r="C1464" i="1" s="1"/>
  <c r="B1453" i="1"/>
  <c r="B1454" i="1" s="1"/>
  <c r="B1455" i="1" s="1"/>
  <c r="B1456" i="1" s="1"/>
  <c r="B1457" i="1" s="1"/>
  <c r="B1458" i="1" s="1"/>
  <c r="B1459" i="1" s="1"/>
  <c r="B1460" i="1" s="1"/>
  <c r="B1461" i="1" s="1"/>
  <c r="B1462" i="1" s="1"/>
  <c r="B1463" i="1" s="1"/>
  <c r="B1464" i="1" s="1"/>
  <c r="A1453" i="1"/>
  <c r="A1454" i="1" s="1"/>
  <c r="A1455" i="1" s="1"/>
  <c r="A1456" i="1" s="1"/>
  <c r="A1457" i="1" s="1"/>
  <c r="A1458" i="1" s="1"/>
  <c r="A1459" i="1" s="1"/>
  <c r="A1460" i="1" s="1"/>
  <c r="A1461" i="1" s="1"/>
  <c r="A1462" i="1" s="1"/>
  <c r="A1463" i="1" s="1"/>
  <c r="A1464" i="1" s="1"/>
  <c r="J878" i="1"/>
  <c r="J879" i="1" s="1"/>
  <c r="J880" i="1" s="1"/>
  <c r="J881" i="1" s="1"/>
  <c r="I878" i="1"/>
  <c r="I879" i="1" s="1"/>
  <c r="I880" i="1" s="1"/>
  <c r="I881" i="1" s="1"/>
  <c r="E878" i="1"/>
  <c r="E879" i="1" s="1"/>
  <c r="E880" i="1" s="1"/>
  <c r="E881" i="1" s="1"/>
  <c r="D878" i="1"/>
  <c r="D879" i="1" s="1"/>
  <c r="D880" i="1" s="1"/>
  <c r="D881" i="1" s="1"/>
  <c r="C878" i="1"/>
  <c r="C879" i="1" s="1"/>
  <c r="C880" i="1" s="1"/>
  <c r="C881" i="1" s="1"/>
  <c r="B878" i="1"/>
  <c r="B879" i="1" s="1"/>
  <c r="B880" i="1" s="1"/>
  <c r="B881" i="1" s="1"/>
  <c r="A878" i="1"/>
  <c r="A879" i="1" s="1"/>
  <c r="A880" i="1" s="1"/>
  <c r="A881" i="1" s="1"/>
  <c r="J873" i="1"/>
  <c r="J874" i="1" s="1"/>
  <c r="J875" i="1" s="1"/>
  <c r="J876" i="1" s="1"/>
  <c r="I873" i="1"/>
  <c r="I874" i="1" s="1"/>
  <c r="I875" i="1" s="1"/>
  <c r="I876" i="1" s="1"/>
  <c r="E873" i="1"/>
  <c r="E874" i="1" s="1"/>
  <c r="E875" i="1" s="1"/>
  <c r="E876" i="1" s="1"/>
  <c r="D873" i="1"/>
  <c r="D874" i="1" s="1"/>
  <c r="D875" i="1" s="1"/>
  <c r="D876" i="1" s="1"/>
  <c r="C873" i="1"/>
  <c r="C874" i="1" s="1"/>
  <c r="C875" i="1" s="1"/>
  <c r="C876" i="1" s="1"/>
  <c r="B873" i="1"/>
  <c r="B874" i="1" s="1"/>
  <c r="B875" i="1" s="1"/>
  <c r="B876" i="1" s="1"/>
  <c r="A873" i="1"/>
  <c r="A874" i="1" s="1"/>
  <c r="A875" i="1" s="1"/>
  <c r="A876" i="1" s="1"/>
  <c r="J868" i="1"/>
  <c r="J869" i="1" s="1"/>
  <c r="J870" i="1" s="1"/>
  <c r="J871" i="1" s="1"/>
  <c r="I868" i="1"/>
  <c r="I869" i="1" s="1"/>
  <c r="I870" i="1" s="1"/>
  <c r="I871" i="1" s="1"/>
  <c r="E868" i="1"/>
  <c r="E869" i="1" s="1"/>
  <c r="E870" i="1" s="1"/>
  <c r="E871" i="1" s="1"/>
  <c r="D868" i="1"/>
  <c r="D869" i="1" s="1"/>
  <c r="D870" i="1" s="1"/>
  <c r="D871" i="1" s="1"/>
  <c r="C868" i="1"/>
  <c r="C869" i="1" s="1"/>
  <c r="C870" i="1" s="1"/>
  <c r="C871" i="1" s="1"/>
  <c r="B868" i="1"/>
  <c r="B869" i="1" s="1"/>
  <c r="B870" i="1" s="1"/>
  <c r="B871" i="1" s="1"/>
  <c r="A868" i="1"/>
  <c r="A869" i="1" s="1"/>
  <c r="A870" i="1" s="1"/>
  <c r="A871" i="1" s="1"/>
  <c r="N974" i="1"/>
  <c r="N975" i="1" s="1"/>
  <c r="M974" i="1"/>
  <c r="M975" i="1" s="1"/>
  <c r="J974" i="1"/>
  <c r="J975" i="1" s="1"/>
  <c r="I974" i="1"/>
  <c r="I975" i="1" s="1"/>
  <c r="K786" i="1"/>
  <c r="K787" i="1" s="1"/>
  <c r="J786" i="1"/>
  <c r="J787" i="1" s="1"/>
  <c r="J788" i="1" s="1"/>
  <c r="I786" i="1"/>
  <c r="I787" i="1" s="1"/>
  <c r="I788" i="1" s="1"/>
  <c r="E786" i="1"/>
  <c r="E787" i="1" s="1"/>
  <c r="E788" i="1" s="1"/>
  <c r="D786" i="1"/>
  <c r="D787" i="1" s="1"/>
  <c r="D788" i="1" s="1"/>
  <c r="C786" i="1"/>
  <c r="C787" i="1" s="1"/>
  <c r="C788" i="1" s="1"/>
  <c r="B786" i="1"/>
  <c r="B787" i="1" s="1"/>
  <c r="B788" i="1" s="1"/>
  <c r="A786" i="1"/>
  <c r="A787" i="1" s="1"/>
  <c r="A788" i="1" s="1"/>
  <c r="J782" i="1"/>
  <c r="J783" i="1" s="1"/>
  <c r="J784" i="1" s="1"/>
  <c r="I782" i="1"/>
  <c r="I783" i="1" s="1"/>
  <c r="I784" i="1" s="1"/>
  <c r="E782" i="1"/>
  <c r="E783" i="1" s="1"/>
  <c r="E784" i="1" s="1"/>
  <c r="D782" i="1"/>
  <c r="D783" i="1" s="1"/>
  <c r="D784" i="1" s="1"/>
  <c r="C782" i="1"/>
  <c r="C783" i="1" s="1"/>
  <c r="C784" i="1" s="1"/>
  <c r="B782" i="1"/>
  <c r="B783" i="1" s="1"/>
  <c r="B784" i="1" s="1"/>
  <c r="A782" i="1"/>
  <c r="A783" i="1" s="1"/>
  <c r="A784" i="1" s="1"/>
  <c r="N626" i="1"/>
  <c r="M626" i="1"/>
  <c r="J626" i="1"/>
  <c r="I626" i="1"/>
  <c r="E626" i="1"/>
  <c r="D626" i="1"/>
  <c r="C626" i="1"/>
  <c r="B626" i="1"/>
  <c r="N624" i="1"/>
  <c r="M624" i="1"/>
  <c r="L624" i="1"/>
  <c r="L625" i="1" s="1"/>
  <c r="K624" i="1"/>
  <c r="K625" i="1" s="1"/>
  <c r="J624" i="1"/>
  <c r="J625" i="1" s="1"/>
  <c r="I624" i="1"/>
  <c r="I625" i="1" s="1"/>
  <c r="E624" i="1"/>
  <c r="E625" i="1" s="1"/>
  <c r="D624" i="1"/>
  <c r="D625" i="1" s="1"/>
  <c r="C624" i="1"/>
  <c r="C625" i="1" s="1"/>
  <c r="B624" i="1"/>
  <c r="B625" i="1" s="1"/>
  <c r="N622" i="1"/>
  <c r="M622" i="1"/>
  <c r="J622" i="1"/>
  <c r="I622" i="1"/>
  <c r="E622" i="1"/>
  <c r="D622" i="1"/>
  <c r="C622" i="1"/>
  <c r="B622" i="1"/>
  <c r="A622" i="1"/>
  <c r="A623" i="1" s="1"/>
  <c r="N620" i="1"/>
  <c r="M620" i="1"/>
  <c r="L620" i="1"/>
  <c r="L621" i="1" s="1"/>
  <c r="K620" i="1"/>
  <c r="K621" i="1" s="1"/>
  <c r="J620" i="1"/>
  <c r="J621" i="1" s="1"/>
  <c r="I620" i="1"/>
  <c r="I621" i="1" s="1"/>
  <c r="E620" i="1"/>
  <c r="E621" i="1" s="1"/>
  <c r="D620" i="1"/>
  <c r="D621" i="1" s="1"/>
  <c r="C620" i="1"/>
  <c r="C621" i="1" s="1"/>
  <c r="B620" i="1"/>
  <c r="B621" i="1" s="1"/>
  <c r="A620" i="1"/>
  <c r="A621" i="1" s="1"/>
  <c r="J1264" i="1"/>
  <c r="J1265" i="1" s="1"/>
  <c r="J1266" i="1" s="1"/>
  <c r="I1264" i="1"/>
  <c r="I1265" i="1" s="1"/>
  <c r="I1266" i="1" s="1"/>
  <c r="E1264" i="1"/>
  <c r="E1265" i="1" s="1"/>
  <c r="E1266" i="1" s="1"/>
  <c r="D1264" i="1"/>
  <c r="D1265" i="1" s="1"/>
  <c r="D1266" i="1" s="1"/>
  <c r="C1264" i="1"/>
  <c r="C1265" i="1" s="1"/>
  <c r="C1266" i="1" s="1"/>
  <c r="B1264" i="1"/>
  <c r="B1265" i="1" s="1"/>
  <c r="B1266" i="1" s="1"/>
  <c r="A1264" i="1"/>
  <c r="A1265" i="1" s="1"/>
  <c r="A1266" i="1" s="1"/>
  <c r="J1260" i="1"/>
  <c r="J1261" i="1" s="1"/>
  <c r="J1262" i="1" s="1"/>
  <c r="I1260" i="1"/>
  <c r="I1261" i="1" s="1"/>
  <c r="I1262" i="1" s="1"/>
  <c r="E1260" i="1"/>
  <c r="E1261" i="1" s="1"/>
  <c r="E1262" i="1" s="1"/>
  <c r="D1260" i="1"/>
  <c r="D1261" i="1" s="1"/>
  <c r="D1262" i="1" s="1"/>
  <c r="C1260" i="1"/>
  <c r="C1261" i="1" s="1"/>
  <c r="C1262" i="1" s="1"/>
  <c r="B1260" i="1"/>
  <c r="B1261" i="1" s="1"/>
  <c r="B1262" i="1" s="1"/>
  <c r="A1260" i="1"/>
  <c r="A1261" i="1" s="1"/>
  <c r="A1262" i="1" s="1"/>
  <c r="J1256" i="1"/>
  <c r="J1257" i="1" s="1"/>
  <c r="J1258" i="1" s="1"/>
  <c r="E1256" i="1"/>
  <c r="E1257" i="1" s="1"/>
  <c r="E1258" i="1" s="1"/>
  <c r="D1256" i="1"/>
  <c r="D1257" i="1" s="1"/>
  <c r="D1258" i="1" s="1"/>
  <c r="C1256" i="1"/>
  <c r="C1257" i="1" s="1"/>
  <c r="C1258" i="1" s="1"/>
  <c r="B1256" i="1"/>
  <c r="B1257" i="1" s="1"/>
  <c r="B1258" i="1" s="1"/>
  <c r="A1256" i="1"/>
  <c r="A1257" i="1" s="1"/>
  <c r="A1258" i="1" s="1"/>
  <c r="N572" i="1"/>
  <c r="N573" i="1" s="1"/>
  <c r="N574" i="1" s="1"/>
  <c r="N575" i="1" s="1"/>
  <c r="M572" i="1"/>
  <c r="M573" i="1" s="1"/>
  <c r="M574" i="1" s="1"/>
  <c r="M575" i="1" s="1"/>
  <c r="J572" i="1"/>
  <c r="J573" i="1" s="1"/>
  <c r="J574" i="1" s="1"/>
  <c r="J575" i="1" s="1"/>
  <c r="I572" i="1"/>
  <c r="I573" i="1" s="1"/>
  <c r="I574" i="1" s="1"/>
  <c r="I575" i="1" s="1"/>
  <c r="E572" i="1"/>
  <c r="E573" i="1" s="1"/>
  <c r="E574" i="1" s="1"/>
  <c r="E575" i="1" s="1"/>
  <c r="D572" i="1"/>
  <c r="D573" i="1" s="1"/>
  <c r="D574" i="1" s="1"/>
  <c r="D575" i="1" s="1"/>
  <c r="C572" i="1"/>
  <c r="C573" i="1" s="1"/>
  <c r="C574" i="1" s="1"/>
  <c r="C575" i="1" s="1"/>
  <c r="B572" i="1"/>
  <c r="B573" i="1" s="1"/>
  <c r="B574" i="1" s="1"/>
  <c r="B575" i="1" s="1"/>
  <c r="A572" i="1"/>
  <c r="A573" i="1" s="1"/>
  <c r="A574" i="1" s="1"/>
  <c r="A575" i="1" s="1"/>
  <c r="N1415" i="1"/>
  <c r="N1416" i="1" s="1"/>
  <c r="N1417" i="1" s="1"/>
  <c r="N1418" i="1" s="1"/>
  <c r="N1419" i="1" s="1"/>
  <c r="N1420" i="1" s="1"/>
  <c r="N1421" i="1" s="1"/>
  <c r="N1422" i="1" s="1"/>
  <c r="N1423" i="1" s="1"/>
  <c r="N1424" i="1" s="1"/>
  <c r="N1425" i="1" s="1"/>
  <c r="N1426" i="1" s="1"/>
  <c r="N1427" i="1" s="1"/>
  <c r="N1428" i="1" s="1"/>
  <c r="N1429" i="1" s="1"/>
  <c r="N1430" i="1" s="1"/>
  <c r="N1431" i="1" s="1"/>
  <c r="M1415" i="1"/>
  <c r="M1416" i="1" s="1"/>
  <c r="M1417" i="1" s="1"/>
  <c r="M1418" i="1" s="1"/>
  <c r="M1419" i="1" s="1"/>
  <c r="M1420" i="1" s="1"/>
  <c r="M1421" i="1" s="1"/>
  <c r="M1422" i="1" s="1"/>
  <c r="M1423" i="1" s="1"/>
  <c r="M1424" i="1" s="1"/>
  <c r="M1425" i="1" s="1"/>
  <c r="M1426" i="1" s="1"/>
  <c r="M1427" i="1" s="1"/>
  <c r="M1428" i="1" s="1"/>
  <c r="M1429" i="1" s="1"/>
  <c r="M1430" i="1" s="1"/>
  <c r="M1431" i="1" s="1"/>
  <c r="J1415" i="1"/>
  <c r="J1416" i="1" s="1"/>
  <c r="J1417" i="1" s="1"/>
  <c r="J1418" i="1" s="1"/>
  <c r="J1419" i="1" s="1"/>
  <c r="J1420" i="1" s="1"/>
  <c r="J1421" i="1" s="1"/>
  <c r="J1422" i="1" s="1"/>
  <c r="J1423" i="1" s="1"/>
  <c r="J1424" i="1" s="1"/>
  <c r="J1425" i="1" s="1"/>
  <c r="J1426" i="1" s="1"/>
  <c r="J1427" i="1" s="1"/>
  <c r="J1428" i="1" s="1"/>
  <c r="J1429" i="1" s="1"/>
  <c r="J1430" i="1" s="1"/>
  <c r="J1431" i="1" s="1"/>
  <c r="I1415" i="1"/>
  <c r="I1416" i="1" s="1"/>
  <c r="I1417" i="1" s="1"/>
  <c r="I1418" i="1" s="1"/>
  <c r="I1419" i="1" s="1"/>
  <c r="I1420" i="1" s="1"/>
  <c r="I1421" i="1" s="1"/>
  <c r="I1422" i="1" s="1"/>
  <c r="I1423" i="1" s="1"/>
  <c r="I1424" i="1" s="1"/>
  <c r="I1425" i="1" s="1"/>
  <c r="I1426" i="1" s="1"/>
  <c r="I1427" i="1" s="1"/>
  <c r="I1428" i="1" s="1"/>
  <c r="I1429" i="1" s="1"/>
  <c r="I1430" i="1" s="1"/>
  <c r="I1431" i="1" s="1"/>
  <c r="D1415" i="1"/>
  <c r="D1416" i="1" s="1"/>
  <c r="D1417" i="1" s="1"/>
  <c r="D1418" i="1" s="1"/>
  <c r="D1419" i="1" s="1"/>
  <c r="D1420" i="1" s="1"/>
  <c r="D1421" i="1" s="1"/>
  <c r="D1422" i="1" s="1"/>
  <c r="D1423" i="1" s="1"/>
  <c r="D1424" i="1" s="1"/>
  <c r="D1425" i="1" s="1"/>
  <c r="D1426" i="1" s="1"/>
  <c r="D1427" i="1" s="1"/>
  <c r="D1428" i="1" s="1"/>
  <c r="D1429" i="1" s="1"/>
  <c r="D1430" i="1" s="1"/>
  <c r="D1431" i="1" s="1"/>
  <c r="C1415" i="1"/>
  <c r="C1416" i="1" s="1"/>
  <c r="C1417" i="1" s="1"/>
  <c r="C1418" i="1" s="1"/>
  <c r="C1419" i="1" s="1"/>
  <c r="C1420" i="1" s="1"/>
  <c r="C1421" i="1" s="1"/>
  <c r="C1422" i="1" s="1"/>
  <c r="C1423" i="1" s="1"/>
  <c r="C1424" i="1" s="1"/>
  <c r="C1425" i="1" s="1"/>
  <c r="C1426" i="1" s="1"/>
  <c r="C1427" i="1" s="1"/>
  <c r="C1428" i="1" s="1"/>
  <c r="C1429" i="1" s="1"/>
  <c r="C1430" i="1" s="1"/>
  <c r="C1431" i="1" s="1"/>
  <c r="B1415" i="1"/>
  <c r="B1416" i="1" s="1"/>
  <c r="B1417" i="1" s="1"/>
  <c r="B1418" i="1" s="1"/>
  <c r="B1419" i="1" s="1"/>
  <c r="B1420" i="1" s="1"/>
  <c r="B1421" i="1" s="1"/>
  <c r="B1422" i="1" s="1"/>
  <c r="B1423" i="1" s="1"/>
  <c r="B1424" i="1" s="1"/>
  <c r="B1425" i="1" s="1"/>
  <c r="B1426" i="1" s="1"/>
  <c r="B1427" i="1" s="1"/>
  <c r="B1428" i="1" s="1"/>
  <c r="B1429" i="1" s="1"/>
  <c r="B1430" i="1" s="1"/>
  <c r="B1431" i="1" s="1"/>
  <c r="A1415" i="1"/>
  <c r="A1416" i="1" s="1"/>
  <c r="A1417" i="1" s="1"/>
  <c r="A1418" i="1" s="1"/>
  <c r="A1419" i="1" s="1"/>
  <c r="A1420" i="1" s="1"/>
  <c r="A1421" i="1" s="1"/>
  <c r="A1422" i="1" s="1"/>
  <c r="A1423" i="1" s="1"/>
  <c r="A1424" i="1" s="1"/>
  <c r="A1425" i="1" s="1"/>
  <c r="A1426" i="1" s="1"/>
  <c r="A1427" i="1" s="1"/>
  <c r="A1428" i="1" s="1"/>
  <c r="A1429" i="1" s="1"/>
  <c r="A1430" i="1" s="1"/>
  <c r="A1431" i="1" s="1"/>
  <c r="M1721" i="1"/>
  <c r="M1722" i="1" s="1"/>
  <c r="K1721" i="1"/>
  <c r="K1722" i="1" s="1"/>
  <c r="J1721" i="1"/>
  <c r="J1722" i="1" s="1"/>
  <c r="I1721" i="1"/>
  <c r="I1722" i="1" s="1"/>
  <c r="E1721" i="1"/>
  <c r="E1722" i="1" s="1"/>
  <c r="D1721" i="1"/>
  <c r="D1722" i="1" s="1"/>
  <c r="C1721" i="1"/>
  <c r="C1722" i="1" s="1"/>
  <c r="B1721" i="1"/>
  <c r="B1722" i="1" s="1"/>
  <c r="A1721" i="1"/>
  <c r="A1722" i="1" s="1"/>
  <c r="L369" i="1"/>
  <c r="L370" i="1" s="1"/>
  <c r="L371" i="1" s="1"/>
  <c r="L372" i="1" s="1"/>
  <c r="J369" i="1"/>
  <c r="J370" i="1" s="1"/>
  <c r="J371" i="1" s="1"/>
  <c r="J372" i="1" s="1"/>
  <c r="I369" i="1"/>
  <c r="I370" i="1" s="1"/>
  <c r="I371" i="1" s="1"/>
  <c r="I372" i="1" s="1"/>
  <c r="D369" i="1"/>
  <c r="D370" i="1" s="1"/>
  <c r="D371" i="1" s="1"/>
  <c r="D372" i="1" s="1"/>
  <c r="C369" i="1"/>
  <c r="C370" i="1" s="1"/>
  <c r="C371" i="1" s="1"/>
  <c r="C372" i="1" s="1"/>
  <c r="B369" i="1"/>
  <c r="B370" i="1" s="1"/>
  <c r="B371" i="1" s="1"/>
  <c r="B372" i="1" s="1"/>
  <c r="A369" i="1"/>
  <c r="A370" i="1" s="1"/>
  <c r="A371" i="1" s="1"/>
  <c r="A372" i="1" s="1"/>
  <c r="L364" i="1"/>
  <c r="L365" i="1" s="1"/>
  <c r="L366" i="1" s="1"/>
  <c r="L367" i="1" s="1"/>
  <c r="J364" i="1"/>
  <c r="J365" i="1" s="1"/>
  <c r="J366" i="1" s="1"/>
  <c r="J367" i="1" s="1"/>
  <c r="I364" i="1"/>
  <c r="I365" i="1" s="1"/>
  <c r="I366" i="1" s="1"/>
  <c r="I367" i="1" s="1"/>
  <c r="D364" i="1"/>
  <c r="D365" i="1" s="1"/>
  <c r="D366" i="1" s="1"/>
  <c r="D367" i="1" s="1"/>
  <c r="C364" i="1"/>
  <c r="C365" i="1" s="1"/>
  <c r="C366" i="1" s="1"/>
  <c r="C367" i="1" s="1"/>
  <c r="B364" i="1"/>
  <c r="B365" i="1" s="1"/>
  <c r="B366" i="1" s="1"/>
  <c r="B367" i="1" s="1"/>
  <c r="A364" i="1"/>
  <c r="A365" i="1" s="1"/>
  <c r="A366" i="1" s="1"/>
  <c r="A367" i="1" s="1"/>
  <c r="L360" i="1"/>
  <c r="L361" i="1" s="1"/>
  <c r="L362" i="1" s="1"/>
  <c r="I360" i="1"/>
  <c r="I361" i="1" s="1"/>
  <c r="I362" i="1" s="1"/>
  <c r="J360" i="1"/>
  <c r="J361" i="1" s="1"/>
  <c r="J362" i="1" s="1"/>
  <c r="D360" i="1"/>
  <c r="D361" i="1" s="1"/>
  <c r="D362" i="1" s="1"/>
  <c r="C360" i="1"/>
  <c r="C361" i="1" s="1"/>
  <c r="C362" i="1" s="1"/>
  <c r="B360" i="1"/>
  <c r="B361" i="1" s="1"/>
  <c r="B362" i="1" s="1"/>
  <c r="A360" i="1"/>
  <c r="A361" i="1" s="1"/>
  <c r="A362" i="1" s="1"/>
  <c r="L356" i="1"/>
  <c r="L357" i="1" s="1"/>
  <c r="L358" i="1" s="1"/>
  <c r="J356" i="1"/>
  <c r="J357" i="1" s="1"/>
  <c r="J358" i="1" s="1"/>
  <c r="I356" i="1"/>
  <c r="I357" i="1" s="1"/>
  <c r="I358" i="1" s="1"/>
  <c r="D356" i="1"/>
  <c r="D357" i="1" s="1"/>
  <c r="D358" i="1" s="1"/>
  <c r="C356" i="1"/>
  <c r="C357" i="1" s="1"/>
  <c r="C358" i="1" s="1"/>
  <c r="B356" i="1"/>
  <c r="B357" i="1" s="1"/>
  <c r="B358" i="1" s="1"/>
  <c r="A356" i="1"/>
  <c r="A357" i="1" s="1"/>
  <c r="A358" i="1" s="1"/>
  <c r="L311" i="1"/>
  <c r="L312" i="1" s="1"/>
  <c r="L313" i="1" s="1"/>
  <c r="L314" i="1" s="1"/>
  <c r="J311" i="1"/>
  <c r="J312" i="1" s="1"/>
  <c r="J313" i="1" s="1"/>
  <c r="J314" i="1" s="1"/>
  <c r="I311" i="1"/>
  <c r="I312" i="1" s="1"/>
  <c r="I313" i="1" s="1"/>
  <c r="I314" i="1" s="1"/>
  <c r="D311" i="1"/>
  <c r="D312" i="1" s="1"/>
  <c r="D313" i="1" s="1"/>
  <c r="D314" i="1" s="1"/>
  <c r="C311" i="1"/>
  <c r="C312" i="1" s="1"/>
  <c r="C313" i="1" s="1"/>
  <c r="C314" i="1" s="1"/>
  <c r="B311" i="1"/>
  <c r="B312" i="1" s="1"/>
  <c r="B313" i="1" s="1"/>
  <c r="B314" i="1" s="1"/>
  <c r="A311" i="1"/>
  <c r="A312" i="1" s="1"/>
  <c r="A313" i="1" s="1"/>
  <c r="A314" i="1" s="1"/>
  <c r="L826" i="1"/>
  <c r="L827" i="1" s="1"/>
  <c r="L828" i="1" s="1"/>
  <c r="L829" i="1" s="1"/>
  <c r="L830" i="1" s="1"/>
  <c r="J826" i="1"/>
  <c r="J827" i="1" s="1"/>
  <c r="J828" i="1" s="1"/>
  <c r="J829" i="1" s="1"/>
  <c r="J830" i="1" s="1"/>
  <c r="I827" i="1"/>
  <c r="I828" i="1" s="1"/>
  <c r="I829" i="1" s="1"/>
  <c r="I830" i="1" s="1"/>
  <c r="D826" i="1"/>
  <c r="D827" i="1" s="1"/>
  <c r="D828" i="1" s="1"/>
  <c r="D829" i="1" s="1"/>
  <c r="D830" i="1" s="1"/>
  <c r="C826" i="1"/>
  <c r="C827" i="1" s="1"/>
  <c r="C828" i="1" s="1"/>
  <c r="C829" i="1" s="1"/>
  <c r="C830" i="1" s="1"/>
  <c r="B826" i="1"/>
  <c r="B827" i="1" s="1"/>
  <c r="B828" i="1" s="1"/>
  <c r="B829" i="1" s="1"/>
  <c r="B830" i="1" s="1"/>
  <c r="A826" i="1"/>
  <c r="A827" i="1" s="1"/>
  <c r="A828" i="1" s="1"/>
  <c r="A829" i="1" s="1"/>
  <c r="A830" i="1" s="1"/>
  <c r="M670" i="1"/>
  <c r="M671" i="1" s="1"/>
  <c r="M672" i="1" s="1"/>
  <c r="M673" i="1" s="1"/>
  <c r="M674" i="1" s="1"/>
  <c r="M675" i="1" s="1"/>
  <c r="M676" i="1" s="1"/>
  <c r="L670" i="1"/>
  <c r="L671" i="1" s="1"/>
  <c r="L672" i="1" s="1"/>
  <c r="L673" i="1" s="1"/>
  <c r="L674" i="1" s="1"/>
  <c r="L675" i="1" s="1"/>
  <c r="L676" i="1" s="1"/>
  <c r="J670" i="1"/>
  <c r="J671" i="1" s="1"/>
  <c r="J672" i="1" s="1"/>
  <c r="J673" i="1" s="1"/>
  <c r="J674" i="1" s="1"/>
  <c r="J675" i="1" s="1"/>
  <c r="J676" i="1" s="1"/>
  <c r="E670" i="1"/>
  <c r="E671" i="1" s="1"/>
  <c r="E672" i="1" s="1"/>
  <c r="E673" i="1" s="1"/>
  <c r="E674" i="1" s="1"/>
  <c r="E675" i="1" s="1"/>
  <c r="E676" i="1" s="1"/>
  <c r="D670" i="1"/>
  <c r="D671" i="1" s="1"/>
  <c r="D672" i="1" s="1"/>
  <c r="D673" i="1" s="1"/>
  <c r="D674" i="1" s="1"/>
  <c r="D675" i="1" s="1"/>
  <c r="D676" i="1" s="1"/>
  <c r="C670" i="1"/>
  <c r="C671" i="1" s="1"/>
  <c r="C672" i="1" s="1"/>
  <c r="C673" i="1" s="1"/>
  <c r="C674" i="1" s="1"/>
  <c r="C675" i="1" s="1"/>
  <c r="C676" i="1" s="1"/>
  <c r="B670" i="1"/>
  <c r="B671" i="1" s="1"/>
  <c r="B672" i="1" s="1"/>
  <c r="B673" i="1" s="1"/>
  <c r="B674" i="1" s="1"/>
  <c r="B675" i="1" s="1"/>
  <c r="B676" i="1" s="1"/>
  <c r="A670" i="1"/>
  <c r="A671" i="1" s="1"/>
  <c r="A672" i="1" s="1"/>
  <c r="A673" i="1" s="1"/>
  <c r="A674" i="1" s="1"/>
  <c r="A675" i="1" s="1"/>
  <c r="A676" i="1" s="1"/>
  <c r="E2115" i="1" l="1"/>
  <c r="M2109" i="1"/>
  <c r="M2110" i="1" s="1"/>
  <c r="M2111" i="1" s="1"/>
  <c r="M2112" i="1" s="1"/>
  <c r="E2114" i="1"/>
  <c r="E2116" i="1" s="1"/>
  <c r="E2117" i="1" s="1"/>
  <c r="E2118" i="1" s="1"/>
  <c r="M846" i="1"/>
  <c r="A626" i="1"/>
  <c r="A624" i="1"/>
  <c r="A625" i="1" s="1"/>
  <c r="N577" i="1"/>
  <c r="N578" i="1" s="1"/>
  <c r="N576" i="1"/>
  <c r="C576" i="1"/>
  <c r="C577" i="1"/>
  <c r="C578" i="1" s="1"/>
  <c r="D577" i="1"/>
  <c r="D578" i="1" s="1"/>
  <c r="D576" i="1"/>
  <c r="M577" i="1"/>
  <c r="M578" i="1" s="1"/>
  <c r="M576" i="1"/>
  <c r="A577" i="1"/>
  <c r="A578" i="1" s="1"/>
  <c r="A576" i="1"/>
  <c r="E577" i="1"/>
  <c r="E578" i="1" s="1"/>
  <c r="E576" i="1"/>
  <c r="B577" i="1"/>
  <c r="B578" i="1" s="1"/>
  <c r="B576" i="1"/>
  <c r="I577" i="1"/>
  <c r="I578" i="1" s="1"/>
  <c r="I576" i="1"/>
  <c r="J576" i="1"/>
  <c r="J577" i="1"/>
  <c r="J578" i="1" s="1"/>
  <c r="B1563" i="1"/>
  <c r="B1564" i="1" s="1"/>
  <c r="B1565" i="1" s="1"/>
  <c r="B1566" i="1" s="1"/>
  <c r="B1567" i="1" s="1"/>
  <c r="B1568" i="1" s="1"/>
  <c r="B1569" i="1" s="1"/>
  <c r="B1570" i="1" s="1"/>
  <c r="B1571" i="1" s="1"/>
  <c r="B1572" i="1" s="1"/>
  <c r="B1573" i="1" s="1"/>
  <c r="B1574" i="1" s="1"/>
  <c r="B1575" i="1" s="1"/>
  <c r="B1576" i="1" s="1"/>
  <c r="B1577" i="1" s="1"/>
  <c r="B1578" i="1" s="1"/>
  <c r="A1563" i="1"/>
  <c r="A1564" i="1" s="1"/>
  <c r="A1565" i="1" s="1"/>
  <c r="A1566" i="1" s="1"/>
  <c r="A1567" i="1" s="1"/>
  <c r="A1568" i="1" s="1"/>
  <c r="A1569" i="1" s="1"/>
  <c r="A1570" i="1" s="1"/>
  <c r="A1571" i="1" s="1"/>
  <c r="A1572" i="1" s="1"/>
  <c r="A1573" i="1" s="1"/>
  <c r="A1574" i="1" s="1"/>
  <c r="A1575" i="1" s="1"/>
  <c r="A1576" i="1" s="1"/>
  <c r="A1577" i="1" s="1"/>
  <c r="A1578" i="1" s="1"/>
  <c r="C1563" i="1"/>
  <c r="C1564" i="1" s="1"/>
  <c r="C1565" i="1" s="1"/>
  <c r="C1566" i="1" s="1"/>
  <c r="C1567" i="1" s="1"/>
  <c r="C1568" i="1" s="1"/>
  <c r="C1569" i="1" s="1"/>
  <c r="C1570" i="1" s="1"/>
  <c r="C1571" i="1" s="1"/>
  <c r="C1572" i="1" s="1"/>
  <c r="C1573" i="1" s="1"/>
  <c r="C1574" i="1" s="1"/>
  <c r="C1575" i="1" s="1"/>
  <c r="C1576" i="1" s="1"/>
  <c r="C1577" i="1" s="1"/>
  <c r="C1578" i="1" s="1"/>
  <c r="D1563" i="1"/>
  <c r="D1564" i="1" s="1"/>
  <c r="D1565" i="1" s="1"/>
  <c r="D1566" i="1" s="1"/>
  <c r="D1567" i="1" s="1"/>
  <c r="D1568" i="1" s="1"/>
  <c r="D1569" i="1" s="1"/>
  <c r="D1570" i="1" s="1"/>
  <c r="D1571" i="1" s="1"/>
  <c r="D1572" i="1" s="1"/>
  <c r="D1573" i="1" s="1"/>
  <c r="D1574" i="1" s="1"/>
  <c r="D1575" i="1" s="1"/>
  <c r="D1576" i="1" s="1"/>
  <c r="D1577" i="1" s="1"/>
  <c r="D1578" i="1" s="1"/>
  <c r="E1563" i="1"/>
  <c r="E1564" i="1" s="1"/>
  <c r="E1565" i="1" s="1"/>
  <c r="E1566" i="1" s="1"/>
  <c r="E1567" i="1" s="1"/>
  <c r="E1568" i="1" s="1"/>
  <c r="E1569" i="1" s="1"/>
  <c r="E1570" i="1" s="1"/>
  <c r="E1571" i="1" s="1"/>
  <c r="E1572" i="1" s="1"/>
  <c r="E1573" i="1" s="1"/>
  <c r="E1574" i="1" s="1"/>
  <c r="E1575" i="1" s="1"/>
  <c r="E1576" i="1" s="1"/>
  <c r="E1577" i="1" s="1"/>
  <c r="E1578" i="1" s="1"/>
  <c r="I1563" i="1"/>
  <c r="I1564" i="1" s="1"/>
  <c r="I1565" i="1" s="1"/>
  <c r="I1566" i="1" s="1"/>
  <c r="I1567" i="1" s="1"/>
  <c r="I1568" i="1" s="1"/>
  <c r="I1569" i="1" s="1"/>
  <c r="I1570" i="1" s="1"/>
  <c r="I1571" i="1" s="1"/>
  <c r="I1572" i="1" s="1"/>
  <c r="I1573" i="1" s="1"/>
  <c r="I1574" i="1" s="1"/>
  <c r="I1575" i="1" s="1"/>
  <c r="I1576" i="1" s="1"/>
  <c r="I1577" i="1" s="1"/>
  <c r="I1578" i="1" s="1"/>
  <c r="J1563" i="1"/>
  <c r="J1564" i="1" s="1"/>
  <c r="J1565" i="1" s="1"/>
  <c r="J1566" i="1" s="1"/>
  <c r="J1567" i="1" s="1"/>
  <c r="J1568" i="1" s="1"/>
  <c r="J1569" i="1" s="1"/>
  <c r="J1570" i="1" s="1"/>
  <c r="J1571" i="1" s="1"/>
  <c r="J1572" i="1" s="1"/>
  <c r="J1573" i="1" s="1"/>
  <c r="J1574" i="1" s="1"/>
  <c r="J1575" i="1" s="1"/>
  <c r="J1576" i="1" s="1"/>
  <c r="J1577" i="1" s="1"/>
  <c r="J1578" i="1" s="1"/>
  <c r="M1563" i="1"/>
  <c r="M1564" i="1" s="1"/>
  <c r="M1565" i="1" s="1"/>
  <c r="M1566" i="1" s="1"/>
  <c r="M1567" i="1" s="1"/>
  <c r="M1568" i="1" s="1"/>
  <c r="M1569" i="1" s="1"/>
  <c r="M1570" i="1" s="1"/>
  <c r="M1571" i="1" s="1"/>
  <c r="M1572" i="1" s="1"/>
  <c r="M1573" i="1" s="1"/>
  <c r="M1574" i="1" s="1"/>
  <c r="M1575" i="1" s="1"/>
  <c r="M1576" i="1" s="1"/>
  <c r="M1577" i="1" s="1"/>
  <c r="M1578" i="1" s="1"/>
  <c r="N1563" i="1"/>
  <c r="N1564" i="1" s="1"/>
  <c r="N1565" i="1" s="1"/>
  <c r="N1566" i="1" s="1"/>
  <c r="N1567" i="1" s="1"/>
  <c r="N1568" i="1" s="1"/>
  <c r="N1569" i="1" s="1"/>
  <c r="N1570" i="1" s="1"/>
  <c r="N1571" i="1" s="1"/>
  <c r="N1572" i="1" s="1"/>
  <c r="N1573" i="1" s="1"/>
  <c r="N1574" i="1" s="1"/>
  <c r="N1575" i="1" s="1"/>
  <c r="N1576" i="1" s="1"/>
  <c r="N1577" i="1" s="1"/>
  <c r="N1578" i="1" s="1"/>
  <c r="E1601" i="1"/>
  <c r="E1605" i="1" s="1"/>
  <c r="E1609" i="1" s="1"/>
  <c r="D1601" i="1"/>
  <c r="D1605" i="1" s="1"/>
  <c r="D1609" i="1" s="1"/>
  <c r="C1601" i="1"/>
  <c r="C1605" i="1" s="1"/>
  <c r="C1609" i="1" s="1"/>
  <c r="B1601" i="1"/>
  <c r="B1605" i="1" s="1"/>
  <c r="B1609" i="1" s="1"/>
  <c r="A1601" i="1"/>
  <c r="A1605" i="1" s="1"/>
  <c r="A1609" i="1" s="1"/>
  <c r="M1602" i="1"/>
  <c r="L1602" i="1"/>
  <c r="L1603" i="1" s="1"/>
  <c r="K1602" i="1"/>
  <c r="K1603" i="1" s="1"/>
  <c r="J1602" i="1"/>
  <c r="I1602" i="1"/>
  <c r="E1602" i="1"/>
  <c r="D1602" i="1"/>
  <c r="C1602" i="1"/>
  <c r="B1602" i="1"/>
  <c r="A1602" i="1"/>
  <c r="L1987" i="1"/>
  <c r="L1988" i="1" s="1"/>
  <c r="J1987" i="1"/>
  <c r="J1988" i="1" s="1"/>
  <c r="I1987" i="1"/>
  <c r="I1988" i="1" s="1"/>
  <c r="H1987" i="1"/>
  <c r="H1988" i="1" s="1"/>
  <c r="D1987" i="1"/>
  <c r="D1988" i="1" s="1"/>
  <c r="E1987" i="1"/>
  <c r="E1988" i="1" s="1"/>
  <c r="C1987" i="1"/>
  <c r="C1988" i="1" s="1"/>
  <c r="B1987" i="1"/>
  <c r="B1988" i="1" s="1"/>
  <c r="A1987" i="1"/>
  <c r="A1988" i="1" s="1"/>
  <c r="M1598" i="1"/>
  <c r="J1598" i="1"/>
  <c r="I1598" i="1"/>
  <c r="D1598" i="1"/>
  <c r="C1598" i="1"/>
  <c r="B1598" i="1"/>
  <c r="A1598" i="1"/>
  <c r="E1604" i="1"/>
  <c r="J976" i="1"/>
  <c r="J962" i="1"/>
  <c r="J963" i="1" s="1"/>
  <c r="J964" i="1" s="1"/>
  <c r="J965" i="1" s="1"/>
  <c r="J952" i="1"/>
  <c r="J953" i="1" s="1"/>
  <c r="J954" i="1" s="1"/>
  <c r="J955" i="1" s="1"/>
  <c r="J942" i="1"/>
  <c r="J943" i="1" s="1"/>
  <c r="J944" i="1" s="1"/>
  <c r="J945" i="1" s="1"/>
  <c r="J930" i="1"/>
  <c r="J931" i="1" s="1"/>
  <c r="J932" i="1" s="1"/>
  <c r="J933" i="1" s="1"/>
  <c r="J934" i="1" s="1"/>
  <c r="J935" i="1" s="1"/>
  <c r="J918" i="1"/>
  <c r="J919" i="1" s="1"/>
  <c r="J920" i="1" s="1"/>
  <c r="J921" i="1" s="1"/>
  <c r="J908" i="1"/>
  <c r="J909" i="1" s="1"/>
  <c r="J910" i="1" s="1"/>
  <c r="J911" i="1" s="1"/>
  <c r="J898" i="1"/>
  <c r="J899" i="1" s="1"/>
  <c r="J900" i="1" s="1"/>
  <c r="J901" i="1" s="1"/>
  <c r="J888" i="1"/>
  <c r="J889" i="1" s="1"/>
  <c r="J890" i="1" s="1"/>
  <c r="J891" i="1" s="1"/>
  <c r="D974" i="1"/>
  <c r="D975" i="1" s="1"/>
  <c r="D976" i="1" s="1"/>
  <c r="C974" i="1"/>
  <c r="C975" i="1" s="1"/>
  <c r="C976" i="1" s="1"/>
  <c r="C967" i="1"/>
  <c r="C968" i="1" s="1"/>
  <c r="C969" i="1" s="1"/>
  <c r="C970" i="1" s="1"/>
  <c r="C971" i="1" s="1"/>
  <c r="C972" i="1" s="1"/>
  <c r="D962" i="1"/>
  <c r="D963" i="1" s="1"/>
  <c r="D964" i="1" s="1"/>
  <c r="D965" i="1" s="1"/>
  <c r="C962" i="1"/>
  <c r="C963" i="1" s="1"/>
  <c r="C964" i="1" s="1"/>
  <c r="C965" i="1" s="1"/>
  <c r="C957" i="1"/>
  <c r="C958" i="1" s="1"/>
  <c r="C959" i="1" s="1"/>
  <c r="C960" i="1" s="1"/>
  <c r="D952" i="1"/>
  <c r="D953" i="1" s="1"/>
  <c r="D954" i="1" s="1"/>
  <c r="D955" i="1" s="1"/>
  <c r="C952" i="1"/>
  <c r="C953" i="1" s="1"/>
  <c r="C954" i="1" s="1"/>
  <c r="C955" i="1" s="1"/>
  <c r="C942" i="1"/>
  <c r="C943" i="1" s="1"/>
  <c r="C944" i="1" s="1"/>
  <c r="C945" i="1" s="1"/>
  <c r="C937" i="1"/>
  <c r="C938" i="1" s="1"/>
  <c r="C939" i="1" s="1"/>
  <c r="C940" i="1" s="1"/>
  <c r="D930" i="1"/>
  <c r="D931" i="1" s="1"/>
  <c r="D932" i="1" s="1"/>
  <c r="D933" i="1" s="1"/>
  <c r="D934" i="1" s="1"/>
  <c r="D935" i="1" s="1"/>
  <c r="C930" i="1"/>
  <c r="C931" i="1" s="1"/>
  <c r="C932" i="1" s="1"/>
  <c r="C933" i="1" s="1"/>
  <c r="C934" i="1" s="1"/>
  <c r="C935" i="1" s="1"/>
  <c r="D923" i="1"/>
  <c r="D924" i="1" s="1"/>
  <c r="D925" i="1" s="1"/>
  <c r="D926" i="1" s="1"/>
  <c r="D927" i="1" s="1"/>
  <c r="D928" i="1" s="1"/>
  <c r="C923" i="1"/>
  <c r="C924" i="1" s="1"/>
  <c r="C925" i="1" s="1"/>
  <c r="C926" i="1" s="1"/>
  <c r="C927" i="1" s="1"/>
  <c r="C928" i="1" s="1"/>
  <c r="D918" i="1"/>
  <c r="D919" i="1" s="1"/>
  <c r="D920" i="1" s="1"/>
  <c r="D921" i="1" s="1"/>
  <c r="C918" i="1"/>
  <c r="C919" i="1" s="1"/>
  <c r="C920" i="1" s="1"/>
  <c r="C921" i="1" s="1"/>
  <c r="C913" i="1"/>
  <c r="C914" i="1" s="1"/>
  <c r="C915" i="1" s="1"/>
  <c r="C916" i="1" s="1"/>
  <c r="D908" i="1"/>
  <c r="D909" i="1" s="1"/>
  <c r="D910" i="1" s="1"/>
  <c r="D911" i="1" s="1"/>
  <c r="C908" i="1"/>
  <c r="C909" i="1" s="1"/>
  <c r="C910" i="1" s="1"/>
  <c r="C911" i="1" s="1"/>
  <c r="C903" i="1"/>
  <c r="C904" i="1" s="1"/>
  <c r="C905" i="1" s="1"/>
  <c r="C906" i="1" s="1"/>
  <c r="D898" i="1"/>
  <c r="D899" i="1" s="1"/>
  <c r="D900" i="1" s="1"/>
  <c r="D901" i="1" s="1"/>
  <c r="C898" i="1"/>
  <c r="C899" i="1" s="1"/>
  <c r="C900" i="1" s="1"/>
  <c r="C901" i="1" s="1"/>
  <c r="D893" i="1"/>
  <c r="D894" i="1" s="1"/>
  <c r="D895" i="1" s="1"/>
  <c r="D896" i="1" s="1"/>
  <c r="C893" i="1"/>
  <c r="C894" i="1" s="1"/>
  <c r="C895" i="1" s="1"/>
  <c r="C896" i="1" s="1"/>
  <c r="D888" i="1"/>
  <c r="D889" i="1" s="1"/>
  <c r="D890" i="1" s="1"/>
  <c r="D891" i="1" s="1"/>
  <c r="C888" i="1"/>
  <c r="C889" i="1" s="1"/>
  <c r="C890" i="1" s="1"/>
  <c r="C891" i="1" s="1"/>
  <c r="D883" i="1"/>
  <c r="D884" i="1" s="1"/>
  <c r="D885" i="1" s="1"/>
  <c r="D886" i="1" s="1"/>
  <c r="C883" i="1"/>
  <c r="C884" i="1" s="1"/>
  <c r="C885" i="1" s="1"/>
  <c r="C886" i="1" s="1"/>
  <c r="B974" i="1"/>
  <c r="B975" i="1" s="1"/>
  <c r="B976" i="1" s="1"/>
  <c r="B967" i="1"/>
  <c r="B968" i="1" s="1"/>
  <c r="B969" i="1" s="1"/>
  <c r="B970" i="1" s="1"/>
  <c r="B971" i="1" s="1"/>
  <c r="B972" i="1" s="1"/>
  <c r="B962" i="1"/>
  <c r="B963" i="1" s="1"/>
  <c r="B964" i="1" s="1"/>
  <c r="B965" i="1" s="1"/>
  <c r="B957" i="1"/>
  <c r="B958" i="1" s="1"/>
  <c r="B959" i="1" s="1"/>
  <c r="B960" i="1" s="1"/>
  <c r="B952" i="1"/>
  <c r="B953" i="1" s="1"/>
  <c r="B954" i="1" s="1"/>
  <c r="B955" i="1" s="1"/>
  <c r="B947" i="1"/>
  <c r="B948" i="1" s="1"/>
  <c r="B949" i="1" s="1"/>
  <c r="B950" i="1" s="1"/>
  <c r="B942" i="1"/>
  <c r="B943" i="1" s="1"/>
  <c r="B944" i="1" s="1"/>
  <c r="B945" i="1" s="1"/>
  <c r="B937" i="1"/>
  <c r="B938" i="1" s="1"/>
  <c r="B939" i="1" s="1"/>
  <c r="B940" i="1" s="1"/>
  <c r="B930" i="1"/>
  <c r="B931" i="1" s="1"/>
  <c r="B932" i="1" s="1"/>
  <c r="B933" i="1" s="1"/>
  <c r="B934" i="1" s="1"/>
  <c r="B935" i="1" s="1"/>
  <c r="B923" i="1"/>
  <c r="B924" i="1" s="1"/>
  <c r="B925" i="1" s="1"/>
  <c r="B926" i="1" s="1"/>
  <c r="B927" i="1" s="1"/>
  <c r="B928" i="1" s="1"/>
  <c r="B918" i="1"/>
  <c r="B919" i="1" s="1"/>
  <c r="B920" i="1" s="1"/>
  <c r="B921" i="1" s="1"/>
  <c r="B913" i="1"/>
  <c r="B914" i="1" s="1"/>
  <c r="B915" i="1" s="1"/>
  <c r="B916" i="1" s="1"/>
  <c r="B908" i="1"/>
  <c r="B909" i="1" s="1"/>
  <c r="B910" i="1" s="1"/>
  <c r="B911" i="1" s="1"/>
  <c r="B903" i="1"/>
  <c r="B904" i="1" s="1"/>
  <c r="B905" i="1" s="1"/>
  <c r="B906" i="1" s="1"/>
  <c r="B898" i="1"/>
  <c r="B899" i="1" s="1"/>
  <c r="B900" i="1" s="1"/>
  <c r="B901" i="1" s="1"/>
  <c r="B893" i="1"/>
  <c r="B894" i="1" s="1"/>
  <c r="B895" i="1" s="1"/>
  <c r="B896" i="1" s="1"/>
  <c r="B888" i="1"/>
  <c r="B889" i="1" s="1"/>
  <c r="B890" i="1" s="1"/>
  <c r="B891" i="1" s="1"/>
  <c r="B883" i="1"/>
  <c r="B884" i="1" s="1"/>
  <c r="B885" i="1" s="1"/>
  <c r="B886" i="1" s="1"/>
  <c r="A1759" i="1"/>
  <c r="A1760" i="1" s="1"/>
  <c r="A1761" i="1" s="1"/>
  <c r="A1762" i="1" s="1"/>
  <c r="A1763" i="1" s="1"/>
  <c r="A1764" i="1" s="1"/>
  <c r="A1765" i="1" s="1"/>
  <c r="J1435" i="1"/>
  <c r="J1436" i="1" s="1"/>
  <c r="J1437" i="1" s="1"/>
  <c r="J1438" i="1" s="1"/>
  <c r="J1439" i="1" s="1"/>
  <c r="J1440" i="1" s="1"/>
  <c r="J1441" i="1" s="1"/>
  <c r="J1442" i="1" s="1"/>
  <c r="J1443" i="1" s="1"/>
  <c r="J1444" i="1" s="1"/>
  <c r="J1445" i="1" s="1"/>
  <c r="J1446" i="1" s="1"/>
  <c r="J1447" i="1" s="1"/>
  <c r="J1448" i="1" s="1"/>
  <c r="J1449" i="1" s="1"/>
  <c r="J1450" i="1" s="1"/>
  <c r="J1451" i="1" s="1"/>
  <c r="I1435" i="1"/>
  <c r="I1436" i="1" s="1"/>
  <c r="I1437" i="1" s="1"/>
  <c r="I1438" i="1" s="1"/>
  <c r="I1439" i="1" s="1"/>
  <c r="I1440" i="1" s="1"/>
  <c r="I1441" i="1" s="1"/>
  <c r="I1442" i="1" s="1"/>
  <c r="I1443" i="1" s="1"/>
  <c r="I1444" i="1" s="1"/>
  <c r="I1445" i="1" s="1"/>
  <c r="I1446" i="1" s="1"/>
  <c r="I1447" i="1" s="1"/>
  <c r="I1448" i="1" s="1"/>
  <c r="I1449" i="1" s="1"/>
  <c r="I1450" i="1" s="1"/>
  <c r="I1451" i="1" s="1"/>
  <c r="H1435" i="1"/>
  <c r="H1436" i="1" s="1"/>
  <c r="H1437" i="1" s="1"/>
  <c r="H1438" i="1" s="1"/>
  <c r="H1439" i="1" s="1"/>
  <c r="H1440" i="1" s="1"/>
  <c r="H1441" i="1" s="1"/>
  <c r="H1442" i="1" s="1"/>
  <c r="H1443" i="1" s="1"/>
  <c r="H1444" i="1" s="1"/>
  <c r="H1445" i="1" s="1"/>
  <c r="H1446" i="1" s="1"/>
  <c r="H1447" i="1" s="1"/>
  <c r="H1448" i="1" s="1"/>
  <c r="H1449" i="1" s="1"/>
  <c r="H1450" i="1" s="1"/>
  <c r="H1451" i="1" s="1"/>
  <c r="D1435" i="1"/>
  <c r="D1436" i="1" s="1"/>
  <c r="D1437" i="1" s="1"/>
  <c r="D1438" i="1" s="1"/>
  <c r="D1439" i="1" s="1"/>
  <c r="D1440" i="1" s="1"/>
  <c r="D1441" i="1" s="1"/>
  <c r="D1442" i="1" s="1"/>
  <c r="D1443" i="1" s="1"/>
  <c r="D1444" i="1" s="1"/>
  <c r="D1445" i="1" s="1"/>
  <c r="D1446" i="1" s="1"/>
  <c r="D1447" i="1" s="1"/>
  <c r="D1448" i="1" s="1"/>
  <c r="D1449" i="1" s="1"/>
  <c r="D1450" i="1" s="1"/>
  <c r="D1451" i="1" s="1"/>
  <c r="C1435" i="1"/>
  <c r="C1436" i="1" s="1"/>
  <c r="C1437" i="1" s="1"/>
  <c r="C1438" i="1" s="1"/>
  <c r="C1439" i="1" s="1"/>
  <c r="C1440" i="1" s="1"/>
  <c r="C1441" i="1" s="1"/>
  <c r="C1442" i="1" s="1"/>
  <c r="C1443" i="1" s="1"/>
  <c r="C1444" i="1" s="1"/>
  <c r="C1445" i="1" s="1"/>
  <c r="C1446" i="1" s="1"/>
  <c r="C1447" i="1" s="1"/>
  <c r="C1448" i="1" s="1"/>
  <c r="C1449" i="1" s="1"/>
  <c r="C1450" i="1" s="1"/>
  <c r="C1451" i="1" s="1"/>
  <c r="B1435" i="1"/>
  <c r="B1436" i="1" s="1"/>
  <c r="B1437" i="1" s="1"/>
  <c r="B1438" i="1" s="1"/>
  <c r="B1439" i="1" s="1"/>
  <c r="B1440" i="1" s="1"/>
  <c r="B1441" i="1" s="1"/>
  <c r="B1442" i="1" s="1"/>
  <c r="B1443" i="1" s="1"/>
  <c r="B1444" i="1" s="1"/>
  <c r="B1445" i="1" s="1"/>
  <c r="B1446" i="1" s="1"/>
  <c r="B1447" i="1" s="1"/>
  <c r="B1448" i="1" s="1"/>
  <c r="B1449" i="1" s="1"/>
  <c r="B1450" i="1" s="1"/>
  <c r="B1451" i="1" s="1"/>
  <c r="A1435" i="1"/>
  <c r="A1436" i="1" s="1"/>
  <c r="A1437" i="1" s="1"/>
  <c r="A1438" i="1" s="1"/>
  <c r="A1439" i="1" s="1"/>
  <c r="A1440" i="1" s="1"/>
  <c r="A1441" i="1" s="1"/>
  <c r="A1442" i="1" s="1"/>
  <c r="A1443" i="1" s="1"/>
  <c r="A1444" i="1" s="1"/>
  <c r="A1445" i="1" s="1"/>
  <c r="A1446" i="1" s="1"/>
  <c r="A1447" i="1" s="1"/>
  <c r="A1448" i="1" s="1"/>
  <c r="A1449" i="1" s="1"/>
  <c r="A1450" i="1" s="1"/>
  <c r="A1451" i="1" s="1"/>
  <c r="J1392" i="1"/>
  <c r="J1393" i="1" s="1"/>
  <c r="J1394" i="1" s="1"/>
  <c r="J1395" i="1" s="1"/>
  <c r="J1396" i="1" s="1"/>
  <c r="J1397" i="1" s="1"/>
  <c r="J1398" i="1" s="1"/>
  <c r="J1399" i="1" s="1"/>
  <c r="J1400" i="1" s="1"/>
  <c r="J1401" i="1" s="1"/>
  <c r="J1402" i="1" s="1"/>
  <c r="J1403" i="1" s="1"/>
  <c r="J1404" i="1" s="1"/>
  <c r="J1405" i="1" s="1"/>
  <c r="J1406" i="1" s="1"/>
  <c r="J1407" i="1" s="1"/>
  <c r="J1408" i="1" s="1"/>
  <c r="I1392" i="1"/>
  <c r="I1393" i="1" s="1"/>
  <c r="I1394" i="1" s="1"/>
  <c r="I1395" i="1" s="1"/>
  <c r="I1396" i="1" s="1"/>
  <c r="I1397" i="1" s="1"/>
  <c r="I1398" i="1" s="1"/>
  <c r="I1399" i="1" s="1"/>
  <c r="I1400" i="1" s="1"/>
  <c r="I1401" i="1" s="1"/>
  <c r="I1402" i="1" s="1"/>
  <c r="I1403" i="1" s="1"/>
  <c r="I1404" i="1" s="1"/>
  <c r="I1405" i="1" s="1"/>
  <c r="I1406" i="1" s="1"/>
  <c r="I1407" i="1" s="1"/>
  <c r="I1408" i="1" s="1"/>
  <c r="H1392" i="1"/>
  <c r="H1393" i="1" s="1"/>
  <c r="H1394" i="1" s="1"/>
  <c r="H1395" i="1" s="1"/>
  <c r="H1396" i="1" s="1"/>
  <c r="H1397" i="1" s="1"/>
  <c r="H1398" i="1" s="1"/>
  <c r="H1399" i="1" s="1"/>
  <c r="H1400" i="1" s="1"/>
  <c r="H1401" i="1" s="1"/>
  <c r="H1402" i="1" s="1"/>
  <c r="H1403" i="1" s="1"/>
  <c r="H1404" i="1" s="1"/>
  <c r="H1405" i="1" s="1"/>
  <c r="H1406" i="1" s="1"/>
  <c r="H1407" i="1" s="1"/>
  <c r="H1408" i="1" s="1"/>
  <c r="D1392" i="1"/>
  <c r="D1393" i="1" s="1"/>
  <c r="D1394" i="1" s="1"/>
  <c r="D1395" i="1" s="1"/>
  <c r="D1396" i="1" s="1"/>
  <c r="D1397" i="1" s="1"/>
  <c r="D1398" i="1" s="1"/>
  <c r="D1399" i="1" s="1"/>
  <c r="D1400" i="1" s="1"/>
  <c r="D1401" i="1" s="1"/>
  <c r="D1402" i="1" s="1"/>
  <c r="D1403" i="1" s="1"/>
  <c r="D1404" i="1" s="1"/>
  <c r="D1405" i="1" s="1"/>
  <c r="D1406" i="1" s="1"/>
  <c r="D1407" i="1" s="1"/>
  <c r="D1408" i="1" s="1"/>
  <c r="C1392" i="1"/>
  <c r="C1393" i="1" s="1"/>
  <c r="C1394" i="1" s="1"/>
  <c r="C1395" i="1" s="1"/>
  <c r="C1396" i="1" s="1"/>
  <c r="C1397" i="1" s="1"/>
  <c r="C1398" i="1" s="1"/>
  <c r="C1399" i="1" s="1"/>
  <c r="C1400" i="1" s="1"/>
  <c r="C1401" i="1" s="1"/>
  <c r="C1402" i="1" s="1"/>
  <c r="C1403" i="1" s="1"/>
  <c r="C1404" i="1" s="1"/>
  <c r="C1405" i="1" s="1"/>
  <c r="C1406" i="1" s="1"/>
  <c r="C1407" i="1" s="1"/>
  <c r="C1408" i="1" s="1"/>
  <c r="B1392" i="1"/>
  <c r="B1393" i="1" s="1"/>
  <c r="B1394" i="1" s="1"/>
  <c r="B1395" i="1" s="1"/>
  <c r="B1396" i="1" s="1"/>
  <c r="B1397" i="1" s="1"/>
  <c r="B1398" i="1" s="1"/>
  <c r="B1399" i="1" s="1"/>
  <c r="B1400" i="1" s="1"/>
  <c r="B1401" i="1" s="1"/>
  <c r="B1402" i="1" s="1"/>
  <c r="B1403" i="1" s="1"/>
  <c r="B1404" i="1" s="1"/>
  <c r="B1405" i="1" s="1"/>
  <c r="B1406" i="1" s="1"/>
  <c r="B1407" i="1" s="1"/>
  <c r="B1408" i="1" s="1"/>
  <c r="A1392" i="1"/>
  <c r="A1393" i="1" s="1"/>
  <c r="A1394" i="1" s="1"/>
  <c r="A1395" i="1" s="1"/>
  <c r="A1396" i="1" s="1"/>
  <c r="A1397" i="1" s="1"/>
  <c r="A1398" i="1" s="1"/>
  <c r="A1399" i="1" s="1"/>
  <c r="A1400" i="1" s="1"/>
  <c r="A1401" i="1" s="1"/>
  <c r="A1402" i="1" s="1"/>
  <c r="A1403" i="1" s="1"/>
  <c r="A1404" i="1" s="1"/>
  <c r="A1405" i="1" s="1"/>
  <c r="A1406" i="1" s="1"/>
  <c r="A1407" i="1" s="1"/>
  <c r="A1408" i="1" s="1"/>
  <c r="J1374" i="1"/>
  <c r="J1375" i="1" s="1"/>
  <c r="J1376" i="1" s="1"/>
  <c r="J1377" i="1" s="1"/>
  <c r="J1378" i="1" s="1"/>
  <c r="J1379" i="1" s="1"/>
  <c r="J1380" i="1" s="1"/>
  <c r="J1381" i="1" s="1"/>
  <c r="J1382" i="1" s="1"/>
  <c r="J1383" i="1" s="1"/>
  <c r="J1384" i="1" s="1"/>
  <c r="J1385" i="1" s="1"/>
  <c r="J1386" i="1" s="1"/>
  <c r="J1387" i="1" s="1"/>
  <c r="J1388" i="1" s="1"/>
  <c r="J1389" i="1" s="1"/>
  <c r="J1390" i="1" s="1"/>
  <c r="I1374" i="1"/>
  <c r="I1375" i="1" s="1"/>
  <c r="I1376" i="1" s="1"/>
  <c r="I1377" i="1" s="1"/>
  <c r="I1378" i="1" s="1"/>
  <c r="I1379" i="1" s="1"/>
  <c r="I1380" i="1" s="1"/>
  <c r="I1381" i="1" s="1"/>
  <c r="I1382" i="1" s="1"/>
  <c r="I1383" i="1" s="1"/>
  <c r="I1384" i="1" s="1"/>
  <c r="I1385" i="1" s="1"/>
  <c r="I1386" i="1" s="1"/>
  <c r="I1387" i="1" s="1"/>
  <c r="I1388" i="1" s="1"/>
  <c r="I1389" i="1" s="1"/>
  <c r="I1390" i="1" s="1"/>
  <c r="H1374" i="1"/>
  <c r="H1375" i="1" s="1"/>
  <c r="H1376" i="1" s="1"/>
  <c r="H1377" i="1" s="1"/>
  <c r="H1378" i="1" s="1"/>
  <c r="H1379" i="1" s="1"/>
  <c r="H1380" i="1" s="1"/>
  <c r="H1381" i="1" s="1"/>
  <c r="H1382" i="1" s="1"/>
  <c r="H1383" i="1" s="1"/>
  <c r="H1384" i="1" s="1"/>
  <c r="H1385" i="1" s="1"/>
  <c r="H1386" i="1" s="1"/>
  <c r="H1387" i="1" s="1"/>
  <c r="H1388" i="1" s="1"/>
  <c r="H1389" i="1" s="1"/>
  <c r="E1374" i="1"/>
  <c r="E1375" i="1" s="1"/>
  <c r="E1376" i="1" s="1"/>
  <c r="E1377" i="1" s="1"/>
  <c r="E1378" i="1" s="1"/>
  <c r="E1379" i="1" s="1"/>
  <c r="E1380" i="1" s="1"/>
  <c r="E1381" i="1" s="1"/>
  <c r="E1382" i="1" s="1"/>
  <c r="E1383" i="1" s="1"/>
  <c r="E1384" i="1" s="1"/>
  <c r="E1385" i="1" s="1"/>
  <c r="E1386" i="1" s="1"/>
  <c r="E1387" i="1" s="1"/>
  <c r="E1388" i="1" s="1"/>
  <c r="E1389" i="1" s="1"/>
  <c r="E1390" i="1" s="1"/>
  <c r="D1374" i="1"/>
  <c r="D1375" i="1" s="1"/>
  <c r="D1376" i="1" s="1"/>
  <c r="D1377" i="1" s="1"/>
  <c r="D1378" i="1" s="1"/>
  <c r="D1379" i="1" s="1"/>
  <c r="D1380" i="1" s="1"/>
  <c r="D1381" i="1" s="1"/>
  <c r="D1382" i="1" s="1"/>
  <c r="D1383" i="1" s="1"/>
  <c r="D1384" i="1" s="1"/>
  <c r="D1385" i="1" s="1"/>
  <c r="D1386" i="1" s="1"/>
  <c r="D1387" i="1" s="1"/>
  <c r="D1388" i="1" s="1"/>
  <c r="D1389" i="1" s="1"/>
  <c r="D1390" i="1" s="1"/>
  <c r="C1374" i="1"/>
  <c r="C1375" i="1" s="1"/>
  <c r="C1376" i="1" s="1"/>
  <c r="C1377" i="1" s="1"/>
  <c r="C1378" i="1" s="1"/>
  <c r="C1379" i="1" s="1"/>
  <c r="C1380" i="1" s="1"/>
  <c r="C1381" i="1" s="1"/>
  <c r="C1382" i="1" s="1"/>
  <c r="C1383" i="1" s="1"/>
  <c r="C1384" i="1" s="1"/>
  <c r="C1385" i="1" s="1"/>
  <c r="C1386" i="1" s="1"/>
  <c r="C1387" i="1" s="1"/>
  <c r="C1388" i="1" s="1"/>
  <c r="C1389" i="1" s="1"/>
  <c r="C1390" i="1" s="1"/>
  <c r="B1374" i="1"/>
  <c r="B1375" i="1" s="1"/>
  <c r="B1376" i="1" s="1"/>
  <c r="B1377" i="1" s="1"/>
  <c r="B1378" i="1" s="1"/>
  <c r="B1379" i="1" s="1"/>
  <c r="B1380" i="1" s="1"/>
  <c r="B1381" i="1" s="1"/>
  <c r="B1382" i="1" s="1"/>
  <c r="B1383" i="1" s="1"/>
  <c r="B1384" i="1" s="1"/>
  <c r="B1385" i="1" s="1"/>
  <c r="B1386" i="1" s="1"/>
  <c r="B1387" i="1" s="1"/>
  <c r="B1388" i="1" s="1"/>
  <c r="B1389" i="1" s="1"/>
  <c r="B1390" i="1" s="1"/>
  <c r="A1374" i="1"/>
  <c r="A1375" i="1" s="1"/>
  <c r="A1376" i="1" s="1"/>
  <c r="A1377" i="1" s="1"/>
  <c r="A1378" i="1" s="1"/>
  <c r="A1379" i="1" s="1"/>
  <c r="A1380" i="1" s="1"/>
  <c r="A1381" i="1" s="1"/>
  <c r="A1382" i="1" s="1"/>
  <c r="A1383" i="1" s="1"/>
  <c r="A1384" i="1" s="1"/>
  <c r="A1385" i="1" s="1"/>
  <c r="A1386" i="1" s="1"/>
  <c r="A1387" i="1" s="1"/>
  <c r="A1388" i="1" s="1"/>
  <c r="A1389" i="1" s="1"/>
  <c r="A1390" i="1" s="1"/>
  <c r="J1356" i="1"/>
  <c r="J1357" i="1" s="1"/>
  <c r="J1358" i="1" s="1"/>
  <c r="J1359" i="1" s="1"/>
  <c r="J1360" i="1" s="1"/>
  <c r="J1361" i="1" s="1"/>
  <c r="J1362" i="1" s="1"/>
  <c r="J1363" i="1" s="1"/>
  <c r="J1364" i="1" s="1"/>
  <c r="J1365" i="1" s="1"/>
  <c r="J1366" i="1" s="1"/>
  <c r="J1367" i="1" s="1"/>
  <c r="J1368" i="1" s="1"/>
  <c r="J1369" i="1" s="1"/>
  <c r="J1370" i="1" s="1"/>
  <c r="J1371" i="1" s="1"/>
  <c r="J1372" i="1" s="1"/>
  <c r="I1356" i="1"/>
  <c r="I1357" i="1" s="1"/>
  <c r="I1358" i="1" s="1"/>
  <c r="I1359" i="1" s="1"/>
  <c r="I1360" i="1" s="1"/>
  <c r="I1361" i="1" s="1"/>
  <c r="I1362" i="1" s="1"/>
  <c r="I1363" i="1" s="1"/>
  <c r="I1364" i="1" s="1"/>
  <c r="I1365" i="1" s="1"/>
  <c r="I1366" i="1" s="1"/>
  <c r="I1367" i="1" s="1"/>
  <c r="I1368" i="1" s="1"/>
  <c r="I1369" i="1" s="1"/>
  <c r="I1370" i="1" s="1"/>
  <c r="I1371" i="1" s="1"/>
  <c r="I1372" i="1" s="1"/>
  <c r="H1356" i="1"/>
  <c r="H1357" i="1" s="1"/>
  <c r="H1358" i="1" s="1"/>
  <c r="H1359" i="1" s="1"/>
  <c r="H1360" i="1" s="1"/>
  <c r="H1361" i="1" s="1"/>
  <c r="H1362" i="1" s="1"/>
  <c r="H1363" i="1" s="1"/>
  <c r="H1364" i="1" s="1"/>
  <c r="H1365" i="1" s="1"/>
  <c r="H1366" i="1" s="1"/>
  <c r="H1367" i="1" s="1"/>
  <c r="H1368" i="1" s="1"/>
  <c r="H1369" i="1" s="1"/>
  <c r="H1370" i="1" s="1"/>
  <c r="H1371" i="1" s="1"/>
  <c r="H1372" i="1" s="1"/>
  <c r="E1356" i="1"/>
  <c r="E1357" i="1" s="1"/>
  <c r="E1358" i="1" s="1"/>
  <c r="E1359" i="1" s="1"/>
  <c r="E1360" i="1" s="1"/>
  <c r="E1361" i="1" s="1"/>
  <c r="E1362" i="1" s="1"/>
  <c r="E1363" i="1" s="1"/>
  <c r="E1364" i="1" s="1"/>
  <c r="E1365" i="1" s="1"/>
  <c r="E1366" i="1" s="1"/>
  <c r="E1367" i="1" s="1"/>
  <c r="E1368" i="1" s="1"/>
  <c r="E1369" i="1" s="1"/>
  <c r="E1370" i="1" s="1"/>
  <c r="E1371" i="1" s="1"/>
  <c r="E1372" i="1" s="1"/>
  <c r="D1356" i="1"/>
  <c r="D1357" i="1" s="1"/>
  <c r="D1358" i="1" s="1"/>
  <c r="D1359" i="1" s="1"/>
  <c r="D1360" i="1" s="1"/>
  <c r="D1361" i="1" s="1"/>
  <c r="D1362" i="1" s="1"/>
  <c r="D1363" i="1" s="1"/>
  <c r="D1364" i="1" s="1"/>
  <c r="D1365" i="1" s="1"/>
  <c r="D1366" i="1" s="1"/>
  <c r="D1367" i="1" s="1"/>
  <c r="D1368" i="1" s="1"/>
  <c r="D1369" i="1" s="1"/>
  <c r="D1370" i="1" s="1"/>
  <c r="D1371" i="1" s="1"/>
  <c r="D1372" i="1" s="1"/>
  <c r="C1356" i="1"/>
  <c r="C1357" i="1" s="1"/>
  <c r="C1358" i="1" s="1"/>
  <c r="C1359" i="1" s="1"/>
  <c r="C1360" i="1" s="1"/>
  <c r="C1361" i="1" s="1"/>
  <c r="C1362" i="1" s="1"/>
  <c r="C1363" i="1" s="1"/>
  <c r="C1364" i="1" s="1"/>
  <c r="C1365" i="1" s="1"/>
  <c r="C1366" i="1" s="1"/>
  <c r="C1367" i="1" s="1"/>
  <c r="C1368" i="1" s="1"/>
  <c r="C1369" i="1" s="1"/>
  <c r="C1370" i="1" s="1"/>
  <c r="C1371" i="1" s="1"/>
  <c r="C1372" i="1" s="1"/>
  <c r="B1356" i="1"/>
  <c r="B1357" i="1" s="1"/>
  <c r="B1358" i="1" s="1"/>
  <c r="B1359" i="1" s="1"/>
  <c r="B1360" i="1" s="1"/>
  <c r="B1361" i="1" s="1"/>
  <c r="B1362" i="1" s="1"/>
  <c r="B1363" i="1" s="1"/>
  <c r="B1364" i="1" s="1"/>
  <c r="B1365" i="1" s="1"/>
  <c r="B1366" i="1" s="1"/>
  <c r="B1367" i="1" s="1"/>
  <c r="B1368" i="1" s="1"/>
  <c r="B1369" i="1" s="1"/>
  <c r="B1370" i="1" s="1"/>
  <c r="B1371" i="1" s="1"/>
  <c r="B1372" i="1" s="1"/>
  <c r="A1356" i="1"/>
  <c r="A1357" i="1" s="1"/>
  <c r="A1358" i="1" s="1"/>
  <c r="A1359" i="1" s="1"/>
  <c r="A1360" i="1" s="1"/>
  <c r="A1361" i="1" s="1"/>
  <c r="A1362" i="1" s="1"/>
  <c r="A1363" i="1" s="1"/>
  <c r="A1364" i="1" s="1"/>
  <c r="A1365" i="1" s="1"/>
  <c r="A1366" i="1" s="1"/>
  <c r="A1367" i="1" s="1"/>
  <c r="A1368" i="1" s="1"/>
  <c r="A1369" i="1" s="1"/>
  <c r="A1370" i="1" s="1"/>
  <c r="A1371" i="1" s="1"/>
  <c r="A1372" i="1" s="1"/>
  <c r="J1338" i="1"/>
  <c r="J1339" i="1" s="1"/>
  <c r="J1340" i="1" s="1"/>
  <c r="J1341" i="1" s="1"/>
  <c r="J1342" i="1" s="1"/>
  <c r="J1343" i="1" s="1"/>
  <c r="J1344" i="1" s="1"/>
  <c r="J1345" i="1" s="1"/>
  <c r="J1346" i="1" s="1"/>
  <c r="J1347" i="1" s="1"/>
  <c r="J1348" i="1" s="1"/>
  <c r="J1349" i="1" s="1"/>
  <c r="J1350" i="1" s="1"/>
  <c r="J1351" i="1" s="1"/>
  <c r="J1352" i="1" s="1"/>
  <c r="J1353" i="1" s="1"/>
  <c r="J1354" i="1" s="1"/>
  <c r="I1338" i="1"/>
  <c r="I1339" i="1" s="1"/>
  <c r="I1340" i="1" s="1"/>
  <c r="I1341" i="1" s="1"/>
  <c r="I1342" i="1" s="1"/>
  <c r="I1343" i="1" s="1"/>
  <c r="I1344" i="1" s="1"/>
  <c r="I1345" i="1" s="1"/>
  <c r="I1346" i="1" s="1"/>
  <c r="I1347" i="1" s="1"/>
  <c r="I1348" i="1" s="1"/>
  <c r="I1349" i="1" s="1"/>
  <c r="I1350" i="1" s="1"/>
  <c r="I1351" i="1" s="1"/>
  <c r="I1352" i="1" s="1"/>
  <c r="I1353" i="1" s="1"/>
  <c r="I1354" i="1" s="1"/>
  <c r="H1338" i="1"/>
  <c r="H1339" i="1" s="1"/>
  <c r="H1340" i="1" s="1"/>
  <c r="H1341" i="1" s="1"/>
  <c r="H1342" i="1" s="1"/>
  <c r="H1343" i="1" s="1"/>
  <c r="H1344" i="1" s="1"/>
  <c r="H1345" i="1" s="1"/>
  <c r="H1346" i="1" s="1"/>
  <c r="H1347" i="1" s="1"/>
  <c r="H1348" i="1" s="1"/>
  <c r="H1349" i="1" s="1"/>
  <c r="H1350" i="1" s="1"/>
  <c r="H1351" i="1" s="1"/>
  <c r="H1352" i="1" s="1"/>
  <c r="H1353" i="1" s="1"/>
  <c r="H1354" i="1" s="1"/>
  <c r="E1338" i="1"/>
  <c r="E1339" i="1" s="1"/>
  <c r="E1340" i="1" s="1"/>
  <c r="E1341" i="1" s="1"/>
  <c r="E1342" i="1" s="1"/>
  <c r="E1343" i="1" s="1"/>
  <c r="E1344" i="1" s="1"/>
  <c r="E1345" i="1" s="1"/>
  <c r="E1346" i="1" s="1"/>
  <c r="E1347" i="1" s="1"/>
  <c r="E1348" i="1" s="1"/>
  <c r="E1349" i="1" s="1"/>
  <c r="E1350" i="1" s="1"/>
  <c r="E1351" i="1" s="1"/>
  <c r="E1352" i="1" s="1"/>
  <c r="E1353" i="1" s="1"/>
  <c r="E1354" i="1" s="1"/>
  <c r="D1338" i="1"/>
  <c r="D1339" i="1" s="1"/>
  <c r="D1340" i="1" s="1"/>
  <c r="D1341" i="1" s="1"/>
  <c r="D1342" i="1" s="1"/>
  <c r="D1343" i="1" s="1"/>
  <c r="D1344" i="1" s="1"/>
  <c r="D1345" i="1" s="1"/>
  <c r="D1346" i="1" s="1"/>
  <c r="D1347" i="1" s="1"/>
  <c r="D1348" i="1" s="1"/>
  <c r="D1349" i="1" s="1"/>
  <c r="D1350" i="1" s="1"/>
  <c r="D1351" i="1" s="1"/>
  <c r="D1352" i="1" s="1"/>
  <c r="D1353" i="1" s="1"/>
  <c r="D1354" i="1" s="1"/>
  <c r="C1338" i="1"/>
  <c r="C1339" i="1" s="1"/>
  <c r="C1340" i="1" s="1"/>
  <c r="C1341" i="1" s="1"/>
  <c r="C1342" i="1" s="1"/>
  <c r="C1343" i="1" s="1"/>
  <c r="C1344" i="1" s="1"/>
  <c r="C1345" i="1" s="1"/>
  <c r="C1346" i="1" s="1"/>
  <c r="C1347" i="1" s="1"/>
  <c r="C1348" i="1" s="1"/>
  <c r="C1349" i="1" s="1"/>
  <c r="C1350" i="1" s="1"/>
  <c r="C1351" i="1" s="1"/>
  <c r="C1352" i="1" s="1"/>
  <c r="C1353" i="1" s="1"/>
  <c r="C1354" i="1" s="1"/>
  <c r="B1338" i="1"/>
  <c r="B1339" i="1" s="1"/>
  <c r="B1340" i="1" s="1"/>
  <c r="B1341" i="1" s="1"/>
  <c r="B1342" i="1" s="1"/>
  <c r="B1343" i="1" s="1"/>
  <c r="B1344" i="1" s="1"/>
  <c r="B1345" i="1" s="1"/>
  <c r="B1346" i="1" s="1"/>
  <c r="B1347" i="1" s="1"/>
  <c r="B1348" i="1" s="1"/>
  <c r="B1349" i="1" s="1"/>
  <c r="B1350" i="1" s="1"/>
  <c r="B1351" i="1" s="1"/>
  <c r="B1352" i="1" s="1"/>
  <c r="B1353" i="1" s="1"/>
  <c r="B1354" i="1" s="1"/>
  <c r="A1338" i="1"/>
  <c r="A1339" i="1" s="1"/>
  <c r="A1340" i="1" s="1"/>
  <c r="A1341" i="1" s="1"/>
  <c r="A1342" i="1" s="1"/>
  <c r="A1343" i="1" s="1"/>
  <c r="A1344" i="1" s="1"/>
  <c r="A1345" i="1" s="1"/>
  <c r="A1346" i="1" s="1"/>
  <c r="A1347" i="1" s="1"/>
  <c r="A1348" i="1" s="1"/>
  <c r="A1349" i="1" s="1"/>
  <c r="A1350" i="1" s="1"/>
  <c r="A1351" i="1" s="1"/>
  <c r="A1352" i="1" s="1"/>
  <c r="A1353" i="1" s="1"/>
  <c r="A1354" i="1" s="1"/>
  <c r="J794" i="1"/>
  <c r="J795" i="1" s="1"/>
  <c r="J796" i="1" s="1"/>
  <c r="I794" i="1"/>
  <c r="I795" i="1" s="1"/>
  <c r="I796" i="1" s="1"/>
  <c r="E794" i="1"/>
  <c r="E795" i="1" s="1"/>
  <c r="E796" i="1" s="1"/>
  <c r="D794" i="1"/>
  <c r="D795" i="1" s="1"/>
  <c r="D796" i="1" s="1"/>
  <c r="C794" i="1"/>
  <c r="C795" i="1" s="1"/>
  <c r="C796" i="1" s="1"/>
  <c r="B794" i="1"/>
  <c r="B795" i="1" s="1"/>
  <c r="B796" i="1" s="1"/>
  <c r="A794" i="1"/>
  <c r="A795" i="1" s="1"/>
  <c r="A796" i="1" s="1"/>
  <c r="J790" i="1"/>
  <c r="J791" i="1" s="1"/>
  <c r="J792" i="1" s="1"/>
  <c r="I790" i="1"/>
  <c r="I791" i="1" s="1"/>
  <c r="I792" i="1" s="1"/>
  <c r="E790" i="1"/>
  <c r="E791" i="1" s="1"/>
  <c r="E792" i="1" s="1"/>
  <c r="D790" i="1"/>
  <c r="D791" i="1" s="1"/>
  <c r="D792" i="1" s="1"/>
  <c r="B790" i="1"/>
  <c r="B791" i="1" s="1"/>
  <c r="B792" i="1" s="1"/>
  <c r="C790" i="1"/>
  <c r="C791" i="1" s="1"/>
  <c r="C792" i="1" s="1"/>
  <c r="A790" i="1"/>
  <c r="A791" i="1" s="1"/>
  <c r="A792" i="1" s="1"/>
  <c r="A1654" i="1"/>
  <c r="M2113" i="1" l="1"/>
  <c r="M2115" i="1"/>
  <c r="M2114" i="1"/>
  <c r="M2116" i="1" s="1"/>
  <c r="M2117" i="1" s="1"/>
  <c r="M2118" i="1" s="1"/>
  <c r="E1607" i="1"/>
  <c r="E1608" i="1"/>
  <c r="E1612" i="1" s="1"/>
  <c r="D1603" i="1"/>
  <c r="D1606" i="1"/>
  <c r="A1603" i="1"/>
  <c r="A1606" i="1"/>
  <c r="E1603" i="1"/>
  <c r="E1606" i="1"/>
  <c r="B1603" i="1"/>
  <c r="B1606" i="1"/>
  <c r="I1603" i="1"/>
  <c r="I1606" i="1"/>
  <c r="M1603" i="1"/>
  <c r="M1606" i="1"/>
  <c r="C1603" i="1"/>
  <c r="C1606" i="1"/>
  <c r="J1603" i="1"/>
  <c r="J1606" i="1"/>
  <c r="A1769" i="1"/>
  <c r="A1766" i="1"/>
  <c r="A1767" i="1" s="1"/>
  <c r="A1768" i="1" s="1"/>
  <c r="B979" i="1"/>
  <c r="B977" i="1"/>
  <c r="B978" i="1" s="1"/>
  <c r="D979" i="1"/>
  <c r="D977" i="1"/>
  <c r="D978" i="1" s="1"/>
  <c r="C979" i="1"/>
  <c r="C977" i="1"/>
  <c r="C978" i="1" s="1"/>
  <c r="J979" i="1"/>
  <c r="J977" i="1"/>
  <c r="J978" i="1" s="1"/>
  <c r="A1657" i="1"/>
  <c r="A1658" i="1" s="1"/>
  <c r="A1659" i="1" s="1"/>
  <c r="A1660" i="1" s="1"/>
  <c r="A1661" i="1" s="1"/>
  <c r="A1662" i="1" s="1"/>
  <c r="A1663" i="1" s="1"/>
  <c r="A1664" i="1" s="1"/>
  <c r="A1665" i="1" s="1"/>
  <c r="A1666" i="1" s="1"/>
  <c r="A1667" i="1" s="1"/>
  <c r="A1668" i="1" s="1"/>
  <c r="A1669" i="1" s="1"/>
  <c r="A1670" i="1" s="1"/>
  <c r="A1671" i="1" s="1"/>
  <c r="A1672" i="1" s="1"/>
  <c r="A1673" i="1" s="1"/>
  <c r="A1674" i="1" s="1"/>
  <c r="A1675" i="1" s="1"/>
  <c r="A1655" i="1"/>
  <c r="B1579" i="1"/>
  <c r="I1579" i="1"/>
  <c r="M1579" i="1"/>
  <c r="N1579" i="1"/>
  <c r="C1579" i="1"/>
  <c r="D1579" i="1"/>
  <c r="E1579" i="1"/>
  <c r="J1579" i="1"/>
  <c r="A1579" i="1"/>
  <c r="A1656" i="1"/>
  <c r="C1604" i="1"/>
  <c r="B1604" i="1"/>
  <c r="A1604" i="1"/>
  <c r="E1410" i="1"/>
  <c r="E1411" i="1" s="1"/>
  <c r="E1412" i="1" s="1"/>
  <c r="E1413" i="1" s="1"/>
  <c r="B660" i="1"/>
  <c r="C660" i="1"/>
  <c r="D660" i="1"/>
  <c r="E660" i="1"/>
  <c r="I660" i="1"/>
  <c r="J660" i="1"/>
  <c r="M660" i="1"/>
  <c r="N660" i="1"/>
  <c r="E433" i="1"/>
  <c r="E434" i="1" s="1"/>
  <c r="E435" i="1" s="1"/>
  <c r="E436" i="1" s="1"/>
  <c r="E437" i="1" s="1"/>
  <c r="E438" i="1" s="1"/>
  <c r="E439" i="1" s="1"/>
  <c r="E440" i="1" s="1"/>
  <c r="E412" i="1"/>
  <c r="E413" i="1" s="1"/>
  <c r="E414" i="1" s="1"/>
  <c r="E415" i="1" s="1"/>
  <c r="E416" i="1" s="1"/>
  <c r="E417" i="1" s="1"/>
  <c r="E418" i="1" s="1"/>
  <c r="E419" i="1" s="1"/>
  <c r="E391" i="1"/>
  <c r="E392" i="1" s="1"/>
  <c r="E393" i="1" s="1"/>
  <c r="E394" i="1" s="1"/>
  <c r="E395" i="1" s="1"/>
  <c r="E396" i="1" s="1"/>
  <c r="E397" i="1" s="1"/>
  <c r="E398" i="1" s="1"/>
  <c r="E283" i="1"/>
  <c r="E284" i="1" s="1"/>
  <c r="E285" i="1" s="1"/>
  <c r="E286" i="1" s="1"/>
  <c r="E266" i="1"/>
  <c r="E267" i="1" s="1"/>
  <c r="E268" i="1" s="1"/>
  <c r="E269" i="1" s="1"/>
  <c r="E177" i="1"/>
  <c r="E178" i="1" s="1"/>
  <c r="E179" i="1" s="1"/>
  <c r="E180" i="1" s="1"/>
  <c r="E196" i="1"/>
  <c r="E197" i="1" s="1"/>
  <c r="E198" i="1" s="1"/>
  <c r="E199" i="1" s="1"/>
  <c r="E200" i="1" s="1"/>
  <c r="E201" i="1" s="1"/>
  <c r="E202" i="1" s="1"/>
  <c r="E203" i="1" s="1"/>
  <c r="E215" i="1"/>
  <c r="E216" i="1" s="1"/>
  <c r="E217" i="1" s="1"/>
  <c r="E218" i="1" s="1"/>
  <c r="E206" i="1"/>
  <c r="E207" i="1" s="1"/>
  <c r="E208" i="1" s="1"/>
  <c r="E209" i="1" s="1"/>
  <c r="E210" i="1" s="1"/>
  <c r="E211" i="1" s="1"/>
  <c r="E212" i="1" s="1"/>
  <c r="E213" i="1" s="1"/>
  <c r="E187" i="1"/>
  <c r="E188" i="1" s="1"/>
  <c r="E189" i="1" s="1"/>
  <c r="E190" i="1" s="1"/>
  <c r="E191" i="1" s="1"/>
  <c r="E192" i="1" s="1"/>
  <c r="E193" i="1" s="1"/>
  <c r="E194" i="1" s="1"/>
  <c r="E287" i="1" l="1"/>
  <c r="E288" i="1" s="1"/>
  <c r="E289" i="1" s="1"/>
  <c r="E290" i="1" s="1"/>
  <c r="E270" i="1"/>
  <c r="E271" i="1" s="1"/>
  <c r="E272" i="1" s="1"/>
  <c r="E273" i="1" s="1"/>
  <c r="E219" i="1"/>
  <c r="E220" i="1" s="1"/>
  <c r="E221" i="1" s="1"/>
  <c r="E222" i="1" s="1"/>
  <c r="E181" i="1"/>
  <c r="E182" i="1" s="1"/>
  <c r="E183" i="1" s="1"/>
  <c r="E184" i="1" s="1"/>
  <c r="B1607" i="1"/>
  <c r="B1608" i="1"/>
  <c r="B1612" i="1" s="1"/>
  <c r="C1607" i="1"/>
  <c r="C1608" i="1"/>
  <c r="C1612" i="1" s="1"/>
  <c r="A1607" i="1"/>
  <c r="A1608" i="1"/>
  <c r="A1612" i="1" s="1"/>
  <c r="E1610" i="1"/>
  <c r="E1613" i="1" s="1"/>
  <c r="E1614" i="1" s="1"/>
  <c r="E1615" i="1" s="1"/>
  <c r="E1616" i="1" s="1"/>
  <c r="E1617" i="1" s="1"/>
  <c r="E1618" i="1" s="1"/>
  <c r="E1619" i="1" s="1"/>
  <c r="E1620" i="1" s="1"/>
  <c r="E1621" i="1" s="1"/>
  <c r="E1611" i="1"/>
  <c r="E452" i="1"/>
  <c r="E441" i="1"/>
  <c r="E442" i="1" s="1"/>
  <c r="E443" i="1" s="1"/>
  <c r="E444" i="1" s="1"/>
  <c r="E445" i="1" s="1"/>
  <c r="E446" i="1" s="1"/>
  <c r="E447" i="1" s="1"/>
  <c r="E448" i="1" s="1"/>
  <c r="E431" i="1"/>
  <c r="E420" i="1"/>
  <c r="E421" i="1" s="1"/>
  <c r="E422" i="1" s="1"/>
  <c r="E423" i="1" s="1"/>
  <c r="E424" i="1" s="1"/>
  <c r="E425" i="1" s="1"/>
  <c r="E426" i="1" s="1"/>
  <c r="E427" i="1" s="1"/>
  <c r="E410" i="1"/>
  <c r="E399" i="1"/>
  <c r="E400" i="1" s="1"/>
  <c r="E401" i="1" s="1"/>
  <c r="E402" i="1" s="1"/>
  <c r="E403" i="1" s="1"/>
  <c r="E404" i="1" s="1"/>
  <c r="E405" i="1" s="1"/>
  <c r="E406" i="1" s="1"/>
  <c r="E407" i="1" s="1"/>
  <c r="A3" i="35" a="1"/>
  <c r="A3" i="35" s="1"/>
  <c r="P1" i="1" s="1"/>
  <c r="C1610" i="1" l="1"/>
  <c r="C1613" i="1" s="1"/>
  <c r="C1614" i="1" s="1"/>
  <c r="C1615" i="1" s="1"/>
  <c r="C1616" i="1" s="1"/>
  <c r="C1617" i="1" s="1"/>
  <c r="C1618" i="1" s="1"/>
  <c r="C1619" i="1" s="1"/>
  <c r="C1620" i="1" s="1"/>
  <c r="C1621" i="1" s="1"/>
  <c r="C1611" i="1"/>
  <c r="A1610" i="1"/>
  <c r="A1613" i="1" s="1"/>
  <c r="A1614" i="1" s="1"/>
  <c r="A1615" i="1" s="1"/>
  <c r="A1616" i="1" s="1"/>
  <c r="A1617" i="1" s="1"/>
  <c r="A1618" i="1" s="1"/>
  <c r="A1619" i="1" s="1"/>
  <c r="A1620" i="1" s="1"/>
  <c r="A1621" i="1" s="1"/>
  <c r="A1611" i="1"/>
  <c r="B1610" i="1"/>
  <c r="B1613" i="1" s="1"/>
  <c r="B1614" i="1" s="1"/>
  <c r="B1615" i="1" s="1"/>
  <c r="B1616" i="1" s="1"/>
  <c r="B1617" i="1" s="1"/>
  <c r="B1618" i="1" s="1"/>
  <c r="B1619" i="1" s="1"/>
  <c r="B1620" i="1" s="1"/>
  <c r="B1621" i="1" s="1"/>
  <c r="B1611" i="1"/>
  <c r="E450" i="1"/>
  <c r="E451" i="1" s="1"/>
  <c r="E449" i="1"/>
  <c r="E429" i="1"/>
  <c r="E430" i="1" s="1"/>
  <c r="E428" i="1"/>
  <c r="E408" i="1"/>
  <c r="E409" i="1" s="1"/>
  <c r="C1" i="26"/>
  <c r="K1" i="25"/>
  <c r="K1" i="24"/>
  <c r="H1" i="23"/>
  <c r="C1" i="22"/>
  <c r="C1" i="20"/>
  <c r="C1" i="21"/>
  <c r="C1" i="19"/>
  <c r="G1" i="3"/>
  <c r="E1" i="10"/>
  <c r="D1" i="12"/>
  <c r="M1" i="17"/>
  <c r="G1" i="14"/>
  <c r="G1" i="36"/>
  <c r="I1" i="18"/>
  <c r="C1" i="30"/>
  <c r="M768" i="1" l="1"/>
  <c r="A4" i="3" l="1"/>
  <c r="A5" i="3"/>
  <c r="A6" i="3"/>
  <c r="A7" i="3"/>
  <c r="A8" i="3"/>
  <c r="A9" i="3"/>
  <c r="A10" i="3"/>
  <c r="A12" i="3"/>
  <c r="A13" i="3"/>
  <c r="A14" i="3"/>
  <c r="A15" i="3"/>
  <c r="A17" i="3"/>
  <c r="A18" i="3"/>
  <c r="A19" i="3"/>
  <c r="A20" i="3"/>
  <c r="A21" i="3"/>
  <c r="E1679" i="1" l="1"/>
  <c r="E1680" i="1" s="1"/>
  <c r="E1681" i="1" s="1"/>
  <c r="E1682" i="1" s="1"/>
  <c r="E1683" i="1" s="1"/>
  <c r="E1684" i="1" s="1"/>
  <c r="E1685" i="1" s="1"/>
  <c r="E1686" i="1" s="1"/>
  <c r="E1687" i="1" s="1"/>
  <c r="E1688" i="1" s="1"/>
  <c r="E1689" i="1" s="1"/>
  <c r="E1690" i="1" s="1"/>
  <c r="E1691" i="1" s="1"/>
  <c r="E1692" i="1" s="1"/>
  <c r="E1693" i="1" s="1"/>
  <c r="E1694" i="1" s="1"/>
  <c r="E1695" i="1" s="1"/>
  <c r="N1679" i="1"/>
  <c r="N1680" i="1" s="1"/>
  <c r="N1681" i="1" s="1"/>
  <c r="N1682" i="1" s="1"/>
  <c r="N1683" i="1" s="1"/>
  <c r="N1684" i="1" s="1"/>
  <c r="N1685" i="1" s="1"/>
  <c r="N1686" i="1" s="1"/>
  <c r="N1687" i="1" s="1"/>
  <c r="N1688" i="1" s="1"/>
  <c r="N1689" i="1" s="1"/>
  <c r="N1690" i="1" s="1"/>
  <c r="N1691" i="1" s="1"/>
  <c r="N1692" i="1" s="1"/>
  <c r="N1693" i="1" s="1"/>
  <c r="N1694" i="1" s="1"/>
  <c r="N1695" i="1" s="1"/>
  <c r="A1679" i="1" l="1"/>
  <c r="A1599" i="1"/>
  <c r="M1599" i="1"/>
  <c r="J1599" i="1"/>
  <c r="J1601" i="1" s="1"/>
  <c r="J1605" i="1" s="1"/>
  <c r="J1609" i="1" s="1"/>
  <c r="I1599" i="1"/>
  <c r="C1599" i="1"/>
  <c r="B1599" i="1"/>
  <c r="A1680" i="1" l="1"/>
  <c r="N589" i="1"/>
  <c r="N592" i="1"/>
  <c r="N596" i="1"/>
  <c r="N600" i="1"/>
  <c r="N604" i="1"/>
  <c r="N608" i="1"/>
  <c r="N612" i="1"/>
  <c r="N616" i="1"/>
  <c r="N628" i="1"/>
  <c r="N632" i="1"/>
  <c r="N645" i="1"/>
  <c r="N654" i="1"/>
  <c r="N658" i="1"/>
  <c r="N662" i="1"/>
  <c r="N666" i="1"/>
  <c r="N799" i="1"/>
  <c r="N803" i="1"/>
  <c r="N807" i="1"/>
  <c r="N811" i="1"/>
  <c r="N815" i="1"/>
  <c r="N819" i="1"/>
  <c r="N823" i="1"/>
  <c r="N833" i="1"/>
  <c r="N854" i="1"/>
  <c r="N855" i="1" s="1"/>
  <c r="N856" i="1" s="1"/>
  <c r="N1991" i="1"/>
  <c r="N2008" i="1"/>
  <c r="N2009" i="1" s="1"/>
  <c r="N2010" i="1" s="1"/>
  <c r="N2011" i="1" s="1"/>
  <c r="M589" i="1"/>
  <c r="M592" i="1"/>
  <c r="M596" i="1"/>
  <c r="M600" i="1"/>
  <c r="M604" i="1"/>
  <c r="M608" i="1"/>
  <c r="M612" i="1"/>
  <c r="M616" i="1"/>
  <c r="M628" i="1"/>
  <c r="M632" i="1"/>
  <c r="M645" i="1"/>
  <c r="M654" i="1"/>
  <c r="M658" i="1"/>
  <c r="M662" i="1"/>
  <c r="M666" i="1"/>
  <c r="M799" i="1"/>
  <c r="M803" i="1"/>
  <c r="M807" i="1"/>
  <c r="M811" i="1"/>
  <c r="M815" i="1"/>
  <c r="M819" i="1"/>
  <c r="M823" i="1"/>
  <c r="M833" i="1"/>
  <c r="M1991" i="1"/>
  <c r="M2008" i="1"/>
  <c r="M2009" i="1" s="1"/>
  <c r="M2010" i="1" s="1"/>
  <c r="M2011" i="1" s="1"/>
  <c r="L88" i="1"/>
  <c r="L589" i="1"/>
  <c r="L592" i="1"/>
  <c r="L593" i="1" s="1"/>
  <c r="L596" i="1"/>
  <c r="L597" i="1" s="1"/>
  <c r="L600" i="1"/>
  <c r="L601" i="1" s="1"/>
  <c r="L604" i="1"/>
  <c r="L605" i="1" s="1"/>
  <c r="L608" i="1"/>
  <c r="L612" i="1"/>
  <c r="L613" i="1" s="1"/>
  <c r="L616" i="1"/>
  <c r="L617" i="1" s="1"/>
  <c r="L628" i="1"/>
  <c r="L629" i="1" s="1"/>
  <c r="L632" i="1"/>
  <c r="L633" i="1" s="1"/>
  <c r="L637" i="1"/>
  <c r="L645" i="1"/>
  <c r="L646" i="1" s="1"/>
  <c r="L648" i="1"/>
  <c r="L649" i="1" s="1"/>
  <c r="L654" i="1"/>
  <c r="L655" i="1" s="1"/>
  <c r="L658" i="1"/>
  <c r="L659" i="1" s="1"/>
  <c r="L662" i="1"/>
  <c r="L663" i="1" s="1"/>
  <c r="L666" i="1"/>
  <c r="L667" i="1" s="1"/>
  <c r="L799" i="1"/>
  <c r="L803" i="1"/>
  <c r="L807" i="1"/>
  <c r="L811" i="1"/>
  <c r="L815" i="1"/>
  <c r="L819" i="1"/>
  <c r="L823" i="1"/>
  <c r="L833" i="1"/>
  <c r="L841" i="1"/>
  <c r="L842" i="1" s="1"/>
  <c r="L843" i="1" s="1"/>
  <c r="L850" i="1"/>
  <c r="L851" i="1" s="1"/>
  <c r="L852" i="1" s="1"/>
  <c r="L854" i="1"/>
  <c r="L855" i="1" s="1"/>
  <c r="L856" i="1" s="1"/>
  <c r="L1871" i="1"/>
  <c r="L1872" i="1" s="1"/>
  <c r="L1893" i="1"/>
  <c r="L1894" i="1" s="1"/>
  <c r="L1917" i="1"/>
  <c r="L1918" i="1" s="1"/>
  <c r="L1940" i="1"/>
  <c r="L1941" i="1" s="1"/>
  <c r="L1960" i="1"/>
  <c r="L1961" i="1" s="1"/>
  <c r="L2008" i="1"/>
  <c r="L2009" i="1" s="1"/>
  <c r="L2010" i="1" s="1"/>
  <c r="L2011" i="1" s="1"/>
  <c r="L2081" i="1"/>
  <c r="L2082" i="1" s="1"/>
  <c r="K88" i="1"/>
  <c r="K589" i="1"/>
  <c r="K592" i="1"/>
  <c r="K596" i="1"/>
  <c r="K597" i="1" s="1"/>
  <c r="K600" i="1"/>
  <c r="K601" i="1" s="1"/>
  <c r="K604" i="1"/>
  <c r="K605" i="1" s="1"/>
  <c r="K608" i="1"/>
  <c r="K612" i="1"/>
  <c r="K613" i="1" s="1"/>
  <c r="K616" i="1"/>
  <c r="K617" i="1" s="1"/>
  <c r="K628" i="1"/>
  <c r="K629" i="1" s="1"/>
  <c r="K632" i="1"/>
  <c r="K633" i="1" s="1"/>
  <c r="K637" i="1"/>
  <c r="K645" i="1"/>
  <c r="K646" i="1" s="1"/>
  <c r="K648" i="1"/>
  <c r="K649" i="1" s="1"/>
  <c r="K654" i="1"/>
  <c r="K655" i="1" s="1"/>
  <c r="K658" i="1"/>
  <c r="K659" i="1" s="1"/>
  <c r="K662" i="1"/>
  <c r="K663" i="1" s="1"/>
  <c r="K666" i="1"/>
  <c r="K667" i="1" s="1"/>
  <c r="K794" i="1"/>
  <c r="K795" i="1" s="1"/>
  <c r="K799" i="1"/>
  <c r="K803" i="1"/>
  <c r="K807" i="1"/>
  <c r="K811" i="1"/>
  <c r="K815" i="1"/>
  <c r="K819" i="1"/>
  <c r="K823" i="1"/>
  <c r="K833" i="1"/>
  <c r="K841" i="1"/>
  <c r="K842" i="1" s="1"/>
  <c r="K843" i="1" s="1"/>
  <c r="K850" i="1"/>
  <c r="K851" i="1" s="1"/>
  <c r="K852" i="1" s="1"/>
  <c r="K854" i="1"/>
  <c r="K855" i="1" s="1"/>
  <c r="K856" i="1" s="1"/>
  <c r="K1297" i="1"/>
  <c r="K1298" i="1" s="1"/>
  <c r="K1871" i="1"/>
  <c r="K1872" i="1" s="1"/>
  <c r="K1893" i="1"/>
  <c r="K1894" i="1" s="1"/>
  <c r="K1917" i="1"/>
  <c r="K1918" i="1" s="1"/>
  <c r="K1940" i="1"/>
  <c r="K1941" i="1" s="1"/>
  <c r="K1960" i="1"/>
  <c r="K1961" i="1" s="1"/>
  <c r="K1991" i="1"/>
  <c r="K2008" i="1"/>
  <c r="K2009" i="1" s="1"/>
  <c r="K2010" i="1" s="1"/>
  <c r="K2011" i="1" s="1"/>
  <c r="K2081" i="1"/>
  <c r="K2082" i="1" s="1"/>
  <c r="J589" i="1"/>
  <c r="J592" i="1"/>
  <c r="J593" i="1" s="1"/>
  <c r="J596" i="1"/>
  <c r="J597" i="1" s="1"/>
  <c r="J600" i="1"/>
  <c r="J601" i="1" s="1"/>
  <c r="J604" i="1"/>
  <c r="J605" i="1" s="1"/>
  <c r="J608" i="1"/>
  <c r="J612" i="1"/>
  <c r="J613" i="1" s="1"/>
  <c r="J616" i="1"/>
  <c r="J617" i="1" s="1"/>
  <c r="J628" i="1"/>
  <c r="J629" i="1" s="1"/>
  <c r="J632" i="1"/>
  <c r="J633" i="1" s="1"/>
  <c r="J645" i="1"/>
  <c r="J646" i="1" s="1"/>
  <c r="J654" i="1"/>
  <c r="J655" i="1" s="1"/>
  <c r="J658" i="1"/>
  <c r="J659" i="1" s="1"/>
  <c r="J662" i="1"/>
  <c r="J663" i="1" s="1"/>
  <c r="J666" i="1"/>
  <c r="J667" i="1" s="1"/>
  <c r="J799" i="1"/>
  <c r="J803" i="1"/>
  <c r="J807" i="1"/>
  <c r="J811" i="1"/>
  <c r="J815" i="1"/>
  <c r="J819" i="1"/>
  <c r="J823" i="1"/>
  <c r="J833" i="1"/>
  <c r="J854" i="1"/>
  <c r="J855" i="1" s="1"/>
  <c r="J856" i="1" s="1"/>
  <c r="J1991" i="1"/>
  <c r="J2008" i="1"/>
  <c r="J2009" i="1" s="1"/>
  <c r="J2010" i="1" s="1"/>
  <c r="J2011" i="1" s="1"/>
  <c r="I589" i="1"/>
  <c r="I592" i="1"/>
  <c r="I593" i="1" s="1"/>
  <c r="I596" i="1"/>
  <c r="I597" i="1" s="1"/>
  <c r="I600" i="1"/>
  <c r="I601" i="1" s="1"/>
  <c r="I604" i="1"/>
  <c r="I605" i="1" s="1"/>
  <c r="I608" i="1"/>
  <c r="I612" i="1"/>
  <c r="I613" i="1" s="1"/>
  <c r="I616" i="1"/>
  <c r="I617" i="1" s="1"/>
  <c r="I628" i="1"/>
  <c r="I629" i="1" s="1"/>
  <c r="I632" i="1"/>
  <c r="I633" i="1" s="1"/>
  <c r="I645" i="1"/>
  <c r="I646" i="1" s="1"/>
  <c r="I654" i="1"/>
  <c r="I655" i="1" s="1"/>
  <c r="I658" i="1"/>
  <c r="I659" i="1" s="1"/>
  <c r="I662" i="1"/>
  <c r="I663" i="1" s="1"/>
  <c r="I666" i="1"/>
  <c r="I667" i="1" s="1"/>
  <c r="I765" i="1"/>
  <c r="I799" i="1"/>
  <c r="I803" i="1"/>
  <c r="I807" i="1"/>
  <c r="I811" i="1"/>
  <c r="I815" i="1"/>
  <c r="I819" i="1"/>
  <c r="I823" i="1"/>
  <c r="I833" i="1"/>
  <c r="I854" i="1"/>
  <c r="I855" i="1" s="1"/>
  <c r="I856" i="1" s="1"/>
  <c r="I1991" i="1"/>
  <c r="I2008" i="1"/>
  <c r="I2009" i="1" s="1"/>
  <c r="I2010" i="1" s="1"/>
  <c r="I2011" i="1" s="1"/>
  <c r="E589" i="1"/>
  <c r="E592" i="1"/>
  <c r="E593" i="1" s="1"/>
  <c r="E596" i="1"/>
  <c r="E597" i="1" s="1"/>
  <c r="E600" i="1"/>
  <c r="E601" i="1" s="1"/>
  <c r="E604" i="1"/>
  <c r="E605" i="1" s="1"/>
  <c r="E608" i="1"/>
  <c r="E609" i="1" s="1"/>
  <c r="E612" i="1"/>
  <c r="E613" i="1" s="1"/>
  <c r="E616" i="1"/>
  <c r="E617" i="1" s="1"/>
  <c r="E628" i="1"/>
  <c r="E629" i="1" s="1"/>
  <c r="E632" i="1"/>
  <c r="E633" i="1" s="1"/>
  <c r="E637" i="1"/>
  <c r="E645" i="1"/>
  <c r="E646" i="1" s="1"/>
  <c r="E648" i="1"/>
  <c r="E649" i="1" s="1"/>
  <c r="E654" i="1"/>
  <c r="E655" i="1" s="1"/>
  <c r="E658" i="1"/>
  <c r="E659" i="1" s="1"/>
  <c r="E662" i="1"/>
  <c r="E663" i="1" s="1"/>
  <c r="E666" i="1"/>
  <c r="E667" i="1" s="1"/>
  <c r="E799" i="1"/>
  <c r="E803" i="1"/>
  <c r="E807" i="1"/>
  <c r="E811" i="1"/>
  <c r="E815" i="1"/>
  <c r="E819" i="1"/>
  <c r="E823" i="1"/>
  <c r="E833" i="1"/>
  <c r="E854" i="1"/>
  <c r="E855" i="1" s="1"/>
  <c r="E856" i="1" s="1"/>
  <c r="E1991" i="1"/>
  <c r="E2008" i="1"/>
  <c r="E2009" i="1" s="1"/>
  <c r="E2010" i="1" s="1"/>
  <c r="E2011" i="1" s="1"/>
  <c r="D589" i="1"/>
  <c r="D592" i="1"/>
  <c r="D593" i="1" s="1"/>
  <c r="D596" i="1"/>
  <c r="D597" i="1" s="1"/>
  <c r="D600" i="1"/>
  <c r="D601" i="1" s="1"/>
  <c r="D604" i="1"/>
  <c r="D605" i="1" s="1"/>
  <c r="D608" i="1"/>
  <c r="D609" i="1" s="1"/>
  <c r="D612" i="1"/>
  <c r="D613" i="1" s="1"/>
  <c r="D616" i="1"/>
  <c r="D617" i="1" s="1"/>
  <c r="D628" i="1"/>
  <c r="D629" i="1" s="1"/>
  <c r="D632" i="1"/>
  <c r="D633" i="1" s="1"/>
  <c r="D645" i="1"/>
  <c r="D654" i="1"/>
  <c r="D655" i="1" s="1"/>
  <c r="D658" i="1"/>
  <c r="D659" i="1" s="1"/>
  <c r="D662" i="1"/>
  <c r="D663" i="1" s="1"/>
  <c r="D666" i="1"/>
  <c r="D667" i="1" s="1"/>
  <c r="D799" i="1"/>
  <c r="D803" i="1"/>
  <c r="D807" i="1"/>
  <c r="D811" i="1"/>
  <c r="D815" i="1"/>
  <c r="D819" i="1"/>
  <c r="D823" i="1"/>
  <c r="D833" i="1"/>
  <c r="D854" i="1"/>
  <c r="D855" i="1" s="1"/>
  <c r="D856" i="1" s="1"/>
  <c r="D1991" i="1"/>
  <c r="D2008" i="1"/>
  <c r="D2009" i="1" s="1"/>
  <c r="D2010" i="1" s="1"/>
  <c r="D2011" i="1" s="1"/>
  <c r="C589" i="1"/>
  <c r="C592" i="1"/>
  <c r="C593" i="1" s="1"/>
  <c r="C596" i="1"/>
  <c r="C597" i="1" s="1"/>
  <c r="C600" i="1"/>
  <c r="C601" i="1" s="1"/>
  <c r="C604" i="1"/>
  <c r="C605" i="1" s="1"/>
  <c r="C608" i="1"/>
  <c r="C609" i="1" s="1"/>
  <c r="C612" i="1"/>
  <c r="C613" i="1" s="1"/>
  <c r="C616" i="1"/>
  <c r="C617" i="1" s="1"/>
  <c r="C628" i="1"/>
  <c r="C629" i="1" s="1"/>
  <c r="C632" i="1"/>
  <c r="C633" i="1" s="1"/>
  <c r="C645" i="1"/>
  <c r="C646" i="1" s="1"/>
  <c r="C654" i="1"/>
  <c r="C655" i="1" s="1"/>
  <c r="C658" i="1"/>
  <c r="C659" i="1" s="1"/>
  <c r="C662" i="1"/>
  <c r="C663" i="1" s="1"/>
  <c r="C666" i="1"/>
  <c r="C667" i="1" s="1"/>
  <c r="C759" i="1"/>
  <c r="C762" i="1"/>
  <c r="C768" i="1"/>
  <c r="C771" i="1"/>
  <c r="C799" i="1"/>
  <c r="C803" i="1"/>
  <c r="C807" i="1"/>
  <c r="C811" i="1"/>
  <c r="C815" i="1"/>
  <c r="C819" i="1"/>
  <c r="C823" i="1"/>
  <c r="C833" i="1"/>
  <c r="C854" i="1"/>
  <c r="C855" i="1" s="1"/>
  <c r="C856" i="1" s="1"/>
  <c r="C1991" i="1"/>
  <c r="C2008" i="1"/>
  <c r="C2009" i="1" s="1"/>
  <c r="C2010" i="1" s="1"/>
  <c r="C2011" i="1" s="1"/>
  <c r="B589" i="1"/>
  <c r="B592" i="1"/>
  <c r="B593" i="1" s="1"/>
  <c r="B596" i="1"/>
  <c r="B597" i="1" s="1"/>
  <c r="B600" i="1"/>
  <c r="B601" i="1" s="1"/>
  <c r="B604" i="1"/>
  <c r="B605" i="1" s="1"/>
  <c r="B608" i="1"/>
  <c r="B609" i="1" s="1"/>
  <c r="B612" i="1"/>
  <c r="B613" i="1" s="1"/>
  <c r="B616" i="1"/>
  <c r="B617" i="1" s="1"/>
  <c r="B628" i="1"/>
  <c r="B629" i="1" s="1"/>
  <c r="B632" i="1"/>
  <c r="B633" i="1" s="1"/>
  <c r="B645" i="1"/>
  <c r="B646" i="1" s="1"/>
  <c r="B654" i="1"/>
  <c r="B655" i="1" s="1"/>
  <c r="B658" i="1"/>
  <c r="B659" i="1" s="1"/>
  <c r="B662" i="1"/>
  <c r="B663" i="1" s="1"/>
  <c r="B666" i="1"/>
  <c r="B667" i="1" s="1"/>
  <c r="B759" i="1"/>
  <c r="B762" i="1"/>
  <c r="B768" i="1"/>
  <c r="B771" i="1"/>
  <c r="B799" i="1"/>
  <c r="B803" i="1"/>
  <c r="B807" i="1"/>
  <c r="B811" i="1"/>
  <c r="B815" i="1"/>
  <c r="B819" i="1"/>
  <c r="B823" i="1"/>
  <c r="B833" i="1"/>
  <c r="B854" i="1"/>
  <c r="B855" i="1" s="1"/>
  <c r="B856" i="1" s="1"/>
  <c r="B1991" i="1"/>
  <c r="B2008" i="1"/>
  <c r="B2009" i="1" s="1"/>
  <c r="B2010" i="1" s="1"/>
  <c r="B2011" i="1" s="1"/>
  <c r="A589" i="1"/>
  <c r="A596" i="1"/>
  <c r="A597" i="1" s="1"/>
  <c r="A604" i="1"/>
  <c r="A605" i="1" s="1"/>
  <c r="A612" i="1"/>
  <c r="A613" i="1" s="1"/>
  <c r="A628" i="1"/>
  <c r="A629" i="1" s="1"/>
  <c r="A636" i="1"/>
  <c r="A645" i="1"/>
  <c r="A646" i="1" s="1"/>
  <c r="A654" i="1"/>
  <c r="A655" i="1" s="1"/>
  <c r="A662" i="1"/>
  <c r="A663" i="1" s="1"/>
  <c r="A759" i="1"/>
  <c r="A762" i="1"/>
  <c r="A765" i="1"/>
  <c r="A768" i="1"/>
  <c r="A771" i="1"/>
  <c r="A799" i="1"/>
  <c r="A803" i="1"/>
  <c r="A807" i="1"/>
  <c r="A811" i="1"/>
  <c r="A815" i="1"/>
  <c r="A819" i="1"/>
  <c r="A823" i="1"/>
  <c r="A833" i="1"/>
  <c r="A847" i="1"/>
  <c r="A854" i="1"/>
  <c r="A1991" i="1"/>
  <c r="A2008" i="1"/>
  <c r="D647" i="1" l="1"/>
  <c r="D648" i="1" s="1"/>
  <c r="D649" i="1" s="1"/>
  <c r="D652" i="1" s="1"/>
  <c r="D646" i="1"/>
  <c r="L639" i="1"/>
  <c r="L640" i="1" s="1"/>
  <c r="L643" i="1" s="1"/>
  <c r="L638" i="1"/>
  <c r="K639" i="1"/>
  <c r="K640" i="1" s="1"/>
  <c r="K643" i="1" s="1"/>
  <c r="K638" i="1"/>
  <c r="E639" i="1"/>
  <c r="E640" i="1" s="1"/>
  <c r="E643" i="1" s="1"/>
  <c r="E638" i="1"/>
  <c r="K652" i="1"/>
  <c r="K650" i="1"/>
  <c r="K651" i="1" s="1"/>
  <c r="E652" i="1"/>
  <c r="E650" i="1"/>
  <c r="E651" i="1" s="1"/>
  <c r="L652" i="1"/>
  <c r="L650" i="1"/>
  <c r="L651" i="1" s="1"/>
  <c r="D650" i="1"/>
  <c r="D651" i="1" s="1"/>
  <c r="A1681" i="1"/>
  <c r="A848" i="1"/>
  <c r="A2009" i="1"/>
  <c r="A2010" i="1" s="1"/>
  <c r="A2011" i="1" s="1"/>
  <c r="A855" i="1"/>
  <c r="A839" i="1"/>
  <c r="A637" i="1"/>
  <c r="A638" i="1" s="1"/>
  <c r="A647" i="1"/>
  <c r="A834" i="1"/>
  <c r="E641" i="1" l="1"/>
  <c r="E642" i="1" s="1"/>
  <c r="L641" i="1"/>
  <c r="L642" i="1" s="1"/>
  <c r="K641" i="1"/>
  <c r="K642" i="1" s="1"/>
  <c r="A1682" i="1"/>
  <c r="A648" i="1"/>
  <c r="A856" i="1"/>
  <c r="A849" i="1"/>
  <c r="A639" i="1"/>
  <c r="A840" i="1"/>
  <c r="A1683" i="1" l="1"/>
  <c r="A850" i="1"/>
  <c r="A841" i="1"/>
  <c r="A640" i="1"/>
  <c r="A641" i="1" s="1"/>
  <c r="A642" i="1" s="1"/>
  <c r="A649" i="1"/>
  <c r="A650" i="1" s="1"/>
  <c r="A651" i="1" s="1"/>
  <c r="C2" i="26"/>
  <c r="A1684" i="1" l="1"/>
  <c r="A652" i="1"/>
  <c r="A851" i="1"/>
  <c r="A643" i="1"/>
  <c r="A842" i="1"/>
  <c r="K2" i="25"/>
  <c r="K2" i="24"/>
  <c r="H2" i="23"/>
  <c r="C2" i="22"/>
  <c r="C2" i="20"/>
  <c r="C2" i="21"/>
  <c r="A88" i="19"/>
  <c r="A86" i="19"/>
  <c r="A84" i="19"/>
  <c r="A83" i="19"/>
  <c r="A82" i="19"/>
  <c r="A81" i="19"/>
  <c r="A79" i="19"/>
  <c r="A77" i="19"/>
  <c r="A76" i="19"/>
  <c r="A75" i="19"/>
  <c r="A74" i="19"/>
  <c r="A73" i="19"/>
  <c r="A72" i="19"/>
  <c r="A70" i="19"/>
  <c r="A68" i="19"/>
  <c r="A67" i="19"/>
  <c r="A66" i="19"/>
  <c r="A65" i="19"/>
  <c r="A64" i="19"/>
  <c r="A62" i="19"/>
  <c r="A61" i="19"/>
  <c r="A60" i="19"/>
  <c r="A59" i="19"/>
  <c r="A57" i="19"/>
  <c r="A56" i="19"/>
  <c r="A54" i="19"/>
  <c r="A53" i="19"/>
  <c r="A52" i="19"/>
  <c r="A50" i="19"/>
  <c r="A48" i="19"/>
  <c r="A47" i="19"/>
  <c r="A46" i="19"/>
  <c r="A45" i="19"/>
  <c r="A43" i="19"/>
  <c r="A41" i="19"/>
  <c r="A39" i="19"/>
  <c r="A38" i="19"/>
  <c r="A37" i="19"/>
  <c r="A36" i="19"/>
  <c r="A35" i="19"/>
  <c r="A33" i="19"/>
  <c r="A32" i="19"/>
  <c r="A31" i="19"/>
  <c r="A30" i="19"/>
  <c r="A29" i="19"/>
  <c r="A27" i="19"/>
  <c r="A26" i="19"/>
  <c r="A25" i="19"/>
  <c r="A24" i="19"/>
  <c r="A23" i="19"/>
  <c r="A22" i="19"/>
  <c r="A21" i="19"/>
  <c r="A20" i="19"/>
  <c r="A19" i="19"/>
  <c r="A17" i="19"/>
  <c r="A16" i="19"/>
  <c r="A14" i="19"/>
  <c r="A12" i="19"/>
  <c r="A11" i="19"/>
  <c r="A10" i="19"/>
  <c r="A9" i="19"/>
  <c r="A8" i="19"/>
  <c r="A7" i="19"/>
  <c r="A6" i="19"/>
  <c r="A4" i="19"/>
  <c r="A1685" i="1" l="1"/>
  <c r="A843" i="1"/>
  <c r="A852" i="1"/>
  <c r="A7" i="35"/>
  <c r="N1623" i="1"/>
  <c r="N1624" i="1" s="1"/>
  <c r="N1625" i="1" s="1"/>
  <c r="N1626" i="1" s="1"/>
  <c r="N1627" i="1" s="1"/>
  <c r="N1628" i="1" s="1"/>
  <c r="M1623" i="1"/>
  <c r="M1624" i="1" s="1"/>
  <c r="M1625" i="1" s="1"/>
  <c r="M1626" i="1" s="1"/>
  <c r="M1627" i="1" s="1"/>
  <c r="M1628" i="1" s="1"/>
  <c r="L1623" i="1"/>
  <c r="L1624" i="1" s="1"/>
  <c r="L1625" i="1" s="1"/>
  <c r="L1626" i="1" s="1"/>
  <c r="L1627" i="1" s="1"/>
  <c r="L1628" i="1" s="1"/>
  <c r="K1623" i="1"/>
  <c r="K1624" i="1" s="1"/>
  <c r="K1625" i="1" s="1"/>
  <c r="K1626" i="1" s="1"/>
  <c r="K1627" i="1" s="1"/>
  <c r="K1628" i="1" s="1"/>
  <c r="J1623" i="1"/>
  <c r="J1624" i="1" s="1"/>
  <c r="J1625" i="1" s="1"/>
  <c r="J1626" i="1" s="1"/>
  <c r="J1627" i="1" s="1"/>
  <c r="J1628" i="1" s="1"/>
  <c r="I1623" i="1"/>
  <c r="I1624" i="1" s="1"/>
  <c r="I1625" i="1" s="1"/>
  <c r="I1626" i="1" s="1"/>
  <c r="I1627" i="1" s="1"/>
  <c r="I1628" i="1" s="1"/>
  <c r="E1623" i="1"/>
  <c r="E1624" i="1" s="1"/>
  <c r="E1625" i="1" s="1"/>
  <c r="E1626" i="1" s="1"/>
  <c r="E1627" i="1" s="1"/>
  <c r="E1628" i="1" s="1"/>
  <c r="D1623" i="1"/>
  <c r="D1624" i="1" s="1"/>
  <c r="D1625" i="1" s="1"/>
  <c r="D1626" i="1" s="1"/>
  <c r="D1627" i="1" s="1"/>
  <c r="D1628" i="1" s="1"/>
  <c r="C1623" i="1"/>
  <c r="C1624" i="1" s="1"/>
  <c r="C1625" i="1" s="1"/>
  <c r="C1626" i="1" s="1"/>
  <c r="C1627" i="1" s="1"/>
  <c r="C1628" i="1" s="1"/>
  <c r="B1623" i="1"/>
  <c r="B1624" i="1" s="1"/>
  <c r="B1625" i="1" s="1"/>
  <c r="B1626" i="1" s="1"/>
  <c r="B1627" i="1" s="1"/>
  <c r="B1628" i="1" s="1"/>
  <c r="A1623" i="1"/>
  <c r="A12" i="35"/>
  <c r="A22" i="35"/>
  <c r="A21" i="35"/>
  <c r="A20" i="35"/>
  <c r="A19" i="35"/>
  <c r="A18" i="35"/>
  <c r="A17" i="35"/>
  <c r="A16" i="35"/>
  <c r="A15" i="35"/>
  <c r="A14" i="35"/>
  <c r="A13" i="35"/>
  <c r="A11" i="35"/>
  <c r="A10" i="35"/>
  <c r="A8" i="35"/>
  <c r="A133" i="1"/>
  <c r="A152" i="1"/>
  <c r="A165" i="1"/>
  <c r="A177" i="1"/>
  <c r="A196" i="1"/>
  <c r="A215" i="1"/>
  <c r="A250" i="1"/>
  <c r="A266" i="1"/>
  <c r="A283" i="1"/>
  <c r="A302" i="1"/>
  <c r="A888" i="1"/>
  <c r="A898" i="1"/>
  <c r="A908" i="1"/>
  <c r="A918" i="1"/>
  <c r="A930" i="1"/>
  <c r="A942" i="1"/>
  <c r="A952" i="1"/>
  <c r="A962" i="1"/>
  <c r="A974" i="1"/>
  <c r="A1312" i="1"/>
  <c r="A1466" i="1"/>
  <c r="A1494" i="1"/>
  <c r="A1512" i="1"/>
  <c r="A1531" i="1"/>
  <c r="A1651" i="1"/>
  <c r="A1697" i="1"/>
  <c r="A1840" i="1"/>
  <c r="A2041" i="1"/>
  <c r="A2060" i="1"/>
  <c r="A87" i="1"/>
  <c r="A91" i="1"/>
  <c r="A104" i="1"/>
  <c r="A121" i="1"/>
  <c r="A142" i="1"/>
  <c r="A162" i="1"/>
  <c r="A168" i="1"/>
  <c r="A187" i="1"/>
  <c r="A206" i="1"/>
  <c r="A225" i="1"/>
  <c r="A234" i="1"/>
  <c r="A243" i="1"/>
  <c r="A259" i="1"/>
  <c r="A275" i="1"/>
  <c r="A292" i="1"/>
  <c r="A317" i="1"/>
  <c r="A329" i="1"/>
  <c r="A333" i="1"/>
  <c r="A336" i="1"/>
  <c r="A338" i="1"/>
  <c r="A340" i="1"/>
  <c r="A342" i="1"/>
  <c r="A345" i="1"/>
  <c r="A348" i="1"/>
  <c r="A350" i="1"/>
  <c r="A352" i="1"/>
  <c r="A354" i="1"/>
  <c r="A374" i="1"/>
  <c r="A391" i="1"/>
  <c r="A412" i="1"/>
  <c r="A433" i="1"/>
  <c r="A460" i="1"/>
  <c r="A462" i="1"/>
  <c r="A471" i="1"/>
  <c r="A482" i="1"/>
  <c r="A491" i="1"/>
  <c r="A500" i="1"/>
  <c r="A509" i="1"/>
  <c r="A518" i="1"/>
  <c r="A527" i="1"/>
  <c r="A536" i="1"/>
  <c r="A548" i="1"/>
  <c r="A560" i="1"/>
  <c r="A580" i="1"/>
  <c r="A590" i="1"/>
  <c r="A593" i="1" s="1"/>
  <c r="A598" i="1"/>
  <c r="A606" i="1"/>
  <c r="A614" i="1"/>
  <c r="A630" i="1"/>
  <c r="A656" i="1"/>
  <c r="A664" i="1"/>
  <c r="A678" i="1"/>
  <c r="A694" i="1"/>
  <c r="A710" i="1"/>
  <c r="A722" i="1"/>
  <c r="A734" i="1"/>
  <c r="A746" i="1"/>
  <c r="A800" i="1"/>
  <c r="A804" i="1"/>
  <c r="A808" i="1"/>
  <c r="A812" i="1"/>
  <c r="A816" i="1"/>
  <c r="A820" i="1"/>
  <c r="A824" i="1"/>
  <c r="A858" i="1"/>
  <c r="A859" i="1" s="1"/>
  <c r="A860" i="1" s="1"/>
  <c r="A865" i="1"/>
  <c r="A883" i="1"/>
  <c r="A893" i="1"/>
  <c r="A903" i="1"/>
  <c r="A913" i="1"/>
  <c r="A923" i="1"/>
  <c r="A937" i="1"/>
  <c r="A947" i="1"/>
  <c r="A957" i="1"/>
  <c r="A967" i="1"/>
  <c r="A981" i="1"/>
  <c r="A986" i="1"/>
  <c r="A991" i="1"/>
  <c r="A996" i="1"/>
  <c r="A1001" i="1"/>
  <c r="A1006" i="1"/>
  <c r="A1011" i="1"/>
  <c r="A1016" i="1"/>
  <c r="A1021" i="1"/>
  <c r="A1026" i="1"/>
  <c r="A1031" i="1"/>
  <c r="A1036" i="1"/>
  <c r="A1041" i="1"/>
  <c r="A1046" i="1"/>
  <c r="A1051" i="1"/>
  <c r="A1056" i="1"/>
  <c r="A1061" i="1"/>
  <c r="A1066" i="1"/>
  <c r="A1071" i="1"/>
  <c r="A1076" i="1"/>
  <c r="A1081" i="1"/>
  <c r="A1086" i="1"/>
  <c r="A1091" i="1"/>
  <c r="A1096" i="1"/>
  <c r="A1101" i="1"/>
  <c r="A1106" i="1"/>
  <c r="A1111" i="1"/>
  <c r="A1116" i="1"/>
  <c r="A1121" i="1"/>
  <c r="A1126" i="1"/>
  <c r="A1131" i="1"/>
  <c r="A1136" i="1"/>
  <c r="A1141" i="1"/>
  <c r="A1146" i="1"/>
  <c r="A1151" i="1"/>
  <c r="A1156" i="1"/>
  <c r="A1161" i="1"/>
  <c r="A1166" i="1"/>
  <c r="A1171" i="1"/>
  <c r="A1176" i="1"/>
  <c r="A1181" i="1"/>
  <c r="A1186" i="1"/>
  <c r="A1191" i="1"/>
  <c r="A1196" i="1"/>
  <c r="A1201" i="1"/>
  <c r="A1206" i="1"/>
  <c r="A1211" i="1"/>
  <c r="A1216" i="1"/>
  <c r="A1221" i="1"/>
  <c r="A1226" i="1"/>
  <c r="A1231" i="1"/>
  <c r="A1236" i="1"/>
  <c r="A1241" i="1"/>
  <c r="A1246" i="1"/>
  <c r="A1251" i="1"/>
  <c r="A1268" i="1"/>
  <c r="A1290" i="1"/>
  <c r="A1293" i="1"/>
  <c r="A1316" i="1"/>
  <c r="A1321" i="1"/>
  <c r="A1326" i="1"/>
  <c r="A1332" i="1"/>
  <c r="A1410" i="1"/>
  <c r="A1484" i="1"/>
  <c r="A1555" i="1"/>
  <c r="A1582" i="1"/>
  <c r="A1592" i="1"/>
  <c r="A1596" i="1"/>
  <c r="A1630" i="1"/>
  <c r="A1634" i="1"/>
  <c r="A1637" i="1"/>
  <c r="A1647" i="1"/>
  <c r="A1715" i="1"/>
  <c r="A1724" i="1"/>
  <c r="A1730" i="1"/>
  <c r="A1739" i="1"/>
  <c r="A1771" i="1"/>
  <c r="A1784" i="1"/>
  <c r="A1797" i="1"/>
  <c r="A1799" i="1"/>
  <c r="A1807" i="1"/>
  <c r="A1826" i="1"/>
  <c r="A1830" i="1"/>
  <c r="A1867" i="1"/>
  <c r="A1886" i="1"/>
  <c r="A1910" i="1"/>
  <c r="A1934" i="1"/>
  <c r="A1955" i="1"/>
  <c r="A1992" i="1"/>
  <c r="A1998" i="1"/>
  <c r="A2003" i="1"/>
  <c r="A2013" i="1"/>
  <c r="A2017" i="1"/>
  <c r="A2027" i="1"/>
  <c r="A2030" i="1"/>
  <c r="A2035" i="1"/>
  <c r="A2038" i="1"/>
  <c r="A2074" i="1"/>
  <c r="A2095" i="1"/>
  <c r="A2121" i="1"/>
  <c r="A2133" i="1"/>
  <c r="A2151" i="1"/>
  <c r="N275" i="1"/>
  <c r="N276" i="1" s="1"/>
  <c r="N277" i="1" s="1"/>
  <c r="N278" i="1" s="1"/>
  <c r="N279" i="1" s="1"/>
  <c r="N280" i="1" s="1"/>
  <c r="N281" i="1" s="1"/>
  <c r="M1604" i="1"/>
  <c r="L1620" i="1"/>
  <c r="L1621" i="1" s="1"/>
  <c r="K1620" i="1"/>
  <c r="K1621" i="1" s="1"/>
  <c r="J1604" i="1"/>
  <c r="M1596" i="1"/>
  <c r="J1596" i="1"/>
  <c r="I1604" i="1"/>
  <c r="I1596" i="1"/>
  <c r="E1596" i="1"/>
  <c r="D1604" i="1"/>
  <c r="C1596" i="1"/>
  <c r="B1596" i="1"/>
  <c r="N87" i="1"/>
  <c r="N104" i="1"/>
  <c r="N105" i="1" s="1"/>
  <c r="N106" i="1" s="1"/>
  <c r="N107" i="1" s="1"/>
  <c r="N108" i="1" s="1"/>
  <c r="N109" i="1" s="1"/>
  <c r="N110" i="1" s="1"/>
  <c r="N111" i="1" s="1"/>
  <c r="N112" i="1" s="1"/>
  <c r="N113" i="1" s="1"/>
  <c r="N114" i="1" s="1"/>
  <c r="N115" i="1" s="1"/>
  <c r="N116" i="1" s="1"/>
  <c r="N133" i="1"/>
  <c r="N134" i="1" s="1"/>
  <c r="N135" i="1" s="1"/>
  <c r="N136" i="1" s="1"/>
  <c r="N142" i="1"/>
  <c r="N143" i="1" s="1"/>
  <c r="N144" i="1" s="1"/>
  <c r="N145" i="1" s="1"/>
  <c r="N146" i="1" s="1"/>
  <c r="N147" i="1" s="1"/>
  <c r="N148" i="1" s="1"/>
  <c r="N149" i="1" s="1"/>
  <c r="N150" i="1" s="1"/>
  <c r="N152" i="1"/>
  <c r="N153" i="1" s="1"/>
  <c r="N154" i="1" s="1"/>
  <c r="N155" i="1" s="1"/>
  <c r="N156" i="1" s="1"/>
  <c r="N157" i="1" s="1"/>
  <c r="N158" i="1" s="1"/>
  <c r="N159" i="1" s="1"/>
  <c r="N160" i="1" s="1"/>
  <c r="N162" i="1"/>
  <c r="N163" i="1" s="1"/>
  <c r="N165" i="1"/>
  <c r="N166" i="1" s="1"/>
  <c r="N168" i="1"/>
  <c r="N169" i="1" s="1"/>
  <c r="N170" i="1" s="1"/>
  <c r="N171" i="1" s="1"/>
  <c r="N172" i="1" s="1"/>
  <c r="N173" i="1" s="1"/>
  <c r="N177" i="1"/>
  <c r="N178" i="1" s="1"/>
  <c r="N179" i="1" s="1"/>
  <c r="N180" i="1" s="1"/>
  <c r="N187" i="1"/>
  <c r="N188" i="1" s="1"/>
  <c r="N189" i="1" s="1"/>
  <c r="N190" i="1" s="1"/>
  <c r="N191" i="1" s="1"/>
  <c r="N192" i="1" s="1"/>
  <c r="N193" i="1" s="1"/>
  <c r="N194" i="1" s="1"/>
  <c r="N196" i="1"/>
  <c r="N197" i="1" s="1"/>
  <c r="N198" i="1" s="1"/>
  <c r="N199" i="1" s="1"/>
  <c r="N206" i="1"/>
  <c r="N207" i="1" s="1"/>
  <c r="N208" i="1" s="1"/>
  <c r="N209" i="1" s="1"/>
  <c r="N210" i="1" s="1"/>
  <c r="N211" i="1" s="1"/>
  <c r="N215" i="1"/>
  <c r="N216" i="1" s="1"/>
  <c r="N217" i="1" s="1"/>
  <c r="N218" i="1" s="1"/>
  <c r="N225" i="1"/>
  <c r="N226" i="1" s="1"/>
  <c r="N227" i="1" s="1"/>
  <c r="N228" i="1" s="1"/>
  <c r="N229" i="1" s="1"/>
  <c r="N230" i="1" s="1"/>
  <c r="N231" i="1" s="1"/>
  <c r="N232" i="1" s="1"/>
  <c r="N234" i="1"/>
  <c r="N235" i="1" s="1"/>
  <c r="N236" i="1" s="1"/>
  <c r="N237" i="1" s="1"/>
  <c r="N238" i="1" s="1"/>
  <c r="N239" i="1" s="1"/>
  <c r="N240" i="1" s="1"/>
  <c r="N241" i="1" s="1"/>
  <c r="N243" i="1"/>
  <c r="N244" i="1" s="1"/>
  <c r="N245" i="1" s="1"/>
  <c r="N246" i="1" s="1"/>
  <c r="N247" i="1" s="1"/>
  <c r="N248" i="1" s="1"/>
  <c r="N250" i="1"/>
  <c r="N251" i="1" s="1"/>
  <c r="N252" i="1" s="1"/>
  <c r="N253" i="1" s="1"/>
  <c r="N259" i="1"/>
  <c r="N260" i="1" s="1"/>
  <c r="N261" i="1" s="1"/>
  <c r="N262" i="1" s="1"/>
  <c r="N263" i="1" s="1"/>
  <c r="N264" i="1" s="1"/>
  <c r="N266" i="1"/>
  <c r="N267" i="1" s="1"/>
  <c r="N268" i="1" s="1"/>
  <c r="N269" i="1" s="1"/>
  <c r="N270" i="1" s="1"/>
  <c r="N271" i="1" s="1"/>
  <c r="N272" i="1" s="1"/>
  <c r="N273" i="1" s="1"/>
  <c r="N283" i="1"/>
  <c r="N284" i="1" s="1"/>
  <c r="N285" i="1" s="1"/>
  <c r="N286" i="1" s="1"/>
  <c r="N292" i="1"/>
  <c r="N293" i="1" s="1"/>
  <c r="N294" i="1" s="1"/>
  <c r="N295" i="1" s="1"/>
  <c r="N296" i="1" s="1"/>
  <c r="N297" i="1" s="1"/>
  <c r="N298" i="1" s="1"/>
  <c r="N299" i="1" s="1"/>
  <c r="N300" i="1" s="1"/>
  <c r="N302" i="1"/>
  <c r="N303" i="1" s="1"/>
  <c r="N304" i="1" s="1"/>
  <c r="N305" i="1" s="1"/>
  <c r="N317" i="1"/>
  <c r="N318" i="1" s="1"/>
  <c r="N319" i="1" s="1"/>
  <c r="N320" i="1" s="1"/>
  <c r="N321" i="1" s="1"/>
  <c r="N322" i="1" s="1"/>
  <c r="N323" i="1" s="1"/>
  <c r="N324" i="1" s="1"/>
  <c r="N325" i="1" s="1"/>
  <c r="N326" i="1" s="1"/>
  <c r="N329" i="1"/>
  <c r="N330" i="1" s="1"/>
  <c r="N333" i="1"/>
  <c r="N334" i="1" s="1"/>
  <c r="N336" i="1"/>
  <c r="N338" i="1"/>
  <c r="N340" i="1"/>
  <c r="N342" i="1"/>
  <c r="N345" i="1"/>
  <c r="N346" i="1" s="1"/>
  <c r="N348" i="1"/>
  <c r="N350" i="1"/>
  <c r="N352" i="1"/>
  <c r="N354" i="1"/>
  <c r="N580" i="1"/>
  <c r="N581" i="1" s="1"/>
  <c r="N582" i="1" s="1"/>
  <c r="N583" i="1" s="1"/>
  <c r="N590" i="1"/>
  <c r="N594" i="1"/>
  <c r="N598" i="1"/>
  <c r="N602" i="1"/>
  <c r="N606" i="1"/>
  <c r="N610" i="1"/>
  <c r="N614" i="1"/>
  <c r="N618" i="1"/>
  <c r="N630" i="1"/>
  <c r="N634" i="1"/>
  <c r="N636" i="1"/>
  <c r="N637" i="1" s="1"/>
  <c r="N639" i="1" s="1"/>
  <c r="N640" i="1" s="1"/>
  <c r="N643" i="1" s="1"/>
  <c r="N647" i="1"/>
  <c r="N648" i="1" s="1"/>
  <c r="N649" i="1" s="1"/>
  <c r="N652" i="1" s="1"/>
  <c r="N656" i="1"/>
  <c r="N664" i="1"/>
  <c r="N668" i="1"/>
  <c r="N678" i="1"/>
  <c r="N679" i="1" s="1"/>
  <c r="N680" i="1" s="1"/>
  <c r="N681" i="1" s="1"/>
  <c r="N694" i="1"/>
  <c r="N695" i="1" s="1"/>
  <c r="N696" i="1" s="1"/>
  <c r="N800" i="1"/>
  <c r="N804" i="1"/>
  <c r="N808" i="1"/>
  <c r="N812" i="1"/>
  <c r="N816" i="1"/>
  <c r="N820" i="1"/>
  <c r="N824" i="1"/>
  <c r="N834" i="1"/>
  <c r="N838" i="1"/>
  <c r="N840" i="1"/>
  <c r="N841" i="1" s="1"/>
  <c r="N842" i="1" s="1"/>
  <c r="N843" i="1" s="1"/>
  <c r="N847" i="1"/>
  <c r="N849" i="1"/>
  <c r="N850" i="1" s="1"/>
  <c r="N851" i="1" s="1"/>
  <c r="N852" i="1" s="1"/>
  <c r="N858" i="1"/>
  <c r="N865" i="1"/>
  <c r="N866" i="1" s="1"/>
  <c r="N883" i="1"/>
  <c r="N884" i="1" s="1"/>
  <c r="N885" i="1" s="1"/>
  <c r="N886" i="1" s="1"/>
  <c r="N888" i="1"/>
  <c r="N889" i="1" s="1"/>
  <c r="N890" i="1" s="1"/>
  <c r="N891" i="1" s="1"/>
  <c r="N893" i="1"/>
  <c r="N894" i="1" s="1"/>
  <c r="N895" i="1" s="1"/>
  <c r="N896" i="1" s="1"/>
  <c r="N898" i="1"/>
  <c r="N899" i="1" s="1"/>
  <c r="N900" i="1" s="1"/>
  <c r="N901" i="1" s="1"/>
  <c r="N903" i="1"/>
  <c r="N904" i="1" s="1"/>
  <c r="N905" i="1" s="1"/>
  <c r="N906" i="1" s="1"/>
  <c r="N908" i="1"/>
  <c r="N909" i="1" s="1"/>
  <c r="N910" i="1" s="1"/>
  <c r="N911" i="1" s="1"/>
  <c r="N913" i="1"/>
  <c r="N914" i="1" s="1"/>
  <c r="N915" i="1" s="1"/>
  <c r="N916" i="1" s="1"/>
  <c r="N918" i="1"/>
  <c r="N919" i="1" s="1"/>
  <c r="N920" i="1" s="1"/>
  <c r="N921" i="1" s="1"/>
  <c r="N923" i="1"/>
  <c r="N924" i="1" s="1"/>
  <c r="N925" i="1" s="1"/>
  <c r="N926" i="1" s="1"/>
  <c r="N927" i="1" s="1"/>
  <c r="N928" i="1" s="1"/>
  <c r="N930" i="1"/>
  <c r="N931" i="1" s="1"/>
  <c r="N932" i="1" s="1"/>
  <c r="N933" i="1" s="1"/>
  <c r="N934" i="1" s="1"/>
  <c r="N935" i="1" s="1"/>
  <c r="N937" i="1"/>
  <c r="N938" i="1" s="1"/>
  <c r="N939" i="1" s="1"/>
  <c r="N940" i="1" s="1"/>
  <c r="N942" i="1"/>
  <c r="N943" i="1" s="1"/>
  <c r="N944" i="1" s="1"/>
  <c r="N945" i="1" s="1"/>
  <c r="N947" i="1"/>
  <c r="N948" i="1" s="1"/>
  <c r="N949" i="1" s="1"/>
  <c r="N950" i="1" s="1"/>
  <c r="N952" i="1"/>
  <c r="N953" i="1" s="1"/>
  <c r="N954" i="1" s="1"/>
  <c r="N955" i="1" s="1"/>
  <c r="N957" i="1"/>
  <c r="N958" i="1" s="1"/>
  <c r="N959" i="1" s="1"/>
  <c r="N960" i="1" s="1"/>
  <c r="N962" i="1"/>
  <c r="N963" i="1" s="1"/>
  <c r="N964" i="1" s="1"/>
  <c r="N965" i="1" s="1"/>
  <c r="N967" i="1"/>
  <c r="N968" i="1" s="1"/>
  <c r="N969" i="1" s="1"/>
  <c r="N970" i="1" s="1"/>
  <c r="N971" i="1" s="1"/>
  <c r="N972" i="1" s="1"/>
  <c r="N976" i="1"/>
  <c r="N981" i="1"/>
  <c r="N982" i="1" s="1"/>
  <c r="N983" i="1" s="1"/>
  <c r="N984" i="1" s="1"/>
  <c r="N986" i="1"/>
  <c r="N987" i="1" s="1"/>
  <c r="N988" i="1" s="1"/>
  <c r="N989" i="1" s="1"/>
  <c r="N991" i="1"/>
  <c r="N992" i="1" s="1"/>
  <c r="N993" i="1" s="1"/>
  <c r="N994" i="1" s="1"/>
  <c r="N996" i="1"/>
  <c r="N997" i="1" s="1"/>
  <c r="N998" i="1" s="1"/>
  <c r="N999" i="1" s="1"/>
  <c r="N1001" i="1"/>
  <c r="N1002" i="1" s="1"/>
  <c r="N1003" i="1" s="1"/>
  <c r="N1004" i="1" s="1"/>
  <c r="N1006" i="1"/>
  <c r="N1007" i="1" s="1"/>
  <c r="N1008" i="1" s="1"/>
  <c r="N1009" i="1" s="1"/>
  <c r="N1011" i="1"/>
  <c r="N1012" i="1" s="1"/>
  <c r="N1013" i="1" s="1"/>
  <c r="N1014" i="1" s="1"/>
  <c r="N1016" i="1"/>
  <c r="N1017" i="1" s="1"/>
  <c r="N1018" i="1" s="1"/>
  <c r="N1019" i="1" s="1"/>
  <c r="N1021" i="1"/>
  <c r="N1022" i="1" s="1"/>
  <c r="N1023" i="1" s="1"/>
  <c r="N1024" i="1" s="1"/>
  <c r="N1026" i="1"/>
  <c r="N1027" i="1" s="1"/>
  <c r="N1028" i="1" s="1"/>
  <c r="N1029" i="1" s="1"/>
  <c r="N1031" i="1"/>
  <c r="N1032" i="1" s="1"/>
  <c r="N1033" i="1" s="1"/>
  <c r="N1034" i="1" s="1"/>
  <c r="N1036" i="1"/>
  <c r="N1037" i="1" s="1"/>
  <c r="N1038" i="1" s="1"/>
  <c r="N1039" i="1" s="1"/>
  <c r="N1041" i="1"/>
  <c r="N1042" i="1" s="1"/>
  <c r="N1043" i="1" s="1"/>
  <c r="N1044" i="1" s="1"/>
  <c r="N1046" i="1"/>
  <c r="N1047" i="1" s="1"/>
  <c r="N1048" i="1" s="1"/>
  <c r="N1049" i="1" s="1"/>
  <c r="N1051" i="1"/>
  <c r="N1052" i="1" s="1"/>
  <c r="N1053" i="1" s="1"/>
  <c r="N1054" i="1" s="1"/>
  <c r="N1056" i="1"/>
  <c r="N1057" i="1" s="1"/>
  <c r="N1058" i="1" s="1"/>
  <c r="N1059" i="1" s="1"/>
  <c r="N1061" i="1"/>
  <c r="N1062" i="1" s="1"/>
  <c r="N1063" i="1" s="1"/>
  <c r="N1064" i="1" s="1"/>
  <c r="N1066" i="1"/>
  <c r="N1067" i="1" s="1"/>
  <c r="N1068" i="1" s="1"/>
  <c r="N1069" i="1" s="1"/>
  <c r="N1071" i="1"/>
  <c r="N1072" i="1" s="1"/>
  <c r="N1073" i="1" s="1"/>
  <c r="N1074" i="1" s="1"/>
  <c r="N1076" i="1"/>
  <c r="N1077" i="1" s="1"/>
  <c r="N1078" i="1" s="1"/>
  <c r="N1079" i="1" s="1"/>
  <c r="N1081" i="1"/>
  <c r="N1082" i="1" s="1"/>
  <c r="N1083" i="1" s="1"/>
  <c r="N1084" i="1" s="1"/>
  <c r="N1086" i="1"/>
  <c r="N1087" i="1" s="1"/>
  <c r="N1088" i="1" s="1"/>
  <c r="N1089" i="1" s="1"/>
  <c r="N1091" i="1"/>
  <c r="N1092" i="1" s="1"/>
  <c r="N1093" i="1" s="1"/>
  <c r="N1094" i="1" s="1"/>
  <c r="N1096" i="1"/>
  <c r="N1097" i="1" s="1"/>
  <c r="N1098" i="1" s="1"/>
  <c r="N1099" i="1" s="1"/>
  <c r="N1101" i="1"/>
  <c r="N1102" i="1" s="1"/>
  <c r="N1103" i="1" s="1"/>
  <c r="N1104" i="1" s="1"/>
  <c r="N1106" i="1"/>
  <c r="N1107" i="1" s="1"/>
  <c r="N1108" i="1" s="1"/>
  <c r="N1109" i="1" s="1"/>
  <c r="N1111" i="1"/>
  <c r="N1112" i="1" s="1"/>
  <c r="N1113" i="1" s="1"/>
  <c r="N1114" i="1" s="1"/>
  <c r="N1116" i="1"/>
  <c r="N1117" i="1" s="1"/>
  <c r="N1118" i="1" s="1"/>
  <c r="N1119" i="1" s="1"/>
  <c r="N1121" i="1"/>
  <c r="N1122" i="1" s="1"/>
  <c r="N1123" i="1" s="1"/>
  <c r="N1124" i="1" s="1"/>
  <c r="N1126" i="1"/>
  <c r="N1127" i="1" s="1"/>
  <c r="N1128" i="1" s="1"/>
  <c r="N1129" i="1" s="1"/>
  <c r="N1131" i="1"/>
  <c r="N1132" i="1" s="1"/>
  <c r="N1133" i="1" s="1"/>
  <c r="N1134" i="1" s="1"/>
  <c r="N1136" i="1"/>
  <c r="N1137" i="1" s="1"/>
  <c r="N1138" i="1" s="1"/>
  <c r="N1139" i="1" s="1"/>
  <c r="N1141" i="1"/>
  <c r="N1142" i="1" s="1"/>
  <c r="N1143" i="1" s="1"/>
  <c r="N1144" i="1" s="1"/>
  <c r="N1146" i="1"/>
  <c r="N1147" i="1" s="1"/>
  <c r="N1148" i="1" s="1"/>
  <c r="N1149" i="1" s="1"/>
  <c r="N1151" i="1"/>
  <c r="N1152" i="1" s="1"/>
  <c r="N1153" i="1" s="1"/>
  <c r="N1154" i="1" s="1"/>
  <c r="N1156" i="1"/>
  <c r="N1157" i="1" s="1"/>
  <c r="N1158" i="1" s="1"/>
  <c r="N1159" i="1" s="1"/>
  <c r="N1161" i="1"/>
  <c r="N1162" i="1" s="1"/>
  <c r="N1163" i="1" s="1"/>
  <c r="N1164" i="1" s="1"/>
  <c r="N1166" i="1"/>
  <c r="N1167" i="1" s="1"/>
  <c r="N1168" i="1" s="1"/>
  <c r="N1169" i="1" s="1"/>
  <c r="N1171" i="1"/>
  <c r="N1172" i="1" s="1"/>
  <c r="N1173" i="1" s="1"/>
  <c r="N1174" i="1" s="1"/>
  <c r="N1176" i="1"/>
  <c r="N1177" i="1" s="1"/>
  <c r="N1178" i="1" s="1"/>
  <c r="N1179" i="1" s="1"/>
  <c r="N1181" i="1"/>
  <c r="N1182" i="1" s="1"/>
  <c r="N1183" i="1" s="1"/>
  <c r="N1184" i="1" s="1"/>
  <c r="N1186" i="1"/>
  <c r="N1187" i="1" s="1"/>
  <c r="N1188" i="1" s="1"/>
  <c r="N1189" i="1" s="1"/>
  <c r="N1191" i="1"/>
  <c r="N1192" i="1" s="1"/>
  <c r="N1193" i="1" s="1"/>
  <c r="N1194" i="1" s="1"/>
  <c r="N1196" i="1"/>
  <c r="N1197" i="1" s="1"/>
  <c r="N1198" i="1" s="1"/>
  <c r="N1199" i="1" s="1"/>
  <c r="N1201" i="1"/>
  <c r="N1202" i="1" s="1"/>
  <c r="N1203" i="1" s="1"/>
  <c r="N1204" i="1" s="1"/>
  <c r="N1206" i="1"/>
  <c r="N1207" i="1" s="1"/>
  <c r="N1208" i="1" s="1"/>
  <c r="N1209" i="1" s="1"/>
  <c r="N1211" i="1"/>
  <c r="N1212" i="1" s="1"/>
  <c r="N1213" i="1" s="1"/>
  <c r="N1214" i="1" s="1"/>
  <c r="N1216" i="1"/>
  <c r="N1217" i="1" s="1"/>
  <c r="N1218" i="1" s="1"/>
  <c r="N1219" i="1" s="1"/>
  <c r="N1221" i="1"/>
  <c r="N1222" i="1" s="1"/>
  <c r="N1223" i="1" s="1"/>
  <c r="N1224" i="1" s="1"/>
  <c r="N1226" i="1"/>
  <c r="N1227" i="1" s="1"/>
  <c r="N1228" i="1" s="1"/>
  <c r="N1229" i="1" s="1"/>
  <c r="N1231" i="1"/>
  <c r="N1232" i="1" s="1"/>
  <c r="N1233" i="1" s="1"/>
  <c r="N1234" i="1" s="1"/>
  <c r="N1236" i="1"/>
  <c r="N1237" i="1" s="1"/>
  <c r="N1238" i="1" s="1"/>
  <c r="N1239" i="1" s="1"/>
  <c r="N1241" i="1"/>
  <c r="N1242" i="1" s="1"/>
  <c r="N1243" i="1" s="1"/>
  <c r="N1244" i="1" s="1"/>
  <c r="N1246" i="1"/>
  <c r="N1247" i="1" s="1"/>
  <c r="N1248" i="1" s="1"/>
  <c r="N1249" i="1" s="1"/>
  <c r="N1251" i="1"/>
  <c r="N1252" i="1" s="1"/>
  <c r="N1253" i="1" s="1"/>
  <c r="N1254" i="1" s="1"/>
  <c r="N1268" i="1"/>
  <c r="N1269" i="1" s="1"/>
  <c r="N1270" i="1" s="1"/>
  <c r="N1271" i="1" s="1"/>
  <c r="N1293" i="1"/>
  <c r="N1294" i="1" s="1"/>
  <c r="N1295" i="1" s="1"/>
  <c r="N1296" i="1" s="1"/>
  <c r="N1297" i="1" s="1"/>
  <c r="N1298" i="1" s="1"/>
  <c r="N1299" i="1" s="1"/>
  <c r="N1300" i="1" s="1"/>
  <c r="N1301" i="1" s="1"/>
  <c r="N1302" i="1" s="1"/>
  <c r="N1303" i="1" s="1"/>
  <c r="N1304" i="1" s="1"/>
  <c r="N1305" i="1" s="1"/>
  <c r="N1306" i="1" s="1"/>
  <c r="N1307" i="1" s="1"/>
  <c r="N1308" i="1" s="1"/>
  <c r="N1309" i="1" s="1"/>
  <c r="N1310" i="1" s="1"/>
  <c r="N1312" i="1"/>
  <c r="N1313" i="1" s="1"/>
  <c r="N1314" i="1" s="1"/>
  <c r="N1316" i="1"/>
  <c r="N1317" i="1" s="1"/>
  <c r="N1318" i="1" s="1"/>
  <c r="N1319" i="1" s="1"/>
  <c r="N1321" i="1"/>
  <c r="N1322" i="1" s="1"/>
  <c r="N1323" i="1" s="1"/>
  <c r="N1324" i="1" s="1"/>
  <c r="N1326" i="1"/>
  <c r="N1327" i="1" s="1"/>
  <c r="N1328" i="1" s="1"/>
  <c r="N1329" i="1" s="1"/>
  <c r="N1330" i="1" s="1"/>
  <c r="N1332" i="1"/>
  <c r="N1333" i="1" s="1"/>
  <c r="N1334" i="1" s="1"/>
  <c r="N1335" i="1" s="1"/>
  <c r="N1336" i="1" s="1"/>
  <c r="N1410" i="1"/>
  <c r="N1411" i="1" s="1"/>
  <c r="N1412" i="1" s="1"/>
  <c r="N1413" i="1" s="1"/>
  <c r="N1466" i="1"/>
  <c r="N1467" i="1" s="1"/>
  <c r="N1468" i="1" s="1"/>
  <c r="N1469" i="1" s="1"/>
  <c r="N1470" i="1" s="1"/>
  <c r="N1471" i="1" s="1"/>
  <c r="N1472" i="1" s="1"/>
  <c r="N1473" i="1" s="1"/>
  <c r="N1474" i="1" s="1"/>
  <c r="N1475" i="1" s="1"/>
  <c r="N1476" i="1" s="1"/>
  <c r="N1477" i="1" s="1"/>
  <c r="N1478" i="1" s="1"/>
  <c r="N1479" i="1" s="1"/>
  <c r="N1480" i="1" s="1"/>
  <c r="N1481" i="1" s="1"/>
  <c r="N1482" i="1" s="1"/>
  <c r="N1484" i="1"/>
  <c r="N1485" i="1" s="1"/>
  <c r="N1486" i="1" s="1"/>
  <c r="N1487" i="1" s="1"/>
  <c r="N1488" i="1" s="1"/>
  <c r="N1489" i="1" s="1"/>
  <c r="N1490" i="1" s="1"/>
  <c r="N1491" i="1" s="1"/>
  <c r="N1494" i="1"/>
  <c r="N1495" i="1" s="1"/>
  <c r="N1496" i="1" s="1"/>
  <c r="N1497" i="1" s="1"/>
  <c r="N1498" i="1" s="1"/>
  <c r="N1499" i="1" s="1"/>
  <c r="N1500" i="1" s="1"/>
  <c r="N1501" i="1" s="1"/>
  <c r="N1502" i="1" s="1"/>
  <c r="N1503" i="1" s="1"/>
  <c r="N1504" i="1" s="1"/>
  <c r="N1505" i="1" s="1"/>
  <c r="N1506" i="1" s="1"/>
  <c r="N1507" i="1" s="1"/>
  <c r="N1508" i="1" s="1"/>
  <c r="N1509" i="1" s="1"/>
  <c r="N1510" i="1" s="1"/>
  <c r="N1512" i="1"/>
  <c r="N1513" i="1" s="1"/>
  <c r="N1514" i="1" s="1"/>
  <c r="N1515" i="1" s="1"/>
  <c r="N1516" i="1" s="1"/>
  <c r="N1517" i="1" s="1"/>
  <c r="N1518" i="1" s="1"/>
  <c r="N1519" i="1" s="1"/>
  <c r="N1520" i="1" s="1"/>
  <c r="N1521" i="1" s="1"/>
  <c r="N1522" i="1" s="1"/>
  <c r="N1523" i="1" s="1"/>
  <c r="N1524" i="1" s="1"/>
  <c r="N1525" i="1" s="1"/>
  <c r="N1526" i="1" s="1"/>
  <c r="N1527" i="1" s="1"/>
  <c r="N1528" i="1" s="1"/>
  <c r="N1530" i="1" s="1"/>
  <c r="N1531" i="1"/>
  <c r="N1532" i="1" s="1"/>
  <c r="N1533" i="1" s="1"/>
  <c r="N1534" i="1" s="1"/>
  <c r="N1535" i="1" s="1"/>
  <c r="N1536" i="1" s="1"/>
  <c r="N1537" i="1" s="1"/>
  <c r="N1538" i="1" s="1"/>
  <c r="N1539" i="1" s="1"/>
  <c r="N1540" i="1" s="1"/>
  <c r="N1541" i="1" s="1"/>
  <c r="N1542" i="1" s="1"/>
  <c r="N1543" i="1" s="1"/>
  <c r="N1544" i="1" s="1"/>
  <c r="N1555" i="1"/>
  <c r="N1556" i="1" s="1"/>
  <c r="N1557" i="1" s="1"/>
  <c r="N1558" i="1" s="1"/>
  <c r="N1559" i="1" s="1"/>
  <c r="N1560" i="1" s="1"/>
  <c r="N1561" i="1" s="1"/>
  <c r="N1582" i="1"/>
  <c r="N1583" i="1" s="1"/>
  <c r="N1584" i="1" s="1"/>
  <c r="N1585" i="1" s="1"/>
  <c r="N1586" i="1" s="1"/>
  <c r="N1587" i="1" s="1"/>
  <c r="N1592" i="1"/>
  <c r="N1593" i="1" s="1"/>
  <c r="N1594" i="1" s="1"/>
  <c r="N1630" i="1"/>
  <c r="N1631" i="1" s="1"/>
  <c r="N1632" i="1" s="1"/>
  <c r="N1634" i="1"/>
  <c r="N1635" i="1" s="1"/>
  <c r="N1647" i="1"/>
  <c r="N1648" i="1" s="1"/>
  <c r="N1651" i="1"/>
  <c r="N1652" i="1" s="1"/>
  <c r="N1654" i="1"/>
  <c r="N1655" i="1" s="1"/>
  <c r="N1697" i="1"/>
  <c r="N1698" i="1" s="1"/>
  <c r="N1699" i="1" s="1"/>
  <c r="N1700" i="1" s="1"/>
  <c r="N1701" i="1" s="1"/>
  <c r="N1702" i="1" s="1"/>
  <c r="N1703" i="1" s="1"/>
  <c r="N1704" i="1" s="1"/>
  <c r="N1705" i="1" s="1"/>
  <c r="N1706" i="1" s="1"/>
  <c r="N1707" i="1" s="1"/>
  <c r="N1708" i="1" s="1"/>
  <c r="N1709" i="1" s="1"/>
  <c r="N1710" i="1" s="1"/>
  <c r="N1711" i="1" s="1"/>
  <c r="N1712" i="1" s="1"/>
  <c r="N1713" i="1" s="1"/>
  <c r="N1715" i="1"/>
  <c r="N1716" i="1" s="1"/>
  <c r="N1724" i="1"/>
  <c r="N1725" i="1" s="1"/>
  <c r="N1726" i="1" s="1"/>
  <c r="N1727" i="1" s="1"/>
  <c r="N1728" i="1" s="1"/>
  <c r="N1730" i="1"/>
  <c r="N1731" i="1" s="1"/>
  <c r="N1732" i="1" s="1"/>
  <c r="N1733" i="1" s="1"/>
  <c r="N1734" i="1" s="1"/>
  <c r="N1735" i="1" s="1"/>
  <c r="N1736" i="1" s="1"/>
  <c r="N1737" i="1" s="1"/>
  <c r="N1739" i="1"/>
  <c r="N1740" i="1" s="1"/>
  <c r="N1741" i="1" s="1"/>
  <c r="N1742" i="1" s="1"/>
  <c r="N1743" i="1" s="1"/>
  <c r="N1744" i="1" s="1"/>
  <c r="N1745" i="1" s="1"/>
  <c r="N1746" i="1" s="1"/>
  <c r="N1747" i="1" s="1"/>
  <c r="N1748" i="1" s="1"/>
  <c r="N1749" i="1" s="1"/>
  <c r="N1750" i="1" s="1"/>
  <c r="N1751" i="1" s="1"/>
  <c r="N1752" i="1" s="1"/>
  <c r="N1753" i="1" s="1"/>
  <c r="N1759" i="1"/>
  <c r="N1760" i="1" s="1"/>
  <c r="N1761" i="1" s="1"/>
  <c r="N1762" i="1" s="1"/>
  <c r="N1763" i="1" s="1"/>
  <c r="N1764" i="1" s="1"/>
  <c r="N1765" i="1" s="1"/>
  <c r="N1784" i="1"/>
  <c r="N1785" i="1" s="1"/>
  <c r="N1786" i="1" s="1"/>
  <c r="N1787" i="1" s="1"/>
  <c r="N1797" i="1"/>
  <c r="N1799" i="1"/>
  <c r="N1800" i="1" s="1"/>
  <c r="N1801" i="1" s="1"/>
  <c r="N1802" i="1" s="1"/>
  <c r="N1803" i="1" s="1"/>
  <c r="N1804" i="1" s="1"/>
  <c r="N1805" i="1" s="1"/>
  <c r="N1807" i="1"/>
  <c r="N1808" i="1" s="1"/>
  <c r="N1809" i="1" s="1"/>
  <c r="N1810" i="1" s="1"/>
  <c r="N1811" i="1" s="1"/>
  <c r="N1812" i="1" s="1"/>
  <c r="N1813" i="1" s="1"/>
  <c r="N1814" i="1" s="1"/>
  <c r="N1815" i="1" s="1"/>
  <c r="N1816" i="1" s="1"/>
  <c r="N1817" i="1" s="1"/>
  <c r="N1818" i="1" s="1"/>
  <c r="N1819" i="1" s="1"/>
  <c r="N1820" i="1" s="1"/>
  <c r="N1821" i="1" s="1"/>
  <c r="N1822" i="1" s="1"/>
  <c r="N1823" i="1" s="1"/>
  <c r="N1840" i="1"/>
  <c r="N1841" i="1" s="1"/>
  <c r="N1842" i="1" s="1"/>
  <c r="N1843" i="1" s="1"/>
  <c r="N1844" i="1" s="1"/>
  <c r="N1845" i="1" s="1"/>
  <c r="N1846" i="1" s="1"/>
  <c r="N1847" i="1" s="1"/>
  <c r="N1848" i="1" s="1"/>
  <c r="N1849" i="1" s="1"/>
  <c r="N1850" i="1" s="1"/>
  <c r="N1851" i="1" s="1"/>
  <c r="N1852" i="1" s="1"/>
  <c r="N1853" i="1" s="1"/>
  <c r="N1854" i="1" s="1"/>
  <c r="N1855" i="1" s="1"/>
  <c r="N1856" i="1" s="1"/>
  <c r="N1867" i="1"/>
  <c r="N1868" i="1" s="1"/>
  <c r="N1869" i="1" s="1"/>
  <c r="N1870" i="1" s="1"/>
  <c r="N1886" i="1"/>
  <c r="N1887" i="1" s="1"/>
  <c r="N1910" i="1"/>
  <c r="N1911" i="1" s="1"/>
  <c r="N1934" i="1"/>
  <c r="N1935" i="1" s="1"/>
  <c r="N1936" i="1" s="1"/>
  <c r="N1937" i="1" s="1"/>
  <c r="N1938" i="1" s="1"/>
  <c r="N1939" i="1" s="1"/>
  <c r="N1955" i="1"/>
  <c r="N1956" i="1" s="1"/>
  <c r="N1957" i="1" s="1"/>
  <c r="N1958" i="1" s="1"/>
  <c r="N1959" i="1" s="1"/>
  <c r="N1992" i="1"/>
  <c r="N1998" i="1"/>
  <c r="N1999" i="1" s="1"/>
  <c r="N2000" i="1" s="1"/>
  <c r="N2001" i="1" s="1"/>
  <c r="N2003" i="1"/>
  <c r="N2004" i="1" s="1"/>
  <c r="N2005" i="1" s="1"/>
  <c r="N2006" i="1" s="1"/>
  <c r="N2013" i="1"/>
  <c r="N2014" i="1" s="1"/>
  <c r="N2015" i="1" s="1"/>
  <c r="N2016" i="1" s="1"/>
  <c r="N2017" i="1" s="1"/>
  <c r="N2018" i="1" s="1"/>
  <c r="N2027" i="1"/>
  <c r="N2030" i="1"/>
  <c r="N2031" i="1" s="1"/>
  <c r="N2032" i="1" s="1"/>
  <c r="N2035" i="1"/>
  <c r="N2036" i="1" s="1"/>
  <c r="N2038" i="1"/>
  <c r="N2039" i="1" s="1"/>
  <c r="N2041" i="1"/>
  <c r="N2042" i="1" s="1"/>
  <c r="N2043" i="1" s="1"/>
  <c r="N2044" i="1" s="1"/>
  <c r="N2045" i="1" s="1"/>
  <c r="N2046" i="1" s="1"/>
  <c r="N2047" i="1" s="1"/>
  <c r="N2048" i="1" s="1"/>
  <c r="N2049" i="1" s="1"/>
  <c r="N2050" i="1" s="1"/>
  <c r="N2051" i="1" s="1"/>
  <c r="N2052" i="1" s="1"/>
  <c r="N2053" i="1" s="1"/>
  <c r="N2054" i="1" s="1"/>
  <c r="N2055" i="1" s="1"/>
  <c r="N2056" i="1" s="1"/>
  <c r="N2057" i="1" s="1"/>
  <c r="N2060" i="1"/>
  <c r="N2061" i="1" s="1"/>
  <c r="N2062" i="1" s="1"/>
  <c r="N2063" i="1" s="1"/>
  <c r="N2074" i="1"/>
  <c r="N2075" i="1" s="1"/>
  <c r="N2076" i="1" s="1"/>
  <c r="N2077" i="1" s="1"/>
  <c r="N2078" i="1" s="1"/>
  <c r="N2079" i="1" s="1"/>
  <c r="N2080" i="1" s="1"/>
  <c r="N2095" i="1"/>
  <c r="N2096" i="1" s="1"/>
  <c r="N2097" i="1" s="1"/>
  <c r="N2098" i="1" s="1"/>
  <c r="N2099" i="1" s="1"/>
  <c r="N2100" i="1" s="1"/>
  <c r="N2101" i="1" s="1"/>
  <c r="N2102" i="1" s="1"/>
  <c r="N2103" i="1" s="1"/>
  <c r="N2104" i="1" s="1"/>
  <c r="N2105" i="1" s="1"/>
  <c r="N2106" i="1" s="1"/>
  <c r="N2107" i="1" s="1"/>
  <c r="N2108" i="1" s="1"/>
  <c r="N2121" i="1"/>
  <c r="N2122" i="1" s="1"/>
  <c r="N2123" i="1" s="1"/>
  <c r="N2124" i="1" s="1"/>
  <c r="N2125" i="1" s="1"/>
  <c r="N2126" i="1" s="1"/>
  <c r="N2127" i="1" s="1"/>
  <c r="N2131" i="1" s="1"/>
  <c r="N2133" i="1"/>
  <c r="N2134" i="1" s="1"/>
  <c r="N2135" i="1" s="1"/>
  <c r="N2136" i="1" s="1"/>
  <c r="N2137" i="1" s="1"/>
  <c r="N2138" i="1" s="1"/>
  <c r="N2151" i="1"/>
  <c r="N2152" i="1" s="1"/>
  <c r="N2153" i="1" s="1"/>
  <c r="N2154" i="1" s="1"/>
  <c r="N2155" i="1" s="1"/>
  <c r="N2156" i="1" s="1"/>
  <c r="N2160" i="1" s="1"/>
  <c r="M87" i="1"/>
  <c r="M91" i="1"/>
  <c r="M92" i="1" s="1"/>
  <c r="M93" i="1" s="1"/>
  <c r="M94" i="1" s="1"/>
  <c r="M95" i="1" s="1"/>
  <c r="M96" i="1" s="1"/>
  <c r="M97" i="1" s="1"/>
  <c r="M98" i="1" s="1"/>
  <c r="M99" i="1" s="1"/>
  <c r="M100" i="1" s="1"/>
  <c r="M101" i="1" s="1"/>
  <c r="M102" i="1" s="1"/>
  <c r="M104" i="1"/>
  <c r="M105" i="1" s="1"/>
  <c r="M106" i="1" s="1"/>
  <c r="M107" i="1" s="1"/>
  <c r="M108" i="1" s="1"/>
  <c r="M109" i="1" s="1"/>
  <c r="M110" i="1" s="1"/>
  <c r="M111" i="1" s="1"/>
  <c r="M112" i="1" s="1"/>
  <c r="M113" i="1" s="1"/>
  <c r="M114" i="1" s="1"/>
  <c r="M115" i="1" s="1"/>
  <c r="M116" i="1" s="1"/>
  <c r="M133" i="1"/>
  <c r="M134" i="1" s="1"/>
  <c r="M135" i="1" s="1"/>
  <c r="M136" i="1" s="1"/>
  <c r="M142" i="1"/>
  <c r="M143" i="1" s="1"/>
  <c r="M144" i="1" s="1"/>
  <c r="M145" i="1" s="1"/>
  <c r="M146" i="1" s="1"/>
  <c r="M147" i="1" s="1"/>
  <c r="M148" i="1" s="1"/>
  <c r="M149" i="1" s="1"/>
  <c r="M150" i="1" s="1"/>
  <c r="M152" i="1"/>
  <c r="M153" i="1" s="1"/>
  <c r="M154" i="1" s="1"/>
  <c r="M155" i="1" s="1"/>
  <c r="M156" i="1" s="1"/>
  <c r="M157" i="1" s="1"/>
  <c r="M158" i="1" s="1"/>
  <c r="M159" i="1" s="1"/>
  <c r="M160" i="1" s="1"/>
  <c r="M187" i="1"/>
  <c r="M188" i="1" s="1"/>
  <c r="M189" i="1" s="1"/>
  <c r="M190" i="1" s="1"/>
  <c r="M191" i="1" s="1"/>
  <c r="M192" i="1" s="1"/>
  <c r="M193" i="1" s="1"/>
  <c r="M194" i="1" s="1"/>
  <c r="M196" i="1"/>
  <c r="M197" i="1" s="1"/>
  <c r="M198" i="1" s="1"/>
  <c r="M199" i="1" s="1"/>
  <c r="M206" i="1"/>
  <c r="M207" i="1" s="1"/>
  <c r="M208" i="1" s="1"/>
  <c r="M209" i="1" s="1"/>
  <c r="M210" i="1" s="1"/>
  <c r="M211" i="1" s="1"/>
  <c r="M215" i="1"/>
  <c r="M216" i="1" s="1"/>
  <c r="M217" i="1" s="1"/>
  <c r="M218" i="1" s="1"/>
  <c r="M225" i="1"/>
  <c r="M226" i="1" s="1"/>
  <c r="M227" i="1" s="1"/>
  <c r="M228" i="1" s="1"/>
  <c r="M229" i="1" s="1"/>
  <c r="M230" i="1" s="1"/>
  <c r="M231" i="1" s="1"/>
  <c r="M232" i="1" s="1"/>
  <c r="M234" i="1"/>
  <c r="M235" i="1" s="1"/>
  <c r="M236" i="1" s="1"/>
  <c r="M237" i="1" s="1"/>
  <c r="M238" i="1" s="1"/>
  <c r="M239" i="1" s="1"/>
  <c r="M240" i="1" s="1"/>
  <c r="M241" i="1" s="1"/>
  <c r="M292" i="1"/>
  <c r="M293" i="1" s="1"/>
  <c r="M294" i="1" s="1"/>
  <c r="M295" i="1" s="1"/>
  <c r="M296" i="1" s="1"/>
  <c r="M297" i="1" s="1"/>
  <c r="M298" i="1" s="1"/>
  <c r="M299" i="1" s="1"/>
  <c r="M300" i="1" s="1"/>
  <c r="M302" i="1"/>
  <c r="M303" i="1" s="1"/>
  <c r="M304" i="1" s="1"/>
  <c r="M305" i="1" s="1"/>
  <c r="M317" i="1"/>
  <c r="M318" i="1" s="1"/>
  <c r="M319" i="1" s="1"/>
  <c r="M320" i="1" s="1"/>
  <c r="M321" i="1" s="1"/>
  <c r="M322" i="1" s="1"/>
  <c r="M323" i="1" s="1"/>
  <c r="M324" i="1" s="1"/>
  <c r="M325" i="1" s="1"/>
  <c r="M326" i="1" s="1"/>
  <c r="M329" i="1"/>
  <c r="M330" i="1" s="1"/>
  <c r="M333" i="1"/>
  <c r="M334" i="1" s="1"/>
  <c r="M336" i="1"/>
  <c r="M338" i="1"/>
  <c r="M340" i="1"/>
  <c r="M342" i="1"/>
  <c r="M345" i="1"/>
  <c r="M346" i="1" s="1"/>
  <c r="M348" i="1"/>
  <c r="M350" i="1"/>
  <c r="M352" i="1"/>
  <c r="M354" i="1"/>
  <c r="M374" i="1"/>
  <c r="M375" i="1" s="1"/>
  <c r="M376" i="1" s="1"/>
  <c r="M377" i="1" s="1"/>
  <c r="M378" i="1" s="1"/>
  <c r="M379" i="1" s="1"/>
  <c r="M380" i="1" s="1"/>
  <c r="M381" i="1" s="1"/>
  <c r="M391" i="1"/>
  <c r="M392" i="1" s="1"/>
  <c r="M393" i="1" s="1"/>
  <c r="M394" i="1" s="1"/>
  <c r="M395" i="1" s="1"/>
  <c r="M396" i="1" s="1"/>
  <c r="M397" i="1" s="1"/>
  <c r="M398" i="1" s="1"/>
  <c r="M412" i="1"/>
  <c r="M413" i="1" s="1"/>
  <c r="M414" i="1" s="1"/>
  <c r="M415" i="1" s="1"/>
  <c r="M416" i="1" s="1"/>
  <c r="M417" i="1" s="1"/>
  <c r="M418" i="1" s="1"/>
  <c r="M419" i="1" s="1"/>
  <c r="M433" i="1"/>
  <c r="M434" i="1" s="1"/>
  <c r="M435" i="1" s="1"/>
  <c r="M436" i="1" s="1"/>
  <c r="M437" i="1" s="1"/>
  <c r="M438" i="1" s="1"/>
  <c r="M439" i="1" s="1"/>
  <c r="M440" i="1" s="1"/>
  <c r="M460" i="1"/>
  <c r="M462" i="1"/>
  <c r="M463" i="1" s="1"/>
  <c r="M464" i="1" s="1"/>
  <c r="M465" i="1" s="1"/>
  <c r="M466" i="1" s="1"/>
  <c r="M467" i="1" s="1"/>
  <c r="M468" i="1" s="1"/>
  <c r="M469" i="1" s="1"/>
  <c r="M471" i="1"/>
  <c r="M472" i="1" s="1"/>
  <c r="M473" i="1" s="1"/>
  <c r="M474" i="1" s="1"/>
  <c r="M475" i="1" s="1"/>
  <c r="M476" i="1" s="1"/>
  <c r="M477" i="1" s="1"/>
  <c r="M478" i="1" s="1"/>
  <c r="M479" i="1" s="1"/>
  <c r="M480" i="1" s="1"/>
  <c r="M482" i="1"/>
  <c r="M483" i="1" s="1"/>
  <c r="M484" i="1" s="1"/>
  <c r="M485" i="1" s="1"/>
  <c r="M486" i="1" s="1"/>
  <c r="M487" i="1" s="1"/>
  <c r="M488" i="1" s="1"/>
  <c r="M489" i="1" s="1"/>
  <c r="M491" i="1"/>
  <c r="M492" i="1" s="1"/>
  <c r="M493" i="1" s="1"/>
  <c r="M494" i="1" s="1"/>
  <c r="M495" i="1" s="1"/>
  <c r="M496" i="1" s="1"/>
  <c r="M497" i="1" s="1"/>
  <c r="M498" i="1" s="1"/>
  <c r="M500" i="1"/>
  <c r="M501" i="1" s="1"/>
  <c r="M502" i="1" s="1"/>
  <c r="M503" i="1" s="1"/>
  <c r="M504" i="1" s="1"/>
  <c r="M505" i="1" s="1"/>
  <c r="M506" i="1" s="1"/>
  <c r="M507" i="1" s="1"/>
  <c r="M509" i="1"/>
  <c r="M510" i="1" s="1"/>
  <c r="M511" i="1" s="1"/>
  <c r="M512" i="1" s="1"/>
  <c r="M513" i="1" s="1"/>
  <c r="M514" i="1" s="1"/>
  <c r="M515" i="1" s="1"/>
  <c r="M516" i="1" s="1"/>
  <c r="M518" i="1"/>
  <c r="M519" i="1" s="1"/>
  <c r="M520" i="1" s="1"/>
  <c r="M521" i="1" s="1"/>
  <c r="M522" i="1" s="1"/>
  <c r="M523" i="1" s="1"/>
  <c r="M524" i="1" s="1"/>
  <c r="M525" i="1" s="1"/>
  <c r="M527" i="1"/>
  <c r="M528" i="1" s="1"/>
  <c r="M529" i="1" s="1"/>
  <c r="M530" i="1" s="1"/>
  <c r="M531" i="1" s="1"/>
  <c r="M532" i="1" s="1"/>
  <c r="M533" i="1" s="1"/>
  <c r="M534" i="1" s="1"/>
  <c r="M536" i="1"/>
  <c r="M537" i="1" s="1"/>
  <c r="M538" i="1" s="1"/>
  <c r="M539" i="1" s="1"/>
  <c r="M540" i="1" s="1"/>
  <c r="M541" i="1" s="1"/>
  <c r="M542" i="1" s="1"/>
  <c r="M546" i="1" s="1"/>
  <c r="M548" i="1"/>
  <c r="M549" i="1" s="1"/>
  <c r="M550" i="1" s="1"/>
  <c r="M551" i="1" s="1"/>
  <c r="M552" i="1" s="1"/>
  <c r="M553" i="1" s="1"/>
  <c r="M554" i="1" s="1"/>
  <c r="M558" i="1" s="1"/>
  <c r="M560" i="1"/>
  <c r="M561" i="1" s="1"/>
  <c r="M562" i="1" s="1"/>
  <c r="M563" i="1" s="1"/>
  <c r="M564" i="1" s="1"/>
  <c r="M565" i="1" s="1"/>
  <c r="M566" i="1" s="1"/>
  <c r="M570" i="1" s="1"/>
  <c r="M580" i="1"/>
  <c r="M581" i="1" s="1"/>
  <c r="M582" i="1" s="1"/>
  <c r="M583" i="1" s="1"/>
  <c r="M590" i="1"/>
  <c r="M594" i="1"/>
  <c r="M598" i="1"/>
  <c r="M602" i="1"/>
  <c r="M606" i="1"/>
  <c r="M610" i="1"/>
  <c r="M614" i="1"/>
  <c r="M618" i="1"/>
  <c r="M630" i="1"/>
  <c r="M634" i="1"/>
  <c r="M636" i="1"/>
  <c r="M637" i="1" s="1"/>
  <c r="M639" i="1" s="1"/>
  <c r="M640" i="1" s="1"/>
  <c r="M643" i="1" s="1"/>
  <c r="M647" i="1"/>
  <c r="M648" i="1" s="1"/>
  <c r="M649" i="1" s="1"/>
  <c r="M652" i="1" s="1"/>
  <c r="M656" i="1"/>
  <c r="M664" i="1"/>
  <c r="M668" i="1"/>
  <c r="M678" i="1"/>
  <c r="M679" i="1" s="1"/>
  <c r="M680" i="1" s="1"/>
  <c r="M681" i="1" s="1"/>
  <c r="M694" i="1"/>
  <c r="M695" i="1" s="1"/>
  <c r="M696" i="1" s="1"/>
  <c r="M710" i="1"/>
  <c r="M711" i="1" s="1"/>
  <c r="M712" i="1" s="1"/>
  <c r="M713" i="1" s="1"/>
  <c r="M714" i="1" s="1"/>
  <c r="M715" i="1" s="1"/>
  <c r="M722" i="1"/>
  <c r="M723" i="1" s="1"/>
  <c r="M724" i="1" s="1"/>
  <c r="M725" i="1" s="1"/>
  <c r="M726" i="1" s="1"/>
  <c r="M727" i="1" s="1"/>
  <c r="M732" i="1" s="1"/>
  <c r="M734" i="1"/>
  <c r="M735" i="1" s="1"/>
  <c r="M736" i="1" s="1"/>
  <c r="M737" i="1" s="1"/>
  <c r="M738" i="1" s="1"/>
  <c r="M739" i="1" s="1"/>
  <c r="M746" i="1"/>
  <c r="M747" i="1" s="1"/>
  <c r="M748" i="1" s="1"/>
  <c r="M749" i="1" s="1"/>
  <c r="M750" i="1" s="1"/>
  <c r="M751" i="1" s="1"/>
  <c r="M800" i="1"/>
  <c r="M804" i="1"/>
  <c r="M808" i="1"/>
  <c r="M812" i="1"/>
  <c r="M816" i="1"/>
  <c r="M820" i="1"/>
  <c r="M824" i="1"/>
  <c r="M834" i="1"/>
  <c r="M838" i="1"/>
  <c r="M840" i="1"/>
  <c r="M841" i="1" s="1"/>
  <c r="M842" i="1" s="1"/>
  <c r="M843" i="1" s="1"/>
  <c r="M849" i="1"/>
  <c r="M850" i="1" s="1"/>
  <c r="M851" i="1" s="1"/>
  <c r="M852" i="1" s="1"/>
  <c r="M858" i="1"/>
  <c r="M865" i="1"/>
  <c r="M866" i="1" s="1"/>
  <c r="M883" i="1"/>
  <c r="M884" i="1" s="1"/>
  <c r="M885" i="1" s="1"/>
  <c r="M886" i="1" s="1"/>
  <c r="M893" i="1"/>
  <c r="M894" i="1" s="1"/>
  <c r="M895" i="1" s="1"/>
  <c r="M896" i="1" s="1"/>
  <c r="M898" i="1"/>
  <c r="M899" i="1" s="1"/>
  <c r="M900" i="1" s="1"/>
  <c r="M901" i="1" s="1"/>
  <c r="M903" i="1"/>
  <c r="M904" i="1" s="1"/>
  <c r="M905" i="1" s="1"/>
  <c r="M906" i="1" s="1"/>
  <c r="M908" i="1"/>
  <c r="M909" i="1" s="1"/>
  <c r="M910" i="1" s="1"/>
  <c r="M911" i="1" s="1"/>
  <c r="M913" i="1"/>
  <c r="M914" i="1" s="1"/>
  <c r="M915" i="1" s="1"/>
  <c r="M916" i="1" s="1"/>
  <c r="M918" i="1"/>
  <c r="M919" i="1" s="1"/>
  <c r="M920" i="1" s="1"/>
  <c r="M921" i="1" s="1"/>
  <c r="M923" i="1"/>
  <c r="M924" i="1" s="1"/>
  <c r="M925" i="1" s="1"/>
  <c r="M926" i="1" s="1"/>
  <c r="M927" i="1" s="1"/>
  <c r="M928" i="1" s="1"/>
  <c r="M930" i="1"/>
  <c r="M931" i="1" s="1"/>
  <c r="M932" i="1" s="1"/>
  <c r="M933" i="1" s="1"/>
  <c r="M934" i="1" s="1"/>
  <c r="M935" i="1" s="1"/>
  <c r="M937" i="1"/>
  <c r="M938" i="1" s="1"/>
  <c r="M939" i="1" s="1"/>
  <c r="M940" i="1" s="1"/>
  <c r="M942" i="1"/>
  <c r="M943" i="1" s="1"/>
  <c r="M944" i="1" s="1"/>
  <c r="M945" i="1" s="1"/>
  <c r="M947" i="1"/>
  <c r="M948" i="1" s="1"/>
  <c r="M949" i="1" s="1"/>
  <c r="M950" i="1" s="1"/>
  <c r="M952" i="1"/>
  <c r="M953" i="1" s="1"/>
  <c r="M954" i="1" s="1"/>
  <c r="M955" i="1" s="1"/>
  <c r="M957" i="1"/>
  <c r="M958" i="1" s="1"/>
  <c r="M959" i="1" s="1"/>
  <c r="M960" i="1" s="1"/>
  <c r="M962" i="1"/>
  <c r="M963" i="1" s="1"/>
  <c r="M964" i="1" s="1"/>
  <c r="M965" i="1" s="1"/>
  <c r="M967" i="1"/>
  <c r="M968" i="1" s="1"/>
  <c r="M969" i="1" s="1"/>
  <c r="M970" i="1" s="1"/>
  <c r="M971" i="1" s="1"/>
  <c r="M972" i="1" s="1"/>
  <c r="M976" i="1"/>
  <c r="M981" i="1"/>
  <c r="M982" i="1" s="1"/>
  <c r="M983" i="1" s="1"/>
  <c r="M984" i="1" s="1"/>
  <c r="M986" i="1"/>
  <c r="M987" i="1" s="1"/>
  <c r="M988" i="1" s="1"/>
  <c r="M989" i="1" s="1"/>
  <c r="M991" i="1"/>
  <c r="M992" i="1" s="1"/>
  <c r="M993" i="1" s="1"/>
  <c r="M994" i="1" s="1"/>
  <c r="M996" i="1"/>
  <c r="M997" i="1" s="1"/>
  <c r="M998" i="1" s="1"/>
  <c r="M999" i="1" s="1"/>
  <c r="M1001" i="1"/>
  <c r="M1002" i="1" s="1"/>
  <c r="M1003" i="1" s="1"/>
  <c r="M1004" i="1" s="1"/>
  <c r="M1006" i="1"/>
  <c r="M1007" i="1" s="1"/>
  <c r="M1008" i="1" s="1"/>
  <c r="M1009" i="1" s="1"/>
  <c r="M1011" i="1"/>
  <c r="M1012" i="1" s="1"/>
  <c r="M1013" i="1" s="1"/>
  <c r="M1014" i="1" s="1"/>
  <c r="M1016" i="1"/>
  <c r="M1017" i="1" s="1"/>
  <c r="M1018" i="1" s="1"/>
  <c r="M1019" i="1" s="1"/>
  <c r="M1021" i="1"/>
  <c r="M1022" i="1" s="1"/>
  <c r="M1023" i="1" s="1"/>
  <c r="M1024" i="1" s="1"/>
  <c r="M1026" i="1"/>
  <c r="M1027" i="1" s="1"/>
  <c r="M1028" i="1" s="1"/>
  <c r="M1029" i="1" s="1"/>
  <c r="M1031" i="1"/>
  <c r="M1032" i="1" s="1"/>
  <c r="M1033" i="1" s="1"/>
  <c r="M1034" i="1" s="1"/>
  <c r="M1036" i="1"/>
  <c r="M1037" i="1" s="1"/>
  <c r="M1038" i="1" s="1"/>
  <c r="M1039" i="1" s="1"/>
  <c r="M1041" i="1"/>
  <c r="M1042" i="1" s="1"/>
  <c r="M1043" i="1" s="1"/>
  <c r="M1044" i="1" s="1"/>
  <c r="M1046" i="1"/>
  <c r="M1047" i="1" s="1"/>
  <c r="M1048" i="1" s="1"/>
  <c r="M1049" i="1" s="1"/>
  <c r="M1051" i="1"/>
  <c r="M1052" i="1" s="1"/>
  <c r="M1053" i="1" s="1"/>
  <c r="M1054" i="1" s="1"/>
  <c r="M1056" i="1"/>
  <c r="M1057" i="1" s="1"/>
  <c r="M1058" i="1" s="1"/>
  <c r="M1059" i="1" s="1"/>
  <c r="M1061" i="1"/>
  <c r="M1062" i="1" s="1"/>
  <c r="M1063" i="1" s="1"/>
  <c r="M1064" i="1" s="1"/>
  <c r="M1066" i="1"/>
  <c r="M1067" i="1" s="1"/>
  <c r="M1068" i="1" s="1"/>
  <c r="M1069" i="1" s="1"/>
  <c r="M1071" i="1"/>
  <c r="M1072" i="1" s="1"/>
  <c r="M1073" i="1" s="1"/>
  <c r="M1074" i="1" s="1"/>
  <c r="M1076" i="1"/>
  <c r="M1077" i="1" s="1"/>
  <c r="M1078" i="1" s="1"/>
  <c r="M1079" i="1" s="1"/>
  <c r="M1081" i="1"/>
  <c r="M1082" i="1" s="1"/>
  <c r="M1083" i="1" s="1"/>
  <c r="M1084" i="1" s="1"/>
  <c r="M1086" i="1"/>
  <c r="M1087" i="1" s="1"/>
  <c r="M1088" i="1" s="1"/>
  <c r="M1089" i="1" s="1"/>
  <c r="M1091" i="1"/>
  <c r="M1092" i="1" s="1"/>
  <c r="M1093" i="1" s="1"/>
  <c r="M1094" i="1" s="1"/>
  <c r="M1096" i="1"/>
  <c r="M1097" i="1" s="1"/>
  <c r="M1098" i="1" s="1"/>
  <c r="M1099" i="1" s="1"/>
  <c r="M1101" i="1"/>
  <c r="M1102" i="1" s="1"/>
  <c r="M1103" i="1" s="1"/>
  <c r="M1104" i="1" s="1"/>
  <c r="M1106" i="1"/>
  <c r="M1107" i="1" s="1"/>
  <c r="M1108" i="1" s="1"/>
  <c r="M1109" i="1" s="1"/>
  <c r="M1111" i="1"/>
  <c r="M1112" i="1" s="1"/>
  <c r="M1113" i="1" s="1"/>
  <c r="M1114" i="1" s="1"/>
  <c r="M1116" i="1"/>
  <c r="M1117" i="1" s="1"/>
  <c r="M1118" i="1" s="1"/>
  <c r="M1119" i="1" s="1"/>
  <c r="M1121" i="1"/>
  <c r="M1122" i="1" s="1"/>
  <c r="M1123" i="1" s="1"/>
  <c r="M1124" i="1" s="1"/>
  <c r="M1126" i="1"/>
  <c r="M1127" i="1" s="1"/>
  <c r="M1128" i="1" s="1"/>
  <c r="M1129" i="1" s="1"/>
  <c r="M1131" i="1"/>
  <c r="M1132" i="1" s="1"/>
  <c r="M1133" i="1" s="1"/>
  <c r="M1134" i="1" s="1"/>
  <c r="M1136" i="1"/>
  <c r="M1137" i="1" s="1"/>
  <c r="M1138" i="1" s="1"/>
  <c r="M1139" i="1" s="1"/>
  <c r="M1141" i="1"/>
  <c r="M1142" i="1" s="1"/>
  <c r="M1143" i="1" s="1"/>
  <c r="M1144" i="1" s="1"/>
  <c r="M1146" i="1"/>
  <c r="M1147" i="1" s="1"/>
  <c r="M1148" i="1" s="1"/>
  <c r="M1149" i="1" s="1"/>
  <c r="M1151" i="1"/>
  <c r="M1152" i="1" s="1"/>
  <c r="M1153" i="1" s="1"/>
  <c r="M1154" i="1" s="1"/>
  <c r="M1156" i="1"/>
  <c r="M1157" i="1" s="1"/>
  <c r="M1158" i="1" s="1"/>
  <c r="M1159" i="1" s="1"/>
  <c r="M1161" i="1"/>
  <c r="M1162" i="1" s="1"/>
  <c r="M1163" i="1" s="1"/>
  <c r="M1164" i="1" s="1"/>
  <c r="M1166" i="1"/>
  <c r="M1167" i="1" s="1"/>
  <c r="M1168" i="1" s="1"/>
  <c r="M1169" i="1" s="1"/>
  <c r="M1171" i="1"/>
  <c r="M1172" i="1" s="1"/>
  <c r="M1173" i="1" s="1"/>
  <c r="M1174" i="1" s="1"/>
  <c r="M1176" i="1"/>
  <c r="M1177" i="1" s="1"/>
  <c r="M1178" i="1" s="1"/>
  <c r="M1179" i="1" s="1"/>
  <c r="M1181" i="1"/>
  <c r="M1182" i="1" s="1"/>
  <c r="M1183" i="1" s="1"/>
  <c r="M1184" i="1" s="1"/>
  <c r="M1186" i="1"/>
  <c r="M1187" i="1" s="1"/>
  <c r="M1188" i="1" s="1"/>
  <c r="M1189" i="1" s="1"/>
  <c r="M1191" i="1"/>
  <c r="M1192" i="1" s="1"/>
  <c r="M1193" i="1" s="1"/>
  <c r="M1194" i="1" s="1"/>
  <c r="M1196" i="1"/>
  <c r="M1197" i="1" s="1"/>
  <c r="M1198" i="1" s="1"/>
  <c r="M1199" i="1" s="1"/>
  <c r="M1201" i="1"/>
  <c r="M1202" i="1" s="1"/>
  <c r="M1203" i="1" s="1"/>
  <c r="M1204" i="1" s="1"/>
  <c r="M1206" i="1"/>
  <c r="M1207" i="1" s="1"/>
  <c r="M1208" i="1" s="1"/>
  <c r="M1209" i="1" s="1"/>
  <c r="M1211" i="1"/>
  <c r="M1212" i="1" s="1"/>
  <c r="M1213" i="1" s="1"/>
  <c r="M1214" i="1" s="1"/>
  <c r="M1216" i="1"/>
  <c r="M1217" i="1" s="1"/>
  <c r="M1218" i="1" s="1"/>
  <c r="M1219" i="1" s="1"/>
  <c r="M1221" i="1"/>
  <c r="M1222" i="1" s="1"/>
  <c r="M1223" i="1" s="1"/>
  <c r="M1224" i="1" s="1"/>
  <c r="M1226" i="1"/>
  <c r="M1227" i="1" s="1"/>
  <c r="M1228" i="1" s="1"/>
  <c r="M1229" i="1" s="1"/>
  <c r="M1231" i="1"/>
  <c r="M1232" i="1" s="1"/>
  <c r="M1233" i="1" s="1"/>
  <c r="M1234" i="1" s="1"/>
  <c r="M1236" i="1"/>
  <c r="M1237" i="1" s="1"/>
  <c r="M1238" i="1" s="1"/>
  <c r="M1239" i="1" s="1"/>
  <c r="M1241" i="1"/>
  <c r="M1242" i="1" s="1"/>
  <c r="M1243" i="1" s="1"/>
  <c r="M1244" i="1" s="1"/>
  <c r="M1246" i="1"/>
  <c r="M1247" i="1" s="1"/>
  <c r="M1248" i="1" s="1"/>
  <c r="M1249" i="1" s="1"/>
  <c r="M1251" i="1"/>
  <c r="M1252" i="1" s="1"/>
  <c r="M1253" i="1" s="1"/>
  <c r="M1254" i="1" s="1"/>
  <c r="M1268" i="1"/>
  <c r="M1269" i="1" s="1"/>
  <c r="M1270" i="1" s="1"/>
  <c r="M1271" i="1" s="1"/>
  <c r="M1290" i="1"/>
  <c r="M1291" i="1" s="1"/>
  <c r="M1312" i="1"/>
  <c r="M1313" i="1" s="1"/>
  <c r="M1314" i="1" s="1"/>
  <c r="M1316" i="1"/>
  <c r="M1317" i="1" s="1"/>
  <c r="M1318" i="1" s="1"/>
  <c r="M1319" i="1" s="1"/>
  <c r="M1321" i="1"/>
  <c r="M1322" i="1" s="1"/>
  <c r="M1323" i="1" s="1"/>
  <c r="M1324" i="1" s="1"/>
  <c r="M1326" i="1"/>
  <c r="M1327" i="1" s="1"/>
  <c r="M1328" i="1" s="1"/>
  <c r="M1329" i="1" s="1"/>
  <c r="M1330" i="1" s="1"/>
  <c r="M1332" i="1"/>
  <c r="M1333" i="1" s="1"/>
  <c r="M1334" i="1" s="1"/>
  <c r="M1335" i="1" s="1"/>
  <c r="M1336" i="1" s="1"/>
  <c r="M1410" i="1"/>
  <c r="M1411" i="1" s="1"/>
  <c r="M1412" i="1" s="1"/>
  <c r="M1413" i="1" s="1"/>
  <c r="M1466" i="1"/>
  <c r="M1467" i="1" s="1"/>
  <c r="M1468" i="1" s="1"/>
  <c r="M1469" i="1" s="1"/>
  <c r="M1470" i="1" s="1"/>
  <c r="M1471" i="1" s="1"/>
  <c r="M1472" i="1" s="1"/>
  <c r="M1473" i="1" s="1"/>
  <c r="M1474" i="1" s="1"/>
  <c r="M1475" i="1" s="1"/>
  <c r="M1476" i="1" s="1"/>
  <c r="M1477" i="1" s="1"/>
  <c r="M1478" i="1" s="1"/>
  <c r="M1479" i="1" s="1"/>
  <c r="M1480" i="1" s="1"/>
  <c r="M1481" i="1" s="1"/>
  <c r="M1482" i="1" s="1"/>
  <c r="M1484" i="1"/>
  <c r="M1485" i="1" s="1"/>
  <c r="M1486" i="1" s="1"/>
  <c r="M1487" i="1" s="1"/>
  <c r="M1488" i="1" s="1"/>
  <c r="M1489" i="1" s="1"/>
  <c r="M1490" i="1" s="1"/>
  <c r="M1491" i="1" s="1"/>
  <c r="M1494" i="1"/>
  <c r="M1495" i="1" s="1"/>
  <c r="M1496" i="1" s="1"/>
  <c r="M1497" i="1" s="1"/>
  <c r="M1498" i="1" s="1"/>
  <c r="M1499" i="1" s="1"/>
  <c r="M1500" i="1" s="1"/>
  <c r="M1501" i="1" s="1"/>
  <c r="M1502" i="1" s="1"/>
  <c r="M1503" i="1" s="1"/>
  <c r="M1504" i="1" s="1"/>
  <c r="M1505" i="1" s="1"/>
  <c r="M1506" i="1" s="1"/>
  <c r="M1507" i="1" s="1"/>
  <c r="M1508" i="1" s="1"/>
  <c r="M1509" i="1" s="1"/>
  <c r="M1510" i="1" s="1"/>
  <c r="M1512" i="1"/>
  <c r="M1513" i="1" s="1"/>
  <c r="M1514" i="1" s="1"/>
  <c r="M1515" i="1" s="1"/>
  <c r="M1516" i="1" s="1"/>
  <c r="M1517" i="1" s="1"/>
  <c r="M1518" i="1" s="1"/>
  <c r="M1519" i="1" s="1"/>
  <c r="M1520" i="1" s="1"/>
  <c r="M1521" i="1" s="1"/>
  <c r="M1522" i="1" s="1"/>
  <c r="M1523" i="1" s="1"/>
  <c r="M1524" i="1" s="1"/>
  <c r="M1525" i="1" s="1"/>
  <c r="M1526" i="1" s="1"/>
  <c r="M1527" i="1" s="1"/>
  <c r="M1528" i="1" s="1"/>
  <c r="M1530" i="1" s="1"/>
  <c r="M1531" i="1"/>
  <c r="M1532" i="1" s="1"/>
  <c r="M1533" i="1" s="1"/>
  <c r="M1534" i="1" s="1"/>
  <c r="M1535" i="1" s="1"/>
  <c r="M1536" i="1" s="1"/>
  <c r="M1537" i="1" s="1"/>
  <c r="M1538" i="1" s="1"/>
  <c r="M1539" i="1" s="1"/>
  <c r="M1540" i="1" s="1"/>
  <c r="M1541" i="1" s="1"/>
  <c r="M1542" i="1" s="1"/>
  <c r="M1543" i="1" s="1"/>
  <c r="M1544" i="1" s="1"/>
  <c r="M1555" i="1"/>
  <c r="M1556" i="1" s="1"/>
  <c r="M1557" i="1" s="1"/>
  <c r="M1558" i="1" s="1"/>
  <c r="M1559" i="1" s="1"/>
  <c r="M1560" i="1" s="1"/>
  <c r="M1561" i="1" s="1"/>
  <c r="M1582" i="1"/>
  <c r="M1583" i="1" s="1"/>
  <c r="M1584" i="1" s="1"/>
  <c r="M1585" i="1" s="1"/>
  <c r="M1586" i="1" s="1"/>
  <c r="M1587" i="1" s="1"/>
  <c r="M1592" i="1"/>
  <c r="M1593" i="1" s="1"/>
  <c r="M1594" i="1" s="1"/>
  <c r="M1630" i="1"/>
  <c r="M1631" i="1" s="1"/>
  <c r="M1632" i="1" s="1"/>
  <c r="M1634" i="1"/>
  <c r="M1635" i="1" s="1"/>
  <c r="M1647" i="1"/>
  <c r="M1648" i="1" s="1"/>
  <c r="M1651" i="1"/>
  <c r="M1652" i="1" s="1"/>
  <c r="M1697" i="1"/>
  <c r="M1698" i="1" s="1"/>
  <c r="M1699" i="1" s="1"/>
  <c r="M1700" i="1" s="1"/>
  <c r="M1701" i="1" s="1"/>
  <c r="M1702" i="1" s="1"/>
  <c r="M1703" i="1" s="1"/>
  <c r="M1704" i="1" s="1"/>
  <c r="M1705" i="1" s="1"/>
  <c r="M1706" i="1" s="1"/>
  <c r="M1707" i="1" s="1"/>
  <c r="M1708" i="1" s="1"/>
  <c r="M1709" i="1" s="1"/>
  <c r="M1710" i="1" s="1"/>
  <c r="M1711" i="1" s="1"/>
  <c r="M1712" i="1" s="1"/>
  <c r="M1713" i="1" s="1"/>
  <c r="M1724" i="1"/>
  <c r="M1725" i="1" s="1"/>
  <c r="M1726" i="1" s="1"/>
  <c r="M1727" i="1" s="1"/>
  <c r="M1728" i="1" s="1"/>
  <c r="M1730" i="1"/>
  <c r="M1731" i="1" s="1"/>
  <c r="M1732" i="1" s="1"/>
  <c r="M1733" i="1" s="1"/>
  <c r="M1734" i="1" s="1"/>
  <c r="M1735" i="1" s="1"/>
  <c r="M1736" i="1" s="1"/>
  <c r="M1737" i="1" s="1"/>
  <c r="M1739" i="1"/>
  <c r="M1740" i="1" s="1"/>
  <c r="M1741" i="1" s="1"/>
  <c r="M1742" i="1" s="1"/>
  <c r="M1743" i="1" s="1"/>
  <c r="M1744" i="1" s="1"/>
  <c r="M1745" i="1" s="1"/>
  <c r="M1746" i="1" s="1"/>
  <c r="M1747" i="1" s="1"/>
  <c r="M1748" i="1" s="1"/>
  <c r="M1749" i="1" s="1"/>
  <c r="M1750" i="1" s="1"/>
  <c r="M1751" i="1" s="1"/>
  <c r="M1752" i="1" s="1"/>
  <c r="M1753" i="1" s="1"/>
  <c r="M1759" i="1"/>
  <c r="M1760" i="1" s="1"/>
  <c r="M1761" i="1" s="1"/>
  <c r="M1762" i="1" s="1"/>
  <c r="M1763" i="1" s="1"/>
  <c r="M1764" i="1" s="1"/>
  <c r="M1765" i="1" s="1"/>
  <c r="M1771" i="1"/>
  <c r="M1772" i="1" s="1"/>
  <c r="M1773" i="1" s="1"/>
  <c r="M1774" i="1" s="1"/>
  <c r="M1775" i="1" s="1"/>
  <c r="M1776" i="1" s="1"/>
  <c r="M1784" i="1"/>
  <c r="M1785" i="1" s="1"/>
  <c r="M1786" i="1" s="1"/>
  <c r="M1787" i="1" s="1"/>
  <c r="M1797" i="1"/>
  <c r="M1799" i="1"/>
  <c r="M1800" i="1" s="1"/>
  <c r="M1801" i="1" s="1"/>
  <c r="M1802" i="1" s="1"/>
  <c r="M1803" i="1" s="1"/>
  <c r="M1804" i="1" s="1"/>
  <c r="M1805" i="1" s="1"/>
  <c r="M1807" i="1"/>
  <c r="M1808" i="1" s="1"/>
  <c r="M1809" i="1" s="1"/>
  <c r="M1810" i="1" s="1"/>
  <c r="M1811" i="1" s="1"/>
  <c r="M1812" i="1" s="1"/>
  <c r="M1813" i="1" s="1"/>
  <c r="M1814" i="1" s="1"/>
  <c r="M1815" i="1" s="1"/>
  <c r="M1816" i="1" s="1"/>
  <c r="M1817" i="1" s="1"/>
  <c r="M1818" i="1" s="1"/>
  <c r="M1819" i="1" s="1"/>
  <c r="M1820" i="1" s="1"/>
  <c r="M1821" i="1" s="1"/>
  <c r="M1822" i="1" s="1"/>
  <c r="M1823" i="1" s="1"/>
  <c r="M1826" i="1"/>
  <c r="M1827" i="1" s="1"/>
  <c r="M1828" i="1" s="1"/>
  <c r="M1829" i="1" s="1"/>
  <c r="M1830" i="1" s="1"/>
  <c r="M1840" i="1"/>
  <c r="M1841" i="1" s="1"/>
  <c r="M1842" i="1" s="1"/>
  <c r="M1843" i="1" s="1"/>
  <c r="M1844" i="1" s="1"/>
  <c r="M1845" i="1" s="1"/>
  <c r="M1846" i="1" s="1"/>
  <c r="M1847" i="1" s="1"/>
  <c r="M1848" i="1" s="1"/>
  <c r="M1849" i="1" s="1"/>
  <c r="M1850" i="1" s="1"/>
  <c r="M1851" i="1" s="1"/>
  <c r="M1852" i="1" s="1"/>
  <c r="M1853" i="1" s="1"/>
  <c r="M1854" i="1" s="1"/>
  <c r="M1855" i="1" s="1"/>
  <c r="M1856" i="1" s="1"/>
  <c r="M1867" i="1"/>
  <c r="M1868" i="1" s="1"/>
  <c r="M1869" i="1" s="1"/>
  <c r="M1870" i="1" s="1"/>
  <c r="M1886" i="1"/>
  <c r="M1887" i="1" s="1"/>
  <c r="M1910" i="1"/>
  <c r="M1911" i="1" s="1"/>
  <c r="M1934" i="1"/>
  <c r="M1935" i="1" s="1"/>
  <c r="M1936" i="1" s="1"/>
  <c r="M1937" i="1" s="1"/>
  <c r="M1938" i="1" s="1"/>
  <c r="M1939" i="1" s="1"/>
  <c r="M1955" i="1"/>
  <c r="M1956" i="1" s="1"/>
  <c r="M1957" i="1" s="1"/>
  <c r="M1958" i="1" s="1"/>
  <c r="M1959" i="1" s="1"/>
  <c r="M1992" i="1"/>
  <c r="M1998" i="1"/>
  <c r="M1999" i="1" s="1"/>
  <c r="M2000" i="1" s="1"/>
  <c r="M2001" i="1" s="1"/>
  <c r="M2003" i="1"/>
  <c r="M2004" i="1" s="1"/>
  <c r="M2005" i="1" s="1"/>
  <c r="M2006" i="1" s="1"/>
  <c r="M2013" i="1"/>
  <c r="M2014" i="1" s="1"/>
  <c r="M2015" i="1" s="1"/>
  <c r="M2016" i="1" s="1"/>
  <c r="M2017" i="1" s="1"/>
  <c r="M2018" i="1" s="1"/>
  <c r="M2027" i="1"/>
  <c r="M2030" i="1"/>
  <c r="M2031" i="1" s="1"/>
  <c r="M2032" i="1" s="1"/>
  <c r="M2035" i="1"/>
  <c r="M2036" i="1" s="1"/>
  <c r="M2038" i="1"/>
  <c r="M2039" i="1" s="1"/>
  <c r="M2041" i="1"/>
  <c r="M2042" i="1" s="1"/>
  <c r="M2043" i="1" s="1"/>
  <c r="M2044" i="1" s="1"/>
  <c r="M2045" i="1" s="1"/>
  <c r="M2046" i="1" s="1"/>
  <c r="M2047" i="1" s="1"/>
  <c r="M2048" i="1" s="1"/>
  <c r="M2049" i="1" s="1"/>
  <c r="M2050" i="1" s="1"/>
  <c r="M2051" i="1" s="1"/>
  <c r="M2052" i="1" s="1"/>
  <c r="M2053" i="1" s="1"/>
  <c r="M2054" i="1" s="1"/>
  <c r="M2055" i="1" s="1"/>
  <c r="M2056" i="1" s="1"/>
  <c r="M2057" i="1" s="1"/>
  <c r="M2060" i="1"/>
  <c r="M2061" i="1" s="1"/>
  <c r="M2062" i="1" s="1"/>
  <c r="M2063" i="1" s="1"/>
  <c r="M2074" i="1"/>
  <c r="M2075" i="1" s="1"/>
  <c r="M2076" i="1" s="1"/>
  <c r="M2077" i="1" s="1"/>
  <c r="M2078" i="1" s="1"/>
  <c r="M2079" i="1" s="1"/>
  <c r="M2080" i="1" s="1"/>
  <c r="M2121" i="1"/>
  <c r="M2122" i="1" s="1"/>
  <c r="M2123" i="1" s="1"/>
  <c r="M2124" i="1" s="1"/>
  <c r="M2125" i="1" s="1"/>
  <c r="M2126" i="1" s="1"/>
  <c r="M2127" i="1" s="1"/>
  <c r="M2133" i="1"/>
  <c r="M2134" i="1" s="1"/>
  <c r="M2135" i="1" s="1"/>
  <c r="M2136" i="1" s="1"/>
  <c r="M2137" i="1" s="1"/>
  <c r="M2138" i="1" s="1"/>
  <c r="M2151" i="1"/>
  <c r="M2152" i="1" s="1"/>
  <c r="M2153" i="1" s="1"/>
  <c r="M2154" i="1" s="1"/>
  <c r="M2155" i="1" s="1"/>
  <c r="M2156" i="1" s="1"/>
  <c r="M2160" i="1" s="1"/>
  <c r="J87" i="1"/>
  <c r="J91" i="1"/>
  <c r="J92" i="1" s="1"/>
  <c r="J93" i="1" s="1"/>
  <c r="J94" i="1" s="1"/>
  <c r="J95" i="1" s="1"/>
  <c r="J96" i="1" s="1"/>
  <c r="J97" i="1" s="1"/>
  <c r="J98" i="1" s="1"/>
  <c r="J99" i="1" s="1"/>
  <c r="J100" i="1" s="1"/>
  <c r="J101" i="1" s="1"/>
  <c r="J102" i="1" s="1"/>
  <c r="J104" i="1"/>
  <c r="J105" i="1" s="1"/>
  <c r="J106" i="1" s="1"/>
  <c r="J107" i="1" s="1"/>
  <c r="J108" i="1" s="1"/>
  <c r="J109" i="1" s="1"/>
  <c r="J110" i="1" s="1"/>
  <c r="J111" i="1" s="1"/>
  <c r="J112" i="1" s="1"/>
  <c r="J113" i="1" s="1"/>
  <c r="J114" i="1" s="1"/>
  <c r="J115" i="1" s="1"/>
  <c r="J116" i="1" s="1"/>
  <c r="J121" i="1"/>
  <c r="J122" i="1" s="1"/>
  <c r="J123" i="1" s="1"/>
  <c r="J124" i="1" s="1"/>
  <c r="J125" i="1" s="1"/>
  <c r="J126" i="1" s="1"/>
  <c r="J127" i="1" s="1"/>
  <c r="J128" i="1" s="1"/>
  <c r="J129" i="1" s="1"/>
  <c r="J130" i="1" s="1"/>
  <c r="J131" i="1" s="1"/>
  <c r="J133" i="1"/>
  <c r="J134" i="1" s="1"/>
  <c r="J135" i="1" s="1"/>
  <c r="J136" i="1" s="1"/>
  <c r="J142" i="1"/>
  <c r="J143" i="1" s="1"/>
  <c r="J144" i="1" s="1"/>
  <c r="J145" i="1" s="1"/>
  <c r="J146" i="1" s="1"/>
  <c r="J147" i="1" s="1"/>
  <c r="J148" i="1" s="1"/>
  <c r="J149" i="1" s="1"/>
  <c r="J150" i="1" s="1"/>
  <c r="J152" i="1"/>
  <c r="J153" i="1" s="1"/>
  <c r="J154" i="1" s="1"/>
  <c r="J155" i="1" s="1"/>
  <c r="J156" i="1" s="1"/>
  <c r="J157" i="1" s="1"/>
  <c r="J158" i="1" s="1"/>
  <c r="J159" i="1" s="1"/>
  <c r="J160" i="1" s="1"/>
  <c r="J162" i="1"/>
  <c r="J163" i="1" s="1"/>
  <c r="J165" i="1"/>
  <c r="J166" i="1" s="1"/>
  <c r="J168" i="1"/>
  <c r="J169" i="1" s="1"/>
  <c r="J170" i="1" s="1"/>
  <c r="J171" i="1" s="1"/>
  <c r="J172" i="1" s="1"/>
  <c r="J173" i="1" s="1"/>
  <c r="J177" i="1"/>
  <c r="J178" i="1" s="1"/>
  <c r="J179" i="1" s="1"/>
  <c r="J180" i="1" s="1"/>
  <c r="J187" i="1"/>
  <c r="J188" i="1" s="1"/>
  <c r="J189" i="1" s="1"/>
  <c r="J190" i="1" s="1"/>
  <c r="J191" i="1" s="1"/>
  <c r="J192" i="1" s="1"/>
  <c r="J193" i="1" s="1"/>
  <c r="J194" i="1" s="1"/>
  <c r="J196" i="1"/>
  <c r="J197" i="1" s="1"/>
  <c r="J198" i="1" s="1"/>
  <c r="J199" i="1" s="1"/>
  <c r="J206" i="1"/>
  <c r="J207" i="1" s="1"/>
  <c r="J208" i="1" s="1"/>
  <c r="J209" i="1" s="1"/>
  <c r="J210" i="1" s="1"/>
  <c r="J211" i="1" s="1"/>
  <c r="J215" i="1"/>
  <c r="J216" i="1" s="1"/>
  <c r="J217" i="1" s="1"/>
  <c r="J218" i="1" s="1"/>
  <c r="J225" i="1"/>
  <c r="J226" i="1" s="1"/>
  <c r="J227" i="1" s="1"/>
  <c r="J228" i="1" s="1"/>
  <c r="J229" i="1" s="1"/>
  <c r="J230" i="1" s="1"/>
  <c r="J231" i="1" s="1"/>
  <c r="J232" i="1" s="1"/>
  <c r="J234" i="1"/>
  <c r="J235" i="1" s="1"/>
  <c r="J236" i="1" s="1"/>
  <c r="J237" i="1" s="1"/>
  <c r="J238" i="1" s="1"/>
  <c r="J239" i="1" s="1"/>
  <c r="J240" i="1" s="1"/>
  <c r="J241" i="1" s="1"/>
  <c r="J243" i="1"/>
  <c r="J244" i="1" s="1"/>
  <c r="J245" i="1" s="1"/>
  <c r="J246" i="1" s="1"/>
  <c r="J247" i="1" s="1"/>
  <c r="J248" i="1" s="1"/>
  <c r="J250" i="1"/>
  <c r="J251" i="1" s="1"/>
  <c r="J252" i="1" s="1"/>
  <c r="J253" i="1" s="1"/>
  <c r="J259" i="1"/>
  <c r="J260" i="1" s="1"/>
  <c r="J261" i="1" s="1"/>
  <c r="J262" i="1" s="1"/>
  <c r="J263" i="1" s="1"/>
  <c r="J264" i="1" s="1"/>
  <c r="J266" i="1"/>
  <c r="J267" i="1" s="1"/>
  <c r="J268" i="1" s="1"/>
  <c r="J269" i="1" s="1"/>
  <c r="J275" i="1"/>
  <c r="J276" i="1" s="1"/>
  <c r="J277" i="1" s="1"/>
  <c r="J278" i="1" s="1"/>
  <c r="J279" i="1" s="1"/>
  <c r="J280" i="1" s="1"/>
  <c r="J281" i="1" s="1"/>
  <c r="J283" i="1"/>
  <c r="J284" i="1" s="1"/>
  <c r="J285" i="1" s="1"/>
  <c r="J286" i="1" s="1"/>
  <c r="J292" i="1"/>
  <c r="J293" i="1" s="1"/>
  <c r="J294" i="1" s="1"/>
  <c r="J295" i="1" s="1"/>
  <c r="J296" i="1" s="1"/>
  <c r="J297" i="1" s="1"/>
  <c r="J298" i="1" s="1"/>
  <c r="J299" i="1" s="1"/>
  <c r="J300" i="1" s="1"/>
  <c r="J302" i="1"/>
  <c r="J303" i="1" s="1"/>
  <c r="J304" i="1" s="1"/>
  <c r="J305" i="1" s="1"/>
  <c r="J317" i="1"/>
  <c r="J318" i="1" s="1"/>
  <c r="J319" i="1" s="1"/>
  <c r="J320" i="1" s="1"/>
  <c r="J321" i="1" s="1"/>
  <c r="J322" i="1" s="1"/>
  <c r="J323" i="1" s="1"/>
  <c r="J324" i="1" s="1"/>
  <c r="J325" i="1" s="1"/>
  <c r="J326" i="1" s="1"/>
  <c r="J329" i="1"/>
  <c r="J330" i="1" s="1"/>
  <c r="J333" i="1"/>
  <c r="J334" i="1" s="1"/>
  <c r="J336" i="1"/>
  <c r="J338" i="1"/>
  <c r="J340" i="1"/>
  <c r="J342" i="1"/>
  <c r="J345" i="1"/>
  <c r="J346" i="1" s="1"/>
  <c r="J348" i="1"/>
  <c r="J350" i="1"/>
  <c r="J352" i="1"/>
  <c r="J354" i="1"/>
  <c r="J374" i="1"/>
  <c r="J375" i="1" s="1"/>
  <c r="J376" i="1" s="1"/>
  <c r="J377" i="1" s="1"/>
  <c r="J378" i="1" s="1"/>
  <c r="J379" i="1" s="1"/>
  <c r="J380" i="1" s="1"/>
  <c r="J381" i="1" s="1"/>
  <c r="J391" i="1"/>
  <c r="J392" i="1" s="1"/>
  <c r="J393" i="1" s="1"/>
  <c r="J394" i="1" s="1"/>
  <c r="J395" i="1" s="1"/>
  <c r="J396" i="1" s="1"/>
  <c r="J397" i="1" s="1"/>
  <c r="J398" i="1" s="1"/>
  <c r="J412" i="1"/>
  <c r="J413" i="1" s="1"/>
  <c r="J414" i="1" s="1"/>
  <c r="J415" i="1" s="1"/>
  <c r="J416" i="1" s="1"/>
  <c r="J417" i="1" s="1"/>
  <c r="J418" i="1" s="1"/>
  <c r="J419" i="1" s="1"/>
  <c r="J433" i="1"/>
  <c r="J434" i="1" s="1"/>
  <c r="J435" i="1" s="1"/>
  <c r="J436" i="1" s="1"/>
  <c r="J437" i="1" s="1"/>
  <c r="J438" i="1" s="1"/>
  <c r="J439" i="1" s="1"/>
  <c r="J440" i="1" s="1"/>
  <c r="J460" i="1"/>
  <c r="J462" i="1"/>
  <c r="J463" i="1" s="1"/>
  <c r="J464" i="1" s="1"/>
  <c r="J465" i="1" s="1"/>
  <c r="J466" i="1" s="1"/>
  <c r="J467" i="1" s="1"/>
  <c r="J468" i="1" s="1"/>
  <c r="J469" i="1" s="1"/>
  <c r="J471" i="1"/>
  <c r="J472" i="1" s="1"/>
  <c r="J473" i="1" s="1"/>
  <c r="J474" i="1" s="1"/>
  <c r="J475" i="1" s="1"/>
  <c r="J476" i="1" s="1"/>
  <c r="J477" i="1" s="1"/>
  <c r="J478" i="1" s="1"/>
  <c r="J479" i="1" s="1"/>
  <c r="J480" i="1" s="1"/>
  <c r="J482" i="1"/>
  <c r="J483" i="1" s="1"/>
  <c r="J484" i="1" s="1"/>
  <c r="J485" i="1" s="1"/>
  <c r="J486" i="1" s="1"/>
  <c r="J487" i="1" s="1"/>
  <c r="J488" i="1" s="1"/>
  <c r="J489" i="1" s="1"/>
  <c r="J491" i="1"/>
  <c r="J492" i="1" s="1"/>
  <c r="J493" i="1" s="1"/>
  <c r="J494" i="1" s="1"/>
  <c r="J495" i="1" s="1"/>
  <c r="J496" i="1" s="1"/>
  <c r="J497" i="1" s="1"/>
  <c r="J498" i="1" s="1"/>
  <c r="J500" i="1"/>
  <c r="J501" i="1" s="1"/>
  <c r="J502" i="1" s="1"/>
  <c r="J503" i="1" s="1"/>
  <c r="J504" i="1" s="1"/>
  <c r="J505" i="1" s="1"/>
  <c r="J506" i="1" s="1"/>
  <c r="J507" i="1" s="1"/>
  <c r="J509" i="1"/>
  <c r="J510" i="1" s="1"/>
  <c r="J511" i="1" s="1"/>
  <c r="J512" i="1" s="1"/>
  <c r="J513" i="1" s="1"/>
  <c r="J514" i="1" s="1"/>
  <c r="J515" i="1" s="1"/>
  <c r="J516" i="1" s="1"/>
  <c r="J518" i="1"/>
  <c r="J519" i="1" s="1"/>
  <c r="J520" i="1" s="1"/>
  <c r="J521" i="1" s="1"/>
  <c r="J522" i="1" s="1"/>
  <c r="J523" i="1" s="1"/>
  <c r="J524" i="1" s="1"/>
  <c r="J525" i="1" s="1"/>
  <c r="J527" i="1"/>
  <c r="J528" i="1" s="1"/>
  <c r="J529" i="1" s="1"/>
  <c r="J530" i="1" s="1"/>
  <c r="J531" i="1" s="1"/>
  <c r="J532" i="1" s="1"/>
  <c r="J533" i="1" s="1"/>
  <c r="J534" i="1" s="1"/>
  <c r="J536" i="1"/>
  <c r="J537" i="1" s="1"/>
  <c r="J538" i="1" s="1"/>
  <c r="J539" i="1" s="1"/>
  <c r="J540" i="1" s="1"/>
  <c r="J541" i="1" s="1"/>
  <c r="J542" i="1" s="1"/>
  <c r="J548" i="1"/>
  <c r="J549" i="1" s="1"/>
  <c r="J550" i="1" s="1"/>
  <c r="J551" i="1" s="1"/>
  <c r="J552" i="1" s="1"/>
  <c r="J553" i="1" s="1"/>
  <c r="J554" i="1" s="1"/>
  <c r="J560" i="1"/>
  <c r="J561" i="1" s="1"/>
  <c r="J562" i="1" s="1"/>
  <c r="J563" i="1" s="1"/>
  <c r="J564" i="1" s="1"/>
  <c r="J565" i="1" s="1"/>
  <c r="J566" i="1" s="1"/>
  <c r="J580" i="1"/>
  <c r="J581" i="1" s="1"/>
  <c r="J582" i="1" s="1"/>
  <c r="J583" i="1" s="1"/>
  <c r="J590" i="1"/>
  <c r="J594" i="1"/>
  <c r="J598" i="1"/>
  <c r="J602" i="1"/>
  <c r="J606" i="1"/>
  <c r="J610" i="1"/>
  <c r="J614" i="1"/>
  <c r="J618" i="1"/>
  <c r="J630" i="1"/>
  <c r="J634" i="1"/>
  <c r="J636" i="1"/>
  <c r="J637" i="1" s="1"/>
  <c r="J647" i="1"/>
  <c r="J648" i="1" s="1"/>
  <c r="J649" i="1" s="1"/>
  <c r="J656" i="1"/>
  <c r="J664" i="1"/>
  <c r="J668" i="1"/>
  <c r="J678" i="1"/>
  <c r="J679" i="1" s="1"/>
  <c r="J680" i="1" s="1"/>
  <c r="J681" i="1" s="1"/>
  <c r="J694" i="1"/>
  <c r="J695" i="1" s="1"/>
  <c r="J696" i="1" s="1"/>
  <c r="J710" i="1"/>
  <c r="J711" i="1" s="1"/>
  <c r="J712" i="1" s="1"/>
  <c r="J713" i="1" s="1"/>
  <c r="J714" i="1" s="1"/>
  <c r="J715" i="1" s="1"/>
  <c r="J722" i="1"/>
  <c r="J723" i="1" s="1"/>
  <c r="J724" i="1" s="1"/>
  <c r="J725" i="1" s="1"/>
  <c r="J726" i="1" s="1"/>
  <c r="J727" i="1" s="1"/>
  <c r="J734" i="1"/>
  <c r="J735" i="1" s="1"/>
  <c r="J736" i="1" s="1"/>
  <c r="J737" i="1" s="1"/>
  <c r="J738" i="1" s="1"/>
  <c r="J739" i="1" s="1"/>
  <c r="J746" i="1"/>
  <c r="J747" i="1" s="1"/>
  <c r="J748" i="1" s="1"/>
  <c r="J749" i="1" s="1"/>
  <c r="J750" i="1" s="1"/>
  <c r="J751" i="1" s="1"/>
  <c r="J800" i="1"/>
  <c r="J804" i="1"/>
  <c r="J808" i="1"/>
  <c r="J812" i="1"/>
  <c r="J816" i="1"/>
  <c r="J820" i="1"/>
  <c r="J824" i="1"/>
  <c r="J834" i="1"/>
  <c r="J838" i="1"/>
  <c r="J840" i="1"/>
  <c r="J841" i="1" s="1"/>
  <c r="J842" i="1" s="1"/>
  <c r="J843" i="1" s="1"/>
  <c r="J847" i="1"/>
  <c r="J849" i="1"/>
  <c r="J850" i="1" s="1"/>
  <c r="J851" i="1" s="1"/>
  <c r="J852" i="1" s="1"/>
  <c r="J858" i="1"/>
  <c r="J865" i="1"/>
  <c r="J866" i="1" s="1"/>
  <c r="J883" i="1"/>
  <c r="J884" i="1" s="1"/>
  <c r="J885" i="1" s="1"/>
  <c r="J886" i="1" s="1"/>
  <c r="J893" i="1"/>
  <c r="J894" i="1" s="1"/>
  <c r="J895" i="1" s="1"/>
  <c r="J896" i="1" s="1"/>
  <c r="J903" i="1"/>
  <c r="J904" i="1" s="1"/>
  <c r="J905" i="1" s="1"/>
  <c r="J906" i="1" s="1"/>
  <c r="J913" i="1"/>
  <c r="J914" i="1" s="1"/>
  <c r="J915" i="1" s="1"/>
  <c r="J916" i="1" s="1"/>
  <c r="J923" i="1"/>
  <c r="J924" i="1" s="1"/>
  <c r="J925" i="1" s="1"/>
  <c r="J926" i="1" s="1"/>
  <c r="J927" i="1" s="1"/>
  <c r="J928" i="1" s="1"/>
  <c r="J937" i="1"/>
  <c r="J938" i="1" s="1"/>
  <c r="J939" i="1" s="1"/>
  <c r="J940" i="1" s="1"/>
  <c r="J947" i="1"/>
  <c r="J948" i="1" s="1"/>
  <c r="J949" i="1" s="1"/>
  <c r="J950" i="1" s="1"/>
  <c r="J957" i="1"/>
  <c r="J958" i="1" s="1"/>
  <c r="J959" i="1" s="1"/>
  <c r="J960" i="1" s="1"/>
  <c r="J967" i="1"/>
  <c r="J968" i="1" s="1"/>
  <c r="J969" i="1" s="1"/>
  <c r="J970" i="1" s="1"/>
  <c r="J971" i="1" s="1"/>
  <c r="J972" i="1" s="1"/>
  <c r="J981" i="1"/>
  <c r="J982" i="1" s="1"/>
  <c r="J983" i="1" s="1"/>
  <c r="J984" i="1" s="1"/>
  <c r="J986" i="1"/>
  <c r="J987" i="1" s="1"/>
  <c r="J988" i="1" s="1"/>
  <c r="J989" i="1" s="1"/>
  <c r="J991" i="1"/>
  <c r="J992" i="1" s="1"/>
  <c r="J993" i="1" s="1"/>
  <c r="J994" i="1" s="1"/>
  <c r="J996" i="1"/>
  <c r="J997" i="1" s="1"/>
  <c r="J998" i="1" s="1"/>
  <c r="J999" i="1" s="1"/>
  <c r="J1001" i="1"/>
  <c r="J1002" i="1" s="1"/>
  <c r="J1003" i="1" s="1"/>
  <c r="J1004" i="1" s="1"/>
  <c r="J1006" i="1"/>
  <c r="J1007" i="1" s="1"/>
  <c r="J1008" i="1" s="1"/>
  <c r="J1009" i="1" s="1"/>
  <c r="J1011" i="1"/>
  <c r="J1012" i="1" s="1"/>
  <c r="J1013" i="1" s="1"/>
  <c r="J1014" i="1" s="1"/>
  <c r="J1016" i="1"/>
  <c r="J1017" i="1" s="1"/>
  <c r="J1018" i="1" s="1"/>
  <c r="J1019" i="1" s="1"/>
  <c r="J1021" i="1"/>
  <c r="J1022" i="1" s="1"/>
  <c r="J1023" i="1" s="1"/>
  <c r="J1024" i="1" s="1"/>
  <c r="J1026" i="1"/>
  <c r="J1027" i="1" s="1"/>
  <c r="J1028" i="1" s="1"/>
  <c r="J1029" i="1" s="1"/>
  <c r="J1031" i="1"/>
  <c r="J1032" i="1" s="1"/>
  <c r="J1033" i="1" s="1"/>
  <c r="J1034" i="1" s="1"/>
  <c r="J1036" i="1"/>
  <c r="J1037" i="1" s="1"/>
  <c r="J1038" i="1" s="1"/>
  <c r="J1039" i="1" s="1"/>
  <c r="J1041" i="1"/>
  <c r="J1042" i="1" s="1"/>
  <c r="J1043" i="1" s="1"/>
  <c r="J1044" i="1" s="1"/>
  <c r="J1046" i="1"/>
  <c r="J1047" i="1" s="1"/>
  <c r="J1048" i="1" s="1"/>
  <c r="J1049" i="1" s="1"/>
  <c r="J1051" i="1"/>
  <c r="J1052" i="1" s="1"/>
  <c r="J1053" i="1" s="1"/>
  <c r="J1054" i="1" s="1"/>
  <c r="J1056" i="1"/>
  <c r="J1057" i="1" s="1"/>
  <c r="J1058" i="1" s="1"/>
  <c r="J1059" i="1" s="1"/>
  <c r="J1061" i="1"/>
  <c r="J1062" i="1" s="1"/>
  <c r="J1063" i="1" s="1"/>
  <c r="J1064" i="1" s="1"/>
  <c r="J1066" i="1"/>
  <c r="J1067" i="1" s="1"/>
  <c r="J1068" i="1" s="1"/>
  <c r="J1069" i="1" s="1"/>
  <c r="J1071" i="1"/>
  <c r="J1072" i="1" s="1"/>
  <c r="J1073" i="1" s="1"/>
  <c r="J1074" i="1" s="1"/>
  <c r="J1076" i="1"/>
  <c r="J1077" i="1" s="1"/>
  <c r="J1078" i="1" s="1"/>
  <c r="J1079" i="1" s="1"/>
  <c r="J1081" i="1"/>
  <c r="J1082" i="1" s="1"/>
  <c r="J1083" i="1" s="1"/>
  <c r="J1084" i="1" s="1"/>
  <c r="J1086" i="1"/>
  <c r="J1087" i="1" s="1"/>
  <c r="J1088" i="1" s="1"/>
  <c r="J1089" i="1" s="1"/>
  <c r="J1091" i="1"/>
  <c r="J1092" i="1" s="1"/>
  <c r="J1093" i="1" s="1"/>
  <c r="J1094" i="1" s="1"/>
  <c r="J1096" i="1"/>
  <c r="J1097" i="1" s="1"/>
  <c r="J1098" i="1" s="1"/>
  <c r="J1099" i="1" s="1"/>
  <c r="J1101" i="1"/>
  <c r="J1102" i="1" s="1"/>
  <c r="J1103" i="1" s="1"/>
  <c r="J1104" i="1" s="1"/>
  <c r="J1106" i="1"/>
  <c r="J1107" i="1" s="1"/>
  <c r="J1108" i="1" s="1"/>
  <c r="J1109" i="1" s="1"/>
  <c r="J1111" i="1"/>
  <c r="J1112" i="1" s="1"/>
  <c r="J1113" i="1" s="1"/>
  <c r="J1114" i="1" s="1"/>
  <c r="J1116" i="1"/>
  <c r="J1117" i="1" s="1"/>
  <c r="J1118" i="1" s="1"/>
  <c r="J1119" i="1" s="1"/>
  <c r="J1121" i="1"/>
  <c r="J1122" i="1" s="1"/>
  <c r="J1123" i="1" s="1"/>
  <c r="J1124" i="1" s="1"/>
  <c r="J1126" i="1"/>
  <c r="J1127" i="1" s="1"/>
  <c r="J1128" i="1" s="1"/>
  <c r="J1129" i="1" s="1"/>
  <c r="J1131" i="1"/>
  <c r="J1132" i="1" s="1"/>
  <c r="J1133" i="1" s="1"/>
  <c r="J1134" i="1" s="1"/>
  <c r="J1136" i="1"/>
  <c r="J1137" i="1" s="1"/>
  <c r="J1138" i="1" s="1"/>
  <c r="J1139" i="1" s="1"/>
  <c r="J1141" i="1"/>
  <c r="J1142" i="1" s="1"/>
  <c r="J1143" i="1" s="1"/>
  <c r="J1144" i="1" s="1"/>
  <c r="J1146" i="1"/>
  <c r="J1147" i="1" s="1"/>
  <c r="J1148" i="1" s="1"/>
  <c r="J1149" i="1" s="1"/>
  <c r="J1151" i="1"/>
  <c r="J1152" i="1" s="1"/>
  <c r="J1153" i="1" s="1"/>
  <c r="J1154" i="1" s="1"/>
  <c r="J1156" i="1"/>
  <c r="J1157" i="1" s="1"/>
  <c r="J1158" i="1" s="1"/>
  <c r="J1159" i="1" s="1"/>
  <c r="J1161" i="1"/>
  <c r="J1162" i="1" s="1"/>
  <c r="J1163" i="1" s="1"/>
  <c r="J1164" i="1" s="1"/>
  <c r="J1166" i="1"/>
  <c r="J1167" i="1" s="1"/>
  <c r="J1168" i="1" s="1"/>
  <c r="J1169" i="1" s="1"/>
  <c r="J1171" i="1"/>
  <c r="J1172" i="1" s="1"/>
  <c r="J1173" i="1" s="1"/>
  <c r="J1174" i="1" s="1"/>
  <c r="J1176" i="1"/>
  <c r="J1177" i="1" s="1"/>
  <c r="J1178" i="1" s="1"/>
  <c r="J1179" i="1" s="1"/>
  <c r="J1181" i="1"/>
  <c r="J1182" i="1" s="1"/>
  <c r="J1183" i="1" s="1"/>
  <c r="J1184" i="1" s="1"/>
  <c r="J1186" i="1"/>
  <c r="J1187" i="1" s="1"/>
  <c r="J1188" i="1" s="1"/>
  <c r="J1189" i="1" s="1"/>
  <c r="J1191" i="1"/>
  <c r="J1192" i="1" s="1"/>
  <c r="J1193" i="1" s="1"/>
  <c r="J1194" i="1" s="1"/>
  <c r="J1196" i="1"/>
  <c r="J1197" i="1" s="1"/>
  <c r="J1198" i="1" s="1"/>
  <c r="J1199" i="1" s="1"/>
  <c r="J1201" i="1"/>
  <c r="J1202" i="1" s="1"/>
  <c r="J1203" i="1" s="1"/>
  <c r="J1204" i="1" s="1"/>
  <c r="J1206" i="1"/>
  <c r="J1207" i="1" s="1"/>
  <c r="J1208" i="1" s="1"/>
  <c r="J1209" i="1" s="1"/>
  <c r="J1211" i="1"/>
  <c r="J1212" i="1" s="1"/>
  <c r="J1213" i="1" s="1"/>
  <c r="J1214" i="1" s="1"/>
  <c r="J1216" i="1"/>
  <c r="J1217" i="1" s="1"/>
  <c r="J1218" i="1" s="1"/>
  <c r="J1219" i="1" s="1"/>
  <c r="J1221" i="1"/>
  <c r="J1222" i="1" s="1"/>
  <c r="J1223" i="1" s="1"/>
  <c r="J1224" i="1" s="1"/>
  <c r="J1225" i="1" s="1"/>
  <c r="J1226" i="1" s="1"/>
  <c r="J1227" i="1" s="1"/>
  <c r="J1228" i="1" s="1"/>
  <c r="J1229" i="1" s="1"/>
  <c r="J1231" i="1"/>
  <c r="J1232" i="1" s="1"/>
  <c r="J1233" i="1" s="1"/>
  <c r="J1234" i="1" s="1"/>
  <c r="J1236" i="1"/>
  <c r="J1237" i="1" s="1"/>
  <c r="J1238" i="1" s="1"/>
  <c r="J1239" i="1" s="1"/>
  <c r="J1241" i="1"/>
  <c r="J1242" i="1" s="1"/>
  <c r="J1243" i="1" s="1"/>
  <c r="J1244" i="1" s="1"/>
  <c r="J1246" i="1"/>
  <c r="J1247" i="1" s="1"/>
  <c r="J1248" i="1" s="1"/>
  <c r="J1249" i="1" s="1"/>
  <c r="J1251" i="1"/>
  <c r="J1252" i="1" s="1"/>
  <c r="J1253" i="1" s="1"/>
  <c r="J1254" i="1" s="1"/>
  <c r="J1268" i="1"/>
  <c r="J1269" i="1" s="1"/>
  <c r="J1270" i="1" s="1"/>
  <c r="J1271" i="1" s="1"/>
  <c r="J1290" i="1"/>
  <c r="J1291" i="1" s="1"/>
  <c r="J1293" i="1"/>
  <c r="J1294" i="1" s="1"/>
  <c r="J1295" i="1" s="1"/>
  <c r="J1296" i="1" s="1"/>
  <c r="J1312" i="1"/>
  <c r="J1313" i="1" s="1"/>
  <c r="J1314" i="1" s="1"/>
  <c r="J1316" i="1"/>
  <c r="J1317" i="1" s="1"/>
  <c r="J1318" i="1" s="1"/>
  <c r="J1319" i="1" s="1"/>
  <c r="J1321" i="1"/>
  <c r="J1322" i="1" s="1"/>
  <c r="J1323" i="1" s="1"/>
  <c r="J1324" i="1" s="1"/>
  <c r="J1326" i="1"/>
  <c r="J1327" i="1" s="1"/>
  <c r="J1328" i="1" s="1"/>
  <c r="J1329" i="1" s="1"/>
  <c r="J1330" i="1" s="1"/>
  <c r="J1332" i="1"/>
  <c r="J1333" i="1" s="1"/>
  <c r="J1334" i="1" s="1"/>
  <c r="J1335" i="1" s="1"/>
  <c r="J1336" i="1" s="1"/>
  <c r="J1410" i="1"/>
  <c r="J1411" i="1" s="1"/>
  <c r="J1412" i="1" s="1"/>
  <c r="J1413" i="1" s="1"/>
  <c r="J1466" i="1"/>
  <c r="J1467" i="1" s="1"/>
  <c r="J1468" i="1" s="1"/>
  <c r="J1469" i="1" s="1"/>
  <c r="J1470" i="1" s="1"/>
  <c r="J1471" i="1" s="1"/>
  <c r="J1472" i="1" s="1"/>
  <c r="J1473" i="1" s="1"/>
  <c r="J1474" i="1" s="1"/>
  <c r="J1475" i="1" s="1"/>
  <c r="J1476" i="1" s="1"/>
  <c r="J1477" i="1" s="1"/>
  <c r="J1478" i="1" s="1"/>
  <c r="J1479" i="1" s="1"/>
  <c r="J1480" i="1" s="1"/>
  <c r="J1481" i="1" s="1"/>
  <c r="J1482" i="1" s="1"/>
  <c r="J1484" i="1"/>
  <c r="J1485" i="1" s="1"/>
  <c r="J1486" i="1" s="1"/>
  <c r="J1487" i="1" s="1"/>
  <c r="J1488" i="1" s="1"/>
  <c r="J1489" i="1" s="1"/>
  <c r="J1490" i="1" s="1"/>
  <c r="J1491" i="1" s="1"/>
  <c r="J1494" i="1"/>
  <c r="J1495" i="1" s="1"/>
  <c r="J1496" i="1" s="1"/>
  <c r="J1497" i="1" s="1"/>
  <c r="J1498" i="1" s="1"/>
  <c r="J1499" i="1" s="1"/>
  <c r="J1500" i="1" s="1"/>
  <c r="J1501" i="1" s="1"/>
  <c r="J1502" i="1" s="1"/>
  <c r="J1503" i="1" s="1"/>
  <c r="J1504" i="1" s="1"/>
  <c r="J1505" i="1" s="1"/>
  <c r="J1506" i="1" s="1"/>
  <c r="J1507" i="1" s="1"/>
  <c r="J1508" i="1" s="1"/>
  <c r="J1509" i="1" s="1"/>
  <c r="J1510" i="1" s="1"/>
  <c r="J1512" i="1"/>
  <c r="J1513" i="1" s="1"/>
  <c r="J1514" i="1" s="1"/>
  <c r="J1515" i="1" s="1"/>
  <c r="J1516" i="1" s="1"/>
  <c r="J1517" i="1" s="1"/>
  <c r="J1518" i="1" s="1"/>
  <c r="J1519" i="1" s="1"/>
  <c r="J1520" i="1" s="1"/>
  <c r="J1521" i="1" s="1"/>
  <c r="J1522" i="1" s="1"/>
  <c r="J1523" i="1" s="1"/>
  <c r="J1524" i="1" s="1"/>
  <c r="J1525" i="1" s="1"/>
  <c r="J1526" i="1" s="1"/>
  <c r="J1527" i="1" s="1"/>
  <c r="J1528" i="1" s="1"/>
  <c r="J1530" i="1" s="1"/>
  <c r="J1531" i="1"/>
  <c r="J1532" i="1" s="1"/>
  <c r="J1533" i="1" s="1"/>
  <c r="J1534" i="1" s="1"/>
  <c r="J1535" i="1" s="1"/>
  <c r="J1536" i="1" s="1"/>
  <c r="J1537" i="1" s="1"/>
  <c r="J1538" i="1" s="1"/>
  <c r="J1539" i="1" s="1"/>
  <c r="J1540" i="1" s="1"/>
  <c r="J1541" i="1" s="1"/>
  <c r="J1542" i="1" s="1"/>
  <c r="J1543" i="1" s="1"/>
  <c r="J1544" i="1" s="1"/>
  <c r="J1555" i="1"/>
  <c r="J1556" i="1" s="1"/>
  <c r="J1557" i="1" s="1"/>
  <c r="J1558" i="1" s="1"/>
  <c r="J1559" i="1" s="1"/>
  <c r="J1560" i="1" s="1"/>
  <c r="J1561" i="1" s="1"/>
  <c r="J1582" i="1"/>
  <c r="J1583" i="1" s="1"/>
  <c r="J1584" i="1" s="1"/>
  <c r="J1585" i="1" s="1"/>
  <c r="J1586" i="1" s="1"/>
  <c r="J1587" i="1" s="1"/>
  <c r="J1592" i="1"/>
  <c r="J1593" i="1" s="1"/>
  <c r="J1594" i="1" s="1"/>
  <c r="J1630" i="1"/>
  <c r="J1631" i="1" s="1"/>
  <c r="J1632" i="1" s="1"/>
  <c r="J1634" i="1"/>
  <c r="J1635" i="1" s="1"/>
  <c r="J1647" i="1"/>
  <c r="J1648" i="1" s="1"/>
  <c r="J1651" i="1"/>
  <c r="J1652" i="1" s="1"/>
  <c r="J1654" i="1"/>
  <c r="J1655" i="1" s="1"/>
  <c r="J1697" i="1"/>
  <c r="J1698" i="1" s="1"/>
  <c r="J1699" i="1" s="1"/>
  <c r="J1700" i="1" s="1"/>
  <c r="J1701" i="1" s="1"/>
  <c r="J1702" i="1" s="1"/>
  <c r="J1703" i="1" s="1"/>
  <c r="J1704" i="1" s="1"/>
  <c r="J1705" i="1" s="1"/>
  <c r="J1706" i="1" s="1"/>
  <c r="J1707" i="1" s="1"/>
  <c r="J1708" i="1" s="1"/>
  <c r="J1709" i="1" s="1"/>
  <c r="J1710" i="1" s="1"/>
  <c r="J1711" i="1" s="1"/>
  <c r="J1712" i="1" s="1"/>
  <c r="J1713" i="1" s="1"/>
  <c r="J1715" i="1"/>
  <c r="J1716" i="1" s="1"/>
  <c r="J1717" i="1" s="1"/>
  <c r="J1718" i="1" s="1"/>
  <c r="J1724" i="1"/>
  <c r="J1725" i="1" s="1"/>
  <c r="J1726" i="1" s="1"/>
  <c r="J1727" i="1" s="1"/>
  <c r="J1728" i="1" s="1"/>
  <c r="J1730" i="1"/>
  <c r="J1731" i="1" s="1"/>
  <c r="J1732" i="1" s="1"/>
  <c r="J1733" i="1" s="1"/>
  <c r="J1734" i="1" s="1"/>
  <c r="J1735" i="1" s="1"/>
  <c r="J1736" i="1" s="1"/>
  <c r="J1737" i="1" s="1"/>
  <c r="J1739" i="1"/>
  <c r="J1740" i="1" s="1"/>
  <c r="J1741" i="1" s="1"/>
  <c r="J1742" i="1" s="1"/>
  <c r="J1743" i="1" s="1"/>
  <c r="J1744" i="1" s="1"/>
  <c r="J1745" i="1" s="1"/>
  <c r="J1746" i="1" s="1"/>
  <c r="J1747" i="1" s="1"/>
  <c r="J1748" i="1" s="1"/>
  <c r="J1749" i="1" s="1"/>
  <c r="J1750" i="1" s="1"/>
  <c r="J1751" i="1" s="1"/>
  <c r="J1752" i="1" s="1"/>
  <c r="J1753" i="1" s="1"/>
  <c r="J1759" i="1"/>
  <c r="J1760" i="1" s="1"/>
  <c r="J1761" i="1" s="1"/>
  <c r="J1762" i="1" s="1"/>
  <c r="J1763" i="1" s="1"/>
  <c r="J1764" i="1" s="1"/>
  <c r="J1765" i="1" s="1"/>
  <c r="J1771" i="1"/>
  <c r="J1772" i="1" s="1"/>
  <c r="J1773" i="1" s="1"/>
  <c r="J1774" i="1" s="1"/>
  <c r="J1775" i="1" s="1"/>
  <c r="J1776" i="1" s="1"/>
  <c r="J1784" i="1"/>
  <c r="J1785" i="1" s="1"/>
  <c r="J1786" i="1" s="1"/>
  <c r="J1787" i="1" s="1"/>
  <c r="J1797" i="1"/>
  <c r="J1799" i="1"/>
  <c r="J1800" i="1" s="1"/>
  <c r="J1801" i="1" s="1"/>
  <c r="J1802" i="1" s="1"/>
  <c r="J1803" i="1" s="1"/>
  <c r="J1804" i="1" s="1"/>
  <c r="J1805" i="1" s="1"/>
  <c r="J1807" i="1"/>
  <c r="J1808" i="1" s="1"/>
  <c r="J1809" i="1" s="1"/>
  <c r="J1810" i="1" s="1"/>
  <c r="J1811" i="1" s="1"/>
  <c r="J1812" i="1" s="1"/>
  <c r="J1813" i="1" s="1"/>
  <c r="J1814" i="1" s="1"/>
  <c r="J1815" i="1" s="1"/>
  <c r="J1816" i="1" s="1"/>
  <c r="J1817" i="1" s="1"/>
  <c r="J1818" i="1" s="1"/>
  <c r="J1819" i="1" s="1"/>
  <c r="J1820" i="1" s="1"/>
  <c r="J1821" i="1" s="1"/>
  <c r="J1822" i="1" s="1"/>
  <c r="J1823" i="1" s="1"/>
  <c r="J1826" i="1"/>
  <c r="J1827" i="1" s="1"/>
  <c r="J1828" i="1" s="1"/>
  <c r="J1829" i="1" s="1"/>
  <c r="J1830" i="1" s="1"/>
  <c r="J1840" i="1"/>
  <c r="J1841" i="1" s="1"/>
  <c r="J1842" i="1" s="1"/>
  <c r="J1843" i="1" s="1"/>
  <c r="J1844" i="1" s="1"/>
  <c r="J1845" i="1" s="1"/>
  <c r="J1846" i="1" s="1"/>
  <c r="J1847" i="1" s="1"/>
  <c r="J1848" i="1" s="1"/>
  <c r="J1849" i="1" s="1"/>
  <c r="J1850" i="1" s="1"/>
  <c r="J1851" i="1" s="1"/>
  <c r="J1852" i="1" s="1"/>
  <c r="J1853" i="1" s="1"/>
  <c r="J1854" i="1" s="1"/>
  <c r="J1855" i="1" s="1"/>
  <c r="J1856" i="1" s="1"/>
  <c r="J1867" i="1"/>
  <c r="J1868" i="1" s="1"/>
  <c r="J1869" i="1" s="1"/>
  <c r="J1870" i="1" s="1"/>
  <c r="J1886" i="1"/>
  <c r="J1887" i="1" s="1"/>
  <c r="J1910" i="1"/>
  <c r="J1911" i="1" s="1"/>
  <c r="J1934" i="1"/>
  <c r="J1935" i="1" s="1"/>
  <c r="J1936" i="1" s="1"/>
  <c r="J1937" i="1" s="1"/>
  <c r="J1938" i="1" s="1"/>
  <c r="J1939" i="1" s="1"/>
  <c r="J1955" i="1"/>
  <c r="J1956" i="1" s="1"/>
  <c r="J1957" i="1" s="1"/>
  <c r="J1958" i="1" s="1"/>
  <c r="J1959" i="1" s="1"/>
  <c r="J1992" i="1"/>
  <c r="J1998" i="1"/>
  <c r="J1999" i="1" s="1"/>
  <c r="J2000" i="1" s="1"/>
  <c r="J2001" i="1" s="1"/>
  <c r="J2003" i="1"/>
  <c r="J2004" i="1" s="1"/>
  <c r="J2005" i="1" s="1"/>
  <c r="J2006" i="1" s="1"/>
  <c r="J2013" i="1"/>
  <c r="J2014" i="1" s="1"/>
  <c r="J2015" i="1" s="1"/>
  <c r="J2016" i="1" s="1"/>
  <c r="J2017" i="1" s="1"/>
  <c r="J2018" i="1" s="1"/>
  <c r="J2027" i="1"/>
  <c r="J2030" i="1"/>
  <c r="J2031" i="1" s="1"/>
  <c r="J2032" i="1" s="1"/>
  <c r="J2035" i="1"/>
  <c r="J2036" i="1" s="1"/>
  <c r="J2038" i="1"/>
  <c r="J2039" i="1" s="1"/>
  <c r="J2041" i="1"/>
  <c r="J2042" i="1" s="1"/>
  <c r="J2043" i="1" s="1"/>
  <c r="J2044" i="1" s="1"/>
  <c r="J2045" i="1" s="1"/>
  <c r="J2046" i="1" s="1"/>
  <c r="J2047" i="1" s="1"/>
  <c r="J2048" i="1" s="1"/>
  <c r="J2049" i="1" s="1"/>
  <c r="J2050" i="1" s="1"/>
  <c r="J2051" i="1" s="1"/>
  <c r="J2052" i="1" s="1"/>
  <c r="J2053" i="1" s="1"/>
  <c r="J2054" i="1" s="1"/>
  <c r="J2055" i="1" s="1"/>
  <c r="J2056" i="1" s="1"/>
  <c r="J2057" i="1" s="1"/>
  <c r="J2060" i="1"/>
  <c r="J2061" i="1" s="1"/>
  <c r="J2062" i="1" s="1"/>
  <c r="J2063" i="1" s="1"/>
  <c r="J2074" i="1"/>
  <c r="J2075" i="1" s="1"/>
  <c r="J2076" i="1" s="1"/>
  <c r="J2077" i="1" s="1"/>
  <c r="J2078" i="1" s="1"/>
  <c r="J2079" i="1" s="1"/>
  <c r="J2080" i="1" s="1"/>
  <c r="J2095" i="1"/>
  <c r="J2096" i="1" s="1"/>
  <c r="J2097" i="1" s="1"/>
  <c r="J2098" i="1" s="1"/>
  <c r="J2099" i="1" s="1"/>
  <c r="J2100" i="1" s="1"/>
  <c r="J2101" i="1" s="1"/>
  <c r="J2102" i="1" s="1"/>
  <c r="J2103" i="1" s="1"/>
  <c r="J2104" i="1" s="1"/>
  <c r="J2105" i="1" s="1"/>
  <c r="J2106" i="1" s="1"/>
  <c r="J2107" i="1" s="1"/>
  <c r="J2108" i="1" s="1"/>
  <c r="J2121" i="1"/>
  <c r="J2122" i="1" s="1"/>
  <c r="J2123" i="1" s="1"/>
  <c r="J2124" i="1" s="1"/>
  <c r="J2125" i="1" s="1"/>
  <c r="J2126" i="1" s="1"/>
  <c r="J2127" i="1" s="1"/>
  <c r="J2133" i="1"/>
  <c r="J2134" i="1" s="1"/>
  <c r="J2135" i="1" s="1"/>
  <c r="J2136" i="1" s="1"/>
  <c r="J2137" i="1" s="1"/>
  <c r="J2138" i="1" s="1"/>
  <c r="J2151" i="1"/>
  <c r="J2152" i="1" s="1"/>
  <c r="J2153" i="1" s="1"/>
  <c r="J2154" i="1" s="1"/>
  <c r="J2155" i="1" s="1"/>
  <c r="J2156" i="1" s="1"/>
  <c r="I87" i="1"/>
  <c r="I91" i="1"/>
  <c r="I92" i="1" s="1"/>
  <c r="I93" i="1" s="1"/>
  <c r="I94" i="1" s="1"/>
  <c r="I95" i="1" s="1"/>
  <c r="I96" i="1" s="1"/>
  <c r="I97" i="1" s="1"/>
  <c r="I98" i="1" s="1"/>
  <c r="I99" i="1" s="1"/>
  <c r="I100" i="1" s="1"/>
  <c r="I101" i="1" s="1"/>
  <c r="I102" i="1" s="1"/>
  <c r="I104" i="1"/>
  <c r="I105" i="1" s="1"/>
  <c r="I106" i="1" s="1"/>
  <c r="I107" i="1" s="1"/>
  <c r="I108" i="1" s="1"/>
  <c r="I109" i="1" s="1"/>
  <c r="I110" i="1" s="1"/>
  <c r="I111" i="1" s="1"/>
  <c r="I112" i="1" s="1"/>
  <c r="I113" i="1" s="1"/>
  <c r="I114" i="1" s="1"/>
  <c r="I115" i="1" s="1"/>
  <c r="I116" i="1" s="1"/>
  <c r="I121" i="1"/>
  <c r="I122" i="1" s="1"/>
  <c r="I123" i="1" s="1"/>
  <c r="I124" i="1" s="1"/>
  <c r="I125" i="1" s="1"/>
  <c r="I126" i="1" s="1"/>
  <c r="I127" i="1" s="1"/>
  <c r="I128" i="1" s="1"/>
  <c r="I129" i="1" s="1"/>
  <c r="I130" i="1" s="1"/>
  <c r="I131" i="1" s="1"/>
  <c r="I133" i="1"/>
  <c r="I134" i="1" s="1"/>
  <c r="I135" i="1" s="1"/>
  <c r="I136" i="1" s="1"/>
  <c r="I142" i="1"/>
  <c r="I143" i="1" s="1"/>
  <c r="I144" i="1" s="1"/>
  <c r="I145" i="1" s="1"/>
  <c r="I146" i="1" s="1"/>
  <c r="I147" i="1" s="1"/>
  <c r="I148" i="1" s="1"/>
  <c r="I149" i="1" s="1"/>
  <c r="I150" i="1" s="1"/>
  <c r="I152" i="1"/>
  <c r="I153" i="1" s="1"/>
  <c r="I154" i="1" s="1"/>
  <c r="I155" i="1" s="1"/>
  <c r="I156" i="1" s="1"/>
  <c r="I157" i="1" s="1"/>
  <c r="I158" i="1" s="1"/>
  <c r="I159" i="1" s="1"/>
  <c r="I160" i="1" s="1"/>
  <c r="I162" i="1"/>
  <c r="I163" i="1" s="1"/>
  <c r="I165" i="1"/>
  <c r="I166" i="1" s="1"/>
  <c r="I168" i="1"/>
  <c r="I169" i="1" s="1"/>
  <c r="I170" i="1" s="1"/>
  <c r="I171" i="1" s="1"/>
  <c r="I172" i="1" s="1"/>
  <c r="I173" i="1" s="1"/>
  <c r="I177" i="1"/>
  <c r="I178" i="1" s="1"/>
  <c r="I179" i="1" s="1"/>
  <c r="I180" i="1" s="1"/>
  <c r="I187" i="1"/>
  <c r="I188" i="1" s="1"/>
  <c r="I189" i="1" s="1"/>
  <c r="I190" i="1" s="1"/>
  <c r="I191" i="1" s="1"/>
  <c r="I192" i="1" s="1"/>
  <c r="I193" i="1" s="1"/>
  <c r="I194" i="1" s="1"/>
  <c r="I196" i="1"/>
  <c r="I197" i="1" s="1"/>
  <c r="I198" i="1" s="1"/>
  <c r="I199" i="1" s="1"/>
  <c r="I206" i="1"/>
  <c r="I207" i="1" s="1"/>
  <c r="I208" i="1" s="1"/>
  <c r="I209" i="1" s="1"/>
  <c r="I210" i="1" s="1"/>
  <c r="I211" i="1" s="1"/>
  <c r="I215" i="1"/>
  <c r="I216" i="1" s="1"/>
  <c r="I217" i="1" s="1"/>
  <c r="I218" i="1" s="1"/>
  <c r="I225" i="1"/>
  <c r="I226" i="1" s="1"/>
  <c r="I227" i="1" s="1"/>
  <c r="I228" i="1" s="1"/>
  <c r="I229" i="1" s="1"/>
  <c r="I230" i="1" s="1"/>
  <c r="I231" i="1" s="1"/>
  <c r="I232" i="1" s="1"/>
  <c r="I234" i="1"/>
  <c r="I235" i="1" s="1"/>
  <c r="I236" i="1" s="1"/>
  <c r="I237" i="1" s="1"/>
  <c r="I238" i="1" s="1"/>
  <c r="I239" i="1" s="1"/>
  <c r="I240" i="1" s="1"/>
  <c r="I241" i="1" s="1"/>
  <c r="I243" i="1"/>
  <c r="I244" i="1" s="1"/>
  <c r="I245" i="1" s="1"/>
  <c r="I246" i="1" s="1"/>
  <c r="I247" i="1" s="1"/>
  <c r="I248" i="1" s="1"/>
  <c r="I250" i="1"/>
  <c r="I251" i="1" s="1"/>
  <c r="I252" i="1" s="1"/>
  <c r="I253" i="1" s="1"/>
  <c r="I259" i="1"/>
  <c r="I260" i="1" s="1"/>
  <c r="I261" i="1" s="1"/>
  <c r="I262" i="1" s="1"/>
  <c r="I263" i="1" s="1"/>
  <c r="I264" i="1" s="1"/>
  <c r="I266" i="1"/>
  <c r="I267" i="1" s="1"/>
  <c r="I268" i="1" s="1"/>
  <c r="I269" i="1" s="1"/>
  <c r="I275" i="1"/>
  <c r="I276" i="1" s="1"/>
  <c r="I277" i="1" s="1"/>
  <c r="I278" i="1" s="1"/>
  <c r="I279" i="1" s="1"/>
  <c r="I280" i="1" s="1"/>
  <c r="I281" i="1" s="1"/>
  <c r="I283" i="1"/>
  <c r="I284" i="1" s="1"/>
  <c r="I285" i="1" s="1"/>
  <c r="I286" i="1" s="1"/>
  <c r="I292" i="1"/>
  <c r="I293" i="1" s="1"/>
  <c r="I294" i="1" s="1"/>
  <c r="I295" i="1" s="1"/>
  <c r="I296" i="1" s="1"/>
  <c r="I297" i="1" s="1"/>
  <c r="I298" i="1" s="1"/>
  <c r="I299" i="1" s="1"/>
  <c r="I300" i="1" s="1"/>
  <c r="I302" i="1"/>
  <c r="I303" i="1" s="1"/>
  <c r="I304" i="1" s="1"/>
  <c r="I305" i="1" s="1"/>
  <c r="I317" i="1"/>
  <c r="I318" i="1" s="1"/>
  <c r="I319" i="1" s="1"/>
  <c r="I320" i="1" s="1"/>
  <c r="I321" i="1" s="1"/>
  <c r="I322" i="1" s="1"/>
  <c r="I323" i="1" s="1"/>
  <c r="I324" i="1" s="1"/>
  <c r="I325" i="1" s="1"/>
  <c r="I326" i="1" s="1"/>
  <c r="I329" i="1"/>
  <c r="I330" i="1" s="1"/>
  <c r="I333" i="1"/>
  <c r="I334" i="1" s="1"/>
  <c r="I336" i="1"/>
  <c r="I338" i="1"/>
  <c r="I340" i="1"/>
  <c r="I342" i="1"/>
  <c r="I345" i="1"/>
  <c r="I346" i="1" s="1"/>
  <c r="I348" i="1"/>
  <c r="I350" i="1"/>
  <c r="I352" i="1"/>
  <c r="I354" i="1"/>
  <c r="I374" i="1"/>
  <c r="I375" i="1" s="1"/>
  <c r="I376" i="1" s="1"/>
  <c r="I377" i="1" s="1"/>
  <c r="I378" i="1" s="1"/>
  <c r="I379" i="1" s="1"/>
  <c r="I380" i="1" s="1"/>
  <c r="I381" i="1" s="1"/>
  <c r="I391" i="1"/>
  <c r="I392" i="1" s="1"/>
  <c r="I393" i="1" s="1"/>
  <c r="I394" i="1" s="1"/>
  <c r="I395" i="1" s="1"/>
  <c r="I396" i="1" s="1"/>
  <c r="I397" i="1" s="1"/>
  <c r="I398" i="1" s="1"/>
  <c r="I412" i="1"/>
  <c r="I413" i="1" s="1"/>
  <c r="I414" i="1" s="1"/>
  <c r="I415" i="1" s="1"/>
  <c r="I416" i="1" s="1"/>
  <c r="I417" i="1" s="1"/>
  <c r="I418" i="1" s="1"/>
  <c r="I419" i="1" s="1"/>
  <c r="I433" i="1"/>
  <c r="I434" i="1" s="1"/>
  <c r="I435" i="1" s="1"/>
  <c r="I436" i="1" s="1"/>
  <c r="I437" i="1" s="1"/>
  <c r="I438" i="1" s="1"/>
  <c r="I439" i="1" s="1"/>
  <c r="I440" i="1" s="1"/>
  <c r="I460" i="1"/>
  <c r="I462" i="1"/>
  <c r="I463" i="1" s="1"/>
  <c r="I464" i="1" s="1"/>
  <c r="I465" i="1" s="1"/>
  <c r="I466" i="1" s="1"/>
  <c r="I467" i="1" s="1"/>
  <c r="I468" i="1" s="1"/>
  <c r="I469" i="1" s="1"/>
  <c r="I471" i="1"/>
  <c r="I472" i="1" s="1"/>
  <c r="I473" i="1" s="1"/>
  <c r="I474" i="1" s="1"/>
  <c r="I475" i="1" s="1"/>
  <c r="I476" i="1" s="1"/>
  <c r="I477" i="1" s="1"/>
  <c r="I478" i="1" s="1"/>
  <c r="I479" i="1" s="1"/>
  <c r="I480" i="1" s="1"/>
  <c r="I482" i="1"/>
  <c r="I483" i="1" s="1"/>
  <c r="I484" i="1" s="1"/>
  <c r="I485" i="1" s="1"/>
  <c r="I486" i="1" s="1"/>
  <c r="I487" i="1" s="1"/>
  <c r="I488" i="1" s="1"/>
  <c r="I489" i="1" s="1"/>
  <c r="I491" i="1"/>
  <c r="I492" i="1" s="1"/>
  <c r="I493" i="1" s="1"/>
  <c r="I494" i="1" s="1"/>
  <c r="I495" i="1" s="1"/>
  <c r="I496" i="1" s="1"/>
  <c r="I497" i="1" s="1"/>
  <c r="I498" i="1" s="1"/>
  <c r="I500" i="1"/>
  <c r="I501" i="1" s="1"/>
  <c r="I502" i="1" s="1"/>
  <c r="I503" i="1" s="1"/>
  <c r="I504" i="1" s="1"/>
  <c r="I505" i="1" s="1"/>
  <c r="I506" i="1" s="1"/>
  <c r="I507" i="1" s="1"/>
  <c r="I509" i="1"/>
  <c r="I510" i="1" s="1"/>
  <c r="I511" i="1" s="1"/>
  <c r="I512" i="1" s="1"/>
  <c r="I513" i="1" s="1"/>
  <c r="I514" i="1" s="1"/>
  <c r="I515" i="1" s="1"/>
  <c r="I516" i="1" s="1"/>
  <c r="I518" i="1"/>
  <c r="I519" i="1" s="1"/>
  <c r="I520" i="1" s="1"/>
  <c r="I521" i="1" s="1"/>
  <c r="I522" i="1" s="1"/>
  <c r="I523" i="1" s="1"/>
  <c r="I524" i="1" s="1"/>
  <c r="I525" i="1" s="1"/>
  <c r="I527" i="1"/>
  <c r="I528" i="1" s="1"/>
  <c r="I529" i="1" s="1"/>
  <c r="I530" i="1" s="1"/>
  <c r="I531" i="1" s="1"/>
  <c r="I532" i="1" s="1"/>
  <c r="I533" i="1" s="1"/>
  <c r="I534" i="1" s="1"/>
  <c r="I536" i="1"/>
  <c r="I537" i="1" s="1"/>
  <c r="I538" i="1" s="1"/>
  <c r="I539" i="1" s="1"/>
  <c r="I540" i="1" s="1"/>
  <c r="I541" i="1" s="1"/>
  <c r="I542" i="1" s="1"/>
  <c r="I548" i="1"/>
  <c r="I549" i="1" s="1"/>
  <c r="I550" i="1" s="1"/>
  <c r="I551" i="1" s="1"/>
  <c r="I552" i="1" s="1"/>
  <c r="I553" i="1" s="1"/>
  <c r="I554" i="1" s="1"/>
  <c r="I560" i="1"/>
  <c r="I561" i="1" s="1"/>
  <c r="I562" i="1" s="1"/>
  <c r="I563" i="1" s="1"/>
  <c r="I564" i="1" s="1"/>
  <c r="I565" i="1" s="1"/>
  <c r="I566" i="1" s="1"/>
  <c r="I580" i="1"/>
  <c r="I581" i="1" s="1"/>
  <c r="I582" i="1" s="1"/>
  <c r="I583" i="1" s="1"/>
  <c r="I590" i="1"/>
  <c r="I594" i="1"/>
  <c r="I598" i="1"/>
  <c r="I602" i="1"/>
  <c r="I606" i="1"/>
  <c r="I610" i="1"/>
  <c r="I614" i="1"/>
  <c r="I618" i="1"/>
  <c r="I630" i="1"/>
  <c r="I634" i="1"/>
  <c r="I636" i="1"/>
  <c r="I637" i="1" s="1"/>
  <c r="I647" i="1"/>
  <c r="I648" i="1" s="1"/>
  <c r="I649" i="1" s="1"/>
  <c r="I656" i="1"/>
  <c r="I664" i="1"/>
  <c r="I668" i="1"/>
  <c r="I678" i="1"/>
  <c r="I679" i="1" s="1"/>
  <c r="I680" i="1" s="1"/>
  <c r="I681" i="1" s="1"/>
  <c r="I694" i="1"/>
  <c r="I695" i="1" s="1"/>
  <c r="I696" i="1" s="1"/>
  <c r="I710" i="1"/>
  <c r="I711" i="1" s="1"/>
  <c r="I712" i="1" s="1"/>
  <c r="I713" i="1" s="1"/>
  <c r="I714" i="1" s="1"/>
  <c r="I715" i="1" s="1"/>
  <c r="I722" i="1"/>
  <c r="I723" i="1" s="1"/>
  <c r="I724" i="1" s="1"/>
  <c r="I725" i="1" s="1"/>
  <c r="I726" i="1" s="1"/>
  <c r="I727" i="1" s="1"/>
  <c r="I734" i="1"/>
  <c r="I735" i="1" s="1"/>
  <c r="I736" i="1" s="1"/>
  <c r="I737" i="1" s="1"/>
  <c r="I738" i="1" s="1"/>
  <c r="I739" i="1" s="1"/>
  <c r="I746" i="1"/>
  <c r="I747" i="1" s="1"/>
  <c r="I748" i="1" s="1"/>
  <c r="I749" i="1" s="1"/>
  <c r="I750" i="1" s="1"/>
  <c r="I751" i="1" s="1"/>
  <c r="I800" i="1"/>
  <c r="I804" i="1"/>
  <c r="I808" i="1"/>
  <c r="I812" i="1"/>
  <c r="I816" i="1"/>
  <c r="I820" i="1"/>
  <c r="I824" i="1"/>
  <c r="I834" i="1"/>
  <c r="I838" i="1"/>
  <c r="I840" i="1"/>
  <c r="I841" i="1" s="1"/>
  <c r="I842" i="1" s="1"/>
  <c r="I843" i="1" s="1"/>
  <c r="I847" i="1"/>
  <c r="I849" i="1"/>
  <c r="I850" i="1" s="1"/>
  <c r="I851" i="1" s="1"/>
  <c r="I852" i="1" s="1"/>
  <c r="I858" i="1"/>
  <c r="I865" i="1"/>
  <c r="I866" i="1" s="1"/>
  <c r="I883" i="1"/>
  <c r="I884" i="1" s="1"/>
  <c r="I885" i="1" s="1"/>
  <c r="I886" i="1" s="1"/>
  <c r="I888" i="1"/>
  <c r="I889" i="1" s="1"/>
  <c r="I890" i="1" s="1"/>
  <c r="I891" i="1" s="1"/>
  <c r="I893" i="1"/>
  <c r="I894" i="1" s="1"/>
  <c r="I895" i="1" s="1"/>
  <c r="I896" i="1" s="1"/>
  <c r="I898" i="1"/>
  <c r="I899" i="1" s="1"/>
  <c r="I900" i="1" s="1"/>
  <c r="I901" i="1" s="1"/>
  <c r="I903" i="1"/>
  <c r="I904" i="1" s="1"/>
  <c r="I905" i="1" s="1"/>
  <c r="I906" i="1" s="1"/>
  <c r="I908" i="1"/>
  <c r="I909" i="1" s="1"/>
  <c r="I910" i="1" s="1"/>
  <c r="I911" i="1" s="1"/>
  <c r="I913" i="1"/>
  <c r="I914" i="1" s="1"/>
  <c r="I915" i="1" s="1"/>
  <c r="I916" i="1" s="1"/>
  <c r="I918" i="1"/>
  <c r="I919" i="1" s="1"/>
  <c r="I920" i="1" s="1"/>
  <c r="I921" i="1" s="1"/>
  <c r="I923" i="1"/>
  <c r="I924" i="1" s="1"/>
  <c r="I925" i="1" s="1"/>
  <c r="I926" i="1" s="1"/>
  <c r="I927" i="1" s="1"/>
  <c r="I928" i="1" s="1"/>
  <c r="I930" i="1"/>
  <c r="I931" i="1" s="1"/>
  <c r="I932" i="1" s="1"/>
  <c r="I933" i="1" s="1"/>
  <c r="I934" i="1" s="1"/>
  <c r="I935" i="1" s="1"/>
  <c r="I937" i="1"/>
  <c r="I938" i="1" s="1"/>
  <c r="I939" i="1" s="1"/>
  <c r="I940" i="1" s="1"/>
  <c r="I942" i="1"/>
  <c r="I943" i="1" s="1"/>
  <c r="I944" i="1" s="1"/>
  <c r="I945" i="1" s="1"/>
  <c r="I947" i="1"/>
  <c r="I948" i="1" s="1"/>
  <c r="I949" i="1" s="1"/>
  <c r="I950" i="1" s="1"/>
  <c r="I952" i="1"/>
  <c r="I953" i="1" s="1"/>
  <c r="I954" i="1" s="1"/>
  <c r="I955" i="1" s="1"/>
  <c r="I957" i="1"/>
  <c r="I958" i="1" s="1"/>
  <c r="I959" i="1" s="1"/>
  <c r="I960" i="1" s="1"/>
  <c r="I962" i="1"/>
  <c r="I963" i="1" s="1"/>
  <c r="I964" i="1" s="1"/>
  <c r="I965" i="1" s="1"/>
  <c r="I967" i="1"/>
  <c r="I968" i="1" s="1"/>
  <c r="I969" i="1" s="1"/>
  <c r="I970" i="1" s="1"/>
  <c r="I971" i="1" s="1"/>
  <c r="I972" i="1" s="1"/>
  <c r="I976" i="1"/>
  <c r="I981" i="1"/>
  <c r="I982" i="1" s="1"/>
  <c r="I983" i="1" s="1"/>
  <c r="I984" i="1" s="1"/>
  <c r="I986" i="1"/>
  <c r="I987" i="1" s="1"/>
  <c r="I988" i="1" s="1"/>
  <c r="I989" i="1" s="1"/>
  <c r="I991" i="1"/>
  <c r="I992" i="1" s="1"/>
  <c r="I993" i="1" s="1"/>
  <c r="I994" i="1" s="1"/>
  <c r="I996" i="1"/>
  <c r="I997" i="1" s="1"/>
  <c r="I998" i="1" s="1"/>
  <c r="I999" i="1" s="1"/>
  <c r="I1001" i="1"/>
  <c r="I1002" i="1" s="1"/>
  <c r="I1003" i="1" s="1"/>
  <c r="I1004" i="1" s="1"/>
  <c r="I1006" i="1"/>
  <c r="I1007" i="1" s="1"/>
  <c r="I1008" i="1" s="1"/>
  <c r="I1009" i="1" s="1"/>
  <c r="I1011" i="1"/>
  <c r="I1012" i="1" s="1"/>
  <c r="I1013" i="1" s="1"/>
  <c r="I1014" i="1" s="1"/>
  <c r="I1016" i="1"/>
  <c r="I1017" i="1" s="1"/>
  <c r="I1018" i="1" s="1"/>
  <c r="I1019" i="1" s="1"/>
  <c r="I1021" i="1"/>
  <c r="I1022" i="1" s="1"/>
  <c r="I1023" i="1" s="1"/>
  <c r="I1024" i="1" s="1"/>
  <c r="I1026" i="1"/>
  <c r="I1027" i="1" s="1"/>
  <c r="I1028" i="1" s="1"/>
  <c r="I1029" i="1" s="1"/>
  <c r="I1031" i="1"/>
  <c r="I1032" i="1" s="1"/>
  <c r="I1033" i="1" s="1"/>
  <c r="I1034" i="1" s="1"/>
  <c r="I1036" i="1"/>
  <c r="I1037" i="1" s="1"/>
  <c r="I1038" i="1" s="1"/>
  <c r="I1039" i="1" s="1"/>
  <c r="I1041" i="1"/>
  <c r="I1042" i="1" s="1"/>
  <c r="I1043" i="1" s="1"/>
  <c r="I1044" i="1" s="1"/>
  <c r="I1046" i="1"/>
  <c r="I1047" i="1" s="1"/>
  <c r="I1048" i="1" s="1"/>
  <c r="I1049" i="1" s="1"/>
  <c r="I1051" i="1"/>
  <c r="I1052" i="1" s="1"/>
  <c r="I1053" i="1" s="1"/>
  <c r="I1054" i="1" s="1"/>
  <c r="I1056" i="1"/>
  <c r="I1057" i="1" s="1"/>
  <c r="I1058" i="1" s="1"/>
  <c r="I1059" i="1" s="1"/>
  <c r="I1061" i="1"/>
  <c r="I1062" i="1" s="1"/>
  <c r="I1063" i="1" s="1"/>
  <c r="I1064" i="1" s="1"/>
  <c r="I1066" i="1"/>
  <c r="I1067" i="1" s="1"/>
  <c r="I1068" i="1" s="1"/>
  <c r="I1069" i="1" s="1"/>
  <c r="I1071" i="1"/>
  <c r="I1072" i="1" s="1"/>
  <c r="I1073" i="1" s="1"/>
  <c r="I1074" i="1" s="1"/>
  <c r="I1076" i="1"/>
  <c r="I1077" i="1" s="1"/>
  <c r="I1078" i="1" s="1"/>
  <c r="I1079" i="1" s="1"/>
  <c r="I1081" i="1"/>
  <c r="I1082" i="1" s="1"/>
  <c r="I1083" i="1" s="1"/>
  <c r="I1084" i="1" s="1"/>
  <c r="I1086" i="1"/>
  <c r="I1087" i="1" s="1"/>
  <c r="I1088" i="1" s="1"/>
  <c r="I1089" i="1" s="1"/>
  <c r="I1091" i="1"/>
  <c r="I1092" i="1" s="1"/>
  <c r="I1093" i="1" s="1"/>
  <c r="I1094" i="1" s="1"/>
  <c r="I1096" i="1"/>
  <c r="I1097" i="1" s="1"/>
  <c r="I1098" i="1" s="1"/>
  <c r="I1099" i="1" s="1"/>
  <c r="I1101" i="1"/>
  <c r="I1102" i="1" s="1"/>
  <c r="I1103" i="1" s="1"/>
  <c r="I1104" i="1" s="1"/>
  <c r="I1106" i="1"/>
  <c r="I1107" i="1" s="1"/>
  <c r="I1108" i="1" s="1"/>
  <c r="I1109" i="1" s="1"/>
  <c r="I1111" i="1"/>
  <c r="I1112" i="1" s="1"/>
  <c r="I1113" i="1" s="1"/>
  <c r="I1114" i="1" s="1"/>
  <c r="I1116" i="1"/>
  <c r="I1117" i="1" s="1"/>
  <c r="I1118" i="1" s="1"/>
  <c r="I1119" i="1" s="1"/>
  <c r="I1121" i="1"/>
  <c r="I1122" i="1" s="1"/>
  <c r="I1123" i="1" s="1"/>
  <c r="I1124" i="1" s="1"/>
  <c r="I1126" i="1"/>
  <c r="I1127" i="1" s="1"/>
  <c r="I1128" i="1" s="1"/>
  <c r="I1129" i="1" s="1"/>
  <c r="I1131" i="1"/>
  <c r="I1132" i="1" s="1"/>
  <c r="I1133" i="1" s="1"/>
  <c r="I1134" i="1" s="1"/>
  <c r="I1136" i="1"/>
  <c r="I1137" i="1" s="1"/>
  <c r="I1138" i="1" s="1"/>
  <c r="I1139" i="1" s="1"/>
  <c r="I1141" i="1"/>
  <c r="I1142" i="1" s="1"/>
  <c r="I1143" i="1" s="1"/>
  <c r="I1144" i="1" s="1"/>
  <c r="I1146" i="1"/>
  <c r="I1147" i="1" s="1"/>
  <c r="I1148" i="1" s="1"/>
  <c r="I1149" i="1" s="1"/>
  <c r="I1151" i="1"/>
  <c r="I1152" i="1" s="1"/>
  <c r="I1153" i="1" s="1"/>
  <c r="I1154" i="1" s="1"/>
  <c r="I1156" i="1"/>
  <c r="I1157" i="1" s="1"/>
  <c r="I1158" i="1" s="1"/>
  <c r="I1159" i="1" s="1"/>
  <c r="I1161" i="1"/>
  <c r="I1162" i="1" s="1"/>
  <c r="I1163" i="1" s="1"/>
  <c r="I1164" i="1" s="1"/>
  <c r="I1166" i="1"/>
  <c r="I1167" i="1" s="1"/>
  <c r="I1168" i="1" s="1"/>
  <c r="I1169" i="1" s="1"/>
  <c r="I1171" i="1"/>
  <c r="I1172" i="1" s="1"/>
  <c r="I1173" i="1" s="1"/>
  <c r="I1174" i="1" s="1"/>
  <c r="I1176" i="1"/>
  <c r="I1177" i="1" s="1"/>
  <c r="I1178" i="1" s="1"/>
  <c r="I1179" i="1" s="1"/>
  <c r="I1181" i="1"/>
  <c r="I1182" i="1" s="1"/>
  <c r="I1183" i="1" s="1"/>
  <c r="I1184" i="1" s="1"/>
  <c r="I1186" i="1"/>
  <c r="I1187" i="1" s="1"/>
  <c r="I1188" i="1" s="1"/>
  <c r="I1189" i="1" s="1"/>
  <c r="I1191" i="1"/>
  <c r="I1192" i="1" s="1"/>
  <c r="I1193" i="1" s="1"/>
  <c r="I1194" i="1" s="1"/>
  <c r="I1196" i="1"/>
  <c r="I1197" i="1" s="1"/>
  <c r="I1198" i="1" s="1"/>
  <c r="I1199" i="1" s="1"/>
  <c r="I1201" i="1"/>
  <c r="I1202" i="1" s="1"/>
  <c r="I1203" i="1" s="1"/>
  <c r="I1204" i="1" s="1"/>
  <c r="I1206" i="1"/>
  <c r="I1207" i="1" s="1"/>
  <c r="I1208" i="1" s="1"/>
  <c r="I1209" i="1" s="1"/>
  <c r="I1211" i="1"/>
  <c r="I1212" i="1" s="1"/>
  <c r="I1213" i="1" s="1"/>
  <c r="I1214" i="1" s="1"/>
  <c r="I1216" i="1"/>
  <c r="I1217" i="1" s="1"/>
  <c r="I1218" i="1" s="1"/>
  <c r="I1219" i="1" s="1"/>
  <c r="I1221" i="1"/>
  <c r="I1222" i="1" s="1"/>
  <c r="I1223" i="1" s="1"/>
  <c r="I1224" i="1" s="1"/>
  <c r="I1226" i="1"/>
  <c r="I1227" i="1" s="1"/>
  <c r="I1228" i="1" s="1"/>
  <c r="I1229" i="1" s="1"/>
  <c r="I1231" i="1"/>
  <c r="I1232" i="1" s="1"/>
  <c r="I1233" i="1" s="1"/>
  <c r="I1234" i="1" s="1"/>
  <c r="I1236" i="1"/>
  <c r="I1237" i="1" s="1"/>
  <c r="I1238" i="1" s="1"/>
  <c r="I1239" i="1" s="1"/>
  <c r="I1241" i="1"/>
  <c r="I1242" i="1" s="1"/>
  <c r="I1243" i="1" s="1"/>
  <c r="I1244" i="1" s="1"/>
  <c r="I1246" i="1"/>
  <c r="I1247" i="1" s="1"/>
  <c r="I1248" i="1" s="1"/>
  <c r="I1249" i="1" s="1"/>
  <c r="I1251" i="1"/>
  <c r="I1252" i="1" s="1"/>
  <c r="I1253" i="1" s="1"/>
  <c r="I1254" i="1" s="1"/>
  <c r="I1268" i="1"/>
  <c r="I1269" i="1" s="1"/>
  <c r="I1270" i="1" s="1"/>
  <c r="I1271" i="1" s="1"/>
  <c r="I1290" i="1"/>
  <c r="I1291" i="1" s="1"/>
  <c r="I1293" i="1"/>
  <c r="I1294" i="1" s="1"/>
  <c r="I1295" i="1" s="1"/>
  <c r="I1296" i="1" s="1"/>
  <c r="I1312" i="1"/>
  <c r="I1313" i="1" s="1"/>
  <c r="I1314" i="1" s="1"/>
  <c r="I1316" i="1"/>
  <c r="I1317" i="1" s="1"/>
  <c r="I1318" i="1" s="1"/>
  <c r="I1319" i="1" s="1"/>
  <c r="I1321" i="1"/>
  <c r="I1322" i="1" s="1"/>
  <c r="I1323" i="1" s="1"/>
  <c r="I1324" i="1" s="1"/>
  <c r="I1326" i="1"/>
  <c r="I1327" i="1" s="1"/>
  <c r="I1328" i="1" s="1"/>
  <c r="I1329" i="1" s="1"/>
  <c r="I1330" i="1" s="1"/>
  <c r="I1332" i="1"/>
  <c r="I1333" i="1" s="1"/>
  <c r="I1334" i="1" s="1"/>
  <c r="I1335" i="1" s="1"/>
  <c r="I1336" i="1" s="1"/>
  <c r="I1410" i="1"/>
  <c r="I1411" i="1" s="1"/>
  <c r="I1412" i="1" s="1"/>
  <c r="I1413" i="1" s="1"/>
  <c r="I1466" i="1"/>
  <c r="I1467" i="1" s="1"/>
  <c r="I1468" i="1" s="1"/>
  <c r="I1469" i="1" s="1"/>
  <c r="I1470" i="1" s="1"/>
  <c r="I1471" i="1" s="1"/>
  <c r="I1472" i="1" s="1"/>
  <c r="I1473" i="1" s="1"/>
  <c r="I1474" i="1" s="1"/>
  <c r="I1475" i="1" s="1"/>
  <c r="I1476" i="1" s="1"/>
  <c r="I1477" i="1" s="1"/>
  <c r="I1478" i="1" s="1"/>
  <c r="I1479" i="1" s="1"/>
  <c r="I1480" i="1" s="1"/>
  <c r="I1481" i="1" s="1"/>
  <c r="I1482" i="1" s="1"/>
  <c r="I1484" i="1"/>
  <c r="I1485" i="1" s="1"/>
  <c r="I1486" i="1" s="1"/>
  <c r="I1487" i="1" s="1"/>
  <c r="I1488" i="1" s="1"/>
  <c r="I1489" i="1" s="1"/>
  <c r="I1490" i="1" s="1"/>
  <c r="I1491" i="1" s="1"/>
  <c r="I1494" i="1"/>
  <c r="I1495" i="1" s="1"/>
  <c r="I1496" i="1" s="1"/>
  <c r="I1497" i="1" s="1"/>
  <c r="I1498" i="1" s="1"/>
  <c r="I1499" i="1" s="1"/>
  <c r="I1500" i="1" s="1"/>
  <c r="I1501" i="1" s="1"/>
  <c r="I1502" i="1" s="1"/>
  <c r="I1503" i="1" s="1"/>
  <c r="I1504" i="1" s="1"/>
  <c r="I1505" i="1" s="1"/>
  <c r="I1506" i="1" s="1"/>
  <c r="I1507" i="1" s="1"/>
  <c r="I1508" i="1" s="1"/>
  <c r="I1509" i="1" s="1"/>
  <c r="I1510" i="1" s="1"/>
  <c r="I1512" i="1"/>
  <c r="I1513" i="1" s="1"/>
  <c r="I1514" i="1" s="1"/>
  <c r="I1515" i="1" s="1"/>
  <c r="I1516" i="1" s="1"/>
  <c r="I1517" i="1" s="1"/>
  <c r="I1518" i="1" s="1"/>
  <c r="I1519" i="1" s="1"/>
  <c r="I1520" i="1" s="1"/>
  <c r="I1521" i="1" s="1"/>
  <c r="I1522" i="1" s="1"/>
  <c r="I1523" i="1" s="1"/>
  <c r="I1524" i="1" s="1"/>
  <c r="I1525" i="1" s="1"/>
  <c r="I1526" i="1" s="1"/>
  <c r="I1527" i="1" s="1"/>
  <c r="I1528" i="1" s="1"/>
  <c r="I1530" i="1" s="1"/>
  <c r="I1531" i="1"/>
  <c r="I1532" i="1" s="1"/>
  <c r="I1533" i="1" s="1"/>
  <c r="I1534" i="1" s="1"/>
  <c r="I1535" i="1" s="1"/>
  <c r="I1536" i="1" s="1"/>
  <c r="I1537" i="1" s="1"/>
  <c r="I1538" i="1" s="1"/>
  <c r="I1539" i="1" s="1"/>
  <c r="I1540" i="1" s="1"/>
  <c r="I1541" i="1" s="1"/>
  <c r="I1542" i="1" s="1"/>
  <c r="I1543" i="1" s="1"/>
  <c r="I1544" i="1" s="1"/>
  <c r="I1555" i="1"/>
  <c r="I1556" i="1" s="1"/>
  <c r="I1557" i="1" s="1"/>
  <c r="I1558" i="1" s="1"/>
  <c r="I1559" i="1" s="1"/>
  <c r="I1560" i="1" s="1"/>
  <c r="I1561" i="1" s="1"/>
  <c r="I1582" i="1"/>
  <c r="I1583" i="1" s="1"/>
  <c r="I1584" i="1" s="1"/>
  <c r="I1585" i="1" s="1"/>
  <c r="I1586" i="1" s="1"/>
  <c r="I1587" i="1" s="1"/>
  <c r="I1592" i="1"/>
  <c r="I1593" i="1" s="1"/>
  <c r="I1594" i="1" s="1"/>
  <c r="I1630" i="1"/>
  <c r="I1631" i="1" s="1"/>
  <c r="I1632" i="1" s="1"/>
  <c r="I1634" i="1"/>
  <c r="I1635" i="1" s="1"/>
  <c r="I1647" i="1"/>
  <c r="I1648" i="1" s="1"/>
  <c r="I1651" i="1"/>
  <c r="I1652" i="1" s="1"/>
  <c r="I1654" i="1"/>
  <c r="I1655" i="1" s="1"/>
  <c r="I1697" i="1"/>
  <c r="I1698" i="1" s="1"/>
  <c r="I1699" i="1" s="1"/>
  <c r="I1700" i="1" s="1"/>
  <c r="I1701" i="1" s="1"/>
  <c r="I1702" i="1" s="1"/>
  <c r="I1703" i="1" s="1"/>
  <c r="I1704" i="1" s="1"/>
  <c r="I1705" i="1" s="1"/>
  <c r="I1706" i="1" s="1"/>
  <c r="I1707" i="1" s="1"/>
  <c r="I1708" i="1" s="1"/>
  <c r="I1709" i="1" s="1"/>
  <c r="I1710" i="1" s="1"/>
  <c r="I1711" i="1" s="1"/>
  <c r="I1712" i="1" s="1"/>
  <c r="I1713" i="1" s="1"/>
  <c r="I1715" i="1"/>
  <c r="I1716" i="1" s="1"/>
  <c r="I1717" i="1" s="1"/>
  <c r="I1718" i="1" s="1"/>
  <c r="I1724" i="1"/>
  <c r="I1725" i="1" s="1"/>
  <c r="I1726" i="1" s="1"/>
  <c r="I1727" i="1" s="1"/>
  <c r="I1728" i="1" s="1"/>
  <c r="I1730" i="1"/>
  <c r="I1731" i="1" s="1"/>
  <c r="I1732" i="1" s="1"/>
  <c r="I1733" i="1" s="1"/>
  <c r="I1734" i="1" s="1"/>
  <c r="I1735" i="1" s="1"/>
  <c r="I1736" i="1" s="1"/>
  <c r="I1737" i="1" s="1"/>
  <c r="I1759" i="1"/>
  <c r="I1760" i="1" s="1"/>
  <c r="I1761" i="1" s="1"/>
  <c r="I1762" i="1" s="1"/>
  <c r="I1763" i="1" s="1"/>
  <c r="I1764" i="1" s="1"/>
  <c r="I1765" i="1" s="1"/>
  <c r="I1771" i="1"/>
  <c r="I1772" i="1" s="1"/>
  <c r="I1773" i="1" s="1"/>
  <c r="I1774" i="1" s="1"/>
  <c r="I1775" i="1" s="1"/>
  <c r="I1776" i="1" s="1"/>
  <c r="I1784" i="1"/>
  <c r="I1785" i="1" s="1"/>
  <c r="I1786" i="1" s="1"/>
  <c r="I1787" i="1" s="1"/>
  <c r="I1797" i="1"/>
  <c r="I1799" i="1"/>
  <c r="I1800" i="1" s="1"/>
  <c r="I1801" i="1" s="1"/>
  <c r="I1802" i="1" s="1"/>
  <c r="I1803" i="1" s="1"/>
  <c r="I1804" i="1" s="1"/>
  <c r="I1805" i="1" s="1"/>
  <c r="I1826" i="1"/>
  <c r="I1827" i="1" s="1"/>
  <c r="I1828" i="1" s="1"/>
  <c r="I1829" i="1" s="1"/>
  <c r="I1830" i="1" s="1"/>
  <c r="I1840" i="1"/>
  <c r="I1841" i="1" s="1"/>
  <c r="I1842" i="1" s="1"/>
  <c r="I1843" i="1" s="1"/>
  <c r="I1844" i="1" s="1"/>
  <c r="I1845" i="1" s="1"/>
  <c r="I1846" i="1" s="1"/>
  <c r="I1847" i="1" s="1"/>
  <c r="I1848" i="1" s="1"/>
  <c r="I1849" i="1" s="1"/>
  <c r="I1850" i="1" s="1"/>
  <c r="I1851" i="1" s="1"/>
  <c r="I1852" i="1" s="1"/>
  <c r="I1853" i="1" s="1"/>
  <c r="I1854" i="1" s="1"/>
  <c r="I1855" i="1" s="1"/>
  <c r="I1856" i="1" s="1"/>
  <c r="I1867" i="1"/>
  <c r="I1868" i="1" s="1"/>
  <c r="I1869" i="1" s="1"/>
  <c r="I1870" i="1" s="1"/>
  <c r="I1886" i="1"/>
  <c r="I1887" i="1" s="1"/>
  <c r="I1910" i="1"/>
  <c r="I1911" i="1" s="1"/>
  <c r="I1934" i="1"/>
  <c r="I1935" i="1" s="1"/>
  <c r="I1936" i="1" s="1"/>
  <c r="I1937" i="1" s="1"/>
  <c r="I1938" i="1" s="1"/>
  <c r="I1939" i="1" s="1"/>
  <c r="I1955" i="1"/>
  <c r="I1956" i="1" s="1"/>
  <c r="I1957" i="1" s="1"/>
  <c r="I1958" i="1" s="1"/>
  <c r="I1959" i="1" s="1"/>
  <c r="I1992" i="1"/>
  <c r="I1998" i="1"/>
  <c r="I1999" i="1" s="1"/>
  <c r="I2000" i="1" s="1"/>
  <c r="I2001" i="1" s="1"/>
  <c r="I2003" i="1"/>
  <c r="I2004" i="1" s="1"/>
  <c r="I2005" i="1" s="1"/>
  <c r="I2006" i="1" s="1"/>
  <c r="I2013" i="1"/>
  <c r="I2014" i="1" s="1"/>
  <c r="I2015" i="1" s="1"/>
  <c r="I2016" i="1" s="1"/>
  <c r="I2017" i="1" s="1"/>
  <c r="I2018" i="1" s="1"/>
  <c r="I2027" i="1"/>
  <c r="I2030" i="1"/>
  <c r="I2031" i="1" s="1"/>
  <c r="I2032" i="1" s="1"/>
  <c r="I2035" i="1"/>
  <c r="I2036" i="1" s="1"/>
  <c r="I2038" i="1"/>
  <c r="I2039" i="1" s="1"/>
  <c r="I2041" i="1"/>
  <c r="I2042" i="1" s="1"/>
  <c r="I2043" i="1" s="1"/>
  <c r="I2044" i="1" s="1"/>
  <c r="I2045" i="1" s="1"/>
  <c r="I2046" i="1" s="1"/>
  <c r="I2047" i="1" s="1"/>
  <c r="I2048" i="1" s="1"/>
  <c r="I2049" i="1" s="1"/>
  <c r="I2050" i="1" s="1"/>
  <c r="I2051" i="1" s="1"/>
  <c r="I2052" i="1" s="1"/>
  <c r="I2053" i="1" s="1"/>
  <c r="I2054" i="1" s="1"/>
  <c r="I2055" i="1" s="1"/>
  <c r="I2056" i="1" s="1"/>
  <c r="I2057" i="1" s="1"/>
  <c r="I2060" i="1"/>
  <c r="I2061" i="1" s="1"/>
  <c r="I2062" i="1" s="1"/>
  <c r="I2063" i="1" s="1"/>
  <c r="I2074" i="1"/>
  <c r="I2075" i="1" s="1"/>
  <c r="I2076" i="1" s="1"/>
  <c r="I2077" i="1" s="1"/>
  <c r="I2078" i="1" s="1"/>
  <c r="I2079" i="1" s="1"/>
  <c r="I2080" i="1" s="1"/>
  <c r="I2095" i="1"/>
  <c r="I2096" i="1" s="1"/>
  <c r="I2097" i="1" s="1"/>
  <c r="I2098" i="1" s="1"/>
  <c r="I2099" i="1" s="1"/>
  <c r="I2100" i="1" s="1"/>
  <c r="I2101" i="1" s="1"/>
  <c r="I2102" i="1" s="1"/>
  <c r="I2103" i="1" s="1"/>
  <c r="I2104" i="1" s="1"/>
  <c r="I2105" i="1" s="1"/>
  <c r="I2106" i="1" s="1"/>
  <c r="I2107" i="1" s="1"/>
  <c r="I2108" i="1" s="1"/>
  <c r="I2121" i="1"/>
  <c r="I2122" i="1" s="1"/>
  <c r="I2123" i="1" s="1"/>
  <c r="I2124" i="1" s="1"/>
  <c r="I2125" i="1" s="1"/>
  <c r="I2126" i="1" s="1"/>
  <c r="I2127" i="1" s="1"/>
  <c r="I2133" i="1"/>
  <c r="I2134" i="1" s="1"/>
  <c r="I2135" i="1" s="1"/>
  <c r="I2136" i="1" s="1"/>
  <c r="I2137" i="1" s="1"/>
  <c r="I2138" i="1" s="1"/>
  <c r="I2151" i="1"/>
  <c r="I2152" i="1" s="1"/>
  <c r="I2153" i="1" s="1"/>
  <c r="I2154" i="1" s="1"/>
  <c r="I2155" i="1" s="1"/>
  <c r="I2156" i="1" s="1"/>
  <c r="E87" i="1"/>
  <c r="E91" i="1"/>
  <c r="E92" i="1" s="1"/>
  <c r="E93" i="1" s="1"/>
  <c r="E94" i="1" s="1"/>
  <c r="E95" i="1" s="1"/>
  <c r="E96" i="1" s="1"/>
  <c r="E97" i="1" s="1"/>
  <c r="E98" i="1" s="1"/>
  <c r="E99" i="1" s="1"/>
  <c r="E100" i="1" s="1"/>
  <c r="E101" i="1" s="1"/>
  <c r="E102" i="1" s="1"/>
  <c r="E104" i="1"/>
  <c r="E105" i="1" s="1"/>
  <c r="E106" i="1" s="1"/>
  <c r="E107" i="1" s="1"/>
  <c r="E108" i="1" s="1"/>
  <c r="E109" i="1" s="1"/>
  <c r="E110" i="1" s="1"/>
  <c r="E111" i="1" s="1"/>
  <c r="E112" i="1" s="1"/>
  <c r="E113" i="1" s="1"/>
  <c r="E114" i="1" s="1"/>
  <c r="E115" i="1" s="1"/>
  <c r="E116" i="1" s="1"/>
  <c r="E121" i="1"/>
  <c r="E122" i="1" s="1"/>
  <c r="E123" i="1" s="1"/>
  <c r="E124" i="1" s="1"/>
  <c r="E125" i="1" s="1"/>
  <c r="E126" i="1" s="1"/>
  <c r="E127" i="1" s="1"/>
  <c r="E128" i="1" s="1"/>
  <c r="E129" i="1" s="1"/>
  <c r="E130" i="1" s="1"/>
  <c r="E131" i="1" s="1"/>
  <c r="E133" i="1"/>
  <c r="E134" i="1" s="1"/>
  <c r="E135" i="1" s="1"/>
  <c r="E136" i="1" s="1"/>
  <c r="E147" i="1"/>
  <c r="E152" i="1"/>
  <c r="E157" i="1"/>
  <c r="E162" i="1"/>
  <c r="E163" i="1" s="1"/>
  <c r="E165" i="1"/>
  <c r="E166" i="1" s="1"/>
  <c r="E168" i="1"/>
  <c r="E169" i="1" s="1"/>
  <c r="E170" i="1" s="1"/>
  <c r="E171" i="1" s="1"/>
  <c r="E172" i="1" s="1"/>
  <c r="E173" i="1" s="1"/>
  <c r="E225" i="1"/>
  <c r="E226" i="1" s="1"/>
  <c r="E227" i="1" s="1"/>
  <c r="E228" i="1" s="1"/>
  <c r="E229" i="1" s="1"/>
  <c r="E230" i="1" s="1"/>
  <c r="E231" i="1" s="1"/>
  <c r="E232" i="1" s="1"/>
  <c r="E234" i="1"/>
  <c r="E235" i="1" s="1"/>
  <c r="E236" i="1" s="1"/>
  <c r="E237" i="1" s="1"/>
  <c r="E238" i="1" s="1"/>
  <c r="E239" i="1" s="1"/>
  <c r="E240" i="1" s="1"/>
  <c r="E241" i="1" s="1"/>
  <c r="E243" i="1"/>
  <c r="E244" i="1" s="1"/>
  <c r="E245" i="1" s="1"/>
  <c r="E246" i="1" s="1"/>
  <c r="E247" i="1" s="1"/>
  <c r="E248" i="1" s="1"/>
  <c r="E250" i="1"/>
  <c r="E251" i="1" s="1"/>
  <c r="E252" i="1" s="1"/>
  <c r="E253" i="1" s="1"/>
  <c r="E259" i="1"/>
  <c r="E260" i="1" s="1"/>
  <c r="E261" i="1" s="1"/>
  <c r="E262" i="1" s="1"/>
  <c r="E263" i="1" s="1"/>
  <c r="E264" i="1" s="1"/>
  <c r="E275" i="1"/>
  <c r="E276" i="1" s="1"/>
  <c r="E277" i="1" s="1"/>
  <c r="E278" i="1" s="1"/>
  <c r="E279" i="1" s="1"/>
  <c r="E280" i="1" s="1"/>
  <c r="E281" i="1" s="1"/>
  <c r="E292" i="1"/>
  <c r="E293" i="1" s="1"/>
  <c r="E294" i="1" s="1"/>
  <c r="E295" i="1" s="1"/>
  <c r="E296" i="1" s="1"/>
  <c r="E297" i="1" s="1"/>
  <c r="E298" i="1" s="1"/>
  <c r="E299" i="1" s="1"/>
  <c r="E300" i="1" s="1"/>
  <c r="E302" i="1"/>
  <c r="E303" i="1" s="1"/>
  <c r="E304" i="1" s="1"/>
  <c r="E305" i="1" s="1"/>
  <c r="E317" i="1"/>
  <c r="E318" i="1" s="1"/>
  <c r="E319" i="1" s="1"/>
  <c r="E320" i="1" s="1"/>
  <c r="E321" i="1" s="1"/>
  <c r="E322" i="1" s="1"/>
  <c r="E323" i="1" s="1"/>
  <c r="E324" i="1" s="1"/>
  <c r="E325" i="1" s="1"/>
  <c r="E326" i="1" s="1"/>
  <c r="E329" i="1"/>
  <c r="E330" i="1" s="1"/>
  <c r="E333" i="1"/>
  <c r="E334" i="1" s="1"/>
  <c r="E336" i="1"/>
  <c r="E338" i="1"/>
  <c r="E340" i="1"/>
  <c r="E342" i="1"/>
  <c r="E345" i="1"/>
  <c r="E346" i="1" s="1"/>
  <c r="E348" i="1"/>
  <c r="E350" i="1"/>
  <c r="E352" i="1"/>
  <c r="E354" i="1"/>
  <c r="E374" i="1"/>
  <c r="E375" i="1" s="1"/>
  <c r="E376" i="1" s="1"/>
  <c r="E377" i="1" s="1"/>
  <c r="E378" i="1" s="1"/>
  <c r="E379" i="1" s="1"/>
  <c r="E380" i="1" s="1"/>
  <c r="E381" i="1" s="1"/>
  <c r="E462" i="1"/>
  <c r="E463" i="1" s="1"/>
  <c r="E464" i="1" s="1"/>
  <c r="E465" i="1" s="1"/>
  <c r="E466" i="1" s="1"/>
  <c r="E467" i="1" s="1"/>
  <c r="E468" i="1" s="1"/>
  <c r="E469" i="1" s="1"/>
  <c r="E471" i="1"/>
  <c r="E472" i="1" s="1"/>
  <c r="E473" i="1" s="1"/>
  <c r="E474" i="1" s="1"/>
  <c r="E475" i="1" s="1"/>
  <c r="E476" i="1" s="1"/>
  <c r="E477" i="1" s="1"/>
  <c r="E478" i="1" s="1"/>
  <c r="E479" i="1" s="1"/>
  <c r="E480" i="1" s="1"/>
  <c r="E482" i="1"/>
  <c r="E483" i="1" s="1"/>
  <c r="E484" i="1" s="1"/>
  <c r="E485" i="1" s="1"/>
  <c r="E486" i="1" s="1"/>
  <c r="E487" i="1" s="1"/>
  <c r="E488" i="1" s="1"/>
  <c r="E489" i="1" s="1"/>
  <c r="E491" i="1"/>
  <c r="E492" i="1" s="1"/>
  <c r="E493" i="1" s="1"/>
  <c r="E494" i="1" s="1"/>
  <c r="E495" i="1" s="1"/>
  <c r="E496" i="1" s="1"/>
  <c r="E497" i="1" s="1"/>
  <c r="E498" i="1" s="1"/>
  <c r="E500" i="1"/>
  <c r="E501" i="1" s="1"/>
  <c r="E502" i="1" s="1"/>
  <c r="E503" i="1" s="1"/>
  <c r="E504" i="1" s="1"/>
  <c r="E505" i="1" s="1"/>
  <c r="E506" i="1" s="1"/>
  <c r="E507" i="1" s="1"/>
  <c r="E509" i="1"/>
  <c r="E510" i="1" s="1"/>
  <c r="E511" i="1" s="1"/>
  <c r="E512" i="1" s="1"/>
  <c r="E513" i="1" s="1"/>
  <c r="E514" i="1" s="1"/>
  <c r="E515" i="1" s="1"/>
  <c r="E516" i="1" s="1"/>
  <c r="E518" i="1"/>
  <c r="E519" i="1" s="1"/>
  <c r="E520" i="1" s="1"/>
  <c r="E521" i="1" s="1"/>
  <c r="E522" i="1" s="1"/>
  <c r="E523" i="1" s="1"/>
  <c r="E524" i="1" s="1"/>
  <c r="E525" i="1" s="1"/>
  <c r="E527" i="1"/>
  <c r="E528" i="1" s="1"/>
  <c r="E529" i="1" s="1"/>
  <c r="E530" i="1" s="1"/>
  <c r="E531" i="1" s="1"/>
  <c r="E532" i="1" s="1"/>
  <c r="E533" i="1" s="1"/>
  <c r="E534" i="1" s="1"/>
  <c r="E536" i="1"/>
  <c r="E537" i="1" s="1"/>
  <c r="E538" i="1" s="1"/>
  <c r="E539" i="1" s="1"/>
  <c r="E540" i="1" s="1"/>
  <c r="E541" i="1" s="1"/>
  <c r="E542" i="1" s="1"/>
  <c r="E548" i="1"/>
  <c r="E549" i="1" s="1"/>
  <c r="E550" i="1" s="1"/>
  <c r="E551" i="1" s="1"/>
  <c r="E552" i="1" s="1"/>
  <c r="E553" i="1" s="1"/>
  <c r="E554" i="1" s="1"/>
  <c r="E560" i="1"/>
  <c r="E561" i="1" s="1"/>
  <c r="E562" i="1" s="1"/>
  <c r="E563" i="1" s="1"/>
  <c r="E564" i="1" s="1"/>
  <c r="E565" i="1" s="1"/>
  <c r="E566" i="1" s="1"/>
  <c r="E580" i="1"/>
  <c r="E581" i="1" s="1"/>
  <c r="E582" i="1" s="1"/>
  <c r="E583" i="1" s="1"/>
  <c r="E590" i="1"/>
  <c r="E594" i="1"/>
  <c r="E598" i="1"/>
  <c r="E602" i="1"/>
  <c r="E606" i="1"/>
  <c r="E610" i="1"/>
  <c r="E614" i="1"/>
  <c r="E618" i="1"/>
  <c r="E630" i="1"/>
  <c r="E634" i="1"/>
  <c r="E656" i="1"/>
  <c r="E664" i="1"/>
  <c r="E668" i="1"/>
  <c r="E678" i="1"/>
  <c r="E679" i="1" s="1"/>
  <c r="E680" i="1" s="1"/>
  <c r="E681" i="1" s="1"/>
  <c r="E694" i="1"/>
  <c r="E695" i="1" s="1"/>
  <c r="E696" i="1" s="1"/>
  <c r="E710" i="1"/>
  <c r="E711" i="1" s="1"/>
  <c r="E712" i="1" s="1"/>
  <c r="E713" i="1" s="1"/>
  <c r="E714" i="1" s="1"/>
  <c r="E715" i="1" s="1"/>
  <c r="E722" i="1"/>
  <c r="E723" i="1" s="1"/>
  <c r="E724" i="1" s="1"/>
  <c r="E725" i="1" s="1"/>
  <c r="E726" i="1" s="1"/>
  <c r="E727" i="1" s="1"/>
  <c r="E734" i="1"/>
  <c r="E735" i="1" s="1"/>
  <c r="E736" i="1" s="1"/>
  <c r="E737" i="1" s="1"/>
  <c r="E738" i="1" s="1"/>
  <c r="E739" i="1" s="1"/>
  <c r="E746" i="1"/>
  <c r="E747" i="1" s="1"/>
  <c r="E748" i="1" s="1"/>
  <c r="E749" i="1" s="1"/>
  <c r="E750" i="1" s="1"/>
  <c r="E751" i="1" s="1"/>
  <c r="E800" i="1"/>
  <c r="E804" i="1"/>
  <c r="E808" i="1"/>
  <c r="E812" i="1"/>
  <c r="E816" i="1"/>
  <c r="E820" i="1"/>
  <c r="E824" i="1"/>
  <c r="E834" i="1"/>
  <c r="E840" i="1"/>
  <c r="E841" i="1" s="1"/>
  <c r="E842" i="1" s="1"/>
  <c r="E843" i="1" s="1"/>
  <c r="E847" i="1"/>
  <c r="E849" i="1"/>
  <c r="E850" i="1" s="1"/>
  <c r="E851" i="1" s="1"/>
  <c r="E852" i="1" s="1"/>
  <c r="E858" i="1"/>
  <c r="E865" i="1"/>
  <c r="E866" i="1" s="1"/>
  <c r="E883" i="1"/>
  <c r="E884" i="1" s="1"/>
  <c r="E885" i="1" s="1"/>
  <c r="E886" i="1" s="1"/>
  <c r="E888" i="1"/>
  <c r="E889" i="1" s="1"/>
  <c r="E890" i="1" s="1"/>
  <c r="E891" i="1" s="1"/>
  <c r="E893" i="1"/>
  <c r="E894" i="1" s="1"/>
  <c r="E895" i="1" s="1"/>
  <c r="E896" i="1" s="1"/>
  <c r="E898" i="1"/>
  <c r="E899" i="1" s="1"/>
  <c r="E900" i="1" s="1"/>
  <c r="E901" i="1" s="1"/>
  <c r="E903" i="1"/>
  <c r="E904" i="1" s="1"/>
  <c r="E905" i="1" s="1"/>
  <c r="E906" i="1" s="1"/>
  <c r="E908" i="1"/>
  <c r="E909" i="1" s="1"/>
  <c r="E910" i="1" s="1"/>
  <c r="E911" i="1" s="1"/>
  <c r="E913" i="1"/>
  <c r="E914" i="1" s="1"/>
  <c r="E915" i="1" s="1"/>
  <c r="E916" i="1" s="1"/>
  <c r="E918" i="1"/>
  <c r="E919" i="1" s="1"/>
  <c r="E920" i="1" s="1"/>
  <c r="E921" i="1" s="1"/>
  <c r="E923" i="1"/>
  <c r="E924" i="1" s="1"/>
  <c r="E925" i="1" s="1"/>
  <c r="E926" i="1" s="1"/>
  <c r="E927" i="1" s="1"/>
  <c r="E928" i="1" s="1"/>
  <c r="E930" i="1"/>
  <c r="E931" i="1" s="1"/>
  <c r="E932" i="1" s="1"/>
  <c r="E933" i="1" s="1"/>
  <c r="E934" i="1" s="1"/>
  <c r="E935" i="1" s="1"/>
  <c r="E937" i="1"/>
  <c r="E938" i="1" s="1"/>
  <c r="E939" i="1" s="1"/>
  <c r="E940" i="1" s="1"/>
  <c r="E942" i="1"/>
  <c r="E943" i="1" s="1"/>
  <c r="E944" i="1" s="1"/>
  <c r="E945" i="1" s="1"/>
  <c r="E947" i="1"/>
  <c r="E948" i="1" s="1"/>
  <c r="E949" i="1" s="1"/>
  <c r="E950" i="1" s="1"/>
  <c r="E952" i="1"/>
  <c r="E953" i="1" s="1"/>
  <c r="E954" i="1" s="1"/>
  <c r="E955" i="1" s="1"/>
  <c r="E957" i="1"/>
  <c r="E958" i="1" s="1"/>
  <c r="E959" i="1" s="1"/>
  <c r="E960" i="1" s="1"/>
  <c r="E962" i="1"/>
  <c r="E963" i="1" s="1"/>
  <c r="E964" i="1" s="1"/>
  <c r="E965" i="1" s="1"/>
  <c r="E967" i="1"/>
  <c r="E968" i="1" s="1"/>
  <c r="E969" i="1" s="1"/>
  <c r="E970" i="1" s="1"/>
  <c r="E971" i="1" s="1"/>
  <c r="E972" i="1" s="1"/>
  <c r="E974" i="1"/>
  <c r="E975" i="1" s="1"/>
  <c r="E976" i="1" s="1"/>
  <c r="E1036" i="1"/>
  <c r="E1037" i="1" s="1"/>
  <c r="E1038" i="1" s="1"/>
  <c r="E1039" i="1" s="1"/>
  <c r="E1041" i="1"/>
  <c r="E1042" i="1" s="1"/>
  <c r="E1043" i="1" s="1"/>
  <c r="E1044" i="1" s="1"/>
  <c r="E1046" i="1"/>
  <c r="E1047" i="1" s="1"/>
  <c r="E1048" i="1" s="1"/>
  <c r="E1049" i="1" s="1"/>
  <c r="E1051" i="1"/>
  <c r="E1052" i="1" s="1"/>
  <c r="E1053" i="1" s="1"/>
  <c r="E1054" i="1" s="1"/>
  <c r="E1056" i="1"/>
  <c r="E1057" i="1" s="1"/>
  <c r="E1058" i="1" s="1"/>
  <c r="E1059" i="1" s="1"/>
  <c r="E1061" i="1"/>
  <c r="E1062" i="1" s="1"/>
  <c r="E1063" i="1" s="1"/>
  <c r="E1064" i="1" s="1"/>
  <c r="E1066" i="1"/>
  <c r="E1067" i="1" s="1"/>
  <c r="E1068" i="1" s="1"/>
  <c r="E1069" i="1" s="1"/>
  <c r="E1071" i="1"/>
  <c r="E1072" i="1" s="1"/>
  <c r="E1073" i="1" s="1"/>
  <c r="E1074" i="1" s="1"/>
  <c r="E1076" i="1"/>
  <c r="E1077" i="1" s="1"/>
  <c r="E1078" i="1" s="1"/>
  <c r="E1079" i="1" s="1"/>
  <c r="E1081" i="1"/>
  <c r="E1082" i="1" s="1"/>
  <c r="E1083" i="1" s="1"/>
  <c r="E1084" i="1" s="1"/>
  <c r="E1086" i="1"/>
  <c r="E1087" i="1" s="1"/>
  <c r="E1088" i="1" s="1"/>
  <c r="E1089" i="1" s="1"/>
  <c r="E1091" i="1"/>
  <c r="E1092" i="1" s="1"/>
  <c r="E1093" i="1" s="1"/>
  <c r="E1094" i="1" s="1"/>
  <c r="E1096" i="1"/>
  <c r="E1097" i="1" s="1"/>
  <c r="E1098" i="1" s="1"/>
  <c r="E1099" i="1" s="1"/>
  <c r="E1101" i="1"/>
  <c r="E1102" i="1" s="1"/>
  <c r="E1103" i="1" s="1"/>
  <c r="E1104" i="1" s="1"/>
  <c r="E1106" i="1"/>
  <c r="E1107" i="1" s="1"/>
  <c r="E1108" i="1" s="1"/>
  <c r="E1109" i="1" s="1"/>
  <c r="E1111" i="1"/>
  <c r="E1112" i="1" s="1"/>
  <c r="E1113" i="1" s="1"/>
  <c r="E1114" i="1" s="1"/>
  <c r="E1116" i="1"/>
  <c r="E1117" i="1" s="1"/>
  <c r="E1118" i="1" s="1"/>
  <c r="E1119" i="1" s="1"/>
  <c r="E1121" i="1"/>
  <c r="E1122" i="1" s="1"/>
  <c r="E1123" i="1" s="1"/>
  <c r="E1124" i="1" s="1"/>
  <c r="E1126" i="1"/>
  <c r="E1127" i="1" s="1"/>
  <c r="E1128" i="1" s="1"/>
  <c r="E1129" i="1" s="1"/>
  <c r="E1131" i="1"/>
  <c r="E1132" i="1" s="1"/>
  <c r="E1133" i="1" s="1"/>
  <c r="E1134" i="1" s="1"/>
  <c r="E1136" i="1"/>
  <c r="E1137" i="1" s="1"/>
  <c r="E1138" i="1" s="1"/>
  <c r="E1139" i="1" s="1"/>
  <c r="E1141" i="1"/>
  <c r="E1142" i="1" s="1"/>
  <c r="E1143" i="1" s="1"/>
  <c r="E1144" i="1" s="1"/>
  <c r="E1146" i="1"/>
  <c r="E1147" i="1" s="1"/>
  <c r="E1148" i="1" s="1"/>
  <c r="E1149" i="1" s="1"/>
  <c r="E1151" i="1"/>
  <c r="E1152" i="1" s="1"/>
  <c r="E1153" i="1" s="1"/>
  <c r="E1154" i="1" s="1"/>
  <c r="E1156" i="1"/>
  <c r="E1157" i="1" s="1"/>
  <c r="E1158" i="1" s="1"/>
  <c r="E1159" i="1" s="1"/>
  <c r="E1161" i="1"/>
  <c r="E1162" i="1" s="1"/>
  <c r="E1163" i="1" s="1"/>
  <c r="E1164" i="1" s="1"/>
  <c r="E1166" i="1"/>
  <c r="E1167" i="1" s="1"/>
  <c r="E1168" i="1" s="1"/>
  <c r="E1169" i="1" s="1"/>
  <c r="E1171" i="1"/>
  <c r="E1172" i="1" s="1"/>
  <c r="E1173" i="1" s="1"/>
  <c r="E1174" i="1" s="1"/>
  <c r="E1176" i="1"/>
  <c r="E1177" i="1" s="1"/>
  <c r="E1178" i="1" s="1"/>
  <c r="E1179" i="1" s="1"/>
  <c r="E1181" i="1"/>
  <c r="E1182" i="1" s="1"/>
  <c r="E1183" i="1" s="1"/>
  <c r="E1184" i="1" s="1"/>
  <c r="E1186" i="1"/>
  <c r="E1187" i="1" s="1"/>
  <c r="E1188" i="1" s="1"/>
  <c r="E1189" i="1" s="1"/>
  <c r="E1191" i="1"/>
  <c r="E1192" i="1" s="1"/>
  <c r="E1193" i="1" s="1"/>
  <c r="E1194" i="1" s="1"/>
  <c r="E1196" i="1"/>
  <c r="E1197" i="1" s="1"/>
  <c r="E1198" i="1" s="1"/>
  <c r="E1199" i="1" s="1"/>
  <c r="E1201" i="1"/>
  <c r="E1202" i="1" s="1"/>
  <c r="E1203" i="1" s="1"/>
  <c r="E1204" i="1" s="1"/>
  <c r="E1206" i="1"/>
  <c r="E1207" i="1" s="1"/>
  <c r="E1208" i="1" s="1"/>
  <c r="E1209" i="1" s="1"/>
  <c r="E1211" i="1"/>
  <c r="E1212" i="1" s="1"/>
  <c r="E1213" i="1" s="1"/>
  <c r="E1214" i="1" s="1"/>
  <c r="E1216" i="1"/>
  <c r="E1217" i="1" s="1"/>
  <c r="E1218" i="1" s="1"/>
  <c r="E1219" i="1" s="1"/>
  <c r="E1221" i="1"/>
  <c r="E1222" i="1" s="1"/>
  <c r="E1223" i="1" s="1"/>
  <c r="E1224" i="1" s="1"/>
  <c r="E1226" i="1"/>
  <c r="E1227" i="1" s="1"/>
  <c r="E1228" i="1" s="1"/>
  <c r="E1229" i="1" s="1"/>
  <c r="E1231" i="1"/>
  <c r="E1232" i="1" s="1"/>
  <c r="E1233" i="1" s="1"/>
  <c r="E1234" i="1" s="1"/>
  <c r="E1236" i="1"/>
  <c r="E1237" i="1" s="1"/>
  <c r="E1238" i="1" s="1"/>
  <c r="E1239" i="1" s="1"/>
  <c r="E1241" i="1"/>
  <c r="E1242" i="1" s="1"/>
  <c r="E1243" i="1" s="1"/>
  <c r="E1244" i="1" s="1"/>
  <c r="E1246" i="1"/>
  <c r="E1247" i="1" s="1"/>
  <c r="E1248" i="1" s="1"/>
  <c r="E1249" i="1" s="1"/>
  <c r="E1251" i="1"/>
  <c r="E1252" i="1" s="1"/>
  <c r="E1253" i="1" s="1"/>
  <c r="E1254" i="1" s="1"/>
  <c r="E1268" i="1"/>
  <c r="E1269" i="1" s="1"/>
  <c r="E1270" i="1" s="1"/>
  <c r="E1271" i="1" s="1"/>
  <c r="E1290" i="1"/>
  <c r="E1291" i="1" s="1"/>
  <c r="E1293" i="1"/>
  <c r="E1294" i="1" s="1"/>
  <c r="E1295" i="1" s="1"/>
  <c r="E1296" i="1" s="1"/>
  <c r="E1312" i="1"/>
  <c r="E1313" i="1" s="1"/>
  <c r="E1314" i="1" s="1"/>
  <c r="E1316" i="1"/>
  <c r="E1317" i="1" s="1"/>
  <c r="E1318" i="1" s="1"/>
  <c r="E1319" i="1" s="1"/>
  <c r="E1321" i="1"/>
  <c r="E1322" i="1" s="1"/>
  <c r="E1323" i="1" s="1"/>
  <c r="E1324" i="1" s="1"/>
  <c r="E1326" i="1"/>
  <c r="E1327" i="1" s="1"/>
  <c r="E1328" i="1" s="1"/>
  <c r="E1329" i="1" s="1"/>
  <c r="E1330" i="1" s="1"/>
  <c r="E1332" i="1"/>
  <c r="E1333" i="1" s="1"/>
  <c r="E1334" i="1" s="1"/>
  <c r="E1335" i="1" s="1"/>
  <c r="E1336" i="1" s="1"/>
  <c r="E1466" i="1"/>
  <c r="E1467" i="1" s="1"/>
  <c r="E1468" i="1" s="1"/>
  <c r="E1469" i="1" s="1"/>
  <c r="E1470" i="1" s="1"/>
  <c r="E1471" i="1" s="1"/>
  <c r="E1472" i="1" s="1"/>
  <c r="E1473" i="1" s="1"/>
  <c r="E1474" i="1" s="1"/>
  <c r="E1475" i="1" s="1"/>
  <c r="E1476" i="1" s="1"/>
  <c r="E1477" i="1" s="1"/>
  <c r="E1478" i="1" s="1"/>
  <c r="E1479" i="1" s="1"/>
  <c r="E1480" i="1" s="1"/>
  <c r="E1481" i="1" s="1"/>
  <c r="E1482" i="1" s="1"/>
  <c r="E1484" i="1"/>
  <c r="E1485" i="1" s="1"/>
  <c r="E1486" i="1" s="1"/>
  <c r="E1487" i="1" s="1"/>
  <c r="E1488" i="1" s="1"/>
  <c r="E1489" i="1" s="1"/>
  <c r="E1490" i="1" s="1"/>
  <c r="E1491" i="1" s="1"/>
  <c r="E1494" i="1"/>
  <c r="E1495" i="1" s="1"/>
  <c r="E1496" i="1" s="1"/>
  <c r="E1497" i="1" s="1"/>
  <c r="E1498" i="1" s="1"/>
  <c r="E1499" i="1" s="1"/>
  <c r="E1500" i="1" s="1"/>
  <c r="E1501" i="1" s="1"/>
  <c r="E1502" i="1" s="1"/>
  <c r="E1503" i="1" s="1"/>
  <c r="E1504" i="1" s="1"/>
  <c r="E1505" i="1" s="1"/>
  <c r="E1506" i="1" s="1"/>
  <c r="E1507" i="1" s="1"/>
  <c r="E1508" i="1" s="1"/>
  <c r="E1509" i="1" s="1"/>
  <c r="E1510" i="1" s="1"/>
  <c r="E1512" i="1"/>
  <c r="E1513" i="1" s="1"/>
  <c r="E1514" i="1" s="1"/>
  <c r="E1515" i="1" s="1"/>
  <c r="E1516" i="1" s="1"/>
  <c r="E1517" i="1" s="1"/>
  <c r="E1518" i="1" s="1"/>
  <c r="E1519" i="1" s="1"/>
  <c r="E1520" i="1" s="1"/>
  <c r="E1521" i="1" s="1"/>
  <c r="E1522" i="1" s="1"/>
  <c r="E1523" i="1" s="1"/>
  <c r="E1524" i="1" s="1"/>
  <c r="E1525" i="1" s="1"/>
  <c r="E1526" i="1" s="1"/>
  <c r="E1527" i="1" s="1"/>
  <c r="E1528" i="1" s="1"/>
  <c r="E1530" i="1" s="1"/>
  <c r="E1531" i="1"/>
  <c r="E1532" i="1" s="1"/>
  <c r="E1533" i="1" s="1"/>
  <c r="E1534" i="1" s="1"/>
  <c r="E1535" i="1" s="1"/>
  <c r="E1536" i="1" s="1"/>
  <c r="E1537" i="1" s="1"/>
  <c r="E1538" i="1" s="1"/>
  <c r="E1539" i="1" s="1"/>
  <c r="E1540" i="1" s="1"/>
  <c r="E1541" i="1" s="1"/>
  <c r="E1542" i="1" s="1"/>
  <c r="E1543" i="1" s="1"/>
  <c r="E1544" i="1" s="1"/>
  <c r="E1555" i="1"/>
  <c r="E1556" i="1" s="1"/>
  <c r="E1557" i="1" s="1"/>
  <c r="E1558" i="1" s="1"/>
  <c r="E1559" i="1" s="1"/>
  <c r="E1560" i="1" s="1"/>
  <c r="E1561" i="1" s="1"/>
  <c r="E1582" i="1"/>
  <c r="E1583" i="1" s="1"/>
  <c r="E1584" i="1" s="1"/>
  <c r="E1585" i="1" s="1"/>
  <c r="E1586" i="1" s="1"/>
  <c r="E1587" i="1" s="1"/>
  <c r="E1592" i="1"/>
  <c r="E1593" i="1" s="1"/>
  <c r="E1594" i="1" s="1"/>
  <c r="E1630" i="1"/>
  <c r="E1631" i="1" s="1"/>
  <c r="E1632" i="1" s="1"/>
  <c r="E1634" i="1"/>
  <c r="E1635" i="1" s="1"/>
  <c r="E1647" i="1"/>
  <c r="E1648" i="1" s="1"/>
  <c r="E1651" i="1"/>
  <c r="E1652" i="1" s="1"/>
  <c r="E1654" i="1"/>
  <c r="E1655" i="1" s="1"/>
  <c r="E1697" i="1"/>
  <c r="E1698" i="1" s="1"/>
  <c r="E1699" i="1" s="1"/>
  <c r="E1700" i="1" s="1"/>
  <c r="E1701" i="1" s="1"/>
  <c r="E1702" i="1" s="1"/>
  <c r="E1703" i="1" s="1"/>
  <c r="E1704" i="1" s="1"/>
  <c r="E1705" i="1" s="1"/>
  <c r="E1706" i="1" s="1"/>
  <c r="E1707" i="1" s="1"/>
  <c r="E1708" i="1" s="1"/>
  <c r="E1709" i="1" s="1"/>
  <c r="E1710" i="1" s="1"/>
  <c r="E1711" i="1" s="1"/>
  <c r="E1712" i="1" s="1"/>
  <c r="E1713" i="1" s="1"/>
  <c r="E1715" i="1"/>
  <c r="E1716" i="1" s="1"/>
  <c r="E1717" i="1" s="1"/>
  <c r="E1718" i="1" s="1"/>
  <c r="E1724" i="1"/>
  <c r="E1725" i="1" s="1"/>
  <c r="E1726" i="1" s="1"/>
  <c r="E1727" i="1" s="1"/>
  <c r="E1728" i="1" s="1"/>
  <c r="E1730" i="1"/>
  <c r="E1731" i="1" s="1"/>
  <c r="E1732" i="1" s="1"/>
  <c r="E1733" i="1" s="1"/>
  <c r="E1734" i="1" s="1"/>
  <c r="E1735" i="1" s="1"/>
  <c r="E1736" i="1" s="1"/>
  <c r="E1737" i="1" s="1"/>
  <c r="E1739" i="1"/>
  <c r="E1740" i="1" s="1"/>
  <c r="E1741" i="1" s="1"/>
  <c r="E1742" i="1" s="1"/>
  <c r="E1743" i="1" s="1"/>
  <c r="E1744" i="1" s="1"/>
  <c r="E1745" i="1" s="1"/>
  <c r="E1746" i="1" s="1"/>
  <c r="E1747" i="1" s="1"/>
  <c r="E1748" i="1" s="1"/>
  <c r="E1749" i="1" s="1"/>
  <c r="E1750" i="1" s="1"/>
  <c r="E1751" i="1" s="1"/>
  <c r="E1752" i="1" s="1"/>
  <c r="E1753" i="1" s="1"/>
  <c r="E1759" i="1"/>
  <c r="E1760" i="1" s="1"/>
  <c r="E1761" i="1" s="1"/>
  <c r="E1762" i="1" s="1"/>
  <c r="E1763" i="1" s="1"/>
  <c r="E1764" i="1" s="1"/>
  <c r="E1765" i="1" s="1"/>
  <c r="E1771" i="1"/>
  <c r="E1772" i="1" s="1"/>
  <c r="E1773" i="1" s="1"/>
  <c r="E1774" i="1" s="1"/>
  <c r="E1775" i="1" s="1"/>
  <c r="E1776" i="1" s="1"/>
  <c r="E1784" i="1"/>
  <c r="E1785" i="1" s="1"/>
  <c r="E1786" i="1" s="1"/>
  <c r="E1787" i="1" s="1"/>
  <c r="E1797" i="1"/>
  <c r="E1799" i="1"/>
  <c r="E1800" i="1" s="1"/>
  <c r="E1801" i="1" s="1"/>
  <c r="E1802" i="1" s="1"/>
  <c r="E1803" i="1" s="1"/>
  <c r="E1804" i="1" s="1"/>
  <c r="E1805" i="1" s="1"/>
  <c r="E1807" i="1"/>
  <c r="E1808" i="1" s="1"/>
  <c r="E1809" i="1" s="1"/>
  <c r="E1810" i="1" s="1"/>
  <c r="E1811" i="1" s="1"/>
  <c r="E1812" i="1" s="1"/>
  <c r="E1813" i="1" s="1"/>
  <c r="E1814" i="1" s="1"/>
  <c r="E1815" i="1" s="1"/>
  <c r="E1816" i="1" s="1"/>
  <c r="E1817" i="1" s="1"/>
  <c r="E1818" i="1" s="1"/>
  <c r="E1819" i="1" s="1"/>
  <c r="E1820" i="1" s="1"/>
  <c r="E1821" i="1" s="1"/>
  <c r="E1822" i="1" s="1"/>
  <c r="E1823" i="1" s="1"/>
  <c r="E1826" i="1"/>
  <c r="E1827" i="1" s="1"/>
  <c r="E1828" i="1" s="1"/>
  <c r="E1829" i="1" s="1"/>
  <c r="E1830" i="1" s="1"/>
  <c r="E1840" i="1"/>
  <c r="E1841" i="1" s="1"/>
  <c r="E1842" i="1" s="1"/>
  <c r="E1843" i="1" s="1"/>
  <c r="E1844" i="1" s="1"/>
  <c r="E1845" i="1" s="1"/>
  <c r="E1846" i="1" s="1"/>
  <c r="E1847" i="1" s="1"/>
  <c r="E1848" i="1" s="1"/>
  <c r="E1849" i="1" s="1"/>
  <c r="E1850" i="1" s="1"/>
  <c r="E1851" i="1" s="1"/>
  <c r="E1852" i="1" s="1"/>
  <c r="E1853" i="1" s="1"/>
  <c r="E1854" i="1" s="1"/>
  <c r="E1855" i="1" s="1"/>
  <c r="E1856" i="1" s="1"/>
  <c r="E1867" i="1"/>
  <c r="E1868" i="1" s="1"/>
  <c r="E1869" i="1" s="1"/>
  <c r="E1870" i="1" s="1"/>
  <c r="E1886" i="1"/>
  <c r="E1887" i="1" s="1"/>
  <c r="E1910" i="1"/>
  <c r="E1911" i="1" s="1"/>
  <c r="E1934" i="1"/>
  <c r="E1935" i="1" s="1"/>
  <c r="E1936" i="1" s="1"/>
  <c r="E1937" i="1" s="1"/>
  <c r="E1938" i="1" s="1"/>
  <c r="E1939" i="1" s="1"/>
  <c r="E1955" i="1"/>
  <c r="E1956" i="1" s="1"/>
  <c r="E1957" i="1" s="1"/>
  <c r="E1958" i="1" s="1"/>
  <c r="E1959" i="1" s="1"/>
  <c r="E1992" i="1"/>
  <c r="E1998" i="1"/>
  <c r="E1999" i="1" s="1"/>
  <c r="E2000" i="1" s="1"/>
  <c r="E2001" i="1" s="1"/>
  <c r="E2003" i="1"/>
  <c r="E2004" i="1" s="1"/>
  <c r="E2005" i="1" s="1"/>
  <c r="E2006" i="1" s="1"/>
  <c r="E2013" i="1"/>
  <c r="E2014" i="1" s="1"/>
  <c r="E2015" i="1" s="1"/>
  <c r="E2016" i="1" s="1"/>
  <c r="E2017" i="1" s="1"/>
  <c r="E2018" i="1" s="1"/>
  <c r="E2027" i="1"/>
  <c r="E2030" i="1"/>
  <c r="E2031" i="1" s="1"/>
  <c r="E2032" i="1" s="1"/>
  <c r="E2035" i="1"/>
  <c r="E2036" i="1" s="1"/>
  <c r="E2038" i="1"/>
  <c r="E2039" i="1" s="1"/>
  <c r="E2041" i="1"/>
  <c r="E2042" i="1" s="1"/>
  <c r="E2043" i="1" s="1"/>
  <c r="E2044" i="1" s="1"/>
  <c r="E2045" i="1" s="1"/>
  <c r="E2046" i="1" s="1"/>
  <c r="E2047" i="1" s="1"/>
  <c r="E2048" i="1" s="1"/>
  <c r="E2049" i="1" s="1"/>
  <c r="E2050" i="1" s="1"/>
  <c r="E2051" i="1" s="1"/>
  <c r="E2052" i="1" s="1"/>
  <c r="E2053" i="1" s="1"/>
  <c r="E2054" i="1" s="1"/>
  <c r="E2055" i="1" s="1"/>
  <c r="E2056" i="1" s="1"/>
  <c r="E2057" i="1" s="1"/>
  <c r="E2060" i="1"/>
  <c r="E2061" i="1" s="1"/>
  <c r="E2062" i="1" s="1"/>
  <c r="E2063" i="1" s="1"/>
  <c r="E2074" i="1"/>
  <c r="E2075" i="1" s="1"/>
  <c r="E2076" i="1" s="1"/>
  <c r="E2077" i="1" s="1"/>
  <c r="E2078" i="1" s="1"/>
  <c r="E2079" i="1" s="1"/>
  <c r="E2080" i="1" s="1"/>
  <c r="E2121" i="1"/>
  <c r="E2122" i="1" s="1"/>
  <c r="E2123" i="1" s="1"/>
  <c r="E2124" i="1" s="1"/>
  <c r="E2125" i="1" s="1"/>
  <c r="E2126" i="1" s="1"/>
  <c r="E2127" i="1" s="1"/>
  <c r="E2133" i="1"/>
  <c r="E2134" i="1" s="1"/>
  <c r="E2135" i="1" s="1"/>
  <c r="E2136" i="1" s="1"/>
  <c r="E2137" i="1" s="1"/>
  <c r="E2138" i="1" s="1"/>
  <c r="E2151" i="1"/>
  <c r="E2152" i="1" s="1"/>
  <c r="E2153" i="1" s="1"/>
  <c r="E2154" i="1" s="1"/>
  <c r="E2155" i="1" s="1"/>
  <c r="E2156" i="1" s="1"/>
  <c r="D87" i="1"/>
  <c r="D91" i="1"/>
  <c r="D92" i="1" s="1"/>
  <c r="D93" i="1" s="1"/>
  <c r="D94" i="1" s="1"/>
  <c r="D95" i="1" s="1"/>
  <c r="D96" i="1" s="1"/>
  <c r="D97" i="1" s="1"/>
  <c r="D98" i="1" s="1"/>
  <c r="D99" i="1" s="1"/>
  <c r="D100" i="1" s="1"/>
  <c r="D101" i="1" s="1"/>
  <c r="D102" i="1" s="1"/>
  <c r="D104" i="1"/>
  <c r="D105" i="1" s="1"/>
  <c r="D106" i="1" s="1"/>
  <c r="D107" i="1" s="1"/>
  <c r="D108" i="1" s="1"/>
  <c r="D109" i="1" s="1"/>
  <c r="D110" i="1" s="1"/>
  <c r="D111" i="1" s="1"/>
  <c r="D112" i="1" s="1"/>
  <c r="D113" i="1" s="1"/>
  <c r="D114" i="1" s="1"/>
  <c r="D115" i="1" s="1"/>
  <c r="D116" i="1" s="1"/>
  <c r="D121" i="1"/>
  <c r="D122" i="1" s="1"/>
  <c r="D123" i="1" s="1"/>
  <c r="D124" i="1" s="1"/>
  <c r="D125" i="1" s="1"/>
  <c r="D126" i="1" s="1"/>
  <c r="D127" i="1" s="1"/>
  <c r="D128" i="1" s="1"/>
  <c r="D129" i="1" s="1"/>
  <c r="D130" i="1" s="1"/>
  <c r="D131" i="1" s="1"/>
  <c r="D133" i="1"/>
  <c r="D134" i="1" s="1"/>
  <c r="D135" i="1" s="1"/>
  <c r="D136" i="1" s="1"/>
  <c r="D142" i="1"/>
  <c r="D143" i="1" s="1"/>
  <c r="D144" i="1" s="1"/>
  <c r="D145" i="1" s="1"/>
  <c r="D146" i="1" s="1"/>
  <c r="D147" i="1" s="1"/>
  <c r="D148" i="1" s="1"/>
  <c r="D149" i="1" s="1"/>
  <c r="D150" i="1" s="1"/>
  <c r="D152" i="1"/>
  <c r="D153" i="1" s="1"/>
  <c r="D154" i="1" s="1"/>
  <c r="D155" i="1" s="1"/>
  <c r="D156" i="1" s="1"/>
  <c r="D157" i="1" s="1"/>
  <c r="D158" i="1" s="1"/>
  <c r="D159" i="1" s="1"/>
  <c r="D160" i="1" s="1"/>
  <c r="D162" i="1"/>
  <c r="D163" i="1" s="1"/>
  <c r="D165" i="1"/>
  <c r="D166" i="1" s="1"/>
  <c r="D168" i="1"/>
  <c r="D169" i="1" s="1"/>
  <c r="D170" i="1" s="1"/>
  <c r="D171" i="1" s="1"/>
  <c r="D172" i="1" s="1"/>
  <c r="D173" i="1" s="1"/>
  <c r="D177" i="1"/>
  <c r="D178" i="1" s="1"/>
  <c r="D179" i="1" s="1"/>
  <c r="D180" i="1" s="1"/>
  <c r="D187" i="1"/>
  <c r="D188" i="1" s="1"/>
  <c r="D189" i="1" s="1"/>
  <c r="D190" i="1" s="1"/>
  <c r="D191" i="1" s="1"/>
  <c r="D192" i="1" s="1"/>
  <c r="D193" i="1" s="1"/>
  <c r="D194" i="1" s="1"/>
  <c r="D196" i="1"/>
  <c r="D197" i="1" s="1"/>
  <c r="D198" i="1" s="1"/>
  <c r="D199" i="1" s="1"/>
  <c r="D200" i="1" s="1"/>
  <c r="D201" i="1" s="1"/>
  <c r="D202" i="1" s="1"/>
  <c r="D203" i="1" s="1"/>
  <c r="D206" i="1"/>
  <c r="D207" i="1" s="1"/>
  <c r="D208" i="1" s="1"/>
  <c r="D209" i="1" s="1"/>
  <c r="D210" i="1" s="1"/>
  <c r="D211" i="1" s="1"/>
  <c r="D212" i="1" s="1"/>
  <c r="D213" i="1" s="1"/>
  <c r="D215" i="1"/>
  <c r="D216" i="1" s="1"/>
  <c r="D217" i="1" s="1"/>
  <c r="D218" i="1" s="1"/>
  <c r="D225" i="1"/>
  <c r="D226" i="1" s="1"/>
  <c r="D227" i="1" s="1"/>
  <c r="D228" i="1" s="1"/>
  <c r="D229" i="1" s="1"/>
  <c r="D230" i="1" s="1"/>
  <c r="D231" i="1" s="1"/>
  <c r="D232" i="1" s="1"/>
  <c r="D234" i="1"/>
  <c r="D235" i="1" s="1"/>
  <c r="D236" i="1" s="1"/>
  <c r="D237" i="1" s="1"/>
  <c r="D238" i="1" s="1"/>
  <c r="D239" i="1" s="1"/>
  <c r="D240" i="1" s="1"/>
  <c r="D241" i="1" s="1"/>
  <c r="D243" i="1"/>
  <c r="D244" i="1" s="1"/>
  <c r="D245" i="1" s="1"/>
  <c r="D246" i="1" s="1"/>
  <c r="D247" i="1" s="1"/>
  <c r="D248" i="1" s="1"/>
  <c r="D250" i="1"/>
  <c r="D251" i="1" s="1"/>
  <c r="D252" i="1" s="1"/>
  <c r="D253" i="1" s="1"/>
  <c r="D259" i="1"/>
  <c r="D260" i="1" s="1"/>
  <c r="D261" i="1" s="1"/>
  <c r="D262" i="1" s="1"/>
  <c r="D263" i="1" s="1"/>
  <c r="D264" i="1" s="1"/>
  <c r="D266" i="1"/>
  <c r="D267" i="1" s="1"/>
  <c r="D268" i="1" s="1"/>
  <c r="D269" i="1" s="1"/>
  <c r="D275" i="1"/>
  <c r="D276" i="1" s="1"/>
  <c r="D277" i="1" s="1"/>
  <c r="D278" i="1" s="1"/>
  <c r="D279" i="1" s="1"/>
  <c r="D280" i="1" s="1"/>
  <c r="D281" i="1" s="1"/>
  <c r="D283" i="1"/>
  <c r="D284" i="1" s="1"/>
  <c r="D285" i="1" s="1"/>
  <c r="D286" i="1" s="1"/>
  <c r="D292" i="1"/>
  <c r="D293" i="1" s="1"/>
  <c r="D294" i="1" s="1"/>
  <c r="D295" i="1" s="1"/>
  <c r="D296" i="1" s="1"/>
  <c r="D297" i="1" s="1"/>
  <c r="D298" i="1" s="1"/>
  <c r="D299" i="1" s="1"/>
  <c r="D300" i="1" s="1"/>
  <c r="D302" i="1"/>
  <c r="D303" i="1" s="1"/>
  <c r="D304" i="1" s="1"/>
  <c r="D305" i="1" s="1"/>
  <c r="D317" i="1"/>
  <c r="D318" i="1" s="1"/>
  <c r="D319" i="1" s="1"/>
  <c r="D320" i="1" s="1"/>
  <c r="D321" i="1" s="1"/>
  <c r="D322" i="1" s="1"/>
  <c r="D323" i="1" s="1"/>
  <c r="D324" i="1" s="1"/>
  <c r="D325" i="1" s="1"/>
  <c r="D326" i="1" s="1"/>
  <c r="D329" i="1"/>
  <c r="D330" i="1" s="1"/>
  <c r="D333" i="1"/>
  <c r="D334" i="1" s="1"/>
  <c r="D336" i="1"/>
  <c r="D338" i="1"/>
  <c r="D340" i="1"/>
  <c r="D342" i="1"/>
  <c r="D345" i="1"/>
  <c r="D346" i="1" s="1"/>
  <c r="D348" i="1"/>
  <c r="D350" i="1"/>
  <c r="D352" i="1"/>
  <c r="D354" i="1"/>
  <c r="D374" i="1"/>
  <c r="D375" i="1" s="1"/>
  <c r="D376" i="1" s="1"/>
  <c r="D377" i="1" s="1"/>
  <c r="D378" i="1" s="1"/>
  <c r="D379" i="1" s="1"/>
  <c r="D380" i="1" s="1"/>
  <c r="D381" i="1" s="1"/>
  <c r="D391" i="1"/>
  <c r="D392" i="1" s="1"/>
  <c r="D393" i="1" s="1"/>
  <c r="D394" i="1" s="1"/>
  <c r="D395" i="1" s="1"/>
  <c r="D396" i="1" s="1"/>
  <c r="D397" i="1" s="1"/>
  <c r="D398" i="1" s="1"/>
  <c r="D412" i="1"/>
  <c r="D413" i="1" s="1"/>
  <c r="D414" i="1" s="1"/>
  <c r="D415" i="1" s="1"/>
  <c r="D416" i="1" s="1"/>
  <c r="D417" i="1" s="1"/>
  <c r="D418" i="1" s="1"/>
  <c r="D419" i="1" s="1"/>
  <c r="D433" i="1"/>
  <c r="D434" i="1" s="1"/>
  <c r="D435" i="1" s="1"/>
  <c r="D436" i="1" s="1"/>
  <c r="D437" i="1" s="1"/>
  <c r="D438" i="1" s="1"/>
  <c r="D439" i="1" s="1"/>
  <c r="D440" i="1" s="1"/>
  <c r="D460" i="1"/>
  <c r="D462" i="1"/>
  <c r="D463" i="1" s="1"/>
  <c r="D464" i="1" s="1"/>
  <c r="D465" i="1" s="1"/>
  <c r="D466" i="1" s="1"/>
  <c r="D467" i="1" s="1"/>
  <c r="D468" i="1" s="1"/>
  <c r="D469" i="1" s="1"/>
  <c r="D482" i="1"/>
  <c r="D483" i="1" s="1"/>
  <c r="D484" i="1" s="1"/>
  <c r="D485" i="1" s="1"/>
  <c r="D486" i="1" s="1"/>
  <c r="D487" i="1" s="1"/>
  <c r="D488" i="1" s="1"/>
  <c r="D489" i="1" s="1"/>
  <c r="D491" i="1"/>
  <c r="D492" i="1" s="1"/>
  <c r="D493" i="1" s="1"/>
  <c r="D494" i="1" s="1"/>
  <c r="D495" i="1" s="1"/>
  <c r="D496" i="1" s="1"/>
  <c r="D497" i="1" s="1"/>
  <c r="D498" i="1" s="1"/>
  <c r="D500" i="1"/>
  <c r="D501" i="1" s="1"/>
  <c r="D502" i="1" s="1"/>
  <c r="D503" i="1" s="1"/>
  <c r="D504" i="1" s="1"/>
  <c r="D505" i="1" s="1"/>
  <c r="D506" i="1" s="1"/>
  <c r="D507" i="1" s="1"/>
  <c r="D509" i="1"/>
  <c r="D510" i="1" s="1"/>
  <c r="D511" i="1" s="1"/>
  <c r="D512" i="1" s="1"/>
  <c r="D513" i="1" s="1"/>
  <c r="D514" i="1" s="1"/>
  <c r="D515" i="1" s="1"/>
  <c r="D516" i="1" s="1"/>
  <c r="D518" i="1"/>
  <c r="D519" i="1" s="1"/>
  <c r="D520" i="1" s="1"/>
  <c r="D521" i="1" s="1"/>
  <c r="D522" i="1" s="1"/>
  <c r="D523" i="1" s="1"/>
  <c r="D524" i="1" s="1"/>
  <c r="D525" i="1" s="1"/>
  <c r="D527" i="1"/>
  <c r="D528" i="1" s="1"/>
  <c r="D529" i="1" s="1"/>
  <c r="D530" i="1" s="1"/>
  <c r="D531" i="1" s="1"/>
  <c r="D532" i="1" s="1"/>
  <c r="D533" i="1" s="1"/>
  <c r="D534" i="1" s="1"/>
  <c r="D536" i="1"/>
  <c r="D537" i="1" s="1"/>
  <c r="D538" i="1" s="1"/>
  <c r="D539" i="1" s="1"/>
  <c r="D540" i="1" s="1"/>
  <c r="D541" i="1" s="1"/>
  <c r="D542" i="1" s="1"/>
  <c r="D548" i="1"/>
  <c r="D549" i="1" s="1"/>
  <c r="D550" i="1" s="1"/>
  <c r="D551" i="1" s="1"/>
  <c r="D552" i="1" s="1"/>
  <c r="D553" i="1" s="1"/>
  <c r="D554" i="1" s="1"/>
  <c r="D560" i="1"/>
  <c r="D561" i="1" s="1"/>
  <c r="D562" i="1" s="1"/>
  <c r="D563" i="1" s="1"/>
  <c r="D564" i="1" s="1"/>
  <c r="D565" i="1" s="1"/>
  <c r="D566" i="1" s="1"/>
  <c r="D580" i="1"/>
  <c r="D581" i="1" s="1"/>
  <c r="D582" i="1" s="1"/>
  <c r="D583" i="1" s="1"/>
  <c r="D590" i="1"/>
  <c r="D594" i="1"/>
  <c r="D598" i="1"/>
  <c r="D602" i="1"/>
  <c r="D606" i="1"/>
  <c r="D610" i="1"/>
  <c r="D614" i="1"/>
  <c r="D618" i="1"/>
  <c r="D630" i="1"/>
  <c r="D634" i="1"/>
  <c r="D636" i="1"/>
  <c r="D637" i="1" s="1"/>
  <c r="D656" i="1"/>
  <c r="D664" i="1"/>
  <c r="D668" i="1"/>
  <c r="D678" i="1"/>
  <c r="D679" i="1" s="1"/>
  <c r="D680" i="1" s="1"/>
  <c r="D681" i="1" s="1"/>
  <c r="D694" i="1"/>
  <c r="D695" i="1" s="1"/>
  <c r="D696" i="1" s="1"/>
  <c r="D710" i="1"/>
  <c r="D711" i="1" s="1"/>
  <c r="D712" i="1" s="1"/>
  <c r="D713" i="1" s="1"/>
  <c r="D714" i="1" s="1"/>
  <c r="D715" i="1" s="1"/>
  <c r="D722" i="1"/>
  <c r="D723" i="1" s="1"/>
  <c r="D724" i="1" s="1"/>
  <c r="D725" i="1" s="1"/>
  <c r="D726" i="1" s="1"/>
  <c r="D727" i="1" s="1"/>
  <c r="D734" i="1"/>
  <c r="D735" i="1" s="1"/>
  <c r="D736" i="1" s="1"/>
  <c r="D737" i="1" s="1"/>
  <c r="D738" i="1" s="1"/>
  <c r="D739" i="1" s="1"/>
  <c r="D746" i="1"/>
  <c r="D747" i="1" s="1"/>
  <c r="D748" i="1" s="1"/>
  <c r="D749" i="1" s="1"/>
  <c r="D750" i="1" s="1"/>
  <c r="D751" i="1" s="1"/>
  <c r="D800" i="1"/>
  <c r="D804" i="1"/>
  <c r="D808" i="1"/>
  <c r="D812" i="1"/>
  <c r="D816" i="1"/>
  <c r="D820" i="1"/>
  <c r="D824" i="1"/>
  <c r="D834" i="1"/>
  <c r="D840" i="1"/>
  <c r="D841" i="1" s="1"/>
  <c r="D842" i="1" s="1"/>
  <c r="D843" i="1" s="1"/>
  <c r="D849" i="1"/>
  <c r="D850" i="1" s="1"/>
  <c r="D851" i="1" s="1"/>
  <c r="D852" i="1" s="1"/>
  <c r="D858" i="1"/>
  <c r="D865" i="1"/>
  <c r="D866" i="1" s="1"/>
  <c r="D903" i="1"/>
  <c r="D904" i="1" s="1"/>
  <c r="D905" i="1" s="1"/>
  <c r="D906" i="1" s="1"/>
  <c r="D913" i="1"/>
  <c r="D914" i="1" s="1"/>
  <c r="D915" i="1" s="1"/>
  <c r="D916" i="1" s="1"/>
  <c r="D937" i="1"/>
  <c r="D938" i="1" s="1"/>
  <c r="D939" i="1" s="1"/>
  <c r="D940" i="1" s="1"/>
  <c r="D942" i="1"/>
  <c r="D943" i="1" s="1"/>
  <c r="D944" i="1" s="1"/>
  <c r="D945" i="1" s="1"/>
  <c r="D947" i="1"/>
  <c r="D948" i="1" s="1"/>
  <c r="D949" i="1" s="1"/>
  <c r="D950" i="1" s="1"/>
  <c r="D957" i="1"/>
  <c r="D958" i="1" s="1"/>
  <c r="D959" i="1" s="1"/>
  <c r="D960" i="1" s="1"/>
  <c r="D967" i="1"/>
  <c r="D968" i="1" s="1"/>
  <c r="D969" i="1" s="1"/>
  <c r="D970" i="1" s="1"/>
  <c r="D971" i="1" s="1"/>
  <c r="D972" i="1" s="1"/>
  <c r="D981" i="1"/>
  <c r="D982" i="1" s="1"/>
  <c r="D983" i="1" s="1"/>
  <c r="D984" i="1" s="1"/>
  <c r="D986" i="1"/>
  <c r="D987" i="1" s="1"/>
  <c r="D988" i="1" s="1"/>
  <c r="D989" i="1" s="1"/>
  <c r="D991" i="1"/>
  <c r="D992" i="1" s="1"/>
  <c r="D993" i="1" s="1"/>
  <c r="D994" i="1" s="1"/>
  <c r="D996" i="1"/>
  <c r="D997" i="1" s="1"/>
  <c r="D998" i="1" s="1"/>
  <c r="D999" i="1" s="1"/>
  <c r="D1001" i="1"/>
  <c r="D1002" i="1" s="1"/>
  <c r="D1003" i="1" s="1"/>
  <c r="D1004" i="1" s="1"/>
  <c r="D1006" i="1"/>
  <c r="D1007" i="1" s="1"/>
  <c r="D1008" i="1" s="1"/>
  <c r="D1009" i="1" s="1"/>
  <c r="D1011" i="1"/>
  <c r="D1012" i="1" s="1"/>
  <c r="D1013" i="1" s="1"/>
  <c r="D1014" i="1" s="1"/>
  <c r="D1016" i="1"/>
  <c r="D1017" i="1" s="1"/>
  <c r="D1018" i="1" s="1"/>
  <c r="D1019" i="1" s="1"/>
  <c r="D1021" i="1"/>
  <c r="D1022" i="1" s="1"/>
  <c r="D1023" i="1" s="1"/>
  <c r="D1024" i="1" s="1"/>
  <c r="D1026" i="1"/>
  <c r="D1027" i="1" s="1"/>
  <c r="D1028" i="1" s="1"/>
  <c r="D1029" i="1" s="1"/>
  <c r="D1031" i="1"/>
  <c r="D1032" i="1" s="1"/>
  <c r="D1033" i="1" s="1"/>
  <c r="D1034" i="1" s="1"/>
  <c r="D1036" i="1"/>
  <c r="D1037" i="1" s="1"/>
  <c r="D1038" i="1" s="1"/>
  <c r="D1039" i="1" s="1"/>
  <c r="D1041" i="1"/>
  <c r="D1042" i="1" s="1"/>
  <c r="D1043" i="1" s="1"/>
  <c r="D1044" i="1" s="1"/>
  <c r="D1046" i="1"/>
  <c r="D1047" i="1" s="1"/>
  <c r="D1048" i="1" s="1"/>
  <c r="D1049" i="1" s="1"/>
  <c r="D1051" i="1"/>
  <c r="D1052" i="1" s="1"/>
  <c r="D1053" i="1" s="1"/>
  <c r="D1054" i="1" s="1"/>
  <c r="D1056" i="1"/>
  <c r="D1057" i="1" s="1"/>
  <c r="D1058" i="1" s="1"/>
  <c r="D1059" i="1" s="1"/>
  <c r="D1061" i="1"/>
  <c r="D1062" i="1" s="1"/>
  <c r="D1063" i="1" s="1"/>
  <c r="D1064" i="1" s="1"/>
  <c r="D1066" i="1"/>
  <c r="D1067" i="1" s="1"/>
  <c r="D1068" i="1" s="1"/>
  <c r="D1069" i="1" s="1"/>
  <c r="D1071" i="1"/>
  <c r="D1072" i="1" s="1"/>
  <c r="D1073" i="1" s="1"/>
  <c r="D1074" i="1" s="1"/>
  <c r="D1076" i="1"/>
  <c r="D1077" i="1" s="1"/>
  <c r="D1078" i="1" s="1"/>
  <c r="D1079" i="1" s="1"/>
  <c r="D1081" i="1"/>
  <c r="D1082" i="1" s="1"/>
  <c r="D1083" i="1" s="1"/>
  <c r="D1084" i="1" s="1"/>
  <c r="D1086" i="1"/>
  <c r="D1087" i="1" s="1"/>
  <c r="D1088" i="1" s="1"/>
  <c r="D1089" i="1" s="1"/>
  <c r="D1091" i="1"/>
  <c r="D1092" i="1" s="1"/>
  <c r="D1093" i="1" s="1"/>
  <c r="D1094" i="1" s="1"/>
  <c r="D1096" i="1"/>
  <c r="D1097" i="1" s="1"/>
  <c r="D1098" i="1" s="1"/>
  <c r="D1099" i="1" s="1"/>
  <c r="D1101" i="1"/>
  <c r="D1102" i="1" s="1"/>
  <c r="D1103" i="1" s="1"/>
  <c r="D1104" i="1" s="1"/>
  <c r="D1106" i="1"/>
  <c r="D1107" i="1" s="1"/>
  <c r="D1108" i="1" s="1"/>
  <c r="D1109" i="1" s="1"/>
  <c r="D1111" i="1"/>
  <c r="D1112" i="1" s="1"/>
  <c r="D1113" i="1" s="1"/>
  <c r="D1114" i="1" s="1"/>
  <c r="D1116" i="1"/>
  <c r="D1117" i="1" s="1"/>
  <c r="D1118" i="1" s="1"/>
  <c r="D1119" i="1" s="1"/>
  <c r="D1121" i="1"/>
  <c r="D1122" i="1" s="1"/>
  <c r="D1123" i="1" s="1"/>
  <c r="D1124" i="1" s="1"/>
  <c r="D1126" i="1"/>
  <c r="D1127" i="1" s="1"/>
  <c r="D1128" i="1" s="1"/>
  <c r="D1129" i="1" s="1"/>
  <c r="D1131" i="1"/>
  <c r="D1132" i="1" s="1"/>
  <c r="D1133" i="1" s="1"/>
  <c r="D1134" i="1" s="1"/>
  <c r="D1136" i="1"/>
  <c r="D1137" i="1" s="1"/>
  <c r="D1138" i="1" s="1"/>
  <c r="D1139" i="1" s="1"/>
  <c r="D1141" i="1"/>
  <c r="D1142" i="1" s="1"/>
  <c r="D1143" i="1" s="1"/>
  <c r="D1144" i="1" s="1"/>
  <c r="D1146" i="1"/>
  <c r="D1147" i="1" s="1"/>
  <c r="D1148" i="1" s="1"/>
  <c r="D1149" i="1" s="1"/>
  <c r="D1151" i="1"/>
  <c r="D1152" i="1" s="1"/>
  <c r="D1153" i="1" s="1"/>
  <c r="D1154" i="1" s="1"/>
  <c r="D1156" i="1"/>
  <c r="D1157" i="1" s="1"/>
  <c r="D1158" i="1" s="1"/>
  <c r="D1159" i="1" s="1"/>
  <c r="D1161" i="1"/>
  <c r="D1162" i="1" s="1"/>
  <c r="D1163" i="1" s="1"/>
  <c r="D1164" i="1" s="1"/>
  <c r="D1166" i="1"/>
  <c r="D1167" i="1" s="1"/>
  <c r="D1168" i="1" s="1"/>
  <c r="D1169" i="1" s="1"/>
  <c r="D1241" i="1"/>
  <c r="D1242" i="1" s="1"/>
  <c r="D1243" i="1" s="1"/>
  <c r="D1244" i="1" s="1"/>
  <c r="D1246" i="1"/>
  <c r="D1247" i="1" s="1"/>
  <c r="D1248" i="1" s="1"/>
  <c r="D1249" i="1" s="1"/>
  <c r="D1251" i="1"/>
  <c r="D1252" i="1" s="1"/>
  <c r="D1253" i="1" s="1"/>
  <c r="D1254" i="1" s="1"/>
  <c r="D1268" i="1"/>
  <c r="D1269" i="1" s="1"/>
  <c r="D1270" i="1" s="1"/>
  <c r="D1271" i="1" s="1"/>
  <c r="D1290" i="1"/>
  <c r="D1291" i="1" s="1"/>
  <c r="D1293" i="1"/>
  <c r="D1294" i="1" s="1"/>
  <c r="D1295" i="1" s="1"/>
  <c r="D1296" i="1" s="1"/>
  <c r="D1312" i="1"/>
  <c r="D1313" i="1" s="1"/>
  <c r="D1314" i="1" s="1"/>
  <c r="D1316" i="1"/>
  <c r="D1317" i="1" s="1"/>
  <c r="D1318" i="1" s="1"/>
  <c r="D1319" i="1" s="1"/>
  <c r="D1321" i="1"/>
  <c r="D1322" i="1" s="1"/>
  <c r="D1323" i="1" s="1"/>
  <c r="D1324" i="1" s="1"/>
  <c r="D1326" i="1"/>
  <c r="D1327" i="1" s="1"/>
  <c r="D1328" i="1" s="1"/>
  <c r="D1329" i="1" s="1"/>
  <c r="D1330" i="1" s="1"/>
  <c r="D1332" i="1"/>
  <c r="D1333" i="1" s="1"/>
  <c r="D1334" i="1" s="1"/>
  <c r="D1335" i="1" s="1"/>
  <c r="D1336" i="1" s="1"/>
  <c r="D1410" i="1"/>
  <c r="D1411" i="1" s="1"/>
  <c r="D1412" i="1" s="1"/>
  <c r="D1413" i="1" s="1"/>
  <c r="D1466" i="1"/>
  <c r="D1467" i="1" s="1"/>
  <c r="D1468" i="1" s="1"/>
  <c r="D1469" i="1" s="1"/>
  <c r="D1470" i="1" s="1"/>
  <c r="D1471" i="1" s="1"/>
  <c r="D1472" i="1" s="1"/>
  <c r="D1473" i="1" s="1"/>
  <c r="D1474" i="1" s="1"/>
  <c r="D1475" i="1" s="1"/>
  <c r="D1476" i="1" s="1"/>
  <c r="D1477" i="1" s="1"/>
  <c r="D1478" i="1" s="1"/>
  <c r="D1479" i="1" s="1"/>
  <c r="D1480" i="1" s="1"/>
  <c r="D1481" i="1" s="1"/>
  <c r="D1482" i="1" s="1"/>
  <c r="D1484" i="1"/>
  <c r="D1485" i="1" s="1"/>
  <c r="D1486" i="1" s="1"/>
  <c r="D1487" i="1" s="1"/>
  <c r="D1488" i="1" s="1"/>
  <c r="D1489" i="1" s="1"/>
  <c r="D1490" i="1" s="1"/>
  <c r="D1491" i="1" s="1"/>
  <c r="D1494" i="1"/>
  <c r="D1495" i="1" s="1"/>
  <c r="D1496" i="1" s="1"/>
  <c r="D1497" i="1" s="1"/>
  <c r="D1498" i="1" s="1"/>
  <c r="D1499" i="1" s="1"/>
  <c r="D1500" i="1" s="1"/>
  <c r="D1501" i="1" s="1"/>
  <c r="D1502" i="1" s="1"/>
  <c r="D1503" i="1" s="1"/>
  <c r="D1504" i="1" s="1"/>
  <c r="D1505" i="1" s="1"/>
  <c r="D1506" i="1" s="1"/>
  <c r="D1507" i="1" s="1"/>
  <c r="D1508" i="1" s="1"/>
  <c r="D1509" i="1" s="1"/>
  <c r="D1510" i="1" s="1"/>
  <c r="D1512" i="1"/>
  <c r="D1513" i="1" s="1"/>
  <c r="D1514" i="1" s="1"/>
  <c r="D1515" i="1" s="1"/>
  <c r="D1516" i="1" s="1"/>
  <c r="D1517" i="1" s="1"/>
  <c r="D1518" i="1" s="1"/>
  <c r="D1519" i="1" s="1"/>
  <c r="D1520" i="1" s="1"/>
  <c r="D1521" i="1" s="1"/>
  <c r="D1522" i="1" s="1"/>
  <c r="D1523" i="1" s="1"/>
  <c r="D1524" i="1" s="1"/>
  <c r="D1525" i="1" s="1"/>
  <c r="D1526" i="1" s="1"/>
  <c r="D1527" i="1" s="1"/>
  <c r="D1528" i="1" s="1"/>
  <c r="D1530" i="1" s="1"/>
  <c r="D1531" i="1"/>
  <c r="D1532" i="1" s="1"/>
  <c r="D1533" i="1" s="1"/>
  <c r="D1534" i="1" s="1"/>
  <c r="D1535" i="1" s="1"/>
  <c r="D1536" i="1" s="1"/>
  <c r="D1537" i="1" s="1"/>
  <c r="D1538" i="1" s="1"/>
  <c r="D1539" i="1" s="1"/>
  <c r="D1540" i="1" s="1"/>
  <c r="D1541" i="1" s="1"/>
  <c r="D1542" i="1" s="1"/>
  <c r="D1543" i="1" s="1"/>
  <c r="D1544" i="1" s="1"/>
  <c r="D1555" i="1"/>
  <c r="D1556" i="1" s="1"/>
  <c r="D1557" i="1" s="1"/>
  <c r="D1558" i="1" s="1"/>
  <c r="D1559" i="1" s="1"/>
  <c r="D1560" i="1" s="1"/>
  <c r="D1561" i="1" s="1"/>
  <c r="D1582" i="1"/>
  <c r="D1583" i="1" s="1"/>
  <c r="D1584" i="1" s="1"/>
  <c r="D1585" i="1" s="1"/>
  <c r="D1586" i="1" s="1"/>
  <c r="D1587" i="1" s="1"/>
  <c r="D1592" i="1"/>
  <c r="D1593" i="1" s="1"/>
  <c r="D1594" i="1" s="1"/>
  <c r="D1630" i="1"/>
  <c r="D1631" i="1" s="1"/>
  <c r="D1632" i="1" s="1"/>
  <c r="D1634" i="1"/>
  <c r="D1635" i="1" s="1"/>
  <c r="D1647" i="1"/>
  <c r="D1648" i="1" s="1"/>
  <c r="D1651" i="1"/>
  <c r="D1652" i="1" s="1"/>
  <c r="D1654" i="1"/>
  <c r="D1655" i="1" s="1"/>
  <c r="D1697" i="1"/>
  <c r="D1698" i="1" s="1"/>
  <c r="D1699" i="1" s="1"/>
  <c r="D1700" i="1" s="1"/>
  <c r="D1701" i="1" s="1"/>
  <c r="D1702" i="1" s="1"/>
  <c r="D1703" i="1" s="1"/>
  <c r="D1704" i="1" s="1"/>
  <c r="D1705" i="1" s="1"/>
  <c r="D1706" i="1" s="1"/>
  <c r="D1707" i="1" s="1"/>
  <c r="D1708" i="1" s="1"/>
  <c r="D1709" i="1" s="1"/>
  <c r="D1710" i="1" s="1"/>
  <c r="D1711" i="1" s="1"/>
  <c r="D1712" i="1" s="1"/>
  <c r="D1713" i="1" s="1"/>
  <c r="D1715" i="1"/>
  <c r="D1716" i="1" s="1"/>
  <c r="D1717" i="1" s="1"/>
  <c r="D1718" i="1" s="1"/>
  <c r="D1724" i="1"/>
  <c r="D1725" i="1" s="1"/>
  <c r="D1726" i="1" s="1"/>
  <c r="D1727" i="1" s="1"/>
  <c r="D1728" i="1" s="1"/>
  <c r="D1730" i="1"/>
  <c r="D1731" i="1" s="1"/>
  <c r="D1732" i="1" s="1"/>
  <c r="D1733" i="1" s="1"/>
  <c r="D1734" i="1" s="1"/>
  <c r="D1735" i="1" s="1"/>
  <c r="D1736" i="1" s="1"/>
  <c r="D1737" i="1" s="1"/>
  <c r="D1739" i="1"/>
  <c r="D1740" i="1" s="1"/>
  <c r="D1741" i="1" s="1"/>
  <c r="D1742" i="1" s="1"/>
  <c r="D1743" i="1" s="1"/>
  <c r="D1744" i="1" s="1"/>
  <c r="D1745" i="1" s="1"/>
  <c r="D1746" i="1" s="1"/>
  <c r="D1747" i="1" s="1"/>
  <c r="D1748" i="1" s="1"/>
  <c r="D1749" i="1" s="1"/>
  <c r="D1750" i="1" s="1"/>
  <c r="D1751" i="1" s="1"/>
  <c r="D1752" i="1" s="1"/>
  <c r="D1753" i="1" s="1"/>
  <c r="D1759" i="1"/>
  <c r="D1760" i="1" s="1"/>
  <c r="D1761" i="1" s="1"/>
  <c r="D1762" i="1" s="1"/>
  <c r="D1763" i="1" s="1"/>
  <c r="D1764" i="1" s="1"/>
  <c r="D1765" i="1" s="1"/>
  <c r="D1771" i="1"/>
  <c r="D1772" i="1" s="1"/>
  <c r="D1773" i="1" s="1"/>
  <c r="D1774" i="1" s="1"/>
  <c r="D1775" i="1" s="1"/>
  <c r="D1776" i="1" s="1"/>
  <c r="D1784" i="1"/>
  <c r="D1785" i="1" s="1"/>
  <c r="D1786" i="1" s="1"/>
  <c r="D1787" i="1" s="1"/>
  <c r="D1797" i="1"/>
  <c r="D1799" i="1"/>
  <c r="D1800" i="1" s="1"/>
  <c r="D1801" i="1" s="1"/>
  <c r="D1802" i="1" s="1"/>
  <c r="D1803" i="1" s="1"/>
  <c r="D1804" i="1" s="1"/>
  <c r="D1805" i="1" s="1"/>
  <c r="D1807" i="1"/>
  <c r="D1808" i="1" s="1"/>
  <c r="D1809" i="1" s="1"/>
  <c r="D1810" i="1" s="1"/>
  <c r="D1811" i="1" s="1"/>
  <c r="D1812" i="1" s="1"/>
  <c r="D1813" i="1" s="1"/>
  <c r="D1814" i="1" s="1"/>
  <c r="D1815" i="1" s="1"/>
  <c r="D1816" i="1" s="1"/>
  <c r="D1817" i="1" s="1"/>
  <c r="D1818" i="1" s="1"/>
  <c r="D1819" i="1" s="1"/>
  <c r="D1820" i="1" s="1"/>
  <c r="D1821" i="1" s="1"/>
  <c r="D1822" i="1" s="1"/>
  <c r="D1823" i="1" s="1"/>
  <c r="D1826" i="1"/>
  <c r="D1827" i="1" s="1"/>
  <c r="D1828" i="1" s="1"/>
  <c r="D1829" i="1" s="1"/>
  <c r="D1830" i="1" s="1"/>
  <c r="D1840" i="1"/>
  <c r="D1841" i="1" s="1"/>
  <c r="D1842" i="1" s="1"/>
  <c r="D1843" i="1" s="1"/>
  <c r="D1844" i="1" s="1"/>
  <c r="D1845" i="1" s="1"/>
  <c r="D1846" i="1" s="1"/>
  <c r="D1847" i="1" s="1"/>
  <c r="D1848" i="1" s="1"/>
  <c r="D1849" i="1" s="1"/>
  <c r="D1850" i="1" s="1"/>
  <c r="D1851" i="1" s="1"/>
  <c r="D1852" i="1" s="1"/>
  <c r="D1853" i="1" s="1"/>
  <c r="D1854" i="1" s="1"/>
  <c r="D1855" i="1" s="1"/>
  <c r="D1856" i="1" s="1"/>
  <c r="D1867" i="1"/>
  <c r="D1868" i="1" s="1"/>
  <c r="D1869" i="1" s="1"/>
  <c r="D1870" i="1" s="1"/>
  <c r="D1886" i="1"/>
  <c r="D1887" i="1" s="1"/>
  <c r="D1910" i="1"/>
  <c r="D1911" i="1" s="1"/>
  <c r="D1934" i="1"/>
  <c r="D1935" i="1" s="1"/>
  <c r="D1936" i="1" s="1"/>
  <c r="D1937" i="1" s="1"/>
  <c r="D1938" i="1" s="1"/>
  <c r="D1939" i="1" s="1"/>
  <c r="D1955" i="1"/>
  <c r="D1956" i="1" s="1"/>
  <c r="D1957" i="1" s="1"/>
  <c r="D1958" i="1" s="1"/>
  <c r="D1959" i="1" s="1"/>
  <c r="D1992" i="1"/>
  <c r="D1998" i="1"/>
  <c r="D1999" i="1" s="1"/>
  <c r="D2000" i="1" s="1"/>
  <c r="D2001" i="1" s="1"/>
  <c r="D2003" i="1"/>
  <c r="D2004" i="1" s="1"/>
  <c r="D2005" i="1" s="1"/>
  <c r="D2006" i="1" s="1"/>
  <c r="D2013" i="1"/>
  <c r="D2014" i="1" s="1"/>
  <c r="D2015" i="1" s="1"/>
  <c r="D2016" i="1" s="1"/>
  <c r="D2017" i="1" s="1"/>
  <c r="D2018" i="1" s="1"/>
  <c r="D2027" i="1"/>
  <c r="D2030" i="1"/>
  <c r="D2031" i="1" s="1"/>
  <c r="D2032" i="1" s="1"/>
  <c r="D2035" i="1"/>
  <c r="D2036" i="1" s="1"/>
  <c r="D2038" i="1"/>
  <c r="D2039" i="1" s="1"/>
  <c r="D2041" i="1"/>
  <c r="D2042" i="1" s="1"/>
  <c r="D2043" i="1" s="1"/>
  <c r="D2044" i="1" s="1"/>
  <c r="D2045" i="1" s="1"/>
  <c r="D2046" i="1" s="1"/>
  <c r="D2047" i="1" s="1"/>
  <c r="D2048" i="1" s="1"/>
  <c r="D2049" i="1" s="1"/>
  <c r="D2050" i="1" s="1"/>
  <c r="D2051" i="1" s="1"/>
  <c r="D2052" i="1" s="1"/>
  <c r="D2053" i="1" s="1"/>
  <c r="D2054" i="1" s="1"/>
  <c r="D2055" i="1" s="1"/>
  <c r="D2056" i="1" s="1"/>
  <c r="D2057" i="1" s="1"/>
  <c r="D2060" i="1"/>
  <c r="D2061" i="1" s="1"/>
  <c r="D2062" i="1" s="1"/>
  <c r="D2063" i="1" s="1"/>
  <c r="D2074" i="1"/>
  <c r="D2075" i="1" s="1"/>
  <c r="D2076" i="1" s="1"/>
  <c r="D2077" i="1" s="1"/>
  <c r="D2078" i="1" s="1"/>
  <c r="D2079" i="1" s="1"/>
  <c r="D2080" i="1" s="1"/>
  <c r="D2095" i="1"/>
  <c r="D2096" i="1" s="1"/>
  <c r="D2097" i="1" s="1"/>
  <c r="D2098" i="1" s="1"/>
  <c r="D2099" i="1" s="1"/>
  <c r="D2100" i="1" s="1"/>
  <c r="D2101" i="1" s="1"/>
  <c r="D2102" i="1" s="1"/>
  <c r="D2103" i="1" s="1"/>
  <c r="D2104" i="1" s="1"/>
  <c r="D2105" i="1" s="1"/>
  <c r="D2106" i="1" s="1"/>
  <c r="D2107" i="1" s="1"/>
  <c r="D2108" i="1" s="1"/>
  <c r="D2121" i="1"/>
  <c r="D2122" i="1" s="1"/>
  <c r="D2123" i="1" s="1"/>
  <c r="D2124" i="1" s="1"/>
  <c r="D2125" i="1" s="1"/>
  <c r="D2126" i="1" s="1"/>
  <c r="D2127" i="1" s="1"/>
  <c r="D2133" i="1"/>
  <c r="D2134" i="1" s="1"/>
  <c r="D2135" i="1" s="1"/>
  <c r="D2136" i="1" s="1"/>
  <c r="D2137" i="1" s="1"/>
  <c r="D2138" i="1" s="1"/>
  <c r="D2151" i="1"/>
  <c r="D2152" i="1" s="1"/>
  <c r="D2153" i="1" s="1"/>
  <c r="D2154" i="1" s="1"/>
  <c r="D2155" i="1" s="1"/>
  <c r="D2156" i="1" s="1"/>
  <c r="C87" i="1"/>
  <c r="C91" i="1"/>
  <c r="C92" i="1" s="1"/>
  <c r="C93" i="1" s="1"/>
  <c r="C94" i="1" s="1"/>
  <c r="C95" i="1" s="1"/>
  <c r="C96" i="1" s="1"/>
  <c r="C97" i="1" s="1"/>
  <c r="C98" i="1" s="1"/>
  <c r="C99" i="1" s="1"/>
  <c r="C100" i="1" s="1"/>
  <c r="C101" i="1" s="1"/>
  <c r="C102" i="1" s="1"/>
  <c r="C104" i="1"/>
  <c r="C105" i="1" s="1"/>
  <c r="C106" i="1" s="1"/>
  <c r="C107" i="1" s="1"/>
  <c r="C108" i="1" s="1"/>
  <c r="C109" i="1" s="1"/>
  <c r="C110" i="1" s="1"/>
  <c r="C111" i="1" s="1"/>
  <c r="C112" i="1" s="1"/>
  <c r="C113" i="1" s="1"/>
  <c r="C114" i="1" s="1"/>
  <c r="C115" i="1" s="1"/>
  <c r="C116" i="1" s="1"/>
  <c r="C121" i="1"/>
  <c r="C122" i="1" s="1"/>
  <c r="C123" i="1" s="1"/>
  <c r="C124" i="1" s="1"/>
  <c r="C125" i="1" s="1"/>
  <c r="C126" i="1" s="1"/>
  <c r="C127" i="1" s="1"/>
  <c r="C128" i="1" s="1"/>
  <c r="C129" i="1" s="1"/>
  <c r="C130" i="1" s="1"/>
  <c r="C131" i="1" s="1"/>
  <c r="C133" i="1"/>
  <c r="C134" i="1" s="1"/>
  <c r="C135" i="1" s="1"/>
  <c r="C136" i="1" s="1"/>
  <c r="C142" i="1"/>
  <c r="C143" i="1" s="1"/>
  <c r="C144" i="1" s="1"/>
  <c r="C145" i="1" s="1"/>
  <c r="C146" i="1" s="1"/>
  <c r="C147" i="1" s="1"/>
  <c r="C148" i="1" s="1"/>
  <c r="C149" i="1" s="1"/>
  <c r="C150" i="1" s="1"/>
  <c r="C152" i="1"/>
  <c r="C153" i="1" s="1"/>
  <c r="C154" i="1" s="1"/>
  <c r="C155" i="1" s="1"/>
  <c r="C156" i="1" s="1"/>
  <c r="C157" i="1" s="1"/>
  <c r="C158" i="1" s="1"/>
  <c r="C159" i="1" s="1"/>
  <c r="C160" i="1" s="1"/>
  <c r="C162" i="1"/>
  <c r="C163" i="1" s="1"/>
  <c r="C165" i="1"/>
  <c r="C166" i="1" s="1"/>
  <c r="C168" i="1"/>
  <c r="C169" i="1" s="1"/>
  <c r="C170" i="1" s="1"/>
  <c r="C171" i="1" s="1"/>
  <c r="C172" i="1" s="1"/>
  <c r="C173" i="1" s="1"/>
  <c r="C177" i="1"/>
  <c r="C178" i="1" s="1"/>
  <c r="C179" i="1" s="1"/>
  <c r="C180" i="1" s="1"/>
  <c r="C187" i="1"/>
  <c r="C188" i="1" s="1"/>
  <c r="C189" i="1" s="1"/>
  <c r="C190" i="1" s="1"/>
  <c r="C191" i="1" s="1"/>
  <c r="C192" i="1" s="1"/>
  <c r="C193" i="1" s="1"/>
  <c r="C194" i="1" s="1"/>
  <c r="C196" i="1"/>
  <c r="C197" i="1" s="1"/>
  <c r="C198" i="1" s="1"/>
  <c r="C199" i="1" s="1"/>
  <c r="C200" i="1" s="1"/>
  <c r="C201" i="1" s="1"/>
  <c r="C202" i="1" s="1"/>
  <c r="C203" i="1" s="1"/>
  <c r="C206" i="1"/>
  <c r="C207" i="1" s="1"/>
  <c r="C208" i="1" s="1"/>
  <c r="C209" i="1" s="1"/>
  <c r="C210" i="1" s="1"/>
  <c r="C211" i="1" s="1"/>
  <c r="C212" i="1" s="1"/>
  <c r="C213" i="1" s="1"/>
  <c r="C215" i="1"/>
  <c r="C216" i="1" s="1"/>
  <c r="C217" i="1" s="1"/>
  <c r="C218" i="1" s="1"/>
  <c r="C225" i="1"/>
  <c r="C226" i="1" s="1"/>
  <c r="C227" i="1" s="1"/>
  <c r="C228" i="1" s="1"/>
  <c r="C229" i="1" s="1"/>
  <c r="C230" i="1" s="1"/>
  <c r="C231" i="1" s="1"/>
  <c r="C232" i="1" s="1"/>
  <c r="C234" i="1"/>
  <c r="C235" i="1" s="1"/>
  <c r="C236" i="1" s="1"/>
  <c r="C237" i="1" s="1"/>
  <c r="C238" i="1" s="1"/>
  <c r="C239" i="1" s="1"/>
  <c r="C240" i="1" s="1"/>
  <c r="C241" i="1" s="1"/>
  <c r="C243" i="1"/>
  <c r="C244" i="1" s="1"/>
  <c r="C245" i="1" s="1"/>
  <c r="C246" i="1" s="1"/>
  <c r="C247" i="1" s="1"/>
  <c r="C248" i="1" s="1"/>
  <c r="C250" i="1"/>
  <c r="C251" i="1" s="1"/>
  <c r="C252" i="1" s="1"/>
  <c r="C253" i="1" s="1"/>
  <c r="C259" i="1"/>
  <c r="C260" i="1" s="1"/>
  <c r="C261" i="1" s="1"/>
  <c r="C262" i="1" s="1"/>
  <c r="C263" i="1" s="1"/>
  <c r="C264" i="1" s="1"/>
  <c r="C266" i="1"/>
  <c r="C267" i="1" s="1"/>
  <c r="C268" i="1" s="1"/>
  <c r="C269" i="1" s="1"/>
  <c r="C275" i="1"/>
  <c r="C276" i="1" s="1"/>
  <c r="C277" i="1" s="1"/>
  <c r="C278" i="1" s="1"/>
  <c r="C279" i="1" s="1"/>
  <c r="C280" i="1" s="1"/>
  <c r="C281" i="1" s="1"/>
  <c r="C283" i="1"/>
  <c r="C284" i="1" s="1"/>
  <c r="C285" i="1" s="1"/>
  <c r="C286" i="1" s="1"/>
  <c r="C292" i="1"/>
  <c r="C293" i="1" s="1"/>
  <c r="C294" i="1" s="1"/>
  <c r="C295" i="1" s="1"/>
  <c r="C296" i="1" s="1"/>
  <c r="C297" i="1" s="1"/>
  <c r="C298" i="1" s="1"/>
  <c r="C299" i="1" s="1"/>
  <c r="C300" i="1" s="1"/>
  <c r="C302" i="1"/>
  <c r="C303" i="1" s="1"/>
  <c r="C304" i="1" s="1"/>
  <c r="C305" i="1" s="1"/>
  <c r="C317" i="1"/>
  <c r="C318" i="1" s="1"/>
  <c r="C319" i="1" s="1"/>
  <c r="C320" i="1" s="1"/>
  <c r="C321" i="1" s="1"/>
  <c r="C322" i="1" s="1"/>
  <c r="C323" i="1" s="1"/>
  <c r="C324" i="1" s="1"/>
  <c r="C325" i="1" s="1"/>
  <c r="C326" i="1" s="1"/>
  <c r="C329" i="1"/>
  <c r="C330" i="1" s="1"/>
  <c r="C333" i="1"/>
  <c r="C334" i="1" s="1"/>
  <c r="C336" i="1"/>
  <c r="C338" i="1"/>
  <c r="C340" i="1"/>
  <c r="C342" i="1"/>
  <c r="C345" i="1"/>
  <c r="C346" i="1" s="1"/>
  <c r="C348" i="1"/>
  <c r="C350" i="1"/>
  <c r="C352" i="1"/>
  <c r="C354" i="1"/>
  <c r="C374" i="1"/>
  <c r="C375" i="1" s="1"/>
  <c r="C376" i="1" s="1"/>
  <c r="C377" i="1" s="1"/>
  <c r="C378" i="1" s="1"/>
  <c r="C379" i="1" s="1"/>
  <c r="C380" i="1" s="1"/>
  <c r="C381" i="1" s="1"/>
  <c r="C391" i="1"/>
  <c r="C392" i="1" s="1"/>
  <c r="C393" i="1" s="1"/>
  <c r="C394" i="1" s="1"/>
  <c r="C395" i="1" s="1"/>
  <c r="C396" i="1" s="1"/>
  <c r="C397" i="1" s="1"/>
  <c r="C398" i="1" s="1"/>
  <c r="C412" i="1"/>
  <c r="C413" i="1" s="1"/>
  <c r="C414" i="1" s="1"/>
  <c r="C415" i="1" s="1"/>
  <c r="C416" i="1" s="1"/>
  <c r="C417" i="1" s="1"/>
  <c r="C418" i="1" s="1"/>
  <c r="C419" i="1" s="1"/>
  <c r="C433" i="1"/>
  <c r="C434" i="1" s="1"/>
  <c r="C435" i="1" s="1"/>
  <c r="C436" i="1" s="1"/>
  <c r="C437" i="1" s="1"/>
  <c r="C438" i="1" s="1"/>
  <c r="C439" i="1" s="1"/>
  <c r="C440" i="1" s="1"/>
  <c r="C460" i="1"/>
  <c r="C462" i="1"/>
  <c r="C463" i="1" s="1"/>
  <c r="C464" i="1" s="1"/>
  <c r="C465" i="1" s="1"/>
  <c r="C466" i="1" s="1"/>
  <c r="C467" i="1" s="1"/>
  <c r="C468" i="1" s="1"/>
  <c r="C469" i="1" s="1"/>
  <c r="C471" i="1"/>
  <c r="C472" i="1" s="1"/>
  <c r="C473" i="1" s="1"/>
  <c r="C474" i="1" s="1"/>
  <c r="C475" i="1" s="1"/>
  <c r="C476" i="1" s="1"/>
  <c r="C477" i="1" s="1"/>
  <c r="C478" i="1" s="1"/>
  <c r="C479" i="1" s="1"/>
  <c r="C480" i="1" s="1"/>
  <c r="C482" i="1"/>
  <c r="C483" i="1" s="1"/>
  <c r="C484" i="1" s="1"/>
  <c r="C485" i="1" s="1"/>
  <c r="C486" i="1" s="1"/>
  <c r="C487" i="1" s="1"/>
  <c r="C488" i="1" s="1"/>
  <c r="C489" i="1" s="1"/>
  <c r="C491" i="1"/>
  <c r="C492" i="1" s="1"/>
  <c r="C493" i="1" s="1"/>
  <c r="C494" i="1" s="1"/>
  <c r="C495" i="1" s="1"/>
  <c r="C496" i="1" s="1"/>
  <c r="C497" i="1" s="1"/>
  <c r="C498" i="1" s="1"/>
  <c r="C500" i="1"/>
  <c r="C501" i="1" s="1"/>
  <c r="C502" i="1" s="1"/>
  <c r="C503" i="1" s="1"/>
  <c r="C504" i="1" s="1"/>
  <c r="C505" i="1" s="1"/>
  <c r="C506" i="1" s="1"/>
  <c r="C507" i="1" s="1"/>
  <c r="C509" i="1"/>
  <c r="C510" i="1" s="1"/>
  <c r="C511" i="1" s="1"/>
  <c r="C512" i="1" s="1"/>
  <c r="C513" i="1" s="1"/>
  <c r="C514" i="1" s="1"/>
  <c r="C515" i="1" s="1"/>
  <c r="C516" i="1" s="1"/>
  <c r="C518" i="1"/>
  <c r="C519" i="1" s="1"/>
  <c r="C520" i="1" s="1"/>
  <c r="C521" i="1" s="1"/>
  <c r="C522" i="1" s="1"/>
  <c r="C523" i="1" s="1"/>
  <c r="C524" i="1" s="1"/>
  <c r="C525" i="1" s="1"/>
  <c r="C527" i="1"/>
  <c r="C528" i="1" s="1"/>
  <c r="C529" i="1" s="1"/>
  <c r="C530" i="1" s="1"/>
  <c r="C531" i="1" s="1"/>
  <c r="C532" i="1" s="1"/>
  <c r="C533" i="1" s="1"/>
  <c r="C534" i="1" s="1"/>
  <c r="C536" i="1"/>
  <c r="C537" i="1" s="1"/>
  <c r="C538" i="1" s="1"/>
  <c r="C539" i="1" s="1"/>
  <c r="C540" i="1" s="1"/>
  <c r="C541" i="1" s="1"/>
  <c r="C542" i="1" s="1"/>
  <c r="C548" i="1"/>
  <c r="C549" i="1" s="1"/>
  <c r="C550" i="1" s="1"/>
  <c r="C551" i="1" s="1"/>
  <c r="C552" i="1" s="1"/>
  <c r="C553" i="1" s="1"/>
  <c r="C554" i="1" s="1"/>
  <c r="C560" i="1"/>
  <c r="C561" i="1" s="1"/>
  <c r="C562" i="1" s="1"/>
  <c r="C563" i="1" s="1"/>
  <c r="C564" i="1" s="1"/>
  <c r="C565" i="1" s="1"/>
  <c r="C566" i="1" s="1"/>
  <c r="C580" i="1"/>
  <c r="C581" i="1" s="1"/>
  <c r="C582" i="1" s="1"/>
  <c r="C583" i="1" s="1"/>
  <c r="C590" i="1"/>
  <c r="C594" i="1"/>
  <c r="C598" i="1"/>
  <c r="C602" i="1"/>
  <c r="C606" i="1"/>
  <c r="C610" i="1"/>
  <c r="C614" i="1"/>
  <c r="C618" i="1"/>
  <c r="C630" i="1"/>
  <c r="C634" i="1"/>
  <c r="C636" i="1"/>
  <c r="C637" i="1" s="1"/>
  <c r="C647" i="1"/>
  <c r="C648" i="1" s="1"/>
  <c r="C649" i="1" s="1"/>
  <c r="C656" i="1"/>
  <c r="C664" i="1"/>
  <c r="C668" i="1"/>
  <c r="C678" i="1"/>
  <c r="C679" i="1" s="1"/>
  <c r="C680" i="1" s="1"/>
  <c r="C681" i="1" s="1"/>
  <c r="C694" i="1"/>
  <c r="C695" i="1" s="1"/>
  <c r="C696" i="1" s="1"/>
  <c r="C710" i="1"/>
  <c r="C711" i="1" s="1"/>
  <c r="C712" i="1" s="1"/>
  <c r="C713" i="1" s="1"/>
  <c r="C714" i="1" s="1"/>
  <c r="C715" i="1" s="1"/>
  <c r="C722" i="1"/>
  <c r="C723" i="1" s="1"/>
  <c r="C724" i="1" s="1"/>
  <c r="C725" i="1" s="1"/>
  <c r="C726" i="1" s="1"/>
  <c r="C727" i="1" s="1"/>
  <c r="C734" i="1"/>
  <c r="C735" i="1" s="1"/>
  <c r="C736" i="1" s="1"/>
  <c r="C737" i="1" s="1"/>
  <c r="C738" i="1" s="1"/>
  <c r="C739" i="1" s="1"/>
  <c r="C746" i="1"/>
  <c r="C747" i="1" s="1"/>
  <c r="C748" i="1" s="1"/>
  <c r="C749" i="1" s="1"/>
  <c r="C750" i="1" s="1"/>
  <c r="C751" i="1" s="1"/>
  <c r="C800" i="1"/>
  <c r="C804" i="1"/>
  <c r="C808" i="1"/>
  <c r="C812" i="1"/>
  <c r="C816" i="1"/>
  <c r="C820" i="1"/>
  <c r="C824" i="1"/>
  <c r="C834" i="1"/>
  <c r="C840" i="1"/>
  <c r="C841" i="1" s="1"/>
  <c r="C842" i="1" s="1"/>
  <c r="C843" i="1" s="1"/>
  <c r="C847" i="1"/>
  <c r="C849" i="1"/>
  <c r="C850" i="1" s="1"/>
  <c r="C851" i="1" s="1"/>
  <c r="C852" i="1" s="1"/>
  <c r="C858" i="1"/>
  <c r="C865" i="1"/>
  <c r="C866" i="1" s="1"/>
  <c r="C947" i="1"/>
  <c r="C948" i="1" s="1"/>
  <c r="C949" i="1" s="1"/>
  <c r="C950" i="1" s="1"/>
  <c r="C981" i="1"/>
  <c r="C982" i="1" s="1"/>
  <c r="C983" i="1" s="1"/>
  <c r="C984" i="1" s="1"/>
  <c r="C986" i="1"/>
  <c r="C987" i="1" s="1"/>
  <c r="C988" i="1" s="1"/>
  <c r="C989" i="1" s="1"/>
  <c r="C991" i="1"/>
  <c r="C992" i="1" s="1"/>
  <c r="C993" i="1" s="1"/>
  <c r="C994" i="1" s="1"/>
  <c r="C996" i="1"/>
  <c r="C997" i="1" s="1"/>
  <c r="C998" i="1" s="1"/>
  <c r="C999" i="1" s="1"/>
  <c r="C1001" i="1"/>
  <c r="C1002" i="1" s="1"/>
  <c r="C1003" i="1" s="1"/>
  <c r="C1004" i="1" s="1"/>
  <c r="C1006" i="1"/>
  <c r="C1007" i="1" s="1"/>
  <c r="C1008" i="1" s="1"/>
  <c r="C1009" i="1" s="1"/>
  <c r="C1011" i="1"/>
  <c r="C1012" i="1" s="1"/>
  <c r="C1013" i="1" s="1"/>
  <c r="C1014" i="1" s="1"/>
  <c r="C1016" i="1"/>
  <c r="C1017" i="1" s="1"/>
  <c r="C1018" i="1" s="1"/>
  <c r="C1019" i="1" s="1"/>
  <c r="C1021" i="1"/>
  <c r="C1022" i="1" s="1"/>
  <c r="C1023" i="1" s="1"/>
  <c r="C1024" i="1" s="1"/>
  <c r="C1026" i="1"/>
  <c r="C1027" i="1" s="1"/>
  <c r="C1028" i="1" s="1"/>
  <c r="C1029" i="1" s="1"/>
  <c r="C1031" i="1"/>
  <c r="C1032" i="1" s="1"/>
  <c r="C1033" i="1" s="1"/>
  <c r="C1034" i="1" s="1"/>
  <c r="C1036" i="1"/>
  <c r="C1037" i="1" s="1"/>
  <c r="C1038" i="1" s="1"/>
  <c r="C1039" i="1" s="1"/>
  <c r="C1041" i="1"/>
  <c r="C1042" i="1" s="1"/>
  <c r="C1043" i="1" s="1"/>
  <c r="C1044" i="1" s="1"/>
  <c r="C1046" i="1"/>
  <c r="C1047" i="1" s="1"/>
  <c r="C1048" i="1" s="1"/>
  <c r="C1049" i="1" s="1"/>
  <c r="C1051" i="1"/>
  <c r="C1052" i="1" s="1"/>
  <c r="C1053" i="1" s="1"/>
  <c r="C1054" i="1" s="1"/>
  <c r="C1056" i="1"/>
  <c r="C1057" i="1" s="1"/>
  <c r="C1058" i="1" s="1"/>
  <c r="C1059" i="1" s="1"/>
  <c r="C1061" i="1"/>
  <c r="C1062" i="1" s="1"/>
  <c r="C1063" i="1" s="1"/>
  <c r="C1064" i="1" s="1"/>
  <c r="C1066" i="1"/>
  <c r="C1067" i="1" s="1"/>
  <c r="C1068" i="1" s="1"/>
  <c r="C1069" i="1" s="1"/>
  <c r="C1071" i="1"/>
  <c r="C1072" i="1" s="1"/>
  <c r="C1073" i="1" s="1"/>
  <c r="C1074" i="1" s="1"/>
  <c r="C1076" i="1"/>
  <c r="C1077" i="1" s="1"/>
  <c r="C1078" i="1" s="1"/>
  <c r="C1079" i="1" s="1"/>
  <c r="C1081" i="1"/>
  <c r="C1082" i="1" s="1"/>
  <c r="C1083" i="1" s="1"/>
  <c r="C1084" i="1" s="1"/>
  <c r="C1086" i="1"/>
  <c r="C1087" i="1" s="1"/>
  <c r="C1088" i="1" s="1"/>
  <c r="C1089" i="1" s="1"/>
  <c r="C1091" i="1"/>
  <c r="C1092" i="1" s="1"/>
  <c r="C1093" i="1" s="1"/>
  <c r="C1094" i="1" s="1"/>
  <c r="C1096" i="1"/>
  <c r="C1097" i="1" s="1"/>
  <c r="C1098" i="1" s="1"/>
  <c r="C1099" i="1" s="1"/>
  <c r="C1101" i="1"/>
  <c r="C1102" i="1" s="1"/>
  <c r="C1103" i="1" s="1"/>
  <c r="C1104" i="1" s="1"/>
  <c r="C1106" i="1"/>
  <c r="C1107" i="1" s="1"/>
  <c r="C1108" i="1" s="1"/>
  <c r="C1109" i="1" s="1"/>
  <c r="C1111" i="1"/>
  <c r="C1112" i="1" s="1"/>
  <c r="C1113" i="1" s="1"/>
  <c r="C1114" i="1" s="1"/>
  <c r="C1116" i="1"/>
  <c r="C1117" i="1" s="1"/>
  <c r="C1118" i="1" s="1"/>
  <c r="C1119" i="1" s="1"/>
  <c r="C1121" i="1"/>
  <c r="C1122" i="1" s="1"/>
  <c r="C1123" i="1" s="1"/>
  <c r="C1124" i="1" s="1"/>
  <c r="C1126" i="1"/>
  <c r="C1127" i="1" s="1"/>
  <c r="C1128" i="1" s="1"/>
  <c r="C1129" i="1" s="1"/>
  <c r="C1131" i="1"/>
  <c r="C1132" i="1" s="1"/>
  <c r="C1133" i="1" s="1"/>
  <c r="C1134" i="1" s="1"/>
  <c r="C1136" i="1"/>
  <c r="C1137" i="1" s="1"/>
  <c r="C1138" i="1" s="1"/>
  <c r="C1139" i="1" s="1"/>
  <c r="C1141" i="1"/>
  <c r="C1142" i="1" s="1"/>
  <c r="C1143" i="1" s="1"/>
  <c r="C1144" i="1" s="1"/>
  <c r="C1146" i="1"/>
  <c r="C1147" i="1" s="1"/>
  <c r="C1148" i="1" s="1"/>
  <c r="C1149" i="1" s="1"/>
  <c r="C1151" i="1"/>
  <c r="C1152" i="1" s="1"/>
  <c r="C1153" i="1" s="1"/>
  <c r="C1154" i="1" s="1"/>
  <c r="C1156" i="1"/>
  <c r="C1157" i="1" s="1"/>
  <c r="C1158" i="1" s="1"/>
  <c r="C1159" i="1" s="1"/>
  <c r="C1161" i="1"/>
  <c r="C1162" i="1" s="1"/>
  <c r="C1163" i="1" s="1"/>
  <c r="C1164" i="1" s="1"/>
  <c r="C1166" i="1"/>
  <c r="C1167" i="1" s="1"/>
  <c r="C1168" i="1" s="1"/>
  <c r="C1169" i="1" s="1"/>
  <c r="C1171" i="1"/>
  <c r="C1172" i="1" s="1"/>
  <c r="C1173" i="1" s="1"/>
  <c r="C1174" i="1" s="1"/>
  <c r="C1176" i="1"/>
  <c r="C1177" i="1" s="1"/>
  <c r="C1178" i="1" s="1"/>
  <c r="C1179" i="1" s="1"/>
  <c r="C1181" i="1"/>
  <c r="C1182" i="1" s="1"/>
  <c r="C1183" i="1" s="1"/>
  <c r="C1184" i="1" s="1"/>
  <c r="C1186" i="1"/>
  <c r="C1187" i="1" s="1"/>
  <c r="C1188" i="1" s="1"/>
  <c r="C1189" i="1" s="1"/>
  <c r="C1191" i="1"/>
  <c r="C1192" i="1" s="1"/>
  <c r="C1193" i="1" s="1"/>
  <c r="C1194" i="1" s="1"/>
  <c r="C1196" i="1"/>
  <c r="C1197" i="1" s="1"/>
  <c r="C1198" i="1" s="1"/>
  <c r="C1199" i="1" s="1"/>
  <c r="C1201" i="1"/>
  <c r="C1202" i="1" s="1"/>
  <c r="C1203" i="1" s="1"/>
  <c r="C1204" i="1" s="1"/>
  <c r="C1206" i="1"/>
  <c r="C1207" i="1" s="1"/>
  <c r="C1208" i="1" s="1"/>
  <c r="C1209" i="1" s="1"/>
  <c r="C1211" i="1"/>
  <c r="C1212" i="1" s="1"/>
  <c r="C1213" i="1" s="1"/>
  <c r="C1214" i="1" s="1"/>
  <c r="C1216" i="1"/>
  <c r="C1217" i="1" s="1"/>
  <c r="C1218" i="1" s="1"/>
  <c r="C1219" i="1" s="1"/>
  <c r="C1221" i="1"/>
  <c r="C1222" i="1" s="1"/>
  <c r="C1223" i="1" s="1"/>
  <c r="C1224" i="1" s="1"/>
  <c r="C1226" i="1"/>
  <c r="C1227" i="1" s="1"/>
  <c r="C1228" i="1" s="1"/>
  <c r="C1229" i="1" s="1"/>
  <c r="C1231" i="1"/>
  <c r="C1232" i="1" s="1"/>
  <c r="C1233" i="1" s="1"/>
  <c r="C1234" i="1" s="1"/>
  <c r="C1236" i="1"/>
  <c r="C1237" i="1" s="1"/>
  <c r="C1238" i="1" s="1"/>
  <c r="C1239" i="1" s="1"/>
  <c r="C1241" i="1"/>
  <c r="C1242" i="1" s="1"/>
  <c r="C1243" i="1" s="1"/>
  <c r="C1244" i="1" s="1"/>
  <c r="C1246" i="1"/>
  <c r="C1247" i="1" s="1"/>
  <c r="C1248" i="1" s="1"/>
  <c r="C1249" i="1" s="1"/>
  <c r="C1251" i="1"/>
  <c r="C1252" i="1" s="1"/>
  <c r="C1253" i="1" s="1"/>
  <c r="C1254" i="1" s="1"/>
  <c r="C1268" i="1"/>
  <c r="C1269" i="1" s="1"/>
  <c r="C1270" i="1" s="1"/>
  <c r="C1271" i="1" s="1"/>
  <c r="C1290" i="1"/>
  <c r="C1291" i="1" s="1"/>
  <c r="C1293" i="1"/>
  <c r="C1294" i="1" s="1"/>
  <c r="C1295" i="1" s="1"/>
  <c r="C1296" i="1" s="1"/>
  <c r="C1312" i="1"/>
  <c r="C1313" i="1" s="1"/>
  <c r="C1314" i="1" s="1"/>
  <c r="C1316" i="1"/>
  <c r="C1317" i="1" s="1"/>
  <c r="C1318" i="1" s="1"/>
  <c r="C1319" i="1" s="1"/>
  <c r="C1321" i="1"/>
  <c r="C1322" i="1" s="1"/>
  <c r="C1323" i="1" s="1"/>
  <c r="C1324" i="1" s="1"/>
  <c r="C1326" i="1"/>
  <c r="C1327" i="1" s="1"/>
  <c r="C1328" i="1" s="1"/>
  <c r="C1329" i="1" s="1"/>
  <c r="C1330" i="1" s="1"/>
  <c r="C1332" i="1"/>
  <c r="C1333" i="1" s="1"/>
  <c r="C1334" i="1" s="1"/>
  <c r="C1335" i="1" s="1"/>
  <c r="C1336" i="1" s="1"/>
  <c r="C1410" i="1"/>
  <c r="C1411" i="1" s="1"/>
  <c r="C1412" i="1" s="1"/>
  <c r="C1413" i="1" s="1"/>
  <c r="C1466" i="1"/>
  <c r="C1467" i="1" s="1"/>
  <c r="C1468" i="1" s="1"/>
  <c r="C1469" i="1" s="1"/>
  <c r="C1470" i="1" s="1"/>
  <c r="C1471" i="1" s="1"/>
  <c r="C1472" i="1" s="1"/>
  <c r="C1473" i="1" s="1"/>
  <c r="C1474" i="1" s="1"/>
  <c r="C1475" i="1" s="1"/>
  <c r="C1476" i="1" s="1"/>
  <c r="C1477" i="1" s="1"/>
  <c r="C1478" i="1" s="1"/>
  <c r="C1479" i="1" s="1"/>
  <c r="C1480" i="1" s="1"/>
  <c r="C1481" i="1" s="1"/>
  <c r="C1482" i="1" s="1"/>
  <c r="C1484" i="1"/>
  <c r="C1485" i="1" s="1"/>
  <c r="C1486" i="1" s="1"/>
  <c r="C1487" i="1" s="1"/>
  <c r="C1488" i="1" s="1"/>
  <c r="C1489" i="1" s="1"/>
  <c r="C1490" i="1" s="1"/>
  <c r="C1491" i="1" s="1"/>
  <c r="C1494" i="1"/>
  <c r="C1495" i="1" s="1"/>
  <c r="C1496" i="1" s="1"/>
  <c r="C1497" i="1" s="1"/>
  <c r="C1498" i="1" s="1"/>
  <c r="C1499" i="1" s="1"/>
  <c r="C1500" i="1" s="1"/>
  <c r="C1501" i="1" s="1"/>
  <c r="C1502" i="1" s="1"/>
  <c r="C1503" i="1" s="1"/>
  <c r="C1504" i="1" s="1"/>
  <c r="C1505" i="1" s="1"/>
  <c r="C1506" i="1" s="1"/>
  <c r="C1507" i="1" s="1"/>
  <c r="C1508" i="1" s="1"/>
  <c r="C1509" i="1" s="1"/>
  <c r="C1510" i="1" s="1"/>
  <c r="C1512" i="1"/>
  <c r="C1513" i="1" s="1"/>
  <c r="C1514" i="1" s="1"/>
  <c r="C1515" i="1" s="1"/>
  <c r="C1516" i="1" s="1"/>
  <c r="C1517" i="1" s="1"/>
  <c r="C1518" i="1" s="1"/>
  <c r="C1519" i="1" s="1"/>
  <c r="C1520" i="1" s="1"/>
  <c r="C1521" i="1" s="1"/>
  <c r="C1522" i="1" s="1"/>
  <c r="C1523" i="1" s="1"/>
  <c r="C1524" i="1" s="1"/>
  <c r="C1525" i="1" s="1"/>
  <c r="C1526" i="1" s="1"/>
  <c r="C1527" i="1" s="1"/>
  <c r="C1528" i="1" s="1"/>
  <c r="C1530" i="1" s="1"/>
  <c r="C1531" i="1"/>
  <c r="C1532" i="1" s="1"/>
  <c r="C1533" i="1" s="1"/>
  <c r="C1534" i="1" s="1"/>
  <c r="C1535" i="1" s="1"/>
  <c r="C1536" i="1" s="1"/>
  <c r="C1537" i="1" s="1"/>
  <c r="C1538" i="1" s="1"/>
  <c r="C1539" i="1" s="1"/>
  <c r="C1540" i="1" s="1"/>
  <c r="C1541" i="1" s="1"/>
  <c r="C1542" i="1" s="1"/>
  <c r="C1543" i="1" s="1"/>
  <c r="C1544" i="1" s="1"/>
  <c r="C1555" i="1"/>
  <c r="C1556" i="1" s="1"/>
  <c r="C1557" i="1" s="1"/>
  <c r="C1558" i="1" s="1"/>
  <c r="C1559" i="1" s="1"/>
  <c r="C1560" i="1" s="1"/>
  <c r="C1561" i="1" s="1"/>
  <c r="C1582" i="1"/>
  <c r="C1583" i="1" s="1"/>
  <c r="C1584" i="1" s="1"/>
  <c r="C1585" i="1" s="1"/>
  <c r="C1586" i="1" s="1"/>
  <c r="C1587" i="1" s="1"/>
  <c r="C1592" i="1"/>
  <c r="C1593" i="1" s="1"/>
  <c r="C1594" i="1" s="1"/>
  <c r="C1630" i="1"/>
  <c r="C1631" i="1" s="1"/>
  <c r="C1632" i="1" s="1"/>
  <c r="C1634" i="1"/>
  <c r="C1635" i="1" s="1"/>
  <c r="C1647" i="1"/>
  <c r="C1648" i="1" s="1"/>
  <c r="C1651" i="1"/>
  <c r="C1652" i="1" s="1"/>
  <c r="C1654" i="1"/>
  <c r="C1655" i="1" s="1"/>
  <c r="C1697" i="1"/>
  <c r="C1698" i="1" s="1"/>
  <c r="C1699" i="1" s="1"/>
  <c r="C1700" i="1" s="1"/>
  <c r="C1701" i="1" s="1"/>
  <c r="C1702" i="1" s="1"/>
  <c r="C1703" i="1" s="1"/>
  <c r="C1704" i="1" s="1"/>
  <c r="C1705" i="1" s="1"/>
  <c r="C1706" i="1" s="1"/>
  <c r="C1707" i="1" s="1"/>
  <c r="C1708" i="1" s="1"/>
  <c r="C1709" i="1" s="1"/>
  <c r="C1710" i="1" s="1"/>
  <c r="C1711" i="1" s="1"/>
  <c r="C1712" i="1" s="1"/>
  <c r="C1713" i="1" s="1"/>
  <c r="C1715" i="1"/>
  <c r="C1716" i="1" s="1"/>
  <c r="C1717" i="1" s="1"/>
  <c r="C1718" i="1" s="1"/>
  <c r="C1724" i="1"/>
  <c r="C1725" i="1" s="1"/>
  <c r="C1726" i="1" s="1"/>
  <c r="C1727" i="1" s="1"/>
  <c r="C1728" i="1" s="1"/>
  <c r="C1730" i="1"/>
  <c r="C1731" i="1" s="1"/>
  <c r="C1732" i="1" s="1"/>
  <c r="C1733" i="1" s="1"/>
  <c r="C1734" i="1" s="1"/>
  <c r="C1735" i="1" s="1"/>
  <c r="C1736" i="1" s="1"/>
  <c r="C1737" i="1" s="1"/>
  <c r="C1739" i="1"/>
  <c r="C1740" i="1" s="1"/>
  <c r="C1741" i="1" s="1"/>
  <c r="C1742" i="1" s="1"/>
  <c r="C1743" i="1" s="1"/>
  <c r="C1744" i="1" s="1"/>
  <c r="C1745" i="1" s="1"/>
  <c r="C1746" i="1" s="1"/>
  <c r="C1747" i="1" s="1"/>
  <c r="C1748" i="1" s="1"/>
  <c r="C1749" i="1" s="1"/>
  <c r="C1750" i="1" s="1"/>
  <c r="C1751" i="1" s="1"/>
  <c r="C1752" i="1" s="1"/>
  <c r="C1753" i="1" s="1"/>
  <c r="C1759" i="1"/>
  <c r="C1760" i="1" s="1"/>
  <c r="C1761" i="1" s="1"/>
  <c r="C1762" i="1" s="1"/>
  <c r="C1763" i="1" s="1"/>
  <c r="C1764" i="1" s="1"/>
  <c r="C1765" i="1" s="1"/>
  <c r="C1771" i="1"/>
  <c r="C1772" i="1" s="1"/>
  <c r="C1773" i="1" s="1"/>
  <c r="C1774" i="1" s="1"/>
  <c r="C1775" i="1" s="1"/>
  <c r="C1776" i="1" s="1"/>
  <c r="C1784" i="1"/>
  <c r="C1785" i="1" s="1"/>
  <c r="C1786" i="1" s="1"/>
  <c r="C1787" i="1" s="1"/>
  <c r="C1797" i="1"/>
  <c r="C1799" i="1"/>
  <c r="C1800" i="1" s="1"/>
  <c r="C1801" i="1" s="1"/>
  <c r="C1802" i="1" s="1"/>
  <c r="C1803" i="1" s="1"/>
  <c r="C1804" i="1" s="1"/>
  <c r="C1805" i="1" s="1"/>
  <c r="C1807" i="1"/>
  <c r="C1808" i="1" s="1"/>
  <c r="C1809" i="1" s="1"/>
  <c r="C1810" i="1" s="1"/>
  <c r="C1811" i="1" s="1"/>
  <c r="C1812" i="1" s="1"/>
  <c r="C1813" i="1" s="1"/>
  <c r="C1814" i="1" s="1"/>
  <c r="C1815" i="1" s="1"/>
  <c r="C1816" i="1" s="1"/>
  <c r="C1817" i="1" s="1"/>
  <c r="C1818" i="1" s="1"/>
  <c r="C1819" i="1" s="1"/>
  <c r="C1820" i="1" s="1"/>
  <c r="C1821" i="1" s="1"/>
  <c r="C1822" i="1" s="1"/>
  <c r="C1823" i="1" s="1"/>
  <c r="C1826" i="1"/>
  <c r="C1827" i="1" s="1"/>
  <c r="C1828" i="1" s="1"/>
  <c r="C1829" i="1" s="1"/>
  <c r="C1830" i="1" s="1"/>
  <c r="C1840" i="1"/>
  <c r="C1841" i="1" s="1"/>
  <c r="C1842" i="1" s="1"/>
  <c r="C1843" i="1" s="1"/>
  <c r="C1844" i="1" s="1"/>
  <c r="C1845" i="1" s="1"/>
  <c r="C1846" i="1" s="1"/>
  <c r="C1847" i="1" s="1"/>
  <c r="C1848" i="1" s="1"/>
  <c r="C1849" i="1" s="1"/>
  <c r="C1850" i="1" s="1"/>
  <c r="C1851" i="1" s="1"/>
  <c r="C1852" i="1" s="1"/>
  <c r="C1853" i="1" s="1"/>
  <c r="C1854" i="1" s="1"/>
  <c r="C1855" i="1" s="1"/>
  <c r="C1856" i="1" s="1"/>
  <c r="C1867" i="1"/>
  <c r="C1868" i="1" s="1"/>
  <c r="C1869" i="1" s="1"/>
  <c r="C1870" i="1" s="1"/>
  <c r="C1886" i="1"/>
  <c r="C1887" i="1" s="1"/>
  <c r="C1910" i="1"/>
  <c r="C1911" i="1" s="1"/>
  <c r="C1934" i="1"/>
  <c r="C1935" i="1" s="1"/>
  <c r="C1936" i="1" s="1"/>
  <c r="C1937" i="1" s="1"/>
  <c r="C1938" i="1" s="1"/>
  <c r="C1939" i="1" s="1"/>
  <c r="C1955" i="1"/>
  <c r="C1956" i="1" s="1"/>
  <c r="C1957" i="1" s="1"/>
  <c r="C1958" i="1" s="1"/>
  <c r="C1959" i="1" s="1"/>
  <c r="C1992" i="1"/>
  <c r="C1998" i="1"/>
  <c r="C1999" i="1" s="1"/>
  <c r="C2000" i="1" s="1"/>
  <c r="C2001" i="1" s="1"/>
  <c r="C2003" i="1"/>
  <c r="C2004" i="1" s="1"/>
  <c r="C2005" i="1" s="1"/>
  <c r="C2006" i="1" s="1"/>
  <c r="C2013" i="1"/>
  <c r="C2014" i="1" s="1"/>
  <c r="C2015" i="1" s="1"/>
  <c r="C2016" i="1" s="1"/>
  <c r="C2017" i="1" s="1"/>
  <c r="C2018" i="1" s="1"/>
  <c r="C2027" i="1"/>
  <c r="C2030" i="1"/>
  <c r="C2031" i="1" s="1"/>
  <c r="C2032" i="1" s="1"/>
  <c r="C2035" i="1"/>
  <c r="C2036" i="1" s="1"/>
  <c r="C2038" i="1"/>
  <c r="C2039" i="1" s="1"/>
  <c r="C2041" i="1"/>
  <c r="C2042" i="1" s="1"/>
  <c r="C2043" i="1" s="1"/>
  <c r="C2044" i="1" s="1"/>
  <c r="C2045" i="1" s="1"/>
  <c r="C2046" i="1" s="1"/>
  <c r="C2047" i="1" s="1"/>
  <c r="C2048" i="1" s="1"/>
  <c r="C2049" i="1" s="1"/>
  <c r="C2050" i="1" s="1"/>
  <c r="C2051" i="1" s="1"/>
  <c r="C2052" i="1" s="1"/>
  <c r="C2053" i="1" s="1"/>
  <c r="C2054" i="1" s="1"/>
  <c r="C2055" i="1" s="1"/>
  <c r="C2056" i="1" s="1"/>
  <c r="C2057" i="1" s="1"/>
  <c r="C2060" i="1"/>
  <c r="C2061" i="1" s="1"/>
  <c r="C2062" i="1" s="1"/>
  <c r="C2063" i="1" s="1"/>
  <c r="C2074" i="1"/>
  <c r="C2075" i="1" s="1"/>
  <c r="C2076" i="1" s="1"/>
  <c r="C2077" i="1" s="1"/>
  <c r="C2078" i="1" s="1"/>
  <c r="C2079" i="1" s="1"/>
  <c r="C2080" i="1" s="1"/>
  <c r="C2095" i="1"/>
  <c r="C2096" i="1" s="1"/>
  <c r="C2097" i="1" s="1"/>
  <c r="C2098" i="1" s="1"/>
  <c r="C2099" i="1" s="1"/>
  <c r="C2100" i="1" s="1"/>
  <c r="C2101" i="1" s="1"/>
  <c r="C2102" i="1" s="1"/>
  <c r="C2103" i="1" s="1"/>
  <c r="C2104" i="1" s="1"/>
  <c r="C2105" i="1" s="1"/>
  <c r="C2106" i="1" s="1"/>
  <c r="C2107" i="1" s="1"/>
  <c r="C2108" i="1" s="1"/>
  <c r="C2121" i="1"/>
  <c r="C2122" i="1" s="1"/>
  <c r="C2123" i="1" s="1"/>
  <c r="C2124" i="1" s="1"/>
  <c r="C2125" i="1" s="1"/>
  <c r="C2126" i="1" s="1"/>
  <c r="C2127" i="1" s="1"/>
  <c r="C2133" i="1"/>
  <c r="C2134" i="1" s="1"/>
  <c r="C2135" i="1" s="1"/>
  <c r="C2136" i="1" s="1"/>
  <c r="C2137" i="1" s="1"/>
  <c r="C2138" i="1" s="1"/>
  <c r="C2151" i="1"/>
  <c r="C2152" i="1" s="1"/>
  <c r="C2153" i="1" s="1"/>
  <c r="C2154" i="1" s="1"/>
  <c r="C2155" i="1" s="1"/>
  <c r="C2156" i="1" s="1"/>
  <c r="B87" i="1"/>
  <c r="B91" i="1"/>
  <c r="B92" i="1" s="1"/>
  <c r="B93" i="1" s="1"/>
  <c r="B94" i="1" s="1"/>
  <c r="B95" i="1" s="1"/>
  <c r="B96" i="1" s="1"/>
  <c r="B97" i="1" s="1"/>
  <c r="B98" i="1" s="1"/>
  <c r="B99" i="1" s="1"/>
  <c r="B100" i="1" s="1"/>
  <c r="B101" i="1" s="1"/>
  <c r="B102" i="1" s="1"/>
  <c r="B104" i="1"/>
  <c r="B105" i="1" s="1"/>
  <c r="B106" i="1" s="1"/>
  <c r="B107" i="1" s="1"/>
  <c r="B108" i="1" s="1"/>
  <c r="B109" i="1" s="1"/>
  <c r="B110" i="1" s="1"/>
  <c r="B111" i="1" s="1"/>
  <c r="B112" i="1" s="1"/>
  <c r="B113" i="1" s="1"/>
  <c r="B114" i="1" s="1"/>
  <c r="B115" i="1" s="1"/>
  <c r="B116" i="1" s="1"/>
  <c r="B121" i="1"/>
  <c r="B122" i="1" s="1"/>
  <c r="B123" i="1" s="1"/>
  <c r="B124" i="1" s="1"/>
  <c r="B125" i="1" s="1"/>
  <c r="B126" i="1" s="1"/>
  <c r="B127" i="1" s="1"/>
  <c r="B128" i="1" s="1"/>
  <c r="B129" i="1" s="1"/>
  <c r="B130" i="1" s="1"/>
  <c r="B131" i="1" s="1"/>
  <c r="B133" i="1"/>
  <c r="B134" i="1" s="1"/>
  <c r="B135" i="1" s="1"/>
  <c r="B136" i="1" s="1"/>
  <c r="B142" i="1"/>
  <c r="B143" i="1" s="1"/>
  <c r="B144" i="1" s="1"/>
  <c r="B145" i="1" s="1"/>
  <c r="B146" i="1" s="1"/>
  <c r="B147" i="1" s="1"/>
  <c r="B148" i="1" s="1"/>
  <c r="B149" i="1" s="1"/>
  <c r="B150" i="1" s="1"/>
  <c r="B152" i="1"/>
  <c r="B153" i="1" s="1"/>
  <c r="B154" i="1" s="1"/>
  <c r="B155" i="1" s="1"/>
  <c r="B156" i="1" s="1"/>
  <c r="B157" i="1" s="1"/>
  <c r="B158" i="1" s="1"/>
  <c r="B159" i="1" s="1"/>
  <c r="B160" i="1" s="1"/>
  <c r="B162" i="1"/>
  <c r="B163" i="1" s="1"/>
  <c r="B165" i="1"/>
  <c r="B166" i="1" s="1"/>
  <c r="B168" i="1"/>
  <c r="B169" i="1" s="1"/>
  <c r="B170" i="1" s="1"/>
  <c r="B171" i="1" s="1"/>
  <c r="B172" i="1" s="1"/>
  <c r="B173" i="1" s="1"/>
  <c r="B177" i="1"/>
  <c r="B178" i="1" s="1"/>
  <c r="B179" i="1" s="1"/>
  <c r="B180" i="1" s="1"/>
  <c r="B187" i="1"/>
  <c r="B188" i="1" s="1"/>
  <c r="B189" i="1" s="1"/>
  <c r="B190" i="1" s="1"/>
  <c r="B191" i="1" s="1"/>
  <c r="B192" i="1" s="1"/>
  <c r="B193" i="1" s="1"/>
  <c r="B194" i="1" s="1"/>
  <c r="B196" i="1"/>
  <c r="B197" i="1" s="1"/>
  <c r="B198" i="1" s="1"/>
  <c r="B199" i="1" s="1"/>
  <c r="B200" i="1" s="1"/>
  <c r="B201" i="1" s="1"/>
  <c r="B202" i="1" s="1"/>
  <c r="B203" i="1" s="1"/>
  <c r="B206" i="1"/>
  <c r="B207" i="1" s="1"/>
  <c r="B208" i="1" s="1"/>
  <c r="B209" i="1" s="1"/>
  <c r="B210" i="1" s="1"/>
  <c r="B211" i="1" s="1"/>
  <c r="B212" i="1" s="1"/>
  <c r="B213" i="1" s="1"/>
  <c r="B215" i="1"/>
  <c r="B216" i="1" s="1"/>
  <c r="B217" i="1" s="1"/>
  <c r="B218" i="1" s="1"/>
  <c r="B225" i="1"/>
  <c r="B226" i="1" s="1"/>
  <c r="B227" i="1" s="1"/>
  <c r="B228" i="1" s="1"/>
  <c r="B229" i="1" s="1"/>
  <c r="B230" i="1" s="1"/>
  <c r="B231" i="1" s="1"/>
  <c r="B232" i="1" s="1"/>
  <c r="B234" i="1"/>
  <c r="B235" i="1" s="1"/>
  <c r="B236" i="1" s="1"/>
  <c r="B237" i="1" s="1"/>
  <c r="B238" i="1" s="1"/>
  <c r="B239" i="1" s="1"/>
  <c r="B240" i="1" s="1"/>
  <c r="B241" i="1" s="1"/>
  <c r="B243" i="1"/>
  <c r="B244" i="1" s="1"/>
  <c r="B245" i="1" s="1"/>
  <c r="B246" i="1" s="1"/>
  <c r="B247" i="1" s="1"/>
  <c r="B248" i="1" s="1"/>
  <c r="B250" i="1"/>
  <c r="B251" i="1" s="1"/>
  <c r="B252" i="1" s="1"/>
  <c r="B253" i="1" s="1"/>
  <c r="B259" i="1"/>
  <c r="B260" i="1" s="1"/>
  <c r="B261" i="1" s="1"/>
  <c r="B262" i="1" s="1"/>
  <c r="B263" i="1" s="1"/>
  <c r="B264" i="1" s="1"/>
  <c r="B266" i="1"/>
  <c r="B267" i="1" s="1"/>
  <c r="B268" i="1" s="1"/>
  <c r="B269" i="1" s="1"/>
  <c r="B275" i="1"/>
  <c r="B276" i="1" s="1"/>
  <c r="B277" i="1" s="1"/>
  <c r="B278" i="1" s="1"/>
  <c r="B279" i="1" s="1"/>
  <c r="B280" i="1" s="1"/>
  <c r="B281" i="1" s="1"/>
  <c r="B283" i="1"/>
  <c r="B284" i="1" s="1"/>
  <c r="B285" i="1" s="1"/>
  <c r="B286" i="1" s="1"/>
  <c r="B292" i="1"/>
  <c r="B293" i="1" s="1"/>
  <c r="B294" i="1" s="1"/>
  <c r="B295" i="1" s="1"/>
  <c r="B296" i="1" s="1"/>
  <c r="B297" i="1" s="1"/>
  <c r="B298" i="1" s="1"/>
  <c r="B299" i="1" s="1"/>
  <c r="B300" i="1" s="1"/>
  <c r="B302" i="1"/>
  <c r="B303" i="1" s="1"/>
  <c r="B304" i="1" s="1"/>
  <c r="B305" i="1" s="1"/>
  <c r="B317" i="1"/>
  <c r="B318" i="1" s="1"/>
  <c r="B319" i="1" s="1"/>
  <c r="B320" i="1" s="1"/>
  <c r="B321" i="1" s="1"/>
  <c r="B322" i="1" s="1"/>
  <c r="B323" i="1" s="1"/>
  <c r="B324" i="1" s="1"/>
  <c r="B325" i="1" s="1"/>
  <c r="B326" i="1" s="1"/>
  <c r="B329" i="1"/>
  <c r="B330" i="1" s="1"/>
  <c r="B333" i="1"/>
  <c r="B334" i="1" s="1"/>
  <c r="B336" i="1"/>
  <c r="B338" i="1"/>
  <c r="B340" i="1"/>
  <c r="B342" i="1"/>
  <c r="B345" i="1"/>
  <c r="B346" i="1" s="1"/>
  <c r="B348" i="1"/>
  <c r="B350" i="1"/>
  <c r="B352" i="1"/>
  <c r="B354" i="1"/>
  <c r="B374" i="1"/>
  <c r="B375" i="1" s="1"/>
  <c r="B376" i="1" s="1"/>
  <c r="B377" i="1" s="1"/>
  <c r="B378" i="1" s="1"/>
  <c r="B379" i="1" s="1"/>
  <c r="B380" i="1" s="1"/>
  <c r="B381" i="1" s="1"/>
  <c r="B391" i="1"/>
  <c r="B392" i="1" s="1"/>
  <c r="B393" i="1" s="1"/>
  <c r="B394" i="1" s="1"/>
  <c r="B395" i="1" s="1"/>
  <c r="B396" i="1" s="1"/>
  <c r="B397" i="1" s="1"/>
  <c r="B398" i="1" s="1"/>
  <c r="B412" i="1"/>
  <c r="B413" i="1" s="1"/>
  <c r="B414" i="1" s="1"/>
  <c r="B415" i="1" s="1"/>
  <c r="B416" i="1" s="1"/>
  <c r="B417" i="1" s="1"/>
  <c r="B418" i="1" s="1"/>
  <c r="B419" i="1" s="1"/>
  <c r="B433" i="1"/>
  <c r="B434" i="1" s="1"/>
  <c r="B435" i="1" s="1"/>
  <c r="B436" i="1" s="1"/>
  <c r="B437" i="1" s="1"/>
  <c r="B438" i="1" s="1"/>
  <c r="B439" i="1" s="1"/>
  <c r="B440" i="1" s="1"/>
  <c r="B460" i="1"/>
  <c r="B462" i="1"/>
  <c r="B463" i="1" s="1"/>
  <c r="B464" i="1" s="1"/>
  <c r="B465" i="1" s="1"/>
  <c r="B466" i="1" s="1"/>
  <c r="B467" i="1" s="1"/>
  <c r="B468" i="1" s="1"/>
  <c r="B469" i="1" s="1"/>
  <c r="B471" i="1"/>
  <c r="B472" i="1" s="1"/>
  <c r="B473" i="1" s="1"/>
  <c r="B474" i="1" s="1"/>
  <c r="B475" i="1" s="1"/>
  <c r="B476" i="1" s="1"/>
  <c r="B477" i="1" s="1"/>
  <c r="B478" i="1" s="1"/>
  <c r="B479" i="1" s="1"/>
  <c r="B480" i="1" s="1"/>
  <c r="B482" i="1"/>
  <c r="B483" i="1" s="1"/>
  <c r="B484" i="1" s="1"/>
  <c r="B485" i="1" s="1"/>
  <c r="B486" i="1" s="1"/>
  <c r="B487" i="1" s="1"/>
  <c r="B488" i="1" s="1"/>
  <c r="B489" i="1" s="1"/>
  <c r="B491" i="1"/>
  <c r="B492" i="1" s="1"/>
  <c r="B493" i="1" s="1"/>
  <c r="B494" i="1" s="1"/>
  <c r="B495" i="1" s="1"/>
  <c r="B496" i="1" s="1"/>
  <c r="B497" i="1" s="1"/>
  <c r="B498" i="1" s="1"/>
  <c r="B500" i="1"/>
  <c r="B501" i="1" s="1"/>
  <c r="B502" i="1" s="1"/>
  <c r="B503" i="1" s="1"/>
  <c r="B504" i="1" s="1"/>
  <c r="B505" i="1" s="1"/>
  <c r="B506" i="1" s="1"/>
  <c r="B507" i="1" s="1"/>
  <c r="B509" i="1"/>
  <c r="B510" i="1" s="1"/>
  <c r="B511" i="1" s="1"/>
  <c r="B512" i="1" s="1"/>
  <c r="B513" i="1" s="1"/>
  <c r="B514" i="1" s="1"/>
  <c r="B515" i="1" s="1"/>
  <c r="B516" i="1" s="1"/>
  <c r="B518" i="1"/>
  <c r="B519" i="1" s="1"/>
  <c r="B520" i="1" s="1"/>
  <c r="B521" i="1" s="1"/>
  <c r="B522" i="1" s="1"/>
  <c r="B523" i="1" s="1"/>
  <c r="B524" i="1" s="1"/>
  <c r="B525" i="1" s="1"/>
  <c r="B527" i="1"/>
  <c r="B528" i="1" s="1"/>
  <c r="B529" i="1" s="1"/>
  <c r="B530" i="1" s="1"/>
  <c r="B531" i="1" s="1"/>
  <c r="B532" i="1" s="1"/>
  <c r="B533" i="1" s="1"/>
  <c r="B534" i="1" s="1"/>
  <c r="B536" i="1"/>
  <c r="B537" i="1" s="1"/>
  <c r="B538" i="1" s="1"/>
  <c r="B539" i="1" s="1"/>
  <c r="B540" i="1" s="1"/>
  <c r="B541" i="1" s="1"/>
  <c r="B542" i="1" s="1"/>
  <c r="B548" i="1"/>
  <c r="B549" i="1" s="1"/>
  <c r="B550" i="1" s="1"/>
  <c r="B551" i="1" s="1"/>
  <c r="B552" i="1" s="1"/>
  <c r="B553" i="1" s="1"/>
  <c r="B554" i="1" s="1"/>
  <c r="B560" i="1"/>
  <c r="B561" i="1" s="1"/>
  <c r="B562" i="1" s="1"/>
  <c r="B563" i="1" s="1"/>
  <c r="B564" i="1" s="1"/>
  <c r="B565" i="1" s="1"/>
  <c r="B566" i="1" s="1"/>
  <c r="B580" i="1"/>
  <c r="B581" i="1" s="1"/>
  <c r="B582" i="1" s="1"/>
  <c r="B583" i="1" s="1"/>
  <c r="B590" i="1"/>
  <c r="B594" i="1"/>
  <c r="B598" i="1"/>
  <c r="B602" i="1"/>
  <c r="B606" i="1"/>
  <c r="B610" i="1"/>
  <c r="B614" i="1"/>
  <c r="B618" i="1"/>
  <c r="B630" i="1"/>
  <c r="B634" i="1"/>
  <c r="B636" i="1"/>
  <c r="B637" i="1" s="1"/>
  <c r="B647" i="1"/>
  <c r="B648" i="1" s="1"/>
  <c r="B649" i="1" s="1"/>
  <c r="B656" i="1"/>
  <c r="B664" i="1"/>
  <c r="B668" i="1"/>
  <c r="B678" i="1"/>
  <c r="B679" i="1" s="1"/>
  <c r="B680" i="1" s="1"/>
  <c r="B681" i="1" s="1"/>
  <c r="B694" i="1"/>
  <c r="B695" i="1" s="1"/>
  <c r="B696" i="1" s="1"/>
  <c r="B710" i="1"/>
  <c r="B711" i="1" s="1"/>
  <c r="B712" i="1" s="1"/>
  <c r="B713" i="1" s="1"/>
  <c r="B714" i="1" s="1"/>
  <c r="B715" i="1" s="1"/>
  <c r="B722" i="1"/>
  <c r="B723" i="1" s="1"/>
  <c r="B724" i="1" s="1"/>
  <c r="B725" i="1" s="1"/>
  <c r="B726" i="1" s="1"/>
  <c r="B727" i="1" s="1"/>
  <c r="B734" i="1"/>
  <c r="B735" i="1" s="1"/>
  <c r="B736" i="1" s="1"/>
  <c r="B737" i="1" s="1"/>
  <c r="B738" i="1" s="1"/>
  <c r="B739" i="1" s="1"/>
  <c r="B746" i="1"/>
  <c r="B747" i="1" s="1"/>
  <c r="B748" i="1" s="1"/>
  <c r="B749" i="1" s="1"/>
  <c r="B750" i="1" s="1"/>
  <c r="B751" i="1" s="1"/>
  <c r="B800" i="1"/>
  <c r="B804" i="1"/>
  <c r="B808" i="1"/>
  <c r="B812" i="1"/>
  <c r="B816" i="1"/>
  <c r="B820" i="1"/>
  <c r="B824" i="1"/>
  <c r="B834" i="1"/>
  <c r="B840" i="1"/>
  <c r="B841" i="1" s="1"/>
  <c r="B842" i="1" s="1"/>
  <c r="B843" i="1" s="1"/>
  <c r="B847" i="1"/>
  <c r="B849" i="1"/>
  <c r="B850" i="1" s="1"/>
  <c r="B851" i="1" s="1"/>
  <c r="B852" i="1" s="1"/>
  <c r="B858" i="1"/>
  <c r="B865" i="1"/>
  <c r="B866" i="1" s="1"/>
  <c r="B981" i="1"/>
  <c r="B982" i="1" s="1"/>
  <c r="B983" i="1" s="1"/>
  <c r="B984" i="1" s="1"/>
  <c r="B986" i="1"/>
  <c r="B987" i="1" s="1"/>
  <c r="B988" i="1" s="1"/>
  <c r="B989" i="1" s="1"/>
  <c r="B991" i="1"/>
  <c r="B992" i="1" s="1"/>
  <c r="B993" i="1" s="1"/>
  <c r="B994" i="1" s="1"/>
  <c r="B996" i="1"/>
  <c r="B997" i="1" s="1"/>
  <c r="B998" i="1" s="1"/>
  <c r="B999" i="1" s="1"/>
  <c r="B1001" i="1"/>
  <c r="B1002" i="1" s="1"/>
  <c r="B1003" i="1" s="1"/>
  <c r="B1004" i="1" s="1"/>
  <c r="B1006" i="1"/>
  <c r="B1007" i="1" s="1"/>
  <c r="B1008" i="1" s="1"/>
  <c r="B1009" i="1" s="1"/>
  <c r="B1011" i="1"/>
  <c r="B1012" i="1" s="1"/>
  <c r="B1013" i="1" s="1"/>
  <c r="B1014" i="1" s="1"/>
  <c r="B1016" i="1"/>
  <c r="B1017" i="1" s="1"/>
  <c r="B1018" i="1" s="1"/>
  <c r="B1019" i="1" s="1"/>
  <c r="B1021" i="1"/>
  <c r="B1022" i="1" s="1"/>
  <c r="B1023" i="1" s="1"/>
  <c r="B1024" i="1" s="1"/>
  <c r="B1026" i="1"/>
  <c r="B1027" i="1" s="1"/>
  <c r="B1028" i="1" s="1"/>
  <c r="B1029" i="1" s="1"/>
  <c r="B1031" i="1"/>
  <c r="B1032" i="1" s="1"/>
  <c r="B1033" i="1" s="1"/>
  <c r="B1034" i="1" s="1"/>
  <c r="B1036" i="1"/>
  <c r="B1037" i="1" s="1"/>
  <c r="B1038" i="1" s="1"/>
  <c r="B1039" i="1" s="1"/>
  <c r="B1041" i="1"/>
  <c r="B1042" i="1" s="1"/>
  <c r="B1043" i="1" s="1"/>
  <c r="B1044" i="1" s="1"/>
  <c r="B1046" i="1"/>
  <c r="B1047" i="1" s="1"/>
  <c r="B1048" i="1" s="1"/>
  <c r="B1049" i="1" s="1"/>
  <c r="B1051" i="1"/>
  <c r="B1052" i="1" s="1"/>
  <c r="B1053" i="1" s="1"/>
  <c r="B1054" i="1" s="1"/>
  <c r="B1056" i="1"/>
  <c r="B1057" i="1" s="1"/>
  <c r="B1058" i="1" s="1"/>
  <c r="B1059" i="1" s="1"/>
  <c r="B1061" i="1"/>
  <c r="B1062" i="1" s="1"/>
  <c r="B1063" i="1" s="1"/>
  <c r="B1064" i="1" s="1"/>
  <c r="B1066" i="1"/>
  <c r="B1067" i="1" s="1"/>
  <c r="B1068" i="1" s="1"/>
  <c r="B1069" i="1" s="1"/>
  <c r="B1071" i="1"/>
  <c r="B1072" i="1" s="1"/>
  <c r="B1073" i="1" s="1"/>
  <c r="B1074" i="1" s="1"/>
  <c r="B1076" i="1"/>
  <c r="B1077" i="1" s="1"/>
  <c r="B1078" i="1" s="1"/>
  <c r="B1079" i="1" s="1"/>
  <c r="B1081" i="1"/>
  <c r="B1082" i="1" s="1"/>
  <c r="B1083" i="1" s="1"/>
  <c r="B1084" i="1" s="1"/>
  <c r="B1086" i="1"/>
  <c r="B1087" i="1" s="1"/>
  <c r="B1088" i="1" s="1"/>
  <c r="B1089" i="1" s="1"/>
  <c r="B1091" i="1"/>
  <c r="B1092" i="1" s="1"/>
  <c r="B1093" i="1" s="1"/>
  <c r="B1094" i="1" s="1"/>
  <c r="B1096" i="1"/>
  <c r="B1097" i="1" s="1"/>
  <c r="B1098" i="1" s="1"/>
  <c r="B1099" i="1" s="1"/>
  <c r="B1101" i="1"/>
  <c r="B1102" i="1" s="1"/>
  <c r="B1103" i="1" s="1"/>
  <c r="B1104" i="1" s="1"/>
  <c r="B1106" i="1"/>
  <c r="B1107" i="1" s="1"/>
  <c r="B1108" i="1" s="1"/>
  <c r="B1109" i="1" s="1"/>
  <c r="B1111" i="1"/>
  <c r="B1112" i="1" s="1"/>
  <c r="B1113" i="1" s="1"/>
  <c r="B1114" i="1" s="1"/>
  <c r="B1116" i="1"/>
  <c r="B1117" i="1" s="1"/>
  <c r="B1118" i="1" s="1"/>
  <c r="B1119" i="1" s="1"/>
  <c r="B1121" i="1"/>
  <c r="B1122" i="1" s="1"/>
  <c r="B1123" i="1" s="1"/>
  <c r="B1124" i="1" s="1"/>
  <c r="B1126" i="1"/>
  <c r="B1127" i="1" s="1"/>
  <c r="B1128" i="1" s="1"/>
  <c r="B1129" i="1" s="1"/>
  <c r="B1131" i="1"/>
  <c r="B1132" i="1" s="1"/>
  <c r="B1133" i="1" s="1"/>
  <c r="B1134" i="1" s="1"/>
  <c r="B1136" i="1"/>
  <c r="B1137" i="1" s="1"/>
  <c r="B1138" i="1" s="1"/>
  <c r="B1139" i="1" s="1"/>
  <c r="B1141" i="1"/>
  <c r="B1142" i="1" s="1"/>
  <c r="B1143" i="1" s="1"/>
  <c r="B1144" i="1" s="1"/>
  <c r="B1146" i="1"/>
  <c r="B1147" i="1" s="1"/>
  <c r="B1148" i="1" s="1"/>
  <c r="B1149" i="1" s="1"/>
  <c r="B1151" i="1"/>
  <c r="B1152" i="1" s="1"/>
  <c r="B1153" i="1" s="1"/>
  <c r="B1154" i="1" s="1"/>
  <c r="B1156" i="1"/>
  <c r="B1157" i="1" s="1"/>
  <c r="B1158" i="1" s="1"/>
  <c r="B1159" i="1" s="1"/>
  <c r="B1161" i="1"/>
  <c r="B1162" i="1" s="1"/>
  <c r="B1164" i="1"/>
  <c r="B1166" i="1"/>
  <c r="B1167" i="1" s="1"/>
  <c r="B1169" i="1"/>
  <c r="B1171" i="1"/>
  <c r="B1172" i="1" s="1"/>
  <c r="B1173" i="1" s="1"/>
  <c r="B1174" i="1" s="1"/>
  <c r="B1176" i="1"/>
  <c r="B1177" i="1" s="1"/>
  <c r="B1178" i="1" s="1"/>
  <c r="B1179" i="1" s="1"/>
  <c r="B1181" i="1"/>
  <c r="B1182" i="1" s="1"/>
  <c r="B1183" i="1" s="1"/>
  <c r="B1184" i="1" s="1"/>
  <c r="B1186" i="1"/>
  <c r="B1187" i="1" s="1"/>
  <c r="B1188" i="1" s="1"/>
  <c r="B1189" i="1" s="1"/>
  <c r="B1191" i="1"/>
  <c r="B1192" i="1" s="1"/>
  <c r="B1193" i="1" s="1"/>
  <c r="B1194" i="1" s="1"/>
  <c r="B1196" i="1"/>
  <c r="B1197" i="1" s="1"/>
  <c r="B1198" i="1" s="1"/>
  <c r="B1199" i="1" s="1"/>
  <c r="B1201" i="1"/>
  <c r="B1202" i="1" s="1"/>
  <c r="B1203" i="1" s="1"/>
  <c r="B1204" i="1" s="1"/>
  <c r="B1206" i="1"/>
  <c r="B1207" i="1" s="1"/>
  <c r="B1208" i="1" s="1"/>
  <c r="B1209" i="1" s="1"/>
  <c r="B1211" i="1"/>
  <c r="B1212" i="1" s="1"/>
  <c r="B1213" i="1" s="1"/>
  <c r="B1214" i="1" s="1"/>
  <c r="B1216" i="1"/>
  <c r="B1217" i="1" s="1"/>
  <c r="B1218" i="1" s="1"/>
  <c r="B1219" i="1" s="1"/>
  <c r="B1221" i="1"/>
  <c r="B1222" i="1" s="1"/>
  <c r="B1223" i="1" s="1"/>
  <c r="B1224" i="1" s="1"/>
  <c r="B1226" i="1"/>
  <c r="B1227" i="1" s="1"/>
  <c r="B1228" i="1" s="1"/>
  <c r="B1229" i="1" s="1"/>
  <c r="B1231" i="1"/>
  <c r="B1232" i="1" s="1"/>
  <c r="B1233" i="1" s="1"/>
  <c r="B1234" i="1" s="1"/>
  <c r="B1236" i="1"/>
  <c r="B1237" i="1" s="1"/>
  <c r="B1238" i="1" s="1"/>
  <c r="B1239" i="1" s="1"/>
  <c r="B1241" i="1"/>
  <c r="B1242" i="1" s="1"/>
  <c r="B1244" i="1"/>
  <c r="B1246" i="1"/>
  <c r="B1247" i="1" s="1"/>
  <c r="B1249" i="1"/>
  <c r="B1251" i="1"/>
  <c r="B1252" i="1" s="1"/>
  <c r="B1254" i="1"/>
  <c r="B1268" i="1"/>
  <c r="B1269" i="1" s="1"/>
  <c r="B1270" i="1" s="1"/>
  <c r="B1271" i="1" s="1"/>
  <c r="B1290" i="1"/>
  <c r="B1291" i="1" s="1"/>
  <c r="B1293" i="1"/>
  <c r="B1294" i="1" s="1"/>
  <c r="B1295" i="1" s="1"/>
  <c r="B1296" i="1" s="1"/>
  <c r="B1312" i="1"/>
  <c r="B1313" i="1" s="1"/>
  <c r="B1314" i="1" s="1"/>
  <c r="B1316" i="1"/>
  <c r="B1317" i="1" s="1"/>
  <c r="B1318" i="1" s="1"/>
  <c r="B1319" i="1" s="1"/>
  <c r="B1321" i="1"/>
  <c r="B1322" i="1" s="1"/>
  <c r="B1323" i="1" s="1"/>
  <c r="B1324" i="1" s="1"/>
  <c r="B1326" i="1"/>
  <c r="B1327" i="1" s="1"/>
  <c r="B1328" i="1" s="1"/>
  <c r="B1329" i="1" s="1"/>
  <c r="B1330" i="1" s="1"/>
  <c r="B1332" i="1"/>
  <c r="B1333" i="1" s="1"/>
  <c r="B1334" i="1" s="1"/>
  <c r="B1335" i="1" s="1"/>
  <c r="B1336" i="1" s="1"/>
  <c r="B1410" i="1"/>
  <c r="B1411" i="1" s="1"/>
  <c r="B1412" i="1" s="1"/>
  <c r="B1413" i="1" s="1"/>
  <c r="B1466" i="1"/>
  <c r="B1467" i="1" s="1"/>
  <c r="B1468" i="1" s="1"/>
  <c r="B1469" i="1" s="1"/>
  <c r="B1470" i="1" s="1"/>
  <c r="B1471" i="1" s="1"/>
  <c r="B1472" i="1" s="1"/>
  <c r="B1473" i="1" s="1"/>
  <c r="B1474" i="1" s="1"/>
  <c r="B1475" i="1" s="1"/>
  <c r="B1476" i="1" s="1"/>
  <c r="B1477" i="1" s="1"/>
  <c r="B1478" i="1" s="1"/>
  <c r="B1479" i="1" s="1"/>
  <c r="B1480" i="1" s="1"/>
  <c r="B1481" i="1" s="1"/>
  <c r="B1482" i="1" s="1"/>
  <c r="B1484" i="1"/>
  <c r="B1485" i="1" s="1"/>
  <c r="B1486" i="1" s="1"/>
  <c r="B1487" i="1" s="1"/>
  <c r="B1488" i="1" s="1"/>
  <c r="B1489" i="1" s="1"/>
  <c r="B1490" i="1" s="1"/>
  <c r="B1491" i="1" s="1"/>
  <c r="B1494" i="1"/>
  <c r="B1495" i="1" s="1"/>
  <c r="B1496" i="1" s="1"/>
  <c r="B1497" i="1" s="1"/>
  <c r="B1498" i="1" s="1"/>
  <c r="B1499" i="1" s="1"/>
  <c r="B1500" i="1" s="1"/>
  <c r="B1501" i="1" s="1"/>
  <c r="B1502" i="1" s="1"/>
  <c r="B1503" i="1" s="1"/>
  <c r="B1504" i="1" s="1"/>
  <c r="B1505" i="1" s="1"/>
  <c r="B1506" i="1" s="1"/>
  <c r="B1507" i="1" s="1"/>
  <c r="B1508" i="1" s="1"/>
  <c r="B1509" i="1" s="1"/>
  <c r="B1510" i="1" s="1"/>
  <c r="B1512" i="1"/>
  <c r="B1513" i="1" s="1"/>
  <c r="B1514" i="1" s="1"/>
  <c r="B1515" i="1" s="1"/>
  <c r="B1516" i="1" s="1"/>
  <c r="B1517" i="1" s="1"/>
  <c r="B1518" i="1" s="1"/>
  <c r="B1519" i="1" s="1"/>
  <c r="B1520" i="1" s="1"/>
  <c r="B1521" i="1" s="1"/>
  <c r="B1522" i="1" s="1"/>
  <c r="B1523" i="1" s="1"/>
  <c r="B1524" i="1" s="1"/>
  <c r="B1525" i="1" s="1"/>
  <c r="B1526" i="1" s="1"/>
  <c r="B1527" i="1" s="1"/>
  <c r="B1528" i="1" s="1"/>
  <c r="B1530" i="1" s="1"/>
  <c r="B1531" i="1"/>
  <c r="B1532" i="1" s="1"/>
  <c r="B1533" i="1" s="1"/>
  <c r="B1534" i="1" s="1"/>
  <c r="B1535" i="1" s="1"/>
  <c r="B1536" i="1" s="1"/>
  <c r="B1537" i="1" s="1"/>
  <c r="B1538" i="1" s="1"/>
  <c r="B1539" i="1" s="1"/>
  <c r="B1540" i="1" s="1"/>
  <c r="B1541" i="1" s="1"/>
  <c r="B1542" i="1" s="1"/>
  <c r="B1543" i="1" s="1"/>
  <c r="B1544" i="1" s="1"/>
  <c r="B1555" i="1"/>
  <c r="B1556" i="1" s="1"/>
  <c r="B1557" i="1" s="1"/>
  <c r="B1558" i="1" s="1"/>
  <c r="B1559" i="1" s="1"/>
  <c r="B1560" i="1" s="1"/>
  <c r="B1561" i="1" s="1"/>
  <c r="B1582" i="1"/>
  <c r="B1583" i="1" s="1"/>
  <c r="B1584" i="1" s="1"/>
  <c r="B1585" i="1" s="1"/>
  <c r="B1586" i="1" s="1"/>
  <c r="B1587" i="1" s="1"/>
  <c r="B1592" i="1"/>
  <c r="B1593" i="1" s="1"/>
  <c r="B1594" i="1" s="1"/>
  <c r="B1630" i="1"/>
  <c r="B1631" i="1" s="1"/>
  <c r="B1632" i="1" s="1"/>
  <c r="B1634" i="1"/>
  <c r="B1635" i="1" s="1"/>
  <c r="B1647" i="1"/>
  <c r="B1648" i="1" s="1"/>
  <c r="B1651" i="1"/>
  <c r="B1652" i="1" s="1"/>
  <c r="B1654" i="1"/>
  <c r="B1655" i="1" s="1"/>
  <c r="B1697" i="1"/>
  <c r="B1698" i="1" s="1"/>
  <c r="B1699" i="1" s="1"/>
  <c r="B1700" i="1" s="1"/>
  <c r="B1701" i="1" s="1"/>
  <c r="B1702" i="1" s="1"/>
  <c r="B1703" i="1" s="1"/>
  <c r="B1704" i="1" s="1"/>
  <c r="B1705" i="1" s="1"/>
  <c r="B1706" i="1" s="1"/>
  <c r="B1707" i="1" s="1"/>
  <c r="B1708" i="1" s="1"/>
  <c r="B1709" i="1" s="1"/>
  <c r="B1710" i="1" s="1"/>
  <c r="B1711" i="1" s="1"/>
  <c r="B1712" i="1" s="1"/>
  <c r="B1713" i="1" s="1"/>
  <c r="B1715" i="1"/>
  <c r="B1716" i="1" s="1"/>
  <c r="B1717" i="1" s="1"/>
  <c r="B1718" i="1" s="1"/>
  <c r="B1724" i="1"/>
  <c r="B1725" i="1" s="1"/>
  <c r="B1726" i="1" s="1"/>
  <c r="B1727" i="1" s="1"/>
  <c r="B1728" i="1" s="1"/>
  <c r="B1730" i="1"/>
  <c r="B1731" i="1" s="1"/>
  <c r="B1732" i="1" s="1"/>
  <c r="B1733" i="1" s="1"/>
  <c r="B1734" i="1" s="1"/>
  <c r="B1735" i="1" s="1"/>
  <c r="B1736" i="1" s="1"/>
  <c r="B1737" i="1" s="1"/>
  <c r="B1739" i="1"/>
  <c r="B1740" i="1" s="1"/>
  <c r="B1741" i="1" s="1"/>
  <c r="B1742" i="1" s="1"/>
  <c r="B1743" i="1" s="1"/>
  <c r="B1744" i="1" s="1"/>
  <c r="B1745" i="1" s="1"/>
  <c r="B1746" i="1" s="1"/>
  <c r="B1747" i="1" s="1"/>
  <c r="B1748" i="1" s="1"/>
  <c r="B1749" i="1" s="1"/>
  <c r="B1750" i="1" s="1"/>
  <c r="B1751" i="1" s="1"/>
  <c r="B1752" i="1" s="1"/>
  <c r="B1753" i="1" s="1"/>
  <c r="B1759" i="1"/>
  <c r="B1760" i="1" s="1"/>
  <c r="B1761" i="1" s="1"/>
  <c r="B1762" i="1" s="1"/>
  <c r="B1763" i="1" s="1"/>
  <c r="B1764" i="1" s="1"/>
  <c r="B1765" i="1" s="1"/>
  <c r="B1771" i="1"/>
  <c r="B1772" i="1" s="1"/>
  <c r="B1773" i="1" s="1"/>
  <c r="B1774" i="1" s="1"/>
  <c r="B1775" i="1" s="1"/>
  <c r="B1776" i="1" s="1"/>
  <c r="B1784" i="1"/>
  <c r="B1785" i="1" s="1"/>
  <c r="B1786" i="1" s="1"/>
  <c r="B1787" i="1" s="1"/>
  <c r="B1797" i="1"/>
  <c r="B1799" i="1"/>
  <c r="B1800" i="1" s="1"/>
  <c r="B1801" i="1" s="1"/>
  <c r="B1802" i="1" s="1"/>
  <c r="B1803" i="1" s="1"/>
  <c r="B1804" i="1" s="1"/>
  <c r="B1805" i="1" s="1"/>
  <c r="B1807" i="1"/>
  <c r="B1808" i="1" s="1"/>
  <c r="B1809" i="1" s="1"/>
  <c r="B1810" i="1" s="1"/>
  <c r="B1811" i="1" s="1"/>
  <c r="B1812" i="1" s="1"/>
  <c r="B1813" i="1" s="1"/>
  <c r="B1814" i="1" s="1"/>
  <c r="B1815" i="1" s="1"/>
  <c r="B1816" i="1" s="1"/>
  <c r="B1817" i="1" s="1"/>
  <c r="B1818" i="1" s="1"/>
  <c r="B1819" i="1" s="1"/>
  <c r="B1820" i="1" s="1"/>
  <c r="B1821" i="1" s="1"/>
  <c r="B1822" i="1" s="1"/>
  <c r="B1823" i="1" s="1"/>
  <c r="B1826" i="1"/>
  <c r="B1827" i="1" s="1"/>
  <c r="B1828" i="1" s="1"/>
  <c r="B1829" i="1" s="1"/>
  <c r="B1830" i="1" s="1"/>
  <c r="B1840" i="1"/>
  <c r="B1841" i="1" s="1"/>
  <c r="B1842" i="1" s="1"/>
  <c r="B1843" i="1" s="1"/>
  <c r="B1844" i="1" s="1"/>
  <c r="B1845" i="1" s="1"/>
  <c r="B1846" i="1" s="1"/>
  <c r="B1847" i="1" s="1"/>
  <c r="B1848" i="1" s="1"/>
  <c r="B1849" i="1" s="1"/>
  <c r="B1850" i="1" s="1"/>
  <c r="B1851" i="1" s="1"/>
  <c r="B1852" i="1" s="1"/>
  <c r="B1853" i="1" s="1"/>
  <c r="B1854" i="1" s="1"/>
  <c r="B1855" i="1" s="1"/>
  <c r="B1856" i="1" s="1"/>
  <c r="B1867" i="1"/>
  <c r="B1868" i="1" s="1"/>
  <c r="B1869" i="1" s="1"/>
  <c r="B1870" i="1" s="1"/>
  <c r="B1886" i="1"/>
  <c r="B1887" i="1" s="1"/>
  <c r="B1910" i="1"/>
  <c r="B1911" i="1" s="1"/>
  <c r="B1934" i="1"/>
  <c r="B1935" i="1" s="1"/>
  <c r="B1936" i="1" s="1"/>
  <c r="B1937" i="1" s="1"/>
  <c r="B1938" i="1" s="1"/>
  <c r="B1939" i="1" s="1"/>
  <c r="B1955" i="1"/>
  <c r="B1956" i="1" s="1"/>
  <c r="B1957" i="1" s="1"/>
  <c r="B1958" i="1" s="1"/>
  <c r="B1959" i="1" s="1"/>
  <c r="B1992" i="1"/>
  <c r="B1998" i="1"/>
  <c r="B1999" i="1" s="1"/>
  <c r="B2000" i="1" s="1"/>
  <c r="B2001" i="1" s="1"/>
  <c r="B2003" i="1"/>
  <c r="B2004" i="1" s="1"/>
  <c r="B2005" i="1" s="1"/>
  <c r="B2006" i="1" s="1"/>
  <c r="B2013" i="1"/>
  <c r="B2014" i="1" s="1"/>
  <c r="B2015" i="1" s="1"/>
  <c r="B2016" i="1" s="1"/>
  <c r="B2017" i="1" s="1"/>
  <c r="B2018" i="1" s="1"/>
  <c r="B2027" i="1"/>
  <c r="B2030" i="1"/>
  <c r="B2031" i="1" s="1"/>
  <c r="B2032" i="1" s="1"/>
  <c r="B2035" i="1"/>
  <c r="B2036" i="1" s="1"/>
  <c r="B2038" i="1"/>
  <c r="B2039" i="1" s="1"/>
  <c r="B2041" i="1"/>
  <c r="B2042" i="1" s="1"/>
  <c r="B2043" i="1" s="1"/>
  <c r="B2044" i="1" s="1"/>
  <c r="B2045" i="1" s="1"/>
  <c r="B2046" i="1" s="1"/>
  <c r="B2047" i="1" s="1"/>
  <c r="B2048" i="1" s="1"/>
  <c r="B2049" i="1" s="1"/>
  <c r="B2050" i="1" s="1"/>
  <c r="B2051" i="1" s="1"/>
  <c r="B2052" i="1" s="1"/>
  <c r="B2053" i="1" s="1"/>
  <c r="B2054" i="1" s="1"/>
  <c r="B2055" i="1" s="1"/>
  <c r="B2056" i="1" s="1"/>
  <c r="B2057" i="1" s="1"/>
  <c r="B2060" i="1"/>
  <c r="B2061" i="1" s="1"/>
  <c r="B2062" i="1" s="1"/>
  <c r="B2063" i="1" s="1"/>
  <c r="B2074" i="1"/>
  <c r="B2075" i="1" s="1"/>
  <c r="B2076" i="1" s="1"/>
  <c r="B2077" i="1" s="1"/>
  <c r="B2078" i="1" s="1"/>
  <c r="B2079" i="1" s="1"/>
  <c r="B2080" i="1" s="1"/>
  <c r="B2095" i="1"/>
  <c r="B2096" i="1" s="1"/>
  <c r="B2097" i="1" s="1"/>
  <c r="B2098" i="1" s="1"/>
  <c r="B2099" i="1" s="1"/>
  <c r="B2100" i="1" s="1"/>
  <c r="B2101" i="1" s="1"/>
  <c r="B2102" i="1" s="1"/>
  <c r="B2103" i="1" s="1"/>
  <c r="B2104" i="1" s="1"/>
  <c r="B2105" i="1" s="1"/>
  <c r="B2106" i="1" s="1"/>
  <c r="B2107" i="1" s="1"/>
  <c r="B2108" i="1" s="1"/>
  <c r="B2121" i="1"/>
  <c r="B2122" i="1" s="1"/>
  <c r="B2123" i="1" s="1"/>
  <c r="B2124" i="1" s="1"/>
  <c r="B2125" i="1" s="1"/>
  <c r="B2126" i="1" s="1"/>
  <c r="B2127" i="1" s="1"/>
  <c r="B2133" i="1"/>
  <c r="B2134" i="1" s="1"/>
  <c r="B2135" i="1" s="1"/>
  <c r="B2136" i="1" s="1"/>
  <c r="B2137" i="1" s="1"/>
  <c r="B2138" i="1" s="1"/>
  <c r="B2151" i="1"/>
  <c r="B2152" i="1" s="1"/>
  <c r="B2153" i="1" s="1"/>
  <c r="B2154" i="1" s="1"/>
  <c r="B2155" i="1" s="1"/>
  <c r="B2156" i="1" s="1"/>
  <c r="N2109" i="1" l="1"/>
  <c r="N2110" i="1" s="1"/>
  <c r="N2111" i="1" s="1"/>
  <c r="N2112" i="1" s="1"/>
  <c r="B2109" i="1"/>
  <c r="B2110" i="1" s="1"/>
  <c r="B2111" i="1" s="1"/>
  <c r="B2112" i="1" s="1"/>
  <c r="J2109" i="1"/>
  <c r="J2110" i="1" s="1"/>
  <c r="J2111" i="1" s="1"/>
  <c r="J2112" i="1" s="1"/>
  <c r="I2109" i="1"/>
  <c r="I2110" i="1" s="1"/>
  <c r="I2111" i="1" s="1"/>
  <c r="I2112" i="1" s="1"/>
  <c r="C2109" i="1"/>
  <c r="C2110" i="1" s="1"/>
  <c r="C2111" i="1" s="1"/>
  <c r="C2112" i="1" s="1"/>
  <c r="D2109" i="1"/>
  <c r="D2110" i="1" s="1"/>
  <c r="D2111" i="1" s="1"/>
  <c r="D2112" i="1" s="1"/>
  <c r="J212" i="1"/>
  <c r="J213" i="1" s="1"/>
  <c r="I212" i="1"/>
  <c r="I213" i="1" s="1"/>
  <c r="J200" i="1"/>
  <c r="J201" i="1" s="1"/>
  <c r="J202" i="1" s="1"/>
  <c r="J203" i="1" s="1"/>
  <c r="I200" i="1"/>
  <c r="I201" i="1" s="1"/>
  <c r="I202" i="1" s="1"/>
  <c r="I203" i="1" s="1"/>
  <c r="D306" i="1"/>
  <c r="D307" i="1" s="1"/>
  <c r="D308" i="1" s="1"/>
  <c r="D309" i="1" s="1"/>
  <c r="D270" i="1"/>
  <c r="D271" i="1" s="1"/>
  <c r="D272" i="1" s="1"/>
  <c r="D273" i="1" s="1"/>
  <c r="D137" i="1"/>
  <c r="D138" i="1" s="1"/>
  <c r="D139" i="1" s="1"/>
  <c r="D140" i="1" s="1"/>
  <c r="E137" i="1"/>
  <c r="E138" i="1" s="1"/>
  <c r="E139" i="1" s="1"/>
  <c r="E140" i="1" s="1"/>
  <c r="J287" i="1"/>
  <c r="J288" i="1" s="1"/>
  <c r="J289" i="1" s="1"/>
  <c r="J290" i="1" s="1"/>
  <c r="J254" i="1"/>
  <c r="J255" i="1" s="1"/>
  <c r="J256" i="1" s="1"/>
  <c r="J257" i="1" s="1"/>
  <c r="J219" i="1"/>
  <c r="J220" i="1" s="1"/>
  <c r="J221" i="1" s="1"/>
  <c r="J222" i="1" s="1"/>
  <c r="J181" i="1"/>
  <c r="J182" i="1" s="1"/>
  <c r="J183" i="1" s="1"/>
  <c r="J184" i="1" s="1"/>
  <c r="N306" i="1"/>
  <c r="N307" i="1" s="1"/>
  <c r="N308" i="1" s="1"/>
  <c r="N309" i="1" s="1"/>
  <c r="B287" i="1"/>
  <c r="B288" i="1" s="1"/>
  <c r="B289" i="1" s="1"/>
  <c r="B290" i="1" s="1"/>
  <c r="B254" i="1"/>
  <c r="B255" i="1" s="1"/>
  <c r="B256" i="1" s="1"/>
  <c r="B257" i="1" s="1"/>
  <c r="B219" i="1"/>
  <c r="B220" i="1" s="1"/>
  <c r="B221" i="1" s="1"/>
  <c r="B222" i="1" s="1"/>
  <c r="B181" i="1"/>
  <c r="B182" i="1" s="1"/>
  <c r="B183" i="1" s="1"/>
  <c r="B184" i="1" s="1"/>
  <c r="C287" i="1"/>
  <c r="C288" i="1" s="1"/>
  <c r="C289" i="1" s="1"/>
  <c r="C290" i="1" s="1"/>
  <c r="C254" i="1"/>
  <c r="C255" i="1" s="1"/>
  <c r="C256" i="1" s="1"/>
  <c r="C257" i="1" s="1"/>
  <c r="C219" i="1"/>
  <c r="C220" i="1" s="1"/>
  <c r="C221" i="1" s="1"/>
  <c r="C222" i="1" s="1"/>
  <c r="C181" i="1"/>
  <c r="C182" i="1" s="1"/>
  <c r="C183" i="1" s="1"/>
  <c r="C184" i="1" s="1"/>
  <c r="I287" i="1"/>
  <c r="I288" i="1" s="1"/>
  <c r="I289" i="1" s="1"/>
  <c r="I290" i="1" s="1"/>
  <c r="I254" i="1"/>
  <c r="I255" i="1" s="1"/>
  <c r="I256" i="1" s="1"/>
  <c r="I257" i="1" s="1"/>
  <c r="I219" i="1"/>
  <c r="I220" i="1" s="1"/>
  <c r="I221" i="1" s="1"/>
  <c r="I222" i="1" s="1"/>
  <c r="I181" i="1"/>
  <c r="I182" i="1" s="1"/>
  <c r="I183" i="1" s="1"/>
  <c r="I184" i="1" s="1"/>
  <c r="J174" i="1"/>
  <c r="J175" i="1" s="1"/>
  <c r="M306" i="1"/>
  <c r="M307" i="1" s="1"/>
  <c r="M308" i="1" s="1"/>
  <c r="M309" i="1" s="1"/>
  <c r="M219" i="1"/>
  <c r="M220" i="1" s="1"/>
  <c r="M221" i="1" s="1"/>
  <c r="M222" i="1" s="1"/>
  <c r="N254" i="1"/>
  <c r="N255" i="1" s="1"/>
  <c r="N256" i="1" s="1"/>
  <c r="N257" i="1" s="1"/>
  <c r="N219" i="1"/>
  <c r="N220" i="1" s="1"/>
  <c r="N221" i="1" s="1"/>
  <c r="N222" i="1" s="1"/>
  <c r="N181" i="1"/>
  <c r="N182" i="1" s="1"/>
  <c r="N183" i="1" s="1"/>
  <c r="N184" i="1" s="1"/>
  <c r="B174" i="1"/>
  <c r="B175" i="1" s="1"/>
  <c r="C174" i="1"/>
  <c r="C175" i="1" s="1"/>
  <c r="D287" i="1"/>
  <c r="D288" i="1" s="1"/>
  <c r="D289" i="1" s="1"/>
  <c r="D290" i="1" s="1"/>
  <c r="D254" i="1"/>
  <c r="D255" i="1" s="1"/>
  <c r="D256" i="1" s="1"/>
  <c r="D257" i="1" s="1"/>
  <c r="D219" i="1"/>
  <c r="D220" i="1" s="1"/>
  <c r="D221" i="1" s="1"/>
  <c r="D222" i="1" s="1"/>
  <c r="D181" i="1"/>
  <c r="D182" i="1" s="1"/>
  <c r="D183" i="1" s="1"/>
  <c r="D184" i="1" s="1"/>
  <c r="E306" i="1"/>
  <c r="E307" i="1" s="1"/>
  <c r="E308" i="1" s="1"/>
  <c r="E309" i="1" s="1"/>
  <c r="E254" i="1"/>
  <c r="E255" i="1" s="1"/>
  <c r="E256" i="1" s="1"/>
  <c r="E257" i="1" s="1"/>
  <c r="E174" i="1"/>
  <c r="E175" i="1" s="1"/>
  <c r="I174" i="1"/>
  <c r="I175" i="1" s="1"/>
  <c r="J306" i="1"/>
  <c r="J307" i="1" s="1"/>
  <c r="J308" i="1" s="1"/>
  <c r="J309" i="1" s="1"/>
  <c r="J270" i="1"/>
  <c r="J271" i="1" s="1"/>
  <c r="J272" i="1" s="1"/>
  <c r="J273" i="1" s="1"/>
  <c r="J137" i="1"/>
  <c r="J138" i="1" s="1"/>
  <c r="J139" i="1" s="1"/>
  <c r="J140" i="1" s="1"/>
  <c r="M212" i="1"/>
  <c r="M213" i="1" s="1"/>
  <c r="N287" i="1"/>
  <c r="N288" i="1" s="1"/>
  <c r="N289" i="1" s="1"/>
  <c r="N290" i="1" s="1"/>
  <c r="N212" i="1"/>
  <c r="N213" i="1" s="1"/>
  <c r="N174" i="1"/>
  <c r="N175" i="1" s="1"/>
  <c r="B306" i="1"/>
  <c r="B307" i="1" s="1"/>
  <c r="B308" i="1" s="1"/>
  <c r="B309" i="1" s="1"/>
  <c r="B270" i="1"/>
  <c r="B271" i="1" s="1"/>
  <c r="B272" i="1" s="1"/>
  <c r="B273" i="1" s="1"/>
  <c r="B137" i="1"/>
  <c r="B138" i="1" s="1"/>
  <c r="B139" i="1" s="1"/>
  <c r="B140" i="1" s="1"/>
  <c r="C306" i="1"/>
  <c r="C307" i="1" s="1"/>
  <c r="C308" i="1" s="1"/>
  <c r="C309" i="1" s="1"/>
  <c r="C270" i="1"/>
  <c r="C271" i="1" s="1"/>
  <c r="C272" i="1" s="1"/>
  <c r="C273" i="1" s="1"/>
  <c r="C137" i="1"/>
  <c r="C138" i="1" s="1"/>
  <c r="C139" i="1" s="1"/>
  <c r="C140" i="1" s="1"/>
  <c r="D174" i="1"/>
  <c r="D175" i="1" s="1"/>
  <c r="I306" i="1"/>
  <c r="I307" i="1" s="1"/>
  <c r="I308" i="1" s="1"/>
  <c r="I309" i="1" s="1"/>
  <c r="I270" i="1"/>
  <c r="I271" i="1" s="1"/>
  <c r="I272" i="1" s="1"/>
  <c r="I273" i="1" s="1"/>
  <c r="I137" i="1"/>
  <c r="I138" i="1" s="1"/>
  <c r="I139" i="1" s="1"/>
  <c r="I140" i="1" s="1"/>
  <c r="M200" i="1"/>
  <c r="M201" i="1" s="1"/>
  <c r="M202" i="1" s="1"/>
  <c r="M203" i="1" s="1"/>
  <c r="M137" i="1"/>
  <c r="M138" i="1" s="1"/>
  <c r="M139" i="1" s="1"/>
  <c r="M140" i="1" s="1"/>
  <c r="N200" i="1"/>
  <c r="N201" i="1" s="1"/>
  <c r="N202" i="1" s="1"/>
  <c r="N203" i="1" s="1"/>
  <c r="N137" i="1"/>
  <c r="N138" i="1" s="1"/>
  <c r="N139" i="1" s="1"/>
  <c r="N140" i="1" s="1"/>
  <c r="D639" i="1"/>
  <c r="D640" i="1" s="1"/>
  <c r="D643" i="1" s="1"/>
  <c r="D638" i="1"/>
  <c r="J639" i="1"/>
  <c r="J640" i="1" s="1"/>
  <c r="J643" i="1" s="1"/>
  <c r="J638" i="1"/>
  <c r="B639" i="1"/>
  <c r="B640" i="1" s="1"/>
  <c r="B643" i="1" s="1"/>
  <c r="B638" i="1"/>
  <c r="C639" i="1"/>
  <c r="C640" i="1" s="1"/>
  <c r="C643" i="1" s="1"/>
  <c r="C638" i="1"/>
  <c r="I639" i="1"/>
  <c r="I640" i="1" s="1"/>
  <c r="I643" i="1" s="1"/>
  <c r="I638" i="1"/>
  <c r="M1607" i="1"/>
  <c r="M1608" i="1"/>
  <c r="M1612" i="1" s="1"/>
  <c r="J1607" i="1"/>
  <c r="J1608" i="1"/>
  <c r="J1612" i="1" s="1"/>
  <c r="I1607" i="1"/>
  <c r="I1608" i="1"/>
  <c r="I1612" i="1" s="1"/>
  <c r="D1607" i="1"/>
  <c r="D1608" i="1"/>
  <c r="D1612" i="1" s="1"/>
  <c r="B861" i="1"/>
  <c r="B859" i="1"/>
  <c r="B860" i="1" s="1"/>
  <c r="C861" i="1"/>
  <c r="C859" i="1"/>
  <c r="C860" i="1" s="1"/>
  <c r="D861" i="1"/>
  <c r="D859" i="1"/>
  <c r="D860" i="1" s="1"/>
  <c r="E861" i="1"/>
  <c r="E859" i="1"/>
  <c r="E860" i="1" s="1"/>
  <c r="I861" i="1"/>
  <c r="I859" i="1"/>
  <c r="I860" i="1" s="1"/>
  <c r="N861" i="1"/>
  <c r="N859" i="1"/>
  <c r="N860" i="1" s="1"/>
  <c r="J861" i="1"/>
  <c r="J859" i="1"/>
  <c r="J860" i="1" s="1"/>
  <c r="M861" i="1"/>
  <c r="M859" i="1"/>
  <c r="M860" i="1" s="1"/>
  <c r="C2160" i="1"/>
  <c r="C2157" i="1"/>
  <c r="C2158" i="1" s="1"/>
  <c r="C2159" i="1" s="1"/>
  <c r="D2160" i="1"/>
  <c r="D2157" i="1"/>
  <c r="D2158" i="1" s="1"/>
  <c r="D2159" i="1" s="1"/>
  <c r="J2160" i="1"/>
  <c r="J2157" i="1"/>
  <c r="J2158" i="1" s="1"/>
  <c r="J2159" i="1" s="1"/>
  <c r="B2160" i="1"/>
  <c r="B2157" i="1"/>
  <c r="B2158" i="1" s="1"/>
  <c r="B2159" i="1" s="1"/>
  <c r="E2160" i="1"/>
  <c r="E2157" i="1"/>
  <c r="E2158" i="1" s="1"/>
  <c r="E2159" i="1" s="1"/>
  <c r="I2160" i="1"/>
  <c r="I2157" i="1"/>
  <c r="I2158" i="1" s="1"/>
  <c r="I2159" i="1" s="1"/>
  <c r="B2131" i="1"/>
  <c r="B2128" i="1"/>
  <c r="B2129" i="1" s="1"/>
  <c r="B2130" i="1" s="1"/>
  <c r="C2131" i="1"/>
  <c r="C2128" i="1"/>
  <c r="C2129" i="1" s="1"/>
  <c r="C2130" i="1" s="1"/>
  <c r="D2131" i="1"/>
  <c r="D2128" i="1"/>
  <c r="D2129" i="1" s="1"/>
  <c r="D2130" i="1" s="1"/>
  <c r="J2131" i="1"/>
  <c r="J2128" i="1"/>
  <c r="J2129" i="1" s="1"/>
  <c r="J2130" i="1" s="1"/>
  <c r="E2131" i="1"/>
  <c r="E2128" i="1"/>
  <c r="E2129" i="1" s="1"/>
  <c r="E2130" i="1" s="1"/>
  <c r="I2131" i="1"/>
  <c r="I2128" i="1"/>
  <c r="I2129" i="1" s="1"/>
  <c r="I2130" i="1" s="1"/>
  <c r="M2131" i="1"/>
  <c r="M2128" i="1"/>
  <c r="M2129" i="1" s="1"/>
  <c r="M2130" i="1" s="1"/>
  <c r="D2022" i="1"/>
  <c r="D2019" i="1"/>
  <c r="D2020" i="1" s="1"/>
  <c r="D2021" i="1" s="1"/>
  <c r="E2022" i="1"/>
  <c r="E2019" i="1"/>
  <c r="E2020" i="1" s="1"/>
  <c r="E2021" i="1" s="1"/>
  <c r="J2022" i="1"/>
  <c r="J2019" i="1"/>
  <c r="J2020" i="1" s="1"/>
  <c r="J2021" i="1" s="1"/>
  <c r="B2022" i="1"/>
  <c r="B2019" i="1"/>
  <c r="B2020" i="1" s="1"/>
  <c r="B2021" i="1" s="1"/>
  <c r="C2022" i="1"/>
  <c r="C2019" i="1"/>
  <c r="C2020" i="1" s="1"/>
  <c r="C2021" i="1" s="1"/>
  <c r="I2022" i="1"/>
  <c r="I2019" i="1"/>
  <c r="I2020" i="1" s="1"/>
  <c r="I2021" i="1" s="1"/>
  <c r="N2022" i="1"/>
  <c r="N2019" i="1"/>
  <c r="N2020" i="1" s="1"/>
  <c r="N2021" i="1" s="1"/>
  <c r="M2022" i="1"/>
  <c r="M2019" i="1"/>
  <c r="M2020" i="1" s="1"/>
  <c r="M2021" i="1" s="1"/>
  <c r="N1769" i="1"/>
  <c r="N1766" i="1"/>
  <c r="N1767" i="1" s="1"/>
  <c r="N1768" i="1" s="1"/>
  <c r="D1769" i="1"/>
  <c r="D1766" i="1"/>
  <c r="D1767" i="1" s="1"/>
  <c r="D1768" i="1" s="1"/>
  <c r="I1769" i="1"/>
  <c r="I1766" i="1"/>
  <c r="I1767" i="1" s="1"/>
  <c r="I1768" i="1" s="1"/>
  <c r="J1769" i="1"/>
  <c r="J1766" i="1"/>
  <c r="J1767" i="1" s="1"/>
  <c r="J1768" i="1" s="1"/>
  <c r="B1769" i="1"/>
  <c r="B1766" i="1"/>
  <c r="B1767" i="1" s="1"/>
  <c r="B1768" i="1" s="1"/>
  <c r="C1769" i="1"/>
  <c r="C1766" i="1"/>
  <c r="C1767" i="1" s="1"/>
  <c r="C1768" i="1" s="1"/>
  <c r="E1769" i="1"/>
  <c r="E1766" i="1"/>
  <c r="E1767" i="1" s="1"/>
  <c r="E1768" i="1" s="1"/>
  <c r="M1769" i="1"/>
  <c r="M1766" i="1"/>
  <c r="M1767" i="1" s="1"/>
  <c r="M1768" i="1" s="1"/>
  <c r="I1546" i="1"/>
  <c r="I1545" i="1"/>
  <c r="N1546" i="1"/>
  <c r="N1545" i="1"/>
  <c r="B1546" i="1"/>
  <c r="B1545" i="1"/>
  <c r="C1546" i="1"/>
  <c r="C1545" i="1"/>
  <c r="D1546" i="1"/>
  <c r="D1545" i="1"/>
  <c r="E1546" i="1"/>
  <c r="E1545" i="1"/>
  <c r="J1546" i="1"/>
  <c r="J1545" i="1"/>
  <c r="M1546" i="1"/>
  <c r="M1545" i="1"/>
  <c r="E756" i="1"/>
  <c r="E752" i="1"/>
  <c r="E753" i="1" s="1"/>
  <c r="E754" i="1" s="1"/>
  <c r="E755" i="1" s="1"/>
  <c r="M756" i="1"/>
  <c r="M752" i="1"/>
  <c r="M753" i="1" s="1"/>
  <c r="M754" i="1" s="1"/>
  <c r="M755" i="1" s="1"/>
  <c r="D756" i="1"/>
  <c r="D752" i="1"/>
  <c r="D753" i="1" s="1"/>
  <c r="D754" i="1" s="1"/>
  <c r="D755" i="1" s="1"/>
  <c r="J756" i="1"/>
  <c r="J752" i="1"/>
  <c r="J753" i="1" s="1"/>
  <c r="J754" i="1" s="1"/>
  <c r="J755" i="1" s="1"/>
  <c r="B756" i="1"/>
  <c r="B752" i="1"/>
  <c r="B753" i="1" s="1"/>
  <c r="B754" i="1" s="1"/>
  <c r="B755" i="1" s="1"/>
  <c r="C756" i="1"/>
  <c r="C752" i="1"/>
  <c r="C753" i="1" s="1"/>
  <c r="C754" i="1" s="1"/>
  <c r="C755" i="1" s="1"/>
  <c r="I756" i="1"/>
  <c r="I752" i="1"/>
  <c r="I753" i="1" s="1"/>
  <c r="I754" i="1" s="1"/>
  <c r="I755" i="1" s="1"/>
  <c r="B744" i="1"/>
  <c r="B740" i="1"/>
  <c r="B741" i="1" s="1"/>
  <c r="B742" i="1" s="1"/>
  <c r="B743" i="1" s="1"/>
  <c r="C744" i="1"/>
  <c r="C740" i="1"/>
  <c r="C741" i="1" s="1"/>
  <c r="C742" i="1" s="1"/>
  <c r="C743" i="1" s="1"/>
  <c r="I744" i="1"/>
  <c r="I740" i="1"/>
  <c r="I741" i="1" s="1"/>
  <c r="I742" i="1" s="1"/>
  <c r="I743" i="1" s="1"/>
  <c r="E744" i="1"/>
  <c r="E740" i="1"/>
  <c r="E741" i="1" s="1"/>
  <c r="E742" i="1" s="1"/>
  <c r="E743" i="1" s="1"/>
  <c r="M744" i="1"/>
  <c r="M740" i="1"/>
  <c r="M741" i="1" s="1"/>
  <c r="M742" i="1" s="1"/>
  <c r="M743" i="1" s="1"/>
  <c r="D744" i="1"/>
  <c r="D740" i="1"/>
  <c r="D741" i="1" s="1"/>
  <c r="D742" i="1" s="1"/>
  <c r="D743" i="1" s="1"/>
  <c r="J744" i="1"/>
  <c r="J740" i="1"/>
  <c r="J741" i="1" s="1"/>
  <c r="J742" i="1" s="1"/>
  <c r="J743" i="1" s="1"/>
  <c r="D732" i="1"/>
  <c r="D728" i="1"/>
  <c r="J732" i="1"/>
  <c r="J728" i="1"/>
  <c r="B732" i="1"/>
  <c r="B728" i="1"/>
  <c r="C732" i="1"/>
  <c r="C728" i="1"/>
  <c r="I732" i="1"/>
  <c r="I728" i="1"/>
  <c r="E732" i="1"/>
  <c r="E728" i="1"/>
  <c r="M720" i="1"/>
  <c r="M716" i="1"/>
  <c r="M717" i="1" s="1"/>
  <c r="M718" i="1" s="1"/>
  <c r="M719" i="1" s="1"/>
  <c r="D720" i="1"/>
  <c r="D716" i="1"/>
  <c r="D717" i="1" s="1"/>
  <c r="D718" i="1" s="1"/>
  <c r="D719" i="1" s="1"/>
  <c r="J720" i="1"/>
  <c r="J716" i="1"/>
  <c r="J717" i="1" s="1"/>
  <c r="J718" i="1" s="1"/>
  <c r="J719" i="1" s="1"/>
  <c r="C720" i="1"/>
  <c r="C716" i="1"/>
  <c r="C717" i="1" s="1"/>
  <c r="C718" i="1" s="1"/>
  <c r="C719" i="1" s="1"/>
  <c r="I720" i="1"/>
  <c r="I716" i="1"/>
  <c r="I717" i="1" s="1"/>
  <c r="I718" i="1" s="1"/>
  <c r="I719" i="1" s="1"/>
  <c r="B720" i="1"/>
  <c r="B716" i="1"/>
  <c r="B717" i="1" s="1"/>
  <c r="B718" i="1" s="1"/>
  <c r="B719" i="1" s="1"/>
  <c r="E720" i="1"/>
  <c r="E716" i="1"/>
  <c r="E717" i="1" s="1"/>
  <c r="E718" i="1" s="1"/>
  <c r="E719" i="1" s="1"/>
  <c r="B652" i="1"/>
  <c r="B650" i="1"/>
  <c r="B651" i="1" s="1"/>
  <c r="C652" i="1"/>
  <c r="C650" i="1"/>
  <c r="C651" i="1" s="1"/>
  <c r="I652" i="1"/>
  <c r="I650" i="1"/>
  <c r="I651" i="1" s="1"/>
  <c r="J652" i="1"/>
  <c r="J650" i="1"/>
  <c r="J651" i="1" s="1"/>
  <c r="E570" i="1"/>
  <c r="E567" i="1"/>
  <c r="C570" i="1"/>
  <c r="C567" i="1"/>
  <c r="I570" i="1"/>
  <c r="I567" i="1"/>
  <c r="B570" i="1"/>
  <c r="B567" i="1"/>
  <c r="J570" i="1"/>
  <c r="J567" i="1"/>
  <c r="D570" i="1"/>
  <c r="D567" i="1"/>
  <c r="E558" i="1"/>
  <c r="E555" i="1"/>
  <c r="J558" i="1"/>
  <c r="J555" i="1"/>
  <c r="B558" i="1"/>
  <c r="B555" i="1"/>
  <c r="C558" i="1"/>
  <c r="C555" i="1"/>
  <c r="I558" i="1"/>
  <c r="I555" i="1"/>
  <c r="D558" i="1"/>
  <c r="D555" i="1"/>
  <c r="D546" i="1"/>
  <c r="D543" i="1"/>
  <c r="E546" i="1"/>
  <c r="E543" i="1"/>
  <c r="J546" i="1"/>
  <c r="J543" i="1"/>
  <c r="B546" i="1"/>
  <c r="B543" i="1"/>
  <c r="C546" i="1"/>
  <c r="C543" i="1"/>
  <c r="I546" i="1"/>
  <c r="I543" i="1"/>
  <c r="J452" i="1"/>
  <c r="J441" i="1"/>
  <c r="J442" i="1" s="1"/>
  <c r="J443" i="1" s="1"/>
  <c r="J444" i="1" s="1"/>
  <c r="J445" i="1" s="1"/>
  <c r="J446" i="1" s="1"/>
  <c r="J447" i="1" s="1"/>
  <c r="J448" i="1" s="1"/>
  <c r="B452" i="1"/>
  <c r="B441" i="1"/>
  <c r="B442" i="1" s="1"/>
  <c r="B443" i="1" s="1"/>
  <c r="B444" i="1" s="1"/>
  <c r="B445" i="1" s="1"/>
  <c r="B446" i="1" s="1"/>
  <c r="B447" i="1" s="1"/>
  <c r="B448" i="1" s="1"/>
  <c r="C452" i="1"/>
  <c r="C441" i="1"/>
  <c r="C442" i="1" s="1"/>
  <c r="C443" i="1" s="1"/>
  <c r="C444" i="1" s="1"/>
  <c r="C445" i="1" s="1"/>
  <c r="C446" i="1" s="1"/>
  <c r="C447" i="1" s="1"/>
  <c r="C448" i="1" s="1"/>
  <c r="I452" i="1"/>
  <c r="I441" i="1"/>
  <c r="I442" i="1" s="1"/>
  <c r="I443" i="1" s="1"/>
  <c r="I444" i="1" s="1"/>
  <c r="I445" i="1" s="1"/>
  <c r="I446" i="1" s="1"/>
  <c r="I447" i="1" s="1"/>
  <c r="I448" i="1" s="1"/>
  <c r="D452" i="1"/>
  <c r="D441" i="1"/>
  <c r="D442" i="1" s="1"/>
  <c r="D443" i="1" s="1"/>
  <c r="D444" i="1" s="1"/>
  <c r="D445" i="1" s="1"/>
  <c r="D446" i="1" s="1"/>
  <c r="D447" i="1" s="1"/>
  <c r="D448" i="1" s="1"/>
  <c r="M452" i="1"/>
  <c r="M441" i="1"/>
  <c r="M442" i="1" s="1"/>
  <c r="M443" i="1" s="1"/>
  <c r="M444" i="1" s="1"/>
  <c r="M445" i="1" s="1"/>
  <c r="M446" i="1" s="1"/>
  <c r="M447" i="1" s="1"/>
  <c r="M448" i="1" s="1"/>
  <c r="J431" i="1"/>
  <c r="J420" i="1"/>
  <c r="J421" i="1" s="1"/>
  <c r="J422" i="1" s="1"/>
  <c r="J423" i="1" s="1"/>
  <c r="J424" i="1" s="1"/>
  <c r="J425" i="1" s="1"/>
  <c r="J426" i="1" s="1"/>
  <c r="J427" i="1" s="1"/>
  <c r="B431" i="1"/>
  <c r="B420" i="1"/>
  <c r="B421" i="1" s="1"/>
  <c r="B422" i="1" s="1"/>
  <c r="B423" i="1" s="1"/>
  <c r="B424" i="1" s="1"/>
  <c r="B425" i="1" s="1"/>
  <c r="B426" i="1" s="1"/>
  <c r="B427" i="1" s="1"/>
  <c r="C431" i="1"/>
  <c r="C420" i="1"/>
  <c r="C421" i="1" s="1"/>
  <c r="C422" i="1" s="1"/>
  <c r="C423" i="1" s="1"/>
  <c r="C424" i="1" s="1"/>
  <c r="C425" i="1" s="1"/>
  <c r="C426" i="1" s="1"/>
  <c r="C427" i="1" s="1"/>
  <c r="I431" i="1"/>
  <c r="I420" i="1"/>
  <c r="I421" i="1" s="1"/>
  <c r="I422" i="1" s="1"/>
  <c r="I423" i="1" s="1"/>
  <c r="I424" i="1" s="1"/>
  <c r="I425" i="1" s="1"/>
  <c r="I426" i="1" s="1"/>
  <c r="I427" i="1" s="1"/>
  <c r="M431" i="1"/>
  <c r="M420" i="1"/>
  <c r="M421" i="1" s="1"/>
  <c r="M422" i="1" s="1"/>
  <c r="M423" i="1" s="1"/>
  <c r="M424" i="1" s="1"/>
  <c r="M425" i="1" s="1"/>
  <c r="M426" i="1" s="1"/>
  <c r="M427" i="1" s="1"/>
  <c r="D431" i="1"/>
  <c r="D420" i="1"/>
  <c r="D421" i="1" s="1"/>
  <c r="D422" i="1" s="1"/>
  <c r="D423" i="1" s="1"/>
  <c r="D424" i="1" s="1"/>
  <c r="D425" i="1" s="1"/>
  <c r="D426" i="1" s="1"/>
  <c r="D427" i="1" s="1"/>
  <c r="D389" i="1"/>
  <c r="D382" i="1"/>
  <c r="D383" i="1" s="1"/>
  <c r="D384" i="1" s="1"/>
  <c r="D385" i="1" s="1"/>
  <c r="B389" i="1"/>
  <c r="B382" i="1"/>
  <c r="B383" i="1" s="1"/>
  <c r="B384" i="1" s="1"/>
  <c r="B385" i="1" s="1"/>
  <c r="M389" i="1"/>
  <c r="M382" i="1"/>
  <c r="M383" i="1" s="1"/>
  <c r="M384" i="1" s="1"/>
  <c r="M385" i="1" s="1"/>
  <c r="C389" i="1"/>
  <c r="C382" i="1"/>
  <c r="C383" i="1" s="1"/>
  <c r="C384" i="1" s="1"/>
  <c r="C385" i="1" s="1"/>
  <c r="I389" i="1"/>
  <c r="I382" i="1"/>
  <c r="I383" i="1" s="1"/>
  <c r="I384" i="1" s="1"/>
  <c r="I385" i="1" s="1"/>
  <c r="E389" i="1"/>
  <c r="E382" i="1"/>
  <c r="E383" i="1" s="1"/>
  <c r="E384" i="1" s="1"/>
  <c r="E385" i="1" s="1"/>
  <c r="J389" i="1"/>
  <c r="J382" i="1"/>
  <c r="J383" i="1" s="1"/>
  <c r="J384" i="1" s="1"/>
  <c r="J385" i="1" s="1"/>
  <c r="B410" i="1"/>
  <c r="B399" i="1"/>
  <c r="B400" i="1" s="1"/>
  <c r="B401" i="1" s="1"/>
  <c r="B402" i="1" s="1"/>
  <c r="B403" i="1" s="1"/>
  <c r="B404" i="1" s="1"/>
  <c r="B405" i="1" s="1"/>
  <c r="B406" i="1" s="1"/>
  <c r="B407" i="1" s="1"/>
  <c r="M410" i="1"/>
  <c r="M399" i="1"/>
  <c r="M400" i="1" s="1"/>
  <c r="M401" i="1" s="1"/>
  <c r="M402" i="1" s="1"/>
  <c r="M403" i="1" s="1"/>
  <c r="M404" i="1" s="1"/>
  <c r="M405" i="1" s="1"/>
  <c r="M406" i="1" s="1"/>
  <c r="M407" i="1" s="1"/>
  <c r="J410" i="1"/>
  <c r="J399" i="1"/>
  <c r="J400" i="1" s="1"/>
  <c r="J401" i="1" s="1"/>
  <c r="J402" i="1" s="1"/>
  <c r="J403" i="1" s="1"/>
  <c r="J404" i="1" s="1"/>
  <c r="J405" i="1" s="1"/>
  <c r="J406" i="1" s="1"/>
  <c r="J407" i="1" s="1"/>
  <c r="I410" i="1"/>
  <c r="I399" i="1"/>
  <c r="I400" i="1" s="1"/>
  <c r="I401" i="1" s="1"/>
  <c r="I402" i="1" s="1"/>
  <c r="I403" i="1" s="1"/>
  <c r="I404" i="1" s="1"/>
  <c r="I405" i="1" s="1"/>
  <c r="I406" i="1" s="1"/>
  <c r="I407" i="1" s="1"/>
  <c r="C410" i="1"/>
  <c r="C399" i="1"/>
  <c r="C400" i="1" s="1"/>
  <c r="C401" i="1" s="1"/>
  <c r="C402" i="1" s="1"/>
  <c r="C403" i="1" s="1"/>
  <c r="C404" i="1" s="1"/>
  <c r="C405" i="1" s="1"/>
  <c r="C406" i="1" s="1"/>
  <c r="C407" i="1" s="1"/>
  <c r="D410" i="1"/>
  <c r="D399" i="1"/>
  <c r="D400" i="1" s="1"/>
  <c r="D401" i="1" s="1"/>
  <c r="D402" i="1" s="1"/>
  <c r="D403" i="1" s="1"/>
  <c r="D404" i="1" s="1"/>
  <c r="D405" i="1" s="1"/>
  <c r="D406" i="1" s="1"/>
  <c r="D407" i="1" s="1"/>
  <c r="E979" i="1"/>
  <c r="E977" i="1"/>
  <c r="E978" i="1" s="1"/>
  <c r="I979" i="1"/>
  <c r="I977" i="1"/>
  <c r="I978" i="1" s="1"/>
  <c r="M979" i="1"/>
  <c r="M977" i="1"/>
  <c r="M978" i="1" s="1"/>
  <c r="N979" i="1"/>
  <c r="N977" i="1"/>
  <c r="N978" i="1" s="1"/>
  <c r="D1637" i="1"/>
  <c r="D1638" i="1" s="1"/>
  <c r="D1639" i="1" s="1"/>
  <c r="D1640" i="1" s="1"/>
  <c r="D1641" i="1" s="1"/>
  <c r="D1643" i="1" s="1"/>
  <c r="D1644" i="1" s="1"/>
  <c r="D1636" i="1"/>
  <c r="E1637" i="1"/>
  <c r="E1638" i="1" s="1"/>
  <c r="E1639" i="1" s="1"/>
  <c r="E1640" i="1" s="1"/>
  <c r="E1641" i="1" s="1"/>
  <c r="E1643" i="1" s="1"/>
  <c r="E1644" i="1" s="1"/>
  <c r="E1636" i="1"/>
  <c r="I1637" i="1"/>
  <c r="I1638" i="1" s="1"/>
  <c r="I1639" i="1" s="1"/>
  <c r="I1640" i="1" s="1"/>
  <c r="I1641" i="1" s="1"/>
  <c r="I1643" i="1" s="1"/>
  <c r="I1644" i="1" s="1"/>
  <c r="I1636" i="1"/>
  <c r="J1637" i="1"/>
  <c r="J1638" i="1" s="1"/>
  <c r="J1639" i="1" s="1"/>
  <c r="J1640" i="1" s="1"/>
  <c r="J1641" i="1" s="1"/>
  <c r="J1643" i="1" s="1"/>
  <c r="J1644" i="1" s="1"/>
  <c r="J1636" i="1"/>
  <c r="M1637" i="1"/>
  <c r="M1638" i="1" s="1"/>
  <c r="M1639" i="1" s="1"/>
  <c r="M1640" i="1" s="1"/>
  <c r="M1641" i="1" s="1"/>
  <c r="M1643" i="1" s="1"/>
  <c r="M1644" i="1" s="1"/>
  <c r="M1636" i="1"/>
  <c r="C1637" i="1"/>
  <c r="C1638" i="1" s="1"/>
  <c r="C1639" i="1" s="1"/>
  <c r="C1640" i="1" s="1"/>
  <c r="C1641" i="1" s="1"/>
  <c r="C1642" i="1" s="1"/>
  <c r="C1636" i="1"/>
  <c r="B1637" i="1"/>
  <c r="B1638" i="1" s="1"/>
  <c r="B1639" i="1" s="1"/>
  <c r="B1640" i="1" s="1"/>
  <c r="B1641" i="1" s="1"/>
  <c r="B1643" i="1" s="1"/>
  <c r="B1644" i="1" s="1"/>
  <c r="B1636" i="1"/>
  <c r="N1637" i="1"/>
  <c r="N1638" i="1" s="1"/>
  <c r="N1639" i="1" s="1"/>
  <c r="N1640" i="1" s="1"/>
  <c r="N1641" i="1" s="1"/>
  <c r="N1642" i="1" s="1"/>
  <c r="N1643" i="1" s="1"/>
  <c r="N1644" i="1" s="1"/>
  <c r="N1636" i="1"/>
  <c r="D1914" i="1"/>
  <c r="D1915" i="1" s="1"/>
  <c r="D1916" i="1" s="1"/>
  <c r="D1917" i="1" s="1"/>
  <c r="D1918" i="1" s="1"/>
  <c r="D1912" i="1"/>
  <c r="D1913" i="1" s="1"/>
  <c r="E1914" i="1"/>
  <c r="E1915" i="1" s="1"/>
  <c r="E1916" i="1" s="1"/>
  <c r="E1917" i="1" s="1"/>
  <c r="E1918" i="1" s="1"/>
  <c r="E1912" i="1"/>
  <c r="E1913" i="1" s="1"/>
  <c r="I1914" i="1"/>
  <c r="I1915" i="1" s="1"/>
  <c r="I1916" i="1" s="1"/>
  <c r="I1917" i="1" s="1"/>
  <c r="I1918" i="1" s="1"/>
  <c r="I1912" i="1"/>
  <c r="I1913" i="1" s="1"/>
  <c r="J1914" i="1"/>
  <c r="J1915" i="1" s="1"/>
  <c r="J1916" i="1" s="1"/>
  <c r="J1917" i="1" s="1"/>
  <c r="J1918" i="1" s="1"/>
  <c r="J1912" i="1"/>
  <c r="J1913" i="1" s="1"/>
  <c r="C1914" i="1"/>
  <c r="C1915" i="1" s="1"/>
  <c r="C1916" i="1" s="1"/>
  <c r="C1917" i="1" s="1"/>
  <c r="C1918" i="1" s="1"/>
  <c r="C1912" i="1"/>
  <c r="C1913" i="1" s="1"/>
  <c r="M1914" i="1"/>
  <c r="M1915" i="1" s="1"/>
  <c r="M1916" i="1" s="1"/>
  <c r="M1917" i="1" s="1"/>
  <c r="M1918" i="1" s="1"/>
  <c r="M1912" i="1"/>
  <c r="M1913" i="1" s="1"/>
  <c r="B1914" i="1"/>
  <c r="B1915" i="1" s="1"/>
  <c r="B1916" i="1" s="1"/>
  <c r="B1917" i="1" s="1"/>
  <c r="B1918" i="1" s="1"/>
  <c r="B1912" i="1"/>
  <c r="B1913" i="1" s="1"/>
  <c r="N1914" i="1"/>
  <c r="N1915" i="1" s="1"/>
  <c r="N1916" i="1" s="1"/>
  <c r="N1919" i="1" s="1"/>
  <c r="N1920" i="1" s="1"/>
  <c r="N1921" i="1" s="1"/>
  <c r="N1922" i="1" s="1"/>
  <c r="N1923" i="1" s="1"/>
  <c r="N1924" i="1" s="1"/>
  <c r="N1925" i="1" s="1"/>
  <c r="N1926" i="1" s="1"/>
  <c r="N1927" i="1" s="1"/>
  <c r="N1928" i="1" s="1"/>
  <c r="N1929" i="1" s="1"/>
  <c r="N1930" i="1" s="1"/>
  <c r="N1931" i="1" s="1"/>
  <c r="N1932" i="1" s="1"/>
  <c r="N1912" i="1"/>
  <c r="N1913" i="1" s="1"/>
  <c r="B1890" i="1"/>
  <c r="B1891" i="1" s="1"/>
  <c r="B1892" i="1" s="1"/>
  <c r="B1893" i="1" s="1"/>
  <c r="B1894" i="1" s="1"/>
  <c r="B1888" i="1"/>
  <c r="B1889" i="1" s="1"/>
  <c r="N1890" i="1"/>
  <c r="N1891" i="1" s="1"/>
  <c r="N1892" i="1" s="1"/>
  <c r="N1895" i="1" s="1"/>
  <c r="N1896" i="1" s="1"/>
  <c r="N1897" i="1" s="1"/>
  <c r="N1898" i="1" s="1"/>
  <c r="N1899" i="1" s="1"/>
  <c r="N1900" i="1" s="1"/>
  <c r="N1901" i="1" s="1"/>
  <c r="N1902" i="1" s="1"/>
  <c r="N1903" i="1" s="1"/>
  <c r="N1904" i="1" s="1"/>
  <c r="N1905" i="1" s="1"/>
  <c r="N1906" i="1" s="1"/>
  <c r="N1907" i="1" s="1"/>
  <c r="N1908" i="1" s="1"/>
  <c r="N1888" i="1"/>
  <c r="N1889" i="1" s="1"/>
  <c r="C1890" i="1"/>
  <c r="C1891" i="1" s="1"/>
  <c r="C1892" i="1" s="1"/>
  <c r="C1893" i="1" s="1"/>
  <c r="C1894" i="1" s="1"/>
  <c r="C1888" i="1"/>
  <c r="C1889" i="1" s="1"/>
  <c r="M1890" i="1"/>
  <c r="M1891" i="1" s="1"/>
  <c r="M1892" i="1" s="1"/>
  <c r="M1895" i="1" s="1"/>
  <c r="M1896" i="1" s="1"/>
  <c r="M1897" i="1" s="1"/>
  <c r="M1898" i="1" s="1"/>
  <c r="M1899" i="1" s="1"/>
  <c r="M1900" i="1" s="1"/>
  <c r="M1901" i="1" s="1"/>
  <c r="M1902" i="1" s="1"/>
  <c r="M1903" i="1" s="1"/>
  <c r="M1904" i="1" s="1"/>
  <c r="M1905" i="1" s="1"/>
  <c r="M1906" i="1" s="1"/>
  <c r="M1907" i="1" s="1"/>
  <c r="M1908" i="1" s="1"/>
  <c r="M1888" i="1"/>
  <c r="M1889" i="1" s="1"/>
  <c r="D1890" i="1"/>
  <c r="D1891" i="1" s="1"/>
  <c r="D1892" i="1" s="1"/>
  <c r="D1893" i="1" s="1"/>
  <c r="D1894" i="1" s="1"/>
  <c r="D1888" i="1"/>
  <c r="D1889" i="1" s="1"/>
  <c r="E1890" i="1"/>
  <c r="E1891" i="1" s="1"/>
  <c r="E1892" i="1" s="1"/>
  <c r="E1893" i="1" s="1"/>
  <c r="E1894" i="1" s="1"/>
  <c r="E1888" i="1"/>
  <c r="E1889" i="1" s="1"/>
  <c r="I1890" i="1"/>
  <c r="I1891" i="1" s="1"/>
  <c r="I1892" i="1" s="1"/>
  <c r="I1893" i="1" s="1"/>
  <c r="I1894" i="1" s="1"/>
  <c r="I1888" i="1"/>
  <c r="I1889" i="1" s="1"/>
  <c r="J1890" i="1"/>
  <c r="J1891" i="1" s="1"/>
  <c r="J1892" i="1" s="1"/>
  <c r="J1895" i="1" s="1"/>
  <c r="J1896" i="1" s="1"/>
  <c r="J1897" i="1" s="1"/>
  <c r="J1898" i="1" s="1"/>
  <c r="J1899" i="1" s="1"/>
  <c r="J1900" i="1" s="1"/>
  <c r="J1901" i="1" s="1"/>
  <c r="J1902" i="1" s="1"/>
  <c r="J1903" i="1" s="1"/>
  <c r="J1904" i="1" s="1"/>
  <c r="J1905" i="1" s="1"/>
  <c r="J1906" i="1" s="1"/>
  <c r="J1907" i="1" s="1"/>
  <c r="J1908" i="1" s="1"/>
  <c r="J1888" i="1"/>
  <c r="J1889" i="1" s="1"/>
  <c r="B2065" i="1"/>
  <c r="B2066" i="1" s="1"/>
  <c r="B2067" i="1" s="1"/>
  <c r="B2068" i="1" s="1"/>
  <c r="B2069" i="1" s="1"/>
  <c r="B2070" i="1" s="1"/>
  <c r="B2071" i="1" s="1"/>
  <c r="B2072" i="1" s="1"/>
  <c r="B2064" i="1"/>
  <c r="D2065" i="1"/>
  <c r="D2066" i="1" s="1"/>
  <c r="D2067" i="1" s="1"/>
  <c r="D2068" i="1" s="1"/>
  <c r="D2069" i="1" s="1"/>
  <c r="D2070" i="1" s="1"/>
  <c r="D2071" i="1" s="1"/>
  <c r="D2072" i="1" s="1"/>
  <c r="D2064" i="1"/>
  <c r="E2065" i="1"/>
  <c r="E2066" i="1" s="1"/>
  <c r="E2067" i="1" s="1"/>
  <c r="E2068" i="1" s="1"/>
  <c r="E2069" i="1" s="1"/>
  <c r="E2070" i="1" s="1"/>
  <c r="E2071" i="1" s="1"/>
  <c r="E2072" i="1" s="1"/>
  <c r="E2064" i="1"/>
  <c r="I2065" i="1"/>
  <c r="I2066" i="1" s="1"/>
  <c r="I2067" i="1" s="1"/>
  <c r="I2068" i="1" s="1"/>
  <c r="I2069" i="1" s="1"/>
  <c r="I2070" i="1" s="1"/>
  <c r="I2071" i="1" s="1"/>
  <c r="I2072" i="1" s="1"/>
  <c r="I2064" i="1"/>
  <c r="J2065" i="1"/>
  <c r="J2066" i="1" s="1"/>
  <c r="J2067" i="1" s="1"/>
  <c r="J2068" i="1" s="1"/>
  <c r="J2069" i="1" s="1"/>
  <c r="J2070" i="1" s="1"/>
  <c r="J2071" i="1" s="1"/>
  <c r="J2072" i="1" s="1"/>
  <c r="J2064" i="1"/>
  <c r="C2065" i="1"/>
  <c r="C2066" i="1" s="1"/>
  <c r="C2067" i="1" s="1"/>
  <c r="C2068" i="1" s="1"/>
  <c r="C2069" i="1" s="1"/>
  <c r="C2070" i="1" s="1"/>
  <c r="C2071" i="1" s="1"/>
  <c r="C2072" i="1" s="1"/>
  <c r="C2064" i="1"/>
  <c r="M2065" i="1"/>
  <c r="M2066" i="1" s="1"/>
  <c r="M2067" i="1" s="1"/>
  <c r="M2068" i="1" s="1"/>
  <c r="M2069" i="1" s="1"/>
  <c r="M2070" i="1" s="1"/>
  <c r="M2071" i="1" s="1"/>
  <c r="M2072" i="1" s="1"/>
  <c r="M2064" i="1"/>
  <c r="N2065" i="1"/>
  <c r="N2066" i="1" s="1"/>
  <c r="N2067" i="1" s="1"/>
  <c r="N2068" i="1" s="1"/>
  <c r="N2069" i="1" s="1"/>
  <c r="N2070" i="1" s="1"/>
  <c r="N2071" i="1" s="1"/>
  <c r="N2072" i="1" s="1"/>
  <c r="N2064" i="1"/>
  <c r="C1657" i="1"/>
  <c r="C1658" i="1" s="1"/>
  <c r="C1659" i="1" s="1"/>
  <c r="C1660" i="1" s="1"/>
  <c r="C1661" i="1" s="1"/>
  <c r="C1662" i="1" s="1"/>
  <c r="C1663" i="1" s="1"/>
  <c r="C1664" i="1" s="1"/>
  <c r="C1665" i="1" s="1"/>
  <c r="C1666" i="1" s="1"/>
  <c r="C1667" i="1" s="1"/>
  <c r="C1668" i="1" s="1"/>
  <c r="C1669" i="1" s="1"/>
  <c r="C1670" i="1" s="1"/>
  <c r="C1671" i="1" s="1"/>
  <c r="C1672" i="1" s="1"/>
  <c r="C1673" i="1" s="1"/>
  <c r="C1674" i="1" s="1"/>
  <c r="C1656" i="1"/>
  <c r="B1657" i="1"/>
  <c r="B1658" i="1" s="1"/>
  <c r="B1659" i="1" s="1"/>
  <c r="B1660" i="1" s="1"/>
  <c r="B1661" i="1" s="1"/>
  <c r="B1662" i="1" s="1"/>
  <c r="B1663" i="1" s="1"/>
  <c r="B1664" i="1" s="1"/>
  <c r="B1665" i="1" s="1"/>
  <c r="B1666" i="1" s="1"/>
  <c r="B1667" i="1" s="1"/>
  <c r="B1668" i="1" s="1"/>
  <c r="B1669" i="1" s="1"/>
  <c r="B1670" i="1" s="1"/>
  <c r="B1671" i="1" s="1"/>
  <c r="B1672" i="1" s="1"/>
  <c r="B1673" i="1" s="1"/>
  <c r="B1675" i="1" s="1"/>
  <c r="B1656" i="1"/>
  <c r="N1657" i="1"/>
  <c r="N1658" i="1" s="1"/>
  <c r="N1659" i="1" s="1"/>
  <c r="N1660" i="1" s="1"/>
  <c r="N1661" i="1" s="1"/>
  <c r="N1662" i="1" s="1"/>
  <c r="N1663" i="1" s="1"/>
  <c r="N1664" i="1" s="1"/>
  <c r="N1665" i="1" s="1"/>
  <c r="N1666" i="1" s="1"/>
  <c r="N1667" i="1" s="1"/>
  <c r="N1668" i="1" s="1"/>
  <c r="N1669" i="1" s="1"/>
  <c r="N1670" i="1" s="1"/>
  <c r="N1671" i="1" s="1"/>
  <c r="N1672" i="1" s="1"/>
  <c r="N1673" i="1" s="1"/>
  <c r="N1675" i="1" s="1"/>
  <c r="N1656" i="1"/>
  <c r="D1657" i="1"/>
  <c r="D1658" i="1" s="1"/>
  <c r="D1659" i="1" s="1"/>
  <c r="D1660" i="1" s="1"/>
  <c r="D1661" i="1" s="1"/>
  <c r="D1662" i="1" s="1"/>
  <c r="D1663" i="1" s="1"/>
  <c r="D1664" i="1" s="1"/>
  <c r="D1665" i="1" s="1"/>
  <c r="D1666" i="1" s="1"/>
  <c r="D1667" i="1" s="1"/>
  <c r="D1668" i="1" s="1"/>
  <c r="D1669" i="1" s="1"/>
  <c r="D1670" i="1" s="1"/>
  <c r="D1671" i="1" s="1"/>
  <c r="D1672" i="1" s="1"/>
  <c r="D1673" i="1" s="1"/>
  <c r="D1675" i="1" s="1"/>
  <c r="D1656" i="1"/>
  <c r="E1657" i="1"/>
  <c r="E1658" i="1" s="1"/>
  <c r="E1659" i="1" s="1"/>
  <c r="E1660" i="1" s="1"/>
  <c r="E1661" i="1" s="1"/>
  <c r="E1662" i="1" s="1"/>
  <c r="E1663" i="1" s="1"/>
  <c r="E1664" i="1" s="1"/>
  <c r="E1665" i="1" s="1"/>
  <c r="E1666" i="1" s="1"/>
  <c r="E1667" i="1" s="1"/>
  <c r="E1668" i="1" s="1"/>
  <c r="E1669" i="1" s="1"/>
  <c r="E1670" i="1" s="1"/>
  <c r="E1671" i="1" s="1"/>
  <c r="E1672" i="1" s="1"/>
  <c r="E1673" i="1" s="1"/>
  <c r="E1674" i="1" s="1"/>
  <c r="E1656" i="1"/>
  <c r="I1657" i="1"/>
  <c r="I1658" i="1" s="1"/>
  <c r="I1659" i="1" s="1"/>
  <c r="I1660" i="1" s="1"/>
  <c r="I1661" i="1" s="1"/>
  <c r="I1662" i="1" s="1"/>
  <c r="I1663" i="1" s="1"/>
  <c r="I1664" i="1" s="1"/>
  <c r="I1665" i="1" s="1"/>
  <c r="I1666" i="1" s="1"/>
  <c r="I1667" i="1" s="1"/>
  <c r="I1668" i="1" s="1"/>
  <c r="I1669" i="1" s="1"/>
  <c r="I1670" i="1" s="1"/>
  <c r="I1671" i="1" s="1"/>
  <c r="I1672" i="1" s="1"/>
  <c r="I1673" i="1" s="1"/>
  <c r="I1674" i="1" s="1"/>
  <c r="I1656" i="1"/>
  <c r="J1657" i="1"/>
  <c r="J1658" i="1" s="1"/>
  <c r="J1659" i="1" s="1"/>
  <c r="J1660" i="1" s="1"/>
  <c r="J1661" i="1" s="1"/>
  <c r="J1662" i="1" s="1"/>
  <c r="J1663" i="1" s="1"/>
  <c r="J1664" i="1" s="1"/>
  <c r="J1665" i="1" s="1"/>
  <c r="J1666" i="1" s="1"/>
  <c r="J1667" i="1" s="1"/>
  <c r="J1668" i="1" s="1"/>
  <c r="J1669" i="1" s="1"/>
  <c r="J1670" i="1" s="1"/>
  <c r="J1671" i="1" s="1"/>
  <c r="J1672" i="1" s="1"/>
  <c r="J1673" i="1" s="1"/>
  <c r="J1675" i="1" s="1"/>
  <c r="J1656" i="1"/>
  <c r="J1719" i="1"/>
  <c r="C1719" i="1"/>
  <c r="N1719" i="1"/>
  <c r="E1719" i="1"/>
  <c r="D1719" i="1"/>
  <c r="B1719" i="1"/>
  <c r="I1719" i="1"/>
  <c r="B698" i="1"/>
  <c r="B699" i="1" s="1"/>
  <c r="B700" i="1" s="1"/>
  <c r="B701" i="1" s="1"/>
  <c r="B702" i="1" s="1"/>
  <c r="B703" i="1" s="1"/>
  <c r="B704" i="1" s="1"/>
  <c r="B705" i="1" s="1"/>
  <c r="B706" i="1" s="1"/>
  <c r="B707" i="1" s="1"/>
  <c r="B708" i="1" s="1"/>
  <c r="B697" i="1"/>
  <c r="M698" i="1"/>
  <c r="M699" i="1" s="1"/>
  <c r="M700" i="1" s="1"/>
  <c r="M701" i="1" s="1"/>
  <c r="M702" i="1" s="1"/>
  <c r="M703" i="1" s="1"/>
  <c r="M704" i="1" s="1"/>
  <c r="M705" i="1" s="1"/>
  <c r="M706" i="1" s="1"/>
  <c r="M707" i="1" s="1"/>
  <c r="M708" i="1" s="1"/>
  <c r="M697" i="1"/>
  <c r="E698" i="1"/>
  <c r="E699" i="1" s="1"/>
  <c r="E700" i="1" s="1"/>
  <c r="E701" i="1" s="1"/>
  <c r="E702" i="1" s="1"/>
  <c r="E703" i="1" s="1"/>
  <c r="E704" i="1" s="1"/>
  <c r="E705" i="1" s="1"/>
  <c r="E706" i="1" s="1"/>
  <c r="E707" i="1" s="1"/>
  <c r="E708" i="1" s="1"/>
  <c r="E697" i="1"/>
  <c r="C698" i="1"/>
  <c r="C699" i="1" s="1"/>
  <c r="C700" i="1" s="1"/>
  <c r="C701" i="1" s="1"/>
  <c r="C702" i="1" s="1"/>
  <c r="C703" i="1" s="1"/>
  <c r="C704" i="1" s="1"/>
  <c r="C705" i="1" s="1"/>
  <c r="C706" i="1" s="1"/>
  <c r="C707" i="1" s="1"/>
  <c r="C708" i="1" s="1"/>
  <c r="C697" i="1"/>
  <c r="D698" i="1"/>
  <c r="D699" i="1" s="1"/>
  <c r="D700" i="1" s="1"/>
  <c r="D701" i="1" s="1"/>
  <c r="D702" i="1" s="1"/>
  <c r="D703" i="1" s="1"/>
  <c r="D704" i="1" s="1"/>
  <c r="D705" i="1" s="1"/>
  <c r="D706" i="1" s="1"/>
  <c r="D707" i="1" s="1"/>
  <c r="D708" i="1" s="1"/>
  <c r="D697" i="1"/>
  <c r="I698" i="1"/>
  <c r="I699" i="1" s="1"/>
  <c r="I700" i="1" s="1"/>
  <c r="I701" i="1" s="1"/>
  <c r="I702" i="1" s="1"/>
  <c r="I703" i="1" s="1"/>
  <c r="I704" i="1" s="1"/>
  <c r="I705" i="1" s="1"/>
  <c r="I706" i="1" s="1"/>
  <c r="I707" i="1" s="1"/>
  <c r="I708" i="1" s="1"/>
  <c r="I697" i="1"/>
  <c r="J698" i="1"/>
  <c r="J699" i="1" s="1"/>
  <c r="J700" i="1" s="1"/>
  <c r="J701" i="1" s="1"/>
  <c r="J702" i="1" s="1"/>
  <c r="J703" i="1" s="1"/>
  <c r="J704" i="1" s="1"/>
  <c r="J705" i="1" s="1"/>
  <c r="J706" i="1" s="1"/>
  <c r="J707" i="1" s="1"/>
  <c r="J708" i="1" s="1"/>
  <c r="J697" i="1"/>
  <c r="N698" i="1"/>
  <c r="N699" i="1" s="1"/>
  <c r="N700" i="1" s="1"/>
  <c r="N701" i="1" s="1"/>
  <c r="N702" i="1" s="1"/>
  <c r="N703" i="1" s="1"/>
  <c r="N704" i="1" s="1"/>
  <c r="N705" i="1" s="1"/>
  <c r="N706" i="1" s="1"/>
  <c r="N707" i="1" s="1"/>
  <c r="N708" i="1" s="1"/>
  <c r="N697" i="1"/>
  <c r="C683" i="1"/>
  <c r="C684" i="1" s="1"/>
  <c r="C685" i="1" s="1"/>
  <c r="C686" i="1" s="1"/>
  <c r="C687" i="1" s="1"/>
  <c r="C688" i="1" s="1"/>
  <c r="C689" i="1" s="1"/>
  <c r="C690" i="1" s="1"/>
  <c r="C691" i="1" s="1"/>
  <c r="C692" i="1" s="1"/>
  <c r="C682" i="1"/>
  <c r="D683" i="1"/>
  <c r="D684" i="1" s="1"/>
  <c r="D685" i="1" s="1"/>
  <c r="D686" i="1" s="1"/>
  <c r="D687" i="1" s="1"/>
  <c r="D688" i="1" s="1"/>
  <c r="D689" i="1" s="1"/>
  <c r="D690" i="1" s="1"/>
  <c r="D691" i="1" s="1"/>
  <c r="D692" i="1" s="1"/>
  <c r="D682" i="1"/>
  <c r="I683" i="1"/>
  <c r="I684" i="1" s="1"/>
  <c r="I685" i="1" s="1"/>
  <c r="I686" i="1" s="1"/>
  <c r="I687" i="1" s="1"/>
  <c r="I688" i="1" s="1"/>
  <c r="I689" i="1" s="1"/>
  <c r="I690" i="1" s="1"/>
  <c r="I691" i="1" s="1"/>
  <c r="I692" i="1" s="1"/>
  <c r="I682" i="1"/>
  <c r="J683" i="1"/>
  <c r="J684" i="1" s="1"/>
  <c r="J685" i="1" s="1"/>
  <c r="J686" i="1" s="1"/>
  <c r="J687" i="1" s="1"/>
  <c r="J688" i="1" s="1"/>
  <c r="J689" i="1" s="1"/>
  <c r="J690" i="1" s="1"/>
  <c r="J691" i="1" s="1"/>
  <c r="J692" i="1" s="1"/>
  <c r="J682" i="1"/>
  <c r="N683" i="1"/>
  <c r="N684" i="1" s="1"/>
  <c r="N685" i="1" s="1"/>
  <c r="N686" i="1" s="1"/>
  <c r="N687" i="1" s="1"/>
  <c r="N688" i="1" s="1"/>
  <c r="N689" i="1" s="1"/>
  <c r="N690" i="1" s="1"/>
  <c r="N691" i="1" s="1"/>
  <c r="N692" i="1" s="1"/>
  <c r="N682" i="1"/>
  <c r="B683" i="1"/>
  <c r="B684" i="1" s="1"/>
  <c r="B685" i="1" s="1"/>
  <c r="B686" i="1" s="1"/>
  <c r="B687" i="1" s="1"/>
  <c r="B688" i="1" s="1"/>
  <c r="B689" i="1" s="1"/>
  <c r="B690" i="1" s="1"/>
  <c r="B691" i="1" s="1"/>
  <c r="B692" i="1" s="1"/>
  <c r="B682" i="1"/>
  <c r="E683" i="1"/>
  <c r="E684" i="1" s="1"/>
  <c r="E685" i="1" s="1"/>
  <c r="E686" i="1" s="1"/>
  <c r="E687" i="1" s="1"/>
  <c r="E688" i="1" s="1"/>
  <c r="E689" i="1" s="1"/>
  <c r="E690" i="1" s="1"/>
  <c r="E691" i="1" s="1"/>
  <c r="E692" i="1" s="1"/>
  <c r="E682" i="1"/>
  <c r="M683" i="1"/>
  <c r="M684" i="1" s="1"/>
  <c r="M685" i="1" s="1"/>
  <c r="M686" i="1" s="1"/>
  <c r="M687" i="1" s="1"/>
  <c r="M688" i="1" s="1"/>
  <c r="M689" i="1" s="1"/>
  <c r="M690" i="1" s="1"/>
  <c r="M691" i="1" s="1"/>
  <c r="M692" i="1" s="1"/>
  <c r="M682" i="1"/>
  <c r="A1831" i="1"/>
  <c r="A1834" i="1" s="1"/>
  <c r="A1686" i="1"/>
  <c r="E585" i="1"/>
  <c r="E586" i="1" s="1"/>
  <c r="E584" i="1"/>
  <c r="B585" i="1"/>
  <c r="B586" i="1" s="1"/>
  <c r="B584" i="1"/>
  <c r="M585" i="1"/>
  <c r="M586" i="1" s="1"/>
  <c r="M584" i="1"/>
  <c r="J585" i="1"/>
  <c r="J586" i="1" s="1"/>
  <c r="J584" i="1"/>
  <c r="N585" i="1"/>
  <c r="N586" i="1" s="1"/>
  <c r="N584" i="1"/>
  <c r="D585" i="1"/>
  <c r="D586" i="1" s="1"/>
  <c r="D584" i="1"/>
  <c r="C585" i="1"/>
  <c r="C586" i="1" s="1"/>
  <c r="C584" i="1"/>
  <c r="I585" i="1"/>
  <c r="I586" i="1" s="1"/>
  <c r="I584" i="1"/>
  <c r="M1273" i="1"/>
  <c r="M1274" i="1" s="1"/>
  <c r="M1272" i="1"/>
  <c r="C1273" i="1"/>
  <c r="C1274" i="1" s="1"/>
  <c r="C1272" i="1"/>
  <c r="N1273" i="1"/>
  <c r="N1274" i="1" s="1"/>
  <c r="N1272" i="1"/>
  <c r="J1273" i="1"/>
  <c r="J1274" i="1" s="1"/>
  <c r="J1272" i="1"/>
  <c r="E1273" i="1"/>
  <c r="E1274" i="1" s="1"/>
  <c r="E1272" i="1"/>
  <c r="D1273" i="1"/>
  <c r="D1274" i="1" s="1"/>
  <c r="D1272" i="1"/>
  <c r="B1273" i="1"/>
  <c r="B1274" i="1" s="1"/>
  <c r="B1272" i="1"/>
  <c r="I1273" i="1"/>
  <c r="I1274" i="1" s="1"/>
  <c r="I1272" i="1"/>
  <c r="B1789" i="1"/>
  <c r="B1790" i="1" s="1"/>
  <c r="B1791" i="1" s="1"/>
  <c r="B1788" i="1"/>
  <c r="E1789" i="1"/>
  <c r="E1790" i="1" s="1"/>
  <c r="E1791" i="1" s="1"/>
  <c r="E1788" i="1"/>
  <c r="D1789" i="1"/>
  <c r="D1790" i="1" s="1"/>
  <c r="D1791" i="1" s="1"/>
  <c r="D1788" i="1"/>
  <c r="I1789" i="1"/>
  <c r="I1790" i="1" s="1"/>
  <c r="I1791" i="1" s="1"/>
  <c r="I1788" i="1"/>
  <c r="J1789" i="1"/>
  <c r="J1790" i="1" s="1"/>
  <c r="J1791" i="1" s="1"/>
  <c r="J1788" i="1"/>
  <c r="M1789" i="1"/>
  <c r="M1790" i="1" s="1"/>
  <c r="M1791" i="1" s="1"/>
  <c r="M1788" i="1"/>
  <c r="C1789" i="1"/>
  <c r="C1790" i="1" s="1"/>
  <c r="C1791" i="1" s="1"/>
  <c r="C1788" i="1"/>
  <c r="N1789" i="1"/>
  <c r="N1790" i="1" s="1"/>
  <c r="N1791" i="1" s="1"/>
  <c r="N1788" i="1"/>
  <c r="C1778" i="1"/>
  <c r="C1777" i="1"/>
  <c r="C1779" i="1" s="1"/>
  <c r="C1781" i="1" s="1"/>
  <c r="B1778" i="1"/>
  <c r="B1777" i="1"/>
  <c r="B1779" i="1" s="1"/>
  <c r="B1781" i="1" s="1"/>
  <c r="E1778" i="1"/>
  <c r="E1777" i="1"/>
  <c r="E1779" i="1" s="1"/>
  <c r="E1781" i="1" s="1"/>
  <c r="D1778" i="1"/>
  <c r="D1777" i="1"/>
  <c r="D1779" i="1" s="1"/>
  <c r="D1781" i="1" s="1"/>
  <c r="I1778" i="1"/>
  <c r="I1777" i="1"/>
  <c r="I1779" i="1" s="1"/>
  <c r="I1781" i="1" s="1"/>
  <c r="J1778" i="1"/>
  <c r="J1777" i="1"/>
  <c r="J1779" i="1" s="1"/>
  <c r="J1781" i="1" s="1"/>
  <c r="M1778" i="1"/>
  <c r="M1777" i="1"/>
  <c r="M1779" i="1" s="1"/>
  <c r="M1781" i="1" s="1"/>
  <c r="D2140" i="1"/>
  <c r="D2139" i="1"/>
  <c r="D2141" i="1" s="1"/>
  <c r="D2143" i="1" s="1"/>
  <c r="I2140" i="1"/>
  <c r="I2139" i="1"/>
  <c r="I2141" i="1" s="1"/>
  <c r="I2143" i="1" s="1"/>
  <c r="J2140" i="1"/>
  <c r="J2139" i="1"/>
  <c r="J2141" i="1" s="1"/>
  <c r="J2143" i="1" s="1"/>
  <c r="M2140" i="1"/>
  <c r="M2139" i="1"/>
  <c r="M2141" i="1" s="1"/>
  <c r="M2143" i="1" s="1"/>
  <c r="B2140" i="1"/>
  <c r="B2139" i="1"/>
  <c r="B2141" i="1" s="1"/>
  <c r="B2143" i="1" s="1"/>
  <c r="C2140" i="1"/>
  <c r="C2139" i="1"/>
  <c r="C2141" i="1" s="1"/>
  <c r="C2143" i="1" s="1"/>
  <c r="N2140" i="1"/>
  <c r="N2139" i="1"/>
  <c r="N2141" i="1" s="1"/>
  <c r="N2143" i="1" s="1"/>
  <c r="E2140" i="1"/>
  <c r="E2139" i="1"/>
  <c r="E2141" i="1" s="1"/>
  <c r="E2143" i="1" s="1"/>
  <c r="D1589" i="1"/>
  <c r="D1590" i="1" s="1"/>
  <c r="D1588" i="1"/>
  <c r="J1589" i="1"/>
  <c r="J1590" i="1" s="1"/>
  <c r="J1588" i="1"/>
  <c r="M1589" i="1"/>
  <c r="M1590" i="1" s="1"/>
  <c r="M1588" i="1"/>
  <c r="B1589" i="1"/>
  <c r="B1590" i="1" s="1"/>
  <c r="B1588" i="1"/>
  <c r="I1589" i="1"/>
  <c r="I1590" i="1" s="1"/>
  <c r="I1588" i="1"/>
  <c r="C1589" i="1"/>
  <c r="C1590" i="1" s="1"/>
  <c r="C1588" i="1"/>
  <c r="N1589" i="1"/>
  <c r="N1590" i="1" s="1"/>
  <c r="N1588" i="1"/>
  <c r="E1589" i="1"/>
  <c r="E1590" i="1" s="1"/>
  <c r="E1588" i="1"/>
  <c r="B1831" i="1"/>
  <c r="B1832" i="1" s="1"/>
  <c r="B1833" i="1" s="1"/>
  <c r="J1831" i="1"/>
  <c r="J1832" i="1" s="1"/>
  <c r="J1833" i="1" s="1"/>
  <c r="C1831" i="1"/>
  <c r="C1832" i="1" s="1"/>
  <c r="C1833" i="1" s="1"/>
  <c r="D1831" i="1"/>
  <c r="D1832" i="1" s="1"/>
  <c r="D1833" i="1" s="1"/>
  <c r="I1831" i="1"/>
  <c r="I1832" i="1" s="1"/>
  <c r="I1833" i="1" s="1"/>
  <c r="M1831" i="1"/>
  <c r="M1832" i="1" s="1"/>
  <c r="M1833" i="1" s="1"/>
  <c r="E1831" i="1"/>
  <c r="E1832" i="1" s="1"/>
  <c r="E1833" i="1" s="1"/>
  <c r="A2152" i="1"/>
  <c r="A2134" i="1"/>
  <c r="A2122" i="1"/>
  <c r="A2096" i="1"/>
  <c r="A2075" i="1"/>
  <c r="A2039" i="1"/>
  <c r="A2036" i="1"/>
  <c r="A2031" i="1"/>
  <c r="A2018" i="1"/>
  <c r="A2019" i="1" s="1"/>
  <c r="A2020" i="1" s="1"/>
  <c r="A2021" i="1" s="1"/>
  <c r="A2014" i="1"/>
  <c r="A2004" i="1"/>
  <c r="A1999" i="1"/>
  <c r="A1956" i="1"/>
  <c r="A1935" i="1"/>
  <c r="A1911" i="1"/>
  <c r="A1912" i="1" s="1"/>
  <c r="A1913" i="1" s="1"/>
  <c r="A1887" i="1"/>
  <c r="A1888" i="1" s="1"/>
  <c r="A1889" i="1" s="1"/>
  <c r="A1868" i="1"/>
  <c r="A1827" i="1"/>
  <c r="A1808" i="1"/>
  <c r="A1800" i="1"/>
  <c r="A1785" i="1"/>
  <c r="A1772" i="1"/>
  <c r="A1740" i="1"/>
  <c r="A1731" i="1"/>
  <c r="A1725" i="1"/>
  <c r="A1716" i="1"/>
  <c r="A1648" i="1"/>
  <c r="A1638" i="1"/>
  <c r="A1635" i="1"/>
  <c r="A1636" i="1" s="1"/>
  <c r="A1631" i="1"/>
  <c r="A1593" i="1"/>
  <c r="A1583" i="1"/>
  <c r="A1556" i="1"/>
  <c r="A1485" i="1"/>
  <c r="A1411" i="1"/>
  <c r="A1333" i="1"/>
  <c r="A1327" i="1"/>
  <c r="A1322" i="1"/>
  <c r="A1317" i="1"/>
  <c r="A1294" i="1"/>
  <c r="A1291" i="1"/>
  <c r="A1269" i="1"/>
  <c r="A1252" i="1"/>
  <c r="A1247" i="1"/>
  <c r="A1242" i="1"/>
  <c r="A1237" i="1"/>
  <c r="A1232" i="1"/>
  <c r="A1227" i="1"/>
  <c r="A1222" i="1"/>
  <c r="A1217" i="1"/>
  <c r="A1212" i="1"/>
  <c r="A1207" i="1"/>
  <c r="A1202" i="1"/>
  <c r="A1197" i="1"/>
  <c r="A1192" i="1"/>
  <c r="A1187" i="1"/>
  <c r="A1182" i="1"/>
  <c r="A1177" i="1"/>
  <c r="A1172" i="1"/>
  <c r="A1167" i="1"/>
  <c r="A1162" i="1"/>
  <c r="A1157" i="1"/>
  <c r="A1152" i="1"/>
  <c r="A1147" i="1"/>
  <c r="A1142" i="1"/>
  <c r="A1137" i="1"/>
  <c r="A1132" i="1"/>
  <c r="A1127" i="1"/>
  <c r="A1122" i="1"/>
  <c r="A1117" i="1"/>
  <c r="A1112" i="1"/>
  <c r="A1107" i="1"/>
  <c r="A1102" i="1"/>
  <c r="A1097" i="1"/>
  <c r="A1092" i="1"/>
  <c r="A1087" i="1"/>
  <c r="A1082" i="1"/>
  <c r="A1077" i="1"/>
  <c r="A1072" i="1"/>
  <c r="A1067" i="1"/>
  <c r="A1062" i="1"/>
  <c r="A1057" i="1"/>
  <c r="A1052" i="1"/>
  <c r="A1047" i="1"/>
  <c r="A1042" i="1"/>
  <c r="A1037" i="1"/>
  <c r="A1032" i="1"/>
  <c r="A1027" i="1"/>
  <c r="A1022" i="1"/>
  <c r="A1017" i="1"/>
  <c r="A1012" i="1"/>
  <c r="A1007" i="1"/>
  <c r="A1002" i="1"/>
  <c r="A997" i="1"/>
  <c r="A992" i="1"/>
  <c r="A987" i="1"/>
  <c r="A982" i="1"/>
  <c r="A968" i="1"/>
  <c r="A958" i="1"/>
  <c r="A948" i="1"/>
  <c r="A938" i="1"/>
  <c r="A924" i="1"/>
  <c r="A914" i="1"/>
  <c r="A904" i="1"/>
  <c r="A894" i="1"/>
  <c r="A884" i="1"/>
  <c r="A866" i="1"/>
  <c r="A861" i="1"/>
  <c r="A747" i="1"/>
  <c r="A735" i="1"/>
  <c r="A723" i="1"/>
  <c r="A711" i="1"/>
  <c r="A695" i="1"/>
  <c r="A679" i="1"/>
  <c r="A665" i="1"/>
  <c r="A657" i="1"/>
  <c r="A660" i="1" s="1"/>
  <c r="A631" i="1"/>
  <c r="A615" i="1"/>
  <c r="A607" i="1"/>
  <c r="A599" i="1"/>
  <c r="A602" i="1" s="1"/>
  <c r="A591" i="1"/>
  <c r="A581" i="1"/>
  <c r="A561" i="1"/>
  <c r="A549" i="1"/>
  <c r="A537" i="1"/>
  <c r="A528" i="1"/>
  <c r="A519" i="1"/>
  <c r="A510" i="1"/>
  <c r="A501" i="1"/>
  <c r="A492" i="1"/>
  <c r="A483" i="1"/>
  <c r="A472" i="1"/>
  <c r="A463" i="1"/>
  <c r="A434" i="1"/>
  <c r="A413" i="1"/>
  <c r="A392" i="1"/>
  <c r="A375" i="1"/>
  <c r="A346" i="1"/>
  <c r="A334" i="1"/>
  <c r="A330" i="1"/>
  <c r="A318" i="1"/>
  <c r="A293" i="1"/>
  <c r="A276" i="1"/>
  <c r="A260" i="1"/>
  <c r="A244" i="1"/>
  <c r="A235" i="1"/>
  <c r="A226" i="1"/>
  <c r="A207" i="1"/>
  <c r="A188" i="1"/>
  <c r="A169" i="1"/>
  <c r="A163" i="1"/>
  <c r="A143" i="1"/>
  <c r="A122" i="1"/>
  <c r="A105" i="1"/>
  <c r="A92" i="1"/>
  <c r="A2061" i="1"/>
  <c r="A2042" i="1"/>
  <c r="A1841" i="1"/>
  <c r="A1698" i="1"/>
  <c r="A1652" i="1"/>
  <c r="A1532" i="1"/>
  <c r="A1513" i="1"/>
  <c r="A1495" i="1"/>
  <c r="A1467" i="1"/>
  <c r="A1313" i="1"/>
  <c r="A975" i="1"/>
  <c r="A963" i="1"/>
  <c r="A953" i="1"/>
  <c r="A943" i="1"/>
  <c r="A931" i="1"/>
  <c r="A919" i="1"/>
  <c r="A909" i="1"/>
  <c r="A899" i="1"/>
  <c r="A889" i="1"/>
  <c r="A303" i="1"/>
  <c r="A284" i="1"/>
  <c r="A267" i="1"/>
  <c r="A251" i="1"/>
  <c r="A216" i="1"/>
  <c r="A197" i="1"/>
  <c r="A178" i="1"/>
  <c r="A166" i="1"/>
  <c r="A153" i="1"/>
  <c r="A134" i="1"/>
  <c r="A1624" i="1"/>
  <c r="N2081" i="1"/>
  <c r="N2082" i="1" s="1"/>
  <c r="N2083" i="1" s="1"/>
  <c r="N2084" i="1" s="1"/>
  <c r="N2085" i="1" s="1"/>
  <c r="N2086" i="1" s="1"/>
  <c r="N2087" i="1" s="1"/>
  <c r="N2088" i="1" s="1"/>
  <c r="N2089" i="1" s="1"/>
  <c r="N2090" i="1" s="1"/>
  <c r="N2091" i="1" s="1"/>
  <c r="N2092" i="1" s="1"/>
  <c r="N2093" i="1" s="1"/>
  <c r="N1942" i="1"/>
  <c r="N1943" i="1" s="1"/>
  <c r="N1944" i="1" s="1"/>
  <c r="N1945" i="1" s="1"/>
  <c r="N1946" i="1" s="1"/>
  <c r="N1947" i="1" s="1"/>
  <c r="N1948" i="1" s="1"/>
  <c r="N1949" i="1" s="1"/>
  <c r="N1950" i="1" s="1"/>
  <c r="N1951" i="1" s="1"/>
  <c r="N1952" i="1" s="1"/>
  <c r="N1953" i="1" s="1"/>
  <c r="N1940" i="1"/>
  <c r="N1941" i="1" s="1"/>
  <c r="N89" i="1"/>
  <c r="N88" i="1"/>
  <c r="N1962" i="1"/>
  <c r="N1963" i="1" s="1"/>
  <c r="N1964" i="1" s="1"/>
  <c r="N1965" i="1" s="1"/>
  <c r="N1966" i="1" s="1"/>
  <c r="N1967" i="1" s="1"/>
  <c r="N1968" i="1" s="1"/>
  <c r="N1969" i="1" s="1"/>
  <c r="N1970" i="1" s="1"/>
  <c r="N1971" i="1" s="1"/>
  <c r="N1972" i="1" s="1"/>
  <c r="N1973" i="1" s="1"/>
  <c r="N1974" i="1" s="1"/>
  <c r="N1975" i="1" s="1"/>
  <c r="N1960" i="1"/>
  <c r="N1961" i="1" s="1"/>
  <c r="N1873" i="1"/>
  <c r="N1874" i="1" s="1"/>
  <c r="N1875" i="1" s="1"/>
  <c r="N1876" i="1" s="1"/>
  <c r="N1877" i="1" s="1"/>
  <c r="N1878" i="1" s="1"/>
  <c r="N1879" i="1" s="1"/>
  <c r="N1880" i="1" s="1"/>
  <c r="N1881" i="1" s="1"/>
  <c r="N1882" i="1" s="1"/>
  <c r="N1883" i="1" s="1"/>
  <c r="N1884" i="1" s="1"/>
  <c r="N1871" i="1"/>
  <c r="N1872" i="1" s="1"/>
  <c r="M1962" i="1"/>
  <c r="M1963" i="1" s="1"/>
  <c r="M1964" i="1" s="1"/>
  <c r="M1965" i="1" s="1"/>
  <c r="M1966" i="1" s="1"/>
  <c r="M1967" i="1" s="1"/>
  <c r="M1968" i="1" s="1"/>
  <c r="M1969" i="1" s="1"/>
  <c r="M1970" i="1" s="1"/>
  <c r="M1971" i="1" s="1"/>
  <c r="M1972" i="1" s="1"/>
  <c r="M1973" i="1" s="1"/>
  <c r="M1974" i="1" s="1"/>
  <c r="M1975" i="1" s="1"/>
  <c r="M1960" i="1"/>
  <c r="M1961" i="1" s="1"/>
  <c r="M1873" i="1"/>
  <c r="M1874" i="1" s="1"/>
  <c r="M1875" i="1" s="1"/>
  <c r="M1876" i="1" s="1"/>
  <c r="M1877" i="1" s="1"/>
  <c r="M1878" i="1" s="1"/>
  <c r="M1879" i="1" s="1"/>
  <c r="M1880" i="1" s="1"/>
  <c r="M1881" i="1" s="1"/>
  <c r="M1882" i="1" s="1"/>
  <c r="M1883" i="1" s="1"/>
  <c r="M1884" i="1" s="1"/>
  <c r="M1871" i="1"/>
  <c r="M1872" i="1" s="1"/>
  <c r="M2083" i="1"/>
  <c r="M2084" i="1" s="1"/>
  <c r="M2085" i="1" s="1"/>
  <c r="M2086" i="1" s="1"/>
  <c r="M2087" i="1" s="1"/>
  <c r="M2088" i="1" s="1"/>
  <c r="M2089" i="1" s="1"/>
  <c r="M2090" i="1" s="1"/>
  <c r="M2091" i="1" s="1"/>
  <c r="M2092" i="1" s="1"/>
  <c r="M2093" i="1" s="1"/>
  <c r="M2081" i="1"/>
  <c r="M2082" i="1" s="1"/>
  <c r="M1942" i="1"/>
  <c r="M1943" i="1" s="1"/>
  <c r="M1944" i="1" s="1"/>
  <c r="M1945" i="1" s="1"/>
  <c r="M1946" i="1" s="1"/>
  <c r="M1947" i="1" s="1"/>
  <c r="M1948" i="1" s="1"/>
  <c r="M1949" i="1" s="1"/>
  <c r="M1950" i="1" s="1"/>
  <c r="M1951" i="1" s="1"/>
  <c r="M1952" i="1" s="1"/>
  <c r="M1953" i="1" s="1"/>
  <c r="M1940" i="1"/>
  <c r="M1941" i="1" s="1"/>
  <c r="M89" i="1"/>
  <c r="M88" i="1"/>
  <c r="J2083" i="1"/>
  <c r="J2084" i="1" s="1"/>
  <c r="J2085" i="1" s="1"/>
  <c r="J2086" i="1" s="1"/>
  <c r="J2087" i="1" s="1"/>
  <c r="J2088" i="1" s="1"/>
  <c r="J2089" i="1" s="1"/>
  <c r="J2090" i="1" s="1"/>
  <c r="J2091" i="1" s="1"/>
  <c r="J2092" i="1" s="1"/>
  <c r="J2093" i="1" s="1"/>
  <c r="J2081" i="1"/>
  <c r="J2082" i="1" s="1"/>
  <c r="J1942" i="1"/>
  <c r="J1943" i="1" s="1"/>
  <c r="J1944" i="1" s="1"/>
  <c r="J1945" i="1" s="1"/>
  <c r="J1946" i="1" s="1"/>
  <c r="J1947" i="1" s="1"/>
  <c r="J1948" i="1" s="1"/>
  <c r="J1949" i="1" s="1"/>
  <c r="J1950" i="1" s="1"/>
  <c r="J1951" i="1" s="1"/>
  <c r="J1952" i="1" s="1"/>
  <c r="J1953" i="1" s="1"/>
  <c r="J1940" i="1"/>
  <c r="J1941" i="1" s="1"/>
  <c r="J89" i="1"/>
  <c r="J88" i="1"/>
  <c r="J1962" i="1"/>
  <c r="J1963" i="1" s="1"/>
  <c r="J1964" i="1" s="1"/>
  <c r="J1965" i="1" s="1"/>
  <c r="J1966" i="1" s="1"/>
  <c r="J1967" i="1" s="1"/>
  <c r="J1968" i="1" s="1"/>
  <c r="J1969" i="1" s="1"/>
  <c r="J1970" i="1" s="1"/>
  <c r="J1971" i="1" s="1"/>
  <c r="J1972" i="1" s="1"/>
  <c r="J1973" i="1" s="1"/>
  <c r="J1974" i="1" s="1"/>
  <c r="J1975" i="1" s="1"/>
  <c r="J1960" i="1"/>
  <c r="J1961" i="1" s="1"/>
  <c r="J1873" i="1"/>
  <c r="J1874" i="1" s="1"/>
  <c r="J1875" i="1" s="1"/>
  <c r="J1876" i="1" s="1"/>
  <c r="J1877" i="1" s="1"/>
  <c r="J1878" i="1" s="1"/>
  <c r="J1879" i="1" s="1"/>
  <c r="J1880" i="1" s="1"/>
  <c r="J1881" i="1" s="1"/>
  <c r="J1882" i="1" s="1"/>
  <c r="J1883" i="1" s="1"/>
  <c r="J1884" i="1" s="1"/>
  <c r="J1871" i="1"/>
  <c r="J1872" i="1" s="1"/>
  <c r="J1299" i="1"/>
  <c r="J1300" i="1" s="1"/>
  <c r="J1301" i="1" s="1"/>
  <c r="J1302" i="1" s="1"/>
  <c r="J1303" i="1" s="1"/>
  <c r="J1304" i="1" s="1"/>
  <c r="J1305" i="1" s="1"/>
  <c r="J1306" i="1" s="1"/>
  <c r="J1307" i="1" s="1"/>
  <c r="J1308" i="1" s="1"/>
  <c r="J1309" i="1" s="1"/>
  <c r="J1310" i="1" s="1"/>
  <c r="J1297" i="1"/>
  <c r="J1298" i="1" s="1"/>
  <c r="I89" i="1"/>
  <c r="I88" i="1"/>
  <c r="I1299" i="1"/>
  <c r="I1300" i="1" s="1"/>
  <c r="I1301" i="1" s="1"/>
  <c r="I1302" i="1" s="1"/>
  <c r="I1303" i="1" s="1"/>
  <c r="I1304" i="1" s="1"/>
  <c r="I1305" i="1" s="1"/>
  <c r="I1306" i="1" s="1"/>
  <c r="I1307" i="1" s="1"/>
  <c r="I1308" i="1" s="1"/>
  <c r="I1309" i="1" s="1"/>
  <c r="I1310" i="1" s="1"/>
  <c r="I1297" i="1"/>
  <c r="I1298" i="1" s="1"/>
  <c r="I2083" i="1"/>
  <c r="I2084" i="1" s="1"/>
  <c r="I2085" i="1" s="1"/>
  <c r="I2086" i="1" s="1"/>
  <c r="I2087" i="1" s="1"/>
  <c r="I2088" i="1" s="1"/>
  <c r="I2089" i="1" s="1"/>
  <c r="I2090" i="1" s="1"/>
  <c r="I2091" i="1" s="1"/>
  <c r="I2092" i="1" s="1"/>
  <c r="I2093" i="1" s="1"/>
  <c r="I2081" i="1"/>
  <c r="I2082" i="1" s="1"/>
  <c r="I1942" i="1"/>
  <c r="I1943" i="1" s="1"/>
  <c r="I1944" i="1" s="1"/>
  <c r="I1945" i="1" s="1"/>
  <c r="I1946" i="1" s="1"/>
  <c r="I1947" i="1" s="1"/>
  <c r="I1948" i="1" s="1"/>
  <c r="I1949" i="1" s="1"/>
  <c r="I1950" i="1" s="1"/>
  <c r="I1951" i="1" s="1"/>
  <c r="I1952" i="1" s="1"/>
  <c r="I1953" i="1" s="1"/>
  <c r="I1940" i="1"/>
  <c r="I1941" i="1" s="1"/>
  <c r="I1962" i="1"/>
  <c r="I1963" i="1" s="1"/>
  <c r="I1964" i="1" s="1"/>
  <c r="I1965" i="1" s="1"/>
  <c r="I1966" i="1" s="1"/>
  <c r="I1967" i="1" s="1"/>
  <c r="I1968" i="1" s="1"/>
  <c r="I1969" i="1" s="1"/>
  <c r="I1970" i="1" s="1"/>
  <c r="I1971" i="1" s="1"/>
  <c r="I1972" i="1" s="1"/>
  <c r="I1973" i="1" s="1"/>
  <c r="I1974" i="1" s="1"/>
  <c r="I1975" i="1" s="1"/>
  <c r="I1960" i="1"/>
  <c r="I1961" i="1" s="1"/>
  <c r="I1873" i="1"/>
  <c r="I1874" i="1" s="1"/>
  <c r="I1875" i="1" s="1"/>
  <c r="I1876" i="1" s="1"/>
  <c r="I1877" i="1" s="1"/>
  <c r="I1878" i="1" s="1"/>
  <c r="I1879" i="1" s="1"/>
  <c r="I1880" i="1" s="1"/>
  <c r="I1881" i="1" s="1"/>
  <c r="I1882" i="1" s="1"/>
  <c r="I1883" i="1" s="1"/>
  <c r="I1884" i="1" s="1"/>
  <c r="I1871" i="1"/>
  <c r="I1872" i="1" s="1"/>
  <c r="E1962" i="1"/>
  <c r="E1963" i="1" s="1"/>
  <c r="E1964" i="1" s="1"/>
  <c r="E1965" i="1" s="1"/>
  <c r="E1966" i="1" s="1"/>
  <c r="E1967" i="1" s="1"/>
  <c r="E1968" i="1" s="1"/>
  <c r="E1969" i="1" s="1"/>
  <c r="E1970" i="1" s="1"/>
  <c r="E1971" i="1" s="1"/>
  <c r="E1972" i="1" s="1"/>
  <c r="E1973" i="1" s="1"/>
  <c r="E1974" i="1" s="1"/>
  <c r="E1975" i="1" s="1"/>
  <c r="E1960" i="1"/>
  <c r="E1961" i="1" s="1"/>
  <c r="E1873" i="1"/>
  <c r="E1874" i="1" s="1"/>
  <c r="E1875" i="1" s="1"/>
  <c r="E1876" i="1" s="1"/>
  <c r="E1877" i="1" s="1"/>
  <c r="E1878" i="1" s="1"/>
  <c r="E1879" i="1" s="1"/>
  <c r="E1880" i="1" s="1"/>
  <c r="E1881" i="1" s="1"/>
  <c r="E1882" i="1" s="1"/>
  <c r="E1883" i="1" s="1"/>
  <c r="E1884" i="1" s="1"/>
  <c r="E1871" i="1"/>
  <c r="E1872" i="1" s="1"/>
  <c r="E1942" i="1"/>
  <c r="E1943" i="1" s="1"/>
  <c r="E1944" i="1" s="1"/>
  <c r="E1945" i="1" s="1"/>
  <c r="E1946" i="1" s="1"/>
  <c r="E1947" i="1" s="1"/>
  <c r="E1948" i="1" s="1"/>
  <c r="E1949" i="1" s="1"/>
  <c r="E1950" i="1" s="1"/>
  <c r="E1951" i="1" s="1"/>
  <c r="E1952" i="1" s="1"/>
  <c r="E1953" i="1" s="1"/>
  <c r="E1940" i="1"/>
  <c r="E1941" i="1" s="1"/>
  <c r="E2083" i="1"/>
  <c r="E2084" i="1" s="1"/>
  <c r="E2085" i="1" s="1"/>
  <c r="E2086" i="1" s="1"/>
  <c r="E2087" i="1" s="1"/>
  <c r="E2088" i="1" s="1"/>
  <c r="E2089" i="1" s="1"/>
  <c r="E2090" i="1" s="1"/>
  <c r="E2091" i="1" s="1"/>
  <c r="E2092" i="1" s="1"/>
  <c r="E2093" i="1" s="1"/>
  <c r="E2081" i="1"/>
  <c r="E2082" i="1" s="1"/>
  <c r="E1299" i="1"/>
  <c r="E1300" i="1" s="1"/>
  <c r="E1301" i="1" s="1"/>
  <c r="E1302" i="1" s="1"/>
  <c r="E1303" i="1" s="1"/>
  <c r="E1304" i="1" s="1"/>
  <c r="E1305" i="1" s="1"/>
  <c r="E1306" i="1" s="1"/>
  <c r="E1307" i="1" s="1"/>
  <c r="E1308" i="1" s="1"/>
  <c r="E1309" i="1" s="1"/>
  <c r="E1310" i="1" s="1"/>
  <c r="E1297" i="1"/>
  <c r="E1298" i="1" s="1"/>
  <c r="E89" i="1"/>
  <c r="E88" i="1"/>
  <c r="D1962" i="1"/>
  <c r="D1963" i="1" s="1"/>
  <c r="D1964" i="1" s="1"/>
  <c r="D1965" i="1" s="1"/>
  <c r="D1966" i="1" s="1"/>
  <c r="D1967" i="1" s="1"/>
  <c r="D1968" i="1" s="1"/>
  <c r="D1969" i="1" s="1"/>
  <c r="D1970" i="1" s="1"/>
  <c r="D1971" i="1" s="1"/>
  <c r="D1972" i="1" s="1"/>
  <c r="D1973" i="1" s="1"/>
  <c r="D1974" i="1" s="1"/>
  <c r="D1975" i="1" s="1"/>
  <c r="D1960" i="1"/>
  <c r="D1961" i="1" s="1"/>
  <c r="D1873" i="1"/>
  <c r="D1874" i="1" s="1"/>
  <c r="D1875" i="1" s="1"/>
  <c r="D1876" i="1" s="1"/>
  <c r="D1877" i="1" s="1"/>
  <c r="D1878" i="1" s="1"/>
  <c r="D1879" i="1" s="1"/>
  <c r="D1880" i="1" s="1"/>
  <c r="D1881" i="1" s="1"/>
  <c r="D1882" i="1" s="1"/>
  <c r="D1883" i="1" s="1"/>
  <c r="D1884" i="1" s="1"/>
  <c r="D1871" i="1"/>
  <c r="D1872" i="1" s="1"/>
  <c r="D1299" i="1"/>
  <c r="D1300" i="1" s="1"/>
  <c r="D1301" i="1" s="1"/>
  <c r="D1302" i="1" s="1"/>
  <c r="D1303" i="1" s="1"/>
  <c r="D1304" i="1" s="1"/>
  <c r="D1305" i="1" s="1"/>
  <c r="D1306" i="1" s="1"/>
  <c r="D1307" i="1" s="1"/>
  <c r="D1308" i="1" s="1"/>
  <c r="D1309" i="1" s="1"/>
  <c r="D1310" i="1" s="1"/>
  <c r="D1297" i="1"/>
  <c r="D1298" i="1" s="1"/>
  <c r="D2083" i="1"/>
  <c r="D2084" i="1" s="1"/>
  <c r="D2085" i="1" s="1"/>
  <c r="D2086" i="1" s="1"/>
  <c r="D2087" i="1" s="1"/>
  <c r="D2088" i="1" s="1"/>
  <c r="D2089" i="1" s="1"/>
  <c r="D2090" i="1" s="1"/>
  <c r="D2091" i="1" s="1"/>
  <c r="D2092" i="1" s="1"/>
  <c r="D2093" i="1" s="1"/>
  <c r="D2081" i="1"/>
  <c r="D2082" i="1" s="1"/>
  <c r="D1942" i="1"/>
  <c r="D1943" i="1" s="1"/>
  <c r="D1944" i="1" s="1"/>
  <c r="D1945" i="1" s="1"/>
  <c r="D1946" i="1" s="1"/>
  <c r="D1947" i="1" s="1"/>
  <c r="D1948" i="1" s="1"/>
  <c r="D1949" i="1" s="1"/>
  <c r="D1950" i="1" s="1"/>
  <c r="D1951" i="1" s="1"/>
  <c r="D1952" i="1" s="1"/>
  <c r="D1953" i="1" s="1"/>
  <c r="D1940" i="1"/>
  <c r="D1941" i="1" s="1"/>
  <c r="D89" i="1"/>
  <c r="D88" i="1"/>
  <c r="C1299" i="1"/>
  <c r="C1300" i="1" s="1"/>
  <c r="C1301" i="1" s="1"/>
  <c r="C1302" i="1" s="1"/>
  <c r="C1303" i="1" s="1"/>
  <c r="C1304" i="1" s="1"/>
  <c r="C1305" i="1" s="1"/>
  <c r="C1306" i="1" s="1"/>
  <c r="C1307" i="1" s="1"/>
  <c r="C1308" i="1" s="1"/>
  <c r="C1309" i="1" s="1"/>
  <c r="C1310" i="1" s="1"/>
  <c r="C1297" i="1"/>
  <c r="C1298" i="1" s="1"/>
  <c r="C1873" i="1"/>
  <c r="C1874" i="1" s="1"/>
  <c r="C1875" i="1" s="1"/>
  <c r="C1876" i="1" s="1"/>
  <c r="C1877" i="1" s="1"/>
  <c r="C1878" i="1" s="1"/>
  <c r="C1879" i="1" s="1"/>
  <c r="C1880" i="1" s="1"/>
  <c r="C1881" i="1" s="1"/>
  <c r="C1882" i="1" s="1"/>
  <c r="C1883" i="1" s="1"/>
  <c r="C1884" i="1" s="1"/>
  <c r="C1871" i="1"/>
  <c r="C1872" i="1" s="1"/>
  <c r="C89" i="1"/>
  <c r="C88" i="1"/>
  <c r="C2083" i="1"/>
  <c r="C2084" i="1" s="1"/>
  <c r="C2085" i="1" s="1"/>
  <c r="C2086" i="1" s="1"/>
  <c r="C2087" i="1" s="1"/>
  <c r="C2088" i="1" s="1"/>
  <c r="C2089" i="1" s="1"/>
  <c r="C2090" i="1" s="1"/>
  <c r="C2091" i="1" s="1"/>
  <c r="C2092" i="1" s="1"/>
  <c r="C2093" i="1" s="1"/>
  <c r="C2081" i="1"/>
  <c r="C2082" i="1" s="1"/>
  <c r="C1942" i="1"/>
  <c r="C1943" i="1" s="1"/>
  <c r="C1944" i="1" s="1"/>
  <c r="C1945" i="1" s="1"/>
  <c r="C1946" i="1" s="1"/>
  <c r="C1947" i="1" s="1"/>
  <c r="C1948" i="1" s="1"/>
  <c r="C1949" i="1" s="1"/>
  <c r="C1950" i="1" s="1"/>
  <c r="C1951" i="1" s="1"/>
  <c r="C1952" i="1" s="1"/>
  <c r="C1953" i="1" s="1"/>
  <c r="C1940" i="1"/>
  <c r="C1941" i="1" s="1"/>
  <c r="C1962" i="1"/>
  <c r="C1963" i="1" s="1"/>
  <c r="C1964" i="1" s="1"/>
  <c r="C1965" i="1" s="1"/>
  <c r="C1966" i="1" s="1"/>
  <c r="C1967" i="1" s="1"/>
  <c r="C1968" i="1" s="1"/>
  <c r="C1969" i="1" s="1"/>
  <c r="C1970" i="1" s="1"/>
  <c r="C1971" i="1" s="1"/>
  <c r="C1972" i="1" s="1"/>
  <c r="C1973" i="1" s="1"/>
  <c r="C1974" i="1" s="1"/>
  <c r="C1975" i="1" s="1"/>
  <c r="C1960" i="1"/>
  <c r="C1961" i="1" s="1"/>
  <c r="B1299" i="1"/>
  <c r="B1300" i="1" s="1"/>
  <c r="B1301" i="1" s="1"/>
  <c r="B1302" i="1" s="1"/>
  <c r="B1303" i="1" s="1"/>
  <c r="B1304" i="1" s="1"/>
  <c r="B1305" i="1" s="1"/>
  <c r="B1306" i="1" s="1"/>
  <c r="B1307" i="1" s="1"/>
  <c r="B1308" i="1" s="1"/>
  <c r="B1309" i="1" s="1"/>
  <c r="B1310" i="1" s="1"/>
  <c r="B1297" i="1"/>
  <c r="B1298" i="1" s="1"/>
  <c r="B89" i="1"/>
  <c r="B88" i="1"/>
  <c r="B1962" i="1"/>
  <c r="B1963" i="1" s="1"/>
  <c r="B1964" i="1" s="1"/>
  <c r="B1965" i="1" s="1"/>
  <c r="B1966" i="1" s="1"/>
  <c r="B1967" i="1" s="1"/>
  <c r="B1968" i="1" s="1"/>
  <c r="B1969" i="1" s="1"/>
  <c r="B1970" i="1" s="1"/>
  <c r="B1971" i="1" s="1"/>
  <c r="B1972" i="1" s="1"/>
  <c r="B1973" i="1" s="1"/>
  <c r="B1974" i="1" s="1"/>
  <c r="B1975" i="1" s="1"/>
  <c r="B1960" i="1"/>
  <c r="B1961" i="1" s="1"/>
  <c r="B1873" i="1"/>
  <c r="B1874" i="1" s="1"/>
  <c r="B1875" i="1" s="1"/>
  <c r="B1876" i="1" s="1"/>
  <c r="B1877" i="1" s="1"/>
  <c r="B1878" i="1" s="1"/>
  <c r="B1879" i="1" s="1"/>
  <c r="B1880" i="1" s="1"/>
  <c r="B1881" i="1" s="1"/>
  <c r="B1882" i="1" s="1"/>
  <c r="B1883" i="1" s="1"/>
  <c r="B1884" i="1" s="1"/>
  <c r="B1871" i="1"/>
  <c r="B1872" i="1" s="1"/>
  <c r="B2083" i="1"/>
  <c r="B2084" i="1" s="1"/>
  <c r="B2085" i="1" s="1"/>
  <c r="B2086" i="1" s="1"/>
  <c r="B2087" i="1" s="1"/>
  <c r="B2088" i="1" s="1"/>
  <c r="B2089" i="1" s="1"/>
  <c r="B2090" i="1" s="1"/>
  <c r="B2091" i="1" s="1"/>
  <c r="B2092" i="1" s="1"/>
  <c r="B2093" i="1" s="1"/>
  <c r="B2081" i="1"/>
  <c r="B2082" i="1" s="1"/>
  <c r="B1942" i="1"/>
  <c r="B1943" i="1" s="1"/>
  <c r="B1944" i="1" s="1"/>
  <c r="B1945" i="1" s="1"/>
  <c r="B1946" i="1" s="1"/>
  <c r="B1947" i="1" s="1"/>
  <c r="B1948" i="1" s="1"/>
  <c r="B1949" i="1" s="1"/>
  <c r="B1950" i="1" s="1"/>
  <c r="B1951" i="1" s="1"/>
  <c r="B1952" i="1" s="1"/>
  <c r="B1953" i="1" s="1"/>
  <c r="B1940" i="1"/>
  <c r="B1941" i="1" s="1"/>
  <c r="A89" i="1"/>
  <c r="A88" i="1"/>
  <c r="A1833" i="1"/>
  <c r="A1836" i="1" s="1"/>
  <c r="I2113" i="1" l="1"/>
  <c r="I2115" i="1"/>
  <c r="J2113" i="1"/>
  <c r="J2115" i="1"/>
  <c r="D2113" i="1"/>
  <c r="D2115" i="1"/>
  <c r="B2113" i="1"/>
  <c r="B2115" i="1"/>
  <c r="C2113" i="1"/>
  <c r="C2115" i="1"/>
  <c r="N2113" i="1"/>
  <c r="N2115" i="1"/>
  <c r="D2114" i="1"/>
  <c r="D2116" i="1" s="1"/>
  <c r="D2117" i="1" s="1"/>
  <c r="D2118" i="1" s="1"/>
  <c r="I2114" i="1"/>
  <c r="I2116" i="1" s="1"/>
  <c r="I2117" i="1" s="1"/>
  <c r="I2118" i="1" s="1"/>
  <c r="B2114" i="1"/>
  <c r="B2116" i="1" s="1"/>
  <c r="B2117" i="1" s="1"/>
  <c r="B2118" i="1" s="1"/>
  <c r="C2114" i="1"/>
  <c r="C2116" i="1" s="1"/>
  <c r="C2117" i="1" s="1"/>
  <c r="C2118" i="1" s="1"/>
  <c r="J2114" i="1"/>
  <c r="J2116" i="1" s="1"/>
  <c r="J2117" i="1" s="1"/>
  <c r="J2118" i="1" s="1"/>
  <c r="N2114" i="1"/>
  <c r="I641" i="1"/>
  <c r="I642" i="1" s="1"/>
  <c r="D641" i="1"/>
  <c r="D642" i="1" s="1"/>
  <c r="B641" i="1"/>
  <c r="B642" i="1" s="1"/>
  <c r="I729" i="1"/>
  <c r="I730" i="1" s="1"/>
  <c r="I731" i="1" s="1"/>
  <c r="B729" i="1"/>
  <c r="B730" i="1" s="1"/>
  <c r="B731" i="1" s="1"/>
  <c r="E729" i="1"/>
  <c r="E730" i="1" s="1"/>
  <c r="E731" i="1" s="1"/>
  <c r="C729" i="1"/>
  <c r="C730" i="1" s="1"/>
  <c r="C731" i="1" s="1"/>
  <c r="J729" i="1"/>
  <c r="J730" i="1" s="1"/>
  <c r="J731" i="1" s="1"/>
  <c r="D729" i="1"/>
  <c r="D730" i="1" s="1"/>
  <c r="D731" i="1" s="1"/>
  <c r="C641" i="1"/>
  <c r="C642" i="1" s="1"/>
  <c r="J641" i="1"/>
  <c r="J642" i="1" s="1"/>
  <c r="I1610" i="1"/>
  <c r="I1613" i="1" s="1"/>
  <c r="I1614" i="1" s="1"/>
  <c r="I1615" i="1" s="1"/>
  <c r="I1616" i="1" s="1"/>
  <c r="I1617" i="1" s="1"/>
  <c r="I1618" i="1" s="1"/>
  <c r="I1619" i="1" s="1"/>
  <c r="I1620" i="1" s="1"/>
  <c r="I1621" i="1" s="1"/>
  <c r="I1611" i="1"/>
  <c r="J1610" i="1"/>
  <c r="J1613" i="1" s="1"/>
  <c r="J1614" i="1" s="1"/>
  <c r="J1615" i="1" s="1"/>
  <c r="J1616" i="1" s="1"/>
  <c r="J1617" i="1" s="1"/>
  <c r="J1618" i="1" s="1"/>
  <c r="J1619" i="1" s="1"/>
  <c r="J1620" i="1" s="1"/>
  <c r="J1621" i="1" s="1"/>
  <c r="J1611" i="1"/>
  <c r="D1610" i="1"/>
  <c r="D1613" i="1" s="1"/>
  <c r="D1614" i="1" s="1"/>
  <c r="D1615" i="1" s="1"/>
  <c r="D1616" i="1" s="1"/>
  <c r="D1617" i="1" s="1"/>
  <c r="D1618" i="1" s="1"/>
  <c r="D1619" i="1" s="1"/>
  <c r="D1620" i="1" s="1"/>
  <c r="D1621" i="1" s="1"/>
  <c r="D1611" i="1"/>
  <c r="M1610" i="1"/>
  <c r="M1613" i="1" s="1"/>
  <c r="M1614" i="1" s="1"/>
  <c r="M1615" i="1" s="1"/>
  <c r="M1616" i="1" s="1"/>
  <c r="M1617" i="1" s="1"/>
  <c r="M1618" i="1" s="1"/>
  <c r="M1619" i="1" s="1"/>
  <c r="M1620" i="1" s="1"/>
  <c r="M1621" i="1" s="1"/>
  <c r="M1611" i="1"/>
  <c r="D2144" i="1"/>
  <c r="D2142" i="1"/>
  <c r="J2144" i="1"/>
  <c r="J2142" i="1"/>
  <c r="E2144" i="1"/>
  <c r="E2142" i="1"/>
  <c r="C2144" i="1"/>
  <c r="C2142" i="1"/>
  <c r="M2144" i="1"/>
  <c r="M2142" i="1"/>
  <c r="I2144" i="1"/>
  <c r="I2142" i="1"/>
  <c r="N2144" i="1"/>
  <c r="N2142" i="1"/>
  <c r="B2144" i="1"/>
  <c r="B2142" i="1"/>
  <c r="M1837" i="1"/>
  <c r="M1834" i="1"/>
  <c r="M1835" i="1" s="1"/>
  <c r="M1836" i="1" s="1"/>
  <c r="I1837" i="1"/>
  <c r="I1834" i="1"/>
  <c r="I1835" i="1" s="1"/>
  <c r="I1836" i="1" s="1"/>
  <c r="J1837" i="1"/>
  <c r="J1834" i="1"/>
  <c r="J1835" i="1" s="1"/>
  <c r="J1836" i="1" s="1"/>
  <c r="D1837" i="1"/>
  <c r="D1834" i="1"/>
  <c r="D1835" i="1" s="1"/>
  <c r="D1836" i="1" s="1"/>
  <c r="B1837" i="1"/>
  <c r="B1834" i="1"/>
  <c r="B1835" i="1" s="1"/>
  <c r="B1836" i="1" s="1"/>
  <c r="C1837" i="1"/>
  <c r="C1834" i="1"/>
  <c r="C1835" i="1" s="1"/>
  <c r="C1836" i="1" s="1"/>
  <c r="E1837" i="1"/>
  <c r="E1834" i="1"/>
  <c r="E1835" i="1" s="1"/>
  <c r="E1836" i="1" s="1"/>
  <c r="C1795" i="1"/>
  <c r="C1792" i="1"/>
  <c r="C1793" i="1" s="1"/>
  <c r="C1794" i="1" s="1"/>
  <c r="J1795" i="1"/>
  <c r="J1792" i="1"/>
  <c r="J1793" i="1" s="1"/>
  <c r="J1794" i="1" s="1"/>
  <c r="D1795" i="1"/>
  <c r="D1792" i="1"/>
  <c r="D1793" i="1" s="1"/>
  <c r="D1794" i="1" s="1"/>
  <c r="B1795" i="1"/>
  <c r="B1792" i="1"/>
  <c r="B1793" i="1" s="1"/>
  <c r="B1794" i="1" s="1"/>
  <c r="N1795" i="1"/>
  <c r="N1792" i="1"/>
  <c r="N1793" i="1" s="1"/>
  <c r="N1794" i="1" s="1"/>
  <c r="M1795" i="1"/>
  <c r="M1792" i="1"/>
  <c r="M1793" i="1" s="1"/>
  <c r="M1794" i="1" s="1"/>
  <c r="I1795" i="1"/>
  <c r="I1792" i="1"/>
  <c r="I1793" i="1" s="1"/>
  <c r="I1794" i="1" s="1"/>
  <c r="E1795" i="1"/>
  <c r="E1792" i="1"/>
  <c r="E1793" i="1" s="1"/>
  <c r="E1794" i="1" s="1"/>
  <c r="M1782" i="1"/>
  <c r="M1780" i="1"/>
  <c r="I1782" i="1"/>
  <c r="I1780" i="1"/>
  <c r="E1782" i="1"/>
  <c r="E1780" i="1"/>
  <c r="C1782" i="1"/>
  <c r="C1780" i="1"/>
  <c r="J1782" i="1"/>
  <c r="J1780" i="1"/>
  <c r="D1782" i="1"/>
  <c r="D1780" i="1"/>
  <c r="B1782" i="1"/>
  <c r="B1780" i="1"/>
  <c r="M450" i="1"/>
  <c r="M451" i="1" s="1"/>
  <c r="M449" i="1"/>
  <c r="I450" i="1"/>
  <c r="I451" i="1" s="1"/>
  <c r="I449" i="1"/>
  <c r="B450" i="1"/>
  <c r="B451" i="1" s="1"/>
  <c r="B449" i="1"/>
  <c r="D450" i="1"/>
  <c r="D451" i="1" s="1"/>
  <c r="D449" i="1"/>
  <c r="C450" i="1"/>
  <c r="C451" i="1" s="1"/>
  <c r="C449" i="1"/>
  <c r="J450" i="1"/>
  <c r="J451" i="1" s="1"/>
  <c r="J449" i="1"/>
  <c r="D429" i="1"/>
  <c r="D430" i="1" s="1"/>
  <c r="D428" i="1"/>
  <c r="I429" i="1"/>
  <c r="I430" i="1" s="1"/>
  <c r="I428" i="1"/>
  <c r="B429" i="1"/>
  <c r="B430" i="1" s="1"/>
  <c r="B428" i="1"/>
  <c r="M429" i="1"/>
  <c r="M430" i="1" s="1"/>
  <c r="M428" i="1"/>
  <c r="C429" i="1"/>
  <c r="C430" i="1" s="1"/>
  <c r="C428" i="1"/>
  <c r="J429" i="1"/>
  <c r="J430" i="1" s="1"/>
  <c r="J428" i="1"/>
  <c r="C408" i="1"/>
  <c r="C409" i="1" s="1"/>
  <c r="J408" i="1"/>
  <c r="J409" i="1" s="1"/>
  <c r="B408" i="1"/>
  <c r="B409" i="1" s="1"/>
  <c r="D408" i="1"/>
  <c r="D409" i="1" s="1"/>
  <c r="I408" i="1"/>
  <c r="I409" i="1" s="1"/>
  <c r="M408" i="1"/>
  <c r="M409" i="1" s="1"/>
  <c r="B387" i="1"/>
  <c r="B388" i="1" s="1"/>
  <c r="B386" i="1"/>
  <c r="C387" i="1"/>
  <c r="C388" i="1" s="1"/>
  <c r="C386" i="1"/>
  <c r="J387" i="1"/>
  <c r="J388" i="1" s="1"/>
  <c r="J386" i="1"/>
  <c r="I387" i="1"/>
  <c r="I388" i="1" s="1"/>
  <c r="I386" i="1"/>
  <c r="M387" i="1"/>
  <c r="M388" i="1" s="1"/>
  <c r="M386" i="1"/>
  <c r="D387" i="1"/>
  <c r="D388" i="1" s="1"/>
  <c r="D386" i="1"/>
  <c r="E387" i="1"/>
  <c r="E388" i="1" s="1"/>
  <c r="E386" i="1"/>
  <c r="C569" i="1"/>
  <c r="C568" i="1"/>
  <c r="B569" i="1"/>
  <c r="B568" i="1"/>
  <c r="J569" i="1"/>
  <c r="J568" i="1"/>
  <c r="I569" i="1"/>
  <c r="I568" i="1"/>
  <c r="E569" i="1"/>
  <c r="E568" i="1"/>
  <c r="D569" i="1"/>
  <c r="D568" i="1"/>
  <c r="D557" i="1"/>
  <c r="D556" i="1"/>
  <c r="J557" i="1"/>
  <c r="J556" i="1"/>
  <c r="I557" i="1"/>
  <c r="I556" i="1"/>
  <c r="B557" i="1"/>
  <c r="B556" i="1"/>
  <c r="E557" i="1"/>
  <c r="E556" i="1"/>
  <c r="C557" i="1"/>
  <c r="C556" i="1"/>
  <c r="I545" i="1"/>
  <c r="I544" i="1"/>
  <c r="B545" i="1"/>
  <c r="B544" i="1"/>
  <c r="E545" i="1"/>
  <c r="E544" i="1"/>
  <c r="C545" i="1"/>
  <c r="C544" i="1"/>
  <c r="J545" i="1"/>
  <c r="J544" i="1"/>
  <c r="D545" i="1"/>
  <c r="D544" i="1"/>
  <c r="C1895" i="1"/>
  <c r="C1896" i="1" s="1"/>
  <c r="C1897" i="1" s="1"/>
  <c r="C1898" i="1" s="1"/>
  <c r="C1899" i="1" s="1"/>
  <c r="C1900" i="1" s="1"/>
  <c r="C1901" i="1" s="1"/>
  <c r="C1902" i="1" s="1"/>
  <c r="C1903" i="1" s="1"/>
  <c r="C1904" i="1" s="1"/>
  <c r="C1905" i="1" s="1"/>
  <c r="C1906" i="1" s="1"/>
  <c r="C1907" i="1" s="1"/>
  <c r="C1908" i="1" s="1"/>
  <c r="C1919" i="1"/>
  <c r="C1920" i="1" s="1"/>
  <c r="C1921" i="1" s="1"/>
  <c r="C1922" i="1" s="1"/>
  <c r="C1923" i="1" s="1"/>
  <c r="C1924" i="1" s="1"/>
  <c r="C1925" i="1" s="1"/>
  <c r="C1926" i="1" s="1"/>
  <c r="C1927" i="1" s="1"/>
  <c r="C1928" i="1" s="1"/>
  <c r="C1929" i="1" s="1"/>
  <c r="C1930" i="1" s="1"/>
  <c r="C1931" i="1" s="1"/>
  <c r="C1932" i="1" s="1"/>
  <c r="I1895" i="1"/>
  <c r="I1896" i="1" s="1"/>
  <c r="I1897" i="1" s="1"/>
  <c r="I1898" i="1" s="1"/>
  <c r="I1899" i="1" s="1"/>
  <c r="I1900" i="1" s="1"/>
  <c r="I1901" i="1" s="1"/>
  <c r="I1902" i="1" s="1"/>
  <c r="I1903" i="1" s="1"/>
  <c r="I1904" i="1" s="1"/>
  <c r="I1905" i="1" s="1"/>
  <c r="I1906" i="1" s="1"/>
  <c r="I1907" i="1" s="1"/>
  <c r="I1908" i="1" s="1"/>
  <c r="D1919" i="1"/>
  <c r="D1920" i="1" s="1"/>
  <c r="D1921" i="1" s="1"/>
  <c r="D1922" i="1" s="1"/>
  <c r="D1923" i="1" s="1"/>
  <c r="D1924" i="1" s="1"/>
  <c r="D1925" i="1" s="1"/>
  <c r="D1926" i="1" s="1"/>
  <c r="D1927" i="1" s="1"/>
  <c r="D1928" i="1" s="1"/>
  <c r="D1929" i="1" s="1"/>
  <c r="D1930" i="1" s="1"/>
  <c r="D1931" i="1" s="1"/>
  <c r="D1932" i="1" s="1"/>
  <c r="B1895" i="1"/>
  <c r="B1896" i="1" s="1"/>
  <c r="B1897" i="1" s="1"/>
  <c r="B1898" i="1" s="1"/>
  <c r="B1899" i="1" s="1"/>
  <c r="B1900" i="1" s="1"/>
  <c r="B1901" i="1" s="1"/>
  <c r="B1902" i="1" s="1"/>
  <c r="B1903" i="1" s="1"/>
  <c r="B1904" i="1" s="1"/>
  <c r="B1905" i="1" s="1"/>
  <c r="B1906" i="1" s="1"/>
  <c r="B1907" i="1" s="1"/>
  <c r="B1908" i="1" s="1"/>
  <c r="B1919" i="1"/>
  <c r="B1920" i="1" s="1"/>
  <c r="B1921" i="1" s="1"/>
  <c r="B1922" i="1" s="1"/>
  <c r="B1923" i="1" s="1"/>
  <c r="B1924" i="1" s="1"/>
  <c r="B1925" i="1" s="1"/>
  <c r="B1926" i="1" s="1"/>
  <c r="B1927" i="1" s="1"/>
  <c r="B1928" i="1" s="1"/>
  <c r="B1929" i="1" s="1"/>
  <c r="B1930" i="1" s="1"/>
  <c r="B1931" i="1" s="1"/>
  <c r="B1932" i="1" s="1"/>
  <c r="D1895" i="1"/>
  <c r="D1896" i="1" s="1"/>
  <c r="D1897" i="1" s="1"/>
  <c r="D1898" i="1" s="1"/>
  <c r="D1899" i="1" s="1"/>
  <c r="D1900" i="1" s="1"/>
  <c r="D1901" i="1" s="1"/>
  <c r="D1902" i="1" s="1"/>
  <c r="D1903" i="1" s="1"/>
  <c r="D1904" i="1" s="1"/>
  <c r="D1905" i="1" s="1"/>
  <c r="D1906" i="1" s="1"/>
  <c r="D1907" i="1" s="1"/>
  <c r="D1908" i="1" s="1"/>
  <c r="I1919" i="1"/>
  <c r="I1920" i="1" s="1"/>
  <c r="I1921" i="1" s="1"/>
  <c r="I1922" i="1" s="1"/>
  <c r="I1923" i="1" s="1"/>
  <c r="I1924" i="1" s="1"/>
  <c r="I1925" i="1" s="1"/>
  <c r="I1926" i="1" s="1"/>
  <c r="I1927" i="1" s="1"/>
  <c r="I1928" i="1" s="1"/>
  <c r="I1929" i="1" s="1"/>
  <c r="I1930" i="1" s="1"/>
  <c r="I1931" i="1" s="1"/>
  <c r="I1932" i="1" s="1"/>
  <c r="D1642" i="1"/>
  <c r="M1642" i="1"/>
  <c r="B1642" i="1"/>
  <c r="I1642" i="1"/>
  <c r="A1719" i="1"/>
  <c r="A1717" i="1"/>
  <c r="A1718" i="1" s="1"/>
  <c r="E1919" i="1"/>
  <c r="E1920" i="1" s="1"/>
  <c r="E1921" i="1" s="1"/>
  <c r="E1922" i="1" s="1"/>
  <c r="E1923" i="1" s="1"/>
  <c r="E1924" i="1" s="1"/>
  <c r="E1925" i="1" s="1"/>
  <c r="E1926" i="1" s="1"/>
  <c r="E1927" i="1" s="1"/>
  <c r="E1928" i="1" s="1"/>
  <c r="E1929" i="1" s="1"/>
  <c r="E1930" i="1" s="1"/>
  <c r="E1931" i="1" s="1"/>
  <c r="E1932" i="1" s="1"/>
  <c r="M1919" i="1"/>
  <c r="M1920" i="1" s="1"/>
  <c r="M1921" i="1" s="1"/>
  <c r="M1922" i="1" s="1"/>
  <c r="M1923" i="1" s="1"/>
  <c r="M1924" i="1" s="1"/>
  <c r="M1925" i="1" s="1"/>
  <c r="M1926" i="1" s="1"/>
  <c r="M1927" i="1" s="1"/>
  <c r="M1928" i="1" s="1"/>
  <c r="M1929" i="1" s="1"/>
  <c r="M1930" i="1" s="1"/>
  <c r="M1931" i="1" s="1"/>
  <c r="M1932" i="1" s="1"/>
  <c r="E1895" i="1"/>
  <c r="E1896" i="1" s="1"/>
  <c r="E1897" i="1" s="1"/>
  <c r="E1898" i="1" s="1"/>
  <c r="E1899" i="1" s="1"/>
  <c r="E1900" i="1" s="1"/>
  <c r="E1901" i="1" s="1"/>
  <c r="E1902" i="1" s="1"/>
  <c r="E1903" i="1" s="1"/>
  <c r="E1904" i="1" s="1"/>
  <c r="E1905" i="1" s="1"/>
  <c r="E1906" i="1" s="1"/>
  <c r="E1907" i="1" s="1"/>
  <c r="E1908" i="1" s="1"/>
  <c r="J1893" i="1"/>
  <c r="J1894" i="1" s="1"/>
  <c r="C1643" i="1"/>
  <c r="C1644" i="1" s="1"/>
  <c r="J1642" i="1"/>
  <c r="J1919" i="1"/>
  <c r="J1920" i="1" s="1"/>
  <c r="J1921" i="1" s="1"/>
  <c r="J1922" i="1" s="1"/>
  <c r="J1923" i="1" s="1"/>
  <c r="J1924" i="1" s="1"/>
  <c r="J1925" i="1" s="1"/>
  <c r="J1926" i="1" s="1"/>
  <c r="J1927" i="1" s="1"/>
  <c r="J1928" i="1" s="1"/>
  <c r="J1929" i="1" s="1"/>
  <c r="J1930" i="1" s="1"/>
  <c r="J1931" i="1" s="1"/>
  <c r="J1932" i="1" s="1"/>
  <c r="E1642" i="1"/>
  <c r="M1893" i="1"/>
  <c r="M1894" i="1" s="1"/>
  <c r="N1893" i="1"/>
  <c r="N1894" i="1" s="1"/>
  <c r="N1917" i="1"/>
  <c r="N1918" i="1" s="1"/>
  <c r="C1675" i="1"/>
  <c r="E1675" i="1"/>
  <c r="D1674" i="1"/>
  <c r="I1675" i="1"/>
  <c r="N1674" i="1"/>
  <c r="J1674" i="1"/>
  <c r="B1674" i="1"/>
  <c r="A608" i="1"/>
  <c r="A609" i="1" s="1"/>
  <c r="A618" i="1"/>
  <c r="A668" i="1"/>
  <c r="A1687" i="1"/>
  <c r="A592" i="1"/>
  <c r="A632" i="1"/>
  <c r="A633" i="1" s="1"/>
  <c r="A1832" i="1"/>
  <c r="A1835" i="1" s="1"/>
  <c r="A594" i="1"/>
  <c r="A634" i="1"/>
  <c r="A658" i="1"/>
  <c r="A659" i="1" s="1"/>
  <c r="A610" i="1"/>
  <c r="A616" i="1"/>
  <c r="A617" i="1" s="1"/>
  <c r="A666" i="1"/>
  <c r="A667" i="1" s="1"/>
  <c r="A600" i="1"/>
  <c r="A601" i="1" s="1"/>
  <c r="A1837" i="1"/>
  <c r="A1625" i="1"/>
  <c r="A135" i="1"/>
  <c r="A154" i="1"/>
  <c r="A179" i="1"/>
  <c r="A198" i="1"/>
  <c r="A217" i="1"/>
  <c r="A252" i="1"/>
  <c r="A268" i="1"/>
  <c r="A285" i="1"/>
  <c r="A304" i="1"/>
  <c r="A890" i="1"/>
  <c r="A900" i="1"/>
  <c r="A910" i="1"/>
  <c r="A920" i="1"/>
  <c r="A932" i="1"/>
  <c r="A944" i="1"/>
  <c r="A954" i="1"/>
  <c r="A964" i="1"/>
  <c r="A976" i="1"/>
  <c r="A977" i="1" s="1"/>
  <c r="A978" i="1" s="1"/>
  <c r="A1314" i="1"/>
  <c r="A1468" i="1"/>
  <c r="A1496" i="1"/>
  <c r="A1514" i="1"/>
  <c r="A1533" i="1"/>
  <c r="A1699" i="1"/>
  <c r="A1842" i="1"/>
  <c r="A2043" i="1"/>
  <c r="A2062" i="1"/>
  <c r="A93" i="1"/>
  <c r="A106" i="1"/>
  <c r="A123" i="1"/>
  <c r="A144" i="1"/>
  <c r="A170" i="1"/>
  <c r="A189" i="1"/>
  <c r="A208" i="1"/>
  <c r="A227" i="1"/>
  <c r="A236" i="1"/>
  <c r="A245" i="1"/>
  <c r="A261" i="1"/>
  <c r="A277" i="1"/>
  <c r="A294" i="1"/>
  <c r="A319" i="1"/>
  <c r="A376" i="1"/>
  <c r="A393" i="1"/>
  <c r="A414" i="1"/>
  <c r="A435" i="1"/>
  <c r="A464" i="1"/>
  <c r="A473" i="1"/>
  <c r="A484" i="1"/>
  <c r="A493" i="1"/>
  <c r="A502" i="1"/>
  <c r="A511" i="1"/>
  <c r="A520" i="1"/>
  <c r="A529" i="1"/>
  <c r="A538" i="1"/>
  <c r="A550" i="1"/>
  <c r="A562" i="1"/>
  <c r="A582" i="1"/>
  <c r="A680" i="1"/>
  <c r="A696" i="1"/>
  <c r="A697" i="1" s="1"/>
  <c r="A712" i="1"/>
  <c r="A724" i="1"/>
  <c r="A736" i="1"/>
  <c r="A748" i="1"/>
  <c r="A885" i="1"/>
  <c r="A895" i="1"/>
  <c r="A905" i="1"/>
  <c r="A915" i="1"/>
  <c r="A925" i="1"/>
  <c r="A939" i="1"/>
  <c r="A949" i="1"/>
  <c r="A959" i="1"/>
  <c r="A969" i="1"/>
  <c r="A983" i="1"/>
  <c r="A988" i="1"/>
  <c r="A993" i="1"/>
  <c r="A998" i="1"/>
  <c r="A1003" i="1"/>
  <c r="A1008" i="1"/>
  <c r="A1013" i="1"/>
  <c r="A1018" i="1"/>
  <c r="A1023" i="1"/>
  <c r="A1028" i="1"/>
  <c r="A1033" i="1"/>
  <c r="A1038" i="1"/>
  <c r="A1043" i="1"/>
  <c r="A1048" i="1"/>
  <c r="A1053" i="1"/>
  <c r="A1058" i="1"/>
  <c r="A1063" i="1"/>
  <c r="A1068" i="1"/>
  <c r="A1073" i="1"/>
  <c r="A1078" i="1"/>
  <c r="A1083" i="1"/>
  <c r="A1088" i="1"/>
  <c r="A1093" i="1"/>
  <c r="A1098" i="1"/>
  <c r="A1103" i="1"/>
  <c r="A1108" i="1"/>
  <c r="A1113" i="1"/>
  <c r="A1118" i="1"/>
  <c r="A1123" i="1"/>
  <c r="A1128" i="1"/>
  <c r="A1133" i="1"/>
  <c r="A1138" i="1"/>
  <c r="A1143" i="1"/>
  <c r="A1148" i="1"/>
  <c r="A1153" i="1"/>
  <c r="A1158" i="1"/>
  <c r="A1163" i="1"/>
  <c r="A1168" i="1"/>
  <c r="A1173" i="1"/>
  <c r="A1178" i="1"/>
  <c r="A1183" i="1"/>
  <c r="A1188" i="1"/>
  <c r="A1193" i="1"/>
  <c r="A1198" i="1"/>
  <c r="A1203" i="1"/>
  <c r="A1208" i="1"/>
  <c r="A1213" i="1"/>
  <c r="A1218" i="1"/>
  <c r="A1223" i="1"/>
  <c r="A1228" i="1"/>
  <c r="A1233" i="1"/>
  <c r="A1238" i="1"/>
  <c r="A1243" i="1"/>
  <c r="A1248" i="1"/>
  <c r="A1253" i="1"/>
  <c r="A1270" i="1"/>
  <c r="A1295" i="1"/>
  <c r="A1318" i="1"/>
  <c r="A1323" i="1"/>
  <c r="A1328" i="1"/>
  <c r="A1334" i="1"/>
  <c r="A1412" i="1"/>
  <c r="A1486" i="1"/>
  <c r="A1557" i="1"/>
  <c r="A1584" i="1"/>
  <c r="A1594" i="1"/>
  <c r="A1632" i="1"/>
  <c r="A1639" i="1"/>
  <c r="A1726" i="1"/>
  <c r="A1732" i="1"/>
  <c r="A1741" i="1"/>
  <c r="A1773" i="1"/>
  <c r="A1786" i="1"/>
  <c r="A1801" i="1"/>
  <c r="A1809" i="1"/>
  <c r="A1828" i="1"/>
  <c r="A1869" i="1"/>
  <c r="A1890" i="1"/>
  <c r="A1914" i="1"/>
  <c r="A1936" i="1"/>
  <c r="A1957" i="1"/>
  <c r="A2000" i="1"/>
  <c r="A2005" i="1"/>
  <c r="A2015" i="1"/>
  <c r="A2022" i="1"/>
  <c r="A2032" i="1"/>
  <c r="A2076" i="1"/>
  <c r="A2097" i="1"/>
  <c r="A2123" i="1"/>
  <c r="A2135" i="1"/>
  <c r="A2153" i="1"/>
  <c r="N2116" i="1" l="1"/>
  <c r="N2117" i="1" s="1"/>
  <c r="N2118" i="1" s="1"/>
  <c r="A321" i="1"/>
  <c r="A1641" i="1"/>
  <c r="A1688" i="1"/>
  <c r="A2154" i="1"/>
  <c r="A2136" i="1"/>
  <c r="A2124" i="1"/>
  <c r="A2098" i="1"/>
  <c r="A2077" i="1"/>
  <c r="A2016" i="1"/>
  <c r="A2006" i="1"/>
  <c r="A2001" i="1"/>
  <c r="A1958" i="1"/>
  <c r="A1937" i="1"/>
  <c r="A1915" i="1"/>
  <c r="A1891" i="1"/>
  <c r="A1870" i="1"/>
  <c r="A1829" i="1"/>
  <c r="A1810" i="1"/>
  <c r="A1802" i="1"/>
  <c r="A1787" i="1"/>
  <c r="A1774" i="1"/>
  <c r="A1742" i="1"/>
  <c r="A1733" i="1"/>
  <c r="A1727" i="1"/>
  <c r="A1640" i="1"/>
  <c r="A1585" i="1"/>
  <c r="A1558" i="1"/>
  <c r="A1487" i="1"/>
  <c r="A1413" i="1"/>
  <c r="A1335" i="1"/>
  <c r="A1329" i="1"/>
  <c r="A1324" i="1"/>
  <c r="A1319" i="1"/>
  <c r="A1296" i="1"/>
  <c r="A1271" i="1"/>
  <c r="A1254" i="1"/>
  <c r="A1249" i="1"/>
  <c r="A1244" i="1"/>
  <c r="A1239" i="1"/>
  <c r="A1234" i="1"/>
  <c r="A1229" i="1"/>
  <c r="A1224" i="1"/>
  <c r="A1219" i="1"/>
  <c r="A1214" i="1"/>
  <c r="A1209" i="1"/>
  <c r="A1204" i="1"/>
  <c r="A1199" i="1"/>
  <c r="A1194" i="1"/>
  <c r="A1189" i="1"/>
  <c r="A1184" i="1"/>
  <c r="A1179" i="1"/>
  <c r="A1174" i="1"/>
  <c r="A1169" i="1"/>
  <c r="A1164" i="1"/>
  <c r="A1159" i="1"/>
  <c r="A1154" i="1"/>
  <c r="A1149" i="1"/>
  <c r="A1144" i="1"/>
  <c r="A1139" i="1"/>
  <c r="A1134" i="1"/>
  <c r="A1129" i="1"/>
  <c r="A1124" i="1"/>
  <c r="A1119" i="1"/>
  <c r="A1114" i="1"/>
  <c r="A1109" i="1"/>
  <c r="A1104" i="1"/>
  <c r="A1099" i="1"/>
  <c r="A1094" i="1"/>
  <c r="A1089" i="1"/>
  <c r="A1084" i="1"/>
  <c r="A1079" i="1"/>
  <c r="A1074" i="1"/>
  <c r="A1069" i="1"/>
  <c r="A1064" i="1"/>
  <c r="A1059" i="1"/>
  <c r="A1054" i="1"/>
  <c r="A1049" i="1"/>
  <c r="A1044" i="1"/>
  <c r="A1039" i="1"/>
  <c r="A1034" i="1"/>
  <c r="A1029" i="1"/>
  <c r="A1024" i="1"/>
  <c r="A1019" i="1"/>
  <c r="A1014" i="1"/>
  <c r="A1009" i="1"/>
  <c r="A1004" i="1"/>
  <c r="A999" i="1"/>
  <c r="A994" i="1"/>
  <c r="A989" i="1"/>
  <c r="A984" i="1"/>
  <c r="A970" i="1"/>
  <c r="A960" i="1"/>
  <c r="A950" i="1"/>
  <c r="A940" i="1"/>
  <c r="A926" i="1"/>
  <c r="A916" i="1"/>
  <c r="A906" i="1"/>
  <c r="A896" i="1"/>
  <c r="A886" i="1"/>
  <c r="A749" i="1"/>
  <c r="A737" i="1"/>
  <c r="A725" i="1"/>
  <c r="A713" i="1"/>
  <c r="A698" i="1"/>
  <c r="A681" i="1"/>
  <c r="A682" i="1" s="1"/>
  <c r="A583" i="1"/>
  <c r="A563" i="1"/>
  <c r="A551" i="1"/>
  <c r="A539" i="1"/>
  <c r="A530" i="1"/>
  <c r="A521" i="1"/>
  <c r="A512" i="1"/>
  <c r="A503" i="1"/>
  <c r="A494" i="1"/>
  <c r="A485" i="1"/>
  <c r="A474" i="1"/>
  <c r="A465" i="1"/>
  <c r="A436" i="1"/>
  <c r="A415" i="1"/>
  <c r="A394" i="1"/>
  <c r="A377" i="1"/>
  <c r="A320" i="1"/>
  <c r="A295" i="1"/>
  <c r="A278" i="1"/>
  <c r="A262" i="1"/>
  <c r="A246" i="1"/>
  <c r="A237" i="1"/>
  <c r="A228" i="1"/>
  <c r="A209" i="1"/>
  <c r="A190" i="1"/>
  <c r="A171" i="1"/>
  <c r="A145" i="1"/>
  <c r="A124" i="1"/>
  <c r="A107" i="1"/>
  <c r="A94" i="1"/>
  <c r="A2063" i="1"/>
  <c r="A2064" i="1" s="1"/>
  <c r="A2044" i="1"/>
  <c r="A1843" i="1"/>
  <c r="A1700" i="1"/>
  <c r="A1534" i="1"/>
  <c r="A1515" i="1"/>
  <c r="A1497" i="1"/>
  <c r="A1469" i="1"/>
  <c r="A979" i="1"/>
  <c r="A965" i="1"/>
  <c r="A955" i="1"/>
  <c r="A945" i="1"/>
  <c r="A933" i="1"/>
  <c r="A921" i="1"/>
  <c r="A911" i="1"/>
  <c r="A901" i="1"/>
  <c r="A891" i="1"/>
  <c r="A305" i="1"/>
  <c r="A306" i="1" s="1"/>
  <c r="A286" i="1"/>
  <c r="A287" i="1" s="1"/>
  <c r="A269" i="1"/>
  <c r="A270" i="1" s="1"/>
  <c r="A253" i="1"/>
  <c r="A254" i="1" s="1"/>
  <c r="A218" i="1"/>
  <c r="A219" i="1" s="1"/>
  <c r="A199" i="1"/>
  <c r="A180" i="1"/>
  <c r="A181" i="1" s="1"/>
  <c r="A155" i="1"/>
  <c r="A136" i="1"/>
  <c r="A137" i="1" s="1"/>
  <c r="A1626" i="1"/>
  <c r="A1644" i="1" l="1"/>
  <c r="A1643" i="1"/>
  <c r="A584" i="1"/>
  <c r="A1642" i="1"/>
  <c r="A1272" i="1"/>
  <c r="A1788" i="1"/>
  <c r="A1689" i="1"/>
  <c r="A322" i="1"/>
  <c r="A238" i="1"/>
  <c r="A239" i="1"/>
  <c r="A229" i="1"/>
  <c r="A230" i="1"/>
  <c r="A1299" i="1"/>
  <c r="A1297" i="1"/>
  <c r="A1871" i="1"/>
  <c r="A1873" i="1"/>
  <c r="A1627" i="1"/>
  <c r="A156" i="1"/>
  <c r="A934" i="1"/>
  <c r="A1470" i="1"/>
  <c r="A1498" i="1"/>
  <c r="A1516" i="1"/>
  <c r="A1535" i="1"/>
  <c r="A1701" i="1"/>
  <c r="A1844" i="1"/>
  <c r="A2045" i="1"/>
  <c r="A2065" i="1"/>
  <c r="A95" i="1"/>
  <c r="A108" i="1"/>
  <c r="A125" i="1"/>
  <c r="A146" i="1"/>
  <c r="A172" i="1"/>
  <c r="A191" i="1"/>
  <c r="A210" i="1"/>
  <c r="A247" i="1"/>
  <c r="A263" i="1"/>
  <c r="A279" i="1"/>
  <c r="A296" i="1"/>
  <c r="A378" i="1"/>
  <c r="A395" i="1"/>
  <c r="A416" i="1"/>
  <c r="A437" i="1"/>
  <c r="A466" i="1"/>
  <c r="A475" i="1"/>
  <c r="A486" i="1"/>
  <c r="A495" i="1"/>
  <c r="A504" i="1"/>
  <c r="A513" i="1"/>
  <c r="A522" i="1"/>
  <c r="A531" i="1"/>
  <c r="A540" i="1"/>
  <c r="A552" i="1"/>
  <c r="A564" i="1"/>
  <c r="A585" i="1"/>
  <c r="A683" i="1"/>
  <c r="A699" i="1"/>
  <c r="A714" i="1"/>
  <c r="A726" i="1"/>
  <c r="A738" i="1"/>
  <c r="A750" i="1"/>
  <c r="A927" i="1"/>
  <c r="A971" i="1"/>
  <c r="A1273" i="1"/>
  <c r="A1330" i="1"/>
  <c r="A1336" i="1"/>
  <c r="A1488" i="1"/>
  <c r="A1559" i="1"/>
  <c r="A1586" i="1"/>
  <c r="A1728" i="1"/>
  <c r="A1734" i="1"/>
  <c r="A1743" i="1"/>
  <c r="A1775" i="1"/>
  <c r="A1789" i="1"/>
  <c r="A1803" i="1"/>
  <c r="A1811" i="1"/>
  <c r="A1892" i="1"/>
  <c r="A1916" i="1"/>
  <c r="A1938" i="1"/>
  <c r="A1959" i="1"/>
  <c r="A2078" i="1"/>
  <c r="A2099" i="1"/>
  <c r="A2125" i="1"/>
  <c r="A2137" i="1"/>
  <c r="A2155" i="1"/>
  <c r="A323" i="1" l="1"/>
  <c r="A1690" i="1"/>
  <c r="A231" i="1"/>
  <c r="A1895" i="1"/>
  <c r="A1893" i="1"/>
  <c r="A1298" i="1"/>
  <c r="A240" i="1"/>
  <c r="A1874" i="1"/>
  <c r="A1300" i="1"/>
  <c r="A1962" i="1"/>
  <c r="A1960" i="1"/>
  <c r="A1919" i="1"/>
  <c r="A1917" i="1"/>
  <c r="A280" i="1"/>
  <c r="A281" i="1"/>
  <c r="A211" i="1"/>
  <c r="A212" i="1"/>
  <c r="A1872" i="1"/>
  <c r="A2156" i="1"/>
  <c r="A2157" i="1" s="1"/>
  <c r="A2158" i="1" s="1"/>
  <c r="A2159" i="1" s="1"/>
  <c r="A2138" i="1"/>
  <c r="A2126" i="1"/>
  <c r="A2100" i="1"/>
  <c r="A2079" i="1"/>
  <c r="A1939" i="1"/>
  <c r="A1812" i="1"/>
  <c r="A1804" i="1"/>
  <c r="A1790" i="1"/>
  <c r="A1776" i="1"/>
  <c r="A1744" i="1"/>
  <c r="A1735" i="1"/>
  <c r="A1587" i="1"/>
  <c r="A1560" i="1"/>
  <c r="A1489" i="1"/>
  <c r="A1274" i="1"/>
  <c r="A972" i="1"/>
  <c r="A928" i="1"/>
  <c r="A751" i="1"/>
  <c r="A752" i="1" s="1"/>
  <c r="A753" i="1" s="1"/>
  <c r="A754" i="1" s="1"/>
  <c r="A755" i="1" s="1"/>
  <c r="A739" i="1"/>
  <c r="A740" i="1" s="1"/>
  <c r="A741" i="1" s="1"/>
  <c r="A742" i="1" s="1"/>
  <c r="A743" i="1" s="1"/>
  <c r="A727" i="1"/>
  <c r="A728" i="1" s="1"/>
  <c r="A715" i="1"/>
  <c r="A716" i="1" s="1"/>
  <c r="A717" i="1" s="1"/>
  <c r="A718" i="1" s="1"/>
  <c r="A719" i="1" s="1"/>
  <c r="A700" i="1"/>
  <c r="A684" i="1"/>
  <c r="A586" i="1"/>
  <c r="A565" i="1"/>
  <c r="A553" i="1"/>
  <c r="A541" i="1"/>
  <c r="A532" i="1"/>
  <c r="A523" i="1"/>
  <c r="A514" i="1"/>
  <c r="A505" i="1"/>
  <c r="A496" i="1"/>
  <c r="A487" i="1"/>
  <c r="A476" i="1"/>
  <c r="A467" i="1"/>
  <c r="A438" i="1"/>
  <c r="A417" i="1"/>
  <c r="A396" i="1"/>
  <c r="A379" i="1"/>
  <c r="A297" i="1"/>
  <c r="A264" i="1"/>
  <c r="A248" i="1"/>
  <c r="A192" i="1"/>
  <c r="A173" i="1"/>
  <c r="A174" i="1" s="1"/>
  <c r="A147" i="1"/>
  <c r="A126" i="1"/>
  <c r="A109" i="1"/>
  <c r="A96" i="1"/>
  <c r="A2066" i="1"/>
  <c r="A2046" i="1"/>
  <c r="A1845" i="1"/>
  <c r="A1702" i="1"/>
  <c r="A1536" i="1"/>
  <c r="A1517" i="1"/>
  <c r="A1499" i="1"/>
  <c r="A1471" i="1"/>
  <c r="A935" i="1"/>
  <c r="A157" i="1"/>
  <c r="A1628" i="1"/>
  <c r="A729" i="1" l="1"/>
  <c r="A730" i="1" s="1"/>
  <c r="A731" i="1" s="1"/>
  <c r="A1777" i="1"/>
  <c r="A1779" i="1" s="1"/>
  <c r="A1781" i="1" s="1"/>
  <c r="A2139" i="1"/>
  <c r="A2141" i="1" s="1"/>
  <c r="A2143" i="1" s="1"/>
  <c r="A1691" i="1"/>
  <c r="A1588" i="1"/>
  <c r="A324" i="1"/>
  <c r="A1940" i="1"/>
  <c r="A1942" i="1"/>
  <c r="A1920" i="1"/>
  <c r="A1875" i="1"/>
  <c r="A213" i="1"/>
  <c r="A1894" i="1"/>
  <c r="A1961" i="1"/>
  <c r="A1301" i="1"/>
  <c r="A241" i="1"/>
  <c r="A1896" i="1"/>
  <c r="A1918" i="1"/>
  <c r="A1963" i="1"/>
  <c r="A232" i="1"/>
  <c r="A158" i="1"/>
  <c r="A200" i="1"/>
  <c r="A1472" i="1"/>
  <c r="A1500" i="1"/>
  <c r="A1518" i="1"/>
  <c r="A1537" i="1"/>
  <c r="A1703" i="1"/>
  <c r="A1846" i="1"/>
  <c r="A2047" i="1"/>
  <c r="A2067" i="1"/>
  <c r="A97" i="1"/>
  <c r="A110" i="1"/>
  <c r="A127" i="1"/>
  <c r="A148" i="1"/>
  <c r="A193" i="1"/>
  <c r="A298" i="1"/>
  <c r="A380" i="1"/>
  <c r="A397" i="1"/>
  <c r="A418" i="1"/>
  <c r="A439" i="1"/>
  <c r="A468" i="1"/>
  <c r="A477" i="1"/>
  <c r="A488" i="1"/>
  <c r="A497" i="1"/>
  <c r="A506" i="1"/>
  <c r="A515" i="1"/>
  <c r="A524" i="1"/>
  <c r="A533" i="1"/>
  <c r="A542" i="1"/>
  <c r="A543" i="1" s="1"/>
  <c r="A554" i="1"/>
  <c r="A555" i="1" s="1"/>
  <c r="A566" i="1"/>
  <c r="A567" i="1" s="1"/>
  <c r="A685" i="1"/>
  <c r="A701" i="1"/>
  <c r="A720" i="1"/>
  <c r="A732" i="1"/>
  <c r="A744" i="1"/>
  <c r="A756" i="1"/>
  <c r="A1490" i="1"/>
  <c r="A1561" i="1"/>
  <c r="A1589" i="1"/>
  <c r="A1736" i="1"/>
  <c r="A1745" i="1"/>
  <c r="A1778" i="1"/>
  <c r="A1780" i="1" s="1"/>
  <c r="A1791" i="1"/>
  <c r="A1792" i="1" s="1"/>
  <c r="A1793" i="1" s="1"/>
  <c r="A1794" i="1" s="1"/>
  <c r="A1805" i="1"/>
  <c r="A1813" i="1"/>
  <c r="A2080" i="1"/>
  <c r="A2101" i="1"/>
  <c r="A2127" i="1"/>
  <c r="A2128" i="1" s="1"/>
  <c r="A2129" i="1" s="1"/>
  <c r="A2130" i="1" s="1"/>
  <c r="A2140" i="1"/>
  <c r="A2142" i="1" s="1"/>
  <c r="A2160" i="1"/>
  <c r="A569" i="1" l="1"/>
  <c r="A568" i="1"/>
  <c r="A557" i="1"/>
  <c r="A556" i="1"/>
  <c r="A545" i="1"/>
  <c r="A544" i="1"/>
  <c r="A325" i="1"/>
  <c r="A1692" i="1"/>
  <c r="A2081" i="1"/>
  <c r="A2083" i="1"/>
  <c r="A194" i="1"/>
  <c r="A1921" i="1"/>
  <c r="A1943" i="1"/>
  <c r="A1964" i="1"/>
  <c r="A1897" i="1"/>
  <c r="A1302" i="1"/>
  <c r="A1876" i="1"/>
  <c r="A1941" i="1"/>
  <c r="A2144" i="1"/>
  <c r="A2131" i="1"/>
  <c r="A2102" i="1"/>
  <c r="A1814" i="1"/>
  <c r="A1795" i="1"/>
  <c r="A1782" i="1"/>
  <c r="A1746" i="1"/>
  <c r="A1737" i="1"/>
  <c r="A1590" i="1"/>
  <c r="A1491" i="1"/>
  <c r="A702" i="1"/>
  <c r="A686" i="1"/>
  <c r="A570" i="1"/>
  <c r="A558" i="1"/>
  <c r="A546" i="1"/>
  <c r="A534" i="1"/>
  <c r="A525" i="1"/>
  <c r="A516" i="1"/>
  <c r="A507" i="1"/>
  <c r="A498" i="1"/>
  <c r="A489" i="1"/>
  <c r="A478" i="1"/>
  <c r="A469" i="1"/>
  <c r="A440" i="1"/>
  <c r="A441" i="1" s="1"/>
  <c r="A442" i="1" s="1"/>
  <c r="A443" i="1" s="1"/>
  <c r="A444" i="1" s="1"/>
  <c r="A445" i="1" s="1"/>
  <c r="A446" i="1" s="1"/>
  <c r="A447" i="1" s="1"/>
  <c r="A448" i="1" s="1"/>
  <c r="A419" i="1"/>
  <c r="A420" i="1" s="1"/>
  <c r="A421" i="1" s="1"/>
  <c r="A422" i="1" s="1"/>
  <c r="A423" i="1" s="1"/>
  <c r="A424" i="1" s="1"/>
  <c r="A425" i="1" s="1"/>
  <c r="A426" i="1" s="1"/>
  <c r="A427" i="1" s="1"/>
  <c r="A398" i="1"/>
  <c r="A399" i="1" s="1"/>
  <c r="A400" i="1" s="1"/>
  <c r="A401" i="1" s="1"/>
  <c r="A402" i="1" s="1"/>
  <c r="A403" i="1" s="1"/>
  <c r="A404" i="1" s="1"/>
  <c r="A405" i="1" s="1"/>
  <c r="A406" i="1" s="1"/>
  <c r="A407" i="1" s="1"/>
  <c r="A381" i="1"/>
  <c r="A382" i="1" s="1"/>
  <c r="A383" i="1" s="1"/>
  <c r="A384" i="1" s="1"/>
  <c r="A385" i="1" s="1"/>
  <c r="A299" i="1"/>
  <c r="A149" i="1"/>
  <c r="A128" i="1"/>
  <c r="A111" i="1"/>
  <c r="A98" i="1"/>
  <c r="A2068" i="1"/>
  <c r="A2048" i="1"/>
  <c r="A1847" i="1"/>
  <c r="A1704" i="1"/>
  <c r="A1538" i="1"/>
  <c r="A1519" i="1"/>
  <c r="A1501" i="1"/>
  <c r="A1473" i="1"/>
  <c r="A307" i="1"/>
  <c r="A288" i="1"/>
  <c r="A271" i="1"/>
  <c r="A255" i="1"/>
  <c r="A220" i="1"/>
  <c r="A201" i="1"/>
  <c r="A182" i="1"/>
  <c r="A159" i="1"/>
  <c r="A138" i="1"/>
  <c r="A450" i="1" l="1"/>
  <c r="A451" i="1" s="1"/>
  <c r="A449" i="1"/>
  <c r="A429" i="1"/>
  <c r="A430" i="1" s="1"/>
  <c r="A428" i="1"/>
  <c r="A408" i="1"/>
  <c r="A409" i="1" s="1"/>
  <c r="A387" i="1"/>
  <c r="A388" i="1" s="1"/>
  <c r="A386" i="1"/>
  <c r="A326" i="1"/>
  <c r="A1693" i="1"/>
  <c r="A1877" i="1"/>
  <c r="A1898" i="1"/>
  <c r="A1944" i="1"/>
  <c r="A2084" i="1"/>
  <c r="A2082" i="1"/>
  <c r="A1303" i="1"/>
  <c r="A1965" i="1"/>
  <c r="A1922" i="1"/>
  <c r="A139" i="1"/>
  <c r="A160" i="1"/>
  <c r="A183" i="1"/>
  <c r="A202" i="1"/>
  <c r="A221" i="1"/>
  <c r="A256" i="1"/>
  <c r="A272" i="1"/>
  <c r="A289" i="1"/>
  <c r="A308" i="1"/>
  <c r="A1474" i="1"/>
  <c r="A1502" i="1"/>
  <c r="A1520" i="1"/>
  <c r="A1539" i="1"/>
  <c r="A1705" i="1"/>
  <c r="A1848" i="1"/>
  <c r="A2049" i="1"/>
  <c r="A2069" i="1"/>
  <c r="A99" i="1"/>
  <c r="A112" i="1"/>
  <c r="A129" i="1"/>
  <c r="A150" i="1"/>
  <c r="A175" i="1"/>
  <c r="A300" i="1"/>
  <c r="A389" i="1"/>
  <c r="A410" i="1"/>
  <c r="A431" i="1"/>
  <c r="A452" i="1"/>
  <c r="A479" i="1"/>
  <c r="A687" i="1"/>
  <c r="A703" i="1"/>
  <c r="A1747" i="1"/>
  <c r="A1815" i="1"/>
  <c r="A2103" i="1"/>
  <c r="A1694" i="1" l="1"/>
  <c r="A1966" i="1"/>
  <c r="A1899" i="1"/>
  <c r="A1304" i="1"/>
  <c r="A1923" i="1"/>
  <c r="A2085" i="1"/>
  <c r="A1945" i="1"/>
  <c r="A1878" i="1"/>
  <c r="A2104" i="1"/>
  <c r="A1816" i="1"/>
  <c r="A1748" i="1"/>
  <c r="A704" i="1"/>
  <c r="A688" i="1"/>
  <c r="A480" i="1"/>
  <c r="A130" i="1"/>
  <c r="A113" i="1"/>
  <c r="A100" i="1"/>
  <c r="A2070" i="1"/>
  <c r="A2050" i="1"/>
  <c r="A1849" i="1"/>
  <c r="A1706" i="1"/>
  <c r="A1540" i="1"/>
  <c r="A1521" i="1"/>
  <c r="A1503" i="1"/>
  <c r="A1475" i="1"/>
  <c r="A309" i="1"/>
  <c r="A290" i="1"/>
  <c r="A273" i="1"/>
  <c r="A257" i="1"/>
  <c r="A222" i="1"/>
  <c r="A203" i="1"/>
  <c r="A184" i="1"/>
  <c r="A140" i="1"/>
  <c r="A1695" i="1" l="1"/>
  <c r="A1879" i="1"/>
  <c r="A2086" i="1"/>
  <c r="A1305" i="1"/>
  <c r="A1924" i="1"/>
  <c r="A1967" i="1"/>
  <c r="A1946" i="1"/>
  <c r="A1900" i="1"/>
  <c r="A1476" i="1"/>
  <c r="A1504" i="1"/>
  <c r="A1522" i="1"/>
  <c r="A1541" i="1"/>
  <c r="A1707" i="1"/>
  <c r="A1850" i="1"/>
  <c r="A2051" i="1"/>
  <c r="A2071" i="1"/>
  <c r="A101" i="1"/>
  <c r="A114" i="1"/>
  <c r="A131" i="1"/>
  <c r="A689" i="1"/>
  <c r="A705" i="1"/>
  <c r="A1749" i="1"/>
  <c r="A1817" i="1"/>
  <c r="A2105" i="1"/>
  <c r="A1968" i="1" l="1"/>
  <c r="A1901" i="1"/>
  <c r="A2087" i="1"/>
  <c r="A1947" i="1"/>
  <c r="A1306" i="1"/>
  <c r="A1880" i="1"/>
  <c r="A1925" i="1"/>
  <c r="A2106" i="1"/>
  <c r="A1818" i="1"/>
  <c r="A1750" i="1"/>
  <c r="A706" i="1"/>
  <c r="A690" i="1"/>
  <c r="A115" i="1"/>
  <c r="A102" i="1"/>
  <c r="A2072" i="1"/>
  <c r="A2052" i="1"/>
  <c r="A1851" i="1"/>
  <c r="A1708" i="1"/>
  <c r="A1542" i="1"/>
  <c r="A1523" i="1"/>
  <c r="A1505" i="1"/>
  <c r="A1477" i="1"/>
  <c r="A2088" i="1" l="1"/>
  <c r="A1926" i="1"/>
  <c r="A1307" i="1"/>
  <c r="A1902" i="1"/>
  <c r="A1948" i="1"/>
  <c r="A1881" i="1"/>
  <c r="A1969" i="1"/>
  <c r="A1478" i="1"/>
  <c r="A1506" i="1"/>
  <c r="A1524" i="1"/>
  <c r="A1543" i="1"/>
  <c r="A1709" i="1"/>
  <c r="A1852" i="1"/>
  <c r="A2053" i="1"/>
  <c r="A116" i="1"/>
  <c r="A691" i="1"/>
  <c r="A707" i="1"/>
  <c r="A1751" i="1"/>
  <c r="A1819" i="1"/>
  <c r="A2107" i="1"/>
  <c r="A1882" i="1" l="1"/>
  <c r="A1903" i="1"/>
  <c r="A1927" i="1"/>
  <c r="A2089" i="1"/>
  <c r="A1970" i="1"/>
  <c r="A1949" i="1"/>
  <c r="A1308" i="1"/>
  <c r="A2108" i="1"/>
  <c r="A2109" i="1" s="1"/>
  <c r="A2110" i="1" s="1"/>
  <c r="A2111" i="1" s="1"/>
  <c r="A2112" i="1" s="1"/>
  <c r="A1820" i="1"/>
  <c r="A1752" i="1"/>
  <c r="A708" i="1"/>
  <c r="A692" i="1"/>
  <c r="A2054" i="1"/>
  <c r="A1853" i="1"/>
  <c r="A1710" i="1"/>
  <c r="A1544" i="1"/>
  <c r="A1545" i="1" s="1"/>
  <c r="A1525" i="1"/>
  <c r="A1507" i="1"/>
  <c r="A1479" i="1"/>
  <c r="A2113" i="1" l="1"/>
  <c r="A2115" i="1"/>
  <c r="A1950" i="1"/>
  <c r="A2090" i="1"/>
  <c r="A1904" i="1"/>
  <c r="A1309" i="1"/>
  <c r="A1971" i="1"/>
  <c r="A1928" i="1"/>
  <c r="A1883" i="1"/>
  <c r="A1480" i="1"/>
  <c r="A1508" i="1"/>
  <c r="A1526" i="1"/>
  <c r="A1546" i="1"/>
  <c r="A1711" i="1"/>
  <c r="A1854" i="1"/>
  <c r="A2055" i="1"/>
  <c r="A1753" i="1"/>
  <c r="A1821" i="1"/>
  <c r="A1929" i="1" l="1"/>
  <c r="A1310" i="1"/>
  <c r="A2091" i="1"/>
  <c r="A1884" i="1"/>
  <c r="A1972" i="1"/>
  <c r="A1905" i="1"/>
  <c r="A1951" i="1"/>
  <c r="A2114" i="1"/>
  <c r="A1822" i="1"/>
  <c r="A2056" i="1"/>
  <c r="A1855" i="1"/>
  <c r="A1712" i="1"/>
  <c r="A1527" i="1"/>
  <c r="A1509" i="1"/>
  <c r="A1481" i="1"/>
  <c r="A1906" i="1" l="1"/>
  <c r="A1952" i="1"/>
  <c r="A1973" i="1"/>
  <c r="A2092" i="1"/>
  <c r="A1930" i="1"/>
  <c r="A1482" i="1"/>
  <c r="A1510" i="1"/>
  <c r="A1528" i="1"/>
  <c r="A1530" i="1" s="1"/>
  <c r="A1713" i="1"/>
  <c r="A1856" i="1"/>
  <c r="A2057" i="1"/>
  <c r="A1823" i="1"/>
  <c r="A2093" i="1" l="1"/>
  <c r="A1953" i="1"/>
  <c r="A1931" i="1"/>
  <c r="A1974" i="1"/>
  <c r="A1907" i="1"/>
  <c r="A1975" i="1" l="1"/>
  <c r="A1908" i="1"/>
  <c r="A1932" i="1"/>
  <c r="A2116" i="1"/>
  <c r="A2117" i="1" l="1"/>
  <c r="A2118"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<sst xmlns="http://schemas.openxmlformats.org/spreadsheetml/2006/main" count="15800" uniqueCount="2709">
  <si>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</si>
  <si>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</si>
  <si>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</si>
  <si>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</si>
  <si>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</si>
  <si>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</si>
  <si>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</si>
  <si>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</si>
  <si>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</si>
  <si>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</si>
  <si>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</si>
  <si>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</si>
  <si>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</si>
  <si>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</si>
  <si>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</si>
  <si>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</si>
  <si>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</si>
  <si>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</si>
  <si>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</si>
  <si>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</si>
  <si>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</si>
  <si>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</si>
  <si>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</si>
  <si>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</si>
  <si>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</si>
  <si>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</si>
  <si>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</si>
  <si>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</si>
  <si>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</si>
  <si>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</si>
  <si>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</si>
  <si>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</si>
  <si>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</si>
  <si>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</si>
  <si>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</si>
  <si>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</si>
  <si>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</si>
  <si>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</si>
  <si>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</si>
  <si>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</si>
  <si>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</si>
  <si>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</si>
  <si>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</si>
  <si>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</si>
  <si>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</si>
  <si>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</si>
  <si>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</si>
  <si>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</si>
  <si>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</si>
  <si>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</si>
  <si>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</si>
  <si>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</si>
  <si>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</si>
  <si>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</si>
  <si>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</si>
  <si>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</si>
  <si>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</si>
  <si>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</si>
  <si>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</si>
  <si>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SEDW &amp; Child Waiver</t>
  </si>
  <si>
    <t>Child Waiver</t>
  </si>
  <si>
    <t>E1399</t>
  </si>
  <si>
    <t>Durable Medical Equipment Mi</t>
  </si>
  <si>
    <t>Item</t>
  </si>
  <si>
    <t>G0176</t>
  </si>
  <si>
    <t>H0031</t>
  </si>
  <si>
    <t>H0034</t>
  </si>
  <si>
    <t>H0036</t>
  </si>
  <si>
    <t>SEDW</t>
  </si>
  <si>
    <t>H2000</t>
  </si>
  <si>
    <t>H2011</t>
  </si>
  <si>
    <t>H2015</t>
  </si>
  <si>
    <t>H2022</t>
  </si>
  <si>
    <t>Day</t>
  </si>
  <si>
    <t>Per Mile</t>
  </si>
  <si>
    <t>S5111</t>
  </si>
  <si>
    <t>Cannot exceed 1 per day</t>
  </si>
  <si>
    <t>S5116</t>
  </si>
  <si>
    <t>S5145</t>
  </si>
  <si>
    <t>S5165</t>
  </si>
  <si>
    <t>S5199</t>
  </si>
  <si>
    <t>Personal Care Item Nos Each</t>
  </si>
  <si>
    <t>Use the remarks field to identify the item(s).</t>
  </si>
  <si>
    <t>S8990</t>
  </si>
  <si>
    <t>S9445</t>
  </si>
  <si>
    <t>S9446</t>
  </si>
  <si>
    <t>S9470</t>
  </si>
  <si>
    <t>S9484</t>
  </si>
  <si>
    <t>T1001</t>
  </si>
  <si>
    <t>T1002</t>
  </si>
  <si>
    <t>T1005</t>
  </si>
  <si>
    <t>Respite Care Service</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</si>
  <si>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</si>
  <si>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</si>
  <si>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</si>
  <si>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</si>
  <si>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</si>
  <si>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</si>
  <si>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</si>
  <si>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</si>
  <si>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</si>
  <si>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</si>
  <si>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</si>
  <si>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</si>
  <si>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</si>
  <si>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</si>
  <si>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</si>
  <si>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Per 15 Minutes (effective 1/1/19)</t>
  </si>
  <si>
    <t>Line Professional</t>
  </si>
  <si>
    <t>Service Description (Chapter III &amp; PIHP Contract)</t>
  </si>
  <si>
    <t>Reporting Units/ Duplicate Threshold “DT”</t>
  </si>
  <si>
    <t>ABA Behavioral Follow-up Assessment</t>
  </si>
  <si>
    <t>0362T</t>
  </si>
  <si>
    <t>ABA Group Adaptive Behavior Treatment</t>
  </si>
  <si>
    <t>EPSDT
State Plan</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</si>
  <si>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</si>
  <si>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</si>
  <si>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</si>
  <si>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</si>
  <si>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</si>
  <si>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</si>
  <si>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</si>
  <si>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</si>
  <si>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</si>
  <si>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</si>
  <si>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</si>
  <si>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</si>
  <si>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</si>
  <si>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State Plan, Healthy Michigan</t>
  </si>
  <si>
    <t>State Plan, Healthy Michigan, EPSDT</t>
  </si>
  <si>
    <t>Assessments
Health Psychiatric
Evaluation Psychological
testing Other assessments, tests</t>
  </si>
  <si>
    <t>https://www.michigan.gov/documents/mdhhs/PIHP-MHSP_Provider_Qualifications_530980_7.pdf</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</si>
  <si>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</si>
  <si>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</si>
  <si>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</si>
  <si>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</si>
  <si>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</si>
  <si>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</si>
  <si>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</si>
  <si>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</si>
  <si>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</si>
  <si>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</si>
  <si>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</si>
  <si>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</si>
  <si>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</si>
  <si>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</si>
  <si>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</si>
  <si>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Encounter
Refer to code descriptions
DT: 2/day</t>
  </si>
  <si>
    <t>Line
Professional</t>
  </si>
  <si>
    <t>Clinical nurse specialist</t>
  </si>
  <si>
    <t>SFY 2022 Modifiers </t>
  </si>
  <si>
    <t>Encounter
DT: 2/day</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</si>
  <si>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</si>
  <si>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</si>
  <si>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</si>
  <si>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</si>
  <si>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</si>
  <si>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</si>
  <si>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</si>
  <si>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</si>
  <si>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</si>
  <si>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</si>
  <si>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</si>
  <si>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</si>
  <si>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</si>
  <si>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</si>
  <si>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r>
      <t xml:space="preserve">5. 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</si>
  <si>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</si>
  <si>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</si>
  <si>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</si>
  <si>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</si>
  <si>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</si>
  <si>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The location where health services and health related services are provided or received, through a telecommunication system. (Effective January 1, 2017). Note: Do not use this POS with the Q3014 site facility fee code. Also note that according to CMS this should not be used for the originating/ hub site; it should be used at the distant site only.</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</si>
  <si>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</si>
  <si>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</si>
  <si>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</si>
  <si>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</si>
  <si>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</si>
  <si>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</si>
  <si>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</si>
  <si>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</si>
  <si>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</si>
  <si>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</si>
  <si>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</si>
  <si>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</si>
  <si>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</si>
  <si>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</si>
  <si>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</si>
  <si>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</si>
  <si>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</si>
  <si>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</si>
  <si>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</si>
  <si>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</si>
  <si>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</si>
  <si>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</si>
  <si>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</si>
  <si>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</si>
  <si>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</si>
  <si>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</si>
  <si>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</si>
  <si>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</si>
  <si>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</si>
  <si>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</si>
  <si>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</si>
  <si>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</si>
  <si>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</si>
  <si>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</si>
  <si>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</si>
  <si>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</si>
  <si>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</si>
  <si>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</si>
  <si>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</si>
  <si>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</si>
  <si>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</si>
  <si>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</si>
  <si>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</si>
  <si>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</si>
  <si>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</si>
  <si>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</si>
  <si>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</si>
  <si>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</si>
  <si>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</si>
  <si>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</si>
  <si>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</si>
  <si>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</si>
  <si>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</si>
  <si>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</si>
  <si>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</si>
  <si>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</si>
  <si>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</si>
  <si>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</si>
  <si>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</si>
  <si>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</si>
  <si>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</si>
  <si>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</si>
  <si>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 xml:space="preserve">SFY 2022 Provider/Staff Qualifications </t>
  </si>
  <si>
    <t>BCBA, BCaBA, or QBHP, LP/LLP</t>
  </si>
  <si>
    <t>Behavior Technician (could also include BCBA, BCaBA, or QBHP, or LP/LLP)</t>
  </si>
  <si>
    <t>Encounter/1 Per Month</t>
  </si>
  <si>
    <t>Per Session/3 Sessions per Year (max $1,400 per session)</t>
  </si>
  <si>
    <t>Item/5 allergy control supplies per quarter, limited to a cost no greater than $96 each.</t>
  </si>
  <si>
    <t>Month/1 per Calendar Month</t>
  </si>
  <si>
    <t>Substance Use Disorder: Individual Assessment</t>
  </si>
  <si>
    <t>H0001</t>
  </si>
  <si>
    <t>Substance Use Disorder: Outpatient Care</t>
  </si>
  <si>
    <t>H0004</t>
  </si>
  <si>
    <t>15 Minutes
DT:
H0004=40/day</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</si>
  <si>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</si>
  <si>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</si>
  <si>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</si>
  <si>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Block Grant, Healthy Michigan, PA2, and 1115 Demonstration Waiver</t>
  </si>
  <si>
    <t>Daily Dosage
3 per month</t>
  </si>
  <si>
    <t>Daily Dosage
1 per day</t>
  </si>
  <si>
    <t>G2076</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</si>
  <si>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</si>
  <si>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Nursing assessments</t>
  </si>
  <si>
    <t>Nutrition assessments</t>
  </si>
  <si>
    <t>DT: 97802=40/day</t>
  </si>
  <si>
    <t>Psychiatric evaluation
90792: Psychiatric diagnostic evaluation with medical services</t>
  </si>
  <si>
    <t>Physician (MD or DO), licensed physician’s assistant, clinical nurse specialist, or nurse practitioner under their scope of practice and under the supervision and delegation of a physician</t>
  </si>
  <si>
    <t>Physician (MD or DO), licensed physician's assistant, nurse practitioner, clinical nurse specialist, registered nurse, or a licensed practical nurse assisting a physician</t>
  </si>
  <si>
    <t>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</si>
  <si>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</si>
  <si>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</si>
  <si>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</si>
  <si>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</si>
  <si>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</si>
  <si>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</si>
  <si>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</si>
  <si>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</si>
  <si>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Psychological testing</t>
  </si>
  <si>
    <t>Psychologist, physician, licensed physician’s assistant, nurse practitioner, master’s social worker, licensed professional counselor, or marriage and family therapist</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</si>
  <si>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</si>
  <si>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</si>
  <si>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</si>
  <si>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</si>
  <si>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</si>
  <si>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</si>
  <si>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</si>
  <si>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</si>
  <si>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</si>
  <si>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</si>
  <si>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</si>
  <si>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</si>
  <si>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</si>
  <si>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</si>
  <si>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</si>
  <si>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</si>
  <si>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Team of a physician, psychologist, licensed master’s social worker, or a licensed or limited-licensed professional counselor and paraprofessional under the supervision of a psychiatrist</t>
  </si>
  <si>
    <t>Crisis Residential Services</t>
  </si>
  <si>
    <t>H0018</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</si>
  <si>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</si>
  <si>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</si>
  <si>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</si>
  <si>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</si>
  <si>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</si>
  <si>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</si>
  <si>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Home modification, per service</t>
  </si>
  <si>
    <t>Family Training</t>
  </si>
  <si>
    <t>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</si>
  <si>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G0177</t>
  </si>
  <si>
    <t>Mental Health Professional or Qualified Mental Health Professional trained in the Michigan Family Psychoeducation curriculum and supervised by a Mental Health Professional.</t>
  </si>
  <si>
    <t>S5110</t>
  </si>
  <si>
    <t>T1015</t>
  </si>
  <si>
    <t>Fiscal Intermediary Services</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</si>
  <si>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</si>
  <si>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</si>
  <si>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Therapeutic, per diem, age 11 and older</t>
  </si>
  <si>
    <t>Foster Care, Therapeutic, per diem</t>
  </si>
  <si>
    <t>Foster care licensure, MDHHS-certified, specialized training, trained in the child’s IPOS.</t>
  </si>
  <si>
    <t>Goods and Services</t>
  </si>
  <si>
    <t>T5999</t>
  </si>
  <si>
    <t>Not a staff service.</t>
  </si>
  <si>
    <t>Health Services</t>
  </si>
  <si>
    <t>medical nutrition therapy</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</si>
  <si>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</si>
  <si>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</si>
  <si>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</si>
  <si>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</si>
  <si>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</si>
  <si>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H2033</t>
  </si>
  <si>
    <t>Master's level clinician who is a CMHP, certified by MST Services</t>
  </si>
  <si>
    <t>Home Care Training, Non-Family (Children’s Waiver Only)</t>
  </si>
  <si>
    <t>Housing Assistance</t>
  </si>
  <si>
    <t>T2038</t>
  </si>
  <si>
    <t>Community transition, waiver, per service</t>
  </si>
  <si>
    <t>Medication Administration</t>
  </si>
  <si>
    <t>Report procedure code only when provided as a separate service.</t>
  </si>
  <si>
    <t>Physician, licensed physician's assistant, nurse practitioner, clinical nurse specialist, registered nurse, or a licensed practical nurse assisting a physician</t>
  </si>
  <si>
    <t>Medication Review</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</si>
  <si>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</si>
  <si>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t>
  </si>
  <si>
    <t>H2010</t>
  </si>
  <si>
    <t>Comprehensive Medication Services
Use only with Evidence-Based Practice – Medication Algorithm</t>
  </si>
  <si>
    <t>Physician (MD or DO), licensed physician's assistant, nurse practitioner, clinical nurse specialist, or registered pharmacist within their scope of practice.</t>
  </si>
  <si>
    <t>Non Family Training/ Family Home Care Training</t>
  </si>
  <si>
    <t>QMHP or QIDP or CMHP</t>
  </si>
  <si>
    <t>Occupational Therapy</t>
  </si>
  <si>
    <t>OT evaluation/re-evaluation</t>
  </si>
  <si>
    <t>OT individual</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</si>
  <si>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</si>
  <si>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H2014</t>
  </si>
  <si>
    <t>Out-of-Home Prevocational Service</t>
  </si>
  <si>
    <t>T2015</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</si>
  <si>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</si>
  <si>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</si>
  <si>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</si>
  <si>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</si>
  <si>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</si>
  <si>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</si>
  <si>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</si>
  <si>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</si>
  <si>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</si>
  <si>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</si>
  <si>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</si>
  <si>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PT individual</t>
  </si>
  <si>
    <t>PT group</t>
  </si>
  <si>
    <t>Prevention Services - Direct Model</t>
  </si>
  <si>
    <t>H0025</t>
  </si>
  <si>
    <t>S9482</t>
  </si>
  <si>
    <t>T2024</t>
  </si>
  <si>
    <t>T1027</t>
  </si>
  <si>
    <t>H2027</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</si>
  <si>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</si>
  <si>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</si>
  <si>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Private Duty Nursing</t>
  </si>
  <si>
    <t>S9123</t>
  </si>
  <si>
    <t>S9124</t>
  </si>
  <si>
    <t>Licensed practical nurse</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</si>
  <si>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</si>
  <si>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</si>
  <si>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</si>
  <si>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</si>
  <si>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</si>
  <si>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</si>
  <si>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</si>
  <si>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</si>
  <si>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</si>
  <si>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</si>
  <si>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</si>
  <si>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</si>
  <si>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 &amp; L therapy, individual, per session</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</si>
  <si>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</si>
  <si>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 &amp; L therapy, group, per session</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</si>
  <si>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</si>
  <si>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</si>
  <si>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</si>
  <si>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</si>
  <si>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</si>
  <si>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</si>
  <si>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</si>
  <si>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</si>
  <si>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</si>
  <si>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</si>
  <si>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</si>
  <si>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</si>
  <si>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</si>
  <si>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</si>
  <si>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</si>
  <si>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</si>
  <si>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</si>
  <si>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</si>
  <si>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</si>
  <si>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</si>
  <si>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Substance Abuse: Residential Services</t>
  </si>
  <si>
    <t>H0019</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</si>
  <si>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</si>
  <si>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Supported Employment Services</t>
  </si>
  <si>
    <t>H2023</t>
  </si>
  <si>
    <t>Supported employment</t>
  </si>
  <si>
    <t>Services/activities identified in the IPOS. Qualifications of providers depends upon the service.
Transportation: DSP</t>
  </si>
  <si>
    <t>Targeted Case Management</t>
  </si>
  <si>
    <t>T1017</t>
  </si>
  <si>
    <t>Therapy (mental health) Child &amp; Adult, Individual, Family, Group</t>
  </si>
  <si>
    <t>Family therapy: Mental Health Professional, including a limited-licensed master’s social worker supervised by a licensed master’s social worker.</t>
  </si>
  <si>
    <t>H2019</t>
  </si>
  <si>
    <t>Dialectical Behavior Therapy (DBT)</t>
  </si>
  <si>
    <t>State Plan: For Provider Qualifications please see the Non-Emergency Medical Transportation Chapter.
Children’s Waiver: can be provided by paid staff with a valid Michigan driver’s license. It cannot be billed when provided by the CLS worker or case manager.</t>
  </si>
  <si>
    <t>A0080</t>
  </si>
  <si>
    <t>A0090</t>
  </si>
  <si>
    <t>A0100</t>
  </si>
  <si>
    <t>A0110</t>
  </si>
  <si>
    <t>A0120</t>
  </si>
  <si>
    <t>A0130</t>
  </si>
  <si>
    <t>A0140</t>
  </si>
  <si>
    <t>S0209</t>
  </si>
  <si>
    <t>Treatment Planning</t>
  </si>
  <si>
    <t>H0032</t>
  </si>
  <si>
    <t>Mental health service plan development by non-physician</t>
  </si>
  <si>
    <t>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t>
  </si>
  <si>
    <t>Wraparound Services</t>
  </si>
  <si>
    <t>H2021</t>
  </si>
  <si>
    <t>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</si>
  <si>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</si>
  <si>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Encounter
Refer to code descriptions
DT: 2/day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</si>
  <si>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</si>
  <si>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t>
  </si>
  <si>
    <t>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</si>
  <si>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</si>
  <si>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Refer to Code Descriptions</t>
  </si>
  <si>
    <t>96116 1st hour (effective 1/1/19)</t>
  </si>
  <si>
    <t>90887=1/day</t>
  </si>
  <si>
    <t>Encounter
DT= 2/day</t>
  </si>
  <si>
    <t>Mental Health Clubhouse Services
See Appendix for detailed information on reporting of consumer transportation for attendance at Clubhouse.</t>
  </si>
  <si>
    <t>Community Psychiatric Inpatient</t>
  </si>
  <si>
    <t>State Plan, EPSDT, Healthy Michigan for Type 73</t>
  </si>
  <si>
    <t>State Plan, EPSDT, Healthy Michigan</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</si>
  <si>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</si>
  <si>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</si>
  <si>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</si>
  <si>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</si>
  <si>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When/how to report encounter:
-Days of attendance
- Do not report the day of discharge.
-If consumer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*Need to net out SSI per diem equivalent. These costs will be separately reported in the CMHSP sub-element cost report Assumptions re: occupancy if “purchase” capacity</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</si>
  <si>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</si>
  <si>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</si>
  <si>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</si>
  <si>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</si>
  <si>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</si>
  <si>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</si>
  <si>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</si>
  <si>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</si>
  <si>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Healthy Michigan, Habilitation Supports, 1115/(i)SPA</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</si>
  <si>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</si>
  <si>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</si>
  <si>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</si>
  <si>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</si>
  <si>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</si>
  <si>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Service
DT=1,000/day</t>
  </si>
  <si>
    <t>Healthy Michigan, Habilitation Supports Waiver1115/(i)SPA</t>
  </si>
  <si>
    <t>When/how to report encounter:
-Per service
Allocating and reporting costs:
-Submit actual costs</t>
  </si>
  <si>
    <t>Encounter
DT=2/day</t>
  </si>
  <si>
    <t>Healthy Michigan, Habilitation Supports Waiver, EPSDT, 1115/(i)SPA</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</si>
  <si>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</si>
  <si>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</si>
  <si>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Healthy Michigan, 1115/(i)SPA</t>
  </si>
  <si>
    <t>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t>
  </si>
  <si>
    <t>G0466</t>
  </si>
  <si>
    <t>G0466 FQHC Visit New Patient [Med Review]</t>
  </si>
  <si>
    <t>Not Applicable</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</si>
  <si>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</si>
  <si>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</si>
  <si>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</si>
  <si>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</si>
  <si>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</si>
  <si>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</si>
  <si>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</si>
  <si>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</si>
  <si>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</si>
  <si>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</si>
  <si>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</si>
  <si>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Healthy Michigan, 1115/(i)SPA, Habilitation Supports Waiver, EPSDT</t>
  </si>
  <si>
    <t>When/how to report encounter:
When service is performed – does not require face-to-face with beneficiary
Allocating and reporting costs
Submit actual monthly cost</t>
  </si>
  <si>
    <t>Per Item</t>
  </si>
  <si>
    <t>Habilitation Supports Waiver only</t>
  </si>
  <si>
    <t>When/how to report encounter:
Per item when service or item was purchased.
Allocating and reporting costs:
Submit actual item cost</t>
  </si>
  <si>
    <t>Pt education NOC non-physician indiv per session</t>
  </si>
  <si>
    <t>RN services up to 15 min</t>
  </si>
  <si>
    <t>Refer to code descriptions – some are per 15 minutes, some per encounter
DT:
97802=40/day</t>
  </si>
  <si>
    <t>Refer to code descriptions – some are per 15 minutes, some per encounter
DT:
97803=40/day</t>
  </si>
  <si>
    <t>Health Home- Opioid Health Home and Behavioral Health Home</t>
  </si>
  <si>
    <t>S0280</t>
  </si>
  <si>
    <t>Healthy Michigan Plan, State Plan, 1115 Demonstration Waiver</t>
  </si>
  <si>
    <t>When/how to report encounter:
-Face-to-face with beneficiary
Allocating and reporting costs:
-Cost of indirect activity
-Cost if staff provide multiple services</t>
  </si>
  <si>
    <t>15 minutes</t>
  </si>
  <si>
    <t>15 minutes
DT=96/day</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</si>
  <si>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</si>
  <si>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</si>
  <si>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</si>
  <si>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</si>
  <si>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</si>
  <si>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</si>
  <si>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</si>
  <si>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</si>
  <si>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Habilitation Supports Waiver</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</si>
  <si>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</si>
  <si>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</si>
  <si>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</si>
  <si>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OT group, per session</t>
  </si>
  <si>
    <t>15 minutes
DT=48 units or 12 hrs./day</t>
  </si>
  <si>
    <t>Hour
DT= 8 day</t>
  </si>
  <si>
    <t>0913</t>
  </si>
  <si>
    <t>0912</t>
  </si>
  <si>
    <t>Outpatient Partial Hospitalization</t>
  </si>
  <si>
    <t>Partial hospitalization</t>
  </si>
  <si>
    <t>Peer-Directed and -Operated Support Services (MH or DD)</t>
  </si>
  <si>
    <t>State Plan &amp; EPSDT, Healthy Michigan</t>
  </si>
  <si>
    <t>Drop-in center
H0023- Drop-in Center attendance, encounter [Note: Optional to report as encounter, but must report on MUNC]</t>
  </si>
  <si>
    <t>Day
DT=1/day</t>
  </si>
  <si>
    <t>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his own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</si>
  <si>
    <t>When/how to report encounters:
-Report one day per day of attendance in a specialized residential setting
-Activities outside the home are not considered personal care
Boundaries between Personal Care (T1020) and CLS (H2016) in Specialized Residential Setting
-For Personal Care, assume a high staff intensity in the delivery of:
*hands-on assistance with ADLs; OR
*partial hands-on assistance with ADLS along with prompting and/or guiding consumer in completing the task; OR
*Prompting, cueing, reminding and otherwise being in attendance for the purpose of assuring the consumer will complete the task; OR
-The need for more than one staff to provide assistance to some consumers.
-Staffing ratios</t>
  </si>
  <si>
    <t>Personal Emergency Response System (PERS)</t>
  </si>
  <si>
    <t>S5160</t>
  </si>
  <si>
    <t>S5161</t>
  </si>
  <si>
    <t>Habilitation Supports Waiver, Healthy Michigan, 1115/(i)SPA</t>
  </si>
  <si>
    <t>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Response to PERS call/notification is not reported as PERS
The time spent by staff monitoring the system is included as part of the monthly monitoring/service fee.</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</si>
  <si>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</si>
  <si>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</si>
  <si>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Refer to code descriptions – some are per 15 minutes, some per encounter
DT:
15 min units = 40/day
30 min units = 20/day
Encounters= 1/day</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</si>
  <si>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</si>
  <si>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</si>
  <si>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</si>
  <si>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</si>
  <si>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Healthy Michigan, EPSDT</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</si>
  <si>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</si>
  <si>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S9482 15 min unit
DT= 40/day</t>
  </si>
  <si>
    <t>T2024 – encounter
DT= 1/day</t>
  </si>
  <si>
    <t>When/how to report encounters:
Hour spent with adult over 21 by nurse, or PDN agency
Used for HSW consumer over 21</t>
  </si>
  <si>
    <t>Hour</t>
  </si>
  <si>
    <t>S9123
Rev code: 0582</t>
  </si>
  <si>
    <t>S9124
Rev code: 0582</t>
  </si>
  <si>
    <t>Up to 15 minutes
DT=96/day</t>
  </si>
  <si>
    <t>Healthy Michigan, Habilitation Supports Waiver, 1115/(i)SPA</t>
  </si>
  <si>
    <t>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</si>
  <si>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GF only</t>
  </si>
  <si>
    <t>Evaluation of oral and pharyngeal swallowing function
Evaluation of swallowing function</t>
  </si>
  <si>
    <t>60 Minutes
DT=1/day</t>
  </si>
  <si>
    <t>Evaluation for prescription for speech-generating augmentative and alternative communication devices, face-to-face with patient, first hour.</t>
  </si>
  <si>
    <t>30 Minutes
DT = 24/day</t>
  </si>
  <si>
    <t>1115 Demonstration Waiver, Healthy Michigan, Block Grant, PA2</t>
  </si>
  <si>
    <t>Block Grant, Healthy Michigan PA2,  1115 Demonstration Waiver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</si>
  <si>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</si>
  <si>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</si>
  <si>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</si>
  <si>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</si>
  <si>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</si>
  <si>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</si>
  <si>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1115 Demonstration Waiver, Healthy Michigan under SUD Benefit, Block Grant, PA2</t>
  </si>
  <si>
    <t>G0409</t>
  </si>
  <si>
    <t>G0409 = 15 minutes</t>
  </si>
  <si>
    <t>H0038 = 15 minutes</t>
  </si>
  <si>
    <t>Day
DT:
H0012=1/day</t>
  </si>
  <si>
    <t>When/how to report encounter:
-Days of attendance
-In as of midnight
- If consumer enters and exits the same day it is not reportable
-HD modifier for all qualified WSS
Allocating and reporting costs:
-Bundled per diem
*Includes staff, operational costs, lease, physician</t>
  </si>
  <si>
    <t>Substance Abuse: Sub-Acute Detoxification
Sub-Acute Withdrawal Management (Sub-Acute Detoxification)</t>
  </si>
  <si>
    <t>1002 – Residential treatment – chemical dependency</t>
  </si>
  <si>
    <t>Day
DT:
H0018=1/day</t>
  </si>
  <si>
    <t>Demonstration Waiver, Healthy Michigan, Block Grant, PA2</t>
  </si>
  <si>
    <t>When/how to report encounter:
-Days of attendance
- Do not report the day of discharge.
- If consumer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</si>
  <si>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T1007: Treatment planning
Alcohol and/or substance abuse services, Treatment plan development and/or modification</t>
  </si>
  <si>
    <t>Physician</t>
  </si>
  <si>
    <t>Program Modifier Notes</t>
  </si>
  <si>
    <t>Modifier</t>
  </si>
  <si>
    <t>Job Title</t>
  </si>
  <si>
    <t>AE</t>
  </si>
  <si>
    <t>CO</t>
  </si>
  <si>
    <t>CQ</t>
  </si>
  <si>
    <t>Behavioral Technician</t>
  </si>
  <si>
    <t>Certified Alcohol and Drug Counselor (CADC)</t>
  </si>
  <si>
    <t>Behavior analyst</t>
  </si>
  <si>
    <t xml:space="preserve">Certified Co-Occurring Disorders Professional – IC&amp;RC (CCDP)  </t>
  </si>
  <si>
    <t>Educator with a degree in education</t>
  </si>
  <si>
    <t>LBSW/LLBSW</t>
  </si>
  <si>
    <t>Licensed nutritionist</t>
  </si>
  <si>
    <t>Occupational Therapist</t>
  </si>
  <si>
    <t>Physical Therapist</t>
  </si>
  <si>
    <t>Therapeutic recreation specialist</t>
  </si>
  <si>
    <t>Audiologist</t>
  </si>
  <si>
    <t>BACB approved degree</t>
  </si>
  <si>
    <t>BCBA</t>
  </si>
  <si>
    <t>Certified Advanced Alcohol and Drug Counselor (CAADC)</t>
  </si>
  <si>
    <t>Pharmacist</t>
  </si>
  <si>
    <t>Clinical Nurse Specialist</t>
  </si>
  <si>
    <t>Nurse Practitioner</t>
  </si>
  <si>
    <t>RN</t>
  </si>
  <si>
    <t>WP</t>
  </si>
  <si>
    <t>Trained Parent</t>
  </si>
  <si>
    <t>WS</t>
  </si>
  <si>
    <t>Certified Peer Specialist</t>
  </si>
  <si>
    <t>WT</t>
  </si>
  <si>
    <t>Youth Peer Specialist</t>
  </si>
  <si>
    <t>WU</t>
  </si>
  <si>
    <t>DD Peer Mentor</t>
  </si>
  <si>
    <t>SLP Assistant</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</si>
  <si>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</si>
  <si>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</si>
  <si>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</si>
  <si>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Comm Wrap-Around SV, Per Diem
Community-based wraparound services, per diem (SEDW only)</t>
  </si>
  <si>
    <t>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t>
  </si>
  <si>
    <t>U7 - Self Determination</t>
  </si>
  <si>
    <t>Registered Nurse</t>
  </si>
  <si>
    <t>97153</t>
  </si>
  <si>
    <t>97154</t>
  </si>
  <si>
    <t>97155</t>
  </si>
  <si>
    <t>97156</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</si>
  <si>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</si>
  <si>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</si>
  <si>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</si>
  <si>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</si>
  <si>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</si>
  <si>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</si>
  <si>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</si>
  <si>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</si>
  <si>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</si>
  <si>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</si>
  <si>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</si>
  <si>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</si>
  <si>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</si>
  <si>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</si>
  <si>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</si>
  <si>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</si>
  <si>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</si>
  <si>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</si>
  <si>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</si>
  <si>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H0050 = 15 minutes</t>
  </si>
  <si>
    <t>Social work and psychological services</t>
  </si>
  <si>
    <t>Crisis intervention</t>
  </si>
  <si>
    <t>15 Minute</t>
  </si>
  <si>
    <t>Face to Face; Incorporate all phone time is an indirect cost</t>
  </si>
  <si>
    <t>H2027 = 15 min</t>
  </si>
  <si>
    <t>H2035 = Hour</t>
  </si>
  <si>
    <t>H2036 = Day</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</si>
  <si>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</si>
  <si>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psychiatric mental health nurse practitioner, or appropriately trained clinical nurse specialist</t>
  </si>
  <si>
    <t>Healthy Michigan, 1115 Demonstration Waiver, Block Grant, and PA2</t>
  </si>
  <si>
    <t>Refer to code requirements for the code that is being added on to.</t>
  </si>
  <si>
    <t>Residential Room and Board</t>
  </si>
  <si>
    <t>S9976</t>
  </si>
  <si>
    <t>Series</t>
  </si>
  <si>
    <t>Block Grant &amp; 
PA2</t>
  </si>
  <si>
    <t>Room and board costs per day</t>
  </si>
  <si>
    <t>SFY 22 - HF for SUD is removed</t>
  </si>
  <si>
    <t>PT/OT/ST</t>
  </si>
  <si>
    <t>Line 
Professional</t>
  </si>
  <si>
    <t>Contracted</t>
  </si>
  <si>
    <t>Homebased</t>
  </si>
  <si>
    <t>Crisis</t>
  </si>
  <si>
    <t>Provider agency licensed and accredited as methadone clinic. Supervision by licensed physician. 
Administration of methadone by an MD, DO, licensed physician’s assistant, Nurse Practitioner, Clinical Nurse Specialist, RN, LPN or pharmacist.</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</si>
  <si>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</si>
  <si>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</si>
  <si>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Certified Peer Specialist provided or assisted with covered service</t>
  </si>
  <si>
    <t>Youth peer specialist</t>
  </si>
  <si>
    <t>DD Peer Mentor provided or assisted with a covered service</t>
  </si>
  <si>
    <t>Team-based - no provider modifiers</t>
  </si>
  <si>
    <t xml:space="preserve"> Psychiatrist, psychologist, physician, 
psychiatric mental health nurse practitioner,  appropriately trained clinical nurse specialist,  licensed physician’s assistant, master’s social worker, licensed professional counselor, or marriage and family therapist</t>
  </si>
  <si>
    <t xml:space="preserve">Encounter </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</si>
  <si>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</si>
  <si>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</si>
  <si>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</si>
  <si>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</si>
  <si>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</si>
  <si>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</si>
  <si>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</si>
  <si>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Behavior Treatment</t>
  </si>
  <si>
    <t>Wraparound</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</si>
  <si>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</si>
  <si>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</si>
  <si>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</si>
  <si>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</si>
  <si>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</si>
  <si>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</si>
  <si>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</si>
  <si>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</si>
  <si>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</si>
  <si>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</si>
  <si>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</si>
  <si>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HN - Bachelor's Level</t>
  </si>
  <si>
    <t>HO - Master's Level</t>
  </si>
  <si>
    <t>HP - Doctoral Level</t>
  </si>
  <si>
    <t>TD - Registered Nurse</t>
  </si>
  <si>
    <t>HO - Master's level</t>
  </si>
  <si>
    <t>AH - Clinical Psychologist</t>
  </si>
  <si>
    <t>TE - Licensed Practical Nurse</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</si>
  <si>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</si>
  <si>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</si>
  <si>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</si>
  <si>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</si>
  <si>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</si>
  <si>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</si>
  <si>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</si>
  <si>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</si>
  <si>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</si>
  <si>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WT - Youth peer specialist</t>
  </si>
  <si>
    <t>WS - Certified Peer Specialist</t>
  </si>
  <si>
    <t>WU - DD Peer Mentor</t>
  </si>
  <si>
    <t>BCaBA</t>
  </si>
  <si>
    <t>Advanced Practice RN</t>
  </si>
  <si>
    <t>BT, BCBA, BCaBA, or QBHP, LP/LLP</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</si>
  <si>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</si>
  <si>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</si>
  <si>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</si>
  <si>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</si>
  <si>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</si>
  <si>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</si>
  <si>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</si>
  <si>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</si>
  <si>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</si>
  <si>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</si>
  <si>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HN - Therapeutic recreation specialist</t>
  </si>
  <si>
    <t>HN - PT</t>
  </si>
  <si>
    <t>Direct Support Professional</t>
  </si>
  <si>
    <t>Psychotherapy, 60 minutes with individual and/or
family member</t>
  </si>
  <si>
    <t>Series-Institutional
Line-Professional</t>
  </si>
  <si>
    <t>Licensed Practical Nurse</t>
  </si>
  <si>
    <t>Certified Criminal Justice Professional - IC&amp;RC - Reciprocal (CCJP-R),</t>
  </si>
  <si>
    <t xml:space="preserve">Certified Co-Occurring Disorders Professional Diplomat – IC&amp;RC (CCDP-D) </t>
  </si>
  <si>
    <t>Not in Quals document. Initial medical exam typically done by program physician or a primary care physician, or an authorized health care professional (physician, registered nurse, physician assistant, nurse practitioner, clinical nurse specialist, or dietician.)</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</si>
  <si>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</si>
  <si>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</si>
  <si>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</si>
  <si>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Per diem residential.</t>
  </si>
  <si>
    <t>Hospital Discharge Day Management</t>
  </si>
  <si>
    <t>30 Minutes or Less</t>
  </si>
  <si>
    <t>More than 30 Minutes</t>
  </si>
  <si>
    <t>Assessments
Health Psychiatric
Evaluation Psychological
testing Other assessments, tests
Medication Review</t>
  </si>
  <si>
    <t>00104</t>
  </si>
  <si>
    <t>Initial hospital care</t>
  </si>
  <si>
    <t>Subsequent Observation Care</t>
  </si>
  <si>
    <t>Subsequent Hospital Care</t>
  </si>
  <si>
    <t>50 Minutes</t>
  </si>
  <si>
    <t>70 Minutes</t>
  </si>
  <si>
    <t>25 Minutes</t>
  </si>
  <si>
    <t>35 Minutes</t>
  </si>
  <si>
    <t>10 Minutes</t>
  </si>
  <si>
    <t>Initial Nursing Facility Care</t>
  </si>
  <si>
    <t>Subsequent Nursing Facility Care</t>
  </si>
  <si>
    <t>Physician (MD or DO), licensed physician’s assistant, clinical nurse specialist, or nurse practitioner under their
scope of practice and under the supervision and delegation of a physician</t>
  </si>
  <si>
    <t>Domiciliary Care, Rest Home, Assisted Living Visits - New Patient</t>
  </si>
  <si>
    <t>Domiciliary Care, Rest Home, Assisted Living Visits - Established Patient</t>
  </si>
  <si>
    <t>Home Visit - New Patient</t>
  </si>
  <si>
    <t>Home Visit - Established Patient</t>
  </si>
  <si>
    <t>State Plan. Healthy Michigan</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</si>
  <si>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</si>
  <si>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</si>
  <si>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</si>
  <si>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</si>
  <si>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</si>
  <si>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</si>
  <si>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</si>
  <si>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</si>
  <si>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</si>
  <si>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</si>
  <si>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Encounter: 3/day</t>
  </si>
  <si>
    <t>WQ -  Independent Facilitator</t>
  </si>
  <si>
    <t>Community psychiatric supportive treatment</t>
  </si>
  <si>
    <t>Peer Specialist: Must be certified by MDHHS if providing services to an individual with SMI.</t>
  </si>
  <si>
    <t>Peer Directed Support Services</t>
  </si>
  <si>
    <t>ACT</t>
  </si>
  <si>
    <t>Respite care services in out-of-home setting</t>
  </si>
  <si>
    <t>Respite Team</t>
  </si>
  <si>
    <t>Out-of-Home Non-Vocational Habilitation
Skill Building Assistance</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</si>
  <si>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consumer transportation for out-of-home, community engagement CLS (H2015) activities.</t>
  </si>
  <si>
    <t>Comprehensive Community Support Services per day in specialized residential settings only or for children with SED in a foster care setting that is not a CCI, or children with DD in either foster care or CCI. Use in conjunction with Personal Care T1020 for unbundling specialized residential per diem. Required: Place of Service Code = 14</t>
  </si>
  <si>
    <t>Per Diem</t>
  </si>
  <si>
    <t>Licensed Residential</t>
  </si>
  <si>
    <t>EPSDT, Healthy Michigan</t>
  </si>
  <si>
    <t>Supported Employment</t>
  </si>
  <si>
    <t>Clubhouse</t>
  </si>
  <si>
    <t>S0280-Behavioral Health Home/Opioid Health Home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</si>
  <si>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</si>
  <si>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</si>
  <si>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</si>
  <si>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</si>
  <si>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</si>
  <si>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</si>
  <si>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State Plan, EPSDT,
Healthy Michigan</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</si>
  <si>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</si>
  <si>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</si>
  <si>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mini-bus, mountain area transports, or other transportation systems</t>
  </si>
  <si>
    <t>Refer to Code book
HCPCS - Non-emergency transport and bus, intra-or inter-state carrier</t>
  </si>
  <si>
    <t>Not a staff service</t>
  </si>
  <si>
    <t>When/how to report encounters
-Days of care for children or adults
*Should not include days when bed is
vacant or consumer is absent from the
home
-Licensed setting only
Only report for bundled GF-funded
services – otherwise see personal care
and CLS in specialized residential
setting, or CLS in children’s foster care
that is not a CCI (for children with SED),
or CLS in children’s foster care or CCI
for children with DD.</t>
  </si>
  <si>
    <t>Per diem</t>
  </si>
  <si>
    <t>Respite care in home</t>
  </si>
  <si>
    <t>S5160- Emergency response system; installation and testing</t>
  </si>
  <si>
    <t>S5161- (PERS) Service fee, per month (excludes installation and testing).</t>
  </si>
  <si>
    <t>Healthy Michigan,
Habilitation
Supports, 1115/(i)SPA</t>
  </si>
  <si>
    <t>When/how to report encounter:
-Per item
Allocating and reporting costs:
-Submit actual costs
-May include:
-*costs for training to use the
equipment
*repairs</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</si>
  <si>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</si>
  <si>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</si>
  <si>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</si>
  <si>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</si>
  <si>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T1000</t>
  </si>
  <si>
    <t>Private duty/independent nursing service(s), licensed
Private duty nursing (Habilitation Supports Waiver)
T1000 – private duty/independent nursing service(s), licensed</t>
  </si>
  <si>
    <t>Licensed practical nurse
Registered nurse</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</si>
  <si>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</si>
  <si>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</si>
  <si>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</si>
  <si>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</si>
  <si>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</si>
  <si>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</si>
  <si>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</si>
  <si>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</si>
  <si>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</si>
  <si>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</si>
  <si>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</si>
  <si>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</si>
  <si>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</si>
  <si>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</si>
  <si>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</si>
  <si>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</si>
  <si>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</si>
  <si>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</si>
  <si>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</si>
  <si>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</si>
  <si>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</si>
  <si>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</si>
  <si>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</si>
  <si>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</si>
  <si>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</si>
  <si>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</si>
  <si>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</si>
  <si>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Psychiatric diagnostic evaluation</t>
  </si>
  <si>
    <t xml:space="preserve">Outpatient </t>
  </si>
  <si>
    <t>Independent Facilitator</t>
  </si>
  <si>
    <t>Activities identified in the IPOS are designed by a professional within their scope of practice. May be delivered by an DSP.</t>
  </si>
  <si>
    <t>Master's social work</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</si>
  <si>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</si>
  <si>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Contracted/per diem</t>
  </si>
  <si>
    <t>ST</t>
  </si>
  <si>
    <t>Y1</t>
  </si>
  <si>
    <t>Y2</t>
  </si>
  <si>
    <t>Y3</t>
  </si>
  <si>
    <t>Y4</t>
  </si>
  <si>
    <t>Y5</t>
  </si>
  <si>
    <t>Y6</t>
  </si>
  <si>
    <t>Y7</t>
  </si>
  <si>
    <t>Y8</t>
  </si>
  <si>
    <t>Y9</t>
  </si>
  <si>
    <t>1Y</t>
  </si>
  <si>
    <t>2Y</t>
  </si>
  <si>
    <t>3Y</t>
  </si>
  <si>
    <t>4Y</t>
  </si>
  <si>
    <t>5Y</t>
  </si>
  <si>
    <t>6Y</t>
  </si>
  <si>
    <t>7Y</t>
  </si>
  <si>
    <t>8Y</t>
  </si>
  <si>
    <t>9Y</t>
  </si>
  <si>
    <t>Parent Management Training Oregon Model (EBP only)</t>
  </si>
  <si>
    <t>Individual placement support/EBP</t>
  </si>
  <si>
    <t>RESERVED</t>
  </si>
  <si>
    <t xml:space="preserve">Career planning/discovery </t>
  </si>
  <si>
    <t>Job Development/placement</t>
  </si>
  <si>
    <t>Self employed</t>
  </si>
  <si>
    <t>Financial planning</t>
  </si>
  <si>
    <t>Supported employment transportation</t>
  </si>
  <si>
    <t>Previously HA</t>
  </si>
  <si>
    <t>Previously HH TG</t>
  </si>
  <si>
    <t>No prior modifier</t>
  </si>
  <si>
    <t>Proposed supported employment program modifier</t>
  </si>
  <si>
    <t>HH</t>
  </si>
  <si>
    <t>SE</t>
  </si>
  <si>
    <t>TG</t>
  </si>
  <si>
    <t>TT</t>
  </si>
  <si>
    <t>Modifier Description</t>
  </si>
  <si>
    <t>National modifier</t>
  </si>
  <si>
    <t>Notes</t>
  </si>
  <si>
    <t>Synchronous telemedicine service rendered via a realtime interactive audio and video telecommunications system</t>
  </si>
  <si>
    <t>y</t>
  </si>
  <si>
    <t>Method (rating)</t>
  </si>
  <si>
    <t>Provider credential (rating)</t>
  </si>
  <si>
    <t>Specialty physician</t>
  </si>
  <si>
    <t>Clinical psychologist</t>
  </si>
  <si>
    <t>This includes licensed and temporary licensed psychologists</t>
  </si>
  <si>
    <t>AJ</t>
  </si>
  <si>
    <t>Clinical Social Worker</t>
  </si>
  <si>
    <t>n</t>
  </si>
  <si>
    <t>ABA code sets will utilize IRM provider credentialing levels (HM, HN, HO) instead of the historical modifiers.</t>
  </si>
  <si>
    <t>AM</t>
  </si>
  <si>
    <t>Family psycho-education provided as part of ACT activities (National - Physician, team member service)</t>
  </si>
  <si>
    <t>Outpatient occupational therapy services furnished in whole or in part by an OTA</t>
  </si>
  <si>
    <t>Program</t>
  </si>
  <si>
    <t>Outpatient physical therapy services furnished in whole or in part by an PTA</t>
  </si>
  <si>
    <t>H9</t>
  </si>
  <si>
    <t>Assisted Outpatient Treatment (National - Court ordered)</t>
  </si>
  <si>
    <t>SFY 2022 - Utilize new modifier WW to indicate program (see below)</t>
  </si>
  <si>
    <t>HA</t>
  </si>
  <si>
    <t>Parent Management Training Oregon model (National - Child/adolescent program)</t>
  </si>
  <si>
    <t>SFY 2022 -Utilize new modifier Y3 to Evidence Based Practice program (see below). Utilize new modifier WO to identify Children's Friendship Group (see below).</t>
  </si>
  <si>
    <t>HA HV</t>
  </si>
  <si>
    <t>Individuals receiving one of the MYTIE EBP 16-17 years of age (National - Both codes exist nationally as noted separately, but not with a combined definition)</t>
  </si>
  <si>
    <t>Adult program, non geriatric</t>
  </si>
  <si>
    <t>SFY 2022 -Utilize new modifier WO to identify Children's Friendship Group (see below)</t>
  </si>
  <si>
    <t>HB HV</t>
  </si>
  <si>
    <t>Individuals receiving one of the MYTIE EBP 18-21 years of age (National - Both codes exist nationally as noted separately, but not with a combined definition)</t>
  </si>
  <si>
    <t>HC</t>
  </si>
  <si>
    <t>Adult program, geriatric</t>
  </si>
  <si>
    <t>HD</t>
  </si>
  <si>
    <t>Pregnant/parenting women's program</t>
  </si>
  <si>
    <t xml:space="preserve">HE </t>
  </si>
  <si>
    <t>Certified Peer Program (National- Mental Health Program )</t>
  </si>
  <si>
    <t>SFY 2022 - Utilize new modifier WS to indicate provider credential (see below)</t>
  </si>
  <si>
    <t>HF</t>
  </si>
  <si>
    <t>Substance Abuse Program</t>
  </si>
  <si>
    <t>HG</t>
  </si>
  <si>
    <t>Opioid addiction treatment program</t>
  </si>
  <si>
    <t>Integrated Mental Health/Substance Abuse Program</t>
  </si>
  <si>
    <t>HH TG</t>
  </si>
  <si>
    <t>SAMHSA-approved Evidence Based Practice for Co-occurring Disorders: Integrated Dual Disorder Treatment is provided (National - Both codes exist nationally as noted separately, but not with a combined definition)</t>
  </si>
  <si>
    <t>HI</t>
  </si>
  <si>
    <t>Peer mentor provided service (National - Integrated Mental Health and Intellectual disability/Developmental disabilities program)</t>
  </si>
  <si>
    <t>SFY 2022 - Utilize new modifier WU to indicate provider credential (see below)</t>
  </si>
  <si>
    <t>HJ</t>
  </si>
  <si>
    <t>SUD EAP (National - Employee Assistance Program)</t>
  </si>
  <si>
    <t>HK</t>
  </si>
  <si>
    <t>HSW Enrollee receiving HSW covered service (National - Specialized Mental Health program for high risk populations)</t>
  </si>
  <si>
    <t>with S5111 - trained parent (National - the rendering provider has a highest educational attainment of less than a bachelor's degree)</t>
  </si>
  <si>
    <t>SFY 2022 - HM will be utilized for its national definition of less than bachelors. Utilize new modifier WP to indicate program (see below)</t>
  </si>
  <si>
    <t>the rendering provider has a highest educational attainment of a bachelor's degree</t>
  </si>
  <si>
    <t>SFY 2022 - modifier will have broadened usage beyond ABA</t>
  </si>
  <si>
    <t>the rendering provider has a highest educational attainment of a master's degree</t>
  </si>
  <si>
    <t>the rendering provider has a highest educational attainment of a doctoral degree</t>
  </si>
  <si>
    <t>HQ</t>
  </si>
  <si>
    <t>SUD group setting (National - Group setting)</t>
  </si>
  <si>
    <t>Group (rating)</t>
  </si>
  <si>
    <t>SFY 2022 -Utilize UN - US to indicate group size (see below)</t>
  </si>
  <si>
    <t>HR</t>
  </si>
  <si>
    <t>Family/couple with client present</t>
  </si>
  <si>
    <t>HS</t>
  </si>
  <si>
    <t>Family/couple without client present</t>
  </si>
  <si>
    <t>HW</t>
  </si>
  <si>
    <t>With H0031 for Support Intensity Scale (SIS) (National - Funded by state MH agency)</t>
  </si>
  <si>
    <t>SFY 2022 - Utilize new modifier WY to indicate program (see below)</t>
  </si>
  <si>
    <t>QJ</t>
  </si>
  <si>
    <t>Service/items provided to a prisoner or patient in state or local custody</t>
  </si>
  <si>
    <t>Billing on behalf of a PA, ANP, or CRNFA for non-surgical services in collaboration with physician.</t>
  </si>
  <si>
    <t>With T1017 for Nursing Facility Mental Health Monitoring (National- State and/or federally-funded programs/services)</t>
  </si>
  <si>
    <t>SFY 2022 - Discontinue use; instead use place of service</t>
  </si>
  <si>
    <t>Related to trauma or injury</t>
  </si>
  <si>
    <t>TE</t>
  </si>
  <si>
    <t>LPN/LVN</t>
  </si>
  <si>
    <t>TF</t>
  </si>
  <si>
    <t>Level of Care (rating)</t>
  </si>
  <si>
    <t>SFY 2022 - Utilize new modifier W5 to indicate program (see below)</t>
  </si>
  <si>
    <t>TJ</t>
  </si>
  <si>
    <t>Youth Peer Specialist (National - Program group, child and/or adolescent)</t>
  </si>
  <si>
    <t>TS</t>
  </si>
  <si>
    <t>Monitoring treatment plans (National - Follow-up service)</t>
  </si>
  <si>
    <t>Individualized service provided to more than one patient in same setting</t>
  </si>
  <si>
    <t>U5</t>
  </si>
  <si>
    <t>Autism (State defined modifier)</t>
  </si>
  <si>
    <t>U7</t>
  </si>
  <si>
    <t>Self-determination (State defined modifier)</t>
  </si>
  <si>
    <t>Y</t>
  </si>
  <si>
    <t>UB</t>
  </si>
  <si>
    <t>ASAM Level 3.3 (State defined modifier)</t>
  </si>
  <si>
    <t>UN</t>
  </si>
  <si>
    <t>Two patients served</t>
  </si>
  <si>
    <t>Previously TT or HQ; Used in SFY 2021 for H2015 and T2027 only</t>
  </si>
  <si>
    <t>UP</t>
  </si>
  <si>
    <t>Three patients served</t>
  </si>
  <si>
    <t>UQ</t>
  </si>
  <si>
    <t>Four patients served</t>
  </si>
  <si>
    <t>UR</t>
  </si>
  <si>
    <t>Five patients served</t>
  </si>
  <si>
    <t>US</t>
  </si>
  <si>
    <t>W1</t>
  </si>
  <si>
    <t>Clinically Managed Low-Intensity Residential Services,  adolescent and adult level of care (ASAM 3.1)</t>
  </si>
  <si>
    <t>W3</t>
  </si>
  <si>
    <t>Clinically Managed Population-Specific High-Intensity Residential Services,  adult only level of care modifier used with H0018HF or H0019 with ASAM Level 3.3</t>
  </si>
  <si>
    <t>Previous modifier UB</t>
  </si>
  <si>
    <t>W5</t>
  </si>
  <si>
    <t>Clinically Managed Medium-Intensity Residential Services for adolescents and Clinically Managed High-Intensity Residential Services for adults intermediate level of care (ASAM 3.5)</t>
  </si>
  <si>
    <t>Previous modifier TF</t>
  </si>
  <si>
    <t>W7</t>
  </si>
  <si>
    <t>Medically Monitored High-Intensity Inpatient Services for adolescents and Medically Monitored Intensive Inpatient Services Withdrawal Management for adults, Complex/high tech level of care (ASAM 3.7)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</si>
  <si>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</si>
  <si>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</si>
  <si>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</si>
  <si>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</si>
  <si>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</si>
  <si>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</si>
  <si>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</si>
  <si>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</si>
  <si>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</si>
  <si>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</si>
  <si>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</si>
  <si>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</si>
  <si>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</si>
  <si>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</si>
  <si>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</si>
  <si>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</si>
  <si>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</si>
  <si>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</si>
  <si>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</si>
  <si>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</si>
  <si>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Supports Coordinator Assistant</t>
  </si>
  <si>
    <t>Doctoral Level</t>
  </si>
  <si>
    <t>ST - Related to Trauma or Injury</t>
  </si>
  <si>
    <t>Peer Recovery Coach</t>
  </si>
  <si>
    <t>WR - Peer Recovery Coach</t>
  </si>
  <si>
    <t>Physician-ordered, nonprescription “medicine chest” items as specified in the beneficiary’s support plan.
Miscellaneous therapeutic items and supplies, retail purchases, not otherwise classified; identify product in “remarks”</t>
  </si>
  <si>
    <t>Habilitation, prevocational</t>
  </si>
  <si>
    <t>Waiver service NOS. Use for services performed by a fiscal intermediary.
Financial Management, self-directed, waiver.</t>
  </si>
  <si>
    <t>Specialized childcare, waiver, per 15 minutes</t>
  </si>
  <si>
    <t>Waiver service not otherwise specified</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</si>
  <si>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</si>
  <si>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</si>
  <si>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</si>
  <si>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</si>
  <si>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</si>
  <si>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90849: Family psychotherapy</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</si>
  <si>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</si>
  <si>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</si>
  <si>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</si>
  <si>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</si>
  <si>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</si>
  <si>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</si>
  <si>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</si>
  <si>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</si>
  <si>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</si>
  <si>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</si>
  <si>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</si>
  <si>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</si>
  <si>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</si>
  <si>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</si>
  <si>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</si>
  <si>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</si>
  <si>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</si>
  <si>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</si>
  <si>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</si>
  <si>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</si>
  <si>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</si>
  <si>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</si>
  <si>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</si>
  <si>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</si>
  <si>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</si>
  <si>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</si>
  <si>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15 min</t>
  </si>
  <si>
    <t>Medication therapy management services individual face to face with patient, with assessment and intervention; new patient</t>
  </si>
  <si>
    <t>HT</t>
  </si>
  <si>
    <t>UN - Two patients served
UP - Three patients served
UQ - Four patients served
UR - Five patients served
US - Six or more patients served</t>
  </si>
  <si>
    <t>WR</t>
  </si>
  <si>
    <t>WN</t>
  </si>
  <si>
    <t xml:space="preserve">When/how to report encounters:
Hour spent with adult over 21 by nurse, or PDN agency
Used for HSW consumer over 21
</t>
  </si>
  <si>
    <t xml:space="preserve">When/how to report encounter:
-Report any face-to-face monitoring by supports coordinator
</t>
  </si>
  <si>
    <t xml:space="preserve">Overnight health and safety- Specialized care provided to an individual who has special physical or developmental needs to safeguard against injury, hazard, or accident with an awake staff monitoring and with the ability to intervene on behalf of the individual to assure health and safety during hours the person is typically asleep (i.e. no more than 12 hours in a 24-hour period).
Note: Beneficiary must be living in a community-based setting (not in a hospital, ICF/IID, nursing facility, licensed foster care/AFC, licensed specialized residential setting, correctional facility, or child caring institution).
</t>
  </si>
  <si>
    <t>H0006</t>
  </si>
  <si>
    <t>Substance Use Disorder: Case Management</t>
  </si>
  <si>
    <t>Services provided to link clients to other essential medical, educational, social and/or other services.</t>
  </si>
  <si>
    <t>Block Grant, PA2</t>
  </si>
  <si>
    <t>Does not have to be face-to-face.</t>
  </si>
  <si>
    <t>For all "H" and "T" HCPCS Codes: Clinical service provided by Substance Abuse Treatment Specialist (SATS) or Substance Abuse Treatment Practitioner (SATP) when working under the supervision of a SATS.</t>
  </si>
  <si>
    <t>TE - LPN</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</si>
  <si>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</si>
  <si>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</si>
  <si>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</si>
  <si>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</si>
  <si>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</si>
  <si>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</si>
  <si>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</si>
  <si>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</si>
  <si>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</si>
  <si>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</si>
  <si>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</si>
  <si>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</si>
  <si>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</si>
  <si>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</si>
  <si>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 xml:space="preserve">
AF -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</si>
  <si>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t>Health Care Professional</t>
  </si>
  <si>
    <t>HM - less than Bachelors</t>
  </si>
  <si>
    <t>AF - physician
TD - RN
SA - PA, NP, CNS
HN - Dietician</t>
  </si>
  <si>
    <t>HM - BACB training (not registered), listed skills, no education requirements</t>
  </si>
  <si>
    <t>Acupuncturist</t>
  </si>
  <si>
    <t>A0425</t>
  </si>
  <si>
    <t>Ambulance Ground Mileage</t>
  </si>
  <si>
    <t>GF only services</t>
  </si>
  <si>
    <t>Submit actual costs</t>
  </si>
  <si>
    <t>Refer to code descriptions</t>
  </si>
  <si>
    <t>A0427</t>
  </si>
  <si>
    <r>
      <rPr>
        <b/>
        <sz val="10"/>
        <color theme="4"/>
        <rFont val="Arial"/>
        <family val="2"/>
      </rPr>
      <t>Direct Support Professional (DSP)/Aide</t>
    </r>
    <r>
      <rPr>
        <sz val="10"/>
        <color theme="1"/>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DSPs serving children on the Children’s Waiver and the Waiver for Children with Serious Emotional Disturbance (SEDW), must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</si>
  <si>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</si>
  <si>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</si>
  <si>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</si>
  <si>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</si>
  <si>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</si>
  <si>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Peer Support Specialist</t>
    </r>
    <r>
      <rPr>
        <sz val="10"/>
        <color theme="1"/>
        <rFont val="Arial"/>
        <family val="2"/>
      </rPr>
      <t xml:space="preserve"> - Individual in a journey of recovery who has a serious mental illness who is now receiving or has received services from the public mental health system. [This is a requirement for any Peer Support Specialist certified after July 1, 2011.] Because of their life experience, they provide expertise that professional disciplines cannot replicate. Individuals employed as Peer Support Specialists serving beneficiaries with mental illness must meet MDHHS specialized training and certification requirements. Peer Support Specialists who assist in the provision of a covered service must be trained and supervised by the qualified provider of that service. Peer Support Specialists who provide covered services without supervision must meet the specific provider qualifications.</t>
    </r>
  </si>
  <si>
    <r>
      <rPr>
        <b/>
        <sz val="10"/>
        <color theme="4"/>
        <rFont val="Arial"/>
        <family val="2"/>
      </rPr>
      <t>Youth Peer Support Specialist</t>
    </r>
    <r>
      <rPr>
        <sz val="10"/>
        <color theme="1"/>
        <rFont val="Arial"/>
        <family val="2"/>
      </rPr>
      <t xml:space="preserve"> – Individual who:
• is a young adult, ages 18 through age 26,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</si>
  <si>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</si>
  <si>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Qualified Behavioral Health Professional (QBHP)</t>
    </r>
    <r>
      <rPr>
        <sz val="10"/>
        <color theme="1"/>
        <rFont val="Arial"/>
        <family val="2"/>
      </rPr>
      <t xml:space="preserve"> – starting January 1, 2020 a QBHP must be certified within two years of successfully completing their ABA graduate coursework or by 9/30/2025 which ever is the shorter time period.
•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</si>
  <si>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</si>
  <si>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</si>
  <si>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</si>
  <si>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b/>
        <sz val="10"/>
        <color theme="4"/>
        <rFont val="Arial"/>
        <family val="2"/>
      </rPr>
      <t xml:space="preserve">Substance Abuse Treatment Specialist (SATS) </t>
    </r>
    <r>
      <rPr>
        <sz val="10"/>
        <color theme="1"/>
        <rFont val="Arial"/>
        <family val="2"/>
      </rPr>
      <t xml:space="preserve">-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</si>
  <si>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</si>
  <si>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</si>
  <si>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</si>
  <si>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</si>
  <si>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</si>
  <si>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</si>
  <si>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</si>
  <si>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</si>
  <si>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</si>
  <si>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</si>
  <si>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GF only service
Block Grant &amp; PA2</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</si>
  <si>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</si>
  <si>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</si>
  <si>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</si>
  <si>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</si>
  <si>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</si>
  <si>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</si>
  <si>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</si>
  <si>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</si>
  <si>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</si>
  <si>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</si>
  <si>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</si>
  <si>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</si>
  <si>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</si>
  <si>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</si>
  <si>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</si>
  <si>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</si>
  <si>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</si>
  <si>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</si>
  <si>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</si>
  <si>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</si>
  <si>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</si>
  <si>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</si>
  <si>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</si>
  <si>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</si>
  <si>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</si>
  <si>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</si>
  <si>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</si>
  <si>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</si>
  <si>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</si>
  <si>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</si>
  <si>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</si>
  <si>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</si>
  <si>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</si>
  <si>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</si>
  <si>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</si>
  <si>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</si>
  <si>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</si>
  <si>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</si>
  <si>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</si>
  <si>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</si>
  <si>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</si>
  <si>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</si>
  <si>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</si>
  <si>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</si>
  <si>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</si>
  <si>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</si>
  <si>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</si>
  <si>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</si>
  <si>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</si>
  <si>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</si>
  <si>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</si>
  <si>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</si>
  <si>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</si>
  <si>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</si>
  <si>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</si>
  <si>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</si>
  <si>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</si>
  <si>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</si>
  <si>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</si>
  <si>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</si>
  <si>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</si>
  <si>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</si>
  <si>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</si>
  <si>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</si>
  <si>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</si>
  <si>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</si>
  <si>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</si>
  <si>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</si>
  <si>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</si>
  <si>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</si>
  <si>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</si>
  <si>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</si>
  <si>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</si>
  <si>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</si>
  <si>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</si>
  <si>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</si>
  <si>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</si>
  <si>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</si>
  <si>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</si>
  <si>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</si>
  <si>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</si>
  <si>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</si>
  <si>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</si>
  <si>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</si>
  <si>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</si>
  <si>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</si>
  <si>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</si>
  <si>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</si>
  <si>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</si>
  <si>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</si>
  <si>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</si>
  <si>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</si>
  <si>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Modifier Notes with Impact to Costs</t>
  </si>
  <si>
    <t>Y4 - SAMHSA approved EBP for Co-occurring disorders</t>
  </si>
  <si>
    <t>HS -  Family/couple without client present</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</si>
  <si>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</si>
  <si>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</si>
  <si>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</si>
  <si>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</si>
  <si>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</si>
  <si>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 xml:space="preserve">Y4 - SAMHSA approved EBP for Co-occurring disorders
UN - Two patients served
UP - Three patients served
UQ - Four patients served
UR - Five patients served
US - Six or more patients served
</t>
  </si>
  <si>
    <t>W1 - ASAM 3.1
W3 - ASAM 3.3
W5 - ASAM 3.5
W7 - ASAM 3.7
Y4 - SAMHSA approved EBP for Co-occurring disorders</t>
  </si>
  <si>
    <t>Analysis of MDHHS Existing Modifiers and Proposed SFY 2022 Modifiers</t>
  </si>
  <si>
    <t>Target Implementation</t>
  </si>
  <si>
    <t>SFY 2022 Code Set</t>
  </si>
  <si>
    <r>
      <t>current use</t>
    </r>
    <r>
      <rPr>
        <vertAlign val="superscript"/>
        <sz val="10"/>
        <color rgb="FF000000"/>
        <rFont val="Arial"/>
        <family val="2"/>
      </rPr>
      <t>1</t>
    </r>
  </si>
  <si>
    <t>SFY2022</t>
  </si>
  <si>
    <t>Include within the RN provider grouping</t>
  </si>
  <si>
    <t>No change in SFY 2022</t>
  </si>
  <si>
    <t>Previously AM</t>
  </si>
  <si>
    <t>SFY 2022 - Utilize new modifier WV to indicate program (see below)</t>
  </si>
  <si>
    <t>GN</t>
  </si>
  <si>
    <t>Services delivered under an outpatient speech language pathology plan of care</t>
  </si>
  <si>
    <t>Removed from SFY 2022</t>
  </si>
  <si>
    <t>GO</t>
  </si>
  <si>
    <t>Services delivered under an outpatient occupational therapy plan of care</t>
  </si>
  <si>
    <t>GP</t>
  </si>
  <si>
    <t>Services delivered under an outpatient physical therapy plan of care</t>
  </si>
  <si>
    <t>GT</t>
  </si>
  <si>
    <t>Via interactive audio and video telecommunications systems</t>
  </si>
  <si>
    <t>Removed from SFY 2022, will now be captured in the BH-TEDS</t>
  </si>
  <si>
    <t>HB</t>
  </si>
  <si>
    <t>Removed in SFY 2022</t>
  </si>
  <si>
    <t>Removed from SFY 2022; EDIT Workgroup determining recommended approach for distinguishing MH vs. SUD</t>
  </si>
  <si>
    <t>SFY 2022; HSW services to be identified using eligibility file. WZ modifier to be used on H2014 to show out-of-home non-vocational habilitation</t>
  </si>
  <si>
    <t>Mobile Crisis</t>
  </si>
  <si>
    <t>SFY 2022</t>
  </si>
  <si>
    <t>Previously TJ</t>
  </si>
  <si>
    <t>With H0018 or H0019 ASAM 3.5 (National - intermediate level of care)</t>
  </si>
  <si>
    <t>SFY 2022 - Utilize HT for Youth Crisis. Utilize new modifier WT to indicate youth peer specialist (see below)</t>
  </si>
  <si>
    <t>SFY 2021 - TT used in SFY 2021 for all codes except H2015/T2027
SFY 2022 - Utilize modifiers UN - US to indicate group size (see below)</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</si>
  <si>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</si>
  <si>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</si>
  <si>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</si>
  <si>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</si>
  <si>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</si>
  <si>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</si>
  <si>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</si>
  <si>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</si>
  <si>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Modifiers</t>
  </si>
  <si>
    <r>
      <t>MICHIGAN DEPARTMENT OF HEALTH AND HUMAN SERVICES
MICHIGAN PIHP/CMHSP PROVIDER QUALIFICATIONS PER MEDICAID SERVICES &amp; HCPCS/CPT CODES</t>
    </r>
    <r>
      <rPr>
        <b/>
        <vertAlign val="superscript"/>
        <sz val="10"/>
        <color theme="1"/>
        <rFont val="Arial"/>
        <family val="2"/>
      </rPr>
      <t>1</t>
    </r>
  </si>
  <si>
    <t>Healthy Michigan, EPSDT, 1115/(i)SPA 
With WZ Modifier: Habilitative Supports Waiver Only</t>
  </si>
  <si>
    <t>Habilitative Supports Waiver</t>
  </si>
  <si>
    <t>Acupuncture Detoxification Specialist</t>
  </si>
  <si>
    <t>HN - Bachelor's level</t>
  </si>
  <si>
    <t>EPSDT, 1115(i)SPA, Habilitative Supports Waiver, Healthy Michigan</t>
  </si>
  <si>
    <r>
      <t xml:space="preserve">                                               </t>
    </r>
    <r>
      <rPr>
        <b/>
        <sz val="10"/>
        <rFont val="Arial"/>
        <family val="2"/>
      </rPr>
      <t xml:space="preserve"> EVALUATION AND MANAGEMENT CHANGES FOR 2021</t>
    </r>
    <r>
      <rPr>
        <sz val="10"/>
        <rFont val="Arial"/>
        <family val="2"/>
      </rPr>
      <t xml:space="preserve">
•  Effective December 31, 2020, 99201 has been deleted from the E&amp;M available codes.  
•  Effective for dates of service on and after January 1, 2021, Michigan Medicaid will align with the 2021 American Medical  
   Association (AMA) CPT coding guidelines for the selection of level of office or other outpatient Evaluation and Management 
   Services (E/M) as represented by CPTs 99202-99215.  Practitioners may select the appropriate level of E/M service based on the 
   following:  
        •  The level of the medical decision making as defined for each service; or
        •  The total time for E/M services performed on the date of the encounter.
   The process for determining the level of service in the remaining categories of E/M services remains unchanged.  
                   •  The time limit changes for these codes are as follows:
</t>
    </r>
    <r>
      <rPr>
        <b/>
        <i/>
        <sz val="10"/>
        <rFont val="Arial"/>
        <family val="2"/>
      </rPr>
      <t>New Patient:						Established Patient:</t>
    </r>
    <r>
      <rPr>
        <sz val="10"/>
        <rFont val="Arial"/>
        <family val="2"/>
      </rPr>
      <t xml:space="preserve">
99201 – deleted					            99211 no time frame  
99202 now 15-29 minutes				99212 now 10-19 minutes
99203 now 30-44 minutes				99213 now 20-29 minutes
99204 now 45-59 minutes				99214 now 30-39 minutes
99205 now 60-74 minutes				99215 now 40-54 minutes
     •  Additional resource:  https://www.ama-assn.org/system/files/2019-06/cpt-office-prolonged-svs-code-changes.pdf </t>
    </r>
  </si>
  <si>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</si>
  <si>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</si>
  <si>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</si>
  <si>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r>
      <t xml:space="preserve">
</t>
    </r>
    <r>
      <rPr>
        <sz val="10"/>
        <rFont val="Arial"/>
        <family val="2"/>
      </rPr>
      <t xml:space="preserve">During the COVID-19 Emergency BHDDA put together a database of allowable telemedicine codes. This database can be found here: www.Michigan.gov/BHDDA / Reporting Requirements / COVID-19 Encounter Code Chart.
Additionally, once the COVID-19 Emergency is over, BHDDA has developed a new database of allowable telemedicine services which will go into effect once the COVID-19 Encounter Chart is no longer in effect. This database can be found here: www.Michigan.gov/BHDDA / Reporting Requirements / BHDDA Telemedicine Database.
</t>
    </r>
    <r>
      <rPr>
        <sz val="10"/>
        <color theme="1"/>
        <rFont val="Arial"/>
        <family val="2"/>
      </rPr>
      <t xml:space="preserve">
</t>
    </r>
    <r>
      <rPr>
        <sz val="10"/>
        <rFont val="Arial"/>
        <family val="2"/>
      </rPr>
      <t>Please note BHDDA is moving away from using the modifiers GT and 95 to denote telemedicine and will just be using the Place of Service of 02 once the COVID-19 Emergency is over. During the pandemic, the GT modifier and POS of 02 should continue to be used. Once the pandemic is over, we will require just the POS 02 be used on all allowable telemedicine services listed in the BHDDA Telemedicine Database.</t>
    </r>
  </si>
  <si>
    <r>
      <rPr>
        <b/>
        <sz val="10"/>
        <color rgb="FF92D050"/>
        <rFont val="Arial"/>
        <family val="2"/>
      </rPr>
      <t>All telemedicine services must include the Place of Service Code of 02.</t>
    </r>
    <r>
      <rPr>
        <sz val="10"/>
        <rFont val="Arial"/>
        <family val="2"/>
      </rPr>
      <t xml:space="preserve"> See database of allowable services for listing. These services shall occur through real-time interactions between beneficiaries and the designated staff person responsible for completing the service. MDHHS requires a secure, real time interactive video system at both the originating and distant site, allowing an instantaneous, synchronous interaction between the patient and health care professional via the telecommunication system. </t>
    </r>
    <r>
      <rPr>
        <b/>
        <sz val="10"/>
        <color rgb="FF92D050"/>
        <rFont val="Arial"/>
        <family val="2"/>
      </rPr>
      <t>Please refer to the telemedicine section within the Medicaid Provider Manual and all applicable bulletins for additional requirements.</t>
    </r>
  </si>
  <si>
    <t>Case management/supports coordination</t>
  </si>
  <si>
    <t>APPENDIX: ENCOUNTER REPORTING AND FINANCIAL WORK GROUP
DATA INTEGRITY EFFORTS, 2016</t>
  </si>
  <si>
    <t>Table of Contents</t>
  </si>
  <si>
    <t>Background</t>
  </si>
  <si>
    <t>Home Help</t>
  </si>
  <si>
    <t>Needs Assessment</t>
  </si>
  <si>
    <t>Place of Service Code</t>
  </si>
  <si>
    <t>Relationship to Daytime Activities</t>
  </si>
  <si>
    <t>Psychiatric Inpatient in a Local Hospital</t>
  </si>
  <si>
    <t>Services Being Reported</t>
  </si>
  <si>
    <t>Reporting Costs Incurred But Not Reported</t>
  </si>
  <si>
    <t>Adjusting Prior Year</t>
  </si>
  <si>
    <t>Hospital Reimbursement Adjustment (HRA)</t>
  </si>
  <si>
    <t>Summary of Changes to Utilization and Net Costs Reports</t>
  </si>
  <si>
    <t>Coordination of Benefits</t>
  </si>
  <si>
    <t>Physician Costs</t>
  </si>
  <si>
    <t>Scope of Transportation as a Medicaid Cost</t>
  </si>
  <si>
    <t>Issues with Consistency</t>
  </si>
  <si>
    <t>Same-Time Services Reporting</t>
  </si>
  <si>
    <t>Per Diem and Day Service Codes</t>
  </si>
  <si>
    <t>TOPIC:</t>
  </si>
  <si>
    <t>Reporting of State Plan Personal Care (T1020) and EPSDT/B3/HSW Community Living Supports (H2016) in a licensed/certified home.  These services are also covered under Healthy Michigan as of October 1, 2014.</t>
  </si>
  <si>
    <t>PURPOSE OF THIS DOCUMENT:</t>
  </si>
  <si>
    <t>To provide a succinct but comprehensive description of the use and reporting of residential services/supports - namely Personal Care (PC) and Community Living Support services (CLS) in licensed and certified settings.</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</si>
  <si>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</si>
  <si>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</si>
  <si>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t>
  </si>
  <si>
    <t>Use of local procedure codes should not occur. That practice is not consistent with HIPAA.  The procedure codes that should be used are T1020 and H2016.</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</si>
  <si>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</si>
  <si>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</si>
  <si>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</si>
  <si>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</si>
  <si>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 xml:space="preserve">Medicaid does not cover residential services provided to children with serious emotional disturbance in Child Caring Institutions (CCI) unless it is licensed as a "children’s therapeutic group home" as defined in Section 722.111 Sec.1(f) under Act No.116 of the Public Acts of 1973, as amended. </t>
  </si>
  <si>
    <t xml:space="preserve">Includes child foster care if certified as a mental health residential program and may be licensed as a Therapeutic Home, which is a sub-category of CCI licensure. </t>
  </si>
  <si>
    <t>PIHP SERVICES COVERED:</t>
  </si>
  <si>
    <t>There are two Medicaid covered services provided in these settings: Personal Care (T1020) and CLS (H2016). A beneficiary receives at least one of these two services in this setting. They may not need both.</t>
  </si>
  <si>
    <t>Persons with more medical needs will likely get more PC.</t>
  </si>
  <si>
    <t>Persons with more behavioral needs may only receive CLS.</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</si>
  <si>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</si>
  <si>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</si>
  <si>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Licensing rules require levels of staffing based on the needs/severity of the residents and 24/7 supervision.</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</si>
  <si>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</si>
  <si>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</si>
  <si>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</si>
  <si>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</si>
  <si>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</si>
  <si>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</si>
  <si>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Note -   Do not based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</si>
  <si>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DCH guidelines for CLS in other DCH programs (e.g., CW) also provides a guide.</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</si>
  <si>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</si>
  <si>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</si>
  <si>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</si>
  <si>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</si>
  <si>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</si>
  <si>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</si>
  <si>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 xml:space="preserve">The "day" of attendance/service is based on the beneficiary receiving at least one activity in Personal Care and/or CLS, and as noted above is not moving that day to another setting (permanently or in the case of hospitalization on a temporary basis). </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</si>
  <si>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</si>
  <si>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</si>
  <si>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It is also hoped that assessment data (CAFAS, LOCUS, SIS) will further illuminate need variance in per diem "rates".</t>
  </si>
  <si>
    <t>RELATIONSHIP TO DAY-TIME ACTIVITIES</t>
  </si>
  <si>
    <t>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When the day-program services were unbundled in 2004, along with state plan benefit (clubhouse/PSR) there were a number of services added as an alternative (B3) service – including  consumer-run drop-ins, skill-building and supported employment, as well as community living supports (CLS) as a non-vocational activity.</t>
  </si>
  <si>
    <t xml:space="preserve">For FY17, DHHS will continue to allow the reporting of CLS as a per diem (H2016) and as a CLS day-time activity using H2015. This is allowed if a) the daytime activity is from a different provider (the two encounters reporting the H2016 and the H2015 must have either a different Billing Provider NPI or Billing Provider Name (2010AA in the NM1 segment (or REF segment for an atypical provider))  b) there are appropriate separate daytime activity goals, and c) the place of service code is not one reflecting living arrangement – primarily it will be code 99.    Note – this use of H2015 will likely change in the future. </t>
  </si>
  <si>
    <t>PRICING</t>
  </si>
  <si>
    <t>While the system started with a bundled day concept for these services, those days are long gone.</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</si>
  <si>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</si>
  <si>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</si>
  <si>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Note there is a personal allowance component to the funds received by the consumer that is deducted before applying the rest of these funds to R&amp;B. SSI only personal allowance rate (2015 at $44) and other/non-SSI personal allowance rate (2015 at $64).</t>
  </si>
  <si>
    <t>It is important to note that if these other fund sources (SSI, SSD, 1st party payment, Bridge card) are not sufficient to cover the cost of housing and food, then any residual room/board expense MUST be charged to GF.</t>
  </si>
  <si>
    <t>The use of S9976 is not intended to be used to report costs that were netted out and thus submission of an encounter for that code is unnecessary. This code was primarily added as a GF-only code to capture GF costs in crisis residential programs.</t>
  </si>
  <si>
    <t>The pricing of each service (PC and CLS) is expected to be done at the individual beneficiary level and be based on the assessment of need/hour. This is consistent with individual budgets and self-determination. It is recognized that there may have been a history of capacity based contracts - it is expected that the purchasing system (i.e., PIHPs, CMHSPs, MCPNs, core providers) will move away from such contracts by the end of FY16.</t>
  </si>
  <si>
    <t xml:space="preserve">An example of when staffing patterns may impact the rates for an individual would be when the overall evacuation scores for the residents are such that additional staff are needed to ensure the health and safety of everyone in the home.  </t>
  </si>
  <si>
    <t>For personal care the hours would be in general based on 1-1 staffing, but may also need to account more for activities when more than one staff is required.</t>
  </si>
  <si>
    <t xml:space="preserve">For CLS, the calculation should take into account that some of the activity may be provided by staff to more than one consumer at the same time. </t>
  </si>
  <si>
    <t>The assessment for each service (i.e., time needed by each consumer) thus drives the individualized per diem rate for each service.</t>
  </si>
  <si>
    <t>EFFECTIVE October 2016</t>
  </si>
  <si>
    <t>Community Living Supports in Non-licensed In-Home Settings: H2015 (15 minute) (Updated August 2020)</t>
  </si>
  <si>
    <t>BACKGROUND</t>
  </si>
  <si>
    <t>Community Living Supports (CLS) first appeared in Michigan as a new coverage under the Habilitation C-waiver in the 1990s. At that time, it was all about additional supports in the home (both licensed and non-licensed). With the advent of the B3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"residential" supports – i.e., those units and costs to meet a basic living arrangement need. Thus, the state has found it difficult to identify the aggregated costs of residential supports/services.</t>
  </si>
  <si>
    <t>PURPOSE OF THIS DOCUMENT</t>
  </si>
  <si>
    <t>To provide a description of the various ways CLS as a non-licensed in-home support and daytime activity is used and to be reported with the 15-minute code (H2015).</t>
  </si>
  <si>
    <t>SERVICE DEFINITION</t>
  </si>
  <si>
    <t>Coverage for community living supports includes assisting, prompting, reminding, cueing, observing, guiding and training in activities of daily living and other activities that increase or maintain and individual’s self-sufficiency such as meal preparation and laundry.  Coverage also includes staff assistance, support or training with money management, non-medical care, socialization, participation in community activities, attending medical appointments, and transportation for community activities (excluding medical appointments) as well as reminding, observing or monitoring of medication administration. CLS coverage also includes staff assistance with preserving the health and safety of the individual in order that he/she may reside in the most integrated, independent community setting.</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</si>
  <si>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</si>
  <si>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</si>
  <si>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</si>
  <si>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</si>
  <si>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The following was copied from the Medicaid Manual as of August 2020:
“CLS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If such assistance appears to be needed, the beneficiary must request Home Help and, if necessary, Expanded Home Help from MDHHS.  CLS may be used for those activities while the beneficiary awaits determination by MDHHS of the amount, scope and duration of Home Help or Expanded Home Help.  If the beneficiary requests it, the PIHP case manager or supports coordinator must assist him/her in requesting Home Help or in filling out and sending a request for Fair Hearing when the beneficiary believes that the MDHHS authorization of amount, scope and duration of Home Help does not appear to reflect the beneficiary’s needs based on the findings of the MDHHS assessment.”</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</si>
  <si>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</si>
  <si>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</si>
  <si>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The assessment should result in an identification of the level of need (average/typical hours/day) for this service. Such assessment should be done consistent with Utilization Management guidelines. The assessment should also take into account the hours being provided through Home Help or MIHealthLink.</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</si>
  <si>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</si>
  <si>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</si>
  <si>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</si>
  <si>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</si>
  <si>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</si>
  <si>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 xml:space="preserve">If the other roommate(s) is/are gone for a day or so, the preponderance rule should be used to determine the modifier reported.  For example, if during the course of daily activities one roommate runs to the store with staff for a gallon of milk while two roommates stay home with a second staff person, the modifier would not be changed. However, if a consumer is hospitalized or on a leave of absence, it would be appropriate to change the modifier. </t>
  </si>
  <si>
    <t>BH-TEDS: living arrangement</t>
  </si>
  <si>
    <t>Field A052</t>
  </si>
  <si>
    <t>Codes 23, 33, 72</t>
  </si>
  <si>
    <t>23 = living in a private residence (i.e., not licensed) that is not owned by the PIHP/CMHSP; living alone, or with spouse, or with non-relative room-mates</t>
  </si>
  <si>
    <t>33= living in a private residence (i.e., not licensed) that is owned by the PIHP/CMHSP; living alone, or with spouse, or with non-relative room-mates</t>
  </si>
  <si>
    <t>72=living with natural or adoptive family members</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</si>
  <si>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</si>
  <si>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This topic is confusing as the same code, i.e., H2015, gets used for two different purposes.  As noted earlier, there is a need to be able to identify how much of H2015 is used for residential services/supports. This is being accomplished using place of service codes. </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</si>
  <si>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</si>
  <si>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</si>
  <si>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</si>
  <si>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</si>
  <si>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</si>
  <si>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</si>
  <si>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</si>
  <si>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</si>
  <si>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</si>
  <si>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</si>
  <si>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</si>
  <si>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Many of the CMH system consumers are in need of constructive day-time activity. Approximately 20% of Medicaid costs are involved with day-time activity. These activities fall into the following service categories:</t>
  </si>
  <si>
    <t>For persons with an intellectual or developmental disability who are enrolled in the Habilitation Supports Waiver (HSW)</t>
  </si>
  <si>
    <t>STATEMENT OF THE ISSUES:</t>
  </si>
  <si>
    <t>There are several issues that have arisen with respect to the reporting of these services:</t>
  </si>
  <si>
    <t>H2015 REPORTING CHANGES FOR FY17</t>
  </si>
  <si>
    <t>As of 10/1/16, DHHS will no longer allow use of H2015 to report added staffing due to emergency needs of consumers in licensed/certified settings. These temporary added costs must be incorporated in the per Community Living Support diems.</t>
  </si>
  <si>
    <t>For FY17 MDHHS will allow continued use of H2015 as a day-time CLS activity for persons also getting a per diem CLS (H2016). This decision will be re-valuated in the context of the 1115 waiver. This will likely be disallowed in the future and an alternative be developed to address these situations. For FY17, there are conditions attached to this use of H2015 as a CLS day-time activity:</t>
  </si>
  <si>
    <t>H2014HK REPORTING OF HSW NON-VOCATIONAL SERVICES:</t>
  </si>
  <si>
    <t>Reminder that there are time constraints attached to use of H2014HK:</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</si>
  <si>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</si>
  <si>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</si>
  <si>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</si>
  <si>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</si>
  <si>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</si>
  <si>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1.  H2015 - as used to provide staff support costs for regular/ongoing day-time community activities provided by a "day" program provider agency: Non-facility based community activities</t>
  </si>
  <si>
    <t>2.  H2015 - as used to provide staff support costs for regular/ongoing day-time community activities provided by a "day" program provider agency: Facility based community activities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</si>
  <si>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</si>
  <si>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</si>
  <si>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</si>
  <si>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</si>
  <si>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</si>
  <si>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 xml:space="preserve">New code - in the community </t>
  </si>
  <si>
    <t>12 - home</t>
  </si>
  <si>
    <t>Locations  EXCLUDED:</t>
  </si>
  <si>
    <t>For Medicaid use, these camps must meet licensure/certification requirements and the services should address goals in the IPOS (either CLS oriented goals or respite goals)</t>
  </si>
  <si>
    <t>Codes: per day/session code</t>
  </si>
  <si>
    <t>Pricing - the camp customary rate</t>
  </si>
  <si>
    <t>ASSOCIATED TRANSPORTATION COSTS</t>
  </si>
  <si>
    <t>This is described in more detail in the Transportation document.</t>
  </si>
  <si>
    <t>As of October 1, transportation associated with any of these various day-time services listed above in the background section will NOT be reported using transportation codes. CMH provider may continue to use those transport codes for billing/payment, but they should NOT be reported on to the state.</t>
  </si>
  <si>
    <t>4. Therapeutic Camping (also can be respite): T2037, T2038</t>
  </si>
  <si>
    <t xml:space="preserve">The costs for transportation will be either incorporated into the service encounter (usually when it is provided by the day-time activity provider) OR it will be shown as a cost in the various end of year reports (layered into the appropriate service row, but with a footnote row showing the transport cost). </t>
  </si>
  <si>
    <t xml:space="preserve">Crisis Intervention and Pre-Admission Screening Assessment </t>
  </si>
  <si>
    <t xml:space="preserve">About this document: </t>
  </si>
  <si>
    <t>Medicaid Provider Manual 5.6.B.4 Crisis Services</t>
  </si>
  <si>
    <t>Crisis Interventions are unscheduled activities conducted for the purpose of resolving a crisis situation requiring immediate attention. Activities include crisis response, crisis line, assessment, referral, and direct therapy.   The standard for whether or not a crisis exists is a "prudent layperson" standard. That means that a prudent layperson would be able to determine from the beneficiary’s symptoms that crisis services are necessary. Crisis means a situation in which an individual is experiencing the signs and symptoms of a serious behavioral health disorder, and one of the following applies:</t>
  </si>
  <si>
    <t>If the beneficiary developed a crisis plan, the plan is followed with permission from the beneficiary.</t>
  </si>
  <si>
    <t>Medicaid Provider Manual Section 8 Inpatient Psychiatric Hospital Admissions</t>
  </si>
  <si>
    <t>The PIHP is responsible to manage and pay for Medicaid mental health services in community-based psychiatric inpatient units for all Medicaid beneficiaries who reside within the service area covered by the PIHP. The PIHP may delegate these responsibilities to CMHSPs, MCPNs (Wayne County) or contracted providers.[1] This means that the PIHP is responsible for timely screening and authorization/certification of requests for admission, notice and provision of several opinions, and continuing stay for inpatient services, defined as follows:</t>
  </si>
  <si>
    <t>PIHP responsibilities include:</t>
  </si>
  <si>
    <t>[1] This language was added to the paragraph and is not part of the Medicaid Provider Manual description in Section</t>
  </si>
  <si>
    <t>Training and Discussion Points</t>
  </si>
  <si>
    <t>HCPCS Code</t>
  </si>
  <si>
    <t>Reporting Unit</t>
  </si>
  <si>
    <t>Reporting Technique</t>
  </si>
  <si>
    <t>State Plan</t>
  </si>
  <si>
    <t>Screening for Inpatient Program</t>
  </si>
  <si>
    <t>Incorporate all phone time is an indirect cost</t>
  </si>
  <si>
    <t>Background on Reporting of This Service</t>
  </si>
  <si>
    <t>Reasons for FY17 Changes</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</si>
  <si>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</si>
  <si>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There will be a few crisis interventions that result in a referral to a hospital but without an authorization i.e., for persons with third party insurance, including Medicare-only, who do not meet the CMHSP general fund (GF) priority population criteria.</t>
  </si>
  <si>
    <t>The CMHSP/PIHP system has responsibility to authorize and pay for psychiatric inpatient services provided in either a full-array community hospital (PT73) or free standing psychiatric hospitals (PT68) for persons with a) Medicaid - including dual eligible -MME, b) Healthy Michigan , c) MiChild, d) GF priority populations (un-insured and under-insured). Note: The 2016 managed care rules limit the use of Medicaid/HMP funds for adults (age 21-64) in PT68 facilities to stays of less than 16 days.</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</si>
  <si>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</si>
  <si>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DCH, now DHHS, is the keeper of the lists as to which facilities are PT68.</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</si>
  <si>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</si>
  <si>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</si>
  <si>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</si>
  <si>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</si>
  <si>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</si>
  <si>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 xml:space="preserve">Encounters should be reported for all episodes where there is an amount paid by the PIHP/CMHSP.  Encounters where there is $0 paid by the PIHP/CMHSP for the entire inpatient episode do not need to be reported to DHHS. This is a shift from past practice where the emphasis was “utilization”.  </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</si>
  <si>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</si>
  <si>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</si>
  <si>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</si>
  <si>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</si>
  <si>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</si>
  <si>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</si>
  <si>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</si>
  <si>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</si>
  <si>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</si>
  <si>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</si>
  <si>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</si>
  <si>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For persons with a coordination of benefit (COB), it is expected that all the financial loops will be populated to show the other revenues used to support the episode. BHDDA will be working with the PIHPs so that all are reporting COBs by 10/1/2017.</t>
  </si>
  <si>
    <t xml:space="preserve">Inpatient Reporting and Current Cost Reports </t>
  </si>
  <si>
    <t>PIHPs/CMHSPs are on an accrual basis, thus as they close out the books for the year they will likely have a residual IBNR/Accrual. This is booked as a financial liability for that service year. This should be accounted for separately between PT68 and PT73. This amount is reported separately in the UNC reports and is already included in the Medicaid hospital report, as well as in FSR expenses.</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</si>
  <si>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</si>
  <si>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</si>
  <si>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</si>
  <si>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</si>
  <si>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Currently there are just two rows in the various UNC reports - one for PT68 facilities and one for PT73 facilities.</t>
  </si>
  <si>
    <t>For FY16 there will be added rows under each  provider type:</t>
  </si>
  <si>
    <t>NOTE: Adjustments to hospital accruals from prior years is NOT reported as a service cost (as it was for a previous year - UNCS represent current year use), but reported as a reconciling item and FSR adjusting item.</t>
  </si>
  <si>
    <t>For the PIHPs involved with the MIHealth Link MME pilots, MUNC reporting will only include the Medicaid share of these episodes.  EDIT will be discussing whether MIHealth Link pilots should report the MIHealth Link expenses on the sub-element cost reports.</t>
  </si>
  <si>
    <t xml:space="preserve">Copays are an issue as there is variation across PIHPs in how Medicaid/Medicare inpatient stays are reported as well as other inpatient stays for which there is a third-party payer.  In addition, the PIHP/CMHSP typically does not receive the hospital claims for those inpatient days for which the PIHP does not have financial responsibility, even if for an active CMH consumer.   </t>
  </si>
  <si>
    <t>For FY16 UNCs (MUNC, HMPUNC, GFUNC, SECR) there will be added rows for both provider types to distinguish between various levels of payment responsibility:</t>
  </si>
  <si>
    <t xml:space="preserve"> </t>
  </si>
  <si>
    <t xml:space="preserve">Some hospitals do not bundle the physician cost into the per diem.  These costs can be a significant percentage of the cost of the episode and thus result in a per diem variance. </t>
  </si>
  <si>
    <t>For FY16 UNCs (MUNC, HMPUNC, GFUNC, SECR) there will be added rows for both provider types to distinguish between costs with bundled per diems and those with the physician services excluded:</t>
  </si>
  <si>
    <t>Claims that lag</t>
  </si>
  <si>
    <t xml:space="preserve">Psychiatric inpatient claims are adjudicated in a less timely manner than are other claims.  As a result, some claims are not processed by the end of the year for reporting on the UNCs.  </t>
  </si>
  <si>
    <t>For FY16 UNC reporting there will be two added rows to report IBNR/Accruals for services in the reporting year but for which there has not been an adjudicated claim at the time the report is compiled. One row for each of PT68 and for PT73 will be added to include the reporting of the accrued cost in the UNCs</t>
  </si>
  <si>
    <t>Given the above discussion, the proposed inpatient rows on the FY2016 would appear as follows on the MUNC.  Similar rows will be added to the Healthy Michigan UNC as well as the General Fund cost template and the sub-element cost report.</t>
  </si>
  <si>
    <t>Service Description</t>
  </si>
  <si>
    <t>Revenue Code</t>
  </si>
  <si>
    <t>Reporting units</t>
  </si>
  <si>
    <t>Unique Cases Served</t>
  </si>
  <si>
    <t>State Plan Services Units</t>
  </si>
  <si>
    <t>State Plan Services Total Costs</t>
  </si>
  <si>
    <t>Local Psychiatric Hospital/IMD</t>
  </si>
  <si>
    <t>PT68</t>
  </si>
  <si>
    <t>All-inclusive room and board plus ancillaries and physician</t>
  </si>
  <si>
    <t>PIHP has 100% Medicaid payment for the encounter and physician costs are included in the per diem</t>
  </si>
  <si>
    <t>PIHP has partial Medicaid payment for the encounter and physician costs are included in the per diem</t>
  </si>
  <si>
    <t>All-inclusive room and board plus ancillaries</t>
  </si>
  <si>
    <t>PIHP has 100% Medicaid payment for the encounter and physician costs ARE NOT included in the per diem</t>
  </si>
  <si>
    <t>PIHP has partial Medicaid payment for the encounter and physician costs ARE NOT included in the per diem</t>
  </si>
  <si>
    <t>Local Psychiatric Hospital/Acute Community</t>
  </si>
  <si>
    <t>PT73</t>
  </si>
  <si>
    <t>Cost estimates of current year IBNR/Accrual</t>
  </si>
  <si>
    <t>Transportation Costs for Daytime Activities</t>
  </si>
  <si>
    <t>With the advent of encounter reporting using HCPC codes in FY04 and with the advent of B3 waiver authority for alternative services, the direction from EDIT/DCH for reporting transportation was that it was not a service that should be reported via encounters, and thus costs should be layered onto the service cost for which the person is being transported.</t>
  </si>
  <si>
    <t>Over the years, there has been inconsistency with respect to following that instruction. This results in inconsistency for reporting cost per unit for those services, with some PIHPs/CMHSPs including the transportation costs, and some excluding those costs and reporting them separately. For some of the day-time activity services the cost of transportation can be significant, thus skewing the cost/unit.</t>
  </si>
  <si>
    <t>Medicaid Policy Manual 3.27 on TRANSPORTATION:</t>
  </si>
  <si>
    <t>Current Language</t>
  </si>
  <si>
    <t>3.27 TRANSPORTATION</t>
  </si>
  <si>
    <t>The Work group has proposed the following rewrite of the highlighted passage:</t>
  </si>
  <si>
    <t>Proposed rewrite</t>
  </si>
  <si>
    <t>Current Status</t>
  </si>
  <si>
    <t>Reporting Of Transportation Costs</t>
  </si>
  <si>
    <t>Most CMHSPs/PIHPs have been following DHHS instructions to roll the cost into the cost of the service and include the transportation cost in the service row in the MUNC or other cost report.  Essentially transportation was NOT seen as a service - it was an indirect cost.  As noted, however, some PIHPs/CMHPS report transportation as separate encounters/costs.</t>
  </si>
  <si>
    <t>These two approaches to handling transportation costs can create dissonance between encounter cost/unit vs MUNC cost/unit within a PIHP/CMHSP.  In addition, across agencies, the cost per unit of service (e.g., supported employment) for places where transport is reported separately will always be lower -- transport can be 25-30% of the cost of day services - especially in rural areas.</t>
  </si>
  <si>
    <t>Solution: Starting with FY16 Reports</t>
  </si>
  <si>
    <t>A state-wide approach for encounter reporting for transport for each service would be very inefficient and a value-subtracted activity.  However, transportation costs that are currently being layered into service rows for skill-building, supported employment, clubhouse and community living support for daytime activity will now be reported in new rows at the bottom of the MUNC and HMPUNC (which will not be rolled up into total MUNC spend).  Thus, the service row will include both the service costs and the transportation costs. The new rows at the bottom of the MUNC and HMPUNC will be for information only.  It should be noted that PIHPs/CMHSPs who pay a bundled rate to the service provider will not be required to break these costs out for reporting on the MUNC or other cost reports.</t>
  </si>
  <si>
    <t>In addition, transportation encounters for these day-time activities should NOT be included in the FY16 end of year “UNC” and sub-element reports. As noted above, these costs should be layered on to the appropriate service. It is recognized that for FY16, the allocation of these costs to each day-time service may be an estimate.</t>
  </si>
  <si>
    <t>Illustration of Reporting on Utilization and Net Cost Reports:</t>
  </si>
  <si>
    <t>Reporting  units</t>
  </si>
  <si>
    <t>Service Units</t>
  </si>
  <si>
    <t>Total Costs</t>
  </si>
  <si>
    <t>Skill-Building (total costs including transportation)</t>
  </si>
  <si>
    <t>Skills training and development</t>
  </si>
  <si>
    <t>Community Living Support</t>
  </si>
  <si>
    <t>Comprehensive Community Support Services</t>
  </si>
  <si>
    <t xml:space="preserve">Clubhouse Psychosocial Rehabilitation Programs  </t>
  </si>
  <si>
    <t>Mental Health Clubhouse</t>
  </si>
  <si>
    <t>****Informational Rows that will show below the total expenditure lines****</t>
  </si>
  <si>
    <t>Transportation Costs for Skill Building included in the service row above</t>
  </si>
  <si>
    <t>Transportation for H2014</t>
  </si>
  <si>
    <t>Transportation Costs for Community Living Support included in the service row above</t>
  </si>
  <si>
    <t>Transportation for H2015</t>
  </si>
  <si>
    <t>Transportation Costs for Supported Employment included in the service row above</t>
  </si>
  <si>
    <t>Transportation for H2023</t>
  </si>
  <si>
    <t>Transportation Costs for Clubhouse and Psychosocial Rehabilitation included in the service row above</t>
  </si>
  <si>
    <t>Transportation for H2030</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</si>
  <si>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</si>
  <si>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</si>
  <si>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</si>
  <si>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</si>
  <si>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</si>
  <si>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</si>
  <si>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</si>
  <si>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</si>
  <si>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</si>
  <si>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*It should not typically overlap with 0362T, 97155, and 97156.</t>
  </si>
  <si>
    <t xml:space="preserve">Reasoning: </t>
  </si>
  <si>
    <t>97156 and 97157 can be provided without the child present.</t>
  </si>
  <si>
    <t>97153-97154 ABA Treatment can be provided to the child while the family is receiving Guidance.</t>
  </si>
  <si>
    <t>97155 Clinical Observation of the child receiving ABA can be done at this time also. Obviously, the same provider would not be able to provided Clinical Observation and Family Guidance services at the same time.</t>
  </si>
  <si>
    <t xml:space="preserve">The consumer must be present and have at least 15 minutes of interaction with the case manager/supports coordinator for the monitoring activity and the service being monitored to be reported at same time. </t>
  </si>
  <si>
    <t>Specific scenarios in which two services cannot be reported together (Compiled in response to questions from PIHPs and CMHSPs)</t>
  </si>
  <si>
    <t>Revised: September 2020</t>
  </si>
  <si>
    <r>
      <t>In general, in health care reporting only one service can be reported for a given time period. While there may be other staff present, the service reported is the one that is primary as experienced by the consumer</t>
    </r>
    <r>
      <rPr>
        <sz val="10"/>
        <color rgb="FF000000"/>
        <rFont val="Arial"/>
        <family val="2"/>
      </rPr>
      <t>.  While CMHSPs and/or providers may, for internal financial purposes, track the time/cost of additional staff or services during the primary service, not all information is reported to the state.</t>
    </r>
  </si>
  <si>
    <r>
      <t xml:space="preserve">The per diem codes used by the CMH system (inpatient, MH/DD </t>
    </r>
    <r>
      <rPr>
        <strike/>
        <sz val="10"/>
        <color rgb="FF000000"/>
        <rFont val="Arial"/>
        <family val="2"/>
      </rPr>
      <t xml:space="preserve">residential </t>
    </r>
    <r>
      <rPr>
        <sz val="10"/>
        <color rgb="FF000000"/>
        <rFont val="Arial"/>
        <family val="2"/>
      </rPr>
      <t>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r>
  </si>
  <si>
    <r>
      <t xml:space="preserve">Per diem codes have a day in/day out rule as the person transfers between services that are both reported as a per diem.  Examples are inpatient, </t>
    </r>
    <r>
      <rPr>
        <strike/>
        <sz val="10"/>
        <color rgb="FF000000"/>
        <rFont val="Arial"/>
        <family val="2"/>
      </rPr>
      <t xml:space="preserve">residential  </t>
    </r>
    <r>
      <rPr>
        <sz val="10"/>
        <color rgb="FF000000"/>
        <rFont val="Arial"/>
        <family val="2"/>
      </rPr>
      <t>personal care and community living support(T1020/H2016), detox (H0010/H0012), and SUD residential (H0018HF, H0019). The rule is that the ‘day out’ (i.e., discharge day) is not reported.</t>
    </r>
  </si>
  <si>
    <r>
      <t>(See</t>
    </r>
    <r>
      <rPr>
        <strike/>
        <sz val="10"/>
        <color rgb="FF000000"/>
        <rFont val="Arial"/>
        <family val="2"/>
      </rPr>
      <t xml:space="preserve"> </t>
    </r>
    <r>
      <rPr>
        <sz val="10"/>
        <color rgb="FF000000"/>
        <rFont val="Arial"/>
        <family val="2"/>
      </rPr>
      <t xml:space="preserve">documents on community living support for exceptions for the use of these two codes). The Department is reviewing the simultaneous use of these two codes on the same day for possible future changes.  </t>
    </r>
  </si>
  <si>
    <t>2.     Only one encounter per consumer can be reported for Behavior Treatment Committee (H2000) regardless of how many staff are present.  This service does not require face-to-face with consumer to be reported.</t>
  </si>
  <si>
    <t xml:space="preserve">3.     Family Training – Home Care Training (S5111) can be provided when the symptom bearer is not present at the same time as another service being provided to the symptom bearer. However, under certain circumstances, to be clinically sound, Family Training must be provided with the parent and child present. For example, if a parent is being trained by a PT on a treatment regimen or use of equipment specified in the plan, the beneficiary may need to be present during the training to effectively train the parent. </t>
  </si>
  <si>
    <r>
      <t xml:space="preserve">4.     </t>
    </r>
    <r>
      <rPr>
        <sz val="10"/>
        <color rgb="FF000000"/>
        <rFont val="Arial"/>
        <family val="2"/>
      </rPr>
      <t xml:space="preserve">ABA Family Guidance Services 97156 and 97157, when the child not present, are allowed to be provided at the same time as another face-to-face service to the child by other qualified providers. </t>
    </r>
  </si>
  <si>
    <r>
      <t xml:space="preserve">5. Parent peers can report Parent-to-parent support (S5111 – HM) at same time other services are being provided to the child.  Also, </t>
    </r>
    <r>
      <rPr>
        <sz val="10"/>
        <color theme="1"/>
        <rFont val="Arial"/>
        <family val="2"/>
      </rPr>
      <t>the PIHP/CMHSP can report Parent Management Training Oregon S5111 HA if a provider is face-to-face with the parent while another provider is working separately with the child (consumer).</t>
    </r>
  </si>
  <si>
    <t xml:space="preserve">6.     The child is not present during Resource Parent Training (S5111 ST).  Therefore, a parent of a child can attend Resource Parent Training at the same time as their child is receiving Trauma-focused CBT therapy. </t>
  </si>
  <si>
    <r>
      <t>7.</t>
    </r>
    <r>
      <rPr>
        <sz val="10"/>
        <color rgb="FF000000"/>
        <rFont val="Arial"/>
        <family val="2"/>
      </rPr>
      <t xml:space="preserve">     ABA Behavior Identification Assessment (97151) can be reported at the same time as ABA Adaptive Behavior Treatment (97153 and 97154), ABA Exposure Adaptive Behavior Treatment (0373T), as well as potentially 97157 and 97158. </t>
    </r>
    <r>
      <rPr>
        <b/>
        <u/>
        <sz val="10"/>
        <color rgb="FF000000"/>
        <rFont val="Arial"/>
        <family val="2"/>
      </rPr>
      <t>IF</t>
    </r>
    <r>
      <rPr>
        <sz val="10"/>
        <color rgb="FF000000"/>
        <rFont val="Arial"/>
        <family val="2"/>
      </rPr>
      <t xml:space="preserve"> there are two separate qualified providers. Note: the last two codes (97157 &amp; 97158) cannot be the same provider billing the same time for different services.  </t>
    </r>
  </si>
  <si>
    <t>9.     For ABA, Targeted Case Management and Supports Coordination can be provided at the same time as a beneficiary is receiving a direct ABA covered service; except for when an ABA provider is already conducting clinical observation &amp; direction of the beneficiary and behavior technician; Case management should never overlap with 97155.  Must document what case manager is doing and why – monitoring of the IPOS.  Frequency of monitoring be reasonable and reflect the needs of the beneficiary.</t>
  </si>
  <si>
    <t>10.      ABA Behavioral follow-up assessment (0362T) and Autism Adaptive Behavioral Treatment (97153-97154 and 0373T) can be reported as the same time.</t>
  </si>
  <si>
    <t xml:space="preserve">11.      Face-to-face interactive Case Management monitoring (T1016/T1017) can be reported at the same time as in-home service such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consumer is receiving the service for which they are being monitored in the above settings. </t>
  </si>
  <si>
    <t xml:space="preserve">12.     Face-to Face monitoring by home-based staff (H0036) and ACT (H0039) team members can be reported at the same time as day-time activity services.  The consumer must be present and have at least 15 minutes of interaction with the home-based staff or ACT team member for the monitoring activity and the service being monitored to be reported at same time. </t>
  </si>
  <si>
    <r>
      <t xml:space="preserve">13.     Supports Intensity Scale (SIS) Assessment.  Per the Michigan SIS Implementation manual Community Living Support aides may bill concurrently if they are providing a CLS service at the same time as the SIS assessment.  </t>
    </r>
    <r>
      <rPr>
        <sz val="10"/>
        <color theme="1"/>
        <rFont val="Arial"/>
        <family val="2"/>
      </rPr>
      <t xml:space="preserve">Case management/Supports Coordination may </t>
    </r>
    <r>
      <rPr>
        <b/>
        <sz val="10"/>
        <color theme="1"/>
        <rFont val="Arial"/>
        <family val="2"/>
      </rPr>
      <t xml:space="preserve">not </t>
    </r>
    <r>
      <rPr>
        <sz val="10"/>
        <color theme="1"/>
        <rFont val="Arial"/>
        <family val="2"/>
      </rPr>
      <t>be billed concurrently. These staff should account for their time as indirect/pre-planning activity, but they cannot report a CM/SC Service during the same time as attending the SIS assessment.</t>
    </r>
  </si>
  <si>
    <r>
      <t xml:space="preserve">There have also been questions as to which transportation costs can be charged to Medicaid (and now HMP). </t>
    </r>
    <r>
      <rPr>
        <sz val="10"/>
        <color rgb="FF000000"/>
        <rFont val="Arial"/>
        <family val="2"/>
      </rPr>
      <t>The EDIT work group notes that there is inconsistency across CMHSPs in interpretation of the following passage from the Medicaid manual. The highlighted sentence could be interpreted to mean either that Medicaid covers any necessary transportation (with a limitation/condition related to medical office visits and role of DHS and MHPs) OR it could be interpreted to mean that Medicaid coverage is limited to only “day program” transportation costs.</t>
    </r>
  </si>
  <si>
    <r>
      <t>PIHPs are responsible for transportation to and from the beneficiary’s place of residence when provided so a beneficiary may participate in a state plan, HSW or additional/B3 service at an approved day program site or in a clubhouse psychosocial rehabilitation program. M</t>
    </r>
    <r>
      <rPr>
        <sz val="10"/>
        <color theme="1"/>
        <rFont val="Arial"/>
        <family val="2"/>
      </rPr>
      <t>HPs are responsible for assuring their enrollees’ transportation to the primary health care services provided by the MHPs, and to (non-mental health) specialists and out-of-state medical providers. MDHHS is responsible for assuring transportation to medical appointments for Medicaid beneficiaries not enrolled in MHPs; and to dental,substance abuse, and mental health services (except those noted above and in the HSW program described in the Habilitation Supports Waiver for Persons with Developmental Disabilities Section of this chapter) for all Medicaid beneficiaries. (Refer to the local MDHHS office or MHP for additional information, and to the Ambulance Chapter of this manual for information on medical emergency transportation.)
PIHP’s payment for transportation should be authorized only after it is determined that it is not otherwise available (e.g., MDHHS, MHP, volunteer, family member), and for the least expensive available means suitable to the beneficiary’s need.</t>
    </r>
  </si>
  <si>
    <r>
      <t>PIHPs are responsible for transportation to and from the beneficiary’s place of residence when provided so a beneficiary may participate in a PIHP–covered state plan, HSW or additional/B3 service within the consumer’s community or for transportation associated with inpatient or crisis residential. </t>
    </r>
    <r>
      <rPr>
        <i/>
        <sz val="10"/>
        <color rgb="FF000000"/>
        <rFont val="Arial"/>
        <family val="2"/>
      </rPr>
      <t>Further,</t>
    </r>
    <r>
      <rPr>
        <sz val="10"/>
        <color rgb="FF000000"/>
        <rFont val="Arial"/>
        <family val="2"/>
      </rPr>
      <t xml:space="preserve"> PIHP’s payment for transportation should be authorized only after it is determined that it is not otherwise available (e.g., DHS, MHP, volunteer, family member), and for the least expensive available means suitable to the beneficiary’s need.  </t>
    </r>
  </si>
  <si>
    <r>
      <t>BHDDA management is reviewing this clarification, however, consideration is being given to the budget impact of this revision.  In addition, further understanding is needed as to what responsibility local DHS offices do</t>
    </r>
    <r>
      <rPr>
        <b/>
        <sz val="10"/>
        <color rgb="FF000000"/>
        <rFont val="Arial"/>
        <family val="2"/>
      </rPr>
      <t xml:space="preserve"> </t>
    </r>
    <r>
      <rPr>
        <sz val="10"/>
        <color rgb="FF000000"/>
        <rFont val="Arial"/>
        <family val="2"/>
      </rPr>
      <t>currently have for non-day treatment and PSR transportation costs.  There is also request for clarification transportation coverage for consumers in the Dual Eligible Project (MHL)</t>
    </r>
  </si>
  <si>
    <r>
      <t>The 2004 instructions and code manual indicate that transportation costs are to be layered onto the service costs. This is usually accomplished by adding costs on to the relevant rows in the various UNC reports</t>
    </r>
    <r>
      <rPr>
        <sz val="10"/>
        <color rgb="FF000000"/>
        <rFont val="Arial"/>
        <family val="2"/>
      </rPr>
      <t>. Also payments to the service provider may have included a bundling of both service and transportation costs with the two costs added together into the overall rate.</t>
    </r>
  </si>
  <si>
    <r>
      <t xml:space="preserve">The Code Manual states: </t>
    </r>
    <r>
      <rPr>
        <b/>
        <sz val="10"/>
        <color rgb="FF000000"/>
        <rFont val="Arial"/>
        <family val="2"/>
      </rPr>
      <t>‘</t>
    </r>
    <r>
      <rPr>
        <sz val="10"/>
        <color theme="1"/>
        <rFont val="Arial"/>
        <family val="2"/>
      </rPr>
      <t xml:space="preserve">Do not report transportation as a separate Habilitation Supports Waiver service, or when provided to transport the beneficiary to skill-building, clubhouse, supported employment, or community living activities.  </t>
    </r>
    <r>
      <rPr>
        <sz val="10"/>
        <color rgb="FF000000"/>
        <rFont val="Arial"/>
        <family val="2"/>
      </rPr>
      <t>Other transportation costs should be included in the cost of the service to which the beneficiary is being transported (e.g., supported employment, skill building, and community living supports)’.</t>
    </r>
  </si>
  <si>
    <r>
      <t xml:space="preserve">The challenge is that transportation is arranged and paid for in a wide variety of ways. </t>
    </r>
    <r>
      <rPr>
        <sz val="10"/>
        <color rgb="FF000000"/>
        <rFont val="Arial"/>
        <family val="2"/>
      </rPr>
      <t>In reviewing the cost reports, half of the PIHPs use the individual transportation codes such as A0080, A0090, T2003 etc. </t>
    </r>
  </si>
  <si>
    <r>
      <t xml:space="preserve">Service </t>
    </r>
    <r>
      <rPr>
        <b/>
        <sz val="10"/>
        <color rgb="FF000000"/>
        <rFont val="Arial"/>
        <family val="2"/>
      </rPr>
      <t>Description</t>
    </r>
  </si>
  <si>
    <r>
      <t xml:space="preserve">Subsequent adjustments to prior year accruals is </t>
    </r>
    <r>
      <rPr>
        <b/>
        <sz val="10"/>
        <color theme="1"/>
        <rFont val="Arial"/>
        <family val="2"/>
      </rPr>
      <t>not</t>
    </r>
    <r>
      <rPr>
        <sz val="10"/>
        <color theme="1"/>
        <rFont val="Arial"/>
        <family val="2"/>
      </rPr>
      <t xml:space="preserve"> included as a service cost in the current year, i.e., not included in UNC rows for PT68/PT73. This is to be shown as a “write off” or “prior year adjustment” as a reconciling item between costs reported in UNCs and FSR.</t>
    </r>
  </si>
  <si>
    <r>
      <t xml:space="preserve">For FY17 reporting, the PIHP/CMHSP will </t>
    </r>
    <r>
      <rPr>
        <b/>
        <sz val="10"/>
        <color theme="1"/>
        <rFont val="Arial"/>
        <family val="2"/>
      </rPr>
      <t>report all days</t>
    </r>
    <r>
      <rPr>
        <sz val="10"/>
        <color theme="1"/>
        <rFont val="Arial"/>
        <family val="2"/>
      </rPr>
      <t xml:space="preserve"> of the consumer’s inpatient stay including those stays for which the PIHP/CMHSP covers only a portion of the cost of the stay (as in the case of a Medicare deductible).</t>
    </r>
  </si>
  <si>
    <r>
      <t>Screening</t>
    </r>
    <r>
      <rPr>
        <sz val="10"/>
        <color theme="1"/>
        <rFont val="Arial"/>
        <family val="2"/>
      </rPr>
      <t xml:space="preserve"> means the PIHP/delegated entity has been notified of the beneficiary’s needs and has been provided enough information to make a determination of the most appropriate services. The screening may be provided on-site, face-to-face by PIHP/delegated entity personnel, or over the telephone.</t>
    </r>
  </si>
  <si>
    <r>
      <t>Authorization/certification</t>
    </r>
    <r>
      <rPr>
        <sz val="10"/>
        <color theme="1"/>
        <rFont val="Arial"/>
        <family val="2"/>
      </rPr>
      <t xml:space="preserve"> means that the PIHP/delegated entity has screened the beneficiary and has approved the services requested. Telephone screening must be followed-up by the written certification.</t>
    </r>
  </si>
  <si>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</si>
  <si>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The time post T1023 that is spent face to face only (</t>
    </r>
    <r>
      <rPr>
        <i/>
        <sz val="10"/>
        <color theme="1"/>
        <rFont val="Arial"/>
        <family val="2"/>
      </rPr>
      <t>actively providing treatment</t>
    </r>
    <r>
      <rPr>
        <sz val="10"/>
        <color theme="1"/>
        <rFont val="Arial"/>
        <family val="2"/>
      </rPr>
      <t>) with the consumer (working on a diversion plan, etc.), will be considered H2011.</t>
    </r>
  </si>
  <si>
    <r>
      <t>Service De</t>
    </r>
    <r>
      <rPr>
        <sz val="10"/>
        <color rgb="FF000000"/>
        <rFont val="Arial"/>
        <family val="2"/>
      </rPr>
      <t>scription</t>
    </r>
  </si>
  <si>
    <t>1.     BHDDA plans to phase out  reporting CLS (H2015) as a daytime activity if the person is also getting a per diem CLS (i.e., H2016)</t>
  </si>
  <si>
    <t>2.     HSW codes and use is challenging – the non-vocational has a 4-hour condition and uses the same code as skill-building; the pre-vocational code is an hour code which is difficult to use.</t>
  </si>
  <si>
    <t>3.     Transportation costs associated with these services has been reported in a variety of ways leading to inconsistency in cost per unit for the various services.</t>
  </si>
  <si>
    <r>
      <t>Code:</t>
    </r>
    <r>
      <rPr>
        <sz val="10"/>
        <color rgb="FF000000"/>
        <rFont val="Arial"/>
        <family val="2"/>
      </rPr>
      <t xml:space="preserve"> H2015 reported in 15-minute increments</t>
    </r>
  </si>
  <si>
    <r>
      <t>Place of Service Code</t>
    </r>
    <r>
      <rPr>
        <sz val="10"/>
        <color rgb="FF000000"/>
        <rFont val="Arial"/>
        <family val="2"/>
      </rPr>
      <t xml:space="preserve"> : DHHS hopes to get a new one for “community”, in the meantime use 99</t>
    </r>
  </si>
  <si>
    <r>
      <t>Pricing H2015</t>
    </r>
    <r>
      <rPr>
        <sz val="10"/>
        <color rgb="FF000000"/>
        <rFont val="Arial"/>
        <family val="2"/>
      </rPr>
      <t xml:space="preserve"> :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</si>
  <si>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r>
      <t>Transportation:</t>
    </r>
    <r>
      <rPr>
        <sz val="10"/>
        <color rgb="FF000000"/>
        <rFont val="Arial"/>
        <family val="2"/>
      </rPr>
      <t xml:space="preserve"> If the transportation to H2015 community activities is done by a separate transportation company, then that cost is to be rolled into the H2015 service row in the UNCs, and will also be shown in a new informational row on UNCs: </t>
    </r>
    <r>
      <rPr>
        <sz val="10"/>
        <color theme="1"/>
        <rFont val="Arial"/>
        <family val="2"/>
      </rPr>
      <t xml:space="preserve">"Transport for Day-time/H2015 CLS". Transportation encounters should NOT be reported separately. </t>
    </r>
  </si>
  <si>
    <r>
      <t>Place of Service Code</t>
    </r>
    <r>
      <rPr>
        <sz val="10"/>
        <color rgb="FF000000"/>
        <rFont val="Arial"/>
        <family val="2"/>
      </rPr>
      <t>: 99</t>
    </r>
  </si>
  <si>
    <r>
      <t>This is primarily a staffing cost but may inclu</t>
    </r>
    <r>
      <rPr>
        <sz val="10"/>
        <color theme="1"/>
        <rFont val="Arial"/>
        <family val="2"/>
      </rPr>
      <t xml:space="preserve">de facility costs if the CLS activity is being provided at a CMH office. </t>
    </r>
    <r>
      <rPr>
        <sz val="10"/>
        <color rgb="FF000000"/>
        <rFont val="Arial"/>
        <family val="2"/>
      </rPr>
      <t>Cost includes staff costs ( including supervisory staff), facility ( lease/mortgage, utilities, maintenance), equipment, travel,  supplies and materials , and provider administration</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</si>
  <si>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</si>
  <si>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(HH) a person must be eligible for Medicaid and require physical assistance with at least one activity of daily living. This is a form of personal care. The distinction between CLS and HH personal care is that CLS has a teaching, guiding, prompting component that HH does not have – sometimes described as “doing with vs doing for. ”The hours of Home Help a person gets should be deducted from the hours needed for supports to derive the CLS level of need.</t>
    </r>
  </si>
  <si>
    <r>
      <t xml:space="preserve">ONLY </t>
    </r>
    <r>
      <rPr>
        <sz val="10"/>
        <color theme="1"/>
        <rFont val="Arial"/>
        <family val="2"/>
      </rPr>
      <t>use place of service 12 (home/private residence) when using H2015 as an in-home support in the person's non-licensed residence. It is not expected that the CLS "residential" worker change location codes as they accompany the consumers out into the community. Use the preponderance rule.</t>
    </r>
  </si>
  <si>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Use modifier UJ with H2015 for CLS provided during consumer sleep hours at night.</t>
    </r>
    <r>
      <rPr>
        <b/>
        <sz val="10"/>
        <color rgb="FFFF0000"/>
        <rFont val="Arial"/>
        <family val="2"/>
      </rPr>
      <t xml:space="preserve">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</si>
  <si>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</si>
  <si>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 xml:space="preserve">Medicaid does cover services provided to children with developmental disabilities in a CCI that exclusively serves children with developmental disabilities, and has an enforced policy of prohibiting staff use of seclusion and restraint. They may use physical management as defined by MDCH policy and PA 116.  (DCH memo from Liz Knisely dated April 16, 2014). </t>
  </si>
  <si>
    <r>
      <rPr>
        <b/>
        <sz val="10"/>
        <color theme="1"/>
        <rFont val="Arial"/>
        <family val="2"/>
      </rPr>
      <t>Reporting for BH-TEDS</t>
    </r>
    <r>
      <rPr>
        <sz val="10"/>
        <color theme="1"/>
        <rFont val="Arial"/>
        <family val="2"/>
      </rPr>
      <t xml:space="preserve">
Living Arrangement data element:
Field A052, all should use value 22
Field A053, value 221</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</si>
  <si>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</si>
  <si>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</si>
  <si>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r>
      <t xml:space="preserve">NOTE: </t>
    </r>
    <r>
      <rPr>
        <sz val="10"/>
        <color rgb="FF000000"/>
        <rFont val="Arial"/>
        <family val="2"/>
      </rPr>
      <t xml:space="preserve">In the past DCH had allowed the concurrent use of H2015 for 1-1 staffing needed on a temporary/emergency basis for an individual consumer. </t>
    </r>
    <r>
      <rPr>
        <b/>
        <sz val="10"/>
        <color rgb="FF000000"/>
        <rFont val="Arial"/>
        <family val="2"/>
      </rPr>
      <t>As of 10/1/16 this is no longer allowed</t>
    </r>
    <r>
      <rPr>
        <sz val="10"/>
        <color rgb="FF000000"/>
        <rFont val="Arial"/>
        <family val="2"/>
      </rPr>
      <t xml:space="preserve">. </t>
    </r>
    <r>
      <rPr>
        <b/>
        <sz val="10"/>
        <color rgb="FF000000"/>
        <rFont val="Arial"/>
        <family val="2"/>
      </rPr>
      <t>THIS IS A CHANGE FROM PAST PRACTICE</t>
    </r>
    <r>
      <rPr>
        <sz val="10"/>
        <color rgb="FF000000"/>
        <rFont val="Arial"/>
        <family val="2"/>
      </rPr>
      <t>:    See below in pricing section.</t>
    </r>
  </si>
  <si>
    <r>
      <t xml:space="preserve">The use of modifiers was removed for FY16. </t>
    </r>
    <r>
      <rPr>
        <sz val="10"/>
        <color theme="1"/>
        <rFont val="Arial"/>
        <family val="2"/>
      </rPr>
      <t xml:space="preserve">These 3-level modifiers have been a challenge to the system and have created a high degree of inconsistency in application and thus appear to no longer be of use. Plus, these homes are very regulated and requirements dictate the staffing and levels of needs of the residents. These services are more stable and have little impact from the use of natural supports that impacts services in non-licensed settings. </t>
    </r>
  </si>
  <si>
    <r>
      <t xml:space="preserve">The pricing is derived from an average cost per staff hour which should take into account such "staffing" costs as salary, fringes, home administration, CSS/M,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</si>
  <si>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Contents:</t>
  </si>
  <si>
    <r>
      <t xml:space="preserve">2.  </t>
    </r>
    <r>
      <rPr>
        <b/>
        <u/>
        <sz val="10"/>
        <color theme="1"/>
        <rFont val="Arial"/>
        <family val="2"/>
      </rPr>
      <t>Encounters and contacts</t>
    </r>
    <r>
      <rPr>
        <b/>
        <sz val="10"/>
        <color theme="1"/>
        <rFont val="Arial"/>
        <family val="2"/>
      </rPr>
      <t xml:space="preserve"> </t>
    </r>
    <r>
      <rPr>
        <sz val="10"/>
        <color theme="1"/>
        <rFont val="Arial"/>
        <family val="2"/>
      </rPr>
      <t>(face-to-face) that are interrupted during the day: report one encounter; encounters and contacts for evaluations, assessments and Behavior Management committee that are interrupted and span more than one day: report one encounter or contact.</t>
    </r>
  </si>
  <si>
    <t>SEE SEPARATE TAB (PROPOSE REMOVING THIS SECTION)</t>
  </si>
  <si>
    <r>
      <rPr>
        <b/>
        <sz val="10"/>
        <rFont val="Arial"/>
        <family val="2"/>
      </rPr>
      <t>RESOURCES:</t>
    </r>
    <r>
      <rPr>
        <sz val="10"/>
        <color theme="1"/>
        <rFont val="Arial"/>
        <family val="2"/>
      </rPr>
      <t xml:space="preserve">
The current version of the Provider Qualifications chart can be found at the following link: </t>
    </r>
    <r>
      <rPr>
        <sz val="10"/>
        <color theme="4"/>
        <rFont val="Arial"/>
        <family val="2"/>
      </rPr>
      <t xml:space="preserve">https://www.michigan.gov/mdhhs/0,5885,7-339-71550_2941_38765---,00.html </t>
    </r>
    <r>
      <rPr>
        <sz val="10"/>
        <color theme="1"/>
        <rFont val="Arial"/>
        <family val="2"/>
      </rPr>
      <t xml:space="preserve">
The Michigan Medicaid Provider Manual can be found at the following link:
</t>
    </r>
    <r>
      <rPr>
        <sz val="10"/>
        <color theme="4"/>
        <rFont val="Arial"/>
        <family val="2"/>
      </rPr>
      <t xml:space="preserve">https://www.michigan.gov/mdhhs/0,5885,7-339--87572--,00.html </t>
    </r>
  </si>
  <si>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Housing Assistance and Substance Use Disorder Case Management (H0006). Family Training, Family Psycho-Education, and Family Therapy must be face-to-face with a family member. Prevention (Direct Models), Home-based, and Wraparound must be face-to-face with consumer or family member.</t>
    </r>
  </si>
  <si>
    <r>
      <t> 90785 interactive complexity used with 90791 or 90792 psychiatric evaluation,</t>
    </r>
    <r>
      <rPr>
        <b/>
        <sz val="10"/>
        <color rgb="FF92D050"/>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</si>
  <si>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 90833 (30 min), 90836 (45 min) and 90838 (60 min) with evaluation management and psychotherapy</t>
  </si>
  <si>
    <t> 90840 psychotherapy for crisis, each additional 30 min with 90839 crisis intervention</t>
  </si>
  <si>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</si>
  <si>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</si>
  <si>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</si>
  <si>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</si>
  <si>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</si>
  <si>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</si>
  <si>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</si>
  <si>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rPr>
        <sz val="10"/>
        <color theme="1"/>
        <rFont val="Wingdings"/>
        <charset val="2"/>
      </rPr>
      <t></t>
    </r>
    <r>
      <rPr>
        <sz val="8.6999999999999993"/>
        <color theme="1"/>
        <rFont val="Arial"/>
        <family val="2"/>
        <charset val="2"/>
      </rPr>
      <t xml:space="preserve">  </t>
    </r>
    <r>
      <rPr>
        <sz val="10"/>
        <color theme="1"/>
        <rFont val="Arial"/>
        <family val="2"/>
        <charset val="2"/>
      </rPr>
      <t xml:space="preserve">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</si>
  <si>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r>
      <rPr>
        <sz val="10"/>
        <color theme="1"/>
        <rFont val="Wingdings"/>
        <charset val="2"/>
      </rPr>
      <t></t>
    </r>
    <r>
      <rPr>
        <sz val="10"/>
        <color theme="1"/>
        <rFont val="Arial"/>
        <family val="2"/>
        <charset val="2"/>
      </rPr>
      <t>  Child caring institutions (CCIs) when used by a child with SED due to seclusion/restraint limitation.  In these instances the S5145 code should be used and is only funded by GF;</t>
    </r>
  </si>
  <si>
    <r>
      <rPr>
        <sz val="10"/>
        <color theme="1"/>
        <rFont val="Wingdings"/>
        <charset val="2"/>
      </rPr>
      <t></t>
    </r>
    <r>
      <rPr>
        <sz val="8.6999999999999993"/>
        <color theme="1"/>
        <rFont val="Arial"/>
        <family val="2"/>
        <charset val="2"/>
      </rPr>
      <t xml:space="preserve">  </t>
    </r>
    <r>
      <rPr>
        <sz val="10"/>
        <color theme="1"/>
        <rFont val="Arial"/>
        <family val="2"/>
        <charset val="2"/>
      </rPr>
      <t>If a home serving adults is not certified as a mental health residential service or does not meet Medicaid requirements, then S5140 code should be used and charged all to GF.</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</si>
  <si>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</si>
  <si>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</si>
  <si>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sz val="10"/>
        <color theme="1"/>
        <rFont val="Arial"/>
        <family val="2"/>
      </rPr>
      <t>NOT acceptable reporting/pricing</t>
    </r>
    <r>
      <rPr>
        <sz val="10"/>
        <color theme="1"/>
        <rFont val="Arial"/>
        <family val="2"/>
      </rPr>
      <t xml:space="preserve">
     •  PC is 4 hours thus 1/6 of day and thus 1/6 of total per diem
     •  The total cost to run the home is $285,000 and there are six people living there with different level of needs:
               o	  6 people times 365 days = 2,190 total days for a total per diem of $130.14
               o	  With PC as 1/6 reporting PC as $21.69 and CLS as $108.45, </t>
    </r>
    <r>
      <rPr>
        <b/>
        <sz val="10"/>
        <color theme="1"/>
        <rFont val="Arial"/>
        <family val="2"/>
      </rPr>
      <t>These rate calculations are NOT acceptable</t>
    </r>
  </si>
  <si>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</si>
  <si>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</si>
  <si>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</si>
  <si>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t>•	  Psycho-social Rehabilitation/Clubhouse (state plan: H2030)
•	  Skill Building Assistance (H2014)
•	  Supported Employment (H2023)
•	  Community Living Services (H2015)
•	  Peer operated drop-in programs (H0023 or N/Aaggregate costs for drops-ins are reported in cost reports only and outside of the encounter system)</t>
  </si>
  <si>
    <t>•	  Out of home non-vocational (H2014HK)
•	  Pre-vocational (T2015HK – an hour code)
•	  Supported Employment (H2023HK)
•	  Community Living Services (H2015HK)</t>
  </si>
  <si>
    <r>
      <t xml:space="preserve">•	  The staff persons providing this activity cannot be the same as staff providing the CLS residential services.
•	  The IPOS must delineate goals specific to these day-time CLS activities
•	  The place of service code is not one reflecting living arrangement – primarily it will be code 99, </t>
    </r>
    <r>
      <rPr>
        <i/>
        <sz val="10"/>
        <color theme="1"/>
        <rFont val="Arial"/>
        <family val="2"/>
      </rPr>
      <t>“in the community”</t>
    </r>
    <r>
      <rPr>
        <sz val="10"/>
        <color theme="1"/>
        <rFont val="Arial"/>
        <family val="2"/>
      </rPr>
      <t>.</t>
    </r>
  </si>
  <si>
    <r>
      <rPr>
        <u/>
        <sz val="10"/>
        <color rgb="FF000000"/>
        <rFont val="Arial"/>
        <family val="2"/>
      </rPr>
      <t>Code:</t>
    </r>
    <r>
      <rPr>
        <sz val="10"/>
        <color rgb="FF000000"/>
        <rFont val="Arial"/>
        <family val="2"/>
      </rPr>
      <t xml:space="preserve"> H2015 reported in 15-minute increments</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</si>
  <si>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</si>
  <si>
    <r>
      <rPr>
        <u/>
        <sz val="10"/>
        <color theme="1"/>
        <rFont val="Arial"/>
        <family val="2"/>
      </rPr>
      <t>Transportation:</t>
    </r>
    <r>
      <rPr>
        <sz val="10"/>
        <color theme="1"/>
        <rFont val="Arial"/>
        <family val="2"/>
      </rPr>
      <t xml:space="preserve"> If the transportation to the facility is done by a separate transportation company, then that cost will be included in the H2015 service row, and also reported as an added new informational row on UNCs: "Transport for CLS". Encounters not to be reported.</t>
    </r>
  </si>
  <si>
    <t>3. H2015 - as used to provide staff support by CMH staff - generally an intermittent activity</t>
  </si>
  <si>
    <t>a)	  CLS as provided by peers who are not yet certified
b)	  Provision of some specialized CLS activity -- often done in a group at the CMH site
c)	  Outreach activities</t>
  </si>
  <si>
    <r>
      <rPr>
        <u/>
        <sz val="10"/>
        <color rgb="FF000000"/>
        <rFont val="Arial"/>
        <family val="2"/>
      </rPr>
      <t xml:space="preserve">Code: </t>
    </r>
    <r>
      <rPr>
        <sz val="10"/>
        <color rgb="FF000000"/>
        <rFont val="Arial"/>
        <family val="2"/>
      </rPr>
      <t>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</si>
  <si>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</si>
  <si>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</si>
  <si>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charset val="2"/>
      </rPr>
      <t xml:space="preserve">  The individual can reasonably be expected within the near future to physically injure himself or another individual, either intentionally or unintentionally;</t>
    </r>
  </si>
  <si>
    <r>
      <rPr>
        <sz val="10"/>
        <color theme="1"/>
        <rFont val="Wingdings"/>
        <charset val="2"/>
      </rPr>
      <t></t>
    </r>
    <r>
      <rPr>
        <sz val="10"/>
        <color theme="1"/>
        <rFont val="Arial"/>
        <family val="2"/>
      </rPr>
      <t xml:space="preserve">  The individual is unable to provide himself food, clothing, or shelter, or to attend to basic physical activities such as eating, toileting, bathing, grooming, dressing, or ambulating, and this inability may lead in the near future to harm to the individual or to another individual; or</t>
    </r>
  </si>
  <si>
    <r>
      <rPr>
        <sz val="10"/>
        <color theme="1"/>
        <rFont val="Wingdings"/>
        <charset val="2"/>
      </rPr>
      <t></t>
    </r>
    <r>
      <rPr>
        <sz val="10"/>
        <color theme="1"/>
        <rFont val="Arial"/>
        <family val="2"/>
        <charset val="2"/>
      </rPr>
      <t xml:space="preserve">  The individual’s judgment is so impaired that he is unable to understand the need for treatment and, in the opinion of the behavioral health professional, his continued behavior as a result of the behavioral health disorder can reasonably be expected in the near future to result in physical harm to the individual or to another individual.</t>
    </r>
  </si>
  <si>
    <r>
      <rPr>
        <sz val="10"/>
        <color theme="1"/>
        <rFont val="Wingdings"/>
        <charset val="2"/>
      </rPr>
      <t></t>
    </r>
    <r>
      <rPr>
        <sz val="10"/>
        <color theme="1"/>
        <rFont val="Arial"/>
        <family val="2"/>
      </rPr>
      <t xml:space="preserve">  Pre-admission screening to determine whether alternative services are appropriate and available.</t>
    </r>
  </si>
  <si>
    <r>
      <rPr>
        <sz val="10"/>
        <color theme="1"/>
        <rFont val="Wingdings"/>
        <charset val="2"/>
      </rPr>
      <t></t>
    </r>
    <r>
      <rPr>
        <sz val="10"/>
        <color theme="1"/>
        <rFont val="Arial"/>
        <family val="2"/>
      </rPr>
      <t xml:space="preserve">  Severity of Illness and Intensity of Service clinical criteria will be used for such prescreening.</t>
    </r>
  </si>
  <si>
    <r>
      <rPr>
        <sz val="10"/>
        <color theme="1"/>
        <rFont val="Wingdings"/>
        <charset val="2"/>
      </rPr>
      <t></t>
    </r>
    <r>
      <rPr>
        <sz val="10"/>
        <color theme="1"/>
        <rFont val="Arial"/>
        <family val="2"/>
      </rPr>
      <t xml:space="preserve">  Inpatient pre-screening services must be available 24-hours-a-day, seven-days-a-week.</t>
    </r>
  </si>
  <si>
    <r>
      <rPr>
        <sz val="10"/>
        <color theme="1"/>
        <rFont val="Wingdings"/>
        <charset val="2"/>
      </rPr>
      <t></t>
    </r>
    <r>
      <rPr>
        <sz val="10"/>
        <color theme="1"/>
        <rFont val="Arial"/>
        <family val="2"/>
      </rPr>
      <t xml:space="preserve">  Provision of notice regarding rights to a second opinion in the case of denials.</t>
    </r>
  </si>
  <si>
    <r>
      <rPr>
        <sz val="10"/>
        <color theme="1"/>
        <rFont val="Wingdings"/>
        <charset val="2"/>
      </rPr>
      <t></t>
    </r>
    <r>
      <rPr>
        <sz val="10"/>
        <color theme="1"/>
        <rFont val="Arial"/>
        <family val="2"/>
      </rPr>
      <t xml:space="preserve">  Coordination with substance abuse treatment providers, when appropriate.</t>
    </r>
  </si>
  <si>
    <r>
      <rPr>
        <sz val="10"/>
        <color theme="1"/>
        <rFont val="Wingdings"/>
        <charset val="2"/>
      </rPr>
      <t></t>
    </r>
    <r>
      <rPr>
        <sz val="10"/>
        <color theme="1"/>
        <rFont val="Arial"/>
        <family val="2"/>
      </rPr>
      <t xml:space="preserve">  Provision of, or referral to and linkage with, alternative services, when appropriate.</t>
    </r>
  </si>
  <si>
    <r>
      <rPr>
        <sz val="10"/>
        <color theme="1"/>
        <rFont val="Wingdings"/>
        <charset val="2"/>
      </rPr>
      <t></t>
    </r>
    <r>
      <rPr>
        <sz val="10"/>
        <color theme="1"/>
        <rFont val="Arial"/>
        <family val="2"/>
      </rPr>
      <t xml:space="preserve">  Communication with the treating and/or referring provider.</t>
    </r>
  </si>
  <si>
    <r>
      <rPr>
        <sz val="10"/>
        <color theme="1"/>
        <rFont val="Wingdings"/>
        <charset val="2"/>
      </rPr>
      <t></t>
    </r>
    <r>
      <rPr>
        <sz val="10"/>
        <color theme="1"/>
        <rFont val="Arial"/>
        <family val="2"/>
      </rPr>
      <t xml:space="preserve">  Communication with the primary care physician or health plan.</t>
    </r>
  </si>
  <si>
    <r>
      <rPr>
        <sz val="10"/>
        <color theme="1"/>
        <rFont val="Wingdings"/>
        <charset val="2"/>
      </rPr>
      <t></t>
    </r>
    <r>
      <rPr>
        <sz val="10"/>
        <color theme="1"/>
        <rFont val="Arial"/>
        <family val="2"/>
      </rPr>
      <t xml:space="preserve">  Planning in conjunction with hospital personnel for the beneficiary's after-care services.</t>
    </r>
  </si>
  <si>
    <r>
      <rPr>
        <sz val="10"/>
        <color theme="1"/>
        <rFont val="Wingdings"/>
        <charset val="2"/>
      </rPr>
      <t></t>
    </r>
    <r>
      <rPr>
        <sz val="10"/>
        <color theme="1"/>
        <rFont val="Arial"/>
        <family val="2"/>
        <charset val="2"/>
      </rPr>
      <t xml:space="preserve">  In most instances, the beneficiary will receive services in a community-based psychiatric unit in the PIHP service area where he resides. There may be instances when a PIHP is responsible for a resident that they have placed into a community program in another county or state. In these cases, the responsible PIHP or delegated entity, i.e., the one managing the case, is responsible for authorizing admission and/or continuing stay.</t>
    </r>
  </si>
  <si>
    <r>
      <rPr>
        <sz val="10"/>
        <color theme="1"/>
        <rFont val="Wingdings"/>
        <charset val="2"/>
      </rPr>
      <t></t>
    </r>
    <r>
      <rPr>
        <sz val="10"/>
        <color theme="1"/>
        <rFont val="Arial"/>
        <family val="2"/>
        <charset val="2"/>
      </rPr>
      <t xml:space="preserve">  If a beneficiary experiences psychiatric crisis in another PIHP region, the PIHP in that county/region should provide crisis intervention/services as needed and contact the PIHP for the county of the beneficiary’s residence for disposition.</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</si>
  <si>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he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</si>
  <si>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</si>
  <si>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</si>
  <si>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Unlike health care where inpatient services constitute 50% of use/costs, in the CMH system use of community hospitals is less than 10%.</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</si>
  <si>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</si>
  <si>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</si>
  <si>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r>
      <rPr>
        <sz val="10"/>
        <color theme="1"/>
        <rFont val="Wingdings"/>
        <charset val="2"/>
      </rPr>
      <t></t>
    </r>
    <r>
      <rPr>
        <sz val="10"/>
        <color theme="1"/>
        <rFont val="Arial"/>
        <family val="2"/>
      </rPr>
      <t xml:space="preserve">  The DCH reporting rule from 2004 was to report all episodes where CMH was actively involved in the admission for an existing consumer. For others</t>
    </r>
    <r>
      <rPr>
        <strike/>
        <sz val="10"/>
        <color theme="1"/>
        <rFont val="Arial"/>
        <family val="2"/>
      </rPr>
      <t xml:space="preserve"> </t>
    </r>
    <r>
      <rPr>
        <sz val="10"/>
        <color theme="1"/>
        <rFont val="Arial"/>
        <family val="2"/>
      </rPr>
      <t>the reporting of episodes was more tied to CMH role re authorized/approved admission, PLUS the ability to get information about the length of stay - especially challenging for Medicare-covered persons.</t>
    </r>
  </si>
  <si>
    <r>
      <rPr>
        <sz val="10"/>
        <color theme="1"/>
        <rFont val="Wingdings"/>
        <charset val="2"/>
      </rPr>
      <t></t>
    </r>
    <r>
      <rPr>
        <sz val="10"/>
        <color theme="1"/>
        <rFont val="Arial"/>
        <family val="2"/>
      </rPr>
      <t xml:space="preserve">  In 2013 with the addition of including financial information on encounters, some CMHSPs/PIHPs went to reporting encounters only if they paid something for the episode. Thus a number of MME episodes are not reported – i.e., when Medicare payment covered the cost of the stay.</t>
    </r>
  </si>
  <si>
    <r>
      <rPr>
        <sz val="10"/>
        <color theme="1"/>
        <rFont val="Wingdings"/>
        <charset val="2"/>
      </rPr>
      <t></t>
    </r>
    <r>
      <rPr>
        <sz val="10"/>
        <color theme="1"/>
        <rFont val="Arial"/>
        <family val="2"/>
      </rPr>
      <t xml:space="preserve">  Cost per day as reported across PIHPs shows we have inconsistency on how COB use/costs is being reported.</t>
    </r>
  </si>
  <si>
    <r>
      <rPr>
        <sz val="10"/>
        <color theme="1"/>
        <rFont val="Wingdings"/>
        <charset val="2"/>
      </rPr>
      <t></t>
    </r>
    <r>
      <rPr>
        <sz val="10"/>
        <color theme="1"/>
        <rFont val="Arial"/>
        <family val="2"/>
        <charset val="2"/>
      </rPr>
      <t xml:space="preserve">  Based on the FY14 MUNC, the range for an inpatient day is $372-$975.  A small part of this variance is due to market forces with respect to per diems as negotiated by CMHSPs/PIHPs. But the larger factors include a) how Coordination of Benefit is handled/reported, b) how accruals are reported, and c) how physician costs are paid. </t>
    </r>
  </si>
  <si>
    <r>
      <rPr>
        <sz val="10"/>
        <color theme="1"/>
        <rFont val="Wingdings"/>
        <charset val="2"/>
      </rPr>
      <t></t>
    </r>
    <r>
      <rPr>
        <sz val="10"/>
        <color theme="1"/>
        <rFont val="Arial"/>
        <family val="2"/>
        <charset val="2"/>
      </rPr>
      <t xml:space="preserve">  PIHPs with lower average per diems have included episodes (days used and cases) with a COB (including days with zero-paid by PIHP/CMHSP), whereas PIHPs with the higher average cost per day have included COB costs but not all of the days. </t>
    </r>
  </si>
  <si>
    <r>
      <rPr>
        <sz val="10"/>
        <color theme="1"/>
        <rFont val="Wingdings"/>
        <charset val="2"/>
      </rPr>
      <t></t>
    </r>
    <r>
      <rPr>
        <sz val="10"/>
        <color theme="1"/>
        <rFont val="Arial"/>
        <family val="2"/>
        <charset val="2"/>
      </rPr>
      <t xml:space="preserve">  Some PIHPs have made estimates for use (days/cases) for accruals – others have not. </t>
    </r>
  </si>
  <si>
    <r>
      <rPr>
        <sz val="10"/>
        <color theme="1"/>
        <rFont val="Wingdings"/>
        <charset val="2"/>
      </rPr>
      <t></t>
    </r>
    <r>
      <rPr>
        <sz val="10"/>
        <color theme="1"/>
        <rFont val="Arial"/>
        <family val="2"/>
        <charset val="2"/>
      </rPr>
      <t xml:space="preserve">  Most hospitals have agreed to a bundled per diem; some require the physician cost (can be 10-15% of the cost) to be paid/reported separately.</t>
    </r>
  </si>
  <si>
    <r>
      <rPr>
        <sz val="10"/>
        <color theme="1"/>
        <rFont val="Wingdings"/>
        <charset val="2"/>
      </rPr>
      <t></t>
    </r>
    <r>
      <rPr>
        <sz val="10"/>
        <color theme="1"/>
        <rFont val="Arial"/>
        <family val="2"/>
        <charset val="2"/>
      </rPr>
      <t xml:space="preserve">  FY17 reporting, instructions will address these sources of variance in how this service is reported.</t>
    </r>
  </si>
  <si>
    <r>
      <rPr>
        <b/>
        <u/>
        <sz val="10"/>
        <color theme="1"/>
        <rFont val="Arial"/>
        <family val="2"/>
      </rPr>
      <t>Reporting Encounters</t>
    </r>
    <r>
      <rPr>
        <b/>
        <sz val="10"/>
        <color theme="1"/>
        <rFont val="Arial"/>
        <family val="2"/>
      </rPr>
      <t xml:space="preserve"> (that get rolled up into UNCs based on fund source): Effective 10/1/16</t>
    </r>
  </si>
  <si>
    <r>
      <rPr>
        <sz val="10"/>
        <color theme="1"/>
        <rFont val="Wingdings"/>
        <charset val="2"/>
      </rPr>
      <t></t>
    </r>
    <r>
      <rPr>
        <sz val="10"/>
        <color theme="1"/>
        <rFont val="Arial"/>
        <family val="2"/>
        <charset val="2"/>
      </rPr>
      <t xml:space="preserve">  These inpatient services use revenue codes (see later)</t>
    </r>
  </si>
  <si>
    <r>
      <rPr>
        <sz val="10"/>
        <color theme="1"/>
        <rFont val="Wingdings"/>
        <charset val="2"/>
      </rPr>
      <t></t>
    </r>
    <r>
      <rPr>
        <sz val="10"/>
        <color theme="1"/>
        <rFont val="Arial"/>
        <family val="2"/>
        <charset val="2"/>
      </rPr>
      <t xml:space="preserve">  Encounter reporting is required to distinguish between episodes at a community hospital (PT73) and those at free-standing psychiatric hospitals (also known as IMDs) (PT68)</t>
    </r>
  </si>
  <si>
    <r>
      <rPr>
        <sz val="10"/>
        <color theme="1"/>
        <rFont val="Wingdings"/>
        <charset val="2"/>
      </rPr>
      <t></t>
    </r>
    <r>
      <rPr>
        <sz val="10"/>
        <color theme="1"/>
        <rFont val="Arial"/>
        <family val="2"/>
        <charset val="2"/>
      </rPr>
      <t xml:space="preserve">  PT68 is used to report all use at these free-standing facilities - regardless of age of the consumer.</t>
    </r>
  </si>
  <si>
    <r>
      <rPr>
        <sz val="10"/>
        <color theme="1"/>
        <rFont val="Wingdings"/>
        <charset val="2"/>
      </rPr>
      <t></t>
    </r>
    <r>
      <rPr>
        <sz val="10"/>
        <color theme="1"/>
        <rFont val="Arial"/>
        <family val="2"/>
        <charset val="2"/>
      </rPr>
      <t xml:space="preserve">  For FY17, the PIHP will continue to report the Hospital Type (i.e., 22, 68 or 73) as reported in the first two digits of the </t>
    </r>
    <r>
      <rPr>
        <b/>
        <sz val="10"/>
        <color theme="1"/>
        <rFont val="Arial"/>
        <family val="2"/>
      </rPr>
      <t>Service Facility Location Name</t>
    </r>
    <r>
      <rPr>
        <sz val="10"/>
        <color theme="1"/>
        <rFont val="Arial"/>
        <family val="2"/>
        <charset val="2"/>
      </rPr>
      <t xml:space="preserve"> in the Encounter (Loop 2310E, Segment REF, Element REF02).  However, the legacy Hospital ID that is currently reported along with the Hospital ID Type will no longer be required or used.
</t>
    </r>
    <r>
      <rPr>
        <sz val="10"/>
        <color theme="1"/>
        <rFont val="Webdings"/>
        <family val="1"/>
        <charset val="2"/>
      </rPr>
      <t xml:space="preserve">  Õ</t>
    </r>
    <r>
      <rPr>
        <sz val="10"/>
        <color theme="1"/>
        <rFont val="Arial"/>
        <family val="2"/>
        <charset val="2"/>
      </rPr>
      <t xml:space="preserve">  Example 1: </t>
    </r>
    <r>
      <rPr>
        <b/>
        <sz val="10"/>
        <color theme="1"/>
        <rFont val="Arial"/>
        <family val="2"/>
      </rPr>
      <t>REF*LU*22~</t>
    </r>
    <r>
      <rPr>
        <sz val="10"/>
        <color theme="1"/>
        <rFont val="Arial"/>
        <family val="2"/>
        <charset val="2"/>
      </rPr>
      <t xml:space="preserve">
</t>
    </r>
    <r>
      <rPr>
        <sz val="10"/>
        <color theme="1"/>
        <rFont val="Webdings"/>
        <family val="1"/>
        <charset val="2"/>
      </rPr>
      <t xml:space="preserve">  Õ</t>
    </r>
    <r>
      <rPr>
        <sz val="10"/>
        <color theme="1"/>
        <rFont val="Arial"/>
        <family val="2"/>
        <charset val="2"/>
      </rPr>
      <t xml:space="preserve">  </t>
    </r>
    <r>
      <rPr>
        <b/>
        <sz val="10"/>
        <color theme="1"/>
        <rFont val="Arial"/>
        <family val="2"/>
      </rPr>
      <t xml:space="preserve">Example 2: REF*LU*73xxxxxxx </t>
    </r>
    <r>
      <rPr>
        <sz val="10"/>
        <color theme="1"/>
        <rFont val="Arial"/>
        <family val="2"/>
        <charset val="2"/>
      </rPr>
      <t xml:space="preserve">  Where xxxxxxx is still the Hospital ID used or any combination of 7 characters such as: 0000000.  This is an option that allows for no/little changes being made to your system.  </t>
    </r>
  </si>
  <si>
    <r>
      <rPr>
        <sz val="10"/>
        <color theme="1"/>
        <rFont val="Wingdings"/>
        <charset val="2"/>
      </rPr>
      <t></t>
    </r>
    <r>
      <rPr>
        <sz val="10"/>
        <color theme="1"/>
        <rFont val="Arial"/>
        <family val="2"/>
        <charset val="2"/>
      </rPr>
      <t xml:space="preserve">  Financial Reporting Subgroup is comfortable with Milliman and MDHHS using the Hospital NPI reported with the </t>
    </r>
    <r>
      <rPr>
        <b/>
        <sz val="10"/>
        <color theme="1"/>
        <rFont val="Arial"/>
        <family val="2"/>
      </rPr>
      <t>Billing Provider Name</t>
    </r>
    <r>
      <rPr>
        <sz val="10"/>
        <color theme="1"/>
        <rFont val="Arial"/>
        <family val="2"/>
        <charset val="2"/>
      </rPr>
      <t xml:space="preserve"> in the Encounter (Loop 2010AA, Segment NM1, Element NM109).  
</t>
    </r>
    <r>
      <rPr>
        <sz val="10"/>
        <color theme="1"/>
        <rFont val="Arial"/>
        <family val="2"/>
      </rPr>
      <t xml:space="preserve">   </t>
    </r>
    <r>
      <rPr>
        <sz val="10"/>
        <color theme="1"/>
        <rFont val="Webdings"/>
        <family val="1"/>
        <charset val="2"/>
      </rPr>
      <t xml:space="preserve">Õ </t>
    </r>
    <r>
      <rPr>
        <sz val="10"/>
        <color theme="1"/>
        <rFont val="Arial"/>
        <family val="2"/>
        <charset val="2"/>
      </rPr>
      <t xml:space="preserve">Example:  NM1✽85✽2✽ABC HOSPITAL✽✽✽✽✽XX✽1234567890~ </t>
    </r>
  </si>
  <si>
    <r>
      <rPr>
        <sz val="10"/>
        <color theme="1"/>
        <rFont val="Wingdings"/>
        <charset val="2"/>
      </rPr>
      <t></t>
    </r>
    <r>
      <rPr>
        <sz val="10"/>
        <color theme="1"/>
        <rFont val="Arial"/>
        <family val="2"/>
        <charset val="2"/>
      </rPr>
      <t xml:space="preserve">  If a payment is made for inpatient services, the days of an inpatient episode to be reported INCLUDE both those days when a third party, is the payer as well as the days when the PIHP is the payer. The days to be reported EXCLUDE the day of discharge, or any day where the person is not in the psychiatric inpatient unit as of 11:59pm</t>
    </r>
  </si>
  <si>
    <r>
      <rPr>
        <sz val="10"/>
        <color theme="1"/>
        <rFont val="Wingdings"/>
        <charset val="2"/>
      </rPr>
      <t></t>
    </r>
    <r>
      <rPr>
        <sz val="10"/>
        <color theme="1"/>
        <rFont val="Arial"/>
        <family val="2"/>
        <charset val="2"/>
      </rPr>
      <t xml:space="preserve">  In most instances the inpatient episode is submitted in its entirety with one encounter, from admit date to discharge date.</t>
    </r>
  </si>
  <si>
    <r>
      <rPr>
        <sz val="10"/>
        <color theme="1"/>
        <rFont val="Wingdings"/>
        <charset val="2"/>
      </rPr>
      <t></t>
    </r>
    <r>
      <rPr>
        <sz val="10"/>
        <color theme="1"/>
        <rFont val="Arial"/>
        <family val="2"/>
        <charset val="2"/>
      </rPr>
      <t xml:space="preserve">  It is also permissible, but not necessary, that episodes crossing 9/30 are reported as two encounters. Milliman currently prorates such episodes between the two fiscal years.</t>
    </r>
  </si>
  <si>
    <r>
      <rPr>
        <sz val="10"/>
        <color theme="1"/>
        <rFont val="Wingdings"/>
        <charset val="2"/>
      </rPr>
      <t></t>
    </r>
    <r>
      <rPr>
        <sz val="10"/>
        <color theme="1"/>
        <rFont val="Arial"/>
        <family val="2"/>
        <charset val="2"/>
      </rPr>
      <t xml:space="preserve">  In a few instances the episode may be split into more than one encounter. This usually occurs for long episodes, and the hospital desires payment.</t>
    </r>
  </si>
  <si>
    <r>
      <rPr>
        <sz val="10"/>
        <color theme="1"/>
        <rFont val="Wingdings"/>
        <charset val="2"/>
      </rPr>
      <t xml:space="preserve"> </t>
    </r>
    <r>
      <rPr>
        <sz val="10"/>
        <color theme="1"/>
        <rFont val="Arial"/>
        <family val="2"/>
        <charset val="2"/>
      </rPr>
      <t>Medicare COB for these services has several facets -- deductibles (changes each January), co-pays (which change at certain length of stay) as well as for re-admissions within a short time. Medicare currently has a 190 day lifetime inpatient coverage care limit. It is expected that CMHSP/PIHP staff who are involved with adjudicating claims are very familiar with each of these issues.</t>
    </r>
  </si>
  <si>
    <r>
      <rPr>
        <sz val="10"/>
        <color theme="1"/>
        <rFont val="Wingdings"/>
        <charset val="2"/>
      </rPr>
      <t></t>
    </r>
    <r>
      <rPr>
        <sz val="10"/>
        <color theme="1"/>
        <rFont val="Arial"/>
        <family val="2"/>
        <charset val="2"/>
      </rPr>
      <t xml:space="preserve">  PIHPs involved with the MiHealth link pilots are reporting their Medicaid costs through the usual PIHP reporting (including showing the Medicare cost in the encounter financial loops), as well as submitting encounters to the ICOs for the Medicare share of the cost.</t>
    </r>
  </si>
  <si>
    <t>0100</t>
  </si>
  <si>
    <t>a)    Use where there is no COB - on average this would reflect the full per diem negotiated by the PIHP</t>
  </si>
  <si>
    <t>b)    Use when there is COB (typically Medicare) and the PIHP/CMHSP made some or a partial payment for the episode. This would show much lower cost/unit.</t>
  </si>
  <si>
    <t>c)    Use when the physician cost is reported separately.</t>
  </si>
  <si>
    <t>d)    Accruals – estimated accrual for each of PT68 and PT73: There can be a significant lag in processing these claims. Thus the end of year FSRs will likely include an estimated accrual for costs incurred but not reported (IBNR).  IBNR estimates will also be reported in the Utilization and Net Costs Reports and Sub-element Cost Report. The actual encounters for these IBNR episodes will not be reported to DHHS until the claim has been reported by the hospital and adjudicated by the payer (PIHP/CMHSP or their agent).</t>
  </si>
  <si>
    <t>An added complication exists for MI Health Link where the PIHP is responsible for all inpatient days.  It was noted that PIHPs involved in MI Health Link will be reporting encounters for Medicaid/Medicare inpatient days differently than the other PIHPs.  The 837 will have the gross cost as well as the Medicaid cost for inpatient.  However, the amount paid by the PIHP is still the Medicaid net.</t>
  </si>
  <si>
    <r>
      <rPr>
        <b/>
        <sz val="10"/>
        <color theme="1"/>
        <rFont val="Wingdings"/>
        <charset val="2"/>
      </rPr>
      <t></t>
    </r>
    <r>
      <rPr>
        <b/>
        <sz val="10"/>
        <color theme="1"/>
        <rFont val="Arial"/>
        <family val="2"/>
      </rPr>
      <t xml:space="preserve">  a row for inpatient costs and units for which the PIHP/CMHSP makes 100% payment for the inpatient episode </t>
    </r>
  </si>
  <si>
    <r>
      <rPr>
        <sz val="10"/>
        <color theme="1"/>
        <rFont val="Wingdings"/>
        <charset val="2"/>
      </rPr>
      <t></t>
    </r>
    <r>
      <rPr>
        <sz val="10"/>
        <color theme="1"/>
        <rFont val="Arial"/>
        <family val="2"/>
      </rPr>
      <t xml:space="preserve">  </t>
    </r>
    <r>
      <rPr>
        <b/>
        <sz val="10"/>
        <color theme="1"/>
        <rFont val="Arial"/>
        <family val="2"/>
      </rPr>
      <t xml:space="preserve">a second row for which the PIHP/CMHSP makes partial payment for an inpatient episode </t>
    </r>
  </si>
  <si>
    <r>
      <rPr>
        <b/>
        <sz val="10"/>
        <color theme="1"/>
        <rFont val="Wingdings"/>
        <charset val="2"/>
      </rPr>
      <t></t>
    </r>
    <r>
      <rPr>
        <b/>
        <sz val="10"/>
        <color theme="1"/>
        <rFont val="Arial"/>
        <family val="2"/>
      </rPr>
      <t xml:space="preserve">  A third row for which the PIHP/CMHSP makes 100% payment for an inpatient encounter where the physician cost is NOT included</t>
    </r>
  </si>
  <si>
    <r>
      <rPr>
        <sz val="10"/>
        <color theme="1"/>
        <rFont val="Wingdings"/>
        <charset val="2"/>
      </rPr>
      <t></t>
    </r>
    <r>
      <rPr>
        <sz val="10"/>
        <color theme="1"/>
        <rFont val="Arial"/>
        <family val="2"/>
      </rPr>
      <t xml:space="preserve">  </t>
    </r>
    <r>
      <rPr>
        <b/>
        <sz val="10"/>
        <color theme="1"/>
        <rFont val="Arial"/>
        <family val="2"/>
      </rPr>
      <t>A 4</t>
    </r>
    <r>
      <rPr>
        <b/>
        <vertAlign val="superscript"/>
        <sz val="10"/>
        <color theme="1"/>
        <rFont val="Arial"/>
        <family val="2"/>
      </rPr>
      <t>th</t>
    </r>
    <r>
      <rPr>
        <b/>
        <sz val="10"/>
        <color theme="1"/>
        <rFont val="Arial"/>
        <family val="2"/>
      </rPr>
      <t xml:space="preserve"> row for which the PIHP/CMHSP makes a partial payment for an inpatient encounter/episode where the physician costs are NOT included </t>
    </r>
  </si>
  <si>
    <t>0100, 0114, 0124, 0134, 0154</t>
  </si>
  <si>
    <t>Revenue codes</t>
  </si>
  <si>
    <r>
      <rPr>
        <b/>
        <sz val="10"/>
        <color theme="1"/>
        <rFont val="Arial"/>
        <family val="2"/>
      </rPr>
      <t>Starting as of 10/1/16 for FY17</t>
    </r>
    <r>
      <rPr>
        <sz val="10"/>
        <color theme="1"/>
        <rFont val="Arial"/>
        <family val="2"/>
      </rPr>
      <t xml:space="preserve">
For FY17, Medicaid-covered transportation encounters associated with the identified day-time activities, are NOT to be submitted to DHHS </t>
    </r>
  </si>
  <si>
    <r>
      <rPr>
        <sz val="10"/>
        <color rgb="FF000000"/>
        <rFont val="Wingdings"/>
        <charset val="2"/>
      </rPr>
      <t></t>
    </r>
    <r>
      <rPr>
        <sz val="10"/>
        <color rgb="FF000000"/>
        <rFont val="Arial"/>
        <family val="2"/>
      </rPr>
      <t xml:space="preserve">  Cannot report H0045 or S5151 per diem </t>
    </r>
    <r>
      <rPr>
        <b/>
        <u/>
        <sz val="10"/>
        <color rgb="FF000000"/>
        <rFont val="Arial"/>
        <family val="2"/>
      </rPr>
      <t>respite</t>
    </r>
    <r>
      <rPr>
        <sz val="10"/>
        <color rgb="FF000000"/>
        <rFont val="Arial"/>
        <family val="2"/>
      </rPr>
      <t xml:space="preserve"> with 15 minute </t>
    </r>
    <r>
      <rPr>
        <b/>
        <u/>
        <sz val="10"/>
        <color rgb="FF000000"/>
        <rFont val="Arial"/>
        <family val="2"/>
      </rPr>
      <t>respite</t>
    </r>
    <r>
      <rPr>
        <sz val="10"/>
        <color rgb="FF000000"/>
        <rFont val="Arial"/>
        <family val="2"/>
      </rPr>
      <t xml:space="preserve"> </t>
    </r>
    <r>
      <rPr>
        <u/>
        <sz val="10"/>
        <color rgb="FF000000"/>
        <rFont val="Arial"/>
        <family val="2"/>
      </rPr>
      <t>(</t>
    </r>
    <r>
      <rPr>
        <sz val="10"/>
        <color rgb="FF000000"/>
        <rFont val="Arial"/>
        <family val="2"/>
      </rPr>
      <t>S5150, T1005).</t>
    </r>
  </si>
  <si>
    <r>
      <rPr>
        <sz val="10"/>
        <color rgb="FF000000"/>
        <rFont val="Wingdings"/>
        <charset val="2"/>
      </rPr>
      <t></t>
    </r>
    <r>
      <rPr>
        <sz val="10"/>
        <color rgb="FF000000"/>
        <rFont val="Arial"/>
        <family val="2"/>
      </rPr>
      <t xml:space="preserve">  Cannot report </t>
    </r>
    <r>
      <rPr>
        <b/>
        <u/>
        <sz val="10"/>
        <color rgb="FF000000"/>
        <rFont val="Arial"/>
        <family val="2"/>
      </rPr>
      <t>SUD treatment program</t>
    </r>
    <r>
      <rPr>
        <sz val="10"/>
        <color rgb="FF000000"/>
        <rFont val="Arial"/>
        <family val="2"/>
      </rPr>
      <t xml:space="preserve"> as both H2035 (hour) and H2036 (day) on the same day.</t>
    </r>
  </si>
  <si>
    <r>
      <rPr>
        <sz val="10"/>
        <color rgb="FF000000"/>
        <rFont val="Wingdings"/>
        <charset val="2"/>
      </rPr>
      <t></t>
    </r>
    <r>
      <rPr>
        <sz val="10"/>
        <color rgb="FF000000"/>
        <rFont val="Arial"/>
        <family val="2"/>
      </rPr>
      <t xml:space="preserve">  Cannot report </t>
    </r>
    <r>
      <rPr>
        <b/>
        <u/>
        <sz val="10"/>
        <color rgb="FF000000"/>
        <rFont val="Arial"/>
        <family val="2"/>
      </rPr>
      <t>CLS</t>
    </r>
    <r>
      <rPr>
        <sz val="10"/>
        <color rgb="FF000000"/>
        <rFont val="Arial"/>
        <family val="2"/>
      </rPr>
      <t xml:space="preserve"> H2016 (per diem) with </t>
    </r>
    <r>
      <rPr>
        <b/>
        <u/>
        <sz val="10"/>
        <color rgb="FF000000"/>
        <rFont val="Arial"/>
        <family val="2"/>
      </rPr>
      <t>CLS</t>
    </r>
    <r>
      <rPr>
        <sz val="10"/>
        <color rgb="FF000000"/>
        <rFont val="Arial"/>
        <family val="2"/>
      </rPr>
      <t xml:space="preserve"> H2015 (15 minute) previously used for emergency staffing as both are Community Living Support and in the same location.  </t>
    </r>
  </si>
  <si>
    <r>
      <rPr>
        <sz val="10"/>
        <color rgb="FF000000"/>
        <rFont val="Wingdings"/>
        <charset val="2"/>
      </rPr>
      <t></t>
    </r>
    <r>
      <rPr>
        <sz val="10"/>
        <color rgb="FF000000"/>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</si>
  <si>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rgb="FF000000"/>
        <rFont val="Wingdings"/>
        <charset val="2"/>
      </rPr>
      <t></t>
    </r>
    <r>
      <rPr>
        <sz val="10"/>
        <color rgb="FF000000"/>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</si>
  <si>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rgb="FF000000"/>
        <rFont val="Wingdings"/>
        <charset val="2"/>
      </rPr>
      <t></t>
    </r>
    <r>
      <rPr>
        <sz val="10"/>
        <color rgb="FF000000"/>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</si>
  <si>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rgb="FF000000"/>
        <rFont val="Wingdings"/>
        <charset val="2"/>
      </rPr>
      <t></t>
    </r>
    <r>
      <rPr>
        <sz val="10"/>
        <color rgb="FF000000"/>
        <rFont val="Arial"/>
        <family val="2"/>
      </rPr>
      <t xml:space="preserve">  Other services can be provided outside of the time that SUD treatment program and care coordination (H2036) is provided. </t>
    </r>
  </si>
  <si>
    <r>
      <t xml:space="preserve">8.     ABA Family Behavior Treatment Guidance with the family (97156 and 97157) and </t>
    </r>
    <r>
      <rPr>
        <b/>
        <sz val="10"/>
        <color rgb="FFFF0000"/>
        <rFont val="Arial"/>
        <family val="2"/>
      </rPr>
      <t>ABA Behavior Identification Assessment (97151)</t>
    </r>
    <r>
      <rPr>
        <sz val="10"/>
        <color rgb="FF000000"/>
        <rFont val="Arial"/>
        <family val="2"/>
      </rPr>
      <t xml:space="preserve"> can be reported at the same time as Autism Adaptive Behavioral Treatment (97153-97154 </t>
    </r>
    <r>
      <rPr>
        <b/>
        <sz val="10"/>
        <color rgb="FFFF0000"/>
        <rFont val="Arial"/>
        <family val="2"/>
      </rPr>
      <t>or 0373T</t>
    </r>
    <r>
      <rPr>
        <sz val="10"/>
        <color rgb="FF000000"/>
        <rFont val="Arial"/>
        <family val="2"/>
      </rPr>
      <t xml:space="preserve">) face-to-face with the child.  </t>
    </r>
    <r>
      <rPr>
        <sz val="10"/>
        <color rgb="FF1F497D"/>
        <rFont val="Arial"/>
        <family val="2"/>
      </rPr>
      <t xml:space="preserve"> </t>
    </r>
    <r>
      <rPr>
        <sz val="10"/>
        <color rgb="FF000000"/>
        <rFont val="Arial"/>
        <family val="2"/>
      </rPr>
      <t xml:space="preserve">Clinical Observation and Direction can only be reported concurrently with ABA Family Treatment Guidance </t>
    </r>
    <r>
      <rPr>
        <b/>
        <u/>
        <sz val="10"/>
        <color rgb="FF000000"/>
        <rFont val="Arial"/>
        <family val="2"/>
      </rPr>
      <t>IF</t>
    </r>
    <r>
      <rPr>
        <sz val="10"/>
        <color rgb="FF000000"/>
        <rFont val="Arial"/>
        <family val="2"/>
      </rPr>
      <t xml:space="preserve"> there are two separate qualified providers. </t>
    </r>
  </si>
  <si>
    <r>
      <rPr>
        <sz val="10"/>
        <color theme="1"/>
        <rFont val="Wingdings"/>
        <charset val="2"/>
      </rPr>
      <t></t>
    </r>
    <r>
      <rPr>
        <sz val="10"/>
        <color theme="1"/>
        <rFont val="Arial"/>
        <family val="2"/>
      </rPr>
      <t xml:space="preserve">  Case managers and supports coordinators cannot report their time spent accompanying a consumer to a medical visit as this activity is not part of the case management function.  The CM/SC’s time should be accounted for as indirect time.</t>
    </r>
  </si>
  <si>
    <r>
      <rPr>
        <sz val="10"/>
        <color theme="1"/>
        <rFont val="Wingdings"/>
        <charset val="2"/>
      </rPr>
      <t></t>
    </r>
    <r>
      <rPr>
        <sz val="10"/>
        <color theme="1"/>
        <rFont val="Arial"/>
        <family val="2"/>
      </rPr>
      <t xml:space="preserve">  Case managers and supports coordinators cannot report their time spent accompanying a consumer to a psychological evaluation or medication review as this activity is not part of the case management function.  The CM/SC’s time should be accounted for as indirect time.</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</si>
  <si>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t>
    </r>
    <r>
      <rPr>
        <sz val="10"/>
        <color rgb="FF222222"/>
        <rFont val="Arial"/>
        <family val="2"/>
      </rPr>
      <t>Individualized Educational Plan (IEP).</t>
    </r>
  </si>
  <si>
    <r>
      <rPr>
        <sz val="10"/>
        <color rgb="FF000000"/>
        <rFont val="Wingdings"/>
        <charset val="2"/>
      </rPr>
      <t></t>
    </r>
    <r>
      <rPr>
        <sz val="10"/>
        <color rgb="FF000000"/>
        <rFont val="Arial"/>
        <family val="2"/>
      </rPr>
      <t xml:space="preserve">  </t>
    </r>
    <r>
      <rPr>
        <sz val="10"/>
        <color theme="1"/>
        <rFont val="Arial"/>
        <family val="2"/>
      </rPr>
      <t xml:space="preserve">CLS aides </t>
    </r>
    <r>
      <rPr>
        <b/>
        <sz val="10"/>
        <color theme="1"/>
        <rFont val="Arial"/>
        <family val="2"/>
      </rPr>
      <t xml:space="preserve">cannot </t>
    </r>
    <r>
      <rPr>
        <sz val="10"/>
        <color theme="1"/>
        <rFont val="Arial"/>
        <family val="2"/>
      </rPr>
      <t>report Community Living Support services during a person-centered planning meeting unless they are providing Community Living Support during this time.  Community Living Support service does not include the function of service and supports planning. The aide’s time should be accounted for as indirect time.</t>
    </r>
  </si>
  <si>
    <r>
      <t xml:space="preserve">4.  </t>
    </r>
    <r>
      <rPr>
        <b/>
        <u/>
        <sz val="10"/>
        <color theme="1"/>
        <rFont val="Arial"/>
        <family val="2"/>
      </rPr>
      <t>Modifiers</t>
    </r>
    <r>
      <rPr>
        <u/>
        <sz val="10"/>
        <color theme="1"/>
        <rFont val="Arial"/>
        <family val="2"/>
      </rPr>
      <t>:</t>
    </r>
    <r>
      <rPr>
        <b/>
        <sz val="10"/>
        <color theme="1"/>
        <rFont val="Arial"/>
        <family val="2"/>
      </rPr>
      <t xml:space="preserve"> </t>
    </r>
    <r>
      <rPr>
        <b/>
        <sz val="10"/>
        <color rgb="FFFF0000"/>
        <rFont val="Arial"/>
        <family val="2"/>
      </rPr>
      <t>SEE SEPARATE TAB</t>
    </r>
  </si>
  <si>
    <t>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</si>
  <si>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</si>
  <si>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</si>
  <si>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</si>
  <si>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H0034=40/day</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</si>
  <si>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</si>
  <si>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</si>
  <si>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</si>
  <si>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</si>
  <si>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</si>
  <si>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</si>
  <si>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</si>
  <si>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</si>
  <si>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</si>
  <si>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</si>
  <si>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</si>
  <si>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</si>
  <si>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Series 
Institutional</t>
  </si>
  <si>
    <t>When/how to report encounter:
-Face-to-face with qualified provider only/per code
-Involvement of other professionals is considered indirect activity
Allocating and reporting costs:
-The costs of all indirect activities are included in the unit rate</t>
  </si>
  <si>
    <t>T1040</t>
  </si>
  <si>
    <t>Medicaid certified community behavioral health clinic services, per diem</t>
  </si>
  <si>
    <t>Certified CCBHC</t>
  </si>
  <si>
    <t>Not in provider qualifications document</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</si>
  <si>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t>
  </si>
  <si>
    <t>Initial new patient preventive medicine evaluation, age 1 through 4 years</t>
  </si>
  <si>
    <t>Initial new patient preventive medicine evaluation, age 5 through 11 years</t>
  </si>
  <si>
    <t>Initial new patient preventive medicine evaluation,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</si>
  <si>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</si>
  <si>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</si>
  <si>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</si>
  <si>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</si>
  <si>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</si>
  <si>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</si>
  <si>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</si>
  <si>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</si>
  <si>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 through 64 years</t>
  </si>
  <si>
    <t>Established patient periodic preventive medicine examination, age 65 and older</t>
  </si>
  <si>
    <t>Outpatient Clinic Primary Care Screening and Monitoring</t>
  </si>
  <si>
    <t xml:space="preserve">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</si>
  <si>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</si>
  <si>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</si>
  <si>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</si>
  <si>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</si>
  <si>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</si>
  <si>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consumer.(See Appendix for costing details).
-Cost includes staff, equipment, travel, staff and consumer transportation, contract services, supplies and materials
-Costs for community activities
-Costs for vehicles
-Day rate reported must be net of SSI/room and board, Home Help and Food stamps
Boundaries:
-Between CLS (H2016) and Personal Care (T1020) in Specialized Residential
-For H2016 in specialized residential assume:
*Less intensive staff involvement than personal care
*Staff provide one-on-one training to teach the consumer to eventually perform one or more ADL task(s) independently; OR
*One staff to more than one consumer provides training along with prompting and or guiding the consumers to perform the ADL tasks independently; OR
*One staff to more than one consumer prompting, cueing, reminding and/or observing the consumers to perform one or more ADL tasks independently; OR
*One staff to one or more consumers supervising while consumers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</si>
  <si>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</si>
  <si>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</si>
  <si>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</si>
  <si>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</si>
  <si>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</si>
  <si>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</si>
  <si>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</si>
  <si>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</si>
  <si>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</si>
  <si>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</si>
  <si>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</si>
  <si>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 0114 
See Psych IP Local tab for important reporting details for encounters and cost reports.</t>
  </si>
  <si>
    <t xml:space="preserve"> 0124 
See Psych IP Local tab for important reporting details for encounters and cost reports.</t>
  </si>
  <si>
    <t xml:space="preserve"> 0134
See Psych IP Local tab for important reporting details for encounters and cost reports.</t>
  </si>
  <si>
    <t xml:space="preserve"> 0154
See Psych IP Local tab for important reporting details for encounters and cost reports.</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</si>
  <si>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</si>
  <si>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</si>
  <si>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</si>
  <si>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</si>
  <si>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</si>
  <si>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</si>
  <si>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</si>
  <si>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</si>
  <si>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Refer to code descriptions – 20/day</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</si>
  <si>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</si>
  <si>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</si>
  <si>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</si>
  <si>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</si>
  <si>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</si>
  <si>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</si>
  <si>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</si>
  <si>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</si>
  <si>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</si>
  <si>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</si>
  <si>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</si>
  <si>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</si>
  <si>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</si>
  <si>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-Days of attendance
-In as of midnight
- If consumer enters and exits the same day it is not reportable
-HD modifier for all qualified WSS
Allocating and reporting costs:
-Bundled per diem
*Includes staff, operational costs, lease, physician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</si>
  <si>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</si>
  <si>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</si>
  <si>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</si>
  <si>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</si>
  <si>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</si>
  <si>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</si>
  <si>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</si>
  <si>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</si>
  <si>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</si>
  <si>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</si>
  <si>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</si>
  <si>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</si>
  <si>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</si>
  <si>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Allocating and reporting costs:
-Cost includes staff, facility, equipment, travel, transportation, contract services, supplies and materials
-Capital/equipment costs need to comply with regulations that occurs during prevoc, separately.
See appendix for rules on reporting case management/supports coordination monitoring at the same time as prevocational service.
Allocating and reporting costs:
-Cost includes staff, facility, equipment, travel, transportation, contract services, supplies and materials
-Capital/equipment costs need to comply with regulations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</si>
  <si>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</si>
  <si>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</si>
  <si>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</si>
  <si>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</si>
  <si>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</si>
  <si>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</si>
  <si>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</si>
  <si>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</si>
  <si>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</si>
  <si>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consumer transportation costs
-Capital/equipment costs need to comply with regulations
-Excludes certain vocational costs
-Exclude revenues from MRS, Aging, etc.</t>
  </si>
  <si>
    <t>UN - Two patients served
UP - Three patients served
UQ - Four patients served
UR - Five patients served
US - Six or more patients served
Y4 - SAMHSA approved EBP for Co-occurring disorders</t>
  </si>
  <si>
    <t>SFY2023</t>
  </si>
  <si>
    <t>No change in SFY 2022; Any service may be delivered under the self-directed program. Common services included in the identified list of services</t>
  </si>
  <si>
    <t xml:space="preserve">Assessment by non-physician
Use ST when trauma assessment is performed as part of trauma-focused CBT.
</t>
  </si>
  <si>
    <t>Assessment by non-physician
Use WY for reporting SIS assessments face-to-face with consumer. Qualifications for SIS interviewers:</t>
  </si>
  <si>
    <t>Mental Health Professional, QMHP, or QIDP if within their licensure scope of practice. BCBA and BCaBA’s within their scope of practice.</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</si>
  <si>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</si>
  <si>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ST - Related to Trauma or Injury
Reduced qualified providers in SFY22</t>
  </si>
  <si>
    <t>WY - SIS Assessment</t>
  </si>
  <si>
    <t>Not specific detail in qualified provider document - under review. 
CPT shows as provided by pharmacist</t>
  </si>
  <si>
    <t>Not specific detail in qualified provider document - under review. 
Suggest MSW/BSW/psychologist</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</si>
  <si>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</si>
  <si>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</si>
  <si>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</si>
  <si>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 xml:space="preserve"> Habilitative Supports Waiver</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</si>
  <si>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</si>
  <si>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</si>
  <si>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</si>
  <si>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</si>
  <si>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</si>
  <si>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Summary of Changes from SFY 2021 Code Sets to SFY 2022 Code Sets</t>
  </si>
  <si>
    <t>Procedure Code Changes</t>
  </si>
  <si>
    <t>Removed T1016 as Case Management will now be fully reported in T1017</t>
  </si>
  <si>
    <t>Qualifying providers for H0031 have been limited to providers who are not able to use other assessment procedure codes</t>
  </si>
  <si>
    <t>Changes to Existing Modifiers</t>
  </si>
  <si>
    <t>TT and HQ modifier fully transitioned to UN, UP, UQ, UR, and US for group size</t>
  </si>
  <si>
    <t>TF, TG, and UB on Residential services are now W1, W3, W5, and W7 to signify ASAM levels.</t>
  </si>
  <si>
    <t>TG for Pre-Admission Screening on ACT is now WN</t>
  </si>
  <si>
    <t>AJ for Autism services (ABA code sets will utilize provider credentialing levels (HM, HN, HO) instead of the historical modifiers)</t>
  </si>
  <si>
    <t>AM for Family-Psycho Eduation on ACT is now WV</t>
  </si>
  <si>
    <t>TJ modifier for youth crisis is transitioning to HT for mobile crisis, TJ for youth peer specialist is now WT</t>
  </si>
  <si>
    <t>H9 for Assisted Outpatient Treatment is now WW</t>
  </si>
  <si>
    <t>HK for Out of Home Non-Vocational Habilitation on H2014 is now WZ</t>
  </si>
  <si>
    <t>HW for SIS Assessment is now WY</t>
  </si>
  <si>
    <t>HA and HB for Children's Friendship Group is now WO</t>
  </si>
  <si>
    <t>HA for Parent Management Training Oregon Model is now Y3</t>
  </si>
  <si>
    <t>HH TG modifier combo for SAMHSA approved EBP for co-occuring disorders is replaced by Y4</t>
  </si>
  <si>
    <t>HE and HI have been replaced by WS and WU</t>
  </si>
  <si>
    <t>HM used for trained parent will now be identified by WP</t>
  </si>
  <si>
    <t>New Modifiers (not previously mentioned in Changes to Existing Modifiers)</t>
  </si>
  <si>
    <t>Provider Modifiers added to signify level of rendering provider (AE, AF, AG, AH, CO, CQ, HM, HN, HO, HP, SA, TD, TE, WP, WQ, WR, WS, WT, WU)</t>
  </si>
  <si>
    <t>Y2 modifier added for Dialectical Behavior Therapy (DBT)</t>
  </si>
  <si>
    <t>Y5 modifier added for Individual placement support/EBP respectively</t>
  </si>
  <si>
    <t>WQ modifier to identify Independent Facilitator</t>
  </si>
  <si>
    <t>WR modifier to identify Peer Recovery Coach</t>
  </si>
  <si>
    <t>Removed Modifiers</t>
  </si>
  <si>
    <t>U5 for Autism services (will now be identified through diagnosis codes and BHTEDS)</t>
  </si>
  <si>
    <t>HA HV and HB HV for MYTIE (will now be captured through BH-TEDS or other information)</t>
  </si>
  <si>
    <t>HB and HC for Adult (Non-Geriatric) and Adult (Geriatric) respectively (no longer tracking)</t>
  </si>
  <si>
    <t>HF for Substance Abuse (will now be identified through PIHP ID used to submit encounters)</t>
  </si>
  <si>
    <t>HK to identify HSW has been removed (will now be identified using eligibility file consistent with CWP and SEDW)</t>
  </si>
  <si>
    <t>SE for Nursing Facility Mental Health Monitoring (will now be reported through POS)</t>
  </si>
  <si>
    <t>GN, GO, GP, HJ, and HR modifiers were removed without replacement</t>
  </si>
  <si>
    <t>H0033</t>
  </si>
  <si>
    <t>Take-home supply of
buprenorphine (oral); up to 7
additional day supply; list
separately in addition to code for
primary procedure. (3 per month)</t>
  </si>
  <si>
    <t>Indicator Code, no expenditures tied to this</t>
  </si>
  <si>
    <t>This procedure code is an indicator for CCBHC services and should be included as an additional claim line on all CCBHC encounters</t>
  </si>
  <si>
    <t>Targeted Case Management and Supports Coordination</t>
  </si>
  <si>
    <t>SFY 2022 Behavioral Health Code Sets, Charts, and Provider Qualifications</t>
  </si>
  <si>
    <t>Tab</t>
  </si>
  <si>
    <t>Objective</t>
  </si>
  <si>
    <t>Tab Type</t>
  </si>
  <si>
    <t>Code Listing</t>
  </si>
  <si>
    <t>Informational</t>
  </si>
  <si>
    <t>Reference</t>
  </si>
  <si>
    <t>Crosswalk</t>
  </si>
  <si>
    <t xml:space="preserve">A detailed list of changes that are set to occur to the Behavioral Health Code Sets on 10/1/2021. Includes changes to service codes, changes to existing modifiers, implementation of new modifiers, and removed modifiers. </t>
  </si>
  <si>
    <t>Lists all modifiers for SFY 2020, SFY 2021, and SFY 2022. Includes descriptions, type of modifier, time periods for implementation, and informational notes.</t>
  </si>
  <si>
    <t>Modifier Group and Rate Implications</t>
  </si>
  <si>
    <t>H0031 Crosswalk of Options for Assessment Codes by Provider Type</t>
  </si>
  <si>
    <t>Lists the assessment codes which will be used instead of H0031 in SFY 2022. Includes the type of service, a description, and provider qualifications.</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</si>
  <si>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</si>
  <si>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</si>
  <si>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</si>
  <si>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</si>
  <si>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</si>
  <si>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</si>
  <si>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</si>
  <si>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</si>
  <si>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</si>
  <si>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</si>
  <si>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</si>
  <si>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</si>
  <si>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Qualifications Crosswalk and Information</t>
  </si>
  <si>
    <t>Physicians - MD/DO</t>
  </si>
  <si>
    <t>Psychiatrists - MD/DO</t>
  </si>
  <si>
    <t>Licensed Psychologist - PhD</t>
  </si>
  <si>
    <t>Limited Licensed Psychologist</t>
  </si>
  <si>
    <t>Temporary Limited-Licensed Psychologist</t>
  </si>
  <si>
    <t>Behavioral Psychologist</t>
  </si>
  <si>
    <t>Licensed Physician Assistant</t>
  </si>
  <si>
    <t>Nurse BSN, RN - Master's</t>
  </si>
  <si>
    <t>Registered Nurse - Bachelor's</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</si>
  <si>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</si>
  <si>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</si>
  <si>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</si>
  <si>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</si>
  <si>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</si>
  <si>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</si>
  <si>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</si>
  <si>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</si>
  <si>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</si>
  <si>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</si>
  <si>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</si>
  <si>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</si>
  <si>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</si>
  <si>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</si>
  <si>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</si>
  <si>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</si>
  <si>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</si>
  <si>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</si>
  <si>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</si>
  <si>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</si>
  <si>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</si>
  <si>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</si>
  <si>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</si>
  <si>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</si>
  <si>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</si>
  <si>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</si>
  <si>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</si>
  <si>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</si>
  <si>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</si>
  <si>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</si>
  <si>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</si>
  <si>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</si>
  <si>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</si>
  <si>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</si>
  <si>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</si>
  <si>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</si>
  <si>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</si>
  <si>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</si>
  <si>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Certified Peer Support Specialists - MH/SUD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</si>
  <si>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</si>
  <si>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</si>
  <si>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</si>
  <si>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</si>
  <si>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</si>
  <si>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1115
Demonstration
Waiver
Block Grant,
PA2</t>
  </si>
  <si>
    <t xml:space="preserve">               • Select Supports Services – H2015, T2027, H2014, and T2015 were identified by workgroups as not requiring a provider group modifier because the rate paid to providers to render these services does not vary by provider group (i.e., providers with a</t>
  </si>
  <si>
    <t xml:space="preserve"> bachelor’s degree or higher get paid the same as providers without a bachelor’s degree).</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</si>
  <si>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</si>
  <si>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</si>
  <si>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</si>
  <si>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</si>
  <si>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</si>
  <si>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</si>
  <si>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</si>
  <si>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Medical nutrition therapy</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</si>
  <si>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</si>
  <si>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Anesthesia assistant</t>
  </si>
  <si>
    <t xml:space="preserve">Physician, anesthesiologist assistant, or Certified Registered Nurse Anesthesiologist </t>
  </si>
  <si>
    <t>Bachelor's in Human Services Field</t>
  </si>
  <si>
    <t>Master's in Human Services Field</t>
  </si>
  <si>
    <t>Less than Bachelor's in Human Services Field</t>
  </si>
  <si>
    <t>Not a staff service. Program indicator.</t>
  </si>
  <si>
    <t>H0002</t>
  </si>
  <si>
    <t>T1007</t>
  </si>
  <si>
    <t>WX</t>
  </si>
  <si>
    <t>With H0031 for LOCUS assessment</t>
  </si>
  <si>
    <t>WX - LOCUS Assessment</t>
  </si>
  <si>
    <t>Note: There are two specific assessments that are exceptions, and require a modifier to indicate the assessment, as shown below.</t>
  </si>
  <si>
    <t>LOCUS assessment</t>
  </si>
  <si>
    <t>SIS assessment</t>
  </si>
  <si>
    <t>Qualified Providers</t>
  </si>
  <si>
    <t>• Bachelor's degree in Human Services (HN)
• Four years of equivalent work experience in a related field (HM)</t>
  </si>
  <si>
    <t>1116 coverage for Methadone only. H0048 is used with the H0020 methadone code and is not used with the Medicare G bundle, since its included in the weekly G bundle already.
H0048 can be reported for Block Grant and PA2 for all clients, not just methadone.</t>
  </si>
  <si>
    <t>1117 coverage for Methadone only. H0048 is used with the H0020 methadone code and is not used with the Medicare G bundle, since its included in the weekly G bundle already.
H0048 can be reported for Block Grant and PA2 for all clients, not just methadone.</t>
  </si>
  <si>
    <t>1118 coverage for Methadone only. H0048 is used with the H0020 methadone code and is not used with the Medicare G bundle, since its included in the weekly G bundle already.
H0048 can be reported for Block Grant and PA2 for all clients, not just methadone.</t>
  </si>
  <si>
    <t>1119 coverage for Methadone only. H0048 is used with the H0020 methadone code and is not used with the Medicare G bundle, since its included in the weekly G bundle already.
H0048 can be reported for Block Grant and PA2 for all clients, not just methadone.</t>
  </si>
  <si>
    <t>1120 coverage for Methadone only. H0048 is used with the H0020 methadone code and is not used with the Medicare G bundle, since its included in the weekly G bundle already.
H0048 can be reported for Block Grant and PA2 for all clients, not just methadone.</t>
  </si>
  <si>
    <t>1121 coverage for Methadone only. H0048 is used with the H0020 methadone code and is not used with the Medicare G bundle, since its included in the weekly G bundle already.
H0048 can be reported for Block Grant and PA2 for all clients, not just methadone.</t>
  </si>
  <si>
    <t>1122 coverage for Methadone only. H0048 is used with the H0020 methadone code and is not used with the Medicare G bundle, since its included in the weekly G bundle already.
H0048 can be reported for Block Grant and PA2 for all clients, not just methadone.</t>
  </si>
  <si>
    <t>1123 coverage for Methadone only. H0048 is used with the H0020 methadone code and is not used with the Medicare G bundle, since its included in the weekly G bundle already.
H0048 can be reported for Block Grant and PA2 for all clients, not just methadone.</t>
  </si>
  <si>
    <t>1124 coverage for Methadone only. H0048 is used with the H0020 methadone code and is not used with the Medicare G bundle, since its included in the weekly G bundle already.
H0048 can be reported for Block Grant and PA2 for all clients, not just methadone.</t>
  </si>
  <si>
    <t>1125 coverage for Methadone only. H0048 is used with the H0020 methadone code and is not used with the Medicare G bundle, since its included in the weekly G bundle already.
H0048 can be reported for Block Grant and PA2 for all clients, not just methadone.</t>
  </si>
  <si>
    <t>1126 coverage for Methadone only. H0048 is used with the H0020 methadone code and is not used with the Medicare G bundle, since its included in the weekly G bundle already.
H0048 can be reported for Block Grant and PA2 for all clients, not just methadone.</t>
  </si>
  <si>
    <t>1127 coverage for Methadone only. H0048 is used with the H0020 methadone code and is not used with the Medicare G bundle, since its included in the weekly G bundle already.
H0048 can be reported for Block Grant and PA2 for all clients, not just methadone.</t>
  </si>
  <si>
    <t>1128 coverage for Methadone only. H0048 is used with the H0020 methadone code and is not used with the Medicare G bundle, since its included in the weekly G bundle already.
H0048 can be reported for Block Grant and PA2 for all clients, not just methadone.</t>
  </si>
  <si>
    <t>1129 coverage for Methadone only. H0048 is used with the H0020 methadone code and is not used with the Medicare G bundle, since its included in the weekly G bundle already.
H0048 can be reported for Block Grant and PA2 for all clients, not just methadone.</t>
  </si>
  <si>
    <t>1130 coverage for Methadone only. H0048 is used with the H0020 methadone code and is not used with the Medicare G bundle, since its included in the weekly G bundle already.
H0048 can be reported for Block Grant and PA2 for all clients, not just methadone.</t>
  </si>
  <si>
    <t>1131 coverage for Methadone only. H0048 is used with the H0020 methadone code and is not used with the Medicare G bundle, since its included in the weekly G bundle already.
H0048 can be reported for Block Grant and PA2 for all clients, not just methadone.</t>
  </si>
  <si>
    <t>1132 coverage for Methadone only. H0048 is used with the H0020 methadone code and is not used with the Medicare G bundle, since its included in the weekly G bundle already.
H0048 can be reported for Block Grant and PA2 for all clients, not just methadone.</t>
  </si>
  <si>
    <t>Properly trained/certified persons. 
For all "H" and "T" HCPCS Codes: Clinical service 
provided by Substance Abuse Treatment Specialist 
(SATS) or Substance Abuse Treatment Practitioner 
(SATP) when working under the supervision of a 
SATS.</t>
  </si>
  <si>
    <t>WX modifier to identify LOCUS assessments</t>
  </si>
  <si>
    <t>Assessment by non-physician
Use WX for reporting LOCUS assessments face-to-face with consumer. Qualifications for LOCUS interviewers:</t>
  </si>
  <si>
    <t xml:space="preserve">WX Modifier: 
LOCUS Assessment is done by Bachelor's and Master's level staff. </t>
  </si>
  <si>
    <t>H0031WY</t>
  </si>
  <si>
    <t>H0031WX</t>
  </si>
  <si>
    <t>Certified Medical Assistant</t>
  </si>
  <si>
    <r>
      <t xml:space="preserve">AF- Physician
AH - psychologist
HO - LMSW/LLMSW
HO - LPC/LLPC
HO - Marriage and Family therapist
TD - RN
HN - BA in MH field
HO - MA in MH field
</t>
    </r>
    <r>
      <rPr>
        <u/>
        <sz val="10"/>
        <color theme="1"/>
        <rFont val="Arial"/>
        <family val="2"/>
      </rPr>
      <t>For BHT/ABA:</t>
    </r>
    <r>
      <rPr>
        <sz val="10"/>
        <color theme="1"/>
        <rFont val="Arial"/>
        <family val="2"/>
      </rPr>
      <t xml:space="preserve">
HO - BCBA
HN - BcaBA</t>
    </r>
  </si>
  <si>
    <t>Maintain until 12/31/2021</t>
  </si>
  <si>
    <t>Encounter
1 per calendar year</t>
  </si>
  <si>
    <t>Encounter
DT:
H0001=4 per calendar year</t>
  </si>
  <si>
    <t>•	  Assistance with self-help, socialization and adaptive skills
•	  Outside of the home
•	  Services must be furnished on a regularly scheduled basis for one or more days per week, unless provided as an adjunct to other day activities included in the participant's plan of service.</t>
  </si>
  <si>
    <t>Skills training and development
Services must be furnished on a regularly scheduled basis for one or more days per week, unless provided as an adjunct to other day activities included in the participant's plan of service
Does not need to be outside of the home and is vocational</t>
  </si>
  <si>
    <t>Update Log</t>
  </si>
  <si>
    <t>Provide an ongoing list of changes to this document to provide a time ordered record of changes to the content of this workbook. This provides a log of all changes as they are updated in the workbook.</t>
  </si>
  <si>
    <t>Change</t>
  </si>
  <si>
    <t>Date</t>
  </si>
  <si>
    <t>GT: Telemedicine was provided via video-conferencing face-to-face with the beneficiary. Place of Service = 02
For ABA telepractice only for 0368T, 0369T, and 0370T pre-authorized by MDHHS. Note: Modifier GT will be removed after the COVID-19 pandemic is deemed over. See additional details/instructions in the Telemedicine portion below starting on page 8.</t>
  </si>
  <si>
    <t>Streamline tabs to necessary information</t>
  </si>
  <si>
    <t>Unneeded tabs in the workbook have been removed including:
- SFY 2022 EQI List
- SFY 2022 Full List
- Modifiers Codes List
- EBP Reference
- Modifier Prioritization
- Limitations</t>
  </si>
  <si>
    <t>Add Marriage and Family Therapist to the CMHP designation and codes</t>
  </si>
  <si>
    <t>Verified/added MFT to the following codes with CMHP qualified provider:
90887, 96105, 96110, 96112, 96113, 96127, H0036, H2033, S5116, T1017/SE, H0025, S9482, T2024, T1027, H2027, T1017, 90832, 90834, 90837, 90785, 90853, 90785, H2021, H2022 (SEDW)</t>
  </si>
  <si>
    <t>Add certified medical assistant to 96372 and 99506</t>
  </si>
  <si>
    <t>Added</t>
  </si>
  <si>
    <t>Added with HM as modifier</t>
  </si>
  <si>
    <t>Add notes to 97151</t>
  </si>
  <si>
    <t xml:space="preserve">Notes added:
Note 1: if 97151 occurred over the course of multiple days, report as multiple units on the date the service concluded (not on the date is started). Also, it may only be reported by a single provider.
Note 2: 97151 indirect time can be reported with another service on the same day, considering that 97151 is being reported on the concluding day and may not involve in-person (direct) services with the child.  </t>
  </si>
  <si>
    <t>G2076 – added duplicate threshold to 1 per calendar year</t>
  </si>
  <si>
    <t>G2077 – removed duplicate threshold.</t>
  </si>
  <si>
    <t xml:space="preserve">Added   </t>
  </si>
  <si>
    <t>Deleted</t>
  </si>
  <si>
    <t>Should read:  
- Skills training and development
- Services must be furnished on a regularly scheduled basis for one or more days per week unless provided as an adjunct to other day activities included in the participants plan of service.</t>
  </si>
  <si>
    <t>H0001 duplicate threshold change to 4 per calendar year</t>
  </si>
  <si>
    <t>Updated</t>
  </si>
  <si>
    <t>H2015 daytime tab – remove the “four or more hours per day" language</t>
  </si>
  <si>
    <t>H2014 HK – remove the “four or more hours per day" language</t>
  </si>
  <si>
    <t>Add Update Log tab</t>
  </si>
  <si>
    <t>With H0018 or H0019 ASAM 3.7  (National - Complex/high tech level of care)</t>
  </si>
  <si>
    <t>SFY 2021/22</t>
  </si>
  <si>
    <t>HH - Co-Occuring Mental Health and Substance Abuse
GT - telemedicine through 12/31/2021</t>
  </si>
  <si>
    <t>SFY 22 - HF for SUD is removed
HD - Pregnant/Parenting Women's Program
HH - Co-Occuring Mental Health and Substance Abuse
GT - telemedicine through 12/31/2021</t>
  </si>
  <si>
    <t>95 and GT for Telehealth (will now be reported through POS). GT modifier will be used through 12/31/2021.</t>
  </si>
  <si>
    <t>SFY 2022 - Utilize new modifier WN for Pre-Admission Screening for ACT. Utilize new modifier W7 to indicate program (see below). Utilize new modifier Y5 for IPS model for supported employment.</t>
  </si>
  <si>
    <t>Foster Care, Therapeutic</t>
  </si>
  <si>
    <t>Update Child and SED Waiver Code Charts to be consistent with CMS Application.</t>
  </si>
  <si>
    <t>Several codes were removed from being identified as CWP or SEDW codes and a few codes were added that were previously not identified as CWP or SEDW services.</t>
  </si>
  <si>
    <t>S0280 - update reporting units and costing consideration columns</t>
  </si>
  <si>
    <t>Updated units to encounter.  Added the following to costing considerations column:  Reimbursed once per month.  Submit all encounters in the reporting month as they were delivered.</t>
  </si>
  <si>
    <t>Fixed it to read PA2 and not PA3</t>
  </si>
  <si>
    <t>97811 - coverage was reading PA3 and not PA2</t>
  </si>
  <si>
    <t xml:space="preserve"> SFY 22 - HF for SUD is removed</t>
  </si>
  <si>
    <t>Added SUD row for Block Grant and PA2 coverage</t>
  </si>
  <si>
    <t>A0010 - SUD Line</t>
  </si>
  <si>
    <t>Q3014 - SUD Line</t>
  </si>
  <si>
    <t>Added SUD line</t>
  </si>
  <si>
    <t>Adjusted line heights in order to view all of the information in the rows.</t>
  </si>
  <si>
    <t>SATP (Substance Abuse Treatment Practitioner)</t>
  </si>
  <si>
    <t>Y4 - SAMHSA approved EBP for Co-occurring disorders
Y5 - Individual placement support/EBP
UN - Two patients served
UP - Three patients served
UQ - Four patients served
UR - Five patients served
US - Six patients served</t>
  </si>
  <si>
    <t>Should not be greater than 6 beneficiaries at one time.</t>
  </si>
  <si>
    <t>Six or more patients served 
(*for H2023 this should be six patients maximum)</t>
  </si>
  <si>
    <r>
      <rPr>
        <b/>
        <sz val="10"/>
        <color theme="1"/>
        <rFont val="Arial"/>
        <family val="2"/>
      </rPr>
      <t xml:space="preserve">DP-C:
</t>
    </r>
    <r>
      <rPr>
        <sz val="10"/>
        <color theme="1"/>
        <rFont val="Arial"/>
        <family val="2"/>
      </rPr>
      <t xml:space="preserve">HM -- DP-C Less than Bachelors 
HN -- DP-C Bachelors 
HO -- DP-C Masters 
</t>
    </r>
    <r>
      <rPr>
        <b/>
        <sz val="10"/>
        <color theme="1"/>
        <rFont val="Arial"/>
        <family val="2"/>
      </rPr>
      <t xml:space="preserve">DP-S:
</t>
    </r>
    <r>
      <rPr>
        <sz val="10"/>
        <color theme="1"/>
        <rFont val="Arial"/>
        <family val="2"/>
      </rPr>
      <t xml:space="preserve">HN -- DP-C Bachelors 
HO -- DP-C Masters </t>
    </r>
  </si>
  <si>
    <t>SATP missing from qualifications crosswalk tab.</t>
  </si>
  <si>
    <t>Adjusted line heights throughout code chart.</t>
  </si>
  <si>
    <t>H2023 - Modifier US - changed to 6 patients.</t>
  </si>
  <si>
    <t>S0215</t>
  </si>
  <si>
    <t>For Provider Qualifications please see the Non-Emergency Medical Transportation Chapter. Valid Michigan driver’s license.</t>
  </si>
  <si>
    <t>Refer to code book.</t>
  </si>
  <si>
    <t>Added S0215 back into code charts tab for both MH and SUD.</t>
  </si>
  <si>
    <t>Added two rows for S0215 transportation.</t>
  </si>
  <si>
    <t xml:space="preserve">Fixed it to read - the HH service will only be reimbursed once per month per beneficiary; submit all encounters in the reporting month as they were delivered. </t>
  </si>
  <si>
    <t>Non-emergency transportation services. Wheelchair van mileage</t>
  </si>
  <si>
    <t>Updated.</t>
  </si>
  <si>
    <t xml:space="preserve">Turned the ability to filter on again.  </t>
  </si>
  <si>
    <t>When the charts were locked initially, the ability to use the filters went away.  This has been resolved.</t>
  </si>
  <si>
    <t>S0209 - removed DSP from Provider Qualifications field and Provider Education Level Modifier</t>
  </si>
  <si>
    <t>Qualifications Crosswalk tab updated to include SATP.</t>
  </si>
  <si>
    <t>S0280 - update made to costing considerations column.</t>
  </si>
  <si>
    <t>S0209 - updated typo of "wheelchair can" to read "wheelchair van"</t>
  </si>
  <si>
    <r>
      <rPr>
        <b/>
        <sz val="10"/>
        <color theme="4"/>
        <rFont val="Arial"/>
        <family val="2"/>
      </rPr>
      <t>Case Manager</t>
    </r>
    <r>
      <rPr>
        <sz val="10"/>
        <color theme="1"/>
        <rFont val="Arial"/>
        <family val="2"/>
      </rPr>
      <t xml:space="preserve"> -  Must be a qualified mental health or intellectual disability professional (QMHP or QIDP) or, if the case manager has only a bachelor’s degree but without the specialized training or experience, they must be supervised by a QMHP or QIDP who does possess the training or experience. Services to a child with serious emotional disturbance must be provided by a QMHP who is also a child mental health professional. Services to children with developmental disabilities must be provided by a QIDP.</t>
    </r>
  </si>
  <si>
    <r>
      <rPr>
        <b/>
        <sz val="10"/>
        <color theme="4"/>
        <rFont val="Arial"/>
        <family val="2"/>
      </rPr>
      <t xml:space="preserve">Supports Coordinator </t>
    </r>
    <r>
      <rPr>
        <sz val="10"/>
        <color theme="1"/>
        <rFont val="Arial"/>
        <family val="2"/>
      </rPr>
      <t>- A minimum of a bachelor’s degree in a human services field and one year of experience working with people with developmental disabilities if supporting that population; or a bachelor’s degree in a human services field and one year of experience with people with mental illness if supporting that population.</t>
    </r>
  </si>
  <si>
    <t>Added Case Manager, Supports Coordinator, SCA, and Brokers to Qualifications Crosswalk</t>
  </si>
  <si>
    <r>
      <rPr>
        <b/>
        <sz val="10"/>
        <color theme="4"/>
        <rFont val="Arial"/>
        <family val="2"/>
      </rPr>
      <t>Supports Coordinator Assistants</t>
    </r>
    <r>
      <rPr>
        <sz val="10"/>
        <color theme="1"/>
        <rFont val="Arial"/>
        <family val="2"/>
      </rPr>
      <t xml:space="preserve"> - Minimum of a high school diploma and equivalent experience (i.e., possesses knowledge, skills and abilities similar to supports coordinator qualifications) and functions under the supervision of a qualified supports coordinator.</t>
    </r>
  </si>
  <si>
    <r>
      <rPr>
        <b/>
        <sz val="10"/>
        <color theme="4"/>
        <rFont val="Arial"/>
        <family val="2"/>
      </rPr>
      <t>Independent Services and Supports Brokers</t>
    </r>
    <r>
      <rPr>
        <sz val="10"/>
        <color theme="1"/>
        <rFont val="Arial"/>
        <family val="2"/>
      </rPr>
      <t xml:space="preserve"> - Minimum of a high school diploma and equivalent experience (i.e., possesses knowledge, skills and abilities similar to supports coordinator qualifications) function under the guidance and oversight of a qualified supports coordinator or case manager.</t>
    </r>
  </si>
  <si>
    <t xml:space="preserve">Psychiatrist
Psychiatric Mental Health nurse practitioner
Clinical Nurse Specialist
</t>
  </si>
  <si>
    <t>Update to H0031 Crosswalk - split the 90791-90792 to two lines for different provider qualifications for each service.</t>
  </si>
  <si>
    <t>Removed codes A0170, T2001, T2002, T2003, T2004, and T2005 in accordance with the proposed changes to transportation methodology.</t>
  </si>
  <si>
    <t>Removed the S0215 from Procedure Code Changes within the Changes from 21 to 22 Code Sets tab</t>
  </si>
  <si>
    <t>Prolonged Exposure Therapy</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</si>
  <si>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</si>
  <si>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t>Added Y1 to 90832 MH and SUD</t>
  </si>
  <si>
    <t>Removed Q&amp;A Tab - those will be found in the Q&amp;A document from our 7/26/21 TA Session</t>
  </si>
  <si>
    <t>Adjusted line heights and column widths throughout code chart.</t>
  </si>
  <si>
    <t>This document will be posted on our website soon.</t>
  </si>
  <si>
    <t>The Y1 will be used for Prolonged Exposure Therapy for 90832.</t>
  </si>
  <si>
    <t>Changed name of 'proposed modifiers' tab to 'modifiers'</t>
  </si>
  <si>
    <t>Y1 modifer added for Prolonged Exposure Therapy (PET)</t>
  </si>
  <si>
    <t>Added Y1 to modifier changes on the Changes From 21 to 22 Code Sets tab.</t>
  </si>
  <si>
    <t>Update to H2023 - Supported Employment - Code Charts Tab - Provider Qualifications Column and Provider Qualifications Modifier Column</t>
  </si>
  <si>
    <t>1  year Applicable Experience</t>
  </si>
  <si>
    <t xml:space="preserve">Bachelor's Degree </t>
  </si>
  <si>
    <r>
      <t xml:space="preserve">1  year Applicable Experience </t>
    </r>
    <r>
      <rPr>
        <b/>
        <sz val="10"/>
        <color theme="1"/>
        <rFont val="Arial"/>
        <family val="2"/>
      </rPr>
      <t>OR</t>
    </r>
    <r>
      <rPr>
        <sz val="10"/>
        <color theme="1"/>
        <rFont val="Arial"/>
        <family val="2"/>
      </rPr>
      <t xml:space="preserve">  Bachelor's Degree </t>
    </r>
  </si>
  <si>
    <t>S0215 unit designation was "per one way trip" and it should be "per mile"</t>
  </si>
  <si>
    <t>Updated to per mile for both S0215 MH and SUD lines</t>
  </si>
  <si>
    <t>Ambulance Service, Advanced Life Support, Emergency Transport</t>
  </si>
  <si>
    <t>Updated Reporting Code Description from HCPCS and CPT Manuals for A0427 from 'Ambulance Ground Mileage' to 'Ambulance Service, Advanced Life Support, Emergency Transport'</t>
  </si>
  <si>
    <t>This was reading the same language as A0425 and that code is the milage and A0427 is the actual service of the emergency transport.</t>
  </si>
  <si>
    <t>Non-emergency transportation services. Vehicle provided by volunteer (individual or organization), with no vested interest</t>
  </si>
  <si>
    <t>Non-emergency transportation services. Vehicle provided by individual (family member, self, neighbor) with vested interest</t>
  </si>
  <si>
    <t>Non-emergency transportation services. 
Taxi</t>
  </si>
  <si>
    <t>Non-emergency transportation services. 
Bus</t>
  </si>
  <si>
    <t>Non-emergency transportation services.  
Bus</t>
  </si>
  <si>
    <t>Non-emergency transportation services.
Mini-bus, mountain area transports, or other transportation systems</t>
  </si>
  <si>
    <t>Non-emergency transportation services.
Wheelchair van</t>
  </si>
  <si>
    <t>Non-emergency transportation services and air travel (private or commercial) intra- or interstate</t>
  </si>
  <si>
    <t xml:space="preserve">Refer to Code book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</si>
  <si>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</si>
  <si>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</si>
  <si>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When/how to report encounters
-Days of care for children or adults *Should not include days when bed is vacant or consumer is absent from the home 
-Licensed setting only
Only report for bundled GF-funded services – otherwise see personal care and CLS in specialized residential setting, or CLS in children’s foster care that is not a CCI (for children with SED), or CLS in children’s foster care or CCI for children with DD.</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</si>
  <si>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</si>
  <si>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</si>
  <si>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</si>
  <si>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</si>
  <si>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 xml:space="preserve">Q3014 on Code Charts tab - removed the language of having to attach POS 02 for this service for both MH and SUD. </t>
  </si>
  <si>
    <t xml:space="preserve">The direction on the Place of Service tab states that the POS 02 does not attach to the Q3014. </t>
  </si>
  <si>
    <t>Occcupational Therapist</t>
  </si>
  <si>
    <t>Added 96116 to H0031 Crosswalk</t>
  </si>
  <si>
    <t>Updated Provider Qualifications for 96116 in the Code Charts tab</t>
  </si>
  <si>
    <t>Physicians, MSWs, Psychologists, Professional counselors and Marriage and Family Therapists</t>
  </si>
  <si>
    <t>Physician
Psychologist
LMSW/LLMSW
LPC/LLPC
Marriage or family therapist</t>
  </si>
  <si>
    <t xml:space="preserve">Physician
Psychologist
LMSW/LLMSW
LPC/LLPC
RN
Marriage or family therapist
PT
OT
SLP
Behavior analyst (QIDP)
Educator with a degree in education (QIDP)
Audiologist (QIDP)
Registered dietician (QIDP)
Therapeutic recreational specialist (QIDP)
BCBA 
BCaBA  </t>
  </si>
  <si>
    <t>0373T on Code Charts tab had the BCBA with the HN-Bachelor's level degree and it needs to read HO-Master's Degree.</t>
  </si>
  <si>
    <t>Update to Job Title-Modifier Crosswalk - HO for Occupational Therapist, HN for Physical Therapist, HN for Certified Criminal Justice Professional Reciprocal, HM for SLP Assistant, HP for Audiologist</t>
  </si>
  <si>
    <t>T2003</t>
  </si>
  <si>
    <t>Non-emergency transportation</t>
  </si>
  <si>
    <t>Added T2003, non-emergency transportation, back to Code Charts tab</t>
  </si>
  <si>
    <t>Updated row 27 LOCUS assessment of H0031 Crosswalk tab for Master's degree in Human Services to HO (it was showing has HN)</t>
  </si>
  <si>
    <t>Family psychotherapy (without patient present), per session</t>
  </si>
  <si>
    <t>Official definition of 90846 is Family psychotherapy (without the patient present)</t>
  </si>
  <si>
    <t>90847: Family psychotherapy (conjoint psychotherapy) (with patient present)</t>
  </si>
  <si>
    <t>Family psychotherapy (conjoint psychotherapy) (with patient present)</t>
  </si>
  <si>
    <t>Bachelor's in Human Services Field - Child / CMHP Provider Only</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</si>
  <si>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</si>
  <si>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 xml:space="preserve">For psychotherapy (908xx series codes): SATS Only Master's prepared with appropriate licensure and working under appropriate supervision may provide services.  </t>
  </si>
  <si>
    <t>Added a note for the following Mental Health code lines of 90832, 90834, and 90837, 90853, and 90887 to show that the Bachelor's in Human Services Field is for the Child / CMHP Provider on Code Charts tab.</t>
  </si>
  <si>
    <t>Bachelor's social worker - Child/CMHP Provider Only</t>
  </si>
  <si>
    <t>Removed the following FY22 allowable providers: Bachelor's Social Worker, Licensed Practical Nurse, Registered Nurse, Certified Co-Occurring Disorders Professional Diplomat – IC&amp;RC (CCDP-D), Certified Co-Occurring Disorders Professional – IC&amp;RC (CCDP), Certified Criminal Justice Professional - IC&amp;RC - Reciprocal (CCJP-R), Certified Advanced Alcohol and Drug Counselor (CAADC), and Certified Alcohol and Drug Counselor (CADC) from allowable providers for SUD service rows: 90785, 90832, 90834, 90837, 90846, 90847, 90849, 90853 from Code Charts tab.</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</si>
  <si>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</si>
  <si>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HS professional with BA</t>
  </si>
  <si>
    <t>Update to Qualifications Crosswalk tab for QIDP and QMHP to delete the language of "HN - HR professional with BA" and revise it to be "HN - HS professional with BA"</t>
  </si>
  <si>
    <r>
      <t xml:space="preserve">
</t>
    </r>
    <r>
      <rPr>
        <sz val="10"/>
        <color theme="1"/>
        <rFont val="Arial"/>
        <family val="2"/>
      </rPr>
      <t>AH - psychologist
AF - physician
HN -Educator with a degree in education
HO - social worker
HN - PT
HN - OT
HO - SLP
HO - Audiologist
HN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HS professional with BA</t>
    </r>
  </si>
  <si>
    <t>Updated Physical Therapy Codes on Code Charts tab to include Doctor of Physical Therapy</t>
  </si>
  <si>
    <t>Added Doctor of Physical Therapy to Job Title-Modifier Crosswalk</t>
  </si>
  <si>
    <t>Added H0002 to H0031 Crosswalk tab</t>
  </si>
  <si>
    <t>Psychiatrist 
Physician
Psychologist
Bachelor's social worker
Licensed professional counselor
Marriage and family therapist
Master’s social worker
Registered Nurse</t>
  </si>
  <si>
    <t>Human Services (HS) professional with BA</t>
  </si>
  <si>
    <t>Changes made since previous version was posted.</t>
  </si>
  <si>
    <t>Trained but pending MDHHS peer certification</t>
  </si>
  <si>
    <t xml:space="preserve"> ST - Related to Trauma or Injury
UN - Two patients served
UP - Three patients served
UQ - Four patients served
UR - Five patients served
US - Six or more patients served</t>
  </si>
  <si>
    <t>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t>
  </si>
  <si>
    <t>ST - Related to Trauma or Injury
UN - Two patients served
UP - Three patients served
UQ - Four patients served
UR - Five patients served
US - Six or more patients served
Y3 - Parent Management Training Oregon Model
Y4 - SAMHSA approved EBP for Co-occurring disorders</t>
  </si>
  <si>
    <t>1115 Demonstration Waiver, Healthy Michigan, Block Grant &amp; PA2</t>
  </si>
  <si>
    <t xml:space="preserve"> WX - LOCUS Assessment</t>
  </si>
  <si>
    <t>ST - Related to Trauma or Injury
WX - LOCUS Assessment</t>
  </si>
  <si>
    <t>ST - Related to Trauma or Injury
WX - LOCUS Assessment
Y4 - SAMHSA approved EBP for Co-occurring disorders</t>
  </si>
  <si>
    <t xml:space="preserve">To use the WX when LOCUS is provided during initial assessment or periodic review.  </t>
  </si>
  <si>
    <t>96112 - 
Fist 60 Minutes  1/day</t>
  </si>
  <si>
    <t>G2067</t>
  </si>
  <si>
    <t>G2068</t>
  </si>
  <si>
    <t>G2073</t>
  </si>
  <si>
    <t>Medication assisted treatment, methadone, weekly bundle  including dispensing and/or
administration, substance use counseling, individual and group  therapy, and toxicology testing if performed. Provision of these 
services by a Medicare-enrolled opioid treatment program</t>
  </si>
  <si>
    <t>MAT, naltrexone; weekly bundle including dispensing and/or  administration, substance use counseling, individual and group 
therapy, and toxicology testing if 
performed.</t>
  </si>
  <si>
    <t>Medication assisted treatment,  buprenorphine, weekly bundle  including dispensing and/or  administration, substance use counseling, individual and group  therapy, and toxicology testing if  performed. Provision of these  services by a Medicare-enrolled  opioid treatment program</t>
  </si>
  <si>
    <t>Weekly Bundle 
1 per week</t>
  </si>
  <si>
    <t>Substance Use Disorder: Medication Assisted Treatment (MAT) Naltrexone (effective 1/1/20)
*Use for Medicaid/Medicare Dual Eligibles Only</t>
  </si>
  <si>
    <t>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</si>
  <si>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</si>
  <si>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</si>
  <si>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Medicare/Medicaid Dual-eligible</t>
  </si>
  <si>
    <t xml:space="preserve">96113 - each additional 30 minutes 
6 per day
</t>
  </si>
  <si>
    <t>First 60 Minutes (effective 1/1/19)
1/day</t>
  </si>
  <si>
    <t>Encounter
3/day</t>
  </si>
  <si>
    <t>Each Additional 60 Minutes
 3/day</t>
  </si>
  <si>
    <t>Encounter
2/day</t>
  </si>
  <si>
    <t>First 60 Minutes 1/day</t>
  </si>
  <si>
    <t>Each Additional 60 Minutes
 7/day</t>
  </si>
  <si>
    <t>First 60 Minutes
1/day</t>
  </si>
  <si>
    <t>First 30 Minutes
1/day</t>
  </si>
  <si>
    <t>Each additional 30 minutes
11/day</t>
  </si>
  <si>
    <t>Encounter
1/day</t>
  </si>
  <si>
    <t>Encounter
5/day</t>
  </si>
  <si>
    <t>Behavior Technician</t>
  </si>
  <si>
    <t>20 minutes
1/day</t>
  </si>
  <si>
    <t>40 minutes
1/day</t>
  </si>
  <si>
    <t>20 Minutes
1/day</t>
  </si>
  <si>
    <t>30 Minutes
1/day</t>
  </si>
  <si>
    <t>45 Minutes
1/day</t>
  </si>
  <si>
    <t>60 minutes
1/day</t>
  </si>
  <si>
    <t>75 minutes
1/day</t>
  </si>
  <si>
    <t>15 minutes
1/day</t>
  </si>
  <si>
    <t>45 minutes
1/day</t>
  </si>
  <si>
    <t>25 minutes
1/day</t>
  </si>
  <si>
    <t>30 minutes
1/day</t>
  </si>
  <si>
    <t>First Hour
1/day</t>
  </si>
  <si>
    <t>Each additional 30 minutes
4/day</t>
  </si>
  <si>
    <t>Updated per CHAMPS reporting guidelines</t>
  </si>
  <si>
    <t>ST - Related to Trauma or Injury 
Y1 - Prolonged Exposure Therapy (PET)
Y2 - Dialectical Behavior Therapy (DBT) for adolescents
Y3 - Parent Management Training Oregon Model
Y4 - SAMHSA approved EBP for Co-occurring disorders</t>
  </si>
  <si>
    <t>Y1 - Prolonged Exposure Therapy (PET)
Y2 - Dialectical Behavior Therapy (DBT) for adolescents
Y3 - Parent Management Training Oregon Model
Y4 - SAMHSA approved EBP for Co-occurring disorders</t>
  </si>
  <si>
    <t>Tab Updated</t>
  </si>
  <si>
    <t>Code Charts</t>
  </si>
  <si>
    <t>H2015 daytime</t>
  </si>
  <si>
    <t>Qualifications Crosswalk</t>
  </si>
  <si>
    <t>Modifiers Tab - US - to add note for H2023 for maximum.</t>
  </si>
  <si>
    <t>H0031 Crosswalk</t>
  </si>
  <si>
    <t>Changes From 21 to 22 Code Sets</t>
  </si>
  <si>
    <t>Job Title-Modifier Crosswalk</t>
  </si>
  <si>
    <t>#</t>
  </si>
  <si>
    <r>
      <t xml:space="preserve">Limited scope assessments:
Educator with a degree in education
Behavior analyst
Therapeutic recreation specialist
</t>
    </r>
    <r>
      <rPr>
        <strike/>
        <sz val="10"/>
        <color theme="1"/>
        <rFont val="Arial"/>
        <family val="2"/>
      </rPr>
      <t>HR professional with BA</t>
    </r>
    <r>
      <rPr>
        <sz val="10"/>
        <color theme="1"/>
        <rFont val="Arial"/>
        <family val="2"/>
      </rPr>
      <t xml:space="preserve"> HS professional with BA</t>
    </r>
  </si>
  <si>
    <t>Row 6 where it states "Limited scope assessments:" The bottom line read "HR professional with BA" and that should read "HS professional with BA" for human services degrees.</t>
  </si>
  <si>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HS professional with BA</t>
    </r>
    <r>
      <rPr>
        <sz val="9"/>
        <color theme="1"/>
        <rFont val="Arial"/>
        <family val="2"/>
      </rPr>
      <t xml:space="preserve">
BCBA (for ABA 97151)
BCaBA  (for ABA 97151)</t>
    </r>
  </si>
  <si>
    <t>Updates made to Code Charts for the following services: H0031, G0177, H0039, S5110, S5116, T1015, and T1017 for Provider Level - it was reading that HR Professional was an allowable Provider - this has been updated to read: 'HS professional with BA' for those with a Bachelor's in Human Services.</t>
  </si>
  <si>
    <t>Removed Y2 from H2019 on Code Charts tab as this is a DBT service so does not need the modifier.</t>
  </si>
  <si>
    <t>Added LMFT to allowable provider for Child Therapy for 90832, 90834, and 90837 - found in the Current Provider Qualifications Column - the provider type and modifier were already listed for the FY22 qualifications</t>
  </si>
  <si>
    <t>These should only be used for the dual (Medicare/Medicaid) population</t>
  </si>
  <si>
    <t>Added designation on Y1 modifier to be Prolonged Exposure Therapy on Modifiers tab</t>
  </si>
  <si>
    <t>Added filter note to code charts tab for columns J-N at top</t>
  </si>
  <si>
    <t>Note: the filter option is available in each column; however, for columns J-N you made need to a search within the filter to find specific values.  The text are in the same cells for these so will run together within the filter.</t>
  </si>
  <si>
    <t>Added U modifiers to H0005 for group based services on Code Charts tab.</t>
  </si>
  <si>
    <t>Removed HS modifier from 90846 since this is a service that specifies that the client is not present on Code Charts tab.</t>
  </si>
  <si>
    <t>Removed HS modifier from 90847 since this is a service that specifies that the client is not present on Code Charts tab.</t>
  </si>
  <si>
    <t>Other assessments, tests (includes inpatient initial review and re-certifications, vocational assessments, interpretations of tests to family, etc.)
For reporting BHT/ABA eligibility assessments and re-evaluation assessments related to Autism by a Qualified Licensed Practitioner, working within their scope of practice with training, experience, and expertise in ASD.</t>
  </si>
  <si>
    <t>Assessments
Health Psychiatric
Evaluation Psychological
testing 
Other assessments, tests
For reporting BHT/ABA eligibility assessments and re-evaluation assessments related to Autism by a Qualified Licensed Practitioner, working within their scope of practice with training, experience, and expertise in ASD.</t>
  </si>
  <si>
    <t>For reporting BHT/ABA eligibility assessments and re-evaluation assessments related to Autism by a Qualified Licensed Practitioner, working within their scope of practice with training, experience, and expertise in ASD.</t>
  </si>
  <si>
    <t>Added Behavior Technician Provider for 97153 and 97154</t>
  </si>
  <si>
    <t>Added ST modifier to 90834</t>
  </si>
  <si>
    <t>Removed Y2 modifier from 90832 and added it to 90837</t>
  </si>
  <si>
    <t>To ensure 90832, 90837, and 90839 have ST, Y1, Y2, Y3, and Y4 modifiers listed.</t>
  </si>
  <si>
    <t>Added Y1, Y2, and Y3 modifiers for 90839 and 90840</t>
  </si>
  <si>
    <t>Added the ST modifier for 90792.</t>
  </si>
  <si>
    <t>Added Y4 modifier to 90791.</t>
  </si>
  <si>
    <t>Updated reporting units and duplicate thresholds for 96110, 96112, 96113, 96116, 96121, 96127, 96130, 96131, 96133, 96136, 96137, 96138, 96139, 96146, 96372, 99241,99242, 99243, 99244, 99251, 99252, 99253, 99254, 99255, 99324, 99325, 99236, 99237, 99238, 99334, 99335, 99336, 99337, 99341, 99342, 99343, 99344, 99345, 99347, 99348, 99349, 99350, 99354, and 99355</t>
  </si>
  <si>
    <t>To reflect that HG modifier will stay but only to be used for S0280 (opioid health home)</t>
  </si>
  <si>
    <t>Added weekly bundle codes for dual eligible  (G2067, G2068, and G2073)</t>
  </si>
  <si>
    <t>H0032 had Registered Nurse listed twice in Provider Qualification Modifier column.  Removed the incorrect RN listing and retained the correct one.</t>
  </si>
  <si>
    <t>Added WX modifier to H0002, T1001, 97802, 97803, 97165, 97166, 97167, 97168, 97161, 97162, 97163, 96105, 96110, 96112, 96113, 96116, 96127, 90791, 90792</t>
  </si>
  <si>
    <t>Added 1115 Demonstration Waiver to coverage for 90791 SUD and 90792 SUD.</t>
  </si>
  <si>
    <t>97530 was changed to Child Waiver - it was showing as SEDW and that was in error.</t>
  </si>
  <si>
    <t>Removed HM modifier from H2014, H2015, H2016 and T1020, T2015, and T2027</t>
  </si>
  <si>
    <t>Added U modifiers to 90849, 90847, 90846, and G0177.</t>
  </si>
  <si>
    <t>Added ST modifier to 90792 on code charts tab</t>
  </si>
  <si>
    <t>Added ST modifier to 97804 on code charts tab</t>
  </si>
  <si>
    <t>Added group U modifiers to 97804 on code charts tab</t>
  </si>
  <si>
    <t>90785 added modifiers Y1 and Y4</t>
  </si>
  <si>
    <t xml:space="preserve">Added HM modifier to H0038 for "Trained but pending MDHHS peer certification" providers </t>
  </si>
  <si>
    <t>For the following services: S5111 for Provider Level - it was reading that HR Professional was an allowable Provider - this has been updated to read: 'HS professional with BA' for those with a Bachelor's in Human Services.</t>
  </si>
  <si>
    <t>0373T had the BCaBA listed with the HM modifier and this needs to be the HN modifier</t>
  </si>
  <si>
    <t>Removed reference to HF modifier on 90785 for both MH and SUD lines</t>
  </si>
  <si>
    <r>
      <t xml:space="preserve">Add-on code for interactive complexity. used with 90791 or 90792 psychiatric evaluation, *99202-99215, *99304-99310, *99324-99328, *99334-99337, *99341-99350 evaluation and management; 90832, 90834, 90837, 90853 mental health therapy; 90832 </t>
    </r>
    <r>
      <rPr>
        <strike/>
        <sz val="10"/>
        <color theme="1"/>
        <rFont val="Arial"/>
        <family val="2"/>
      </rPr>
      <t>HF</t>
    </r>
    <r>
      <rPr>
        <sz val="10"/>
        <color theme="1"/>
        <rFont val="Arial"/>
        <family val="2"/>
      </rPr>
      <t xml:space="preserve">,90834 </t>
    </r>
    <r>
      <rPr>
        <strike/>
        <sz val="10"/>
        <color theme="1"/>
        <rFont val="Arial"/>
        <family val="2"/>
      </rPr>
      <t>HF</t>
    </r>
    <r>
      <rPr>
        <sz val="10"/>
        <color theme="1"/>
        <rFont val="Arial"/>
        <family val="2"/>
      </rPr>
      <t>, 90837</t>
    </r>
    <r>
      <rPr>
        <strike/>
        <sz val="10"/>
        <color theme="1"/>
        <rFont val="Arial"/>
        <family val="2"/>
      </rPr>
      <t xml:space="preserve"> HF</t>
    </r>
    <r>
      <rPr>
        <sz val="10"/>
        <color theme="1"/>
        <rFont val="Arial"/>
        <family val="2"/>
      </rPr>
      <t xml:space="preserve"> substance use disorder interactive individual psychotherapy, 90853 </t>
    </r>
    <r>
      <rPr>
        <strike/>
        <sz val="10"/>
        <color theme="1"/>
        <rFont val="Arial"/>
        <family val="2"/>
      </rPr>
      <t>HF</t>
    </r>
    <r>
      <rPr>
        <sz val="10"/>
        <color theme="1"/>
        <rFont val="Arial"/>
        <family val="2"/>
      </rPr>
      <t xml:space="preserve"> substance use disorder interactive group psychotherapy. *Note: do not use on Evaluation and Management (E&amp;M) codes unless psychotherapy services were provided. </t>
    </r>
  </si>
  <si>
    <t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t>
  </si>
  <si>
    <t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t>
  </si>
  <si>
    <t xml:space="preserve">Recovery Supports </t>
  </si>
  <si>
    <r>
      <t xml:space="preserve">Recovery Supports </t>
    </r>
    <r>
      <rPr>
        <strike/>
        <sz val="10"/>
        <color theme="1"/>
        <rFont val="Arial"/>
        <family val="2"/>
      </rPr>
      <t>– Modifier TT when multiple consumers are served simultaneously</t>
    </r>
  </si>
  <si>
    <t>96112, 96113, and 96116 added ABA language that was previously found under H0031.</t>
  </si>
  <si>
    <t>Added HO Provider Level Modifier for Limited-Licensed Psychologists for H2000.</t>
  </si>
  <si>
    <t>Removed reference to TT modifier on T1012</t>
  </si>
  <si>
    <t xml:space="preserve">Master's level </t>
  </si>
  <si>
    <t>The Limited Licensed Psychologists would use AH for H2000 just as they would with any other codes.</t>
  </si>
  <si>
    <t>Deleted revision 84 above.  The Limited Licensed Psychologists would use AH for H2000 just as they would with any other codes.  Removed the HO option from the providers/modifiers.</t>
  </si>
  <si>
    <t>Corrected</t>
  </si>
  <si>
    <t>Effective 10/01/09, training requirement must minimally have Endorsement Level 2 by the Michigan Association of Infant Mental Health, Level 3 preferred.</t>
  </si>
  <si>
    <t>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</si>
  <si>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</si>
  <si>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t>
  </si>
  <si>
    <t>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t>
  </si>
  <si>
    <t>Infant Mental Health</t>
  </si>
  <si>
    <t>H0036 - added title of endorsement language and deleted level number within the current provider qualifications column.  New language added within the 0-3 paragraph: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t>
  </si>
  <si>
    <t xml:space="preserve">S9482 - changed to Infant Mental Health in the Reporting Code Description from HCPCS and CPT Manuals column.  
Added following language to current provider qualifications column: Masters-prepared infant/early childhood mental health professional plus specific training. Training  requirement must minimally have Endorsement by the Michigan Association of </t>
  </si>
  <si>
    <t>90832, 90834, and 90837 - added following language to current provider qualifications column: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t>
  </si>
  <si>
    <t>H0025 - Added the following language to Reporting Code Description from HCPCS and CPT Manuals column: 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Added following language to current provider qualifications column: under infant and early childhood mental health consultation and deleted level number.  New language: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t>
  </si>
  <si>
    <r>
      <rPr>
        <sz val="10"/>
        <color theme="1"/>
        <rFont val="Arial"/>
        <family val="2"/>
      </rPr>
      <t xml:space="preserve">Deleted from Reporting Code Description from HCPCS and CPT Manuals column: </t>
    </r>
    <r>
      <rPr>
        <strike/>
        <sz val="10"/>
        <color theme="1"/>
        <rFont val="Arial"/>
        <family val="2"/>
      </rPr>
      <t>Behavioral health prevention education service (delivery of services with target population to affect knowledge, attitude, and/or behavior); approved MDHHS models only</t>
    </r>
    <r>
      <rPr>
        <sz val="10"/>
        <color theme="1"/>
        <rFont val="Arial"/>
        <family val="2"/>
      </rPr>
      <t xml:space="preserve">  &amp; </t>
    </r>
    <r>
      <rPr>
        <strike/>
        <sz val="10"/>
        <color theme="1"/>
        <rFont val="Arial"/>
        <family val="2"/>
      </rPr>
      <t>Behavior health prevention education service:</t>
    </r>
    <r>
      <rPr>
        <sz val="10"/>
        <color theme="1"/>
        <rFont val="Arial"/>
        <family val="2"/>
      </rPr>
      <t xml:space="preserve"> from H0025 line
Deleted from Current Provider Qualifications column: </t>
    </r>
    <r>
      <rPr>
        <strike/>
        <sz val="10"/>
        <color theme="1"/>
        <rFont val="Arial"/>
        <family val="2"/>
      </rPr>
      <t>Effective 10/01/09, training requirement must minimally have Endorsement Level 2 by the Michigan Association of Infant Mental Health, Level 3 preferred.</t>
    </r>
  </si>
  <si>
    <r>
      <t xml:space="preserve">
</t>
    </r>
    <r>
      <rPr>
        <sz val="10"/>
        <color theme="1"/>
        <rFont val="Arial"/>
        <family val="2"/>
      </rPr>
      <t xml:space="preserve">Deleted from Reporting Code Description from HCPCS and CPT Manuals column: </t>
    </r>
    <r>
      <rPr>
        <strike/>
        <sz val="10"/>
        <color theme="1"/>
        <rFont val="Arial"/>
        <family val="2"/>
      </rPr>
      <t xml:space="preserve">Behavioral health prevention education service (delivery of services with target population to affect knowledge, attitude, and/or behavior); approved MDHHS models only
Behavior health prevention education service: Infant mental health
</t>
    </r>
    <r>
      <rPr>
        <sz val="10"/>
        <color theme="1"/>
        <rFont val="Arial"/>
        <family val="2"/>
      </rPr>
      <t>Deleted from Current Provider Qualifications column:</t>
    </r>
    <r>
      <rPr>
        <strike/>
        <sz val="10"/>
        <color theme="1"/>
        <rFont val="Arial"/>
        <family val="2"/>
      </rPr>
      <t xml:space="preserve"> Effective 10/01/09, training requirement must minimally have Endorsement Level 2 by the Michigan Association of Infant Mental Health, Level 3 preferred.  </t>
    </r>
  </si>
  <si>
    <t>G2074</t>
  </si>
  <si>
    <t>Medication assisted treatment, 
weekly bundle not including the 
drug, including substance use 
counseling, individual and group 
therapy, and toxicology testing if 
performed. Provision of these 
services by a Medicare-enrolled 
opioid treatment program.</t>
  </si>
  <si>
    <t>Substance Use Disorder: MAT Counseling 
(effective 1/1/20)</t>
  </si>
  <si>
    <t>Substance Use Disorder: Medication Assisted Treatment (MAT) Methadone 
(effective 1/1/20)</t>
  </si>
  <si>
    <t>Each additional 30 minutes of counseling 
in a week of medication assisted 
treatment, (provision of the services 
by a Medicare-enrolled opioid 
treatment program); list separately 
in addition to code for primary 
procedure</t>
  </si>
  <si>
    <t>30 Minutes
1 per week</t>
  </si>
  <si>
    <t>G2080</t>
  </si>
  <si>
    <t>Dietician</t>
  </si>
  <si>
    <t>Nutritionist</t>
  </si>
  <si>
    <t>Dietician or Nutritionist (operating within scope of practice)</t>
  </si>
  <si>
    <t>AE - Dietician</t>
  </si>
  <si>
    <t>Dietician or nutritionist (operating within scope of practice)</t>
  </si>
  <si>
    <t>Registered nurse, nurse practitioner, clinical nurse specialist, dietician, or licensed physician’s assistant according to their scope of practice</t>
  </si>
  <si>
    <t>Registered nurse, nurse practitioner, clinical nurse specialist, dietician, or licensed physician’s assistant according to their scope of practice.</t>
  </si>
  <si>
    <t>Registered nurse, licensed physician's assistant,  nurse practitioner, clinical nurse specialist, dietician or licensed nutritionist (operating within 
scope of practice)</t>
  </si>
  <si>
    <t xml:space="preserve"> Dietician/Nutritionist</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</si>
  <si>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 AND
is a psychologist, physician, educator with a degree in education from an accredited program, social worker, physical therapist, occupational therapist, speech-language pathologist, audiologist, behavior analyst, registered nurse, dietician, therapeutic recreation specialist, a licensed/limited-licensed professional counselor, OR a human services professional with at least a bachelor’s degree in a human services field.</t>
    </r>
  </si>
  <si>
    <r>
      <t xml:space="preserve">
</t>
    </r>
    <r>
      <rPr>
        <sz val="10"/>
        <color theme="1"/>
        <rFont val="Arial"/>
        <family val="2"/>
      </rPr>
      <t>AH - psychologist
AF - physician
HN -Educator with a degree in education
HO - social worker
HN - PT
HN - OT
HO - SLP
HO - Audiologist
HN - Behavior analyst</t>
    </r>
    <r>
      <rPr>
        <b/>
        <sz val="10"/>
        <color theme="1"/>
        <rFont val="Arial"/>
        <family val="2"/>
      </rPr>
      <t xml:space="preserve">
</t>
    </r>
    <r>
      <rPr>
        <sz val="10"/>
        <color theme="1"/>
        <rFont val="Arial"/>
        <family val="2"/>
      </rPr>
      <t>TD - RN
AE - Dietician
HN - Therapeutic recreation specialist</t>
    </r>
    <r>
      <rPr>
        <b/>
        <sz val="10"/>
        <color theme="1"/>
        <rFont val="Arial"/>
        <family val="2"/>
      </rPr>
      <t xml:space="preserve">
</t>
    </r>
    <r>
      <rPr>
        <sz val="10"/>
        <color theme="1"/>
        <rFont val="Arial"/>
        <family val="2"/>
      </rPr>
      <t>HO - LPC/LLPC
HN - HS professional with BA</t>
    </r>
  </si>
  <si>
    <t>97804, S5111, S5116, S9445, S9446, S9470, T1017 removed word "registered" from dietician</t>
  </si>
  <si>
    <t>97802 and 97803 removed the words "licensed" and "registered" from dietician and nutritionists</t>
  </si>
  <si>
    <t>Dieticians and Nutritionists are not licensed/registered in the state of Michigan.</t>
  </si>
  <si>
    <t>AE - removed "licensed/registered" for the Dietician/Nutritionist</t>
  </si>
  <si>
    <t xml:space="preserve">Removed word "registered" from dietician from QIDP and also corrected the modifier to be AE. </t>
  </si>
  <si>
    <t>Added G2074 and G2080 back for SUD.</t>
  </si>
  <si>
    <t>Dietitian</t>
  </si>
  <si>
    <t>Modifier AE - removed word "registered" from dietician</t>
  </si>
  <si>
    <t>Evaluation and Management of New Patient</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</si>
  <si>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</si>
  <si>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</si>
  <si>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Assessments
• Health
• Psychiatric evaluation
• Psychological testing
• Other assessments, tests
Medication Review
Psychiatric evaluation and medication management. Office or other outpatient visit
99202-99215 Psychiatric evaluation and 
medication management</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</si>
  <si>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</si>
  <si>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Encounter:  45-59 minutes
DT: 2/day</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</si>
  <si>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</si>
  <si>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Encounter: 60-74 minutes
DT: 2/day</t>
  </si>
  <si>
    <t>Evaluation and Management of Established Patient</t>
  </si>
  <si>
    <t>Office or other outpatient visit for the evaluation and management of an established patient, that may not require the presence of a physician or other qualified health care professional. Usually, the presenting problem(s) are minimal.</t>
  </si>
  <si>
    <t>Renamed and changed formatting of the E&amp;M Codes 99202-99215 to match national definition language:  Evaluation and Management of New Patient &amp; Evaluation and Management of Established Patient</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</si>
  <si>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</si>
  <si>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 xml:space="preserve">Encounter: 10-19 Minutes
</t>
  </si>
  <si>
    <t>Encounter 
(No Time)</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</si>
  <si>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</si>
  <si>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</si>
  <si>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Encounter: 30-39 minutes</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</si>
  <si>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</si>
  <si>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Encounter: 40-54 minutes</t>
  </si>
  <si>
    <t>Removed codes 99241-99255</t>
  </si>
  <si>
    <t>Y4 - SAMHSA approved EBP for Co-occurring disorders
WX - LOCUS Assessment</t>
  </si>
  <si>
    <t>Added WX modifier to H0039</t>
  </si>
  <si>
    <t xml:space="preserve">ACT clinician would provide the LOCUS as part of the bundled service. </t>
  </si>
  <si>
    <t>No modifier is reported for Additional or “b3” Services.</t>
  </si>
  <si>
    <t>Removed "“b3” Services" language from S5165</t>
  </si>
  <si>
    <t>Environmental Modifications/ Accessibility Adaptation</t>
  </si>
  <si>
    <t xml:space="preserve">Please note the qualifications and qualifying modifiers listed are a non-exhaustive list, use the staff level modifier that best represents the qualifications of the rendering staff.  The Current Provider Qualifications column contains an exhaustive list.  </t>
  </si>
  <si>
    <t xml:space="preserve">Removed the MH T2036 line.  This is a SEDW service only.  </t>
  </si>
  <si>
    <t>Added a note above the SFY 2022 Provider/Staff Qualifications and SFY 2022 Modifiers columns.</t>
  </si>
  <si>
    <t>WX - LOCUS Assessment
Y4 - SAMHSA approved EBP for Co-occurring disorders</t>
  </si>
  <si>
    <t>Added WX modifier to T1017</t>
  </si>
  <si>
    <t xml:space="preserve"> Allocating and reporting costs for CLS for residential supports: -Cost are based on the assessment of need/hours of the individual consumer.(See Appendix for costing details). -Cost includes staff, equipment, travel, staff and consumer transportation, contract services, supplies and materials -Costs for community activities -Costs for vehicles -Day rate reported must be net of SSI/room and board, Home Help and Food stamps Boundaries: -Between CLS (H2016) and Personal Care (T1020) in Specialized Residential -For H2016 in specialized residential assume: *Less intensive staff involvement than personal care *Staff provide one-on-one training to teach the consumer to eventually perform one or more ADL task(s) independently; OR *One staff to more than one consumer provides training along with prompting and or guiding the consumers to perform the ADL tasks independently; OR *One staff to more than one consumer prompting, cueing, reminding and/or observing the consumers to perform one or more ADL tasks independently; OR *One staff to one or more consumers supervising while consumers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</si>
  <si>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 xml:space="preserve"> When/how to report encounters:
-Report face-to-face units the consumer receives of job development and on-site job supports. Staff must be present  to report units 
-Exclude MRS cash-match cases/activity 
-Exclude transportation time and units
Allocating and reporting costs
-Include the transportation costs, where appropriate, to and from supported employment services -Include cost of staff, facility, equipment, travel, transportation, contract services, supplies, and materials
-Include cost of indirect job development and job coach activities
- -Show MRS match on CMHSP sub-element cost report as “Other GF Expense”
Boundaries:
-Between Supported Employment (SE) and Community Living Support (CLS)*For assistance with ADLs on the job: report SE if job coaching is also occurring while on the job; if 
not, report CLS.
-Between SE and Skill building </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</si>
  <si>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t>
  </si>
  <si>
    <t>Added missing Reporting and Costing Considerations language to H2015</t>
  </si>
  <si>
    <t>Added missing Reporting and Costing Considerations language to H2023</t>
  </si>
  <si>
    <t>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t>
  </si>
  <si>
    <t xml:space="preserve">ST - Related to Trauma or Injury
UN - Two patients served
UP - Three patients served
UQ - Four patients served
UR - Five patients served
US - Six or more patients served </t>
  </si>
  <si>
    <t>Added WR modifier to H0039</t>
  </si>
  <si>
    <t>Added WX modifier to T1023</t>
  </si>
  <si>
    <t>State Plan, EPSDT, Healthy Michigan for Type 22</t>
  </si>
  <si>
    <t>Changed coverage for '0100 to Type 22</t>
  </si>
  <si>
    <t>Type 73 was an error and it should be Type 22</t>
  </si>
  <si>
    <t>Services provided by an physical  therapist currently licensed by the State of Michigan.</t>
  </si>
  <si>
    <t>Added 97530 so there are lines for both OT and PT within the MH lines.</t>
  </si>
  <si>
    <t>H0032 - the filtering option wasn't working correctly and leaving off providers when filtered.  Fixed this issue with this code and others.</t>
  </si>
  <si>
    <t xml:space="preserve">Specialized Wraparound Facilitation
Community-based wraparound services, per diem </t>
  </si>
  <si>
    <t>Therapy (mental health) Child &amp; Adult, Individual</t>
  </si>
  <si>
    <t>ST - Related to Trauma or Injury 
Y2 - Dialectical Behavior Therapy (DBT) for adolescents
Y3 - Parent Management Training Oregon Model
Y4 - SAMHSA approved EBP for Co-occurring disorders</t>
  </si>
  <si>
    <t>ST - Related to Trauma or Injury
Y4 - SAMHSA approved EBP for Co-occurring disorders</t>
  </si>
  <si>
    <t>Assessments
Health Psychiatric
Evaluation Psychological
testing Other assessments, tests
Therapy (mental health) Child &amp; Adult, Individual</t>
  </si>
  <si>
    <t>ST - Related to Trauma or Injury 
Y1 - Prolonged Exposure Therapy (PET)
Y2 - Dialectical Behavior Therapy (DBT) for adolescents
Y4 - SAMHSA approved EBP for Co-occurring disorders</t>
  </si>
  <si>
    <t xml:space="preserve">Removed "SEDW Only" language off of H2021. </t>
  </si>
  <si>
    <t>Removed word 'group' off of the service description for the therapy codes: 90832-90837</t>
  </si>
  <si>
    <t>Assessments
Health Psychiatric
Evaluation Psychological
testing Other assessments, tests
Therapy (mental health) Child &amp; Adult, Individual, Family</t>
  </si>
  <si>
    <t>SFY 2022 - Utilize new modifier W3 to indicate program (see below)</t>
  </si>
  <si>
    <t>Row 55 - UB had W1 in the notes as the new modifier and it should be W3.</t>
  </si>
  <si>
    <t>H0039 - added a HM provider level for Other Mental Health Professional - HS or G.E.D.</t>
  </si>
  <si>
    <t>T1012 - added a HM provider level for Other Mental Health Professional - HS or G.E.D.</t>
  </si>
  <si>
    <t xml:space="preserve"> UN - Two patients served
UP - Three patients served
UQ - Four patients served
UR - Five patients served
US - Six or more patients served </t>
  </si>
  <si>
    <t>Added U modifiers to 97158</t>
  </si>
  <si>
    <t xml:space="preserve">SFY 22 - HF for SUD is removed
</t>
  </si>
  <si>
    <t xml:space="preserve">SFY 22 - HF for SUD is removed
HD - Pregnant/Parenting Women's Program
</t>
  </si>
  <si>
    <t xml:space="preserve">HS -  Family/couple without client present
</t>
  </si>
  <si>
    <t xml:space="preserve">SFY 22 - HF for SUD is removed
</t>
  </si>
  <si>
    <t xml:space="preserve">U7 - Self Determination
</t>
  </si>
  <si>
    <t xml:space="preserve">U7 - Self-Determination
</t>
  </si>
  <si>
    <t xml:space="preserve">U7 - Self Determination
</t>
  </si>
  <si>
    <t>Please refer to the COVID-19 Encounter Code Chart while the Federal PHE is still on-going.  Post PHE emergency please refer to the BHDDA Telemedicine Database</t>
  </si>
  <si>
    <t>SFY 2022 - Discontinue use once Federal PHE is deemed over; instead use place of service</t>
  </si>
  <si>
    <t xml:space="preserve">The federal public health emergency was extended beyond the end of the year. </t>
  </si>
  <si>
    <t xml:space="preserve">Removed "GT - telemedicine through 12/31/2021" from Program Modifier Notes column throughout code chart.  </t>
  </si>
  <si>
    <t>GT Modifier updated it to remove end date and instead say use until Federal PHE is deemed over.</t>
  </si>
  <si>
    <t>Modifier WS - inserted "MH/SED" language to match the job title-modifier crosswalk</t>
  </si>
  <si>
    <t>• Bachelor's degree in Human Services (HN)
• Master's degree in Human Services (HO)
• Clinical Psychologist (AH)</t>
  </si>
  <si>
    <t>Added Clinical Psychologist to H0031 WX for LOCUS</t>
  </si>
  <si>
    <t>OT Individual</t>
  </si>
  <si>
    <t>Activities performed by a licensed (by State of Michigan) occupational therapist or a occupational therapy assistant supervised by a licensed physical therapist</t>
  </si>
  <si>
    <t>S8990 was only listed for PT and it should also be listed for OT.</t>
  </si>
  <si>
    <t>Updated so that there is a row for S8990 - Occupational Therapy and S8990 - Physical Therapy</t>
  </si>
  <si>
    <t>Peer Recovery Coach - not MDHHS certified (MCBAP or C-CAR)</t>
  </si>
  <si>
    <t>Certified Peer Specialist/Peer Recovery Coach - MH/SUD - provided or assisted with covered service</t>
  </si>
  <si>
    <t>WR - Peer Recovery Coach – not MDHHS certified (MCBAP or C-CAR)
WS - Certified Peer Specialist/Peer Recovery Coach - MH/SUD - provided or assisted with covered service</t>
  </si>
  <si>
    <t>Added note at top of chart: A peer would use the peer codes unless the peer is a qualified provider, then would use the peer modifier</t>
  </si>
  <si>
    <t>Added CO and CQ Providers to H0032 and S5111</t>
  </si>
  <si>
    <t>Added HM modifier to H0036 for DSP</t>
  </si>
  <si>
    <t xml:space="preserve">Updated SCA Cost Center to be Outpatient for the OT/PT/ST providers in the following services: G0177, S5110, S5111, S5116, and T1015 </t>
  </si>
  <si>
    <t>Updated SCA Cost Center for H0036 Licensed Marriage and Family Therapist to be Homebased and not Outpatient.</t>
  </si>
  <si>
    <t>Added AE Dietician Modifier to H0032.</t>
  </si>
  <si>
    <t xml:space="preserve">**Note:  A peer would use the peer codes unless the peer is a qualified provider, then would use the peer modifier. </t>
  </si>
  <si>
    <t>Behavioral Identification Assessment</t>
  </si>
  <si>
    <t>Behavior identification assessment by a qualified provider face to face with the individual and caregiver (s); includes interpretation of results and development of the behavioral plan of care.</t>
  </si>
  <si>
    <t xml:space="preserve">Per 15 Minutes </t>
  </si>
  <si>
    <t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t>
  </si>
  <si>
    <t>Added 97151</t>
  </si>
  <si>
    <t>Psychologist
LMSW/LLMSW
LPC/LLPC
Master's in Human Services
BCBA
BCaBA
BACB approved degree</t>
  </si>
  <si>
    <t>Y3 - Parent Management Training Oregon Model
Y4 - SAMHSA approved EBP for Co-occurring disorders
ST - Related to Trauma or Injury</t>
  </si>
  <si>
    <t xml:space="preserve">
Y2 - Dialectical Behavior Therapy (DBT) for adolescents
Y3 - Parent Management Training Oregon Model
Y4 - SAMHSA approved EBP for Co-occurring disorders
ST - Related to Trauma or Injury</t>
  </si>
  <si>
    <t>ST - Related to Trauma or Injury
Y3 - Parent Management Training Oregon Model
Y4 - SAMHSA approved EBP for Co-occurring disorders</t>
  </si>
  <si>
    <t>97151 
Open for both ABA and Non-ABA Effective 1/1/22 
*Can be reported as early as 10/1/21</t>
  </si>
  <si>
    <t xml:space="preserve">Added a MH row for 97151 for those not in the ABA benefit &amp; removed the ABA row.  ABA and non-ABA will report the 97151 under the Outpatient SCA Cost Center.  </t>
  </si>
  <si>
    <t>Added WX modifier to H0036</t>
  </si>
  <si>
    <t>WR and WS added clarifying language as to which to use for certified and non-certified peer recovery coaches.</t>
  </si>
  <si>
    <t>Updated language under 'Other ambulatory/outpatient services that can be reported at same time' section, specifically item #1</t>
  </si>
  <si>
    <t>Corrected Dietician Modifier to AE for S5111, S5116, S9445, S9446, S9470, and T1017</t>
  </si>
  <si>
    <t>Fixed row heights and filter option</t>
  </si>
  <si>
    <t>Removed U group modifiers from 90846 and 90847 as this family therapy and not multi family</t>
  </si>
  <si>
    <t>97154 added U modifiers since it is a group code.</t>
  </si>
  <si>
    <t xml:space="preserve"> UN - Two patients served
UP - Three patients served
UQ - Four patients served
UR - Five patients served
US - Six patients served</t>
  </si>
  <si>
    <t>Add AH - Clinical Psychologist to H0039</t>
  </si>
  <si>
    <t>Removed Provider Level modifiers to H2030 - Clubhouse</t>
  </si>
  <si>
    <t xml:space="preserve">UN - Two patients served
UP - Three patients served
UQ - Four patients served
UR - Five patients served
US - Six or more patients served </t>
  </si>
  <si>
    <t>Added U modifiers to S5151 and H0045</t>
  </si>
  <si>
    <t xml:space="preserve"> UN - Two patients served
UP - Three patients served
UQ - Four patients served
UR - Five patients served
US - Six patients served </t>
  </si>
  <si>
    <t>Added U modifiers to 97157</t>
  </si>
  <si>
    <r>
      <t xml:space="preserve">
One full-time on-site clubhouse </t>
    </r>
    <r>
      <rPr>
        <strike/>
        <sz val="10"/>
        <color theme="1"/>
        <rFont val="Arial"/>
        <family val="2"/>
      </rPr>
      <t>manager</t>
    </r>
    <r>
      <rPr>
        <sz val="10"/>
        <color theme="1"/>
        <rFont val="Arial"/>
        <family val="2"/>
      </rPr>
      <t xml:space="preserve"> director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r>
  </si>
  <si>
    <t>Updated to CQ</t>
  </si>
  <si>
    <t>Updated U5 to reflect it will be used in FY22 for 97151 for Autism Only.</t>
  </si>
  <si>
    <t xml:space="preserve">ST - Related to Trauma or Injury
</t>
  </si>
  <si>
    <t>97151 added U5 modifier for Autism Only.</t>
  </si>
  <si>
    <r>
      <t xml:space="preserve">Crisis Intervention Service
</t>
    </r>
    <r>
      <rPr>
        <sz val="10"/>
        <color rgb="FFFF0000"/>
        <rFont val="Arial"/>
        <family val="2"/>
      </rPr>
      <t>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t>
    </r>
    <r>
      <rPr>
        <sz val="10"/>
        <color theme="1"/>
        <rFont val="Arial"/>
        <family val="2"/>
      </rPr>
      <t xml:space="preserve">
H2011 – can be used for crisis intervention related to Child Care Expulsions/Infant Early Childhood Mental Health Consultation (IECMHC)</t>
    </r>
  </si>
  <si>
    <t>Update made to S9484</t>
  </si>
  <si>
    <t>Update made to H2011</t>
  </si>
  <si>
    <t>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t>
  </si>
  <si>
    <t>EPSDT, 1115(i)SPA, 
State Plan, 
Healthy Michigan</t>
  </si>
  <si>
    <t xml:space="preserve">Updated coverage column for T1020 </t>
  </si>
  <si>
    <t>Updated to: EPSDT, 1115(i)SPA, 
State Plan, Healthy Michigan</t>
  </si>
  <si>
    <t>Updated Current Provider Qualifications column for T1002 as this is an RN service only and some of those qualifications were for other services grouped with T1002 in the previous code chart.</t>
  </si>
  <si>
    <t>Removed the green CWP/SEDW line for H2016</t>
  </si>
  <si>
    <t xml:space="preserve">Not a covered service under the CWP or SEDW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</si>
  <si>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</si>
  <si>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</si>
  <si>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</si>
  <si>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Use only for 97151 for Autism Only.  Retro-active to 10/1/21 for CMHSP direct-run programs and all others effective 1/1/22.</t>
  </si>
  <si>
    <t>MUST USE H2011 HT for Intensive Crisis Stabilization for Children 0-21.</t>
  </si>
  <si>
    <t>97530 had the wrong modifier listed for the physical therapist assistant</t>
  </si>
  <si>
    <t>Each Additional 60 minutes
7/day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</si>
  <si>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</si>
  <si>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</si>
  <si>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Child Foster care Th Per Diem</t>
  </si>
  <si>
    <t>Note: the filter option is available in each column; however, for columns J-N you made need to a search within the filter to find specific values.  
The text are in the same cells for these so will run together within the filter.</t>
  </si>
  <si>
    <t>Effective 1/1/22 for all Autism.  97151 is the only code to report the U5 on.</t>
  </si>
  <si>
    <r>
      <rPr>
        <strike/>
        <sz val="10"/>
        <color theme="1"/>
        <rFont val="Arial"/>
        <family val="2"/>
      </rPr>
      <t xml:space="preserve">The Autism encounters for CMHSP direct-run services will need to have this added back retro to 10/1/21.  All other will be </t>
    </r>
    <r>
      <rPr>
        <sz val="10"/>
        <color theme="1"/>
        <rFont val="Arial"/>
        <family val="2"/>
      </rPr>
      <t>effective 1/1/22. See below</t>
    </r>
  </si>
  <si>
    <t>Pharmacological Mgmt w/ Psychotherapy</t>
  </si>
  <si>
    <t>SEDW, Child Waiver</t>
  </si>
  <si>
    <t>Pharmacologic management, including prescription and review of medication, when performed with psychotherapy services (List separately in addition to the code for primary procedure)</t>
  </si>
  <si>
    <t>10 per month.  Must be used with 90832-90838.</t>
  </si>
  <si>
    <t xml:space="preserve">	Evaluation of auditory function for surgically implanted device(s) candidacy or postoperative status of a surgically implanted device(s); first hour</t>
  </si>
  <si>
    <t>First Hour</t>
  </si>
  <si>
    <t>Each Additional 15 Minutes</t>
  </si>
  <si>
    <t>Eval of Auditory Status Rehab Add-On</t>
  </si>
  <si>
    <t>Evaluation of Auditory Rehabilitation 
Status</t>
  </si>
  <si>
    <t>1 per month</t>
  </si>
  <si>
    <t>12 per 90 days</t>
  </si>
  <si>
    <t>Evaluation of auditory function for surgically implanted device(s) candidacy or postoperative status of a surgically implanted device(s); each additional 15 minutes (List separately in addition to code for primary procedure)</t>
  </si>
  <si>
    <t xml:space="preserve">Auditory rehabilitation; postlingual hearing loss	</t>
  </si>
  <si>
    <t>Auditory rehabilitation; prelingual hearing loss</t>
  </si>
  <si>
    <t>8 per Month</t>
  </si>
  <si>
    <t>Auditory rehabilitation; postlingual hearing loss</t>
  </si>
  <si>
    <t>Prosthetic Training 1st Enc</t>
  </si>
  <si>
    <t>Prosthetic(s) training, upper and/or lower extremity(ies), initial prosthetic(s) encounter, each 15 minutes</t>
  </si>
  <si>
    <t>8 Sessions Per Month for Combined OT &amp; PT Procedures</t>
  </si>
  <si>
    <t>K0739</t>
  </si>
  <si>
    <t xml:space="preserve">Repair/Svc Dme Non-Oxygen Eq </t>
  </si>
  <si>
    <t>Repair or nonroutine service for durable medical equipment other than oxygen equipment requiring the skill of a technician, labor component, per 15 minutes</t>
  </si>
  <si>
    <t>Per 15 Minutes</t>
  </si>
  <si>
    <t>T2038 - removed the SEDW/CWP line as it is only covered under the 1115(i)SPA.</t>
  </si>
  <si>
    <t>Added the following SEDW and/or Child Waiver services that were missing.  90863, 92626, 92627, 92630, 92633, 97761, and K0739.</t>
  </si>
  <si>
    <t>Not a staff level service</t>
  </si>
  <si>
    <t>Deleted the H2021 SEDW line as it is not a covered service under the SEDW.  The H2022 is the covered wraparound service under the SEDW.</t>
  </si>
  <si>
    <r>
      <t xml:space="preserve">Updated to SO280 Reporting and Costing Considerations column.  The </t>
    </r>
    <r>
      <rPr>
        <strike/>
        <sz val="10"/>
        <color theme="1"/>
        <rFont val="Arial"/>
        <family val="2"/>
      </rPr>
      <t>HH</t>
    </r>
    <r>
      <rPr>
        <sz val="10"/>
        <color theme="1"/>
        <rFont val="Arial"/>
        <family val="2"/>
      </rPr>
      <t xml:space="preserve"> HG service will only be reimbursed once per month per beneficiary; submit all encounters in the reporting month as they were delivered. </t>
    </r>
  </si>
  <si>
    <t>Should read HG and not HH.</t>
  </si>
  <si>
    <t>H2000 TS</t>
  </si>
  <si>
    <t xml:space="preserve">
Service does not require face-to-face with beneficiary for reporting</t>
  </si>
  <si>
    <t>Use TS modifier when a committee member or their designee monitors the activities of the behavior treatment plan.</t>
  </si>
  <si>
    <t>Licensed Behavior Analyst</t>
  </si>
  <si>
    <t>TS - Monitoring Treatment Plans</t>
  </si>
  <si>
    <t xml:space="preserve">Minimum staffing: Three individuals that include psychologist and physician or psychiatrist. In order to report, at least two of the three must be present. </t>
  </si>
  <si>
    <t>H2000 - added the LBA and BCBA as allowable providers along with their provider modifier.</t>
  </si>
  <si>
    <t>Added a row for H2000 TS for Treatment Plan Monitoring along with the provider level modifiers.</t>
  </si>
  <si>
    <t>T2038 for MH - removed language that it is not a staff covered service and added provider level modifiers</t>
  </si>
  <si>
    <t>Removed provider level modifiers on H0023 - Drop-In Centers</t>
  </si>
  <si>
    <t>BCaBA and ALBA</t>
  </si>
  <si>
    <t>ALBA</t>
  </si>
  <si>
    <t>Added ALBA to the HN BCaBA</t>
  </si>
  <si>
    <t>HN - BCaBA and ALBA</t>
  </si>
  <si>
    <t>Behavior Treatment Plan Monitoring</t>
  </si>
  <si>
    <r>
      <t xml:space="preserve">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
    </r>
    <r>
      <rPr>
        <sz val="10"/>
        <color rgb="FFFF0000"/>
        <rFont val="Arial"/>
        <family val="2"/>
      </rPr>
      <t>This would not include the bachelor’s with a human services degree.  Must have master’s degree and be licensed in the state of Michigan.</t>
    </r>
    <r>
      <rPr>
        <sz val="10"/>
        <color theme="1"/>
        <rFont val="Arial"/>
        <family val="2"/>
      </rPr>
      <t xml:space="preserve">
Services rendered to children ages 4 through 6 with SED must be provided by a CMHP trained in PECFAS. </t>
    </r>
    <r>
      <rPr>
        <sz val="10"/>
        <color rgb="FFFF0000"/>
        <rFont val="Arial"/>
        <family val="2"/>
      </rPr>
      <t>This would not include the bachelor’s with a human services degree.  Must have master’s degree and be licensed in the state of Michigan.</t>
    </r>
    <r>
      <rPr>
        <sz val="10"/>
        <color theme="1"/>
        <rFont val="Arial"/>
        <family val="2"/>
      </rPr>
      <t xml:space="preserve">
Services rendered to a young child, birth through age 3, must be provided by a CMHP trained in the Devereux Early Childhood Assessment (DECA). </t>
    </r>
    <r>
      <rPr>
        <sz val="10"/>
        <color rgb="FFFF0000"/>
        <rFont val="Arial"/>
        <family val="2"/>
      </rPr>
      <t>This would not include the bachelor’s with a human services degree.  Must have master’s degree and be licensed in the state of Michigan.</t>
    </r>
    <r>
      <rPr>
        <sz val="10"/>
        <color theme="1"/>
        <rFont val="Arial"/>
        <family val="2"/>
      </rPr>
      <t xml:space="preserve">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r>
  </si>
  <si>
    <r>
      <t>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t>
    </r>
    <r>
      <rPr>
        <sz val="10"/>
        <color rgb="FFFF0000"/>
        <rFont val="Arial"/>
        <family val="2"/>
      </rPr>
      <t xml:space="preserve"> This would not include the bachelor’s with a human services degree.  Must have master’s degree and be licensed in the state of Michigan.
</t>
    </r>
    <r>
      <rPr>
        <sz val="10"/>
        <color theme="1"/>
        <rFont val="Arial"/>
        <family val="2"/>
      </rPr>
      <t xml:space="preserve">
Services rendered to children ages 4 through 6 with SED must be provided by a CMHP trained in PECFAS. T</t>
    </r>
    <r>
      <rPr>
        <sz val="10"/>
        <color rgb="FFFF0000"/>
        <rFont val="Arial"/>
        <family val="2"/>
      </rPr>
      <t>his would not include the bachelor’s with a human services degree.  Must have master’s degree and be licensed in the state of Michigan.</t>
    </r>
    <r>
      <rPr>
        <sz val="10"/>
        <color theme="1"/>
        <rFont val="Arial"/>
        <family val="2"/>
      </rPr>
      <t xml:space="preserve">
Services rendered to a young child, birth through age 3, must be provided by a CMHP trained in the Devereux Early Childhood Assessment (DECA). </t>
    </r>
    <r>
      <rPr>
        <sz val="10"/>
        <color rgb="FFFF0000"/>
        <rFont val="Arial"/>
        <family val="2"/>
      </rPr>
      <t>This would not include the bachelor’s with a human services degree.  Must have master’s degree and be licensed in the state of Michigan.</t>
    </r>
    <r>
      <rPr>
        <sz val="10"/>
        <color theme="1"/>
        <rFont val="Arial"/>
        <family val="2"/>
      </rPr>
      <t xml:space="preserve">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r>
  </si>
  <si>
    <t>Removed Bachelor's in Human Services Field - Child/CMHP Provider Only from 90832, 90834, and 90837</t>
  </si>
  <si>
    <r>
      <t xml:space="preserve">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
    </r>
    <r>
      <rPr>
        <sz val="10"/>
        <color rgb="FFFF0000"/>
        <rFont val="Arial"/>
        <family val="2"/>
      </rPr>
      <t xml:space="preserve">This would not include the bachelor’s with a human services degree.  Must have master’s degree and be licensed in the state of Michigan.
</t>
    </r>
    <r>
      <rPr>
        <sz val="10"/>
        <color theme="1"/>
        <rFont val="Arial"/>
        <family val="2"/>
      </rPr>
      <t xml:space="preserve">
Services rendered to children ages 4 through 6 with SED must be provided by a CMHP trained in PECFAS.</t>
    </r>
    <r>
      <rPr>
        <sz val="10"/>
        <color rgb="FFFF0000"/>
        <rFont val="Arial"/>
        <family val="2"/>
      </rPr>
      <t xml:space="preserve"> This would not include the bachelor’s with a human services degree.  Must have master’s degree and be licensed in the state of Michigan.</t>
    </r>
    <r>
      <rPr>
        <sz val="10"/>
        <color theme="1"/>
        <rFont val="Arial"/>
        <family val="2"/>
      </rPr>
      <t xml:space="preserve">
Services rendered to a young child, birth through age 3, must be provided by a CMHP trained in the Devereux Early Childhood Assessment (DECA). </t>
    </r>
    <r>
      <rPr>
        <sz val="10"/>
        <color rgb="FFFF0000"/>
        <rFont val="Arial"/>
        <family val="2"/>
      </rPr>
      <t>This would not include the bachelor’s with a human services degree.  Must have master’s degree and be licensed in the state of Michigan.</t>
    </r>
    <r>
      <rPr>
        <sz val="10"/>
        <color theme="1"/>
        <rFont val="Arial"/>
        <family val="2"/>
      </rPr>
      <t xml:space="preserve">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r>
  </si>
  <si>
    <t xml:space="preserve"> When/how to report encounter:
-Face-to-face with qualified professional only
Allocating and reporting costs
-Cost of indirect activity
-Some direct contacts are may be costly due to loading in the indirect time</t>
  </si>
  <si>
    <t>Allocating and reporting costs:
-Cost of indirect activity
-Spreading costs over the various types of services
-Cost and productivity assumptions
-Some direct contacts may become costly due to loading in indirect time</t>
  </si>
  <si>
    <r>
      <t xml:space="preserve">Encounter
Refer to code descriptions
DT: </t>
    </r>
    <r>
      <rPr>
        <sz val="10"/>
        <color rgb="FFFF0000"/>
        <rFont val="Arial"/>
        <family val="2"/>
      </rPr>
      <t>1</t>
    </r>
    <r>
      <rPr>
        <sz val="10"/>
        <color theme="1"/>
        <rFont val="Arial"/>
        <family val="2"/>
      </rPr>
      <t>/day</t>
    </r>
  </si>
  <si>
    <r>
      <t xml:space="preserve">Encounter
</t>
    </r>
    <r>
      <rPr>
        <sz val="10"/>
        <color rgb="FFFF0000"/>
        <rFont val="Arial"/>
        <family val="2"/>
      </rPr>
      <t>DT: 3/day</t>
    </r>
  </si>
  <si>
    <t>When/how to report encounter:
-Face-to-face with qualified professional only
Allocating and reporting costs
-Cost of indirect activity
-Some direct contacts are may be costly due to loading in the indirect time</t>
  </si>
  <si>
    <t xml:space="preserve">When/how to report encounter:
-Face-to-face with qualified professional only
Allocating and reporting costs
-Cost of indirect activity
-Some direct contacts are may be costly due to loading in the indirect time
</t>
  </si>
  <si>
    <t xml:space="preserve">When/how to report encounter:
-Face-to-face with qualified professional only
Allocating and reporting costs
-Cost of indirect activity
-Cost of co-therapists’ contacts
</t>
  </si>
  <si>
    <t xml:space="preserve"> This is the cost of the drug only.  Separate from the administration.</t>
  </si>
  <si>
    <t xml:space="preserve">  This is the cost of the drug only.  Separate from the administration.</t>
  </si>
  <si>
    <r>
      <t xml:space="preserve">Substance Use Disorder: Medication Assisted Treatment (MAT)  </t>
    </r>
    <r>
      <rPr>
        <b/>
        <sz val="10"/>
        <color rgb="FFFF0000"/>
        <rFont val="Arial"/>
        <family val="2"/>
      </rPr>
      <t>Buprenorphine</t>
    </r>
    <r>
      <rPr>
        <b/>
        <sz val="10"/>
        <color theme="1"/>
        <rFont val="Arial"/>
        <family val="2"/>
      </rPr>
      <t xml:space="preserve"> (effective 1/1/20)</t>
    </r>
  </si>
  <si>
    <t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t>
  </si>
  <si>
    <t xml:space="preserve">When/how to report encounter:
-H0001 is face-to-face with qualified professional only
-HD modifier for all qualified WSS
Allocating and reporting costs:
- Include cost of indirect activity
</t>
  </si>
  <si>
    <t xml:space="preserve">When/how to report encounter:
-Face-to-face with qualified professional only
-HD modifier for all qualified WSS
Allocating and reporting costs:
- Include cost of indirect activity
</t>
  </si>
  <si>
    <t xml:space="preserve">Allocating and reporting costs:
- Include cost of indirect activity
</t>
  </si>
  <si>
    <r>
      <t xml:space="preserve">For residential settings (H0010 and H0012): provider agency licensed and accredited as substance abuse residential </t>
    </r>
    <r>
      <rPr>
        <sz val="10"/>
        <color rgb="FFFF0000"/>
        <rFont val="Arial"/>
        <family val="2"/>
      </rPr>
      <t>withdrawal management</t>
    </r>
    <r>
      <rPr>
        <sz val="10"/>
        <color theme="1"/>
        <rFont val="Arial"/>
        <family val="2"/>
      </rPr>
      <t xml:space="preserve"> program. Supervision by licensed physician.
H0010: Staffed 24-hours-per-day, 7-days-per-week by licensed physician or by the designated representative of a licensed physician.</t>
    </r>
  </si>
  <si>
    <t>Sub-Acute Withdrawal Management (Sub-Acute Detoxification)</t>
  </si>
  <si>
    <r>
      <t xml:space="preserve">H0010: Alcohol and/or drug services; sub-acute  </t>
    </r>
    <r>
      <rPr>
        <sz val="10"/>
        <color rgb="FFFF0000"/>
        <rFont val="Arial"/>
        <family val="2"/>
      </rPr>
      <t>withdrawal management;</t>
    </r>
    <r>
      <rPr>
        <sz val="10"/>
        <color theme="1"/>
        <rFont val="Arial"/>
        <family val="2"/>
      </rPr>
      <t xml:space="preserve"> medically monitored residential w</t>
    </r>
    <r>
      <rPr>
        <sz val="10"/>
        <color rgb="FFFF0000"/>
        <rFont val="Arial"/>
        <family val="2"/>
      </rPr>
      <t>ithdrawal management
 (3.7-WM)</t>
    </r>
  </si>
  <si>
    <r>
      <t xml:space="preserve">H0012: Alcohol and/or drug services; sub-acute </t>
    </r>
    <r>
      <rPr>
        <sz val="10"/>
        <color rgb="FFFF0000"/>
        <rFont val="Arial"/>
        <family val="2"/>
      </rPr>
      <t>withdrawal management</t>
    </r>
    <r>
      <rPr>
        <sz val="10"/>
        <color theme="1"/>
        <rFont val="Arial"/>
        <family val="2"/>
      </rPr>
      <t xml:space="preserve">; clinically </t>
    </r>
    <r>
      <rPr>
        <sz val="10"/>
        <color rgb="FFFF0000"/>
        <rFont val="Arial"/>
        <family val="2"/>
      </rPr>
      <t>managed</t>
    </r>
    <r>
      <rPr>
        <sz val="10"/>
        <color theme="1"/>
        <rFont val="Arial"/>
        <family val="2"/>
      </rPr>
      <t xml:space="preserve"> residential </t>
    </r>
    <r>
      <rPr>
        <sz val="10"/>
        <color rgb="FFFF0000"/>
        <rFont val="Arial"/>
        <family val="2"/>
      </rPr>
      <t>withdrawal management</t>
    </r>
    <r>
      <rPr>
        <sz val="10"/>
        <color theme="1"/>
        <rFont val="Arial"/>
        <family val="2"/>
      </rPr>
      <t xml:space="preserve">; non-medical or social </t>
    </r>
    <r>
      <rPr>
        <sz val="10"/>
        <color rgb="FFFF0000"/>
        <rFont val="Arial"/>
        <family val="2"/>
      </rPr>
      <t>withdrawal management</t>
    </r>
    <r>
      <rPr>
        <sz val="10"/>
        <color theme="1"/>
        <rFont val="Arial"/>
        <family val="2"/>
      </rPr>
      <t xml:space="preserve"> setting 
H0012 –- Alcohol and/or drug services; sub-acute withdrawal management (residential addiction program outpatient) (3.2-</t>
    </r>
    <r>
      <rPr>
        <sz val="10"/>
        <color rgb="FFFF0000"/>
        <rFont val="Arial"/>
        <family val="2"/>
      </rPr>
      <t>WM</t>
    </r>
    <r>
      <rPr>
        <sz val="10"/>
        <color theme="1"/>
        <rFont val="Arial"/>
        <family val="2"/>
      </rPr>
      <t>)</t>
    </r>
  </si>
  <si>
    <r>
      <t xml:space="preserve">For residential settings (H0010 and H0012): provider agency licensed and accredited as substance abuse residential </t>
    </r>
    <r>
      <rPr>
        <sz val="10"/>
        <color rgb="FFFF0000"/>
        <rFont val="Arial"/>
        <family val="2"/>
      </rPr>
      <t>withdrawal management</t>
    </r>
    <r>
      <rPr>
        <sz val="10"/>
        <color theme="1"/>
        <rFont val="Arial"/>
        <family val="2"/>
      </rPr>
      <t xml:space="preserve"> program. Supervision by licensed physician.
H0012: Provided under the supervision of a Substance Abuse Treatment Specialist. Must have arrangements for access to licensed medical personnel as needed.</t>
    </r>
  </si>
  <si>
    <r>
      <t>H0014 - Alcohol and/or drug services; withdrawal management; ambulatory (</t>
    </r>
    <r>
      <rPr>
        <sz val="10"/>
        <color rgb="FFFF0000"/>
        <rFont val="Arial"/>
        <family val="2"/>
      </rPr>
      <t>2-WM</t>
    </r>
    <r>
      <rPr>
        <sz val="10"/>
        <color theme="1"/>
        <rFont val="Arial"/>
        <family val="2"/>
      </rPr>
      <t>)</t>
    </r>
  </si>
  <si>
    <r>
      <t xml:space="preserve">H0014: Provided under the supervision of a Substance Abuse Treatment Specialist. Must have arrangements for access to licensed medical personnel as needed. Appropriately certified and licensed nurses must monitor 
</t>
    </r>
    <r>
      <rPr>
        <sz val="10"/>
        <color rgb="FFFF0000"/>
        <rFont val="Arial"/>
        <family val="2"/>
      </rPr>
      <t>2-WM</t>
    </r>
    <r>
      <rPr>
        <sz val="10"/>
        <color theme="1"/>
        <rFont val="Arial"/>
        <family val="2"/>
      </rPr>
      <t xml:space="preserve"> ambulatory detoxification services under H0014.</t>
    </r>
  </si>
  <si>
    <r>
      <t xml:space="preserve">When/how to report encounter:
-Days of attendance
-In as of midnight, </t>
    </r>
    <r>
      <rPr>
        <sz val="10"/>
        <color rgb="FFFF0000"/>
        <rFont val="Arial"/>
        <family val="2"/>
      </rPr>
      <t>but not an overnight service</t>
    </r>
    <r>
      <rPr>
        <sz val="10"/>
        <color theme="1"/>
        <rFont val="Arial"/>
        <family val="2"/>
      </rPr>
      <t xml:space="preserve">
- If consumer enters and exits the same day it is not reportable
-HD modifier for all qualified WSS
Allocating and reporting costs:
-Bundled per diem
*Includes staff, operational costs, lease, physician
</t>
    </r>
  </si>
  <si>
    <r>
      <t xml:space="preserve">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
</t>
    </r>
    <r>
      <rPr>
        <sz val="10"/>
        <color rgb="FFFF0000"/>
        <rFont val="Arial"/>
        <family val="2"/>
      </rPr>
      <t xml:space="preserve">3.1 Clinically Managed Low
Intensity
3.3 Clinically Managed Population-Specific
3.5 Clinically Managed High Intensity 
3.7 Medically Monitored Intensive </t>
    </r>
  </si>
  <si>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</si>
  <si>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Encounter
DT/2</t>
  </si>
  <si>
    <t xml:space="preserve"> Day</t>
  </si>
  <si>
    <t xml:space="preserve">When/how to report encounter:
-Face-to-face with qualified professional only
Allocating and reporting costs:
- Include cost of indirect activity
</t>
  </si>
  <si>
    <t>Made changes throughout code chart in the reporting and costing considerations column and other columns for SUD services as a result of the code chart changes subgroup</t>
  </si>
  <si>
    <t>Administration and Observation only</t>
  </si>
  <si>
    <r>
      <t>H0038 – Recovery Coach (Peer services), per 15 minutes
H0038/</t>
    </r>
    <r>
      <rPr>
        <sz val="10"/>
        <color rgb="FFFF0000"/>
        <rFont val="Arial"/>
        <family val="2"/>
      </rPr>
      <t>WT</t>
    </r>
    <r>
      <rPr>
        <sz val="10"/>
        <color theme="1"/>
        <rFont val="Arial"/>
        <family val="2"/>
      </rPr>
      <t>: Youth Peer Support Specialist</t>
    </r>
  </si>
  <si>
    <t xml:space="preserve">When/how to report encounter:
-Face-to-face with qualified professional only
-HD modifier for all qualified WSS
-15 minutes of an SUD program for H0050
Allocating and reporting costs:
- Include cost of indirect activity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</si>
  <si>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</si>
  <si>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</si>
  <si>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 xml:space="preserve">When/how to report encounter:
-Face-to-face with qualified professional only
-HD modifier for all qualified WSS
Allocating and reporting costs:
- Include cost of indirect activity
</t>
  </si>
  <si>
    <t>When/how to report encounter:
-Face-to-face with qualified professional only
-HD modifier for all qualified WSS
-Per diem rate for H0015 and H2036
Allocating and reporting costs:
- Include cost of indirect activity
-Cost if staff provide multiple services</t>
  </si>
  <si>
    <t>Only billed when hosting a beneficiary</t>
  </si>
  <si>
    <t xml:space="preserve"> The care of the children would take place at the same place where treatment is taking place.  </t>
  </si>
  <si>
    <t xml:space="preserve">
Recovery support services can be delivered by appropriately trained/supervised staff who are not certified peers </t>
  </si>
  <si>
    <r>
      <t xml:space="preserve">Non-emergency transportation </t>
    </r>
    <r>
      <rPr>
        <sz val="10"/>
        <color rgb="FFFF0000"/>
        <rFont val="Arial"/>
        <family val="2"/>
      </rPr>
      <t>for encounter/trip</t>
    </r>
  </si>
  <si>
    <r>
      <t xml:space="preserve">Intensive crisis intervention mental health services, per hour. Use for the MDHHS-approved program only.
S9484: Crisis intervention mental health services, per hour. Use for the -MDHHS-approved program only.
</t>
    </r>
    <r>
      <rPr>
        <b/>
        <sz val="10"/>
        <color theme="1"/>
        <rFont val="Arial"/>
        <family val="2"/>
      </rPr>
      <t>MUST USE H2011 for Intensive Crisis Stabilization for Children 0-21.</t>
    </r>
  </si>
  <si>
    <t>Added SUD row for 96372</t>
  </si>
  <si>
    <t>Telephone Assessment and Management Service</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</si>
  <si>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</si>
  <si>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</si>
  <si>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</si>
  <si>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Telephone Evaluation and Management Service</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</si>
  <si>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</si>
  <si>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</si>
  <si>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</si>
  <si>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</si>
  <si>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</si>
  <si>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Brief Communication Technology-based Service, e.g. virtual check-in</t>
  </si>
  <si>
    <t xml:space="preserve">HN - Bachelor's Level </t>
  </si>
  <si>
    <t>90791 and 90792 had some cost center updates for consistency in the SUD lines.</t>
  </si>
  <si>
    <t>97124 for Child Waiver added a PT row as this is both a OT and PT service</t>
  </si>
  <si>
    <t>97530 for Child Waiver added a PT row as this is both a OT and PT service</t>
  </si>
  <si>
    <t>Psychologist, master’s social worker, licensed professional counselor, or marriage and family therapist</t>
  </si>
  <si>
    <t>99215 SUD - added Registered Nurse and LPN to match the MH row.</t>
  </si>
  <si>
    <r>
      <t xml:space="preserve">Please note the qualifications and qualifying modifiers listed are a non-exhaustive list, use the staff level modifier that best represents the qualifications of the rendering staff.  
</t>
    </r>
    <r>
      <rPr>
        <b/>
        <sz val="10"/>
        <color rgb="FFFF0000"/>
        <rFont val="Arial"/>
        <family val="2"/>
      </rPr>
      <t>Higher level modifiers that are not listed may be used so long as it meets the code requirements and scope of practice/licensure. Note: this does not apply for H0031.  Please only report the modifiers listed for the H0031.</t>
    </r>
  </si>
  <si>
    <r>
      <t xml:space="preserve">Family psychotherapy (conjoint psychotherapy) (with patient present)
For 90846 and 90847 use modifier </t>
    </r>
    <r>
      <rPr>
        <strike/>
        <sz val="10"/>
        <color theme="1"/>
        <rFont val="Arial"/>
        <family val="2"/>
      </rPr>
      <t xml:space="preserve">HA </t>
    </r>
    <r>
      <rPr>
        <sz val="10"/>
        <color rgb="FFFF0000"/>
        <rFont val="Arial"/>
        <family val="2"/>
      </rPr>
      <t xml:space="preserve">Y3 </t>
    </r>
    <r>
      <rPr>
        <sz val="10"/>
        <color theme="1"/>
        <rFont val="Arial"/>
        <family val="2"/>
      </rPr>
      <t>when reporting Parent Management Training Oregon Model.</t>
    </r>
  </si>
  <si>
    <r>
      <t xml:space="preserve">When/how to report H0046 encounters:
-Report only when a DD Peer Mentor has performed the activities listed in the Medicaid Provider Manual under the peer coverage. When a DD Peer Mentor assists with, or performs another covered service, use the code for that service and add the </t>
    </r>
    <r>
      <rPr>
        <strike/>
        <sz val="10"/>
        <color theme="1"/>
        <rFont val="Arial"/>
        <family val="2"/>
      </rPr>
      <t xml:space="preserve">HI </t>
    </r>
    <r>
      <rPr>
        <sz val="10"/>
        <color rgb="FFFF0000"/>
        <rFont val="Arial"/>
        <family val="2"/>
      </rPr>
      <t xml:space="preserve">WU </t>
    </r>
    <r>
      <rPr>
        <sz val="10"/>
        <color theme="1"/>
        <rFont val="Arial"/>
        <family val="2"/>
      </rPr>
      <t>modifier.
Allocating and reporting costs:
-Drop-in cost includes staff, facility, equipment, travel, transportation, contract services, supplies and materials
-Must report all Drop-in Center Medicaid costs in Medicaid Utilization and Cost Report</t>
    </r>
  </si>
  <si>
    <r>
      <t xml:space="preserve">Physician’s prescription. Licensed builder, contractor
Children's Waiver: Assessment by an occupational therapist
Home modifications, per service.
</t>
    </r>
    <r>
      <rPr>
        <strike/>
        <sz val="10"/>
        <color theme="1"/>
        <rFont val="Arial"/>
        <family val="2"/>
      </rPr>
      <t xml:space="preserve">Modifier HK (specialized mental health programs for high-risk populations) must be reported for Habilitation Supports Waiver beneficiaries. </t>
    </r>
  </si>
  <si>
    <t>HA is also on 90846 and 90847. 2022 modifier should be Y3.</t>
  </si>
  <si>
    <t>HI is listed on H0046. 2022 modifier should be WU.</t>
  </si>
  <si>
    <t>HK was listed on S5165 and has been removed for FY22.</t>
  </si>
  <si>
    <r>
      <t xml:space="preserve">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
    </r>
    <r>
      <rPr>
        <strike/>
        <sz val="10"/>
        <color theme="1"/>
        <rFont val="Arial"/>
        <family val="2"/>
      </rPr>
      <t>TT modifier: use when peer service is provided in a group</t>
    </r>
    <r>
      <rPr>
        <sz val="10"/>
        <color theme="1"/>
        <rFont val="Arial"/>
        <family val="2"/>
      </rPr>
      <t xml:space="preserve">
For SUD please refer to SUD: Recovery Support Services line.</t>
    </r>
  </si>
  <si>
    <t>Removed the following green rows as they are not SEDW or CWP services: G0177, H0045, S5110, S5140, S5150, S5151, and T1015.</t>
  </si>
  <si>
    <t>Made changes throughout code chart in the reporting and costing considerations column and other columns for ABA services as a result of the code chart changes subgroup</t>
  </si>
  <si>
    <t>Made changes throughout code chart in the reporting and costing considerations column and other columns for CWP/SEDW services as a result of the code chart changes subgroup</t>
  </si>
  <si>
    <r>
      <t xml:space="preserve">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
</t>
    </r>
    <r>
      <rPr>
        <sz val="10"/>
        <color rgb="FFFF0000"/>
        <rFont val="Arial"/>
        <family val="2"/>
      </rPr>
      <t>Encounter needs to be reported under the BCBA and not the BT.  Need to used the NPI of the BCBA.</t>
    </r>
  </si>
  <si>
    <r>
      <t xml:space="preserve">Group adaptive behavior treatment by protocol, administered by a technician under the direction of a BCBA or other qualified professional, face-to-face with two or more beneficiaries (Maximum of  8 individuals), every 15 minutes.
</t>
    </r>
    <r>
      <rPr>
        <sz val="10"/>
        <color rgb="FFFF0000"/>
        <rFont val="Arial"/>
        <family val="2"/>
      </rPr>
      <t>Encounter needs to be reported under the BCBA and not the BT.  Need to used the NPI of the BCBA.</t>
    </r>
  </si>
  <si>
    <t>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</si>
  <si>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r>
      <t xml:space="preserve">15 Minutes
</t>
    </r>
    <r>
      <rPr>
        <sz val="10"/>
        <color rgb="FFFF0000"/>
        <rFont val="Arial"/>
        <family val="2"/>
      </rPr>
      <t>SEDW 774 units per month
CWP 96 units per day</t>
    </r>
  </si>
  <si>
    <t xml:space="preserve">Day
H2022: No limit
</t>
  </si>
  <si>
    <r>
      <t xml:space="preserve">Encounter
Cannot exceed 1 per day.  </t>
    </r>
    <r>
      <rPr>
        <sz val="10"/>
        <color rgb="FFFF0000"/>
        <rFont val="Arial"/>
        <family val="2"/>
      </rPr>
      <t>Limit up to four sessions per month but no more than 12 sessions per 90 day period.</t>
    </r>
  </si>
  <si>
    <r>
      <t xml:space="preserve">Encounter
 </t>
    </r>
    <r>
      <rPr>
        <sz val="10"/>
        <color rgb="FFFF0000"/>
        <rFont val="Arial"/>
        <family val="2"/>
      </rPr>
      <t>Cannot exceed 1 per day.  Limit up to four sessions per month but no more than 12 sessions per 90 day period.</t>
    </r>
  </si>
  <si>
    <t>Enrolled Provider Only
Per Diem
$110 per day</t>
  </si>
  <si>
    <t>Item/5 Items per Quarter, limited to a cost not greater than $96 each.</t>
  </si>
  <si>
    <t>15 Minutes/SEDW: 1,248 Units per Month Child Waiver: 4,608 Units per Fiscal Year
 Holiday Rate</t>
  </si>
  <si>
    <t>TT is listed on H0023 and H2019. 2022 modifiers should be UN, UP, UQ, UR, and US.</t>
  </si>
  <si>
    <t>Nonfamily Home Care Train/Session</t>
  </si>
  <si>
    <t>Previous Provider Qualifications</t>
  </si>
  <si>
    <t>Substance Use Disorder: Medication Assisted Treatment (MAT)  (effective 1/1/20)
*Use for Medicaid/Medicare Dual Eligible Only</t>
  </si>
  <si>
    <t>This does not include the cost of the medication.</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</si>
  <si>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 face contact with the consumer is an indirect cost of treatment planning
</t>
  </si>
  <si>
    <t>Comprehensive multidisciplinary evaluation
This code is only billed by the chairperson/facilitator of the meeting.
Service does not require face-to-face with beneficiary for reporting</t>
  </si>
  <si>
    <r>
      <t>Mental Health Professional certified in DBT by MDHHS. Skills training (H2019</t>
    </r>
    <r>
      <rPr>
        <strike/>
        <sz val="10"/>
        <color theme="1"/>
        <rFont val="Arial"/>
        <family val="2"/>
      </rPr>
      <t xml:space="preserve">/TT and </t>
    </r>
    <r>
      <rPr>
        <sz val="10"/>
        <color rgb="FFFF0000"/>
        <rFont val="Arial"/>
        <family val="2"/>
      </rPr>
      <t>U modifier</t>
    </r>
    <r>
      <rPr>
        <sz val="10"/>
        <color theme="1"/>
        <rFont val="Arial"/>
        <family val="2"/>
      </rPr>
      <t>) by Mental Health Professional + bachelor’s level staff or Peer Support Specialist.</t>
    </r>
  </si>
  <si>
    <t>U5 - Autism Only
*Note: effective 1/1/22 for all Autism beneficiaries/programs</t>
  </si>
  <si>
    <t>Clinical Nurse Specialist, Nurse Practitioner, PA, Physician</t>
  </si>
  <si>
    <t>Substance Use Disorder: Medication Assisted Treatment (MAT) Methadone (effective 1/1/20)
*Use for Medicaid/Medicare Dual Eligible Only</t>
  </si>
  <si>
    <t>Substance Use Disorder: Medication Assisted Treatment (MAT) Buprenorphine (effective 1/1/20)
*Use for Medicaid/Medicare Dual Eligible Only</t>
  </si>
  <si>
    <t>Note: this does not apply for H0031.  Please only report the modifiers listed for the H0031.</t>
  </si>
  <si>
    <t>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t>
  </si>
  <si>
    <t>Added SUD row for S0280</t>
  </si>
  <si>
    <t>Removed HG for MH line for S0280 as it is now on the SUD line</t>
  </si>
  <si>
    <t>SFY 2022 - Utilize new modifier Y4 to indicate EBP (see below)</t>
  </si>
  <si>
    <t>Previous modifier HK. To be used only on H2014</t>
  </si>
  <si>
    <t>SAMHSA approved EBP for cooccurring disorders</t>
  </si>
  <si>
    <t>SFY2022 Will be used only for Opioid Health Home (S0280)</t>
  </si>
  <si>
    <r>
      <rPr>
        <strike/>
        <sz val="10"/>
        <color theme="1"/>
        <rFont val="Arial"/>
        <family val="2"/>
      </rPr>
      <t xml:space="preserve">For all "H" and "T" HCPCS Codes: Clinical service provided by Substance Abuse Treatment Specialist (SATS) or Substance Abuse Treatment Practitioner (SATP) when working under the supervision of a SATS.
</t>
    </r>
    <r>
      <rPr>
        <sz val="10"/>
        <color rgb="FFFF0000"/>
        <rFont val="Arial"/>
        <family val="2"/>
      </rPr>
      <t>SUD Case Management provided by a Substance Abuse Treatment Specialist (SATS) OR a Substance Abuse Treatment Practitioner (SATP) OR a person trained to provide case management services per Treatment Policy #8 and working under the supervision of a SATS.</t>
    </r>
  </si>
  <si>
    <t>H0006 - updated language in previous provider qualifications column</t>
  </si>
  <si>
    <t>SFY 22 - HF for SUD is removed
HD - Pregnant/Parenting Women's Program
HH - Integrated Mental Health and Substance Abuse</t>
  </si>
  <si>
    <t xml:space="preserve">SFY 22 - HF for SUD is removed
HD - Pregnant/Parenting Women's Program
HH - Integrated Mental Health and Substance Abuse
</t>
  </si>
  <si>
    <t>HH - Integrated Mental Health and Substance Abuse</t>
  </si>
  <si>
    <t xml:space="preserve">SFY 22 - HF for SUD is removed
HD - Pregnant/Parenting Women's Program
HH - Integrated Mental Health and Substance Abuse
</t>
  </si>
  <si>
    <t xml:space="preserve">HH - Integrated Mental Health and Substance Abuse
</t>
  </si>
  <si>
    <t xml:space="preserve">HH - Integrated Mental Health and Substance Abuse
</t>
  </si>
  <si>
    <t xml:space="preserve">HH - Integrated Mental Health and Substance Abuse
HS -  Family/couple without client present
</t>
  </si>
  <si>
    <t xml:space="preserve">HH - Integrated Mental Health and Substance Abuse
WN - Pre-Admission Screening
WV - Family Psycho-Education
UN - Two patients served
UP - Three patients served
UQ - Four patients served
UR - Five patients served
US - Six or more patients served
</t>
  </si>
  <si>
    <t xml:space="preserve">SFY 22 - HF for SUD is removed
HH - Integrated Mental Health and Substance Abuse
</t>
  </si>
  <si>
    <t xml:space="preserve">HH - Integrated Mental Health and Substance Abuse
U7 - Self Determination
</t>
  </si>
  <si>
    <t xml:space="preserve">HH - Integrated Mental Health and Substance Abuse
WO - Children's Friendship Group
U7 - Self Determination
UJ - Overnight Health &amp; Safety
</t>
  </si>
  <si>
    <t>HG-Opioid Health Home
HH - Integrated Mental Health and Substance Abuse</t>
  </si>
  <si>
    <t xml:space="preserve">HH - Integrated Mental Health and Substance Abuse
HS - Family/couple without client present
U7 - Self Determination
</t>
  </si>
  <si>
    <t xml:space="preserve">HH - Integrated Mental Health and Substance Abuse 
</t>
  </si>
  <si>
    <t xml:space="preserve">HH - Integrated Mental Health and Substance Abuse
</t>
  </si>
  <si>
    <t xml:space="preserve">SFY 22 - HF for SUD is removed
HD - Pregnant/Parenting Women's Program
HH - Integrated Mental Health and Substance Abused
</t>
  </si>
  <si>
    <t xml:space="preserve">HH - Integrated Mental Health and Substance Abuse
HS -  Family/couple without client present
</t>
  </si>
  <si>
    <t xml:space="preserve">SFY 22 - HF for SUD is removed
HH - Integrated Mental Health and Substance Abuse
HS - Family/Couple without client present
</t>
  </si>
  <si>
    <t>SFY 22 - HF for SUD is removed
HH - Integrated Mental Health and Substance Abuse</t>
  </si>
  <si>
    <t>Updated throughout code chart.</t>
  </si>
  <si>
    <t>On Hold</t>
  </si>
  <si>
    <t xml:space="preserve">5Y modifier is on hold.  Will not be implemented starting FY23. </t>
  </si>
  <si>
    <t>96105-96146 added official code description language</t>
  </si>
  <si>
    <r>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T1016, T1017, H0039, H0036, </t>
    </r>
    <r>
      <rPr>
        <sz val="10"/>
        <color rgb="FFFF0000"/>
        <rFont val="Arial"/>
        <family val="2"/>
      </rPr>
      <t>H0038</t>
    </r>
    <r>
      <rPr>
        <sz val="10"/>
        <color rgb="FF000000"/>
        <rFont val="Arial"/>
        <family val="2"/>
      </rPr>
      <t xml:space="preserve">, </t>
    </r>
    <r>
      <rPr>
        <strike/>
        <sz val="10"/>
        <color rgb="FF000000"/>
        <rFont val="Arial"/>
        <family val="2"/>
      </rPr>
      <t>H2022,</t>
    </r>
    <r>
      <rPr>
        <sz val="10"/>
        <color rgb="FF000000"/>
        <rFont val="Arial"/>
        <family val="2"/>
      </rPr>
      <t xml:space="preserve"> or H2021. It should be noted that only one staff person can attend an IPOS in the behavioral health case management role.  </t>
    </r>
    <r>
      <rPr>
        <strike/>
        <sz val="10"/>
        <color rgb="FF000000"/>
        <rFont val="Arial"/>
        <family val="2"/>
      </rPr>
      <t>In their role providing s</t>
    </r>
    <r>
      <rPr>
        <strike/>
        <sz val="10"/>
        <color theme="1"/>
        <rFont val="Arial"/>
        <family val="2"/>
      </rPr>
      <t xml:space="preserve">ervices and supports planning, </t>
    </r>
    <r>
      <rPr>
        <strike/>
        <sz val="10"/>
        <color rgb="FF000000"/>
        <rFont val="Arial"/>
        <family val="2"/>
      </rPr>
      <t>Adult Peer Specialists and Recovery Coaches will report H0032 with their appropriate, respective modifiers. Adult Peer Specialists and Recovery Coaches will report H0038 with their respective modifiers.  Y</t>
    </r>
    <r>
      <rPr>
        <strike/>
        <sz val="10"/>
        <color theme="1"/>
        <rFont val="Arial"/>
        <family val="2"/>
      </rPr>
      <t xml:space="preserve">outh Peer Support Specialists will report H0038 with the TJ WT modifier and Parent Support Partners S5111 with the HM modifier. </t>
    </r>
  </si>
  <si>
    <t>Added H0038 to Treatment Planning section</t>
  </si>
  <si>
    <t>Added bachelor level</t>
  </si>
  <si>
    <t xml:space="preserve">96105 - added SLP, Audiologist, OT, PT, NP, and PA  providers. </t>
  </si>
  <si>
    <t>90832, 90834, and 90837 - added following language to current provider qualifications column for children's language: This would not include the bachelor’s with a human services degree.  Must have master’s degree and be licensed in the state of Michigan.</t>
  </si>
  <si>
    <t>Added note at top of chart: Higher level modifiers that are not listed may be used so long as it meets the code requirements and scope of practice/licensure.</t>
  </si>
  <si>
    <t>Some language was deleted…other language added/corrected in red.</t>
  </si>
  <si>
    <t>G2077 - qualifications were not listed.  Now included provider level modifiers which mirror H0001</t>
  </si>
  <si>
    <t>97530 for OT and PT had the Assistants listed with the opposite modifiers</t>
  </si>
  <si>
    <t>90832, 90834, 90837 made the MH and SUD provider qualifications match.  Removed Dietitian.</t>
  </si>
  <si>
    <t>90849 - incorrect modifier listed in column C - listed HA and should be Y3 for PMTO.</t>
  </si>
  <si>
    <t>Added telephone/technology codes: 98966-98968, 99441-99443, and G2251</t>
  </si>
  <si>
    <t>Updated HH language to say Integrated and not Co-occurring</t>
  </si>
  <si>
    <t>96110, 96112, and 96113 added the following providers: PT, OT, SLP, Audiologist, Behavior analyst, Therapeutic recreation specialist, Dietician, and Educator with a degree in education</t>
  </si>
  <si>
    <t>Added HN Provider Level modifier to 92507, 92508, and 92526</t>
  </si>
  <si>
    <t>Added SA Provider Level modifier to 96105, 96110, 96112, 96113, 96116, 96138, 96139, and 96146</t>
  </si>
  <si>
    <t>Added Psychiatrist, Physician, NP, and PA</t>
  </si>
  <si>
    <t>Added PT Assistant and Doctor of PT</t>
  </si>
  <si>
    <t>Added PT, OT, SLP, Audiologist, Behavior Analyst, Therapeutic Rec Spec., Dietician, and Educator</t>
  </si>
  <si>
    <t>Added HP for Occupational Therapist</t>
  </si>
  <si>
    <t xml:space="preserve">Added HP Provider Level modifier for the following OT codes: 97165, 97166, 97167, 97168, 97533, 97535, 97537, 97542, 97750, 97755, 97760, 97763, </t>
  </si>
  <si>
    <t>H0006 - added AG (Physician) and HP (Behavioral Health Professional - PhD)  Provider Level Modifiers</t>
  </si>
  <si>
    <t>Physician &amp; PhD Behavioral Health Professional</t>
  </si>
  <si>
    <t>Added NP, CNS, and PA providers</t>
  </si>
  <si>
    <t>Added SLP, Audiologist, OT, PT, NP, and PA</t>
  </si>
  <si>
    <t>Added CQ &amp; HP provider level modifiers to 97129 &amp; 97130</t>
  </si>
  <si>
    <t>Added AF. AG. And SA Provider Level modifiers to 97155, 97156, 97157, and 97158</t>
  </si>
  <si>
    <t>H2019, H2021, H2022, and H2033 added SA provider level modifier</t>
  </si>
  <si>
    <t>Added RN</t>
  </si>
  <si>
    <t>S9482 - added SA Provider Level modifier</t>
  </si>
  <si>
    <t>Added Dietician</t>
  </si>
  <si>
    <t>T1001 - added AE Provider Level Modifier</t>
  </si>
  <si>
    <t>T1023, T1027, T2024, and T2038 - added SA Provider Level Modifier</t>
  </si>
  <si>
    <t>97129 &amp; 97130 removed physician, CNS, NP, and PA from provider level modifiers</t>
  </si>
  <si>
    <t>Removed physician, CNS, NP, and PA</t>
  </si>
  <si>
    <t>Added Registered Acupuncturist
(National Board Certified Practical Acupuncturist) to both HO &amp; HP</t>
  </si>
  <si>
    <t>S9470 - added Registered Nurse Provider Level Modifier</t>
  </si>
  <si>
    <t>97810 &amp; 97811 added master's and doctoral level modifiers</t>
  </si>
  <si>
    <t>Added HO for master's and HP for doctoral</t>
  </si>
  <si>
    <t>H0032 - added bachelors, masters, and doctoral level providers for both occupational and physical therapists</t>
  </si>
  <si>
    <t>Added HN, HO, and HP for both Occupational and Physical Therapists</t>
  </si>
  <si>
    <t>Orthotist/Prosthesis (ABC certified) and DME Supplier</t>
  </si>
  <si>
    <t>Added Doctor Level Occupational Therapist to the following codes: 97110, 97112, 97113, 97116, 97124, 97129, 97130, 97140, and 97150</t>
  </si>
  <si>
    <r>
      <t xml:space="preserve">Psychological testing
</t>
    </r>
    <r>
      <rPr>
        <sz val="10"/>
        <color rgb="FFFF0000"/>
        <rFont val="Arial"/>
        <family val="2"/>
      </rPr>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t>
    </r>
    <r>
      <rPr>
        <sz val="10"/>
        <color theme="1"/>
        <rFont val="Arial"/>
        <family val="2"/>
      </rPr>
      <t xml:space="preserve">
For reporting BHT/ABA eligibility assessments and re-evaluation assessments related to Autism by a Qualified Licensed Practitioner, working within their scope of practice with training, experience, and expertise in ASD</t>
    </r>
  </si>
  <si>
    <r>
      <t xml:space="preserve">Psychological testing
</t>
    </r>
    <r>
      <rPr>
        <sz val="10"/>
        <color rgb="FFFF0000"/>
        <rFont val="Arial"/>
        <family val="2"/>
      </rPr>
      <t xml:space="preserve">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t>
    </r>
  </si>
  <si>
    <r>
      <t xml:space="preserve">Psychological testing
</t>
    </r>
    <r>
      <rPr>
        <sz val="10"/>
        <color rgb="FFFF0000"/>
        <rFont val="Arial"/>
        <family val="2"/>
      </rPr>
      <t xml:space="preserve">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t>
    </r>
  </si>
  <si>
    <r>
      <t xml:space="preserve">Psychological testing
</t>
    </r>
    <r>
      <rPr>
        <sz val="10"/>
        <color rgb="FFFF0000"/>
        <rFont val="Arial"/>
        <family val="2"/>
      </rPr>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r>
  </si>
  <si>
    <r>
      <t xml:space="preserve">Psychological testing
</t>
    </r>
    <r>
      <rPr>
        <sz val="10"/>
        <color rgb="FFFF0000"/>
        <rFont val="Arial"/>
        <family val="2"/>
      </rPr>
      <t xml:space="preserve">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t>
    </r>
  </si>
  <si>
    <r>
      <t xml:space="preserve">Psychological testing
</t>
    </r>
    <r>
      <rPr>
        <sz val="10"/>
        <color rgb="FFFF0000"/>
        <rFont val="Arial"/>
        <family val="2"/>
      </rPr>
      <t xml:space="preserve">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r>
  </si>
  <si>
    <r>
      <t xml:space="preserve">Psychological testing
</t>
    </r>
    <r>
      <rPr>
        <sz val="10"/>
        <color rgb="FFFF0000"/>
        <rFont val="Arial"/>
        <family val="2"/>
      </rPr>
      <t>Psychological or neuropsychological test administration and scoring by physician or other qualified health care professional, two or more tests, any method</t>
    </r>
  </si>
  <si>
    <r>
      <t xml:space="preserve">Psychological testing
</t>
    </r>
    <r>
      <rPr>
        <sz val="10"/>
        <color rgb="FFFF0000"/>
        <rFont val="Arial"/>
        <family val="2"/>
      </rPr>
      <t>Psychological or neuropsychological test administration and scoring by physician or other qualified health care professional, two or more tests, any method; each additional 30 minutes (List separately in addition to code for primary procedure)</t>
    </r>
  </si>
  <si>
    <r>
      <t xml:space="preserve">Psychological testing
</t>
    </r>
    <r>
      <rPr>
        <sz val="10"/>
        <color rgb="FFFF0000"/>
        <rFont val="Arial"/>
        <family val="2"/>
      </rPr>
      <t xml:space="preserve">Psychological or neuropsychological test administration and scoring by technician, two or more tests, any method; </t>
    </r>
  </si>
  <si>
    <r>
      <t xml:space="preserve">Psychological testing
</t>
    </r>
    <r>
      <rPr>
        <sz val="10"/>
        <color rgb="FFFF0000"/>
        <rFont val="Arial"/>
        <family val="2"/>
      </rPr>
      <t xml:space="preserve">
Psychological or neuropsychological test administration and scoring by technician, two or more tests, any method; each additional 30 minutes (List separately in addition to code for primary procedure)</t>
    </r>
  </si>
  <si>
    <r>
      <t xml:space="preserve">Psychological testing
</t>
    </r>
    <r>
      <rPr>
        <sz val="10"/>
        <color rgb="FFFF0000"/>
        <rFont val="Arial"/>
        <family val="2"/>
      </rPr>
      <t>Psychological or neuropsychological test administration, with single automated, standardized instrument via electronic platform, with automated result only</t>
    </r>
  </si>
  <si>
    <t>H0023 SUD - removed this service line.  They would utilize the MH drop-in centers</t>
  </si>
  <si>
    <r>
      <t xml:space="preserve">Opioid Health Home when billed as SA/SUD
The </t>
    </r>
    <r>
      <rPr>
        <strike/>
        <sz val="10"/>
        <color rgb="FFFF0000"/>
        <rFont val="Arial"/>
        <family val="2"/>
      </rPr>
      <t>HH</t>
    </r>
    <r>
      <rPr>
        <sz val="10"/>
        <color rgb="FFFF0000"/>
        <rFont val="Arial"/>
        <family val="2"/>
      </rPr>
      <t xml:space="preserve"> HG service will only be reimbursed once per month per beneficiary; submit all encounters in the reporting month as they were delivered. </t>
    </r>
  </si>
  <si>
    <r>
      <t xml:space="preserve">Room &amp; Board Managed State Psychiatric Hospital Inpatient Days - Board Managed State
0100 – </t>
    </r>
    <r>
      <rPr>
        <sz val="10"/>
        <color rgb="FFFF0000"/>
        <rFont val="Arial"/>
        <family val="2"/>
      </rPr>
      <t>Private Room</t>
    </r>
    <r>
      <rPr>
        <sz val="10"/>
        <color theme="1"/>
        <rFont val="Arial"/>
        <family val="2"/>
      </rPr>
      <t xml:space="preserve"> - All inclusive room and board plus ancillaries.</t>
    </r>
    <r>
      <rPr>
        <sz val="10"/>
        <color theme="1"/>
        <rFont val="Arial"/>
        <family val="2"/>
      </rPr>
      <t xml:space="preserve"> Physician services are included in the per diem
See Appendix for important reporting details for encounters and cost reports.
See Appendix for instructions for reporting Provider Type and Hospital NPI.</t>
    </r>
  </si>
  <si>
    <r>
      <t xml:space="preserve"> Room &amp; Board Managed State Psychiatric Hospital Inpatient Days - Board Managed State
</t>
    </r>
    <r>
      <rPr>
        <sz val="10"/>
        <color rgb="FFFF0000"/>
        <rFont val="Arial"/>
        <family val="2"/>
      </rPr>
      <t xml:space="preserve">Private Room
</t>
    </r>
    <r>
      <rPr>
        <sz val="10"/>
        <color theme="1"/>
        <rFont val="Arial"/>
        <family val="2"/>
      </rPr>
      <t>Physician services are not included in the per diem.
Must use provider type 73
See Appendix for instructions for reporting Provider Type and Hospital NPI.</t>
    </r>
  </si>
  <si>
    <r>
      <t xml:space="preserve"> Room &amp; Board Managed State Psychiatric Hospital Inpatient Days - Board Managed State
</t>
    </r>
    <r>
      <rPr>
        <sz val="10"/>
        <color rgb="FFFF0000"/>
        <rFont val="Arial"/>
        <family val="2"/>
      </rPr>
      <t xml:space="preserve">0124 - semi-private - two beds. 
</t>
    </r>
    <r>
      <rPr>
        <sz val="10"/>
        <color theme="1"/>
        <rFont val="Arial"/>
        <family val="2"/>
      </rPr>
      <t>Physician services are not included in the per diem.
Must use provider type 73
See Appendix for instructions for reporting Provider Type and Hospital NPI.</t>
    </r>
  </si>
  <si>
    <r>
      <t xml:space="preserve"> Room &amp; Board Managed State Psychiatric Hospital Inpatient Days - Board Managed State
</t>
    </r>
    <r>
      <rPr>
        <sz val="10"/>
        <color rgb="FFFF0000"/>
        <rFont val="Arial"/>
        <family val="2"/>
      </rPr>
      <t xml:space="preserve">0134 - semi-private - three and four beds. 
</t>
    </r>
    <r>
      <rPr>
        <sz val="10"/>
        <color theme="1"/>
        <rFont val="Arial"/>
        <family val="2"/>
      </rPr>
      <t>Physician services are not included in the per diem.
Must use provider type 73
See Appendix for instructions for reporting Provider Type and Hospital NPI.</t>
    </r>
  </si>
  <si>
    <r>
      <t xml:space="preserve"> Room &amp; Board Managed State Psychiatric Hospital Inpatient Days - Board Managed State
</t>
    </r>
    <r>
      <rPr>
        <sz val="10"/>
        <color rgb="FFFF0000"/>
        <rFont val="Arial"/>
        <family val="2"/>
      </rPr>
      <t>0154 - ward with five or more beds.</t>
    </r>
    <r>
      <rPr>
        <sz val="10"/>
        <color theme="1"/>
        <rFont val="Arial"/>
        <family val="2"/>
      </rPr>
      <t xml:space="preserve">
Physician services are not included in the per diem.
Must use provider type 73
See Appendix for instructions for reporting Provider Type and Hospital NPI.</t>
    </r>
  </si>
  <si>
    <t>Revenue Codes 0100-0154 added private room/bed language</t>
  </si>
  <si>
    <t>Changes from  code chart changes subgroup</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</si>
  <si>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</si>
  <si>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r>
      <t xml:space="preserve">When/how to report encounter:
-An assessment code should be used when case managers or supports coordinators perform the utilization management function of intake/assessment </t>
    </r>
    <r>
      <rPr>
        <strike/>
        <sz val="10"/>
        <color theme="1"/>
        <rFont val="Arial"/>
        <family val="2"/>
      </rPr>
      <t>(H0031)</t>
    </r>
    <r>
      <rPr>
        <sz val="10"/>
        <color theme="1"/>
        <rFont val="Arial"/>
        <family val="2"/>
      </rPr>
      <t xml:space="preserve">. A case management or supports coordination code should be used when assessment is part of the case management or supports coordination function. The utilization management function is outside of the authorization for supports coordination/case management.
</t>
    </r>
  </si>
  <si>
    <r>
      <rPr>
        <sz val="10"/>
        <color rgb="FFFF0000"/>
        <rFont val="Arial"/>
        <family val="2"/>
      </rPr>
      <t>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t>
    </r>
    <r>
      <rPr>
        <sz val="10"/>
        <color theme="1"/>
        <rFont val="Arial"/>
        <family val="2"/>
      </rPr>
      <t xml:space="preserve">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r>
  </si>
  <si>
    <r>
      <t xml:space="preserve">Family psychotherapy (without patient present), </t>
    </r>
    <r>
      <rPr>
        <strike/>
        <sz val="10"/>
        <color theme="1"/>
        <rFont val="Arial"/>
        <family val="2"/>
      </rPr>
      <t xml:space="preserve">per session </t>
    </r>
    <r>
      <rPr>
        <sz val="10"/>
        <color rgb="FFFF0000"/>
        <rFont val="Arial"/>
        <family val="2"/>
      </rPr>
      <t>50 minutes</t>
    </r>
    <r>
      <rPr>
        <sz val="10"/>
        <color theme="1"/>
        <rFont val="Arial"/>
        <family val="2"/>
      </rPr>
      <t xml:space="preserve">
For 90846 and 90847 use modifier </t>
    </r>
    <r>
      <rPr>
        <strike/>
        <sz val="10"/>
        <color theme="1"/>
        <rFont val="Arial"/>
        <family val="2"/>
      </rPr>
      <t>HA</t>
    </r>
    <r>
      <rPr>
        <sz val="10"/>
        <color theme="1"/>
        <rFont val="Arial"/>
        <family val="2"/>
      </rPr>
      <t xml:space="preserve"> </t>
    </r>
    <r>
      <rPr>
        <sz val="10"/>
        <color rgb="FFFF0000"/>
        <rFont val="Arial"/>
        <family val="2"/>
      </rPr>
      <t>Y3</t>
    </r>
    <r>
      <rPr>
        <sz val="10"/>
        <color theme="1"/>
        <rFont val="Arial"/>
        <family val="2"/>
      </rPr>
      <t xml:space="preserve"> when reporting Parent Management Training Oregon Model.</t>
    </r>
  </si>
  <si>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</si>
  <si>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r>
      <rPr>
        <sz val="10"/>
        <color rgb="FFFF0000"/>
        <rFont val="Arial"/>
        <family val="2"/>
      </rPr>
      <t>Multiple-</t>
    </r>
    <r>
      <rPr>
        <sz val="10"/>
        <color theme="1"/>
        <rFont val="Arial"/>
        <family val="2"/>
      </rPr>
      <t xml:space="preserve">Family therapy, per session
</t>
    </r>
    <r>
      <rPr>
        <sz val="10"/>
        <color rgb="FFFF0000"/>
        <rFont val="Arial"/>
        <family val="2"/>
      </rPr>
      <t>(with patient present)</t>
    </r>
    <r>
      <rPr>
        <sz val="10"/>
        <color theme="1"/>
        <rFont val="Arial"/>
        <family val="2"/>
      </rPr>
      <t xml:space="preserve">
Use modifier </t>
    </r>
    <r>
      <rPr>
        <strike/>
        <sz val="10"/>
        <color theme="1"/>
        <rFont val="Arial"/>
        <family val="2"/>
      </rPr>
      <t>HA</t>
    </r>
    <r>
      <rPr>
        <sz val="10"/>
        <color theme="1"/>
        <rFont val="Arial"/>
        <family val="2"/>
      </rPr>
      <t xml:space="preserve"> </t>
    </r>
    <r>
      <rPr>
        <sz val="10"/>
        <color rgb="FFFF0000"/>
        <rFont val="Arial"/>
        <family val="2"/>
      </rPr>
      <t>Y3</t>
    </r>
    <r>
      <rPr>
        <sz val="10"/>
        <color theme="1"/>
        <rFont val="Arial"/>
        <family val="2"/>
      </rPr>
      <t xml:space="preserve"> with 90849 when reporting Parent Management Training Oregon model (Parenting Through Change Group)</t>
    </r>
  </si>
  <si>
    <r>
      <rPr>
        <sz val="10"/>
        <color rgb="FFFF0000"/>
        <rFont val="Arial"/>
        <family val="2"/>
      </rPr>
      <t>Encounter</t>
    </r>
    <r>
      <rPr>
        <sz val="10"/>
        <color theme="1"/>
        <rFont val="Arial"/>
        <family val="2"/>
      </rPr>
      <t xml:space="preserve">
DT=1/day</t>
    </r>
  </si>
  <si>
    <t xml:space="preserve">Allocating and reporting costs:
-Cost of indirect activity
-Cost if staff provide multiple units
-Spreading costs over the various types of services
-Cost and productivity assumptions
</t>
  </si>
  <si>
    <r>
      <rPr>
        <sz val="10"/>
        <color rgb="FFFF0000"/>
        <rFont val="Arial"/>
        <family val="2"/>
      </rPr>
      <t>Interpretation or explanation of results of psychiatric, other medical examinations and procedures, or other accumulated data to family or other responsible persons, or advising them how to assist patient.</t>
    </r>
    <r>
      <rPr>
        <sz val="10"/>
        <color theme="1"/>
        <rFont val="Arial"/>
        <family val="2"/>
      </rPr>
      <t xml:space="preserve">
</t>
    </r>
    <r>
      <rPr>
        <strike/>
        <sz val="10"/>
        <color theme="1"/>
        <rFont val="Arial"/>
        <family val="2"/>
      </rPr>
      <t>Use modifier TS for re-certifications.)</t>
    </r>
  </si>
  <si>
    <r>
      <t xml:space="preserve">Other assessments, tests (includes inpatient initial review and re-certifications, vocational assessments, interpretations of tests to family, etc.)
</t>
    </r>
    <r>
      <rPr>
        <sz val="10"/>
        <color rgb="FFFF0000"/>
        <rFont val="Arial"/>
        <family val="2"/>
      </rPr>
      <t>Assessment of aphasia (includes assessment of expressive and receptive speech and language function, language comprehension, speech production ability, reading, spelling, writing, eg, by Boston Diagnostic Aphasia Examination) with interpretation and report</t>
    </r>
    <r>
      <rPr>
        <sz val="10"/>
        <color theme="1"/>
        <rFont val="Arial"/>
        <family val="2"/>
      </rPr>
      <t xml:space="preserve">
</t>
    </r>
    <r>
      <rPr>
        <strike/>
        <sz val="10"/>
        <color theme="1"/>
        <rFont val="Arial"/>
        <family val="2"/>
      </rPr>
      <t>Use modifier TS for re-certifications.</t>
    </r>
  </si>
  <si>
    <r>
      <rPr>
        <strike/>
        <sz val="10"/>
        <color theme="1"/>
        <rFont val="Arial"/>
        <family val="2"/>
      </rPr>
      <t>Encounter</t>
    </r>
    <r>
      <rPr>
        <sz val="10"/>
        <color theme="1"/>
        <rFont val="Arial"/>
        <family val="2"/>
      </rPr>
      <t xml:space="preserve">
</t>
    </r>
    <r>
      <rPr>
        <sz val="10"/>
        <color rgb="FFFF0000"/>
        <rFont val="Arial"/>
        <family val="2"/>
      </rPr>
      <t>Per Hour</t>
    </r>
  </si>
  <si>
    <r>
      <t>Other assessments, tests (includes inpatient initial review and re-certifications, vocational assessments, interpretations of tests to family, etc.)</t>
    </r>
    <r>
      <rPr>
        <strike/>
        <sz val="10"/>
        <color theme="1"/>
        <rFont val="Arial"/>
        <family val="2"/>
      </rPr>
      <t xml:space="preserve">
</t>
    </r>
    <r>
      <rPr>
        <sz val="10"/>
        <color rgb="FFFF0000"/>
        <rFont val="Arial"/>
        <family val="2"/>
      </rPr>
      <t xml:space="preserve">
Developmental screening (eg, developmental milestone survey, speech and language delay screen), with scoring and documentation, per standardized instrument
</t>
    </r>
    <r>
      <rPr>
        <sz val="10"/>
        <color theme="1"/>
        <rFont val="Arial"/>
        <family val="2"/>
      </rPr>
      <t xml:space="preserve">
</t>
    </r>
    <r>
      <rPr>
        <strike/>
        <sz val="10"/>
        <color theme="1"/>
        <rFont val="Arial"/>
        <family val="2"/>
      </rPr>
      <t>Use modifier TS for re-certifications.</t>
    </r>
  </si>
  <si>
    <r>
      <t xml:space="preserve">Other assessments, tests (includes inpatient initial review and re-certifications, vocational assessments, interpretations of tests to family, etc.)
</t>
    </r>
    <r>
      <rPr>
        <sz val="10"/>
        <color rgb="FFFF0000"/>
        <rFont val="Arial"/>
        <family val="2"/>
      </rPr>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t>
    </r>
    <r>
      <rPr>
        <sz val="10"/>
        <color theme="1"/>
        <rFont val="Arial"/>
        <family val="2"/>
      </rPr>
      <t xml:space="preserve">
</t>
    </r>
    <r>
      <rPr>
        <strike/>
        <sz val="10"/>
        <color theme="1"/>
        <rFont val="Arial"/>
        <family val="2"/>
      </rPr>
      <t>Use modifier TS for re-certifications.</t>
    </r>
    <r>
      <rPr>
        <sz val="10"/>
        <color theme="1"/>
        <rFont val="Arial"/>
        <family val="2"/>
      </rPr>
      <t xml:space="preserve">
For reporting BHT/ABA eligibility assessments and re-evaluation assessments related to Autism by a Qualified Licensed Practitioner, working within their scope of practice with training, experience, and expertise in ASD</t>
    </r>
  </si>
  <si>
    <r>
      <t xml:space="preserve">Other assessments, tests (includes inpatient initial review and re-certifications, vocational assessments, interpretations of tests to family, etc.)
</t>
    </r>
    <r>
      <rPr>
        <sz val="10"/>
        <color rgb="FFFF0000"/>
        <rFont val="Arial"/>
        <family val="2"/>
      </rPr>
      <t xml:space="preserve">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t>
    </r>
    <r>
      <rPr>
        <sz val="10"/>
        <color theme="1"/>
        <rFont val="Arial"/>
        <family val="2"/>
      </rPr>
      <t xml:space="preserve">
</t>
    </r>
    <r>
      <rPr>
        <strike/>
        <sz val="10"/>
        <color theme="1"/>
        <rFont val="Arial"/>
        <family val="2"/>
      </rPr>
      <t>Use modifier TS for re-certifications.</t>
    </r>
    <r>
      <rPr>
        <sz val="10"/>
        <color theme="1"/>
        <rFont val="Arial"/>
        <family val="2"/>
      </rPr>
      <t xml:space="preserve">
For reporting BHT/ABA eligibility assessments and re-evaluation assessments related to Autism by a Qualified Licensed Practitioner, working within their scope of practice with training, experience, and expertise in ASD</t>
    </r>
  </si>
  <si>
    <r>
      <t xml:space="preserve">Other assessments, tests (includes inpatient initial review and re-certifications, vocational assessments, interpretations of tests to family, etc.)
</t>
    </r>
    <r>
      <rPr>
        <sz val="10"/>
        <color rgb="FFFF0000"/>
        <rFont val="Arial"/>
        <family val="2"/>
      </rPr>
      <t>Brief emotional/behavioral assessment (eg, depression inventory, attention-deficit/hyperactivity disorder [ADHD] scale), with scoring and documentation, per standardized instrument</t>
    </r>
    <r>
      <rPr>
        <sz val="10"/>
        <color theme="1"/>
        <rFont val="Arial"/>
        <family val="2"/>
      </rPr>
      <t xml:space="preserve">
</t>
    </r>
    <r>
      <rPr>
        <strike/>
        <sz val="10"/>
        <color theme="1"/>
        <rFont val="Arial"/>
        <family val="2"/>
      </rPr>
      <t>Use modifier TS for re-certifications.</t>
    </r>
  </si>
  <si>
    <t>90785 - 96146 MH lines - struck out, added, and deleted language</t>
  </si>
  <si>
    <t>S0280 MH and SUD - added TS modifier back in for non face-to-face encounters after the initial face-to-face encounter</t>
  </si>
  <si>
    <t>This was previously in the 2021 code chart but was inadvertently left off the 2022 chart.</t>
  </si>
  <si>
    <r>
      <rPr>
        <sz val="10"/>
        <color rgb="FFFF0000"/>
        <rFont val="Arial"/>
        <family val="2"/>
      </rPr>
      <t>TS - non face-to-face encounters after the initial face-to-face encounter</t>
    </r>
    <r>
      <rPr>
        <sz val="10"/>
        <color theme="1"/>
        <rFont val="Arial"/>
        <family val="2"/>
      </rPr>
      <t xml:space="preserve">
Y4 - SAMHSA approved EBP for Co-occurring disorders</t>
    </r>
  </si>
  <si>
    <t>TS - non face-to-face encounters after the initial face-to-face encounter
Y4 - SAMHSA approved EBP for Co-occurring disorders</t>
  </si>
  <si>
    <t>H0022 - had incorrect cost centers listed for some of the provider modifiers</t>
  </si>
  <si>
    <t>H0032 - had incorrect cost centers listed for Dietician provider modifier</t>
  </si>
  <si>
    <t>H2035 -  had incorrect cost centers listed for some of the provider modifiers</t>
  </si>
  <si>
    <t>HO -H</t>
  </si>
  <si>
    <t>Series/Line 
(depends on
other payers)
Institutional
or 
Professional 
(depends on 
other payers)</t>
  </si>
  <si>
    <t>Removed provider level modifiers for H2038 as this is not a staff service and changed cost center to contracted</t>
  </si>
  <si>
    <t>Added HO &amp; HP</t>
  </si>
  <si>
    <t>97802 &amp; 97803 Nutrition Assessments - added HO for Master's Level Nutritionist &amp; HP for Doctoral Level Nutritionist</t>
  </si>
  <si>
    <t>Added Master's and Doctoral level OT and PT providers to T1017</t>
  </si>
  <si>
    <t>Updated cost centers</t>
  </si>
  <si>
    <r>
      <t>This workbook is designed to incorporate multiple service code and modifier information sources into one document to facilitate access to key information needed in support of capturing services provided to MDHHS beneficiaries. 
This version of the document was last updated on</t>
    </r>
    <r>
      <rPr>
        <b/>
        <sz val="10"/>
        <rFont val="Arial"/>
        <family val="2"/>
      </rPr>
      <t xml:space="preserve"> March 31</t>
    </r>
    <r>
      <rPr>
        <b/>
        <i/>
        <sz val="10"/>
        <rFont val="Arial"/>
        <family val="2"/>
      </rPr>
      <t>, 2022</t>
    </r>
    <r>
      <rPr>
        <b/>
        <sz val="10"/>
        <rFont val="Arial"/>
        <family val="2"/>
      </rPr>
      <t>.</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</si>
  <si>
    <t>Deleted provider level modifiers for H2038 as this is not a staff service</t>
  </si>
  <si>
    <t>Added master's and doctoral level provider modifiers</t>
  </si>
  <si>
    <t>Removed Independent Facilitator from T1017 Ttargeted Case Management</t>
  </si>
  <si>
    <t>The WQ should not be reported for TCM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</si>
</sst>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94">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strike/>
      <sz val="10"/>
      <color rgb="FF000000"/>
      <name val="Arial"/>
      <family val="2"/>
    </font>
    <font>
      <b/>
      <sz val="10"/>
      <color rgb="FF92D050"/>
      <name val="Arial"/>
      <family val="2"/>
    </font>
    <font>
      <i/>
      <sz val="10"/>
      <color theme="1"/>
      <name val="Arial"/>
      <family val="2"/>
    </font>
    <font>
      <sz val="10"/>
      <color theme="4"/>
      <name val="Arial"/>
      <family val="2"/>
    </font>
    <font>
      <sz val="10"/>
      <color theme="1"/>
      <name val="Wingdings"/>
      <charset val="2"/>
    </font>
    <font>
      <sz val="10"/>
      <color theme="1"/>
      <name val="Arial"/>
      <family val="2"/>
      <charset val="2"/>
    </font>
    <font>
      <sz val="10"/>
      <color theme="1"/>
      <name val="Calibri"/>
      <family val="2"/>
      <scheme val="minor"/>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b/>
      <i/>
      <sz val="10"/>
      <name val="Arial"/>
      <family val="2"/>
    </font>
    <font>
      <strike/>
      <sz val="10"/>
      <color theme="1"/>
      <name val="Arial"/>
      <family val="2"/>
    </font>
    <font>
      <b/>
      <u/>
      <sz val="10"/>
      <color rgb="FF000000"/>
      <name val="Arial"/>
      <family val="2"/>
    </font>
    <font>
      <u/>
      <sz val="10"/>
      <color rgb="FF000000"/>
      <name val="Arial"/>
      <family val="2"/>
    </font>
    <font>
      <sz val="10"/>
      <color rgb="FF1F497D"/>
      <name val="Arial"/>
      <family val="2"/>
    </font>
    <font>
      <sz val="10"/>
      <color rgb="FF993366"/>
      <name val="Arial"/>
      <family val="2"/>
    </font>
    <font>
      <sz val="10"/>
      <color rgb="FF222222"/>
      <name val="Arial"/>
      <family val="2"/>
    </font>
    <font>
      <i/>
      <sz val="10"/>
      <color rgb="FF000000"/>
      <name val="Arial"/>
      <family val="2"/>
    </font>
    <font>
      <sz val="10"/>
      <color rgb="FFFFFFFF"/>
      <name val="Arial"/>
      <family val="2"/>
    </font>
    <font>
      <u/>
      <sz val="10"/>
      <name val="Arial"/>
      <family val="2"/>
    </font>
    <font>
      <b/>
      <sz val="12"/>
      <color theme="1"/>
      <name val="Arial"/>
      <family val="2"/>
    </font>
    <font>
      <sz val="8.6999999999999993"/>
      <color theme="1"/>
      <name val="Arial"/>
      <family val="2"/>
      <charset val="2"/>
    </font>
    <font>
      <b/>
      <sz val="12"/>
      <color rgb="FF000000"/>
      <name val="Arial"/>
      <family val="2"/>
    </font>
    <font>
      <sz val="9"/>
      <color theme="1"/>
      <name val="Calibri"/>
      <family val="2"/>
      <scheme val="minor"/>
    </font>
    <font>
      <sz val="10"/>
      <color theme="1"/>
      <name val="Webdings"/>
      <family val="1"/>
      <charset val="2"/>
    </font>
    <font>
      <b/>
      <sz val="10"/>
      <color theme="1"/>
      <name val="Wingdings"/>
      <charset val="2"/>
    </font>
    <font>
      <b/>
      <sz val="10"/>
      <color theme="1"/>
      <name val="Arial"/>
      <family val="2"/>
      <charset val="2"/>
    </font>
    <font>
      <sz val="10"/>
      <color rgb="FF000000"/>
      <name val="Wingdings"/>
      <charset val="2"/>
    </font>
    <font>
      <sz val="10"/>
      <color rgb="FF000000"/>
      <name val="Arial"/>
      <family val="2"/>
      <charset val="2"/>
    </font>
    <font>
      <sz val="10"/>
      <color rgb="FF993366"/>
      <name val="Arial"/>
      <family val="2"/>
      <charset val="2"/>
    </font>
    <font>
      <i/>
      <u/>
      <sz val="10"/>
      <color theme="10"/>
      <name val="Arial"/>
      <family val="2"/>
    </font>
    <font>
      <i/>
      <strike/>
      <u/>
      <sz val="10"/>
      <color theme="10"/>
      <name val="Arial"/>
      <family val="2"/>
    </font>
    <font>
      <sz val="12"/>
      <name val="Arial"/>
      <family val="2"/>
    </font>
    <font>
      <sz val="10"/>
      <color theme="1"/>
      <name val="Times New Roman"/>
      <family val="2"/>
    </font>
    <font>
      <sz val="10"/>
      <name val="MS Sans Serif"/>
      <family val="2"/>
    </font>
    <font>
      <b/>
      <sz val="11"/>
      <color theme="1"/>
      <name val="Calibri"/>
      <family val="2"/>
      <scheme val="minor"/>
    </font>
    <font>
      <sz val="11"/>
      <color rgb="FFFF0000"/>
      <name val="Calibri"/>
      <family val="2"/>
      <scheme val="minor"/>
    </font>
    <font>
      <b/>
      <sz val="11"/>
      <color rgb="FFFF0000"/>
      <name val="Calibri"/>
      <family val="2"/>
      <scheme val="minor"/>
    </font>
    <font>
      <strike/>
      <sz val="10"/>
      <color rgb="FFFF0000"/>
      <name val="Arial"/>
      <family val="2"/>
    </font>
  </fonts>
  <fills count="26">
    <fill>
      <patternFill patternType="none"/>
    </fill>
    <fill>
      <patternFill patternType="gray125"/>
    </fill>
    <fill>
      <patternFill patternType="solid">
        <fgColor rgb="FFBEBEBE"/>
        <bgColor indexed="64"/>
      </patternFill>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FFFF00"/>
        <bgColor indexed="64"/>
      </patternFill>
    </fill>
    <fill>
      <patternFill patternType="solid">
        <fgColor rgb="FF66FF66"/>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rgb="FFBFBFBF"/>
        <bgColor indexed="64"/>
      </patternFill>
    </fill>
    <fill>
      <patternFill patternType="solid">
        <fgColor rgb="FF808080"/>
        <bgColor indexed="64"/>
      </patternFill>
    </fill>
    <fill>
      <patternFill patternType="solid">
        <fgColor rgb="FFFFFFFF"/>
        <bgColor indexed="64"/>
      </patternFill>
    </fill>
    <fill>
      <patternFill patternType="solid">
        <fgColor rgb="FFC0C0C0"/>
        <bgColor indexed="64"/>
      </patternFill>
    </fill>
    <fill>
      <patternFill patternType="solid">
        <fgColor rgb="FF8060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8" tint="0.79998168889431442"/>
        <bgColor indexed="64"/>
      </patternFill>
    </fill>
  </fills>
  <borders count="76">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93">
    <xf numFmtId="0" fontId="0" fillId="0" borderId="0"/>
    <xf numFmtId="0" fontId="33" fillId="0" borderId="0"/>
    <xf numFmtId="0" fontId="30" fillId="0" borderId="0"/>
    <xf numFmtId="0" fontId="29" fillId="0" borderId="0"/>
    <xf numFmtId="0" fontId="30" fillId="0" borderId="0"/>
    <xf numFmtId="0" fontId="29" fillId="0" borderId="0"/>
    <xf numFmtId="0" fontId="29" fillId="0" borderId="0"/>
    <xf numFmtId="0" fontId="29" fillId="0" borderId="0"/>
    <xf numFmtId="0" fontId="24" fillId="0" borderId="0"/>
    <xf numFmtId="9" fontId="29" fillId="0" borderId="0" applyFont="0" applyFill="0" applyBorder="0" applyAlignment="0" applyProtection="0"/>
    <xf numFmtId="0" fontId="22" fillId="0" borderId="0"/>
    <xf numFmtId="0" fontId="61" fillId="0" borderId="0" applyNumberFormat="0" applyFill="0" applyBorder="0" applyAlignment="0" applyProtection="0"/>
    <xf numFmtId="0" fontId="63" fillId="0" borderId="0" applyNumberFormat="0" applyFill="0" applyBorder="0" applyAlignment="0" applyProtection="0"/>
    <xf numFmtId="0" fontId="12" fillId="0" borderId="0"/>
    <xf numFmtId="0" fontId="29" fillId="0" borderId="0"/>
    <xf numFmtId="0" fontId="11" fillId="0" borderId="0"/>
    <xf numFmtId="0" fontId="5" fillId="0" borderId="0"/>
    <xf numFmtId="0" fontId="5" fillId="0" borderId="0"/>
    <xf numFmtId="43"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29" fillId="0" borderId="0"/>
    <xf numFmtId="0" fontId="29" fillId="0" borderId="0"/>
    <xf numFmtId="0" fontId="87" fillId="0" borderId="0"/>
    <xf numFmtId="0" fontId="87" fillId="0" borderId="0"/>
    <xf numFmtId="43" fontId="33" fillId="0" borderId="0" applyFont="0" applyFill="0" applyBorder="0" applyAlignment="0" applyProtection="0"/>
    <xf numFmtId="43" fontId="88"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89" fillId="0" borderId="0"/>
    <xf numFmtId="0" fontId="5" fillId="0" borderId="0"/>
    <xf numFmtId="44" fontId="87" fillId="0" borderId="0" applyFont="0" applyFill="0" applyBorder="0" applyAlignment="0" applyProtection="0"/>
    <xf numFmtId="0" fontId="5" fillId="0" borderId="0"/>
    <xf numFmtId="44" fontId="87" fillId="0" borderId="0" applyFont="0" applyFill="0" applyBorder="0" applyAlignment="0" applyProtection="0"/>
    <xf numFmtId="0" fontId="87" fillId="0" borderId="0"/>
    <xf numFmtId="0" fontId="5" fillId="0" borderId="0"/>
    <xf numFmtId="0" fontId="5" fillId="0" borderId="0"/>
    <xf numFmtId="0" fontId="5" fillId="0" borderId="0"/>
    <xf numFmtId="43" fontId="29"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33" fillId="0" borderId="0"/>
    <xf numFmtId="0" fontId="29" fillId="0" borderId="0"/>
    <xf numFmtId="0" fontId="29" fillId="0" borderId="0"/>
    <xf numFmtId="0" fontId="29" fillId="0" borderId="0"/>
    <xf numFmtId="0" fontId="5" fillId="0" borderId="0"/>
    <xf numFmtId="0" fontId="87" fillId="0" borderId="0"/>
  </cellStyleXfs>
  <cellXfs count="1283">
    <xf numFmtId="0" fontId="0" fillId="0" borderId="0" xfId="0"/>
    <xf numFmtId="0" fontId="30" fillId="0" borderId="0" xfId="0" applyFont="1"/>
    <xf numFmtId="0" fontId="30" fillId="4" borderId="0" xfId="0" applyFont="1" applyFill="1" applyAlignment="1">
      <alignment horizontal="center"/>
    </xf>
    <xf numFmtId="0" fontId="30" fillId="4" borderId="0" xfId="0" applyFont="1" applyFill="1"/>
    <xf numFmtId="0" fontId="30" fillId="0" borderId="13" xfId="0" applyFont="1" applyBorder="1" applyAlignment="1">
      <alignment horizontal="center" vertical="center"/>
    </xf>
    <xf numFmtId="0" fontId="30" fillId="0" borderId="13" xfId="0" applyFont="1" applyBorder="1" applyAlignment="1">
      <alignment vertical="center" wrapText="1"/>
    </xf>
    <xf numFmtId="0" fontId="30" fillId="0" borderId="13" xfId="0" applyFont="1" applyBorder="1" applyAlignment="1">
      <alignment vertical="center"/>
    </xf>
    <xf numFmtId="0" fontId="37" fillId="2" borderId="1" xfId="0" applyFont="1" applyFill="1" applyBorder="1" applyAlignment="1">
      <alignment horizontal="left" vertical="center" wrapText="1" indent="2"/>
    </xf>
    <xf numFmtId="0" fontId="35" fillId="2" borderId="2" xfId="0" applyFont="1" applyFill="1" applyBorder="1" applyAlignment="1">
      <alignment horizontal="left" vertical="center" wrapText="1" indent="4"/>
    </xf>
    <xf numFmtId="0" fontId="35" fillId="2" borderId="2" xfId="0" applyFont="1" applyFill="1" applyBorder="1" applyAlignment="1">
      <alignment horizontal="left" vertical="center" wrapText="1" indent="5"/>
    </xf>
    <xf numFmtId="0" fontId="35" fillId="2" borderId="2" xfId="0" applyFont="1" applyFill="1" applyBorder="1" applyAlignment="1">
      <alignment horizontal="left" vertical="center" wrapText="1" indent="6"/>
    </xf>
    <xf numFmtId="0" fontId="35" fillId="2" borderId="3" xfId="0" applyFont="1" applyFill="1" applyBorder="1" applyAlignment="1">
      <alignment horizontal="center" vertical="center" wrapText="1"/>
    </xf>
    <xf numFmtId="0" fontId="35" fillId="2" borderId="4" xfId="0" applyFont="1" applyFill="1" applyBorder="1" applyAlignment="1">
      <alignment horizontal="center" vertical="center" wrapText="1"/>
    </xf>
    <xf numFmtId="0" fontId="30" fillId="0" borderId="0" xfId="0" applyFont="1" applyAlignment="1"/>
    <xf numFmtId="0" fontId="37" fillId="4" borderId="0" xfId="0" applyFont="1" applyFill="1" applyAlignment="1">
      <alignment vertical="center"/>
    </xf>
    <xf numFmtId="0" fontId="38" fillId="4" borderId="0" xfId="0" applyFont="1" applyFill="1"/>
    <xf numFmtId="0" fontId="38" fillId="0" borderId="0" xfId="0" applyFont="1" applyAlignment="1"/>
    <xf numFmtId="0" fontId="30"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35" fillId="8" borderId="18" xfId="0" applyFont="1" applyFill="1" applyBorder="1" applyAlignment="1">
      <alignment horizontal="left" wrapText="1"/>
    </xf>
    <xf numFmtId="0" fontId="35" fillId="8" borderId="19" xfId="0" applyFont="1" applyFill="1" applyBorder="1" applyAlignment="1">
      <alignment horizontal="center" wrapText="1"/>
    </xf>
    <xf numFmtId="0" fontId="0" fillId="0" borderId="13" xfId="0" applyBorder="1" applyAlignment="1">
      <alignment horizontal="center" wrapText="1"/>
    </xf>
    <xf numFmtId="0" fontId="0" fillId="0" borderId="0" xfId="0"/>
    <xf numFmtId="0" fontId="27" fillId="0" borderId="0" xfId="0" applyFont="1" applyBorder="1"/>
    <xf numFmtId="0" fontId="27" fillId="0" borderId="25" xfId="0" applyFont="1" applyBorder="1" applyAlignment="1">
      <alignment horizontal="left" vertical="center" wrapText="1"/>
    </xf>
    <xf numFmtId="0" fontId="24" fillId="0" borderId="27" xfId="0" applyFont="1" applyBorder="1" applyAlignment="1">
      <alignment horizontal="left" vertical="center" wrapText="1"/>
    </xf>
    <xf numFmtId="0" fontId="37" fillId="0" borderId="25" xfId="0" applyFont="1" applyBorder="1" applyAlignment="1">
      <alignment horizontal="left" vertical="center" wrapText="1"/>
    </xf>
    <xf numFmtId="0" fontId="22" fillId="0" borderId="25" xfId="0" applyFont="1" applyBorder="1" applyAlignment="1">
      <alignment horizontal="left" vertical="center" wrapText="1"/>
    </xf>
    <xf numFmtId="0" fontId="24" fillId="0" borderId="22" xfId="0" applyFont="1" applyBorder="1" applyAlignment="1">
      <alignment horizontal="left" vertical="center" wrapText="1"/>
    </xf>
    <xf numFmtId="0" fontId="0" fillId="0" borderId="0" xfId="0" applyBorder="1" applyAlignment="1">
      <alignment wrapText="1"/>
    </xf>
    <xf numFmtId="0" fontId="22" fillId="0" borderId="0" xfId="0" applyFont="1" applyAlignment="1">
      <alignment wrapText="1"/>
    </xf>
    <xf numFmtId="0" fontId="22" fillId="0" borderId="0" xfId="0" applyFont="1" applyAlignment="1">
      <alignment vertical="center" wrapText="1"/>
    </xf>
    <xf numFmtId="0" fontId="22" fillId="0" borderId="0" xfId="0" applyFont="1" applyBorder="1" applyAlignment="1">
      <alignment vertical="center" wrapText="1"/>
    </xf>
    <xf numFmtId="0" fontId="22" fillId="0" borderId="0" xfId="0" applyFont="1" applyBorder="1" applyAlignment="1">
      <alignment vertical="center"/>
    </xf>
    <xf numFmtId="0" fontId="22" fillId="0" borderId="0" xfId="0" applyFont="1" applyBorder="1" applyAlignment="1">
      <alignment horizontal="left" vertical="center"/>
    </xf>
    <xf numFmtId="0" fontId="22" fillId="0" borderId="0" xfId="0" applyFont="1"/>
    <xf numFmtId="0" fontId="0" fillId="0" borderId="0" xfId="0" applyFill="1" applyBorder="1" applyAlignment="1">
      <alignment wrapText="1"/>
    </xf>
    <xf numFmtId="0" fontId="50" fillId="0" borderId="13" xfId="0" applyFont="1" applyBorder="1" applyAlignment="1">
      <alignment vertical="center"/>
    </xf>
    <xf numFmtId="0" fontId="50" fillId="0" borderId="13" xfId="0" applyFont="1" applyBorder="1" applyAlignment="1">
      <alignment vertical="center" wrapText="1"/>
    </xf>
    <xf numFmtId="0" fontId="50" fillId="0" borderId="0" xfId="0" applyFont="1" applyAlignment="1">
      <alignment horizontal="left" vertical="center" wrapText="1" indent="1"/>
    </xf>
    <xf numFmtId="0" fontId="52" fillId="0" borderId="13" xfId="0" applyFont="1" applyBorder="1" applyAlignment="1">
      <alignment horizontal="left" vertical="center" wrapText="1" indent="1"/>
    </xf>
    <xf numFmtId="0" fontId="22" fillId="0" borderId="0" xfId="0" applyFont="1" applyAlignment="1">
      <alignment vertical="center"/>
    </xf>
    <xf numFmtId="0" fontId="0" fillId="0" borderId="0" xfId="0" applyBorder="1" applyAlignment="1">
      <alignment vertical="center" wrapText="1"/>
    </xf>
    <xf numFmtId="0" fontId="54" fillId="0" borderId="0" xfId="0" applyFont="1"/>
    <xf numFmtId="0" fontId="48" fillId="13" borderId="30" xfId="0" applyFont="1" applyFill="1" applyBorder="1" applyAlignment="1">
      <alignment horizontal="left" vertical="center" wrapText="1"/>
    </xf>
    <xf numFmtId="0" fontId="48" fillId="13" borderId="39" xfId="0" applyFont="1" applyFill="1" applyBorder="1" applyAlignment="1">
      <alignment horizontal="left" vertical="center" wrapText="1"/>
    </xf>
    <xf numFmtId="0" fontId="54" fillId="0" borderId="0" xfId="0" applyFont="1" applyAlignment="1">
      <alignment wrapText="1"/>
    </xf>
    <xf numFmtId="0" fontId="48" fillId="13" borderId="30" xfId="0" applyFont="1" applyFill="1" applyBorder="1" applyAlignment="1">
      <alignment horizontal="center" vertical="center" wrapText="1"/>
    </xf>
    <xf numFmtId="0" fontId="48" fillId="13" borderId="13" xfId="0" applyFont="1" applyFill="1" applyBorder="1" applyAlignment="1">
      <alignment horizontal="left" vertical="center" wrapText="1"/>
    </xf>
    <xf numFmtId="0" fontId="50" fillId="0" borderId="13" xfId="0" applyFont="1" applyBorder="1" applyAlignment="1">
      <alignment horizontal="center" vertical="center"/>
    </xf>
    <xf numFmtId="0" fontId="50" fillId="0" borderId="13" xfId="0" applyFont="1" applyBorder="1" applyAlignment="1">
      <alignment horizontal="center" vertical="center" wrapText="1"/>
    </xf>
    <xf numFmtId="0" fontId="25" fillId="0" borderId="13" xfId="0" applyFont="1" applyBorder="1" applyAlignment="1">
      <alignment horizontal="left" vertical="center" wrapText="1"/>
    </xf>
    <xf numFmtId="0" fontId="32" fillId="3" borderId="8" xfId="10" applyFont="1" applyFill="1" applyBorder="1" applyAlignment="1">
      <alignment horizontal="centerContinuous" vertical="center"/>
    </xf>
    <xf numFmtId="0" fontId="32" fillId="3" borderId="9" xfId="10" applyFont="1" applyFill="1" applyBorder="1" applyAlignment="1">
      <alignment horizontal="centerContinuous" vertical="center"/>
    </xf>
    <xf numFmtId="0" fontId="32" fillId="3" borderId="36" xfId="10" applyFont="1" applyFill="1" applyBorder="1" applyAlignment="1">
      <alignment horizontal="centerContinuous" vertical="center"/>
    </xf>
    <xf numFmtId="0" fontId="22" fillId="0" borderId="0" xfId="10" applyAlignment="1">
      <alignment vertical="center"/>
    </xf>
    <xf numFmtId="0" fontId="32" fillId="3" borderId="7" xfId="10" applyFont="1" applyFill="1" applyBorder="1" applyAlignment="1">
      <alignment horizontal="centerContinuous" vertical="center"/>
    </xf>
    <xf numFmtId="0" fontId="32" fillId="3" borderId="0" xfId="10" applyFont="1" applyFill="1" applyAlignment="1">
      <alignment horizontal="centerContinuous" vertical="center"/>
    </xf>
    <xf numFmtId="0" fontId="32" fillId="3" borderId="24" xfId="10" applyFont="1" applyFill="1" applyBorder="1" applyAlignment="1">
      <alignment horizontal="centerContinuous" vertical="center"/>
    </xf>
    <xf numFmtId="0" fontId="35" fillId="8" borderId="40" xfId="10" applyFont="1" applyFill="1" applyBorder="1" applyAlignment="1">
      <alignment horizontal="left" vertical="center" wrapText="1"/>
    </xf>
    <xf numFmtId="0" fontId="35" fillId="8" borderId="41" xfId="10" applyFont="1" applyFill="1" applyBorder="1" applyAlignment="1">
      <alignment horizontal="center" vertical="center" wrapText="1"/>
    </xf>
    <xf numFmtId="0" fontId="35" fillId="8" borderId="37" xfId="10" applyFont="1" applyFill="1" applyBorder="1" applyAlignment="1">
      <alignment horizontal="center" vertical="center" wrapText="1"/>
    </xf>
    <xf numFmtId="0" fontId="31" fillId="0" borderId="13" xfId="10" applyFont="1" applyBorder="1" applyAlignment="1">
      <alignment horizontal="center" vertical="center"/>
    </xf>
    <xf numFmtId="0" fontId="31" fillId="0" borderId="13" xfId="10" applyFont="1" applyBorder="1" applyAlignment="1">
      <alignment vertical="center" wrapText="1"/>
    </xf>
    <xf numFmtId="0" fontId="31" fillId="10" borderId="13" xfId="10" applyFont="1" applyFill="1" applyBorder="1" applyAlignment="1">
      <alignment horizontal="center" vertical="center" wrapText="1"/>
    </xf>
    <xf numFmtId="0" fontId="31" fillId="0" borderId="13" xfId="10" applyFont="1" applyBorder="1" applyAlignment="1">
      <alignment horizontal="center" vertical="center" wrapText="1"/>
    </xf>
    <xf numFmtId="0" fontId="31" fillId="0" borderId="13" xfId="10" applyFont="1" applyBorder="1" applyAlignment="1">
      <alignment vertical="center"/>
    </xf>
    <xf numFmtId="0" fontId="31" fillId="11" borderId="13" xfId="10" applyFont="1" applyFill="1" applyBorder="1" applyAlignment="1">
      <alignment horizontal="center" vertical="center" wrapText="1"/>
    </xf>
    <xf numFmtId="0" fontId="22" fillId="0" borderId="13" xfId="10" applyBorder="1" applyAlignment="1">
      <alignment vertical="center" wrapText="1"/>
    </xf>
    <xf numFmtId="0" fontId="22" fillId="0" borderId="13" xfId="10" applyBorder="1" applyAlignment="1">
      <alignment vertical="center"/>
    </xf>
    <xf numFmtId="0" fontId="31" fillId="0" borderId="13" xfId="10" applyFont="1" applyBorder="1" applyAlignment="1">
      <alignment horizontal="left" vertical="center" wrapText="1"/>
    </xf>
    <xf numFmtId="0" fontId="34" fillId="0" borderId="0" xfId="10" applyFont="1" applyAlignment="1">
      <alignment vertical="center"/>
    </xf>
    <xf numFmtId="0" fontId="31" fillId="12" borderId="13" xfId="10" applyFont="1" applyFill="1" applyBorder="1" applyAlignment="1">
      <alignment horizontal="center" vertical="center" wrapText="1"/>
    </xf>
    <xf numFmtId="0" fontId="53" fillId="13" borderId="13" xfId="10" applyFont="1" applyFill="1" applyBorder="1" applyAlignment="1">
      <alignment horizontal="center" vertical="center" wrapText="1"/>
    </xf>
    <xf numFmtId="0" fontId="53" fillId="14" borderId="13" xfId="10" applyFont="1" applyFill="1" applyBorder="1" applyAlignment="1">
      <alignment horizontal="center" vertical="center" wrapText="1"/>
    </xf>
    <xf numFmtId="0" fontId="22" fillId="0" borderId="13" xfId="10" applyBorder="1" applyAlignment="1">
      <alignment horizontal="center" vertical="center"/>
    </xf>
    <xf numFmtId="0" fontId="22" fillId="0" borderId="0" xfId="10" applyAlignment="1">
      <alignment horizontal="center" vertical="center"/>
    </xf>
    <xf numFmtId="0" fontId="32" fillId="3" borderId="0" xfId="0" applyFont="1" applyFill="1" applyBorder="1" applyAlignment="1">
      <alignment horizontal="centerContinuous"/>
    </xf>
    <xf numFmtId="0" fontId="32" fillId="3" borderId="7" xfId="0" applyFont="1" applyFill="1" applyBorder="1" applyAlignment="1">
      <alignment horizontal="centerContinuous"/>
    </xf>
    <xf numFmtId="0" fontId="32" fillId="3" borderId="8" xfId="0" applyFont="1" applyFill="1" applyBorder="1" applyAlignment="1">
      <alignment horizontal="centerContinuous"/>
    </xf>
    <xf numFmtId="0" fontId="32" fillId="3" borderId="9" xfId="0" applyFont="1" applyFill="1" applyBorder="1" applyAlignment="1">
      <alignment horizontal="centerContinuous"/>
    </xf>
    <xf numFmtId="0" fontId="32" fillId="3" borderId="12" xfId="0" applyFont="1" applyFill="1" applyBorder="1" applyAlignment="1">
      <alignment horizontal="centerContinuous"/>
    </xf>
    <xf numFmtId="0" fontId="32" fillId="3" borderId="20" xfId="0" applyFont="1" applyFill="1" applyBorder="1" applyAlignment="1">
      <alignment horizontal="centerContinuous"/>
    </xf>
    <xf numFmtId="0" fontId="35" fillId="8" borderId="42" xfId="0" applyFont="1" applyFill="1" applyBorder="1" applyAlignment="1">
      <alignment horizontal="center" wrapText="1"/>
    </xf>
    <xf numFmtId="0" fontId="22" fillId="0" borderId="13" xfId="0" applyFont="1" applyBorder="1" applyAlignment="1">
      <alignment vertical="center" wrapText="1"/>
    </xf>
    <xf numFmtId="0" fontId="22" fillId="4" borderId="0" xfId="0" applyFont="1" applyFill="1" applyAlignment="1">
      <alignment horizontal="left" vertical="center" wrapText="1" indent="4"/>
    </xf>
    <xf numFmtId="0" fontId="37" fillId="0" borderId="0" xfId="0" applyFont="1" applyAlignment="1">
      <alignment vertical="center"/>
    </xf>
    <xf numFmtId="0" fontId="37" fillId="0" borderId="0" xfId="0" applyFont="1" applyAlignment="1">
      <alignment horizontal="left" vertical="center" indent="1"/>
    </xf>
    <xf numFmtId="0" fontId="43" fillId="0" borderId="0" xfId="0" applyFont="1" applyAlignment="1">
      <alignment vertical="center"/>
    </xf>
    <xf numFmtId="0" fontId="66" fillId="7" borderId="0" xfId="0" applyFont="1" applyFill="1" applyAlignment="1">
      <alignment horizontal="left" vertical="center" wrapText="1"/>
    </xf>
    <xf numFmtId="0" fontId="37" fillId="0" borderId="0" xfId="0" applyFont="1" applyAlignment="1">
      <alignment vertical="center" wrapText="1"/>
    </xf>
    <xf numFmtId="0" fontId="35" fillId="0" borderId="0" xfId="0" applyFont="1" applyAlignment="1">
      <alignment vertical="center" wrapText="1"/>
    </xf>
    <xf numFmtId="0" fontId="72" fillId="0" borderId="0" xfId="0" applyFont="1" applyAlignment="1">
      <alignment vertical="center" wrapText="1"/>
    </xf>
    <xf numFmtId="0" fontId="31" fillId="18" borderId="43" xfId="0" applyFont="1" applyFill="1" applyBorder="1" applyAlignment="1">
      <alignment horizontal="center" vertical="center" wrapText="1"/>
    </xf>
    <xf numFmtId="0" fontId="31" fillId="18" borderId="21" xfId="0" applyFont="1" applyFill="1" applyBorder="1" applyAlignment="1">
      <alignment horizontal="center" vertical="center" wrapText="1"/>
    </xf>
    <xf numFmtId="0" fontId="22" fillId="18" borderId="21" xfId="0" applyFont="1" applyFill="1" applyBorder="1" applyAlignment="1">
      <alignment horizontal="center" vertical="center" wrapText="1"/>
    </xf>
    <xf numFmtId="0" fontId="22" fillId="18" borderId="21" xfId="0" applyFont="1" applyFill="1" applyBorder="1" applyAlignment="1">
      <alignment vertical="center" wrapText="1"/>
    </xf>
    <xf numFmtId="0" fontId="22" fillId="0" borderId="4" xfId="0" applyFont="1" applyBorder="1" applyAlignment="1">
      <alignment horizontal="center" vertical="center" wrapText="1"/>
    </xf>
    <xf numFmtId="0" fontId="31" fillId="18" borderId="4" xfId="0" applyFont="1" applyFill="1" applyBorder="1" applyAlignment="1">
      <alignment horizontal="center" vertical="center" wrapText="1"/>
    </xf>
    <xf numFmtId="3" fontId="31" fillId="18" borderId="4" xfId="0" applyNumberFormat="1" applyFont="1" applyFill="1" applyBorder="1" applyAlignment="1">
      <alignment horizontal="center" vertical="center" wrapText="1"/>
    </xf>
    <xf numFmtId="3" fontId="22" fillId="0" borderId="4" xfId="0" applyNumberFormat="1" applyFont="1" applyBorder="1" applyAlignment="1">
      <alignment horizontal="center" vertical="center" wrapText="1"/>
    </xf>
    <xf numFmtId="0" fontId="31" fillId="0" borderId="43" xfId="0" applyFont="1" applyBorder="1" applyAlignment="1">
      <alignment horizontal="center" vertical="center" wrapText="1"/>
    </xf>
    <xf numFmtId="0" fontId="31" fillId="0" borderId="21" xfId="0" applyFont="1" applyBorder="1" applyAlignment="1">
      <alignment horizontal="center" vertical="center" wrapText="1"/>
    </xf>
    <xf numFmtId="0" fontId="22" fillId="17" borderId="21" xfId="0" applyFont="1" applyFill="1" applyBorder="1" applyAlignment="1">
      <alignment horizontal="center" vertical="center" wrapText="1"/>
    </xf>
    <xf numFmtId="3" fontId="22" fillId="0" borderId="21" xfId="0" applyNumberFormat="1" applyFont="1" applyBorder="1" applyAlignment="1">
      <alignment horizontal="center" vertical="center" wrapText="1"/>
    </xf>
    <xf numFmtId="0" fontId="31" fillId="16" borderId="43" xfId="0" applyFont="1" applyFill="1" applyBorder="1" applyAlignment="1">
      <alignment horizontal="center" vertical="center" wrapText="1"/>
    </xf>
    <xf numFmtId="0" fontId="22" fillId="16" borderId="21" xfId="0" applyFont="1" applyFill="1" applyBorder="1" applyAlignment="1">
      <alignment horizontal="center" vertical="center" wrapText="1"/>
    </xf>
    <xf numFmtId="0" fontId="31" fillId="16" borderId="21" xfId="0" applyFont="1" applyFill="1" applyBorder="1" applyAlignment="1">
      <alignment horizontal="center" vertical="center" wrapText="1"/>
    </xf>
    <xf numFmtId="0" fontId="22" fillId="0" borderId="21" xfId="0" applyFont="1" applyBorder="1" applyAlignment="1">
      <alignment vertical="center" wrapText="1"/>
    </xf>
    <xf numFmtId="0" fontId="22" fillId="17" borderId="21" xfId="0" applyFont="1" applyFill="1" applyBorder="1" applyAlignment="1">
      <alignment vertical="center" wrapText="1"/>
    </xf>
    <xf numFmtId="0" fontId="22" fillId="0" borderId="21" xfId="0" applyFont="1" applyBorder="1" applyAlignment="1">
      <alignment horizontal="center" vertical="center" wrapText="1"/>
    </xf>
    <xf numFmtId="0" fontId="22" fillId="15" borderId="33" xfId="0" applyFont="1" applyFill="1" applyBorder="1" applyAlignment="1">
      <alignment vertical="center" wrapText="1"/>
    </xf>
    <xf numFmtId="0" fontId="31" fillId="15" borderId="34" xfId="0" applyFont="1" applyFill="1" applyBorder="1" applyAlignment="1">
      <alignment vertical="center" wrapText="1"/>
    </xf>
    <xf numFmtId="0" fontId="39" fillId="4" borderId="0" xfId="0" applyFont="1" applyFill="1" applyAlignment="1">
      <alignment horizontal="left" vertical="center"/>
    </xf>
    <xf numFmtId="0" fontId="22" fillId="4" borderId="0" xfId="0" applyFont="1" applyFill="1"/>
    <xf numFmtId="0" fontId="22" fillId="0" borderId="3" xfId="0" applyFont="1" applyBorder="1" applyAlignment="1">
      <alignment horizontal="left" vertical="center" wrapText="1" indent="3"/>
    </xf>
    <xf numFmtId="0" fontId="22" fillId="0" borderId="4" xfId="0" applyFont="1" applyBorder="1" applyAlignment="1">
      <alignment horizontal="left" vertical="center" wrapText="1" indent="3"/>
    </xf>
    <xf numFmtId="0" fontId="22" fillId="0" borderId="4" xfId="0" applyFont="1" applyBorder="1" applyAlignment="1">
      <alignment vertical="center" wrapText="1"/>
    </xf>
    <xf numFmtId="0" fontId="22" fillId="0" borderId="3" xfId="0" applyFont="1" applyBorder="1" applyAlignment="1">
      <alignment vertical="center" wrapText="1"/>
    </xf>
    <xf numFmtId="0" fontId="22" fillId="4" borderId="0" xfId="0" applyFont="1" applyFill="1" applyAlignment="1">
      <alignment horizontal="left" vertical="center" indent="14"/>
    </xf>
    <xf numFmtId="0" fontId="22" fillId="0" borderId="3" xfId="0" applyFont="1" applyBorder="1" applyAlignment="1">
      <alignment horizontal="center" vertical="center" wrapText="1"/>
    </xf>
    <xf numFmtId="0" fontId="22" fillId="0" borderId="4" xfId="0" applyFont="1" applyBorder="1" applyAlignment="1">
      <alignment horizontal="left" vertical="center" wrapText="1" indent="4"/>
    </xf>
    <xf numFmtId="0" fontId="22" fillId="4" borderId="0" xfId="0" applyFont="1" applyFill="1" applyAlignment="1">
      <alignment horizontal="left" vertical="center" indent="7"/>
    </xf>
    <xf numFmtId="0" fontId="22" fillId="4" borderId="0" xfId="0" applyFont="1" applyFill="1" applyAlignment="1"/>
    <xf numFmtId="0" fontId="22" fillId="0" borderId="0" xfId="0" applyFont="1" applyAlignment="1"/>
    <xf numFmtId="0" fontId="58" fillId="4" borderId="0" xfId="0" applyFont="1" applyFill="1"/>
    <xf numFmtId="0" fontId="33" fillId="4" borderId="0" xfId="0" applyFont="1" applyFill="1"/>
    <xf numFmtId="0" fontId="74" fillId="4" borderId="0" xfId="12" applyFont="1" applyFill="1" applyAlignment="1">
      <alignment horizontal="left"/>
    </xf>
    <xf numFmtId="0" fontId="44" fillId="4" borderId="0" xfId="0" applyFont="1" applyFill="1"/>
    <xf numFmtId="0" fontId="44" fillId="6" borderId="0" xfId="0" applyFont="1" applyFill="1"/>
    <xf numFmtId="0" fontId="38" fillId="4" borderId="0" xfId="0" applyFont="1" applyFill="1" applyAlignment="1"/>
    <xf numFmtId="0" fontId="22" fillId="4" borderId="0" xfId="0" applyFont="1" applyFill="1" applyAlignment="1">
      <alignment vertical="center"/>
    </xf>
    <xf numFmtId="0" fontId="22" fillId="4" borderId="0" xfId="0" applyFont="1" applyFill="1" applyAlignment="1">
      <alignment wrapText="1"/>
    </xf>
    <xf numFmtId="0" fontId="58" fillId="4" borderId="0" xfId="0" applyFont="1" applyFill="1" applyAlignment="1">
      <alignment horizontal="left"/>
    </xf>
    <xf numFmtId="0" fontId="35" fillId="8" borderId="13" xfId="0" applyFont="1" applyFill="1" applyBorder="1" applyAlignment="1">
      <alignment horizontal="left" wrapText="1"/>
    </xf>
    <xf numFmtId="0" fontId="35" fillId="8" borderId="13" xfId="0" applyFont="1" applyFill="1" applyBorder="1" applyAlignment="1">
      <alignment horizontal="center" wrapText="1"/>
    </xf>
    <xf numFmtId="0" fontId="31" fillId="4" borderId="0" xfId="0" applyFont="1" applyFill="1" applyAlignment="1">
      <alignment vertical="center" wrapText="1"/>
    </xf>
    <xf numFmtId="0" fontId="75" fillId="4" borderId="0" xfId="0" applyFont="1" applyFill="1" applyAlignment="1">
      <alignment wrapText="1"/>
    </xf>
    <xf numFmtId="0" fontId="22" fillId="4" borderId="0" xfId="0" applyFont="1" applyFill="1" applyAlignment="1">
      <alignment horizontal="left" wrapText="1" indent="4"/>
    </xf>
    <xf numFmtId="0" fontId="22" fillId="4" borderId="0" xfId="0" applyFont="1" applyFill="1" applyAlignment="1">
      <alignment horizontal="left" wrapText="1" indent="3"/>
    </xf>
    <xf numFmtId="0" fontId="43" fillId="4" borderId="0" xfId="0" applyFont="1" applyFill="1" applyAlignment="1">
      <alignment horizontal="left" vertical="center" wrapText="1" indent="4"/>
    </xf>
    <xf numFmtId="0" fontId="37" fillId="4" borderId="0" xfId="0" applyFont="1" applyFill="1" applyAlignment="1">
      <alignment horizontal="center" vertical="center" wrapText="1"/>
    </xf>
    <xf numFmtId="0" fontId="68" fillId="4" borderId="0" xfId="0" applyFont="1" applyFill="1" applyAlignment="1">
      <alignment vertical="center" wrapText="1"/>
    </xf>
    <xf numFmtId="0" fontId="36" fillId="4" borderId="0" xfId="0" applyFont="1" applyFill="1" applyAlignment="1">
      <alignment vertical="center" wrapText="1"/>
    </xf>
    <xf numFmtId="3" fontId="31" fillId="16" borderId="21" xfId="0" quotePrefix="1" applyNumberFormat="1" applyFont="1" applyFill="1" applyBorder="1" applyAlignment="1">
      <alignment horizontal="center" vertical="center" wrapText="1"/>
    </xf>
    <xf numFmtId="0" fontId="31" fillId="16" borderId="21" xfId="0" quotePrefix="1" applyFont="1" applyFill="1" applyBorder="1" applyAlignment="1">
      <alignment horizontal="center" vertical="center" wrapText="1"/>
    </xf>
    <xf numFmtId="0" fontId="22" fillId="0" borderId="0" xfId="0" applyFont="1" applyBorder="1" applyAlignment="1">
      <alignment horizontal="left" vertical="center" wrapText="1"/>
    </xf>
    <xf numFmtId="0" fontId="67" fillId="4" borderId="0" xfId="0" applyFont="1" applyFill="1" applyAlignment="1">
      <alignment vertical="center" wrapText="1"/>
    </xf>
    <xf numFmtId="0" fontId="83" fillId="4" borderId="0" xfId="0" applyFont="1" applyFill="1" applyAlignment="1">
      <alignment horizontal="left" vertical="center" wrapText="1" indent="3"/>
    </xf>
    <xf numFmtId="0" fontId="31" fillId="4" borderId="0" xfId="0" applyFont="1" applyFill="1" applyAlignment="1">
      <alignment horizontal="left" vertical="center" wrapText="1"/>
    </xf>
    <xf numFmtId="0" fontId="31" fillId="4" borderId="0" xfId="0" applyFont="1" applyFill="1" applyAlignment="1">
      <alignment horizontal="left" vertical="center" wrapText="1" indent="3"/>
    </xf>
    <xf numFmtId="0" fontId="69" fillId="4" borderId="0" xfId="0" applyFont="1" applyFill="1" applyAlignment="1">
      <alignment horizontal="left" vertical="center" wrapText="1" indent="3"/>
    </xf>
    <xf numFmtId="0" fontId="35" fillId="4" borderId="0" xfId="0" applyFont="1" applyFill="1" applyAlignment="1">
      <alignment horizontal="left" vertical="center" wrapText="1"/>
    </xf>
    <xf numFmtId="0" fontId="41" fillId="4" borderId="0" xfId="0" applyFont="1" applyFill="1" applyAlignment="1">
      <alignment horizontal="left" vertical="center" wrapText="1" indent="3"/>
    </xf>
    <xf numFmtId="0" fontId="84" fillId="4" borderId="0" xfId="0" applyFont="1" applyFill="1" applyAlignment="1">
      <alignment horizontal="left" vertical="center" wrapText="1" indent="3"/>
    </xf>
    <xf numFmtId="0" fontId="70" fillId="4" borderId="0" xfId="0" applyFont="1" applyFill="1" applyAlignment="1">
      <alignment horizontal="left" vertical="center" wrapText="1"/>
    </xf>
    <xf numFmtId="0" fontId="72" fillId="4" borderId="0" xfId="0" applyFont="1" applyFill="1" applyAlignment="1">
      <alignment vertical="center" wrapText="1"/>
    </xf>
    <xf numFmtId="0" fontId="37" fillId="11" borderId="25" xfId="0" applyFont="1" applyFill="1" applyBorder="1" applyAlignment="1">
      <alignment horizontal="left" vertical="center" wrapText="1"/>
    </xf>
    <xf numFmtId="0" fontId="22" fillId="11" borderId="25" xfId="0" applyFont="1" applyFill="1" applyBorder="1" applyAlignment="1">
      <alignment horizontal="left" vertical="center" wrapText="1"/>
    </xf>
    <xf numFmtId="0" fontId="31" fillId="11" borderId="27" xfId="0" applyFont="1" applyFill="1" applyBorder="1" applyAlignment="1">
      <alignment horizontal="left" vertical="center" wrapText="1"/>
    </xf>
    <xf numFmtId="0" fontId="31" fillId="11" borderId="13" xfId="0" applyFont="1" applyFill="1" applyBorder="1" applyAlignment="1">
      <alignment horizontal="left" vertical="center" wrapText="1"/>
    </xf>
    <xf numFmtId="0" fontId="31" fillId="11" borderId="22" xfId="0" applyFont="1" applyFill="1" applyBorder="1" applyAlignment="1">
      <alignment horizontal="left" vertical="center" wrapText="1"/>
    </xf>
    <xf numFmtId="0" fontId="31" fillId="11" borderId="16" xfId="0" applyFont="1" applyFill="1" applyBorder="1" applyAlignment="1">
      <alignment horizontal="left" vertical="center" wrapText="1"/>
    </xf>
    <xf numFmtId="0" fontId="31" fillId="11" borderId="25" xfId="0" applyFont="1" applyFill="1" applyBorder="1" applyAlignment="1">
      <alignment horizontal="left" vertical="center" wrapText="1"/>
    </xf>
    <xf numFmtId="0" fontId="37" fillId="21" borderId="25" xfId="0" applyFont="1" applyFill="1" applyBorder="1" applyAlignment="1">
      <alignment horizontal="left" vertical="center" wrapText="1"/>
    </xf>
    <xf numFmtId="0" fontId="27" fillId="21" borderId="25" xfId="0" applyFont="1" applyFill="1" applyBorder="1" applyAlignment="1">
      <alignment horizontal="left" vertical="center" wrapText="1"/>
    </xf>
    <xf numFmtId="0" fontId="22" fillId="21" borderId="25" xfId="0" applyFont="1" applyFill="1" applyBorder="1" applyAlignment="1">
      <alignment horizontal="left" vertical="center" wrapText="1"/>
    </xf>
    <xf numFmtId="0" fontId="24" fillId="21" borderId="13" xfId="0" applyFont="1" applyFill="1" applyBorder="1" applyAlignment="1">
      <alignment horizontal="left" vertical="center" wrapText="1"/>
    </xf>
    <xf numFmtId="0" fontId="26" fillId="22" borderId="13" xfId="0" applyFont="1" applyFill="1" applyBorder="1" applyAlignment="1">
      <alignment horizontal="left" vertical="center" wrapText="1"/>
    </xf>
    <xf numFmtId="0" fontId="22" fillId="22" borderId="22" xfId="0" applyFont="1" applyFill="1" applyBorder="1" applyAlignment="1">
      <alignment horizontal="left" vertical="center" wrapText="1"/>
    </xf>
    <xf numFmtId="0" fontId="22" fillId="22" borderId="10" xfId="0" applyFont="1" applyFill="1" applyBorder="1" applyAlignment="1">
      <alignment horizontal="left" vertical="center" wrapText="1"/>
    </xf>
    <xf numFmtId="0" fontId="22" fillId="22" borderId="17" xfId="0" applyFont="1" applyFill="1" applyBorder="1" applyAlignment="1">
      <alignment horizontal="left" vertical="center" wrapText="1"/>
    </xf>
    <xf numFmtId="0" fontId="23" fillId="0" borderId="25" xfId="0" applyFont="1" applyBorder="1" applyAlignment="1">
      <alignment horizontal="left" vertical="center" wrapText="1"/>
    </xf>
    <xf numFmtId="0" fontId="23" fillId="21" borderId="25" xfId="0" applyFont="1" applyFill="1" applyBorder="1" applyAlignment="1">
      <alignment horizontal="left" vertical="center" wrapText="1"/>
    </xf>
    <xf numFmtId="0" fontId="24" fillId="0" borderId="17" xfId="0" applyFont="1" applyBorder="1" applyAlignment="1">
      <alignment horizontal="left" vertical="center" wrapText="1"/>
    </xf>
    <xf numFmtId="0" fontId="24" fillId="0" borderId="13" xfId="0" applyFont="1" applyBorder="1" applyAlignment="1">
      <alignment horizontal="left" vertical="center" wrapText="1"/>
    </xf>
    <xf numFmtId="0" fontId="22" fillId="0" borderId="0" xfId="0" applyFont="1" applyAlignment="1">
      <alignment horizontal="left" vertical="center" wrapText="1"/>
    </xf>
    <xf numFmtId="0" fontId="21" fillId="0" borderId="23" xfId="0" applyFont="1" applyBorder="1" applyAlignment="1">
      <alignment horizontal="left" vertical="center" wrapText="1"/>
    </xf>
    <xf numFmtId="0" fontId="21" fillId="0" borderId="25" xfId="0" applyFont="1" applyBorder="1" applyAlignment="1">
      <alignment horizontal="left" vertical="center" wrapText="1"/>
    </xf>
    <xf numFmtId="0" fontId="47" fillId="0" borderId="13" xfId="0" applyFont="1" applyBorder="1" applyAlignment="1">
      <alignment horizontal="left" vertical="center" wrapText="1"/>
    </xf>
    <xf numFmtId="0" fontId="47" fillId="0" borderId="0" xfId="0" applyFont="1" applyBorder="1" applyAlignment="1">
      <alignment horizontal="left" vertical="center" wrapText="1"/>
    </xf>
    <xf numFmtId="0" fontId="32" fillId="3" borderId="40" xfId="0" applyFont="1" applyFill="1" applyBorder="1" applyAlignment="1">
      <alignment horizontal="centerContinuous"/>
    </xf>
    <xf numFmtId="0" fontId="32" fillId="3" borderId="41" xfId="0" applyFont="1" applyFill="1" applyBorder="1" applyAlignment="1">
      <alignment horizontal="centerContinuous"/>
    </xf>
    <xf numFmtId="0" fontId="32" fillId="3" borderId="49" xfId="0" applyFont="1" applyFill="1" applyBorder="1" applyAlignment="1">
      <alignment horizontal="centerContinuous"/>
    </xf>
    <xf numFmtId="0" fontId="20" fillId="11" borderId="17" xfId="0" applyFont="1" applyFill="1" applyBorder="1" applyAlignment="1">
      <alignment horizontal="left" vertical="center" wrapText="1"/>
    </xf>
    <xf numFmtId="0" fontId="20" fillId="0" borderId="13" xfId="0" applyFont="1" applyBorder="1" applyAlignment="1">
      <alignment horizontal="left" vertical="center" wrapText="1"/>
    </xf>
    <xf numFmtId="0" fontId="19" fillId="21" borderId="25" xfId="0" applyFont="1" applyFill="1" applyBorder="1" applyAlignment="1">
      <alignment horizontal="left" vertical="center" wrapText="1"/>
    </xf>
    <xf numFmtId="0" fontId="19" fillId="11" borderId="25" xfId="0" applyFont="1" applyFill="1" applyBorder="1" applyAlignment="1">
      <alignment horizontal="left" vertical="center" wrapText="1"/>
    </xf>
    <xf numFmtId="0" fontId="19" fillId="11" borderId="23" xfId="0" applyFont="1" applyFill="1" applyBorder="1" applyAlignment="1">
      <alignment horizontal="left" vertical="center" wrapText="1"/>
    </xf>
    <xf numFmtId="0" fontId="19" fillId="11" borderId="17" xfId="0" applyFont="1" applyFill="1" applyBorder="1" applyAlignment="1">
      <alignment horizontal="left" vertical="center" wrapText="1"/>
    </xf>
    <xf numFmtId="0" fontId="19" fillId="0" borderId="25" xfId="0" applyFont="1" applyBorder="1" applyAlignment="1">
      <alignment horizontal="left" vertical="center" wrapText="1"/>
    </xf>
    <xf numFmtId="0" fontId="19" fillId="0" borderId="23" xfId="0" applyFont="1" applyBorder="1" applyAlignment="1">
      <alignment horizontal="left" vertical="center" wrapText="1"/>
    </xf>
    <xf numFmtId="0" fontId="33" fillId="11" borderId="13" xfId="0" applyFont="1" applyFill="1" applyBorder="1" applyAlignment="1">
      <alignment horizontal="left" vertical="center" wrapText="1"/>
    </xf>
    <xf numFmtId="0" fontId="32" fillId="0" borderId="0" xfId="0" applyFont="1" applyFill="1" applyBorder="1" applyAlignment="1">
      <alignment horizontal="centerContinuous"/>
    </xf>
    <xf numFmtId="0" fontId="33" fillId="0" borderId="13" xfId="0" applyFont="1" applyFill="1" applyBorder="1" applyAlignment="1">
      <alignment horizontal="left"/>
    </xf>
    <xf numFmtId="0" fontId="0" fillId="0" borderId="13" xfId="0" applyBorder="1" applyAlignment="1">
      <alignment horizontal="centerContinuous" vertical="center" wrapText="1"/>
    </xf>
    <xf numFmtId="0" fontId="33" fillId="21" borderId="13" xfId="0" applyFont="1" applyFill="1" applyBorder="1" applyAlignment="1">
      <alignment horizontal="left" vertical="center"/>
    </xf>
    <xf numFmtId="0" fontId="33" fillId="23" borderId="13" xfId="0" applyFont="1" applyFill="1" applyBorder="1" applyAlignment="1">
      <alignment horizontal="left"/>
    </xf>
    <xf numFmtId="0" fontId="27" fillId="0" borderId="22" xfId="0" applyFont="1" applyBorder="1" applyAlignment="1">
      <alignment horizontal="left" vertical="center" wrapText="1"/>
    </xf>
    <xf numFmtId="0" fontId="27" fillId="0" borderId="13" xfId="0" applyFont="1" applyBorder="1" applyAlignment="1">
      <alignment horizontal="left" vertical="center" wrapText="1"/>
    </xf>
    <xf numFmtId="0" fontId="27" fillId="11" borderId="13" xfId="0" applyFont="1" applyFill="1" applyBorder="1" applyAlignment="1">
      <alignment horizontal="left" vertical="center" wrapText="1"/>
    </xf>
    <xf numFmtId="0" fontId="27" fillId="0" borderId="17" xfId="0" applyFont="1" applyBorder="1" applyAlignment="1">
      <alignment horizontal="left" vertical="center" wrapText="1"/>
    </xf>
    <xf numFmtId="0" fontId="27" fillId="0" borderId="10" xfId="0" applyFont="1" applyBorder="1" applyAlignment="1">
      <alignment horizontal="left" vertical="center" wrapText="1"/>
    </xf>
    <xf numFmtId="0" fontId="20" fillId="0" borderId="27" xfId="0" applyFont="1" applyFill="1" applyBorder="1" applyAlignment="1">
      <alignment horizontal="left" vertical="center" wrapText="1"/>
    </xf>
    <xf numFmtId="0" fontId="34" fillId="11" borderId="25" xfId="0" applyFont="1" applyFill="1" applyBorder="1" applyAlignment="1">
      <alignment horizontal="left" vertical="center" wrapText="1"/>
    </xf>
    <xf numFmtId="0" fontId="19" fillId="0" borderId="22" xfId="0" applyFont="1" applyBorder="1" applyAlignment="1">
      <alignment horizontal="left" vertical="center" wrapText="1"/>
    </xf>
    <xf numFmtId="0" fontId="31" fillId="11" borderId="23" xfId="0" applyFont="1" applyFill="1" applyBorder="1" applyAlignment="1">
      <alignment horizontal="left" vertical="center" wrapText="1"/>
    </xf>
    <xf numFmtId="0" fontId="31" fillId="11" borderId="15" xfId="0" applyFont="1" applyFill="1" applyBorder="1" applyAlignment="1">
      <alignment horizontal="left" vertical="center" wrapText="1"/>
    </xf>
    <xf numFmtId="0" fontId="22" fillId="0" borderId="26" xfId="0" applyFont="1" applyBorder="1" applyAlignment="1">
      <alignment horizontal="left" vertical="center" wrapText="1"/>
    </xf>
    <xf numFmtId="0" fontId="19" fillId="0" borderId="26" xfId="0" applyFont="1" applyBorder="1" applyAlignment="1">
      <alignment horizontal="left" vertical="center" wrapText="1"/>
    </xf>
    <xf numFmtId="0" fontId="22" fillId="0" borderId="15" xfId="0" applyFont="1" applyBorder="1" applyAlignment="1">
      <alignment horizontal="left" vertical="center" wrapText="1"/>
    </xf>
    <xf numFmtId="0" fontId="19" fillId="0" borderId="15" xfId="0" applyFont="1" applyBorder="1" applyAlignment="1">
      <alignment horizontal="left" vertical="center" wrapText="1"/>
    </xf>
    <xf numFmtId="0" fontId="22" fillId="0" borderId="25" xfId="0" quotePrefix="1" applyFont="1" applyBorder="1" applyAlignment="1">
      <alignment horizontal="left" vertical="center" wrapText="1"/>
    </xf>
    <xf numFmtId="0" fontId="20" fillId="0" borderId="25" xfId="0" applyFont="1" applyBorder="1" applyAlignment="1">
      <alignment horizontal="left" vertical="center" wrapText="1"/>
    </xf>
    <xf numFmtId="0" fontId="21" fillId="11" borderId="25" xfId="0" applyFont="1" applyFill="1" applyBorder="1" applyAlignment="1">
      <alignment horizontal="left" vertical="center" wrapText="1"/>
    </xf>
    <xf numFmtId="0" fontId="16" fillId="0" borderId="25" xfId="0" applyFont="1" applyBorder="1" applyAlignment="1">
      <alignment horizontal="left" vertical="center" wrapText="1"/>
    </xf>
    <xf numFmtId="0" fontId="14" fillId="0" borderId="25" xfId="0" applyFont="1" applyBorder="1" applyAlignment="1">
      <alignment horizontal="left" vertical="center" wrapText="1"/>
    </xf>
    <xf numFmtId="0" fontId="14" fillId="0" borderId="13" xfId="10" applyFont="1" applyBorder="1" applyAlignment="1">
      <alignment vertical="center" wrapText="1"/>
    </xf>
    <xf numFmtId="0" fontId="14" fillId="0" borderId="13" xfId="0" applyFont="1" applyBorder="1" applyAlignment="1">
      <alignment horizontal="left" vertical="center" wrapText="1"/>
    </xf>
    <xf numFmtId="0" fontId="14" fillId="0" borderId="10" xfId="0" applyFont="1" applyBorder="1" applyAlignment="1">
      <alignment horizontal="left" vertical="center" wrapText="1"/>
    </xf>
    <xf numFmtId="0" fontId="14" fillId="0" borderId="23" xfId="0" applyFont="1" applyBorder="1" applyAlignment="1">
      <alignment horizontal="left" vertical="center" wrapText="1"/>
    </xf>
    <xf numFmtId="0" fontId="14" fillId="11" borderId="23" xfId="0" applyFont="1" applyFill="1" applyBorder="1" applyAlignment="1">
      <alignment horizontal="left" vertical="center" wrapText="1"/>
    </xf>
    <xf numFmtId="0" fontId="14" fillId="21" borderId="13" xfId="0" applyFont="1" applyFill="1" applyBorder="1" applyAlignment="1">
      <alignment horizontal="left" vertical="center" wrapText="1"/>
    </xf>
    <xf numFmtId="0" fontId="14" fillId="21" borderId="22" xfId="0" applyFont="1" applyFill="1" applyBorder="1" applyAlignment="1">
      <alignment horizontal="left" vertical="center" wrapText="1"/>
    </xf>
    <xf numFmtId="0" fontId="13" fillId="0" borderId="23" xfId="0" applyFont="1" applyBorder="1" applyAlignment="1">
      <alignment horizontal="left" vertical="center" wrapText="1"/>
    </xf>
    <xf numFmtId="0" fontId="32" fillId="3" borderId="8" xfId="13" applyFont="1" applyFill="1" applyBorder="1" applyAlignment="1">
      <alignment horizontal="centerContinuous" vertical="center"/>
    </xf>
    <xf numFmtId="0" fontId="32" fillId="3" borderId="7" xfId="13" applyFont="1" applyFill="1" applyBorder="1" applyAlignment="1">
      <alignment horizontal="centerContinuous" vertical="center"/>
    </xf>
    <xf numFmtId="0" fontId="29" fillId="0" borderId="0" xfId="14"/>
    <xf numFmtId="0" fontId="32" fillId="3" borderId="44" xfId="14" applyFont="1" applyFill="1" applyBorder="1" applyAlignment="1">
      <alignment horizontal="centerContinuous"/>
    </xf>
    <xf numFmtId="0" fontId="67" fillId="0" borderId="50" xfId="14" applyFont="1" applyBorder="1"/>
    <xf numFmtId="0" fontId="31" fillId="0" borderId="44" xfId="14" applyFont="1" applyBorder="1" applyAlignment="1">
      <alignment horizontal="left" indent="1"/>
    </xf>
    <xf numFmtId="0" fontId="31" fillId="0" borderId="44" xfId="14" applyFont="1" applyBorder="1"/>
    <xf numFmtId="0" fontId="67" fillId="0" borderId="44" xfId="14" applyFont="1" applyBorder="1"/>
    <xf numFmtId="0" fontId="31" fillId="0" borderId="43" xfId="14" applyFont="1" applyBorder="1"/>
    <xf numFmtId="0" fontId="10" fillId="11" borderId="23" xfId="0" applyFont="1" applyFill="1" applyBorder="1" applyAlignment="1">
      <alignment horizontal="left" vertical="center" wrapText="1"/>
    </xf>
    <xf numFmtId="0" fontId="10" fillId="11" borderId="27" xfId="0" applyFont="1" applyFill="1" applyBorder="1" applyAlignment="1">
      <alignment horizontal="left" vertical="center" wrapText="1"/>
    </xf>
    <xf numFmtId="0" fontId="10" fillId="11" borderId="13" xfId="0" applyFont="1" applyFill="1" applyBorder="1" applyAlignment="1">
      <alignment horizontal="left" vertical="center" wrapText="1"/>
    </xf>
    <xf numFmtId="0" fontId="10" fillId="11" borderId="25" xfId="0" applyFont="1" applyFill="1" applyBorder="1" applyAlignment="1">
      <alignment horizontal="left" vertical="center" wrapText="1"/>
    </xf>
    <xf numFmtId="0" fontId="10" fillId="11" borderId="17" xfId="0" applyFont="1" applyFill="1" applyBorder="1" applyAlignment="1">
      <alignment horizontal="left" vertical="center" wrapText="1"/>
    </xf>
    <xf numFmtId="0" fontId="10" fillId="11" borderId="22" xfId="0" applyFont="1" applyFill="1" applyBorder="1" applyAlignment="1">
      <alignment horizontal="left" vertical="center" wrapText="1"/>
    </xf>
    <xf numFmtId="0" fontId="10" fillId="0" borderId="27" xfId="0" applyFont="1" applyBorder="1" applyAlignment="1">
      <alignment horizontal="left" vertical="center" wrapText="1"/>
    </xf>
    <xf numFmtId="0" fontId="35" fillId="8" borderId="53" xfId="0" applyFont="1" applyFill="1" applyBorder="1" applyAlignment="1">
      <alignment horizontal="center" wrapText="1"/>
    </xf>
    <xf numFmtId="0" fontId="35" fillId="8" borderId="51" xfId="0" applyFont="1" applyFill="1" applyBorder="1" applyAlignment="1">
      <alignment horizontal="center" wrapText="1"/>
    </xf>
    <xf numFmtId="0" fontId="35" fillId="8" borderId="52" xfId="0" applyFont="1" applyFill="1" applyBorder="1" applyAlignment="1">
      <alignment horizontal="left" wrapText="1"/>
    </xf>
    <xf numFmtId="0" fontId="10" fillId="0" borderId="25" xfId="0" applyFont="1" applyBorder="1" applyAlignment="1">
      <alignment horizontal="left" vertical="center" wrapText="1"/>
    </xf>
    <xf numFmtId="0" fontId="10" fillId="0" borderId="23" xfId="0" applyFont="1" applyFill="1" applyBorder="1" applyAlignment="1">
      <alignment horizontal="left" vertical="center" wrapText="1"/>
    </xf>
    <xf numFmtId="0" fontId="63" fillId="0" borderId="0" xfId="12" applyBorder="1" applyAlignment="1">
      <alignment vertical="center"/>
    </xf>
    <xf numFmtId="0" fontId="0" fillId="0" borderId="0" xfId="0" applyBorder="1" applyAlignment="1">
      <alignment vertical="center"/>
    </xf>
    <xf numFmtId="0" fontId="0" fillId="0" borderId="0" xfId="0" applyBorder="1" applyAlignment="1">
      <alignment horizontal="left" vertical="center" indent="5"/>
    </xf>
    <xf numFmtId="0" fontId="0" fillId="0" borderId="0" xfId="0" applyBorder="1" applyAlignment="1">
      <alignment horizontal="left" vertical="center" indent="8"/>
    </xf>
    <xf numFmtId="0" fontId="22" fillId="0" borderId="0" xfId="0" applyFont="1" applyAlignment="1">
      <alignment horizontal="center"/>
    </xf>
    <xf numFmtId="0" fontId="22" fillId="0" borderId="0" xfId="0" applyFont="1" applyBorder="1"/>
    <xf numFmtId="0" fontId="37" fillId="4" borderId="55" xfId="0" applyFont="1" applyFill="1" applyBorder="1" applyAlignment="1">
      <alignment horizontal="center" vertical="center" wrapText="1"/>
    </xf>
    <xf numFmtId="0" fontId="33" fillId="4" borderId="55" xfId="0" applyFont="1" applyFill="1" applyBorder="1" applyAlignment="1">
      <alignment vertical="center"/>
    </xf>
    <xf numFmtId="0" fontId="61" fillId="0" borderId="55" xfId="12" applyFont="1" applyBorder="1" applyAlignment="1">
      <alignment horizontal="left" vertical="center" indent="3"/>
    </xf>
    <xf numFmtId="0" fontId="43" fillId="4" borderId="55" xfId="0" applyFont="1" applyFill="1" applyBorder="1" applyAlignment="1">
      <alignment vertical="center"/>
    </xf>
    <xf numFmtId="0" fontId="10" fillId="4" borderId="55" xfId="0" applyFont="1" applyFill="1" applyBorder="1"/>
    <xf numFmtId="0" fontId="63" fillId="0" borderId="0" xfId="12" applyAlignment="1"/>
    <xf numFmtId="0" fontId="43" fillId="4" borderId="55" xfId="0" applyFont="1" applyFill="1" applyBorder="1" applyAlignment="1">
      <alignment horizontal="left" vertical="center" indent="2"/>
    </xf>
    <xf numFmtId="0" fontId="9" fillId="4" borderId="55" xfId="0" applyFont="1" applyFill="1" applyBorder="1" applyAlignment="1">
      <alignment vertical="center"/>
    </xf>
    <xf numFmtId="0" fontId="9" fillId="4" borderId="55" xfId="0" applyFont="1" applyFill="1" applyBorder="1" applyAlignment="1">
      <alignment horizontal="left" vertical="center" indent="2"/>
    </xf>
    <xf numFmtId="0" fontId="9" fillId="4" borderId="55" xfId="0" applyFont="1" applyFill="1" applyBorder="1"/>
    <xf numFmtId="0" fontId="9" fillId="4" borderId="55" xfId="0" applyFont="1" applyFill="1" applyBorder="1" applyAlignment="1">
      <alignment horizontal="left" vertical="center" indent="3"/>
    </xf>
    <xf numFmtId="0" fontId="61" fillId="0" borderId="55" xfId="12" quotePrefix="1" applyFont="1" applyBorder="1" applyAlignment="1">
      <alignment vertical="center" wrapText="1"/>
    </xf>
    <xf numFmtId="0" fontId="61" fillId="4" borderId="55" xfId="12" applyFont="1" applyFill="1" applyBorder="1" applyAlignment="1">
      <alignment horizontal="left" vertical="center" indent="3"/>
    </xf>
    <xf numFmtId="0" fontId="61" fillId="0" borderId="55" xfId="12" applyFont="1" applyBorder="1" applyAlignment="1">
      <alignment horizontal="left" vertical="center" wrapText="1" indent="1"/>
    </xf>
    <xf numFmtId="0" fontId="85" fillId="0" borderId="55" xfId="12" applyFont="1" applyBorder="1" applyAlignment="1">
      <alignment horizontal="left" vertical="center" indent="5"/>
    </xf>
    <xf numFmtId="0" fontId="61" fillId="0" borderId="55" xfId="12" applyFont="1" applyBorder="1" applyAlignment="1">
      <alignment horizontal="left" vertical="center" indent="5"/>
    </xf>
    <xf numFmtId="0" fontId="86" fillId="0" borderId="55" xfId="12" applyFont="1" applyBorder="1" applyAlignment="1">
      <alignment horizontal="left" vertical="center" indent="5"/>
    </xf>
    <xf numFmtId="0" fontId="61" fillId="0" borderId="55" xfId="12" applyFont="1" applyBorder="1" applyAlignment="1">
      <alignment horizontal="left" vertical="center" indent="1"/>
    </xf>
    <xf numFmtId="0" fontId="61" fillId="0" borderId="55" xfId="12" applyFont="1" applyBorder="1" applyAlignment="1">
      <alignment horizontal="left" vertical="center" wrapText="1" indent="3"/>
    </xf>
    <xf numFmtId="0" fontId="9" fillId="0" borderId="27" xfId="0" applyFont="1" applyBorder="1" applyAlignment="1">
      <alignment horizontal="left" vertical="center" wrapText="1"/>
    </xf>
    <xf numFmtId="0" fontId="9" fillId="0" borderId="17" xfId="0" applyFont="1" applyFill="1" applyBorder="1" applyAlignment="1">
      <alignment horizontal="left" vertical="center" wrapText="1"/>
    </xf>
    <xf numFmtId="0" fontId="9" fillId="0" borderId="17" xfId="0" applyFont="1" applyBorder="1" applyAlignment="1">
      <alignment horizontal="left" vertical="center" wrapText="1"/>
    </xf>
    <xf numFmtId="0" fontId="9" fillId="0" borderId="13" xfId="0" applyFont="1" applyBorder="1" applyAlignment="1">
      <alignment horizontal="left" vertical="center" wrapText="1"/>
    </xf>
    <xf numFmtId="0" fontId="8" fillId="11" borderId="25" xfId="0" applyFont="1" applyFill="1" applyBorder="1" applyAlignment="1">
      <alignment horizontal="left" vertical="center" wrapText="1"/>
    </xf>
    <xf numFmtId="0" fontId="7" fillId="0" borderId="13" xfId="0" applyFont="1" applyBorder="1" applyAlignment="1">
      <alignment horizontal="left" vertical="center" wrapText="1"/>
    </xf>
    <xf numFmtId="0" fontId="7" fillId="0" borderId="16" xfId="0" applyFont="1" applyBorder="1" applyAlignment="1">
      <alignment horizontal="left" vertical="center" wrapText="1"/>
    </xf>
    <xf numFmtId="0" fontId="7" fillId="0" borderId="22" xfId="0" applyFont="1" applyBorder="1" applyAlignment="1">
      <alignment horizontal="left" vertical="center" wrapText="1"/>
    </xf>
    <xf numFmtId="0" fontId="7" fillId="0" borderId="17" xfId="0" applyFont="1" applyFill="1" applyBorder="1" applyAlignment="1">
      <alignment horizontal="left" vertical="center" wrapText="1"/>
    </xf>
    <xf numFmtId="0" fontId="7" fillId="0" borderId="17" xfId="0" applyFont="1" applyBorder="1" applyAlignment="1">
      <alignment horizontal="left" vertical="center" wrapText="1"/>
    </xf>
    <xf numFmtId="0" fontId="7" fillId="21" borderId="13" xfId="0" applyFont="1" applyFill="1" applyBorder="1" applyAlignment="1">
      <alignment horizontal="left" vertical="center" wrapText="1"/>
    </xf>
    <xf numFmtId="0" fontId="7" fillId="22" borderId="13" xfId="0" applyFont="1" applyFill="1" applyBorder="1" applyAlignment="1">
      <alignment horizontal="left" vertical="center" wrapText="1"/>
    </xf>
    <xf numFmtId="0" fontId="7" fillId="21" borderId="10" xfId="0" applyFont="1" applyFill="1" applyBorder="1" applyAlignment="1">
      <alignment horizontal="left" vertical="center" wrapText="1"/>
    </xf>
    <xf numFmtId="0" fontId="7" fillId="11" borderId="23" xfId="0" applyFont="1" applyFill="1" applyBorder="1" applyAlignment="1">
      <alignment horizontal="left" vertical="center" wrapText="1"/>
    </xf>
    <xf numFmtId="0" fontId="24" fillId="21" borderId="27" xfId="0" applyFont="1" applyFill="1" applyBorder="1" applyAlignment="1">
      <alignment horizontal="left" vertical="center" wrapText="1"/>
    </xf>
    <xf numFmtId="0" fontId="7" fillId="0" borderId="10" xfId="0" applyFont="1" applyBorder="1" applyAlignment="1">
      <alignment horizontal="left" vertical="center" wrapText="1"/>
    </xf>
    <xf numFmtId="0" fontId="7" fillId="0" borderId="16" xfId="0" applyFont="1" applyFill="1" applyBorder="1" applyAlignment="1">
      <alignment horizontal="left" vertical="center" wrapText="1"/>
    </xf>
    <xf numFmtId="0" fontId="7" fillId="21" borderId="17" xfId="0" applyFont="1" applyFill="1" applyBorder="1" applyAlignment="1">
      <alignment horizontal="left" vertical="center" wrapText="1"/>
    </xf>
    <xf numFmtId="0" fontId="7" fillId="0" borderId="27" xfId="0" applyFont="1" applyBorder="1" applyAlignment="1">
      <alignment horizontal="left" vertical="center" wrapText="1"/>
    </xf>
    <xf numFmtId="0" fontId="6" fillId="0" borderId="25" xfId="0" applyFont="1" applyBorder="1" applyAlignment="1">
      <alignment horizontal="left" vertical="center" wrapText="1"/>
    </xf>
    <xf numFmtId="0" fontId="6" fillId="0" borderId="13" xfId="0" applyFont="1" applyBorder="1" applyAlignment="1">
      <alignment horizontal="left" vertical="center" wrapText="1"/>
    </xf>
    <xf numFmtId="0" fontId="6" fillId="0" borderId="27" xfId="0" applyFont="1" applyBorder="1" applyAlignment="1">
      <alignment horizontal="left" vertical="center" wrapText="1"/>
    </xf>
    <xf numFmtId="0" fontId="5" fillId="0" borderId="27" xfId="0" applyFont="1" applyBorder="1" applyAlignment="1">
      <alignment horizontal="left" vertical="center" wrapText="1"/>
    </xf>
    <xf numFmtId="0" fontId="54" fillId="4" borderId="0" xfId="0" applyFont="1" applyFill="1"/>
    <xf numFmtId="0" fontId="50" fillId="4" borderId="0" xfId="0" applyFont="1" applyFill="1"/>
    <xf numFmtId="0" fontId="50" fillId="0" borderId="13" xfId="0" applyFont="1" applyBorder="1"/>
    <xf numFmtId="0" fontId="50" fillId="0" borderId="13" xfId="0" applyFont="1" applyBorder="1" applyAlignment="1">
      <alignment wrapText="1"/>
    </xf>
    <xf numFmtId="0" fontId="4" fillId="0" borderId="27" xfId="0" applyFont="1" applyBorder="1" applyAlignment="1">
      <alignment horizontal="left" vertical="center" wrapText="1"/>
    </xf>
    <xf numFmtId="0" fontId="4" fillId="0" borderId="22" xfId="0" applyFont="1" applyBorder="1" applyAlignment="1">
      <alignment horizontal="left" vertical="center" wrapText="1"/>
    </xf>
    <xf numFmtId="0" fontId="9" fillId="0" borderId="25" xfId="0" applyFont="1" applyBorder="1" applyAlignment="1">
      <alignment horizontal="left" vertical="center" wrapText="1"/>
    </xf>
    <xf numFmtId="0" fontId="0" fillId="0" borderId="7" xfId="0" applyBorder="1" applyAlignment="1">
      <alignment vertical="center" wrapText="1"/>
    </xf>
    <xf numFmtId="0" fontId="58" fillId="0" borderId="56" xfId="0" applyFont="1" applyFill="1" applyBorder="1" applyAlignment="1">
      <alignment horizontal="centerContinuous"/>
    </xf>
    <xf numFmtId="0" fontId="33" fillId="0" borderId="56" xfId="0" applyFont="1" applyFill="1" applyBorder="1" applyAlignment="1">
      <alignment horizontal="left"/>
    </xf>
    <xf numFmtId="0" fontId="32" fillId="0" borderId="7" xfId="0" applyFont="1" applyFill="1" applyBorder="1" applyAlignment="1">
      <alignment horizontal="centerContinuous"/>
    </xf>
    <xf numFmtId="0" fontId="37" fillId="0" borderId="57" xfId="0" quotePrefix="1" applyFont="1" applyBorder="1" applyAlignment="1">
      <alignment horizontal="center" vertical="center" wrapText="1"/>
    </xf>
    <xf numFmtId="0" fontId="37" fillId="0" borderId="58" xfId="0" applyFont="1" applyBorder="1" applyAlignment="1">
      <alignment horizontal="center" vertical="center"/>
    </xf>
    <xf numFmtId="0" fontId="37" fillId="11" borderId="58" xfId="0" quotePrefix="1" applyFont="1" applyFill="1" applyBorder="1" applyAlignment="1">
      <alignment horizontal="center" vertical="center" wrapText="1"/>
    </xf>
    <xf numFmtId="0" fontId="37" fillId="11" borderId="57" xfId="0" applyFont="1" applyFill="1" applyBorder="1" applyAlignment="1">
      <alignment horizontal="center" vertical="center"/>
    </xf>
    <xf numFmtId="0" fontId="37" fillId="21" borderId="57" xfId="0" applyFont="1" applyFill="1" applyBorder="1" applyAlignment="1">
      <alignment horizontal="center" vertical="center" wrapText="1"/>
    </xf>
    <xf numFmtId="0" fontId="37" fillId="0" borderId="57" xfId="0" applyFont="1" applyBorder="1" applyAlignment="1">
      <alignment horizontal="center" vertical="center" wrapText="1"/>
    </xf>
    <xf numFmtId="0" fontId="37" fillId="11" borderId="57" xfId="0" applyFont="1" applyFill="1" applyBorder="1" applyAlignment="1">
      <alignment horizontal="center" vertical="center" wrapText="1"/>
    </xf>
    <xf numFmtId="0" fontId="22" fillId="0" borderId="7" xfId="0" applyFont="1" applyBorder="1" applyAlignment="1">
      <alignment horizontal="center" vertical="center" wrapText="1"/>
    </xf>
    <xf numFmtId="0" fontId="27" fillId="21" borderId="10" xfId="0" applyFont="1" applyFill="1" applyBorder="1" applyAlignment="1">
      <alignment horizontal="left" vertical="center" wrapText="1"/>
    </xf>
    <xf numFmtId="0" fontId="22" fillId="21" borderId="10" xfId="0" applyFont="1" applyFill="1" applyBorder="1" applyAlignment="1">
      <alignment horizontal="left" vertical="center" wrapText="1"/>
    </xf>
    <xf numFmtId="0" fontId="3" fillId="0" borderId="13" xfId="0" applyFont="1" applyBorder="1" applyAlignment="1">
      <alignment horizontal="left" vertical="center" wrapText="1"/>
    </xf>
    <xf numFmtId="0" fontId="2" fillId="0" borderId="13" xfId="0" applyFont="1" applyBorder="1" applyAlignment="1">
      <alignment horizontal="left" vertical="center" wrapText="1"/>
    </xf>
    <xf numFmtId="0" fontId="2" fillId="0" borderId="28" xfId="0" applyFont="1" applyBorder="1" applyAlignment="1">
      <alignment horizontal="left" vertical="center" wrapText="1"/>
    </xf>
    <xf numFmtId="0" fontId="36" fillId="0" borderId="0" xfId="0" applyFont="1"/>
    <xf numFmtId="0" fontId="61" fillId="0" borderId="0" xfId="12" applyFont="1"/>
    <xf numFmtId="0" fontId="0" fillId="0" borderId="0" xfId="0" applyFill="1" applyAlignment="1"/>
    <xf numFmtId="0" fontId="63" fillId="0" borderId="0" xfId="12" applyFill="1" applyAlignment="1"/>
    <xf numFmtId="0" fontId="20" fillId="0" borderId="17" xfId="0" applyFont="1" applyBorder="1" applyAlignment="1">
      <alignment horizontal="left" vertical="center" wrapText="1"/>
    </xf>
    <xf numFmtId="0" fontId="25" fillId="0" borderId="13" xfId="0" applyFont="1" applyFill="1" applyBorder="1" applyAlignment="1">
      <alignment horizontal="left" vertical="center" wrapText="1"/>
    </xf>
    <xf numFmtId="0" fontId="2" fillId="4" borderId="0" xfId="0" applyFont="1" applyFill="1" applyAlignment="1">
      <alignment horizontal="left" vertical="center" wrapText="1" indent="3"/>
    </xf>
    <xf numFmtId="0" fontId="2" fillId="0" borderId="0" xfId="0" applyFont="1"/>
    <xf numFmtId="0" fontId="32" fillId="3" borderId="64" xfId="0" applyFont="1" applyFill="1" applyBorder="1" applyAlignment="1">
      <alignment horizontal="centerContinuous"/>
    </xf>
    <xf numFmtId="0" fontId="32" fillId="3" borderId="53" xfId="0" applyFont="1" applyFill="1" applyBorder="1" applyAlignment="1">
      <alignment horizontal="centerContinuous"/>
    </xf>
    <xf numFmtId="0" fontId="32" fillId="3" borderId="65" xfId="0" applyFont="1" applyFill="1" applyBorder="1" applyAlignment="1">
      <alignment horizontal="centerContinuous"/>
    </xf>
    <xf numFmtId="0" fontId="32" fillId="3" borderId="29" xfId="0" applyFont="1" applyFill="1" applyBorder="1" applyAlignment="1">
      <alignment horizontal="centerContinuous"/>
    </xf>
    <xf numFmtId="0" fontId="32" fillId="3" borderId="24" xfId="0" applyFont="1" applyFill="1" applyBorder="1" applyAlignment="1">
      <alignment horizontal="centerContinuous"/>
    </xf>
    <xf numFmtId="0" fontId="32" fillId="3" borderId="66" xfId="0" applyFont="1" applyFill="1" applyBorder="1" applyAlignment="1">
      <alignment horizontal="centerContinuous"/>
    </xf>
    <xf numFmtId="0" fontId="32" fillId="3" borderId="37" xfId="0" applyFont="1" applyFill="1" applyBorder="1" applyAlignment="1">
      <alignment horizontal="centerContinuous"/>
    </xf>
    <xf numFmtId="0" fontId="1" fillId="21" borderId="25" xfId="0" applyFont="1" applyFill="1" applyBorder="1" applyAlignment="1">
      <alignment horizontal="left" vertical="center" wrapText="1"/>
    </xf>
    <xf numFmtId="0" fontId="19" fillId="21" borderId="23" xfId="0" applyFont="1" applyFill="1" applyBorder="1" applyAlignment="1">
      <alignment horizontal="left" vertical="center" wrapText="1"/>
    </xf>
    <xf numFmtId="0" fontId="37" fillId="0" borderId="27" xfId="0" applyFont="1" applyBorder="1" applyAlignment="1">
      <alignment vertical="center" wrapText="1"/>
    </xf>
    <xf numFmtId="0" fontId="22" fillId="0" borderId="27" xfId="0" quotePrefix="1" applyFont="1" applyBorder="1" applyAlignment="1">
      <alignment vertical="center" wrapText="1"/>
    </xf>
    <xf numFmtId="0" fontId="1" fillId="0" borderId="13" xfId="0" applyFont="1" applyBorder="1" applyAlignment="1">
      <alignment horizontal="center" vertical="center"/>
    </xf>
    <xf numFmtId="0" fontId="1" fillId="0" borderId="13" xfId="0" applyFont="1" applyBorder="1" applyAlignment="1">
      <alignment vertical="center" wrapText="1"/>
    </xf>
    <xf numFmtId="14" fontId="1" fillId="0" borderId="13" xfId="0" applyNumberFormat="1" applyFont="1" applyBorder="1" applyAlignment="1">
      <alignment horizontal="center" vertical="center" wrapText="1"/>
    </xf>
    <xf numFmtId="0" fontId="1" fillId="0" borderId="25" xfId="0" applyFont="1" applyBorder="1" applyAlignment="1">
      <alignment horizontal="left" vertical="center" wrapText="1"/>
    </xf>
    <xf numFmtId="0" fontId="1" fillId="0" borderId="25" xfId="0" quotePrefix="1" applyFont="1" applyBorder="1" applyAlignment="1">
      <alignment horizontal="left" vertical="center" wrapText="1"/>
    </xf>
    <xf numFmtId="0" fontId="1" fillId="11" borderId="25" xfId="0" applyFont="1" applyFill="1" applyBorder="1" applyAlignment="1">
      <alignment horizontal="left" vertical="center" wrapText="1"/>
    </xf>
    <xf numFmtId="0" fontId="1" fillId="0" borderId="13" xfId="0" applyFont="1" applyBorder="1" applyAlignment="1">
      <alignment horizontal="left" vertical="center" wrapText="1"/>
    </xf>
    <xf numFmtId="0" fontId="22" fillId="0" borderId="17" xfId="0" applyFont="1" applyBorder="1" applyAlignment="1">
      <alignment horizontal="left" vertical="center" wrapText="1"/>
    </xf>
    <xf numFmtId="0" fontId="37" fillId="0" borderId="17" xfId="0" applyFont="1" applyBorder="1" applyAlignment="1">
      <alignment horizontal="left" vertical="center" wrapText="1"/>
    </xf>
    <xf numFmtId="0" fontId="22" fillId="4" borderId="0" xfId="0" applyFont="1" applyFill="1" applyAlignment="1">
      <alignment horizontal="left" vertical="center" wrapText="1"/>
    </xf>
    <xf numFmtId="0" fontId="30" fillId="0" borderId="0" xfId="0" applyFont="1" applyAlignment="1">
      <alignment horizontal="center"/>
    </xf>
    <xf numFmtId="0" fontId="22" fillId="0" borderId="0" xfId="0" applyFont="1" applyAlignment="1">
      <alignment horizontal="left" vertical="center"/>
    </xf>
    <xf numFmtId="0" fontId="22" fillId="4" borderId="0" xfId="0" applyFont="1" applyFill="1" applyAlignment="1">
      <alignment vertical="center" wrapText="1"/>
    </xf>
    <xf numFmtId="0" fontId="46" fillId="4" borderId="0" xfId="0" applyFont="1" applyFill="1" applyAlignment="1">
      <alignment horizontal="left" vertical="center" wrapText="1" indent="3"/>
    </xf>
    <xf numFmtId="0" fontId="22" fillId="4" borderId="0" xfId="0" applyFont="1" applyFill="1" applyAlignment="1">
      <alignment horizontal="left" vertical="center" wrapText="1" indent="3"/>
    </xf>
    <xf numFmtId="0" fontId="39" fillId="4" borderId="0" xfId="0" applyFont="1" applyFill="1" applyAlignment="1">
      <alignment vertical="center" wrapText="1"/>
    </xf>
    <xf numFmtId="0" fontId="37" fillId="4" borderId="0" xfId="0" applyFont="1" applyFill="1" applyAlignment="1">
      <alignment vertical="center" wrapText="1"/>
    </xf>
    <xf numFmtId="0" fontId="22" fillId="0" borderId="43" xfId="0" applyFont="1" applyBorder="1" applyAlignment="1">
      <alignment vertical="center" wrapText="1"/>
    </xf>
    <xf numFmtId="0" fontId="35" fillId="4" borderId="0" xfId="0" applyFont="1" applyFill="1" applyAlignment="1">
      <alignment vertical="center" wrapText="1"/>
    </xf>
    <xf numFmtId="0" fontId="22" fillId="0" borderId="11" xfId="0" applyFont="1" applyBorder="1" applyAlignment="1">
      <alignment horizontal="center" vertical="center" wrapText="1"/>
    </xf>
    <xf numFmtId="0" fontId="22" fillId="0" borderId="43" xfId="0" applyFont="1" applyBorder="1" applyAlignment="1">
      <alignment horizontal="center" vertical="center" wrapText="1"/>
    </xf>
    <xf numFmtId="0" fontId="43" fillId="4" borderId="0" xfId="0" applyFont="1" applyFill="1" applyAlignment="1">
      <alignment vertical="center" wrapText="1"/>
    </xf>
    <xf numFmtId="0" fontId="22" fillId="4" borderId="0" xfId="0" applyFont="1" applyFill="1" applyAlignment="1">
      <alignment horizontal="center" vertical="center" wrapText="1"/>
    </xf>
    <xf numFmtId="0" fontId="22" fillId="0" borderId="0" xfId="0" applyFont="1" applyAlignment="1">
      <alignment horizontal="left" wrapText="1"/>
    </xf>
    <xf numFmtId="0" fontId="22" fillId="4" borderId="0" xfId="0" applyFont="1" applyFill="1" applyAlignment="1">
      <alignment horizontal="left" vertical="center" wrapText="1"/>
    </xf>
    <xf numFmtId="0" fontId="22" fillId="4" borderId="0" xfId="0" applyFont="1" applyFill="1" applyAlignment="1">
      <alignment horizontal="left" wrapText="1"/>
    </xf>
    <xf numFmtId="0" fontId="37" fillId="4" borderId="0" xfId="0" applyFont="1" applyFill="1" applyAlignment="1">
      <alignment horizontal="center"/>
    </xf>
    <xf numFmtId="0" fontId="22" fillId="4" borderId="0" xfId="0" applyFont="1" applyFill="1" applyAlignment="1">
      <alignment horizontal="left"/>
    </xf>
    <xf numFmtId="0" fontId="22" fillId="4" borderId="0" xfId="0" applyFont="1" applyFill="1" applyAlignment="1">
      <alignment horizontal="left" vertical="center"/>
    </xf>
    <xf numFmtId="0" fontId="1" fillId="0" borderId="17" xfId="0" applyFont="1" applyBorder="1" applyAlignment="1">
      <alignment horizontal="left" vertical="center" wrapText="1"/>
    </xf>
    <xf numFmtId="0" fontId="32" fillId="5" borderId="50" xfId="0" applyFont="1" applyFill="1" applyBorder="1" applyAlignment="1" applyProtection="1">
      <alignment horizontal="center" vertical="center" wrapText="1"/>
    </xf>
    <xf numFmtId="0" fontId="32" fillId="5" borderId="50" xfId="0" applyFont="1" applyFill="1" applyBorder="1" applyAlignment="1" applyProtection="1">
      <alignment vertical="center" wrapText="1"/>
    </xf>
    <xf numFmtId="0" fontId="32" fillId="5" borderId="51" xfId="0" applyFont="1" applyFill="1" applyBorder="1" applyAlignment="1" applyProtection="1">
      <alignment vertical="center" wrapText="1"/>
    </xf>
    <xf numFmtId="0" fontId="32" fillId="5" borderId="13" xfId="0" applyFont="1" applyFill="1" applyBorder="1" applyAlignment="1" applyProtection="1">
      <alignment horizontal="left" vertical="center" wrapText="1"/>
    </xf>
    <xf numFmtId="0" fontId="22" fillId="4" borderId="0" xfId="0" applyFont="1" applyFill="1" applyAlignment="1">
      <alignment horizontal="left" vertical="center" wrapText="1"/>
    </xf>
    <xf numFmtId="0" fontId="1" fillId="4" borderId="0" xfId="0" applyFont="1" applyFill="1" applyAlignment="1">
      <alignment horizontal="left" vertical="center" wrapText="1"/>
    </xf>
    <xf numFmtId="0" fontId="22" fillId="4" borderId="0" xfId="0" applyFont="1" applyFill="1" applyAlignment="1">
      <alignment horizontal="left" vertical="center"/>
    </xf>
    <xf numFmtId="0" fontId="1" fillId="0" borderId="13" xfId="10" applyFont="1" applyBorder="1" applyAlignment="1">
      <alignment horizontal="center" vertical="center"/>
    </xf>
    <xf numFmtId="0" fontId="31" fillId="4" borderId="13" xfId="10" applyFont="1" applyFill="1" applyBorder="1" applyAlignment="1">
      <alignment horizontal="center" vertical="center" wrapText="1"/>
    </xf>
    <xf numFmtId="0" fontId="31" fillId="4" borderId="13" xfId="10" applyFont="1" applyFill="1" applyBorder="1" applyAlignment="1">
      <alignment vertical="center" wrapText="1"/>
    </xf>
    <xf numFmtId="0" fontId="22" fillId="4" borderId="13" xfId="10" applyFill="1" applyBorder="1" applyAlignment="1">
      <alignment horizontal="center" vertical="center"/>
    </xf>
    <xf numFmtId="0" fontId="1" fillId="0" borderId="15" xfId="0" applyFont="1" applyBorder="1" applyAlignment="1">
      <alignment horizontal="left" vertical="center" wrapText="1"/>
    </xf>
    <xf numFmtId="0" fontId="1" fillId="0" borderId="26" xfId="0" applyFont="1" applyBorder="1" applyAlignment="1">
      <alignment horizontal="left" vertical="center" wrapText="1"/>
    </xf>
    <xf numFmtId="0" fontId="50" fillId="4" borderId="13" xfId="0" applyFont="1" applyFill="1" applyBorder="1" applyAlignment="1">
      <alignment horizontal="center" vertical="center" wrapText="1"/>
    </xf>
    <xf numFmtId="0" fontId="50" fillId="4" borderId="13" xfId="0" applyFont="1" applyFill="1" applyBorder="1" applyAlignment="1">
      <alignment vertical="center" wrapText="1"/>
    </xf>
    <xf numFmtId="0" fontId="1" fillId="25" borderId="13" xfId="0" applyFont="1" applyFill="1" applyBorder="1" applyAlignment="1">
      <alignment horizontal="center" vertical="center"/>
    </xf>
    <xf numFmtId="0" fontId="1" fillId="25" borderId="13" xfId="0" applyFont="1" applyFill="1" applyBorder="1" applyAlignment="1">
      <alignment horizontal="left" vertical="center" wrapText="1"/>
    </xf>
    <xf numFmtId="14" fontId="1" fillId="25" borderId="13" xfId="0" applyNumberFormat="1" applyFont="1" applyFill="1" applyBorder="1" applyAlignment="1">
      <alignment horizontal="center" vertical="center" wrapText="1"/>
    </xf>
    <xf numFmtId="0" fontId="1" fillId="25" borderId="13" xfId="0" applyFont="1" applyFill="1" applyBorder="1" applyAlignment="1">
      <alignment vertical="center" wrapText="1"/>
    </xf>
    <xf numFmtId="0" fontId="0" fillId="25" borderId="0" xfId="0" applyFill="1"/>
    <xf numFmtId="0" fontId="1" fillId="4" borderId="13" xfId="0" applyFont="1" applyFill="1" applyBorder="1" applyAlignment="1">
      <alignment horizontal="center" vertical="center"/>
    </xf>
    <xf numFmtId="0" fontId="1" fillId="4" borderId="13" xfId="0" applyFont="1" applyFill="1" applyBorder="1" applyAlignment="1">
      <alignment horizontal="left" vertical="center" wrapText="1"/>
    </xf>
    <xf numFmtId="14" fontId="1" fillId="4" borderId="13" xfId="0" applyNumberFormat="1" applyFont="1" applyFill="1" applyBorder="1" applyAlignment="1">
      <alignment horizontal="center" vertical="center" wrapText="1"/>
    </xf>
    <xf numFmtId="0" fontId="1" fillId="4" borderId="13" xfId="0" applyFont="1" applyFill="1" applyBorder="1" applyAlignment="1">
      <alignment vertical="center" wrapText="1"/>
    </xf>
    <xf numFmtId="0" fontId="1" fillId="21" borderId="17" xfId="0" applyFont="1" applyFill="1" applyBorder="1" applyAlignment="1">
      <alignment horizontal="left" vertical="center" wrapText="1"/>
    </xf>
    <xf numFmtId="0" fontId="32" fillId="3" borderId="9" xfId="0" applyFont="1" applyFill="1" applyBorder="1" applyAlignment="1">
      <alignment horizontal="center"/>
    </xf>
    <xf numFmtId="0" fontId="32" fillId="3" borderId="0" xfId="0" applyFont="1" applyFill="1" applyBorder="1" applyAlignment="1">
      <alignment horizontal="center"/>
    </xf>
    <xf numFmtId="0" fontId="32" fillId="3" borderId="41" xfId="0" applyFont="1" applyFill="1" applyBorder="1" applyAlignment="1">
      <alignment horizontal="center"/>
    </xf>
    <xf numFmtId="0" fontId="0" fillId="0" borderId="0" xfId="0" applyBorder="1" applyAlignment="1">
      <alignment horizontal="center" vertical="center" wrapText="1"/>
    </xf>
    <xf numFmtId="0" fontId="32" fillId="0" borderId="0" xfId="0" applyFont="1" applyFill="1" applyBorder="1" applyAlignment="1">
      <alignment horizontal="center"/>
    </xf>
    <xf numFmtId="0" fontId="32" fillId="5" borderId="13" xfId="0" applyFont="1" applyFill="1" applyBorder="1" applyAlignment="1" applyProtection="1">
      <alignment horizontal="center" vertical="center" wrapText="1"/>
    </xf>
    <xf numFmtId="0" fontId="19" fillId="0" borderId="35" xfId="0" applyFont="1" applyBorder="1" applyAlignment="1">
      <alignment horizontal="center" vertical="center" wrapText="1"/>
    </xf>
    <xf numFmtId="0" fontId="19" fillId="0" borderId="38" xfId="0" applyFont="1" applyBorder="1" applyAlignment="1">
      <alignment horizontal="center" vertical="center" wrapText="1"/>
    </xf>
    <xf numFmtId="0" fontId="19" fillId="11" borderId="23" xfId="0" applyFont="1" applyFill="1" applyBorder="1" applyAlignment="1">
      <alignment horizontal="center" vertical="center" wrapText="1"/>
    </xf>
    <xf numFmtId="0" fontId="19" fillId="11" borderId="25" xfId="0" applyFont="1" applyFill="1" applyBorder="1" applyAlignment="1">
      <alignment horizontal="center" vertical="center" wrapText="1"/>
    </xf>
    <xf numFmtId="0" fontId="19" fillId="0" borderId="25" xfId="0" applyFont="1" applyBorder="1" applyAlignment="1">
      <alignment horizontal="center" vertical="center" wrapText="1"/>
    </xf>
    <xf numFmtId="0" fontId="19" fillId="11" borderId="38" xfId="0" applyFont="1" applyFill="1" applyBorder="1" applyAlignment="1">
      <alignment horizontal="center" vertical="center" wrapText="1"/>
    </xf>
    <xf numFmtId="0" fontId="22" fillId="0" borderId="38" xfId="0" applyFont="1" applyBorder="1" applyAlignment="1">
      <alignment horizontal="center" vertical="center" wrapText="1"/>
    </xf>
    <xf numFmtId="0" fontId="19" fillId="21" borderId="25" xfId="0" applyFont="1" applyFill="1" applyBorder="1" applyAlignment="1">
      <alignment horizontal="center" vertical="center" wrapText="1"/>
    </xf>
    <xf numFmtId="0" fontId="15" fillId="11" borderId="25"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15" fillId="0" borderId="38" xfId="0" applyFont="1" applyBorder="1" applyAlignment="1">
      <alignment horizontal="center" vertical="center" wrapText="1"/>
    </xf>
    <xf numFmtId="0" fontId="22" fillId="11" borderId="25" xfId="0" applyFont="1" applyFill="1" applyBorder="1" applyAlignment="1">
      <alignment horizontal="center" vertical="center" wrapText="1"/>
    </xf>
    <xf numFmtId="0" fontId="22" fillId="21" borderId="38" xfId="0" applyFont="1" applyFill="1" applyBorder="1" applyAlignment="1">
      <alignment horizontal="center" vertical="center" wrapText="1"/>
    </xf>
    <xf numFmtId="0" fontId="1" fillId="0" borderId="38" xfId="0" applyFont="1" applyBorder="1" applyAlignment="1">
      <alignment horizontal="center" vertical="center" wrapText="1"/>
    </xf>
    <xf numFmtId="0" fontId="22" fillId="0" borderId="24" xfId="0" applyFont="1" applyBorder="1" applyAlignment="1">
      <alignment horizontal="center" vertical="center" wrapText="1"/>
    </xf>
    <xf numFmtId="0" fontId="32" fillId="3" borderId="53" xfId="0" applyFont="1" applyFill="1" applyBorder="1" applyAlignment="1">
      <alignment horizontal="centerContinuous" wrapText="1"/>
    </xf>
    <xf numFmtId="0" fontId="32" fillId="3" borderId="0" xfId="0" applyFont="1" applyFill="1" applyBorder="1" applyAlignment="1">
      <alignment horizontal="centerContinuous" wrapText="1"/>
    </xf>
    <xf numFmtId="0" fontId="32" fillId="3" borderId="41" xfId="0" applyFont="1" applyFill="1" applyBorder="1" applyAlignment="1">
      <alignment horizontal="centerContinuous" wrapText="1"/>
    </xf>
    <xf numFmtId="0" fontId="1" fillId="0" borderId="13" xfId="0" applyFont="1" applyBorder="1" applyAlignment="1">
      <alignment horizontal="center" vertical="center" wrapText="1"/>
    </xf>
    <xf numFmtId="0" fontId="1" fillId="4" borderId="13" xfId="0" applyFont="1" applyFill="1" applyBorder="1" applyAlignment="1">
      <alignment horizontal="center" vertical="center" wrapText="1"/>
    </xf>
    <xf numFmtId="0" fontId="1" fillId="25" borderId="13" xfId="0" applyFont="1" applyFill="1" applyBorder="1" applyAlignment="1">
      <alignment horizontal="center" vertical="center" wrapText="1"/>
    </xf>
    <xf numFmtId="0" fontId="0" fillId="25" borderId="0" xfId="0" applyFill="1" applyAlignment="1">
      <alignment wrapText="1"/>
    </xf>
    <xf numFmtId="0" fontId="0" fillId="0" borderId="0" xfId="0" applyAlignment="1">
      <alignment wrapText="1"/>
    </xf>
    <xf numFmtId="0" fontId="63" fillId="0" borderId="56" xfId="12" applyFill="1" applyBorder="1"/>
    <xf numFmtId="0" fontId="31" fillId="0" borderId="13" xfId="0" applyFont="1" applyFill="1" applyBorder="1"/>
    <xf numFmtId="0" fontId="31" fillId="0" borderId="70" xfId="0" applyFont="1" applyFill="1" applyBorder="1" applyAlignment="1">
      <alignment wrapText="1"/>
    </xf>
    <xf numFmtId="0" fontId="63" fillId="0" borderId="62" xfId="12" applyFill="1" applyBorder="1"/>
    <xf numFmtId="0" fontId="66" fillId="4" borderId="13" xfId="0" applyFont="1" applyFill="1" applyBorder="1" applyAlignment="1">
      <alignment horizontal="center" vertical="center"/>
    </xf>
    <xf numFmtId="0" fontId="66" fillId="4" borderId="13" xfId="0" applyFont="1" applyFill="1" applyBorder="1" applyAlignment="1">
      <alignment horizontal="center" vertical="center" wrapText="1"/>
    </xf>
    <xf numFmtId="0" fontId="66" fillId="4" borderId="13" xfId="0" applyFont="1" applyFill="1" applyBorder="1" applyAlignment="1">
      <alignment horizontal="left" vertical="center" wrapText="1"/>
    </xf>
    <xf numFmtId="14" fontId="66" fillId="4" borderId="13" xfId="0" applyNumberFormat="1" applyFont="1" applyFill="1" applyBorder="1" applyAlignment="1">
      <alignment horizontal="center" vertical="center" wrapText="1"/>
    </xf>
    <xf numFmtId="0" fontId="66" fillId="4" borderId="13" xfId="0" applyFont="1" applyFill="1" applyBorder="1" applyAlignment="1">
      <alignment vertical="center" wrapText="1"/>
    </xf>
    <xf numFmtId="0" fontId="1" fillId="4" borderId="17" xfId="0" applyFont="1" applyFill="1" applyBorder="1" applyAlignment="1">
      <alignment horizontal="left" vertical="center" wrapText="1"/>
    </xf>
    <xf numFmtId="0" fontId="22" fillId="4" borderId="17" xfId="0" applyFont="1" applyFill="1" applyBorder="1" applyAlignment="1">
      <alignment horizontal="left" vertical="center" wrapText="1"/>
    </xf>
    <xf numFmtId="0" fontId="4" fillId="0" borderId="23" xfId="0" applyFont="1" applyBorder="1" applyAlignment="1">
      <alignment horizontal="left" vertical="center" wrapText="1"/>
    </xf>
    <xf numFmtId="0" fontId="5" fillId="0" borderId="23" xfId="0" applyFont="1" applyBorder="1" applyAlignment="1">
      <alignment horizontal="left" vertical="center" wrapText="1"/>
    </xf>
    <xf numFmtId="0" fontId="4" fillId="0" borderId="13" xfId="0" applyFont="1" applyBorder="1" applyAlignment="1">
      <alignment horizontal="left" vertical="center" wrapText="1"/>
    </xf>
    <xf numFmtId="0" fontId="5" fillId="0" borderId="13" xfId="0" applyFont="1" applyBorder="1" applyAlignment="1">
      <alignment horizontal="left" vertical="center" wrapText="1"/>
    </xf>
    <xf numFmtId="0" fontId="14" fillId="0" borderId="16" xfId="0" applyFont="1" applyBorder="1" applyAlignment="1">
      <alignment horizontal="left" vertical="center" wrapText="1"/>
    </xf>
    <xf numFmtId="0" fontId="22" fillId="0" borderId="25" xfId="0" applyFont="1" applyBorder="1" applyAlignment="1">
      <alignment horizontal="center" vertical="center" wrapText="1"/>
    </xf>
    <xf numFmtId="0" fontId="1" fillId="21" borderId="38" xfId="0" applyFont="1" applyFill="1" applyBorder="1" applyAlignment="1">
      <alignment horizontal="center" vertical="center" wrapText="1"/>
    </xf>
    <xf numFmtId="0" fontId="1" fillId="0" borderId="13" xfId="10" applyFont="1" applyBorder="1" applyAlignment="1">
      <alignment vertical="center" wrapText="1"/>
    </xf>
    <xf numFmtId="0" fontId="1" fillId="0" borderId="25" xfId="0" applyFont="1" applyBorder="1" applyAlignment="1">
      <alignment horizontal="center" vertical="center" wrapText="1"/>
    </xf>
    <xf numFmtId="0" fontId="1" fillId="11" borderId="25" xfId="0" applyFont="1" applyFill="1" applyBorder="1" applyAlignment="1">
      <alignment horizontal="center" vertical="center" wrapText="1"/>
    </xf>
    <xf numFmtId="0" fontId="1" fillId="11" borderId="38" xfId="0" applyFont="1" applyFill="1" applyBorder="1" applyAlignment="1">
      <alignment horizontal="center" vertical="center" wrapText="1"/>
    </xf>
    <xf numFmtId="0" fontId="1" fillId="0" borderId="72" xfId="0" applyFont="1" applyBorder="1" applyAlignment="1">
      <alignment horizontal="center" vertical="center" wrapText="1"/>
    </xf>
    <xf numFmtId="0" fontId="1" fillId="21" borderId="25" xfId="0" applyFont="1" applyFill="1" applyBorder="1" applyAlignment="1">
      <alignment horizontal="center" vertical="center" wrapText="1"/>
    </xf>
    <xf numFmtId="0" fontId="24" fillId="0" borderId="22" xfId="0" applyFont="1" applyBorder="1" applyAlignment="1">
      <alignment horizontal="center" vertical="center" wrapText="1"/>
    </xf>
    <xf numFmtId="0" fontId="27" fillId="21" borderId="25" xfId="0" applyFont="1" applyFill="1" applyBorder="1" applyAlignment="1">
      <alignment horizontal="center" vertical="center" wrapText="1"/>
    </xf>
    <xf numFmtId="0" fontId="10" fillId="11" borderId="25" xfId="0" applyFont="1" applyFill="1" applyBorder="1" applyAlignment="1">
      <alignment horizontal="center" vertical="center" wrapText="1"/>
    </xf>
    <xf numFmtId="0" fontId="22" fillId="21" borderId="25" xfId="0" applyFont="1" applyFill="1" applyBorder="1" applyAlignment="1">
      <alignment horizontal="center" vertical="center" wrapText="1"/>
    </xf>
    <xf numFmtId="0" fontId="16" fillId="0" borderId="23"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5" xfId="0" applyFont="1" applyBorder="1" applyAlignment="1">
      <alignment horizontal="center" vertical="center" wrapText="1"/>
    </xf>
    <xf numFmtId="0" fontId="0" fillId="0" borderId="26" xfId="0" applyBorder="1" applyAlignment="1">
      <alignment horizontal="center" vertical="center" wrapText="1"/>
    </xf>
    <xf numFmtId="0" fontId="27" fillId="11" borderId="10" xfId="0" applyFont="1" applyFill="1" applyBorder="1" applyAlignment="1">
      <alignment horizontal="left" vertical="center" wrapText="1"/>
    </xf>
    <xf numFmtId="0" fontId="7" fillId="21" borderId="22" xfId="0" applyFont="1" applyFill="1" applyBorder="1" applyAlignment="1">
      <alignment horizontal="left" vertical="center" wrapText="1"/>
    </xf>
    <xf numFmtId="0" fontId="15" fillId="21" borderId="23" xfId="0" applyFont="1" applyFill="1" applyBorder="1" applyAlignment="1">
      <alignment horizontal="center" vertical="center" wrapText="1"/>
    </xf>
    <xf numFmtId="0" fontId="20" fillId="21" borderId="13" xfId="0" applyFont="1" applyFill="1" applyBorder="1" applyAlignment="1">
      <alignment horizontal="left" vertical="center" wrapText="1"/>
    </xf>
    <xf numFmtId="0" fontId="1" fillId="11" borderId="23" xfId="0" applyFont="1" applyFill="1" applyBorder="1" applyAlignment="1">
      <alignment horizontal="left" vertical="center" wrapText="1"/>
    </xf>
    <xf numFmtId="0" fontId="34" fillId="11" borderId="25" xfId="0" applyFont="1" applyFill="1" applyBorder="1" applyAlignment="1">
      <alignment horizontal="center" vertical="center" wrapText="1"/>
    </xf>
    <xf numFmtId="0" fontId="22" fillId="0" borderId="73" xfId="0" applyFont="1" applyFill="1" applyBorder="1" applyAlignment="1">
      <alignment horizontal="left" vertical="center" wrapText="1"/>
    </xf>
    <xf numFmtId="0" fontId="22" fillId="0" borderId="37" xfId="0" applyFont="1" applyFill="1" applyBorder="1" applyAlignment="1">
      <alignment horizontal="left" vertical="center" wrapText="1"/>
    </xf>
    <xf numFmtId="0" fontId="22" fillId="0" borderId="39" xfId="0" applyFont="1" applyBorder="1" applyAlignment="1">
      <alignment horizontal="left" vertical="center" wrapText="1"/>
    </xf>
    <xf numFmtId="0" fontId="22" fillId="0" borderId="74" xfId="0" applyFont="1" applyBorder="1" applyAlignment="1">
      <alignment horizontal="left" vertical="center" wrapText="1"/>
    </xf>
    <xf numFmtId="0" fontId="34" fillId="21" borderId="25" xfId="0" applyFont="1" applyFill="1" applyBorder="1" applyAlignment="1">
      <alignment horizontal="left" vertical="center" wrapText="1"/>
    </xf>
    <xf numFmtId="0" fontId="26" fillId="0" borderId="1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1" fillId="0" borderId="13" xfId="0" applyFont="1" applyFill="1" applyBorder="1" applyAlignment="1">
      <alignment horizontal="center" vertical="center"/>
    </xf>
    <xf numFmtId="0" fontId="1" fillId="0" borderId="13" xfId="0" applyFont="1" applyFill="1" applyBorder="1" applyAlignment="1">
      <alignment horizontal="center" vertical="center" wrapText="1"/>
    </xf>
    <xf numFmtId="0" fontId="1" fillId="0" borderId="13" xfId="0" applyFont="1" applyFill="1" applyBorder="1" applyAlignment="1">
      <alignment horizontal="left" vertical="center" wrapText="1"/>
    </xf>
    <xf numFmtId="14" fontId="1" fillId="0" borderId="13" xfId="0" applyNumberFormat="1" applyFont="1" applyFill="1" applyBorder="1" applyAlignment="1">
      <alignment horizontal="center" vertical="center" wrapText="1"/>
    </xf>
    <xf numFmtId="0" fontId="1" fillId="0" borderId="13" xfId="0" applyFont="1" applyFill="1" applyBorder="1" applyAlignment="1">
      <alignment vertical="center" wrapText="1"/>
    </xf>
    <xf numFmtId="0" fontId="34" fillId="0" borderId="13" xfId="10" applyFont="1" applyBorder="1" applyAlignment="1">
      <alignment horizontal="center" vertical="center" wrapText="1"/>
    </xf>
    <xf numFmtId="0" fontId="34" fillId="4" borderId="13" xfId="0" applyFont="1" applyFill="1" applyBorder="1" applyAlignment="1">
      <alignment horizontal="left" vertical="center" wrapText="1"/>
    </xf>
    <xf numFmtId="0" fontId="34" fillId="0" borderId="13" xfId="0" applyFont="1" applyBorder="1" applyAlignment="1">
      <alignment horizontal="left" vertical="center" wrapText="1"/>
    </xf>
    <xf numFmtId="0" fontId="34" fillId="0" borderId="17" xfId="0" applyFont="1" applyBorder="1" applyAlignment="1">
      <alignment horizontal="left" vertical="center" wrapText="1"/>
    </xf>
    <xf numFmtId="0" fontId="34" fillId="0" borderId="10" xfId="0" applyFont="1" applyBorder="1" applyAlignment="1">
      <alignment horizontal="left" vertical="center" wrapText="1"/>
    </xf>
    <xf numFmtId="0" fontId="34" fillId="0" borderId="22" xfId="0" applyFont="1" applyBorder="1" applyAlignment="1">
      <alignment horizontal="left" vertical="center" wrapText="1"/>
    </xf>
    <xf numFmtId="0" fontId="26" fillId="22" borderId="10" xfId="0" applyFont="1" applyFill="1" applyBorder="1" applyAlignment="1">
      <alignment horizontal="left" vertical="center" wrapText="1"/>
    </xf>
    <xf numFmtId="0" fontId="34" fillId="22" borderId="10" xfId="0" applyFont="1" applyFill="1" applyBorder="1" applyAlignment="1">
      <alignment horizontal="left" vertical="center" wrapText="1"/>
    </xf>
    <xf numFmtId="0" fontId="34" fillId="22" borderId="13" xfId="0" applyFont="1" applyFill="1" applyBorder="1" applyAlignment="1">
      <alignment horizontal="left" vertical="center" wrapText="1"/>
    </xf>
    <xf numFmtId="0" fontId="34" fillId="22" borderId="22" xfId="0" applyFont="1" applyFill="1" applyBorder="1" applyAlignment="1">
      <alignment horizontal="left" vertical="center" wrapText="1"/>
    </xf>
    <xf numFmtId="0" fontId="34" fillId="0" borderId="27" xfId="0" applyFont="1" applyBorder="1" applyAlignment="1">
      <alignment horizontal="left" vertical="center" wrapText="1"/>
    </xf>
    <xf numFmtId="0" fontId="34" fillId="11" borderId="17" xfId="0" applyFont="1" applyFill="1" applyBorder="1" applyAlignment="1">
      <alignment horizontal="left" vertical="center" wrapText="1"/>
    </xf>
    <xf numFmtId="0" fontId="34" fillId="11" borderId="22" xfId="0" applyFont="1" applyFill="1" applyBorder="1" applyAlignment="1">
      <alignment horizontal="left" vertical="center" wrapText="1"/>
    </xf>
    <xf numFmtId="0" fontId="34" fillId="21" borderId="10" xfId="0" applyFont="1" applyFill="1" applyBorder="1" applyAlignment="1">
      <alignment horizontal="left" vertical="center" wrapText="1"/>
    </xf>
    <xf numFmtId="0" fontId="34" fillId="0" borderId="23" xfId="0" applyFont="1" applyBorder="1" applyAlignment="1">
      <alignment horizontal="left" vertical="center" wrapText="1"/>
    </xf>
    <xf numFmtId="0" fontId="34" fillId="0" borderId="22" xfId="0" applyFont="1" applyFill="1" applyBorder="1" applyAlignment="1">
      <alignment horizontal="left" vertical="center" wrapText="1"/>
    </xf>
    <xf numFmtId="0" fontId="34" fillId="0" borderId="13" xfId="0" applyFont="1" applyFill="1" applyBorder="1" applyAlignment="1">
      <alignment horizontal="left" vertical="center" wrapText="1"/>
    </xf>
    <xf numFmtId="0" fontId="34" fillId="11" borderId="10"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4" fillId="0" borderId="27" xfId="0" applyFont="1" applyFill="1" applyBorder="1" applyAlignment="1">
      <alignment horizontal="left" vertical="center" wrapText="1"/>
    </xf>
    <xf numFmtId="0" fontId="34" fillId="11" borderId="27" xfId="0" applyFont="1" applyFill="1" applyBorder="1" applyAlignment="1">
      <alignment horizontal="left" vertical="center" wrapText="1"/>
    </xf>
    <xf numFmtId="0" fontId="34" fillId="11" borderId="13" xfId="0" applyFont="1" applyFill="1" applyBorder="1" applyAlignment="1">
      <alignment horizontal="left" vertical="center" wrapText="1"/>
    </xf>
    <xf numFmtId="0" fontId="34" fillId="0" borderId="25" xfId="0" applyFont="1" applyBorder="1" applyAlignment="1">
      <alignment horizontal="left" vertical="center" wrapText="1"/>
    </xf>
    <xf numFmtId="0" fontId="64" fillId="11" borderId="57" xfId="0" applyFont="1" applyFill="1" applyBorder="1" applyAlignment="1">
      <alignment horizontal="center" vertical="center" wrapText="1"/>
    </xf>
    <xf numFmtId="0" fontId="64" fillId="11" borderId="25" xfId="0" applyFont="1" applyFill="1" applyBorder="1" applyAlignment="1">
      <alignment horizontal="left" vertical="center" wrapText="1"/>
    </xf>
    <xf numFmtId="0" fontId="34" fillId="11" borderId="25" xfId="0" quotePrefix="1" applyFont="1" applyFill="1" applyBorder="1" applyAlignment="1">
      <alignment horizontal="left" vertical="center" wrapText="1"/>
    </xf>
    <xf numFmtId="0" fontId="34" fillId="11" borderId="38" xfId="0" applyFont="1" applyFill="1" applyBorder="1" applyAlignment="1">
      <alignment horizontal="center" vertical="center" wrapText="1"/>
    </xf>
    <xf numFmtId="0" fontId="22" fillId="0" borderId="28" xfId="0" applyFont="1" applyBorder="1" applyAlignment="1">
      <alignment horizontal="left" vertical="center" wrapText="1"/>
    </xf>
    <xf numFmtId="0" fontId="22" fillId="0" borderId="16" xfId="0" applyFont="1" applyBorder="1" applyAlignment="1">
      <alignment horizontal="left" vertical="center" wrapText="1"/>
    </xf>
    <xf numFmtId="0" fontId="22" fillId="0" borderId="28" xfId="0" applyFont="1" applyBorder="1" applyAlignment="1">
      <alignment horizontal="center" vertical="center" wrapText="1"/>
    </xf>
    <xf numFmtId="0" fontId="22" fillId="0" borderId="16" xfId="0" applyFont="1" applyBorder="1" applyAlignment="1">
      <alignment horizontal="center" vertical="center" wrapText="1"/>
    </xf>
    <xf numFmtId="0" fontId="37" fillId="0" borderId="28" xfId="0" applyFont="1" applyBorder="1" applyAlignment="1">
      <alignment horizontal="left" vertical="center" wrapText="1"/>
    </xf>
    <xf numFmtId="0" fontId="37" fillId="0" borderId="16" xfId="0" applyFont="1" applyBorder="1" applyAlignment="1">
      <alignment horizontal="left" vertical="center" wrapText="1"/>
    </xf>
    <xf numFmtId="0" fontId="37" fillId="0" borderId="59" xfId="0" applyFont="1" applyBorder="1" applyAlignment="1">
      <alignment horizontal="center" vertical="center" wrapText="1"/>
    </xf>
    <xf numFmtId="0" fontId="37" fillId="0" borderId="60" xfId="0" applyFont="1" applyBorder="1" applyAlignment="1">
      <alignment horizontal="center" vertical="center" wrapText="1"/>
    </xf>
    <xf numFmtId="0" fontId="37" fillId="0" borderId="58"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22" xfId="0" applyFont="1" applyBorder="1" applyAlignment="1">
      <alignment horizontal="left" vertical="center" wrapText="1"/>
    </xf>
    <xf numFmtId="0" fontId="1" fillId="0" borderId="27" xfId="0" applyFont="1" applyBorder="1" applyAlignment="1">
      <alignment horizontal="left" vertical="center" wrapText="1"/>
    </xf>
    <xf numFmtId="0" fontId="22" fillId="0" borderId="13" xfId="0" applyFont="1" applyBorder="1" applyAlignment="1">
      <alignment horizontal="left" vertical="center" wrapText="1"/>
    </xf>
    <xf numFmtId="0" fontId="22" fillId="0" borderId="10" xfId="0" applyFont="1" applyBorder="1" applyAlignment="1">
      <alignment horizontal="left" vertical="center" wrapText="1"/>
    </xf>
    <xf numFmtId="0" fontId="22" fillId="0" borderId="22" xfId="0" applyFont="1" applyBorder="1" applyAlignment="1">
      <alignment horizontal="left" vertical="center" wrapText="1"/>
    </xf>
    <xf numFmtId="0" fontId="1" fillId="0" borderId="27" xfId="0" applyFont="1" applyBorder="1" applyAlignment="1">
      <alignment horizontal="center" vertical="center" wrapText="1"/>
    </xf>
    <xf numFmtId="0" fontId="22" fillId="0" borderId="27" xfId="0" applyFont="1" applyBorder="1" applyAlignment="1">
      <alignment horizontal="left" vertical="center" wrapText="1"/>
    </xf>
    <xf numFmtId="0" fontId="22" fillId="0" borderId="27" xfId="0" applyFont="1" applyBorder="1" applyAlignment="1">
      <alignment horizontal="center" vertical="center" wrapText="1"/>
    </xf>
    <xf numFmtId="0" fontId="37" fillId="0" borderId="58" xfId="0" quotePrefix="1" applyFont="1" applyBorder="1" applyAlignment="1">
      <alignment horizontal="center" vertical="center" wrapText="1"/>
    </xf>
    <xf numFmtId="0" fontId="22" fillId="0" borderId="23" xfId="0" applyFont="1" applyBorder="1" applyAlignment="1">
      <alignment horizontal="center" vertical="center" wrapText="1"/>
    </xf>
    <xf numFmtId="0" fontId="22" fillId="11" borderId="27" xfId="0" applyFont="1" applyFill="1" applyBorder="1" applyAlignment="1">
      <alignment horizontal="left" vertical="center" wrapText="1"/>
    </xf>
    <xf numFmtId="0" fontId="22" fillId="11" borderId="13" xfId="0" applyFont="1" applyFill="1" applyBorder="1" applyAlignment="1">
      <alignment horizontal="left" vertical="center" wrapText="1"/>
    </xf>
    <xf numFmtId="0" fontId="22" fillId="11" borderId="22" xfId="0" applyFont="1" applyFill="1" applyBorder="1" applyAlignment="1">
      <alignment horizontal="left" vertical="center" wrapText="1"/>
    </xf>
    <xf numFmtId="0" fontId="22" fillId="11" borderId="28" xfId="0" applyFont="1" applyFill="1" applyBorder="1" applyAlignment="1">
      <alignment horizontal="left" vertical="center" wrapText="1"/>
    </xf>
    <xf numFmtId="0" fontId="22" fillId="11" borderId="16" xfId="0" applyFont="1" applyFill="1" applyBorder="1" applyAlignment="1">
      <alignment horizontal="left" vertical="center" wrapText="1"/>
    </xf>
    <xf numFmtId="0" fontId="22" fillId="11" borderId="23" xfId="0" applyFont="1" applyFill="1" applyBorder="1" applyAlignment="1">
      <alignment horizontal="left" vertical="center" wrapText="1"/>
    </xf>
    <xf numFmtId="0" fontId="20" fillId="11" borderId="23" xfId="0" applyFont="1" applyFill="1" applyBorder="1" applyAlignment="1">
      <alignment horizontal="center" vertical="center" wrapText="1"/>
    </xf>
    <xf numFmtId="0" fontId="22" fillId="11" borderId="28" xfId="0" applyFont="1" applyFill="1" applyBorder="1" applyAlignment="1">
      <alignment horizontal="center" vertical="center" wrapText="1"/>
    </xf>
    <xf numFmtId="0" fontId="22" fillId="11" borderId="16" xfId="0" applyFont="1" applyFill="1" applyBorder="1" applyAlignment="1">
      <alignment horizontal="center" vertical="center" wrapText="1"/>
    </xf>
    <xf numFmtId="0" fontId="22" fillId="11" borderId="23" xfId="0" applyFont="1" applyFill="1" applyBorder="1" applyAlignment="1">
      <alignment horizontal="center" vertical="center" wrapText="1"/>
    </xf>
    <xf numFmtId="0" fontId="34" fillId="0" borderId="23" xfId="0" applyFont="1" applyFill="1" applyBorder="1" applyAlignment="1">
      <alignment horizontal="left" vertical="center" wrapText="1"/>
    </xf>
    <xf numFmtId="0" fontId="22" fillId="0" borderId="23" xfId="0" applyFont="1" applyBorder="1" applyAlignment="1">
      <alignment horizontal="left" vertical="center" wrapText="1"/>
    </xf>
    <xf numFmtId="0" fontId="22" fillId="0" borderId="23" xfId="0" applyFont="1" applyFill="1" applyBorder="1" applyAlignment="1">
      <alignment horizontal="left" vertical="center" wrapText="1"/>
    </xf>
    <xf numFmtId="0" fontId="19" fillId="0" borderId="28" xfId="0" applyFont="1" applyBorder="1" applyAlignment="1">
      <alignment horizontal="center" vertical="center" wrapText="1"/>
    </xf>
    <xf numFmtId="0" fontId="20" fillId="0" borderId="23" xfId="0" applyFont="1" applyBorder="1" applyAlignment="1">
      <alignment horizontal="left" vertical="center" wrapText="1"/>
    </xf>
    <xf numFmtId="0" fontId="22" fillId="11" borderId="17" xfId="0" applyFont="1" applyFill="1" applyBorder="1" applyAlignment="1">
      <alignment horizontal="left" vertical="center" wrapText="1"/>
    </xf>
    <xf numFmtId="0" fontId="22" fillId="11" borderId="10" xfId="0" applyFont="1" applyFill="1" applyBorder="1" applyAlignment="1">
      <alignment horizontal="left" vertical="center" wrapText="1"/>
    </xf>
    <xf numFmtId="0" fontId="37" fillId="0" borderId="23" xfId="0" applyFont="1" applyBorder="1" applyAlignment="1">
      <alignment horizontal="left" vertical="center" wrapText="1"/>
    </xf>
    <xf numFmtId="0" fontId="1" fillId="0" borderId="28" xfId="0" applyFont="1" applyBorder="1" applyAlignment="1">
      <alignment horizontal="center" vertical="center" wrapText="1"/>
    </xf>
    <xf numFmtId="0" fontId="22" fillId="0" borderId="27" xfId="0" applyFont="1" applyFill="1" applyBorder="1" applyAlignment="1">
      <alignment horizontal="left" vertical="center" wrapText="1"/>
    </xf>
    <xf numFmtId="0" fontId="22" fillId="0" borderId="17"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1" fillId="0" borderId="27" xfId="0" applyFont="1" applyFill="1" applyBorder="1" applyAlignment="1">
      <alignment horizontal="left" vertical="center" wrapText="1"/>
    </xf>
    <xf numFmtId="0" fontId="1" fillId="21" borderId="27" xfId="0" applyFont="1" applyFill="1" applyBorder="1" applyAlignment="1">
      <alignment horizontal="left" vertical="center" wrapText="1"/>
    </xf>
    <xf numFmtId="0" fontId="1" fillId="21" borderId="13" xfId="0" applyFont="1" applyFill="1" applyBorder="1" applyAlignment="1">
      <alignment horizontal="left" vertical="center" wrapText="1"/>
    </xf>
    <xf numFmtId="0" fontId="1" fillId="21" borderId="22" xfId="0" applyFont="1" applyFill="1" applyBorder="1" applyAlignment="1">
      <alignment horizontal="left" vertical="center" wrapText="1"/>
    </xf>
    <xf numFmtId="0" fontId="1" fillId="0" borderId="23" xfId="0" applyFont="1" applyBorder="1" applyAlignment="1">
      <alignment horizontal="center" vertical="center" wrapText="1"/>
    </xf>
    <xf numFmtId="0" fontId="27" fillId="22" borderId="13" xfId="0" applyFont="1" applyFill="1" applyBorder="1" applyAlignment="1">
      <alignment horizontal="left" vertical="center" wrapText="1"/>
    </xf>
    <xf numFmtId="0" fontId="22" fillId="0" borderId="17" xfId="0" applyFont="1" applyBorder="1" applyAlignment="1">
      <alignment horizontal="left" vertical="center" wrapText="1"/>
    </xf>
    <xf numFmtId="0" fontId="66" fillId="0" borderId="28" xfId="0" applyFont="1" applyBorder="1" applyAlignment="1">
      <alignment horizontal="center" vertical="center" wrapText="1"/>
    </xf>
    <xf numFmtId="0" fontId="19" fillId="0" borderId="16" xfId="0" applyFont="1" applyBorder="1" applyAlignment="1">
      <alignment horizontal="center" vertical="center" wrapText="1"/>
    </xf>
    <xf numFmtId="0" fontId="14" fillId="0" borderId="28" xfId="0" applyFont="1" applyBorder="1" applyAlignment="1">
      <alignment horizontal="left" vertical="center" wrapText="1"/>
    </xf>
    <xf numFmtId="0" fontId="66" fillId="0" borderId="28" xfId="0" applyFont="1" applyBorder="1" applyAlignment="1">
      <alignment horizontal="left" vertical="center" wrapText="1"/>
    </xf>
    <xf numFmtId="0" fontId="1" fillId="22" borderId="13" xfId="0" applyFont="1" applyFill="1" applyBorder="1" applyAlignment="1">
      <alignment horizontal="left" vertical="center" wrapText="1"/>
    </xf>
    <xf numFmtId="0" fontId="27" fillId="22" borderId="22" xfId="0" applyFont="1" applyFill="1" applyBorder="1" applyAlignment="1">
      <alignment horizontal="left" vertical="center" wrapText="1"/>
    </xf>
    <xf numFmtId="0" fontId="27" fillId="22" borderId="17" xfId="0" applyFont="1" applyFill="1" applyBorder="1" applyAlignment="1">
      <alignment horizontal="left" vertical="center" wrapText="1"/>
    </xf>
    <xf numFmtId="0" fontId="27" fillId="22" borderId="10" xfId="0" applyFont="1" applyFill="1" applyBorder="1" applyAlignment="1">
      <alignment horizontal="left" vertical="center" wrapText="1"/>
    </xf>
    <xf numFmtId="0" fontId="27" fillId="0" borderId="27"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22" xfId="0" applyFont="1" applyFill="1" applyBorder="1" applyAlignment="1">
      <alignment horizontal="left" vertical="center" wrapText="1"/>
    </xf>
    <xf numFmtId="0" fontId="22" fillId="21" borderId="27" xfId="0" applyFont="1" applyFill="1" applyBorder="1" applyAlignment="1">
      <alignment horizontal="left" vertical="center" wrapText="1"/>
    </xf>
    <xf numFmtId="0" fontId="22" fillId="21" borderId="17" xfId="0" applyFont="1" applyFill="1" applyBorder="1" applyAlignment="1">
      <alignment horizontal="left" vertical="center" wrapText="1"/>
    </xf>
    <xf numFmtId="0" fontId="22" fillId="21" borderId="13" xfId="0" applyFont="1" applyFill="1" applyBorder="1" applyAlignment="1">
      <alignment horizontal="left" vertical="center" wrapText="1"/>
    </xf>
    <xf numFmtId="0" fontId="34" fillId="21" borderId="17" xfId="0" applyFont="1" applyFill="1" applyBorder="1" applyAlignment="1">
      <alignment horizontal="left" vertical="center" wrapText="1"/>
    </xf>
    <xf numFmtId="0" fontId="34" fillId="21" borderId="13" xfId="0" applyFont="1" applyFill="1" applyBorder="1" applyAlignment="1">
      <alignment horizontal="left" vertical="center" wrapText="1"/>
    </xf>
    <xf numFmtId="0" fontId="34" fillId="21" borderId="22" xfId="0" applyFont="1" applyFill="1" applyBorder="1" applyAlignment="1">
      <alignment horizontal="left" vertical="center" wrapText="1"/>
    </xf>
    <xf numFmtId="0" fontId="34" fillId="11" borderId="16" xfId="0" applyFont="1" applyFill="1" applyBorder="1" applyAlignment="1">
      <alignment horizontal="left" vertical="center" wrapText="1"/>
    </xf>
    <xf numFmtId="0" fontId="34" fillId="11" borderId="23" xfId="0" applyFont="1" applyFill="1" applyBorder="1" applyAlignment="1">
      <alignment horizontal="left" vertical="center" wrapText="1"/>
    </xf>
    <xf numFmtId="0" fontId="1" fillId="0" borderId="17" xfId="0" applyFont="1" applyBorder="1" applyAlignment="1">
      <alignment horizontal="left" vertical="center" wrapText="1"/>
    </xf>
    <xf numFmtId="0" fontId="1" fillId="0" borderId="16" xfId="0" applyFont="1" applyBorder="1" applyAlignment="1">
      <alignment horizontal="left" vertical="center" wrapText="1"/>
    </xf>
    <xf numFmtId="0" fontId="1" fillId="0" borderId="22" xfId="0" applyFont="1" applyBorder="1" applyAlignment="1">
      <alignment horizontal="left" vertical="center" wrapText="1"/>
    </xf>
    <xf numFmtId="0" fontId="1" fillId="11" borderId="28" xfId="0" applyFont="1" applyFill="1" applyBorder="1" applyAlignment="1">
      <alignment horizontal="center" vertical="center" wrapText="1"/>
    </xf>
    <xf numFmtId="0" fontId="1" fillId="11" borderId="23" xfId="0" applyFont="1" applyFill="1" applyBorder="1" applyAlignment="1">
      <alignment horizontal="center" vertical="center" wrapText="1"/>
    </xf>
    <xf numFmtId="0" fontId="1" fillId="11" borderId="27" xfId="0" applyFont="1" applyFill="1" applyBorder="1" applyAlignment="1">
      <alignment horizontal="left" vertical="center" wrapText="1"/>
    </xf>
    <xf numFmtId="0" fontId="1" fillId="11" borderId="13" xfId="0" applyFont="1" applyFill="1" applyBorder="1" applyAlignment="1">
      <alignment horizontal="left" vertical="center" wrapText="1"/>
    </xf>
    <xf numFmtId="0" fontId="1" fillId="11" borderId="22" xfId="0" applyFont="1" applyFill="1" applyBorder="1" applyAlignment="1">
      <alignment horizontal="left" vertical="center" wrapText="1"/>
    </xf>
    <xf numFmtId="0" fontId="14" fillId="0" borderId="17" xfId="0" applyFont="1" applyBorder="1" applyAlignment="1">
      <alignment horizontal="left" vertical="center" wrapText="1"/>
    </xf>
    <xf numFmtId="0" fontId="22" fillId="21" borderId="23" xfId="0" applyFont="1" applyFill="1" applyBorder="1" applyAlignment="1">
      <alignment horizontal="left" vertical="center" wrapText="1"/>
    </xf>
    <xf numFmtId="0" fontId="37" fillId="21" borderId="23" xfId="0" applyFont="1" applyFill="1" applyBorder="1" applyAlignment="1">
      <alignment horizontal="left" vertical="center" wrapText="1"/>
    </xf>
    <xf numFmtId="0" fontId="37" fillId="21" borderId="58" xfId="0" applyFont="1" applyFill="1" applyBorder="1" applyAlignment="1">
      <alignment horizontal="center" vertical="center" wrapText="1"/>
    </xf>
    <xf numFmtId="0" fontId="19" fillId="0" borderId="23" xfId="0" applyFont="1" applyBorder="1" applyAlignment="1">
      <alignment horizontal="center" vertical="center" wrapText="1"/>
    </xf>
    <xf numFmtId="0" fontId="33" fillId="11" borderId="27" xfId="0" applyFont="1" applyFill="1" applyBorder="1" applyAlignment="1">
      <alignment horizontal="left" vertical="center" wrapText="1"/>
    </xf>
    <xf numFmtId="0" fontId="33" fillId="11" borderId="13" xfId="0" applyFont="1" applyFill="1" applyBorder="1" applyAlignment="1">
      <alignment horizontal="left" vertical="center" wrapText="1"/>
    </xf>
    <xf numFmtId="0" fontId="33" fillId="11" borderId="22" xfId="0" applyFont="1" applyFill="1" applyBorder="1" applyAlignment="1">
      <alignment horizontal="left" vertical="center" wrapText="1"/>
    </xf>
    <xf numFmtId="0" fontId="37" fillId="11" borderId="23" xfId="0" applyFont="1" applyFill="1" applyBorder="1" applyAlignment="1">
      <alignment horizontal="left" vertical="center" wrapText="1"/>
    </xf>
    <xf numFmtId="0" fontId="22" fillId="21" borderId="22" xfId="0" applyFont="1" applyFill="1" applyBorder="1" applyAlignment="1">
      <alignment horizontal="left" vertical="center" wrapText="1"/>
    </xf>
    <xf numFmtId="0" fontId="34" fillId="21" borderId="16" xfId="0" applyFont="1" applyFill="1" applyBorder="1" applyAlignment="1">
      <alignment horizontal="left" vertical="center" wrapText="1"/>
    </xf>
    <xf numFmtId="0" fontId="1" fillId="0" borderId="22" xfId="0" applyFont="1" applyBorder="1" applyAlignment="1">
      <alignment horizontal="center" vertical="center" wrapText="1"/>
    </xf>
    <xf numFmtId="0" fontId="1" fillId="0" borderId="23" xfId="0" applyFont="1" applyBorder="1" applyAlignment="1">
      <alignment horizontal="left" vertical="center" wrapText="1"/>
    </xf>
    <xf numFmtId="0" fontId="1" fillId="21" borderId="23" xfId="0" applyFont="1" applyFill="1" applyBorder="1" applyAlignment="1">
      <alignment horizontal="center" vertical="center" wrapText="1"/>
    </xf>
    <xf numFmtId="0" fontId="37" fillId="11" borderId="28" xfId="0" applyFont="1" applyFill="1" applyBorder="1" applyAlignment="1">
      <alignment horizontal="left" vertical="center" wrapText="1"/>
    </xf>
    <xf numFmtId="0" fontId="20" fillId="0" borderId="27" xfId="0" applyFont="1" applyBorder="1" applyAlignment="1">
      <alignment horizontal="left" vertical="center" wrapText="1"/>
    </xf>
    <xf numFmtId="0" fontId="1" fillId="0" borderId="10" xfId="0" applyFont="1" applyBorder="1" applyAlignment="1">
      <alignment horizontal="left" vertical="center" wrapText="1"/>
    </xf>
    <xf numFmtId="0" fontId="19" fillId="0" borderId="27"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3" xfId="0" applyFont="1" applyBorder="1" applyAlignment="1">
      <alignment horizontal="left" vertical="center" wrapText="1"/>
    </xf>
    <xf numFmtId="0" fontId="37" fillId="11" borderId="59" xfId="0" applyFont="1" applyFill="1" applyBorder="1" applyAlignment="1">
      <alignment horizontal="center" vertical="center" wrapText="1"/>
    </xf>
    <xf numFmtId="0" fontId="37" fillId="0" borderId="58" xfId="0" applyFont="1" applyFill="1" applyBorder="1" applyAlignment="1">
      <alignment horizontal="center" vertical="center" wrapText="1"/>
    </xf>
    <xf numFmtId="0" fontId="37" fillId="11" borderId="58" xfId="0" applyFont="1" applyFill="1" applyBorder="1" applyAlignment="1">
      <alignment horizontal="center" vertical="center"/>
    </xf>
    <xf numFmtId="0" fontId="27" fillId="21" borderId="13" xfId="0" applyFont="1" applyFill="1" applyBorder="1" applyAlignment="1">
      <alignment horizontal="left" vertical="center" wrapText="1"/>
    </xf>
    <xf numFmtId="0" fontId="27" fillId="21" borderId="22" xfId="0" applyFont="1" applyFill="1" applyBorder="1" applyAlignment="1">
      <alignment horizontal="left" vertical="center" wrapText="1"/>
    </xf>
    <xf numFmtId="0" fontId="4" fillId="0" borderId="17" xfId="0" applyFont="1" applyBorder="1" applyAlignment="1">
      <alignment horizontal="left" vertical="center" wrapText="1"/>
    </xf>
    <xf numFmtId="0" fontId="15" fillId="11" borderId="28" xfId="0" applyFont="1" applyFill="1" applyBorder="1" applyAlignment="1">
      <alignment horizontal="center" vertical="center" wrapText="1"/>
    </xf>
    <xf numFmtId="0" fontId="22" fillId="11" borderId="15" xfId="0" applyFont="1" applyFill="1" applyBorder="1" applyAlignment="1">
      <alignment horizontal="left" vertical="center" wrapText="1"/>
    </xf>
    <xf numFmtId="0" fontId="1" fillId="21" borderId="23" xfId="0" applyFont="1" applyFill="1" applyBorder="1" applyAlignment="1">
      <alignment horizontal="left" vertical="center" wrapText="1"/>
    </xf>
    <xf numFmtId="0" fontId="22" fillId="0" borderId="22" xfId="0" applyFont="1" applyFill="1" applyBorder="1" applyAlignment="1">
      <alignment horizontal="left" vertical="center" wrapText="1"/>
    </xf>
    <xf numFmtId="0" fontId="37" fillId="0" borderId="36" xfId="0" applyFont="1" applyBorder="1" applyAlignment="1">
      <alignment horizontal="left" vertical="center" wrapText="1"/>
    </xf>
    <xf numFmtId="0" fontId="22" fillId="22" borderId="13" xfId="0" applyFont="1" applyFill="1" applyBorder="1" applyAlignment="1">
      <alignment horizontal="left" vertical="center" wrapText="1"/>
    </xf>
    <xf numFmtId="0" fontId="10" fillId="0" borderId="23" xfId="0" applyFont="1" applyBorder="1" applyAlignment="1">
      <alignment horizontal="left" vertical="center" wrapText="1"/>
    </xf>
    <xf numFmtId="0" fontId="34" fillId="0" borderId="16" xfId="0" applyFont="1" applyBorder="1" applyAlignment="1">
      <alignment horizontal="left" vertical="center" wrapText="1"/>
    </xf>
    <xf numFmtId="0" fontId="31" fillId="0" borderId="30" xfId="0" applyFont="1" applyFill="1" applyBorder="1"/>
    <xf numFmtId="0" fontId="31" fillId="0" borderId="75" xfId="0" applyFont="1" applyFill="1" applyBorder="1"/>
    <xf numFmtId="0" fontId="1" fillId="0" borderId="71" xfId="0" applyFont="1" applyBorder="1" applyAlignment="1">
      <alignment vertical="center" wrapText="1"/>
    </xf>
    <xf numFmtId="0" fontId="1" fillId="0" borderId="27" xfId="0" quotePrefix="1" applyFont="1" applyBorder="1" applyAlignment="1">
      <alignment horizontal="left" vertical="center" wrapText="1"/>
    </xf>
    <xf numFmtId="0" fontId="0" fillId="0" borderId="27" xfId="0" applyBorder="1" applyAlignment="1">
      <alignment horizontal="left" vertical="center"/>
    </xf>
    <xf numFmtId="0" fontId="14" fillId="0" borderId="28" xfId="0" applyFont="1" applyBorder="1" applyAlignment="1">
      <alignment horizontal="center" vertical="center" wrapText="1"/>
    </xf>
    <xf numFmtId="0" fontId="22" fillId="0" borderId="23" xfId="0" applyFont="1" applyBorder="1" applyAlignment="1">
      <alignment horizontal="left" vertical="center" wrapText="1"/>
    </xf>
    <xf numFmtId="0" fontId="22" fillId="0" borderId="27" xfId="0" applyFont="1" applyBorder="1" applyAlignment="1">
      <alignment horizontal="left" vertical="center" wrapText="1"/>
    </xf>
    <xf numFmtId="0" fontId="1" fillId="0" borderId="17" xfId="0" applyFont="1" applyBorder="1" applyAlignment="1">
      <alignment horizontal="left" vertical="center" wrapText="1"/>
    </xf>
    <xf numFmtId="0" fontId="22" fillId="0" borderId="17" xfId="0" applyFont="1" applyBorder="1" applyAlignment="1">
      <alignment horizontal="left" vertical="center" wrapText="1"/>
    </xf>
    <xf numFmtId="0" fontId="22" fillId="0" borderId="13" xfId="0" applyFont="1" applyBorder="1" applyAlignment="1">
      <alignment horizontal="left" vertical="center" wrapText="1"/>
    </xf>
    <xf numFmtId="0" fontId="34" fillId="0" borderId="13" xfId="0" applyFont="1" applyBorder="1" applyAlignment="1">
      <alignment horizontal="left" vertical="center" wrapText="1"/>
    </xf>
    <xf numFmtId="0" fontId="22" fillId="0" borderId="23" xfId="0" applyFont="1" applyFill="1" applyBorder="1" applyAlignment="1">
      <alignment horizontal="left" vertical="center" wrapText="1"/>
    </xf>
    <xf numFmtId="0" fontId="22" fillId="0" borderId="27" xfId="0" applyFont="1" applyFill="1" applyBorder="1" applyAlignment="1">
      <alignment horizontal="left" vertical="center" wrapText="1"/>
    </xf>
    <xf numFmtId="0" fontId="22" fillId="0" borderId="17"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1" fillId="0" borderId="17" xfId="0" applyFont="1" applyFill="1" applyBorder="1" applyAlignment="1">
      <alignment horizontal="left" vertical="center" wrapText="1"/>
    </xf>
    <xf numFmtId="0" fontId="33" fillId="4" borderId="40" xfId="0" applyFont="1" applyFill="1" applyBorder="1" applyAlignment="1">
      <alignment horizontal="left" vertical="center" wrapText="1"/>
    </xf>
    <xf numFmtId="0" fontId="73" fillId="4" borderId="41" xfId="0" applyFont="1" applyFill="1" applyBorder="1" applyAlignment="1">
      <alignment horizontal="left" vertical="center"/>
    </xf>
    <xf numFmtId="0" fontId="73" fillId="4" borderId="49" xfId="0" applyFont="1" applyFill="1" applyBorder="1" applyAlignment="1">
      <alignment horizontal="left" vertical="center"/>
    </xf>
    <xf numFmtId="0" fontId="1" fillId="0" borderId="10" xfId="0" applyFont="1" applyBorder="1" applyAlignment="1">
      <alignment horizontal="left" vertical="center" wrapText="1"/>
    </xf>
    <xf numFmtId="0" fontId="16" fillId="0" borderId="16" xfId="0" applyFont="1" applyBorder="1" applyAlignment="1">
      <alignment horizontal="left" vertical="center" wrapText="1"/>
    </xf>
    <xf numFmtId="0" fontId="16" fillId="0" borderId="23" xfId="0" applyFont="1" applyBorder="1" applyAlignment="1">
      <alignment horizontal="left" vertical="center" wrapText="1"/>
    </xf>
    <xf numFmtId="0" fontId="22" fillId="0" borderId="27" xfId="0" applyFont="1" applyBorder="1" applyAlignment="1">
      <alignment horizontal="left" vertical="center" wrapText="1"/>
    </xf>
    <xf numFmtId="0" fontId="22" fillId="0" borderId="16" xfId="0" applyFont="1" applyBorder="1" applyAlignment="1">
      <alignment horizontal="left" vertical="center" wrapText="1"/>
    </xf>
    <xf numFmtId="0" fontId="22" fillId="0" borderId="22" xfId="0" applyFont="1" applyBorder="1" applyAlignment="1">
      <alignment horizontal="left" vertical="center" wrapText="1"/>
    </xf>
    <xf numFmtId="0" fontId="1" fillId="22" borderId="28" xfId="0" applyFont="1" applyFill="1" applyBorder="1" applyAlignment="1">
      <alignment horizontal="center" vertical="center" wrapText="1"/>
    </xf>
    <xf numFmtId="0" fontId="19" fillId="22" borderId="16" xfId="0" applyFont="1" applyFill="1" applyBorder="1" applyAlignment="1">
      <alignment horizontal="center" vertical="center" wrapText="1"/>
    </xf>
    <xf numFmtId="0" fontId="19" fillId="22" borderId="23" xfId="0" applyFont="1" applyFill="1" applyBorder="1" applyAlignment="1">
      <alignment horizontal="center" vertical="center" wrapText="1"/>
    </xf>
    <xf numFmtId="0" fontId="22" fillId="0" borderId="17" xfId="0" applyFont="1" applyBorder="1" applyAlignment="1">
      <alignment horizontal="left" vertical="center" wrapText="1"/>
    </xf>
    <xf numFmtId="0" fontId="1" fillId="0" borderId="28"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27" fillId="0" borderId="23" xfId="0" applyFont="1" applyFill="1" applyBorder="1" applyAlignment="1">
      <alignment horizontal="center" vertical="center" wrapText="1"/>
    </xf>
    <xf numFmtId="0" fontId="19" fillId="0" borderId="36" xfId="0" applyFont="1" applyBorder="1" applyAlignment="1">
      <alignment horizontal="center" vertical="center" wrapText="1"/>
    </xf>
    <xf numFmtId="0" fontId="19" fillId="0" borderId="24" xfId="0" applyFont="1" applyBorder="1" applyAlignment="1">
      <alignment horizontal="center" vertical="center" wrapText="1"/>
    </xf>
    <xf numFmtId="0" fontId="22" fillId="0" borderId="37" xfId="0" applyFont="1" applyBorder="1" applyAlignment="1">
      <alignment horizontal="center" vertical="center" wrapText="1"/>
    </xf>
    <xf numFmtId="0" fontId="22" fillId="0" borderId="13" xfId="0" applyFont="1" applyBorder="1" applyAlignment="1">
      <alignment horizontal="left" vertical="center" wrapText="1"/>
    </xf>
    <xf numFmtId="0" fontId="22" fillId="0" borderId="28" xfId="0" applyFont="1" applyBorder="1" applyAlignment="1">
      <alignment horizontal="left" vertical="center" wrapText="1"/>
    </xf>
    <xf numFmtId="0" fontId="1" fillId="0" borderId="28"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3" xfId="0" applyFont="1" applyBorder="1" applyAlignment="1">
      <alignment horizontal="left" vertical="center" wrapText="1"/>
    </xf>
    <xf numFmtId="0" fontId="1" fillId="0" borderId="16" xfId="0" applyFont="1" applyBorder="1" applyAlignment="1">
      <alignment horizontal="center" vertical="center" wrapText="1"/>
    </xf>
    <xf numFmtId="0" fontId="34" fillId="21" borderId="17" xfId="0" applyFont="1" applyFill="1" applyBorder="1" applyAlignment="1">
      <alignment horizontal="left" vertical="center" wrapText="1"/>
    </xf>
    <xf numFmtId="0" fontId="34" fillId="21" borderId="13" xfId="0" applyFont="1" applyFill="1" applyBorder="1" applyAlignment="1">
      <alignment horizontal="left" vertical="center" wrapText="1"/>
    </xf>
    <xf numFmtId="0" fontId="34" fillId="21" borderId="22" xfId="0" applyFont="1" applyFill="1" applyBorder="1" applyAlignment="1">
      <alignment horizontal="left" vertical="center" wrapText="1"/>
    </xf>
    <xf numFmtId="0" fontId="34" fillId="21" borderId="24" xfId="0" applyFont="1" applyFill="1" applyBorder="1" applyAlignment="1">
      <alignment horizontal="center" vertical="center" wrapText="1"/>
    </xf>
    <xf numFmtId="0" fontId="34" fillId="21" borderId="35" xfId="0" applyFont="1" applyFill="1" applyBorder="1" applyAlignment="1">
      <alignment horizontal="center" vertical="center" wrapText="1"/>
    </xf>
    <xf numFmtId="0" fontId="22" fillId="0" borderId="28" xfId="0" applyFont="1" applyBorder="1" applyAlignment="1">
      <alignment horizontal="center" vertical="center" wrapText="1"/>
    </xf>
    <xf numFmtId="0" fontId="19" fillId="22" borderId="28" xfId="0" applyFont="1" applyFill="1" applyBorder="1" applyAlignment="1">
      <alignment horizontal="center" vertical="center" wrapText="1"/>
    </xf>
    <xf numFmtId="0" fontId="20" fillId="0" borderId="36" xfId="0" applyFont="1" applyBorder="1" applyAlignment="1">
      <alignment horizontal="left" vertical="center" wrapText="1"/>
    </xf>
    <xf numFmtId="0" fontId="22" fillId="0" borderId="35" xfId="0" applyFont="1" applyBorder="1" applyAlignment="1">
      <alignment horizontal="left" vertical="center" wrapText="1"/>
    </xf>
    <xf numFmtId="0" fontId="1" fillId="0" borderId="36"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35" xfId="0" applyFont="1" applyBorder="1" applyAlignment="1">
      <alignment horizontal="center" vertical="center" wrapText="1"/>
    </xf>
    <xf numFmtId="0" fontId="27" fillId="22" borderId="13" xfId="0" applyFont="1" applyFill="1" applyBorder="1" applyAlignment="1">
      <alignment horizontal="left" vertical="center" wrapText="1"/>
    </xf>
    <xf numFmtId="0" fontId="27" fillId="22" borderId="10" xfId="0" applyFont="1" applyFill="1" applyBorder="1" applyAlignment="1">
      <alignment horizontal="left" vertical="center" wrapText="1"/>
    </xf>
    <xf numFmtId="0" fontId="27" fillId="22" borderId="22" xfId="0" applyFont="1" applyFill="1" applyBorder="1" applyAlignment="1">
      <alignment horizontal="left" vertical="center" wrapText="1"/>
    </xf>
    <xf numFmtId="0" fontId="20" fillId="0" borderId="10" xfId="0" applyFont="1" applyBorder="1" applyAlignment="1">
      <alignment horizontal="left" vertical="center" wrapText="1"/>
    </xf>
    <xf numFmtId="0" fontId="22" fillId="11" borderId="28" xfId="0" applyFont="1" applyFill="1" applyBorder="1" applyAlignment="1">
      <alignment horizontal="left" vertical="center" wrapText="1"/>
    </xf>
    <xf numFmtId="0" fontId="22" fillId="11" borderId="16" xfId="0" applyFont="1" applyFill="1" applyBorder="1" applyAlignment="1">
      <alignment horizontal="left" vertical="center" wrapText="1"/>
    </xf>
    <xf numFmtId="0" fontId="22" fillId="11" borderId="27" xfId="0" applyFont="1" applyFill="1" applyBorder="1" applyAlignment="1">
      <alignment horizontal="left" vertical="center" wrapText="1"/>
    </xf>
    <xf numFmtId="0" fontId="22" fillId="11" borderId="13" xfId="0" applyFont="1" applyFill="1" applyBorder="1" applyAlignment="1">
      <alignment horizontal="left" vertical="center" wrapText="1"/>
    </xf>
    <xf numFmtId="0" fontId="22" fillId="11" borderId="22" xfId="0" applyFont="1" applyFill="1" applyBorder="1" applyAlignment="1">
      <alignment horizontal="left" vertical="center" wrapText="1"/>
    </xf>
    <xf numFmtId="0" fontId="22" fillId="11" borderId="23" xfId="0" applyFont="1" applyFill="1" applyBorder="1" applyAlignment="1">
      <alignment horizontal="left" vertical="center" wrapText="1"/>
    </xf>
    <xf numFmtId="0" fontId="22" fillId="11" borderId="36" xfId="0" applyFont="1" applyFill="1" applyBorder="1" applyAlignment="1">
      <alignment horizontal="left" vertical="center" wrapText="1"/>
    </xf>
    <xf numFmtId="0" fontId="22" fillId="11" borderId="24" xfId="0" applyFont="1" applyFill="1" applyBorder="1" applyAlignment="1">
      <alignment horizontal="left" vertical="center" wrapText="1"/>
    </xf>
    <xf numFmtId="0" fontId="1" fillId="11" borderId="36" xfId="0" applyFont="1" applyFill="1" applyBorder="1" applyAlignment="1">
      <alignment horizontal="left" vertical="center" wrapText="1"/>
    </xf>
    <xf numFmtId="0" fontId="19" fillId="0" borderId="28" xfId="0" applyFont="1" applyBorder="1" applyAlignment="1">
      <alignment horizontal="center" vertical="center" wrapText="1"/>
    </xf>
    <xf numFmtId="0" fontId="19" fillId="22" borderId="13" xfId="0" applyFont="1" applyFill="1" applyBorder="1" applyAlignment="1">
      <alignment horizontal="center" vertical="center" wrapText="1"/>
    </xf>
    <xf numFmtId="0" fontId="27" fillId="22" borderId="13" xfId="0" applyFont="1" applyFill="1" applyBorder="1" applyAlignment="1">
      <alignment horizontal="center" vertical="center" wrapText="1"/>
    </xf>
    <xf numFmtId="0" fontId="27" fillId="22" borderId="10" xfId="0" applyFont="1" applyFill="1" applyBorder="1" applyAlignment="1">
      <alignment horizontal="center" vertical="center" wrapText="1"/>
    </xf>
    <xf numFmtId="0" fontId="27" fillId="22" borderId="22" xfId="0" applyFont="1" applyFill="1" applyBorder="1" applyAlignment="1">
      <alignment horizontal="center" vertical="center" wrapText="1"/>
    </xf>
    <xf numFmtId="0" fontId="1" fillId="0" borderId="28" xfId="0" applyFont="1" applyBorder="1" applyAlignment="1">
      <alignment horizontal="left" vertical="center" wrapText="1"/>
    </xf>
    <xf numFmtId="0" fontId="1" fillId="11" borderId="28" xfId="0" applyFont="1" applyFill="1" applyBorder="1" applyAlignment="1">
      <alignment horizontal="left" vertical="center" wrapText="1"/>
    </xf>
    <xf numFmtId="0" fontId="1" fillId="11" borderId="28"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0" borderId="23" xfId="0" applyFont="1" applyBorder="1" applyAlignment="1">
      <alignment horizontal="center" vertical="center" wrapText="1"/>
    </xf>
    <xf numFmtId="0" fontId="1" fillId="11" borderId="27" xfId="0" applyFont="1" applyFill="1" applyBorder="1" applyAlignment="1">
      <alignment horizontal="center" vertical="center" wrapText="1"/>
    </xf>
    <xf numFmtId="0" fontId="22" fillId="11" borderId="13" xfId="0" applyFont="1" applyFill="1" applyBorder="1" applyAlignment="1">
      <alignment horizontal="center" vertical="center" wrapText="1"/>
    </xf>
    <xf numFmtId="0" fontId="22" fillId="11" borderId="22" xfId="0" applyFont="1" applyFill="1" applyBorder="1" applyAlignment="1">
      <alignment horizontal="center" vertical="center" wrapText="1"/>
    </xf>
    <xf numFmtId="0" fontId="1" fillId="0" borderId="27" xfId="0" applyFont="1" applyBorder="1" applyAlignment="1">
      <alignment horizontal="left" vertical="center" wrapText="1"/>
    </xf>
    <xf numFmtId="0" fontId="37" fillId="0" borderId="63" xfId="0" applyFont="1" applyBorder="1" applyAlignment="1">
      <alignment horizontal="center" vertical="center" wrapText="1"/>
    </xf>
    <xf numFmtId="0" fontId="37" fillId="0" borderId="60" xfId="0" applyFont="1" applyBorder="1" applyAlignment="1">
      <alignment horizontal="center" vertical="center" wrapText="1"/>
    </xf>
    <xf numFmtId="0" fontId="37" fillId="0" borderId="62" xfId="0" applyFont="1" applyBorder="1" applyAlignment="1">
      <alignment horizontal="center" vertical="center" wrapText="1"/>
    </xf>
    <xf numFmtId="0" fontId="37" fillId="0" borderId="63" xfId="0" quotePrefix="1" applyFont="1" applyFill="1" applyBorder="1" applyAlignment="1">
      <alignment horizontal="center" vertical="center" wrapText="1"/>
    </xf>
    <xf numFmtId="0" fontId="37" fillId="0" borderId="56" xfId="0" applyFont="1" applyFill="1" applyBorder="1" applyAlignment="1">
      <alignment horizontal="center" vertical="center" wrapText="1"/>
    </xf>
    <xf numFmtId="0" fontId="37" fillId="0" borderId="62" xfId="0" applyFont="1" applyFill="1" applyBorder="1" applyAlignment="1">
      <alignment horizontal="center" vertical="center" wrapText="1"/>
    </xf>
    <xf numFmtId="0" fontId="37" fillId="21" borderId="27" xfId="0" applyFont="1" applyFill="1" applyBorder="1" applyAlignment="1">
      <alignment horizontal="center" vertical="center" wrapText="1"/>
    </xf>
    <xf numFmtId="0" fontId="37" fillId="21" borderId="13" xfId="0" applyFont="1" applyFill="1" applyBorder="1" applyAlignment="1">
      <alignment horizontal="center" vertical="center" wrapText="1"/>
    </xf>
    <xf numFmtId="0" fontId="37" fillId="21" borderId="22" xfId="0" applyFont="1" applyFill="1" applyBorder="1" applyAlignment="1">
      <alignment horizontal="center" vertical="center" wrapText="1"/>
    </xf>
    <xf numFmtId="0" fontId="22" fillId="0" borderId="27" xfId="0" applyFont="1" applyBorder="1" applyAlignment="1">
      <alignment horizontal="center" vertical="center" wrapText="1"/>
    </xf>
    <xf numFmtId="0" fontId="22" fillId="0" borderId="22" xfId="0" applyFont="1" applyBorder="1" applyAlignment="1">
      <alignment horizontal="center" vertical="center" wrapText="1"/>
    </xf>
    <xf numFmtId="0" fontId="37" fillId="21" borderId="27" xfId="0" applyFont="1" applyFill="1" applyBorder="1" applyAlignment="1">
      <alignment horizontal="left" vertical="center" wrapText="1"/>
    </xf>
    <xf numFmtId="0" fontId="37" fillId="21" borderId="13" xfId="0" applyFont="1" applyFill="1" applyBorder="1" applyAlignment="1">
      <alignment horizontal="left" vertical="center" wrapText="1"/>
    </xf>
    <xf numFmtId="0" fontId="37" fillId="21" borderId="22" xfId="0" applyFont="1" applyFill="1" applyBorder="1" applyAlignment="1">
      <alignment horizontal="left" vertical="center" wrapText="1"/>
    </xf>
    <xf numFmtId="0" fontId="19" fillId="22" borderId="17" xfId="0" applyFont="1" applyFill="1" applyBorder="1" applyAlignment="1">
      <alignment horizontal="center" vertical="center" wrapText="1"/>
    </xf>
    <xf numFmtId="0" fontId="19" fillId="0" borderId="27" xfId="0" applyFont="1" applyBorder="1" applyAlignment="1">
      <alignment horizontal="center" vertical="center" wrapText="1"/>
    </xf>
    <xf numFmtId="0" fontId="22" fillId="11" borderId="16" xfId="0" applyFont="1" applyFill="1" applyBorder="1" applyAlignment="1">
      <alignment horizontal="center" vertical="center" wrapText="1"/>
    </xf>
    <xf numFmtId="0" fontId="1" fillId="0" borderId="27" xfId="0" applyFont="1" applyBorder="1" applyAlignment="1">
      <alignment horizontal="center" vertical="center" wrapText="1"/>
    </xf>
    <xf numFmtId="0" fontId="22" fillId="0" borderId="13" xfId="0" applyFont="1" applyBorder="1" applyAlignment="1">
      <alignment horizontal="center" vertical="center" wrapText="1"/>
    </xf>
    <xf numFmtId="0" fontId="1" fillId="11" borderId="23" xfId="0" applyFont="1" applyFill="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69" xfId="0" applyFont="1" applyBorder="1" applyAlignment="1">
      <alignment horizontal="center" vertical="center" wrapText="1"/>
    </xf>
    <xf numFmtId="0" fontId="22" fillId="21" borderId="28" xfId="0" applyFont="1" applyFill="1" applyBorder="1" applyAlignment="1">
      <alignment horizontal="center" vertical="center" wrapText="1"/>
    </xf>
    <xf numFmtId="0" fontId="22" fillId="21" borderId="16" xfId="0" applyFont="1" applyFill="1" applyBorder="1" applyAlignment="1">
      <alignment horizontal="center" vertical="center" wrapText="1"/>
    </xf>
    <xf numFmtId="0" fontId="22" fillId="21" borderId="23" xfId="0" applyFont="1" applyFill="1" applyBorder="1" applyAlignment="1">
      <alignment horizontal="center" vertical="center" wrapText="1"/>
    </xf>
    <xf numFmtId="0" fontId="37" fillId="0" borderId="59" xfId="0" applyFont="1" applyBorder="1" applyAlignment="1">
      <alignment horizontal="center" vertical="center" wrapText="1"/>
    </xf>
    <xf numFmtId="0" fontId="37" fillId="0" borderId="58" xfId="0" applyFont="1" applyBorder="1" applyAlignment="1">
      <alignment horizontal="center" vertical="center" wrapText="1"/>
    </xf>
    <xf numFmtId="0" fontId="37" fillId="0" borderId="28" xfId="0" applyFont="1" applyBorder="1" applyAlignment="1">
      <alignment horizontal="left" vertical="center" wrapText="1"/>
    </xf>
    <xf numFmtId="0" fontId="37" fillId="0" borderId="16" xfId="0" applyFont="1" applyBorder="1" applyAlignment="1">
      <alignment horizontal="left" vertical="center" wrapText="1"/>
    </xf>
    <xf numFmtId="0" fontId="37" fillId="0" borderId="23" xfId="0" applyFont="1" applyBorder="1" applyAlignment="1">
      <alignment horizontal="left" vertical="center" wrapText="1"/>
    </xf>
    <xf numFmtId="0" fontId="37" fillId="22" borderId="63" xfId="0" quotePrefix="1" applyFont="1" applyFill="1" applyBorder="1" applyAlignment="1">
      <alignment horizontal="center" vertical="center" wrapText="1"/>
    </xf>
    <xf numFmtId="0" fontId="37" fillId="22" borderId="56" xfId="0" applyFont="1" applyFill="1" applyBorder="1" applyAlignment="1">
      <alignment horizontal="center" vertical="center" wrapText="1"/>
    </xf>
    <xf numFmtId="0" fontId="27" fillId="22" borderId="27" xfId="0" applyFont="1" applyFill="1" applyBorder="1" applyAlignment="1">
      <alignment horizontal="center" vertical="center" wrapText="1"/>
    </xf>
    <xf numFmtId="0" fontId="37" fillId="0" borderId="27" xfId="0" applyFont="1" applyFill="1" applyBorder="1" applyAlignment="1">
      <alignment horizontal="left" vertical="center" wrapText="1"/>
    </xf>
    <xf numFmtId="0" fontId="37" fillId="0" borderId="13" xfId="0" applyFont="1" applyFill="1" applyBorder="1" applyAlignment="1">
      <alignment horizontal="left" vertical="center" wrapText="1"/>
    </xf>
    <xf numFmtId="0" fontId="37" fillId="0" borderId="22" xfId="0" applyFont="1" applyFill="1" applyBorder="1" applyAlignment="1">
      <alignment horizontal="left" vertical="center" wrapText="1"/>
    </xf>
    <xf numFmtId="0" fontId="90" fillId="0" borderId="28" xfId="0" applyFont="1" applyBorder="1" applyAlignment="1">
      <alignment horizontal="center" vertical="center" wrapText="1"/>
    </xf>
    <xf numFmtId="0" fontId="90" fillId="0" borderId="16" xfId="0" applyFont="1" applyBorder="1" applyAlignment="1">
      <alignment horizontal="center" vertical="center" wrapText="1"/>
    </xf>
    <xf numFmtId="0" fontId="90" fillId="0" borderId="23" xfId="0" applyFont="1" applyBorder="1" applyAlignment="1">
      <alignment horizontal="center" vertical="center" wrapText="1"/>
    </xf>
    <xf numFmtId="0" fontId="22" fillId="0" borderId="17" xfId="0" applyFont="1" applyBorder="1" applyAlignment="1">
      <alignment horizontal="center" vertical="center" wrapText="1"/>
    </xf>
    <xf numFmtId="0" fontId="22" fillId="21" borderId="27" xfId="0" applyFont="1" applyFill="1" applyBorder="1" applyAlignment="1">
      <alignment horizontal="center" vertical="center" wrapText="1"/>
    </xf>
    <xf numFmtId="0" fontId="22" fillId="21" borderId="17" xfId="0" applyFont="1" applyFill="1" applyBorder="1" applyAlignment="1">
      <alignment horizontal="center" vertical="center" wrapText="1"/>
    </xf>
    <xf numFmtId="0" fontId="22" fillId="21" borderId="13" xfId="0" applyFont="1" applyFill="1" applyBorder="1" applyAlignment="1">
      <alignment horizontal="center" vertical="center" wrapText="1"/>
    </xf>
    <xf numFmtId="0" fontId="37" fillId="0" borderId="17" xfId="0" applyFont="1" applyBorder="1" applyAlignment="1">
      <alignment horizontal="left" vertical="center" wrapText="1"/>
    </xf>
    <xf numFmtId="0" fontId="37" fillId="0" borderId="22" xfId="0" applyFont="1" applyBorder="1" applyAlignment="1">
      <alignment horizontal="left" vertical="center" wrapText="1"/>
    </xf>
    <xf numFmtId="0" fontId="37" fillId="0" borderId="27" xfId="0" applyFont="1" applyBorder="1" applyAlignment="1">
      <alignment horizontal="left" vertical="center" wrapText="1"/>
    </xf>
    <xf numFmtId="0" fontId="37" fillId="0" borderId="13" xfId="0" applyFont="1" applyBorder="1" applyAlignment="1">
      <alignment horizontal="left" vertical="center" wrapText="1"/>
    </xf>
    <xf numFmtId="0" fontId="37" fillId="22" borderId="54" xfId="0" quotePrefix="1" applyFont="1" applyFill="1" applyBorder="1" applyAlignment="1">
      <alignment horizontal="center" vertical="center" wrapText="1"/>
    </xf>
    <xf numFmtId="0" fontId="37" fillId="22" borderId="61" xfId="0" applyFont="1" applyFill="1" applyBorder="1" applyAlignment="1">
      <alignment horizontal="center" vertical="center" wrapText="1"/>
    </xf>
    <xf numFmtId="0" fontId="37" fillId="22" borderId="62" xfId="0" applyFont="1" applyFill="1" applyBorder="1" applyAlignment="1">
      <alignment horizontal="center" vertical="center" wrapText="1"/>
    </xf>
    <xf numFmtId="0" fontId="17" fillId="22" borderId="17" xfId="0" applyFont="1" applyFill="1" applyBorder="1" applyAlignment="1">
      <alignment horizontal="left" vertical="center" wrapText="1"/>
    </xf>
    <xf numFmtId="0" fontId="37" fillId="22" borderId="27" xfId="0" applyFont="1" applyFill="1" applyBorder="1" applyAlignment="1">
      <alignment horizontal="left" vertical="center" wrapText="1"/>
    </xf>
    <xf numFmtId="0" fontId="37" fillId="22" borderId="13" xfId="0" applyFont="1" applyFill="1" applyBorder="1" applyAlignment="1">
      <alignment horizontal="left" vertical="center" wrapText="1"/>
    </xf>
    <xf numFmtId="0" fontId="64" fillId="21" borderId="17" xfId="0" applyFont="1" applyFill="1" applyBorder="1" applyAlignment="1">
      <alignment horizontal="left" vertical="center" wrapText="1"/>
    </xf>
    <xf numFmtId="0" fontId="64" fillId="21" borderId="16" xfId="0" applyFont="1" applyFill="1" applyBorder="1" applyAlignment="1">
      <alignment horizontal="left" vertical="center" wrapText="1"/>
    </xf>
    <xf numFmtId="0" fontId="64" fillId="21" borderId="22" xfId="0" applyFont="1" applyFill="1" applyBorder="1" applyAlignment="1">
      <alignment horizontal="left" vertical="center" wrapText="1"/>
    </xf>
    <xf numFmtId="0" fontId="37" fillId="21" borderId="17" xfId="0" applyFont="1" applyFill="1" applyBorder="1" applyAlignment="1">
      <alignment horizontal="left" vertical="center" wrapText="1"/>
    </xf>
    <xf numFmtId="0" fontId="37" fillId="22" borderId="56" xfId="0" quotePrefix="1" applyFont="1" applyFill="1" applyBorder="1" applyAlignment="1">
      <alignment horizontal="center" vertical="center" wrapText="1"/>
    </xf>
    <xf numFmtId="0" fontId="17" fillId="22" borderId="28" xfId="0" applyFont="1" applyFill="1" applyBorder="1" applyAlignment="1">
      <alignment horizontal="left" vertical="center" wrapText="1"/>
    </xf>
    <xf numFmtId="0" fontId="17" fillId="22" borderId="16" xfId="0" applyFont="1" applyFill="1" applyBorder="1" applyAlignment="1">
      <alignment horizontal="left" vertical="center" wrapText="1"/>
    </xf>
    <xf numFmtId="0" fontId="17" fillId="22" borderId="23" xfId="0" applyFont="1" applyFill="1" applyBorder="1" applyAlignment="1">
      <alignment horizontal="left" vertical="center" wrapText="1"/>
    </xf>
    <xf numFmtId="0" fontId="37" fillId="22" borderId="17" xfId="0" applyFont="1" applyFill="1" applyBorder="1" applyAlignment="1">
      <alignment horizontal="left" vertical="center" wrapText="1"/>
    </xf>
    <xf numFmtId="0" fontId="37" fillId="22" borderId="10" xfId="0" applyFont="1" applyFill="1" applyBorder="1" applyAlignment="1">
      <alignment horizontal="left" vertical="center" wrapText="1"/>
    </xf>
    <xf numFmtId="0" fontId="37" fillId="22" borderId="22" xfId="0" applyFont="1" applyFill="1" applyBorder="1" applyAlignment="1">
      <alignment horizontal="left" vertical="center" wrapText="1"/>
    </xf>
    <xf numFmtId="0" fontId="37" fillId="0" borderId="28"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23" xfId="0" applyFont="1" applyBorder="1" applyAlignment="1">
      <alignment horizontal="center" vertical="center" wrapText="1"/>
    </xf>
    <xf numFmtId="0" fontId="22" fillId="21" borderId="27" xfId="0" applyFont="1" applyFill="1" applyBorder="1" applyAlignment="1">
      <alignment horizontal="left" vertical="center" wrapText="1"/>
    </xf>
    <xf numFmtId="0" fontId="22" fillId="21" borderId="17" xfId="0" applyFont="1" applyFill="1" applyBorder="1" applyAlignment="1">
      <alignment horizontal="left" vertical="center" wrapText="1"/>
    </xf>
    <xf numFmtId="0" fontId="22" fillId="21" borderId="13" xfId="0" applyFont="1" applyFill="1" applyBorder="1" applyAlignment="1">
      <alignment horizontal="left" vertical="center" wrapText="1"/>
    </xf>
    <xf numFmtId="0" fontId="22" fillId="0" borderId="10" xfId="0" applyFont="1" applyBorder="1" applyAlignment="1">
      <alignment horizontal="left" vertical="center" wrapText="1"/>
    </xf>
    <xf numFmtId="0" fontId="37" fillId="21" borderId="63" xfId="0" applyFont="1" applyFill="1" applyBorder="1" applyAlignment="1">
      <alignment horizontal="center" vertical="center" wrapText="1"/>
    </xf>
    <xf numFmtId="0" fontId="37" fillId="21" borderId="56" xfId="0" applyFont="1" applyFill="1" applyBorder="1" applyAlignment="1">
      <alignment horizontal="center" vertical="center" wrapText="1"/>
    </xf>
    <xf numFmtId="0" fontId="37" fillId="21" borderId="62" xfId="0" applyFont="1" applyFill="1" applyBorder="1" applyAlignment="1">
      <alignment horizontal="center" vertical="center" wrapText="1"/>
    </xf>
    <xf numFmtId="0" fontId="22" fillId="0" borderId="10" xfId="0" applyFont="1" applyBorder="1" applyAlignment="1">
      <alignment horizontal="center" vertical="center" wrapText="1"/>
    </xf>
    <xf numFmtId="0" fontId="22" fillId="0" borderId="27" xfId="0" applyFont="1" applyFill="1" applyBorder="1" applyAlignment="1">
      <alignment horizontal="left" vertical="center" wrapText="1"/>
    </xf>
    <xf numFmtId="0" fontId="22" fillId="0" borderId="13" xfId="0" applyFont="1" applyFill="1" applyBorder="1" applyAlignment="1">
      <alignment horizontal="left" vertical="center" wrapText="1"/>
    </xf>
    <xf numFmtId="0" fontId="22" fillId="0" borderId="22" xfId="0" applyFont="1" applyFill="1" applyBorder="1" applyAlignment="1">
      <alignment horizontal="left" vertical="center" wrapText="1"/>
    </xf>
    <xf numFmtId="0" fontId="20" fillId="0" borderId="28" xfId="0" applyFont="1" applyBorder="1" applyAlignment="1">
      <alignment horizontal="left" vertical="center" wrapText="1"/>
    </xf>
    <xf numFmtId="0" fontId="20" fillId="0" borderId="27" xfId="0" applyFont="1" applyBorder="1" applyAlignment="1">
      <alignment horizontal="left" vertical="center" wrapText="1"/>
    </xf>
    <xf numFmtId="0" fontId="37" fillId="0" borderId="36" xfId="0" applyFont="1" applyBorder="1" applyAlignment="1">
      <alignment horizontal="left" vertical="center" wrapText="1"/>
    </xf>
    <xf numFmtId="0" fontId="37" fillId="0" borderId="35" xfId="0" applyFont="1" applyBorder="1" applyAlignment="1">
      <alignment horizontal="left" vertical="center" wrapText="1"/>
    </xf>
    <xf numFmtId="0" fontId="22" fillId="11" borderId="28" xfId="0" applyFont="1" applyFill="1" applyBorder="1" applyAlignment="1">
      <alignment horizontal="center" vertical="center" wrapText="1"/>
    </xf>
    <xf numFmtId="0" fontId="1" fillId="11" borderId="36" xfId="0" applyFont="1" applyFill="1" applyBorder="1" applyAlignment="1">
      <alignment horizontal="center" vertical="center" wrapText="1"/>
    </xf>
    <xf numFmtId="0" fontId="22" fillId="11" borderId="24" xfId="0" applyFont="1" applyFill="1" applyBorder="1" applyAlignment="1">
      <alignment horizontal="center" vertical="center" wrapText="1"/>
    </xf>
    <xf numFmtId="0" fontId="17" fillId="22" borderId="13" xfId="0" applyFont="1" applyFill="1" applyBorder="1" applyAlignment="1">
      <alignment horizontal="left" vertical="center" wrapText="1"/>
    </xf>
    <xf numFmtId="0" fontId="22" fillId="22" borderId="13" xfId="0" applyFont="1" applyFill="1" applyBorder="1" applyAlignment="1">
      <alignment horizontal="left" vertical="center" wrapText="1"/>
    </xf>
    <xf numFmtId="0" fontId="22" fillId="0" borderId="36" xfId="0" applyFont="1" applyBorder="1" applyAlignment="1">
      <alignment horizontal="left" vertical="center" wrapText="1"/>
    </xf>
    <xf numFmtId="0" fontId="19" fillId="0" borderId="16" xfId="0" applyFont="1" applyBorder="1" applyAlignment="1">
      <alignment horizontal="center" vertical="center" wrapText="1"/>
    </xf>
    <xf numFmtId="0" fontId="22" fillId="11" borderId="36" xfId="0" applyFont="1" applyFill="1" applyBorder="1" applyAlignment="1">
      <alignment horizontal="center" vertical="center" wrapText="1"/>
    </xf>
    <xf numFmtId="0" fontId="37" fillId="22" borderId="59" xfId="0" applyFont="1" applyFill="1" applyBorder="1" applyAlignment="1">
      <alignment horizontal="center" vertical="center" wrapText="1"/>
    </xf>
    <xf numFmtId="0" fontId="37" fillId="22" borderId="60" xfId="0" applyFont="1" applyFill="1" applyBorder="1" applyAlignment="1">
      <alignment horizontal="center" vertical="center" wrapText="1"/>
    </xf>
    <xf numFmtId="0" fontId="37" fillId="22" borderId="58" xfId="0" applyFont="1" applyFill="1" applyBorder="1" applyAlignment="1">
      <alignment horizontal="center" vertical="center" wrapText="1"/>
    </xf>
    <xf numFmtId="0" fontId="37" fillId="11" borderId="59" xfId="0" applyFont="1" applyFill="1" applyBorder="1" applyAlignment="1">
      <alignment horizontal="center" vertical="center" wrapText="1"/>
    </xf>
    <xf numFmtId="0" fontId="37" fillId="11" borderId="60" xfId="0" applyFont="1" applyFill="1" applyBorder="1" applyAlignment="1">
      <alignment horizontal="center" vertical="center" wrapText="1"/>
    </xf>
    <xf numFmtId="0" fontId="37" fillId="21" borderId="59" xfId="0" applyFont="1" applyFill="1" applyBorder="1" applyAlignment="1">
      <alignment horizontal="center" vertical="center" wrapText="1"/>
    </xf>
    <xf numFmtId="0" fontId="37" fillId="21" borderId="60" xfId="0" applyFont="1" applyFill="1" applyBorder="1" applyAlignment="1">
      <alignment horizontal="center" vertical="center" wrapText="1"/>
    </xf>
    <xf numFmtId="0" fontId="37" fillId="21" borderId="58" xfId="0" applyFont="1" applyFill="1" applyBorder="1" applyAlignment="1">
      <alignment horizontal="center" vertical="center" wrapText="1"/>
    </xf>
    <xf numFmtId="0" fontId="37" fillId="21" borderId="28" xfId="0" applyFont="1" applyFill="1" applyBorder="1" applyAlignment="1">
      <alignment horizontal="center" vertical="center" wrapText="1"/>
    </xf>
    <xf numFmtId="0" fontId="37" fillId="21" borderId="16"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1" fillId="0" borderId="27" xfId="0" applyFont="1" applyFill="1" applyBorder="1" applyAlignment="1">
      <alignment horizontal="left" vertical="center" wrapText="1"/>
    </xf>
    <xf numFmtId="0" fontId="37" fillId="0" borderId="10" xfId="0" applyFont="1" applyBorder="1" applyAlignment="1">
      <alignment horizontal="left" vertical="center" wrapText="1"/>
    </xf>
    <xf numFmtId="0" fontId="37" fillId="0" borderId="56" xfId="0" applyFont="1" applyBorder="1" applyAlignment="1">
      <alignment horizontal="center" vertical="center" wrapText="1"/>
    </xf>
    <xf numFmtId="0" fontId="37" fillId="0" borderId="61" xfId="0" applyFont="1" applyBorder="1" applyAlignment="1">
      <alignment horizontal="center" vertical="center" wrapText="1"/>
    </xf>
    <xf numFmtId="0" fontId="37" fillId="0" borderId="59" xfId="0" applyFont="1" applyFill="1" applyBorder="1" applyAlignment="1">
      <alignment horizontal="center" vertical="center" wrapText="1"/>
    </xf>
    <xf numFmtId="0" fontId="37" fillId="0" borderId="60" xfId="0" applyFont="1" applyFill="1" applyBorder="1" applyAlignment="1">
      <alignment horizontal="center" vertical="center" wrapText="1"/>
    </xf>
    <xf numFmtId="0" fontId="37" fillId="0" borderId="58" xfId="0" applyFont="1" applyFill="1" applyBorder="1" applyAlignment="1">
      <alignment horizontal="center" vertical="center" wrapText="1"/>
    </xf>
    <xf numFmtId="0" fontId="37" fillId="11" borderId="28" xfId="0" applyFont="1" applyFill="1" applyBorder="1" applyAlignment="1">
      <alignment horizontal="left" vertical="center" wrapText="1"/>
    </xf>
    <xf numFmtId="0" fontId="37" fillId="11" borderId="16" xfId="0" applyFont="1" applyFill="1" applyBorder="1" applyAlignment="1">
      <alignment horizontal="left" vertical="center" wrapText="1"/>
    </xf>
    <xf numFmtId="0" fontId="64" fillId="11" borderId="28" xfId="0" applyFont="1" applyFill="1" applyBorder="1" applyAlignment="1">
      <alignment horizontal="left" vertical="center" wrapText="1"/>
    </xf>
    <xf numFmtId="0" fontId="64" fillId="11" borderId="16" xfId="0" applyFont="1" applyFill="1" applyBorder="1" applyAlignment="1">
      <alignment horizontal="left" vertical="center" wrapText="1"/>
    </xf>
    <xf numFmtId="0" fontId="64" fillId="11" borderId="23" xfId="0" applyFont="1" applyFill="1" applyBorder="1" applyAlignment="1">
      <alignment horizontal="left" vertical="center" wrapText="1"/>
    </xf>
    <xf numFmtId="0" fontId="19" fillId="0" borderId="28" xfId="0" applyFont="1" applyFill="1" applyBorder="1" applyAlignment="1">
      <alignment horizontal="center" vertical="center" wrapText="1"/>
    </xf>
    <xf numFmtId="0" fontId="27" fillId="0" borderId="28" xfId="0" applyFont="1" applyFill="1" applyBorder="1" applyAlignment="1">
      <alignment horizontal="center" vertical="center" wrapText="1"/>
    </xf>
    <xf numFmtId="0" fontId="37" fillId="0" borderId="63" xfId="0" applyFont="1" applyFill="1" applyBorder="1" applyAlignment="1">
      <alignment horizontal="center" vertical="center" wrapText="1"/>
    </xf>
    <xf numFmtId="0" fontId="22" fillId="0" borderId="36" xfId="0" applyFont="1" applyBorder="1" applyAlignment="1">
      <alignment horizontal="center" vertical="center" wrapText="1"/>
    </xf>
    <xf numFmtId="0" fontId="1" fillId="21" borderId="28" xfId="0" applyFont="1" applyFill="1" applyBorder="1" applyAlignment="1">
      <alignment horizontal="center" vertical="center" wrapText="1"/>
    </xf>
    <xf numFmtId="0" fontId="1" fillId="21" borderId="16" xfId="0" applyFont="1" applyFill="1" applyBorder="1" applyAlignment="1">
      <alignment horizontal="center" vertical="center" wrapText="1"/>
    </xf>
    <xf numFmtId="0" fontId="1" fillId="21" borderId="23" xfId="0" applyFont="1" applyFill="1" applyBorder="1" applyAlignment="1">
      <alignment horizontal="center" vertical="center" wrapText="1"/>
    </xf>
    <xf numFmtId="0" fontId="22" fillId="21" borderId="28" xfId="0" applyFont="1" applyFill="1" applyBorder="1" applyAlignment="1">
      <alignment horizontal="left" vertical="center" wrapText="1"/>
    </xf>
    <xf numFmtId="0" fontId="22" fillId="21" borderId="16" xfId="0" applyFont="1" applyFill="1" applyBorder="1" applyAlignment="1">
      <alignment horizontal="left" vertical="center" wrapText="1"/>
    </xf>
    <xf numFmtId="0" fontId="22" fillId="21" borderId="23" xfId="0" applyFont="1" applyFill="1" applyBorder="1" applyAlignment="1">
      <alignment horizontal="left" vertical="center" wrapText="1"/>
    </xf>
    <xf numFmtId="0" fontId="22" fillId="0" borderId="28" xfId="0" applyFont="1" applyFill="1" applyBorder="1" applyAlignment="1">
      <alignment horizontal="left" vertical="center" wrapText="1"/>
    </xf>
    <xf numFmtId="0" fontId="27" fillId="0" borderId="16" xfId="0" applyFont="1" applyFill="1" applyBorder="1" applyAlignment="1">
      <alignment horizontal="left" vertical="center" wrapText="1"/>
    </xf>
    <xf numFmtId="0" fontId="27" fillId="0" borderId="23" xfId="0" applyFont="1" applyFill="1" applyBorder="1" applyAlignment="1">
      <alignment horizontal="left" vertical="center" wrapText="1"/>
    </xf>
    <xf numFmtId="0" fontId="1" fillId="21" borderId="28" xfId="0" applyFont="1" applyFill="1" applyBorder="1" applyAlignment="1">
      <alignment horizontal="left" vertical="center" wrapText="1"/>
    </xf>
    <xf numFmtId="0" fontId="1" fillId="21" borderId="16" xfId="0" applyFont="1" applyFill="1" applyBorder="1" applyAlignment="1">
      <alignment horizontal="left" vertical="center" wrapText="1"/>
    </xf>
    <xf numFmtId="0" fontId="1" fillId="21" borderId="23" xfId="0" applyFont="1" applyFill="1" applyBorder="1" applyAlignment="1">
      <alignment horizontal="left" vertical="center" wrapText="1"/>
    </xf>
    <xf numFmtId="0" fontId="37" fillId="11" borderId="36" xfId="0" applyFont="1" applyFill="1" applyBorder="1" applyAlignment="1">
      <alignment horizontal="left" vertical="center" wrapText="1"/>
    </xf>
    <xf numFmtId="0" fontId="37" fillId="11" borderId="24" xfId="0" applyFont="1" applyFill="1" applyBorder="1" applyAlignment="1">
      <alignment horizontal="left" vertical="center" wrapText="1"/>
    </xf>
    <xf numFmtId="0" fontId="20" fillId="0" borderId="16" xfId="0" applyFont="1" applyBorder="1" applyAlignment="1">
      <alignment horizontal="left" vertical="center" wrapText="1"/>
    </xf>
    <xf numFmtId="0" fontId="34" fillId="11" borderId="28" xfId="0" applyFont="1" applyFill="1" applyBorder="1" applyAlignment="1">
      <alignment horizontal="center" vertical="center" wrapText="1"/>
    </xf>
    <xf numFmtId="0" fontId="34" fillId="11" borderId="16" xfId="0" applyFont="1" applyFill="1" applyBorder="1" applyAlignment="1">
      <alignment horizontal="center" vertical="center" wrapText="1"/>
    </xf>
    <xf numFmtId="0" fontId="34" fillId="11" borderId="23" xfId="0" applyFont="1" applyFill="1" applyBorder="1" applyAlignment="1">
      <alignment horizontal="center" vertical="center" wrapText="1"/>
    </xf>
    <xf numFmtId="0" fontId="64" fillId="11" borderId="59" xfId="0" applyFont="1" applyFill="1" applyBorder="1" applyAlignment="1">
      <alignment horizontal="center" vertical="center" wrapText="1"/>
    </xf>
    <xf numFmtId="0" fontId="64" fillId="11" borderId="60" xfId="0" applyFont="1" applyFill="1" applyBorder="1" applyAlignment="1">
      <alignment horizontal="center" vertical="center" wrapText="1"/>
    </xf>
    <xf numFmtId="0" fontId="64" fillId="11" borderId="58" xfId="0" applyFont="1" applyFill="1" applyBorder="1" applyAlignment="1">
      <alignment horizontal="center" vertical="center" wrapText="1"/>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20" fillId="0" borderId="23" xfId="0" applyFont="1" applyBorder="1" applyAlignment="1">
      <alignment horizontal="left" vertical="center" wrapText="1"/>
    </xf>
    <xf numFmtId="0" fontId="37" fillId="0" borderId="28" xfId="0" applyFont="1" applyFill="1" applyBorder="1" applyAlignment="1">
      <alignment horizontal="left" vertical="center" wrapText="1"/>
    </xf>
    <xf numFmtId="0" fontId="37" fillId="0" borderId="16" xfId="0" applyFont="1" applyFill="1" applyBorder="1" applyAlignment="1">
      <alignment horizontal="left" vertical="center" wrapText="1"/>
    </xf>
    <xf numFmtId="0" fontId="37" fillId="0" borderId="23" xfId="0" applyFont="1" applyFill="1" applyBorder="1" applyAlignment="1">
      <alignment horizontal="left" vertical="center" wrapText="1"/>
    </xf>
    <xf numFmtId="0" fontId="19" fillId="0" borderId="23" xfId="0" applyFont="1" applyBorder="1" applyAlignment="1">
      <alignment horizontal="center" vertical="center" wrapText="1"/>
    </xf>
    <xf numFmtId="0" fontId="1" fillId="0" borderId="27"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34" fillId="21" borderId="16" xfId="0" applyFont="1" applyFill="1" applyBorder="1" applyAlignment="1">
      <alignment horizontal="left" vertical="center" wrapText="1"/>
    </xf>
    <xf numFmtId="0" fontId="34" fillId="11" borderId="28" xfId="0" applyFont="1" applyFill="1" applyBorder="1" applyAlignment="1">
      <alignment horizontal="left" vertical="center" wrapText="1"/>
    </xf>
    <xf numFmtId="0" fontId="34" fillId="11" borderId="16" xfId="0" applyFont="1" applyFill="1" applyBorder="1" applyAlignment="1">
      <alignment horizontal="left" vertical="center" wrapText="1"/>
    </xf>
    <xf numFmtId="0" fontId="34" fillId="11" borderId="23" xfId="0" applyFont="1" applyFill="1" applyBorder="1" applyAlignment="1">
      <alignment horizontal="left" vertical="center" wrapText="1"/>
    </xf>
    <xf numFmtId="0" fontId="1" fillId="21" borderId="27" xfId="0" applyFont="1" applyFill="1" applyBorder="1" applyAlignment="1">
      <alignment horizontal="center" vertical="center" wrapText="1"/>
    </xf>
    <xf numFmtId="0" fontId="1" fillId="21" borderId="13" xfId="0" applyFont="1" applyFill="1" applyBorder="1" applyAlignment="1">
      <alignment horizontal="center" vertical="center" wrapText="1"/>
    </xf>
    <xf numFmtId="0" fontId="1" fillId="21" borderId="22" xfId="0" applyFont="1" applyFill="1" applyBorder="1" applyAlignment="1">
      <alignment horizontal="center" vertical="center" wrapText="1"/>
    </xf>
    <xf numFmtId="0" fontId="19" fillId="22" borderId="27" xfId="0"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3" xfId="0" applyFont="1" applyBorder="1" applyAlignment="1">
      <alignment horizontal="center" vertical="center" wrapText="1"/>
    </xf>
    <xf numFmtId="0" fontId="1" fillId="22" borderId="17" xfId="0" applyFont="1" applyFill="1" applyBorder="1" applyAlignment="1">
      <alignment horizontal="left" vertical="center" wrapText="1"/>
    </xf>
    <xf numFmtId="0" fontId="1" fillId="0" borderId="24" xfId="0" applyFont="1" applyBorder="1" applyAlignment="1">
      <alignment horizontal="center" vertical="center" wrapText="1"/>
    </xf>
    <xf numFmtId="0" fontId="1" fillId="0" borderId="35" xfId="0" applyFont="1" applyBorder="1" applyAlignment="1">
      <alignment horizontal="center" vertical="center" wrapText="1"/>
    </xf>
    <xf numFmtId="0" fontId="37" fillId="11" borderId="63" xfId="0" applyFont="1" applyFill="1" applyBorder="1" applyAlignment="1">
      <alignment horizontal="center" vertical="center"/>
    </xf>
    <xf numFmtId="0" fontId="37" fillId="11" borderId="56" xfId="0" applyFont="1" applyFill="1" applyBorder="1" applyAlignment="1">
      <alignment horizontal="center" vertical="center"/>
    </xf>
    <xf numFmtId="0" fontId="22" fillId="11" borderId="27" xfId="0" applyFont="1" applyFill="1" applyBorder="1" applyAlignment="1">
      <alignment horizontal="center" vertical="center" wrapText="1"/>
    </xf>
    <xf numFmtId="0" fontId="1" fillId="11" borderId="27" xfId="0" applyFont="1" applyFill="1" applyBorder="1" applyAlignment="1">
      <alignment horizontal="left" vertical="center" wrapText="1"/>
    </xf>
    <xf numFmtId="0" fontId="37" fillId="11" borderId="63" xfId="0" applyFont="1" applyFill="1" applyBorder="1" applyAlignment="1">
      <alignment horizontal="center" vertical="center" wrapText="1"/>
    </xf>
    <xf numFmtId="0" fontId="37" fillId="11" borderId="56" xfId="0" applyFont="1" applyFill="1" applyBorder="1" applyAlignment="1">
      <alignment horizontal="center" vertical="center" wrapText="1"/>
    </xf>
    <xf numFmtId="0" fontId="37" fillId="11" borderId="62" xfId="0" applyFont="1" applyFill="1" applyBorder="1" applyAlignment="1">
      <alignment horizontal="center" vertical="center" wrapText="1"/>
    </xf>
    <xf numFmtId="0" fontId="37" fillId="0" borderId="27"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19" fillId="21" borderId="36" xfId="0" applyFont="1" applyFill="1" applyBorder="1" applyAlignment="1">
      <alignment horizontal="center" vertical="center" wrapText="1"/>
    </xf>
    <xf numFmtId="0" fontId="19" fillId="21" borderId="24" xfId="0" applyFont="1" applyFill="1" applyBorder="1" applyAlignment="1">
      <alignment horizontal="center" vertical="center" wrapText="1"/>
    </xf>
    <xf numFmtId="0" fontId="22" fillId="21" borderId="37" xfId="0" applyFont="1" applyFill="1" applyBorder="1" applyAlignment="1">
      <alignment horizontal="center" vertical="center" wrapText="1"/>
    </xf>
    <xf numFmtId="0" fontId="34" fillId="21" borderId="17" xfId="0" applyFont="1" applyFill="1" applyBorder="1" applyAlignment="1">
      <alignment horizontal="center" vertical="center" wrapText="1"/>
    </xf>
    <xf numFmtId="0" fontId="34" fillId="21" borderId="16" xfId="0" applyFont="1" applyFill="1" applyBorder="1" applyAlignment="1">
      <alignment horizontal="center" vertical="center" wrapText="1"/>
    </xf>
    <xf numFmtId="0" fontId="34" fillId="21" borderId="22"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17" xfId="0" applyFont="1" applyBorder="1" applyAlignment="1">
      <alignment horizontal="left" vertical="center" wrapText="1"/>
    </xf>
    <xf numFmtId="0" fontId="1" fillId="0" borderId="22" xfId="0" applyFont="1" applyBorder="1" applyAlignment="1">
      <alignment horizontal="left" vertical="center" wrapText="1"/>
    </xf>
    <xf numFmtId="0" fontId="27" fillId="22" borderId="17"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19" fillId="0" borderId="67" xfId="0" applyFont="1" applyBorder="1" applyAlignment="1">
      <alignment horizontal="center" vertical="center" wrapText="1"/>
    </xf>
    <xf numFmtId="0" fontId="19" fillId="0" borderId="68" xfId="0" applyFont="1" applyBorder="1" applyAlignment="1">
      <alignment horizontal="center" vertical="center" wrapText="1"/>
    </xf>
    <xf numFmtId="0" fontId="19" fillId="0" borderId="69" xfId="0" applyFont="1" applyBorder="1" applyAlignment="1">
      <alignment horizontal="center" vertical="center" wrapText="1"/>
    </xf>
    <xf numFmtId="0" fontId="34" fillId="21" borderId="13" xfId="0" applyFont="1" applyFill="1" applyBorder="1" applyAlignment="1">
      <alignment horizontal="center" vertical="center" wrapText="1"/>
    </xf>
    <xf numFmtId="0" fontId="7" fillId="0" borderId="28" xfId="0" applyFont="1" applyBorder="1" applyAlignment="1">
      <alignment horizontal="left" vertical="center" wrapText="1"/>
    </xf>
    <xf numFmtId="0" fontId="24" fillId="0" borderId="16"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3" xfId="0" applyFont="1" applyBorder="1" applyAlignment="1">
      <alignment horizontal="left" vertical="center" wrapText="1"/>
    </xf>
    <xf numFmtId="0" fontId="24" fillId="0" borderId="16" xfId="0" applyFont="1" applyBorder="1" applyAlignment="1">
      <alignment horizontal="left" vertical="center" wrapText="1"/>
    </xf>
    <xf numFmtId="0" fontId="37" fillId="0" borderId="59" xfId="0" quotePrefix="1" applyFont="1" applyBorder="1" applyAlignment="1">
      <alignment horizontal="center" vertical="center" wrapText="1"/>
    </xf>
    <xf numFmtId="0" fontId="37" fillId="0" borderId="60" xfId="0" quotePrefix="1" applyFont="1" applyBorder="1" applyAlignment="1">
      <alignment horizontal="center" vertical="center" wrapText="1"/>
    </xf>
    <xf numFmtId="0" fontId="37" fillId="0" borderId="58" xfId="0" quotePrefix="1" applyFont="1" applyBorder="1" applyAlignment="1">
      <alignment horizontal="center" vertical="center" wrapText="1"/>
    </xf>
    <xf numFmtId="0" fontId="27" fillId="0" borderId="13" xfId="0" applyFont="1" applyFill="1" applyBorder="1" applyAlignment="1">
      <alignment horizontal="left" vertical="center" wrapText="1"/>
    </xf>
    <xf numFmtId="0" fontId="27" fillId="0" borderId="22" xfId="0" applyFont="1" applyFill="1" applyBorder="1" applyAlignment="1">
      <alignment horizontal="left" vertical="center" wrapText="1"/>
    </xf>
    <xf numFmtId="0" fontId="90" fillId="0" borderId="28" xfId="0" applyFont="1" applyBorder="1" applyAlignment="1">
      <alignment horizontal="left" vertical="center" wrapText="1"/>
    </xf>
    <xf numFmtId="0" fontId="90" fillId="0" borderId="16" xfId="0" applyFont="1" applyBorder="1" applyAlignment="1">
      <alignment horizontal="left" vertical="center" wrapText="1"/>
    </xf>
    <xf numFmtId="0" fontId="90" fillId="0" borderId="23" xfId="0" applyFont="1" applyBorder="1" applyAlignment="1">
      <alignment horizontal="left" vertical="center" wrapText="1"/>
    </xf>
    <xf numFmtId="0" fontId="0" fillId="0" borderId="28"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8" xfId="0" applyFont="1" applyBorder="1" applyAlignment="1">
      <alignment horizontal="left" vertical="center" wrapText="1"/>
    </xf>
    <xf numFmtId="0" fontId="0" fillId="0" borderId="16" xfId="0" applyFont="1" applyBorder="1" applyAlignment="1">
      <alignment horizontal="left" vertical="center" wrapText="1"/>
    </xf>
    <xf numFmtId="0" fontId="0" fillId="0" borderId="23" xfId="0" applyFont="1" applyBorder="1" applyAlignment="1">
      <alignment horizontal="left" vertical="center" wrapText="1"/>
    </xf>
    <xf numFmtId="0" fontId="27" fillId="0" borderId="27"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27" fillId="0" borderId="22" xfId="0" applyFont="1" applyFill="1" applyBorder="1" applyAlignment="1">
      <alignment horizontal="center" vertical="center" wrapText="1"/>
    </xf>
    <xf numFmtId="0" fontId="91" fillId="21" borderId="28" xfId="0" applyFont="1" applyFill="1" applyBorder="1" applyAlignment="1">
      <alignment horizontal="center" vertical="center" wrapText="1"/>
    </xf>
    <xf numFmtId="0" fontId="91" fillId="21" borderId="16" xfId="0" applyFont="1" applyFill="1" applyBorder="1" applyAlignment="1">
      <alignment horizontal="center" vertical="center" wrapText="1"/>
    </xf>
    <xf numFmtId="0" fontId="91" fillId="21" borderId="23" xfId="0" applyFont="1" applyFill="1" applyBorder="1" applyAlignment="1">
      <alignment horizontal="center" vertical="center" wrapText="1"/>
    </xf>
    <xf numFmtId="0" fontId="0" fillId="21" borderId="28" xfId="0" applyFont="1" applyFill="1" applyBorder="1" applyAlignment="1">
      <alignment horizontal="left" vertical="center" wrapText="1"/>
    </xf>
    <xf numFmtId="0" fontId="0" fillId="21" borderId="16" xfId="0" applyFont="1" applyFill="1" applyBorder="1" applyAlignment="1">
      <alignment horizontal="left" vertical="center" wrapText="1"/>
    </xf>
    <xf numFmtId="0" fontId="0" fillId="21" borderId="23" xfId="0" applyFont="1" applyFill="1" applyBorder="1" applyAlignment="1">
      <alignment horizontal="left" vertical="center" wrapText="1"/>
    </xf>
    <xf numFmtId="0" fontId="0" fillId="21" borderId="28" xfId="0" applyFont="1" applyFill="1" applyBorder="1" applyAlignment="1">
      <alignment horizontal="center" vertical="center" wrapText="1"/>
    </xf>
    <xf numFmtId="0" fontId="0" fillId="21" borderId="16" xfId="0" applyFont="1" applyFill="1" applyBorder="1" applyAlignment="1">
      <alignment horizontal="center" vertical="center" wrapText="1"/>
    </xf>
    <xf numFmtId="0" fontId="0" fillId="21" borderId="23" xfId="0" applyFont="1" applyFill="1" applyBorder="1" applyAlignment="1">
      <alignment horizontal="center" vertical="center" wrapText="1"/>
    </xf>
    <xf numFmtId="0" fontId="24" fillId="11" borderId="16" xfId="0" applyFont="1" applyFill="1" applyBorder="1" applyAlignment="1">
      <alignment horizontal="left" vertical="center" wrapText="1"/>
    </xf>
    <xf numFmtId="0" fontId="27" fillId="22" borderId="27" xfId="0" applyFont="1" applyFill="1" applyBorder="1" applyAlignment="1">
      <alignment horizontal="left" vertical="center" wrapText="1"/>
    </xf>
    <xf numFmtId="0" fontId="37" fillId="11" borderId="59" xfId="0" applyFont="1" applyFill="1" applyBorder="1" applyAlignment="1">
      <alignment horizontal="center" vertical="center"/>
    </xf>
    <xf numFmtId="0" fontId="37" fillId="11" borderId="60" xfId="0" applyFont="1" applyFill="1" applyBorder="1" applyAlignment="1">
      <alignment horizontal="center" vertical="center"/>
    </xf>
    <xf numFmtId="0" fontId="37" fillId="11" borderId="27" xfId="0" applyFont="1" applyFill="1" applyBorder="1" applyAlignment="1">
      <alignment horizontal="left" vertical="center" wrapText="1"/>
    </xf>
    <xf numFmtId="0" fontId="37" fillId="11" borderId="13" xfId="0" applyFont="1" applyFill="1" applyBorder="1" applyAlignment="1">
      <alignment horizontal="left" vertical="center" wrapText="1"/>
    </xf>
    <xf numFmtId="0" fontId="37" fillId="11" borderId="22" xfId="0" applyFont="1" applyFill="1" applyBorder="1" applyAlignment="1">
      <alignment horizontal="left" vertical="center" wrapText="1"/>
    </xf>
    <xf numFmtId="0" fontId="37" fillId="11" borderId="62" xfId="0" applyFont="1" applyFill="1" applyBorder="1" applyAlignment="1">
      <alignment horizontal="center" vertical="center"/>
    </xf>
    <xf numFmtId="0" fontId="66" fillId="0" borderId="28" xfId="0" applyFont="1" applyBorder="1" applyAlignment="1">
      <alignment horizontal="left" vertical="center" wrapText="1"/>
    </xf>
    <xf numFmtId="0" fontId="20" fillId="0" borderId="28"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23" xfId="0" applyFont="1" applyBorder="1" applyAlignment="1">
      <alignment horizontal="center" vertical="center" wrapText="1"/>
    </xf>
    <xf numFmtId="0" fontId="22" fillId="22" borderId="27" xfId="0" applyFont="1" applyFill="1" applyBorder="1" applyAlignment="1">
      <alignment horizontal="left" vertical="center" wrapText="1"/>
    </xf>
    <xf numFmtId="0" fontId="22" fillId="0" borderId="16"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90" fillId="21" borderId="28" xfId="0" applyFont="1" applyFill="1" applyBorder="1" applyAlignment="1">
      <alignment horizontal="center" vertical="center" wrapText="1"/>
    </xf>
    <xf numFmtId="0" fontId="90" fillId="21" borderId="16" xfId="0" applyFont="1" applyFill="1" applyBorder="1" applyAlignment="1">
      <alignment horizontal="center" vertical="center" wrapText="1"/>
    </xf>
    <xf numFmtId="0" fontId="90" fillId="21" borderId="23" xfId="0" applyFont="1" applyFill="1" applyBorder="1" applyAlignment="1">
      <alignment horizontal="center" vertical="center" wrapText="1"/>
    </xf>
    <xf numFmtId="0" fontId="22" fillId="21" borderId="22" xfId="0" applyFont="1" applyFill="1" applyBorder="1" applyAlignment="1">
      <alignment horizontal="left" vertical="center" wrapText="1"/>
    </xf>
    <xf numFmtId="0" fontId="1" fillId="22" borderId="27" xfId="0" applyFont="1" applyFill="1" applyBorder="1" applyAlignment="1">
      <alignment horizontal="left" vertical="center" wrapText="1"/>
    </xf>
    <xf numFmtId="0" fontId="1" fillId="22" borderId="13" xfId="0" applyFont="1" applyFill="1" applyBorder="1" applyAlignment="1">
      <alignment horizontal="left" vertical="center" wrapText="1"/>
    </xf>
    <xf numFmtId="0" fontId="27" fillId="22" borderId="17" xfId="0" applyFont="1" applyFill="1" applyBorder="1" applyAlignment="1">
      <alignment horizontal="left" vertical="center" wrapText="1"/>
    </xf>
    <xf numFmtId="0" fontId="27" fillId="0" borderId="27" xfId="0" applyFont="1" applyFill="1" applyBorder="1" applyAlignment="1">
      <alignment horizontal="left" vertical="center" wrapText="1"/>
    </xf>
    <xf numFmtId="0" fontId="37" fillId="24" borderId="30" xfId="0" applyFont="1" applyFill="1" applyBorder="1" applyAlignment="1">
      <alignment horizontal="center" wrapText="1"/>
    </xf>
    <xf numFmtId="0" fontId="37" fillId="24" borderId="39" xfId="0" applyFont="1" applyFill="1" applyBorder="1" applyAlignment="1">
      <alignment horizontal="center" wrapText="1"/>
    </xf>
    <xf numFmtId="0" fontId="0" fillId="0" borderId="29" xfId="0" applyBorder="1" applyAlignment="1">
      <alignment vertical="center" wrapText="1"/>
    </xf>
    <xf numFmtId="0" fontId="1" fillId="21" borderId="27" xfId="0" applyFont="1" applyFill="1" applyBorder="1" applyAlignment="1">
      <alignment horizontal="left" vertical="center" wrapText="1"/>
    </xf>
    <xf numFmtId="0" fontId="1" fillId="21" borderId="13" xfId="0" applyFont="1" applyFill="1" applyBorder="1" applyAlignment="1">
      <alignment horizontal="left" vertical="center" wrapText="1"/>
    </xf>
    <xf numFmtId="0" fontId="1" fillId="21" borderId="22" xfId="0" applyFont="1" applyFill="1" applyBorder="1" applyAlignment="1">
      <alignment horizontal="left" vertical="center" wrapText="1"/>
    </xf>
    <xf numFmtId="0" fontId="0" fillId="0" borderId="0" xfId="0" applyBorder="1" applyAlignment="1">
      <alignment horizontal="left" vertical="center" wrapText="1"/>
    </xf>
    <xf numFmtId="0" fontId="90" fillId="21" borderId="28" xfId="0" applyFont="1" applyFill="1" applyBorder="1" applyAlignment="1">
      <alignment horizontal="left" vertical="center" wrapText="1"/>
    </xf>
    <xf numFmtId="0" fontId="90" fillId="21" borderId="16" xfId="0" applyFont="1" applyFill="1" applyBorder="1" applyAlignment="1">
      <alignment horizontal="left" vertical="center" wrapText="1"/>
    </xf>
    <xf numFmtId="0" fontId="90" fillId="21" borderId="23" xfId="0" applyFont="1" applyFill="1" applyBorder="1" applyAlignment="1">
      <alignment horizontal="left" vertical="center" wrapText="1"/>
    </xf>
    <xf numFmtId="0" fontId="75" fillId="24" borderId="30" xfId="0" applyFont="1" applyFill="1" applyBorder="1" applyAlignment="1">
      <alignment horizontal="center" wrapText="1"/>
    </xf>
    <xf numFmtId="0" fontId="75" fillId="24" borderId="42" xfId="0" applyFont="1" applyFill="1" applyBorder="1" applyAlignment="1">
      <alignment horizontal="center" wrapText="1"/>
    </xf>
    <xf numFmtId="0" fontId="75" fillId="24" borderId="39" xfId="0" applyFont="1" applyFill="1" applyBorder="1" applyAlignment="1">
      <alignment horizontal="center" wrapText="1"/>
    </xf>
    <xf numFmtId="0" fontId="92" fillId="21" borderId="28" xfId="0" applyFont="1" applyFill="1" applyBorder="1" applyAlignment="1">
      <alignment horizontal="left" vertical="center" wrapText="1"/>
    </xf>
    <xf numFmtId="0" fontId="92" fillId="21" borderId="16" xfId="0" applyFont="1" applyFill="1" applyBorder="1" applyAlignment="1">
      <alignment horizontal="left" vertical="center" wrapText="1"/>
    </xf>
    <xf numFmtId="0" fontId="92" fillId="21" borderId="23" xfId="0" applyFont="1" applyFill="1" applyBorder="1" applyAlignment="1">
      <alignment horizontal="left" vertical="center" wrapText="1"/>
    </xf>
    <xf numFmtId="0" fontId="22" fillId="21" borderId="22" xfId="0" applyFont="1" applyFill="1" applyBorder="1" applyAlignment="1">
      <alignment horizontal="center" vertical="center" wrapText="1"/>
    </xf>
    <xf numFmtId="0" fontId="91" fillId="21" borderId="28" xfId="0" applyFont="1" applyFill="1" applyBorder="1" applyAlignment="1">
      <alignment horizontal="left" vertical="center" wrapText="1"/>
    </xf>
    <xf numFmtId="0" fontId="91" fillId="21" borderId="16" xfId="0" applyFont="1" applyFill="1" applyBorder="1" applyAlignment="1">
      <alignment horizontal="left" vertical="center" wrapText="1"/>
    </xf>
    <xf numFmtId="0" fontId="91" fillId="21" borderId="23" xfId="0" applyFont="1" applyFill="1" applyBorder="1" applyAlignment="1">
      <alignment horizontal="left" vertical="center" wrapText="1"/>
    </xf>
    <xf numFmtId="0" fontId="92" fillId="21" borderId="28" xfId="0" applyFont="1" applyFill="1" applyBorder="1" applyAlignment="1">
      <alignment horizontal="center" vertical="center" wrapText="1"/>
    </xf>
    <xf numFmtId="0" fontId="92" fillId="21" borderId="16" xfId="0" applyFont="1" applyFill="1" applyBorder="1" applyAlignment="1">
      <alignment horizontal="center" vertical="center" wrapText="1"/>
    </xf>
    <xf numFmtId="0" fontId="92" fillId="21" borderId="23" xfId="0" applyFont="1" applyFill="1" applyBorder="1" applyAlignment="1">
      <alignment horizontal="center" vertical="center" wrapText="1"/>
    </xf>
    <xf numFmtId="0" fontId="22" fillId="21" borderId="32" xfId="0" applyFont="1" applyFill="1" applyBorder="1" applyAlignment="1">
      <alignment horizontal="center" vertical="center" wrapText="1"/>
    </xf>
    <xf numFmtId="0" fontId="22" fillId="21" borderId="29" xfId="0" applyFont="1" applyFill="1" applyBorder="1" applyAlignment="1">
      <alignment horizontal="center" vertical="center" wrapText="1"/>
    </xf>
    <xf numFmtId="0" fontId="22" fillId="21" borderId="31" xfId="0" applyFont="1" applyFill="1" applyBorder="1" applyAlignment="1">
      <alignment horizontal="center" vertical="center" wrapText="1"/>
    </xf>
    <xf numFmtId="0" fontId="19" fillId="0" borderId="28" xfId="0" applyFont="1" applyFill="1" applyBorder="1" applyAlignment="1">
      <alignment horizontal="left" vertical="center" wrapText="1"/>
    </xf>
    <xf numFmtId="0" fontId="22" fillId="0" borderId="28" xfId="0" applyFont="1" applyFill="1" applyBorder="1" applyAlignment="1">
      <alignment horizontal="center" vertical="center" wrapText="1"/>
    </xf>
    <xf numFmtId="0" fontId="37" fillId="0" borderId="17" xfId="0" applyFont="1" applyFill="1" applyBorder="1" applyAlignment="1">
      <alignment horizontal="left" vertical="center" wrapText="1"/>
    </xf>
    <xf numFmtId="0" fontId="22" fillId="0" borderId="17" xfId="0" applyFont="1" applyFill="1" applyBorder="1" applyAlignment="1">
      <alignment horizontal="left" vertical="center" wrapText="1"/>
    </xf>
    <xf numFmtId="0" fontId="22" fillId="0" borderId="27"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1" fillId="0" borderId="17"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22" fillId="0" borderId="37" xfId="0" applyFont="1" applyFill="1" applyBorder="1" applyAlignment="1">
      <alignment horizontal="center" vertical="center" wrapText="1"/>
    </xf>
    <xf numFmtId="0" fontId="19" fillId="0" borderId="36"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37" fillId="0" borderId="10"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22" fillId="0" borderId="16" xfId="0" applyFont="1" applyFill="1" applyBorder="1" applyAlignment="1">
      <alignment horizontal="left" vertical="center" wrapText="1"/>
    </xf>
    <xf numFmtId="0" fontId="22" fillId="0" borderId="23"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1" fillId="0" borderId="10" xfId="0" applyFont="1" applyFill="1" applyBorder="1" applyAlignment="1">
      <alignment horizontal="left" vertical="center" wrapText="1"/>
    </xf>
    <xf numFmtId="0" fontId="7" fillId="0" borderId="28" xfId="0" applyFont="1" applyFill="1" applyBorder="1" applyAlignment="1">
      <alignment horizontal="left" vertical="center" wrapText="1"/>
    </xf>
    <xf numFmtId="0" fontId="16" fillId="0" borderId="28"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 fillId="0" borderId="28" xfId="0" applyFont="1" applyFill="1" applyBorder="1" applyAlignment="1">
      <alignment horizontal="left" vertical="center" wrapText="1"/>
    </xf>
    <xf numFmtId="0" fontId="16" fillId="0" borderId="16"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16" fillId="0" borderId="28" xfId="0" applyFont="1" applyFill="1" applyBorder="1" applyAlignment="1">
      <alignment horizontal="left" vertical="center" wrapText="1"/>
    </xf>
    <xf numFmtId="0" fontId="1" fillId="0" borderId="16" xfId="0" applyFont="1" applyFill="1" applyBorder="1" applyAlignment="1">
      <alignment horizontal="center" vertical="center" wrapText="1"/>
    </xf>
    <xf numFmtId="0" fontId="1" fillId="0" borderId="23" xfId="0" applyFont="1" applyFill="1" applyBorder="1" applyAlignment="1">
      <alignment horizontal="center" vertical="center" wrapText="1"/>
    </xf>
    <xf numFmtId="0" fontId="37" fillId="11" borderId="58" xfId="0" applyFont="1" applyFill="1" applyBorder="1" applyAlignment="1">
      <alignment horizontal="center" vertical="center" wrapText="1"/>
    </xf>
    <xf numFmtId="0" fontId="37" fillId="11" borderId="23" xfId="0" applyFont="1" applyFill="1" applyBorder="1" applyAlignment="1">
      <alignment horizontal="left" vertical="center" wrapText="1"/>
    </xf>
    <xf numFmtId="0" fontId="22" fillId="11" borderId="23" xfId="0" applyFont="1" applyFill="1" applyBorder="1" applyAlignment="1">
      <alignment horizontal="center" vertical="center" wrapText="1"/>
    </xf>
    <xf numFmtId="0" fontId="22" fillId="11" borderId="17" xfId="0" applyFont="1" applyFill="1" applyBorder="1" applyAlignment="1">
      <alignment horizontal="left" vertical="center" wrapText="1"/>
    </xf>
    <xf numFmtId="0" fontId="22" fillId="11" borderId="10" xfId="0" applyFont="1" applyFill="1" applyBorder="1" applyAlignment="1">
      <alignment horizontal="left" vertical="center" wrapText="1"/>
    </xf>
    <xf numFmtId="0" fontId="22" fillId="11" borderId="17" xfId="0" applyFont="1" applyFill="1" applyBorder="1" applyAlignment="1">
      <alignment horizontal="center" vertical="center" wrapText="1"/>
    </xf>
    <xf numFmtId="0" fontId="22" fillId="11" borderId="10"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64" fillId="0" borderId="28" xfId="0" applyFont="1" applyFill="1" applyBorder="1" applyAlignment="1">
      <alignment horizontal="center" vertical="center" wrapText="1"/>
    </xf>
    <xf numFmtId="0" fontId="64" fillId="0" borderId="16" xfId="0" applyFont="1" applyFill="1" applyBorder="1" applyAlignment="1">
      <alignment horizontal="center" vertical="center" wrapText="1"/>
    </xf>
    <xf numFmtId="0" fontId="64" fillId="0" borderId="23" xfId="0" applyFont="1" applyFill="1" applyBorder="1" applyAlignment="1">
      <alignment horizontal="center" vertical="center" wrapText="1"/>
    </xf>
    <xf numFmtId="0" fontId="34" fillId="0" borderId="28"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34" fillId="0" borderId="23" xfId="0" applyFont="1" applyFill="1" applyBorder="1" applyAlignment="1">
      <alignment horizontal="left" vertical="center" wrapText="1"/>
    </xf>
    <xf numFmtId="0" fontId="34" fillId="0" borderId="28" xfId="0" applyFont="1" applyFill="1" applyBorder="1" applyAlignment="1">
      <alignment horizontal="center" vertical="center" wrapText="1"/>
    </xf>
    <xf numFmtId="0" fontId="34" fillId="0" borderId="16" xfId="0" applyFont="1" applyFill="1" applyBorder="1" applyAlignment="1">
      <alignment horizontal="center" vertical="center" wrapText="1"/>
    </xf>
    <xf numFmtId="0" fontId="34" fillId="0" borderId="23" xfId="0" applyFont="1" applyFill="1" applyBorder="1" applyAlignment="1">
      <alignment horizontal="center" vertical="center" wrapText="1"/>
    </xf>
    <xf numFmtId="0" fontId="37" fillId="0" borderId="28" xfId="0" applyFont="1" applyFill="1" applyBorder="1" applyAlignment="1">
      <alignment horizontal="center" vertical="center" wrapText="1"/>
    </xf>
    <xf numFmtId="0" fontId="37" fillId="0" borderId="16" xfId="0" applyFont="1" applyFill="1" applyBorder="1" applyAlignment="1">
      <alignment horizontal="center" vertical="center" wrapText="1"/>
    </xf>
    <xf numFmtId="0" fontId="37" fillId="0" borderId="23"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23" xfId="0" applyFont="1" applyFill="1" applyBorder="1" applyAlignment="1">
      <alignment horizontal="left" vertical="center" wrapText="1"/>
    </xf>
    <xf numFmtId="0" fontId="20" fillId="0" borderId="28"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0" fillId="0" borderId="23" xfId="0" applyFont="1" applyFill="1" applyBorder="1" applyAlignment="1">
      <alignment horizontal="center" vertical="center" wrapText="1"/>
    </xf>
    <xf numFmtId="0" fontId="20" fillId="0" borderId="28"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20" fillId="0" borderId="23" xfId="0" applyFont="1" applyFill="1" applyBorder="1" applyAlignment="1">
      <alignment horizontal="left" vertical="center" wrapText="1"/>
    </xf>
    <xf numFmtId="0" fontId="37" fillId="11" borderId="28" xfId="0" applyFont="1" applyFill="1" applyBorder="1" applyAlignment="1">
      <alignment horizontal="center" vertical="center" wrapText="1"/>
    </xf>
    <xf numFmtId="0" fontId="37" fillId="11" borderId="16" xfId="0" applyFont="1" applyFill="1" applyBorder="1" applyAlignment="1">
      <alignment horizontal="center" vertical="center" wrapText="1"/>
    </xf>
    <xf numFmtId="0" fontId="37" fillId="11" borderId="23" xfId="0" applyFont="1" applyFill="1" applyBorder="1" applyAlignment="1">
      <alignment horizontal="center" vertical="center" wrapText="1"/>
    </xf>
    <xf numFmtId="0" fontId="1" fillId="11" borderId="16" xfId="0" applyFont="1" applyFill="1" applyBorder="1" applyAlignment="1">
      <alignment horizontal="left" vertical="center" wrapText="1"/>
    </xf>
    <xf numFmtId="0" fontId="1" fillId="11" borderId="23" xfId="0" applyFont="1" applyFill="1" applyBorder="1" applyAlignment="1">
      <alignment horizontal="left" vertical="center" wrapText="1"/>
    </xf>
    <xf numFmtId="0" fontId="20" fillId="11" borderId="28" xfId="0" applyFont="1" applyFill="1" applyBorder="1" applyAlignment="1">
      <alignment horizontal="center" vertical="center" wrapText="1"/>
    </xf>
    <xf numFmtId="0" fontId="20" fillId="11" borderId="16" xfId="0" applyFont="1" applyFill="1" applyBorder="1" applyAlignment="1">
      <alignment horizontal="center" vertical="center" wrapText="1"/>
    </xf>
    <xf numFmtId="0" fontId="20" fillId="11" borderId="23" xfId="0" applyFont="1" applyFill="1" applyBorder="1" applyAlignment="1">
      <alignment horizontal="center" vertical="center" wrapText="1"/>
    </xf>
    <xf numFmtId="0" fontId="20" fillId="11" borderId="28" xfId="0" applyFont="1" applyFill="1" applyBorder="1" applyAlignment="1">
      <alignment horizontal="left" vertical="center" wrapText="1"/>
    </xf>
    <xf numFmtId="0" fontId="20" fillId="11" borderId="16" xfId="0" applyFont="1" applyFill="1" applyBorder="1" applyAlignment="1">
      <alignment horizontal="left" vertical="center" wrapText="1"/>
    </xf>
    <xf numFmtId="0" fontId="20" fillId="11" borderId="23" xfId="0" applyFont="1" applyFill="1" applyBorder="1" applyAlignment="1">
      <alignment horizontal="left" vertical="center" wrapText="1"/>
    </xf>
    <xf numFmtId="0" fontId="37" fillId="11" borderId="27" xfId="0" applyFont="1" applyFill="1" applyBorder="1" applyAlignment="1">
      <alignment horizontal="center" vertical="center" wrapText="1"/>
    </xf>
    <xf numFmtId="0" fontId="37" fillId="11" borderId="13" xfId="0" applyFont="1" applyFill="1" applyBorder="1" applyAlignment="1">
      <alignment horizontal="center" vertical="center" wrapText="1"/>
    </xf>
    <xf numFmtId="0" fontId="37" fillId="11" borderId="22" xfId="0" applyFont="1" applyFill="1" applyBorder="1" applyAlignment="1">
      <alignment horizontal="center" vertical="center" wrapText="1"/>
    </xf>
    <xf numFmtId="0" fontId="1" fillId="11" borderId="13" xfId="0" applyFont="1" applyFill="1" applyBorder="1" applyAlignment="1">
      <alignment horizontal="left" vertical="center" wrapText="1"/>
    </xf>
    <xf numFmtId="0" fontId="1" fillId="11" borderId="22" xfId="0" applyFont="1" applyFill="1" applyBorder="1" applyAlignment="1">
      <alignment horizontal="left" vertical="center" wrapText="1"/>
    </xf>
    <xf numFmtId="0" fontId="1" fillId="11" borderId="13" xfId="0" applyFont="1" applyFill="1" applyBorder="1" applyAlignment="1">
      <alignment horizontal="center" vertical="center" wrapText="1"/>
    </xf>
    <xf numFmtId="0" fontId="1" fillId="11" borderId="22" xfId="0" applyFont="1" applyFill="1" applyBorder="1" applyAlignment="1">
      <alignment horizontal="center" vertical="center" wrapText="1"/>
    </xf>
    <xf numFmtId="0" fontId="35" fillId="0" borderId="28"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23" xfId="0" applyFont="1" applyBorder="1" applyAlignment="1">
      <alignment horizontal="center" vertical="center" wrapText="1"/>
    </xf>
    <xf numFmtId="0" fontId="31" fillId="0" borderId="28" xfId="0" applyFont="1" applyBorder="1" applyAlignment="1">
      <alignment horizontal="left" vertical="center" wrapText="1"/>
    </xf>
    <xf numFmtId="0" fontId="31" fillId="0" borderId="16" xfId="0" applyFont="1" applyBorder="1" applyAlignment="1">
      <alignment horizontal="left" vertical="center" wrapText="1"/>
    </xf>
    <xf numFmtId="0" fontId="31" fillId="0" borderId="23" xfId="0" applyFont="1" applyBorder="1" applyAlignment="1">
      <alignment horizontal="left" vertical="center" wrapText="1"/>
    </xf>
    <xf numFmtId="0" fontId="31" fillId="0" borderId="28"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23" xfId="0" applyFont="1" applyBorder="1" applyAlignment="1">
      <alignment horizontal="center" vertical="center" wrapText="1"/>
    </xf>
    <xf numFmtId="0" fontId="37" fillId="11" borderId="10" xfId="0" applyFont="1" applyFill="1" applyBorder="1" applyAlignment="1">
      <alignment horizontal="center" vertical="center" wrapText="1"/>
    </xf>
    <xf numFmtId="0" fontId="1" fillId="11" borderId="10" xfId="0" applyFont="1" applyFill="1" applyBorder="1" applyAlignment="1">
      <alignment horizontal="left" vertical="center" wrapText="1"/>
    </xf>
    <xf numFmtId="0" fontId="1" fillId="11" borderId="73" xfId="0" applyFont="1" applyFill="1" applyBorder="1" applyAlignment="1">
      <alignment horizontal="center" vertical="center" wrapText="1"/>
    </xf>
    <xf numFmtId="0" fontId="1" fillId="11" borderId="39" xfId="0" applyFont="1" applyFill="1" applyBorder="1" applyAlignment="1">
      <alignment horizontal="center" vertical="center" wrapText="1"/>
    </xf>
    <xf numFmtId="0" fontId="1" fillId="11" borderId="65" xfId="0" applyFont="1" applyFill="1" applyBorder="1" applyAlignment="1">
      <alignment horizontal="center" vertical="center" wrapText="1"/>
    </xf>
    <xf numFmtId="0" fontId="1" fillId="11" borderId="74" xfId="0" applyFont="1" applyFill="1" applyBorder="1" applyAlignment="1">
      <alignment horizontal="center" vertical="center" wrapText="1"/>
    </xf>
    <xf numFmtId="0" fontId="16" fillId="0" borderId="28" xfId="0" applyFont="1" applyBorder="1" applyAlignment="1">
      <alignment horizontal="left" vertical="center" wrapText="1"/>
    </xf>
    <xf numFmtId="0" fontId="18" fillId="0" borderId="28" xfId="0" applyFont="1" applyBorder="1" applyAlignment="1">
      <alignment horizontal="left" vertical="center" wrapText="1"/>
    </xf>
    <xf numFmtId="0" fontId="35" fillId="0" borderId="59" xfId="0" applyFont="1" applyBorder="1" applyAlignment="1">
      <alignment horizontal="center" vertical="center" wrapText="1"/>
    </xf>
    <xf numFmtId="0" fontId="35" fillId="0" borderId="60" xfId="0" applyFont="1" applyBorder="1" applyAlignment="1">
      <alignment horizontal="center" vertical="center" wrapText="1"/>
    </xf>
    <xf numFmtId="0" fontId="64" fillId="0" borderId="27" xfId="0" applyFont="1" applyBorder="1" applyAlignment="1">
      <alignment horizontal="center" vertical="center" wrapText="1"/>
    </xf>
    <xf numFmtId="0" fontId="64" fillId="0" borderId="13" xfId="0" applyFont="1" applyBorder="1" applyAlignment="1">
      <alignment horizontal="center" vertical="center" wrapText="1"/>
    </xf>
    <xf numFmtId="0" fontId="64" fillId="0" borderId="22" xfId="0" applyFont="1" applyBorder="1" applyAlignment="1">
      <alignment horizontal="center" vertical="center" wrapText="1"/>
    </xf>
    <xf numFmtId="0" fontId="34" fillId="0" borderId="27" xfId="0" applyFont="1" applyBorder="1" applyAlignment="1">
      <alignment horizontal="left" vertical="center" wrapText="1"/>
    </xf>
    <xf numFmtId="0" fontId="34" fillId="0" borderId="13" xfId="0" applyFont="1" applyBorder="1" applyAlignment="1">
      <alignment horizontal="left" vertical="center" wrapText="1"/>
    </xf>
    <xf numFmtId="0" fontId="34" fillId="0" borderId="22" xfId="0" applyFont="1" applyBorder="1" applyAlignment="1">
      <alignment horizontal="left" vertical="center" wrapText="1"/>
    </xf>
    <xf numFmtId="0" fontId="34" fillId="0" borderId="27"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22" xfId="0" applyFont="1" applyBorder="1" applyAlignment="1">
      <alignment horizontal="center" vertical="center" wrapText="1"/>
    </xf>
    <xf numFmtId="0" fontId="64" fillId="0" borderId="27" xfId="0" applyFont="1" applyBorder="1" applyAlignment="1">
      <alignment horizontal="left" vertical="center" wrapText="1"/>
    </xf>
    <xf numFmtId="0" fontId="64" fillId="0" borderId="13" xfId="0" applyFont="1" applyBorder="1" applyAlignment="1">
      <alignment horizontal="left" vertical="center" wrapText="1"/>
    </xf>
    <xf numFmtId="0" fontId="64" fillId="0" borderId="22" xfId="0" applyFont="1" applyBorder="1" applyAlignment="1">
      <alignment horizontal="left" vertical="center" wrapText="1"/>
    </xf>
    <xf numFmtId="0" fontId="37" fillId="21" borderId="16" xfId="0" applyFont="1" applyFill="1" applyBorder="1" applyAlignment="1">
      <alignment horizontal="left" vertical="center" wrapText="1"/>
    </xf>
    <xf numFmtId="0" fontId="37" fillId="21" borderId="23" xfId="0" applyFont="1" applyFill="1" applyBorder="1" applyAlignment="1">
      <alignment horizontal="left" vertical="center" wrapText="1"/>
    </xf>
    <xf numFmtId="0" fontId="27" fillId="21" borderId="16" xfId="0" applyFont="1" applyFill="1" applyBorder="1" applyAlignment="1">
      <alignment horizontal="left" vertical="center" wrapText="1"/>
    </xf>
    <xf numFmtId="0" fontId="27" fillId="21" borderId="23" xfId="0" applyFont="1" applyFill="1" applyBorder="1" applyAlignment="1">
      <alignment horizontal="left" vertical="center" wrapText="1"/>
    </xf>
    <xf numFmtId="0" fontId="27" fillId="21" borderId="16" xfId="0" applyFont="1" applyFill="1" applyBorder="1" applyAlignment="1">
      <alignment horizontal="center" vertical="center" wrapText="1"/>
    </xf>
    <xf numFmtId="0" fontId="27" fillId="21" borderId="23" xfId="0" applyFont="1" applyFill="1" applyBorder="1" applyAlignment="1">
      <alignment horizontal="center" vertical="center" wrapText="1"/>
    </xf>
    <xf numFmtId="0" fontId="19" fillId="21" borderId="16" xfId="0" applyFont="1" applyFill="1" applyBorder="1" applyAlignment="1">
      <alignment horizontal="center" vertical="center" wrapText="1"/>
    </xf>
    <xf numFmtId="0" fontId="18" fillId="21" borderId="16" xfId="0" applyFont="1" applyFill="1" applyBorder="1" applyAlignment="1">
      <alignment horizontal="left" vertical="center" wrapText="1"/>
    </xf>
    <xf numFmtId="0" fontId="37" fillId="11" borderId="58" xfId="0" applyFont="1" applyFill="1" applyBorder="1" applyAlignment="1">
      <alignment horizontal="center" vertical="center"/>
    </xf>
    <xf numFmtId="0" fontId="33" fillId="11" borderId="28" xfId="0" applyFont="1" applyFill="1" applyBorder="1" applyAlignment="1">
      <alignment horizontal="left" vertical="center" wrapText="1"/>
    </xf>
    <xf numFmtId="0" fontId="33" fillId="11" borderId="16" xfId="0" applyFont="1" applyFill="1" applyBorder="1" applyAlignment="1">
      <alignment horizontal="left" vertical="center" wrapText="1"/>
    </xf>
    <xf numFmtId="0" fontId="33" fillId="11" borderId="23" xfId="0" applyFont="1" applyFill="1" applyBorder="1" applyAlignment="1">
      <alignment horizontal="left" vertical="center" wrapText="1"/>
    </xf>
    <xf numFmtId="0" fontId="19" fillId="11" borderId="28" xfId="0" applyFont="1" applyFill="1" applyBorder="1" applyAlignment="1">
      <alignment horizontal="left" vertical="center" wrapText="1"/>
    </xf>
    <xf numFmtId="0" fontId="19" fillId="11" borderId="28" xfId="0" applyFont="1" applyFill="1" applyBorder="1" applyAlignment="1">
      <alignment horizontal="center" vertical="center" wrapText="1"/>
    </xf>
    <xf numFmtId="0" fontId="90" fillId="11" borderId="28" xfId="0" applyFont="1" applyFill="1" applyBorder="1" applyAlignment="1">
      <alignment horizontal="center" vertical="center" wrapText="1"/>
    </xf>
    <xf numFmtId="0" fontId="90" fillId="11" borderId="16" xfId="0" applyFont="1" applyFill="1" applyBorder="1" applyAlignment="1">
      <alignment horizontal="center" vertical="center" wrapText="1"/>
    </xf>
    <xf numFmtId="0" fontId="90" fillId="11" borderId="23" xfId="0" applyFont="1" applyFill="1" applyBorder="1" applyAlignment="1">
      <alignment horizontal="center" vertical="center" wrapText="1"/>
    </xf>
    <xf numFmtId="0" fontId="0" fillId="11" borderId="28" xfId="0" applyFont="1" applyFill="1" applyBorder="1" applyAlignment="1">
      <alignment horizontal="left" vertical="center" wrapText="1"/>
    </xf>
    <xf numFmtId="0" fontId="0" fillId="11" borderId="16" xfId="0" applyFont="1" applyFill="1" applyBorder="1" applyAlignment="1">
      <alignment horizontal="left" vertical="center" wrapText="1"/>
    </xf>
    <xf numFmtId="0" fontId="0" fillId="11" borderId="23" xfId="0" applyFont="1" applyFill="1" applyBorder="1" applyAlignment="1">
      <alignment horizontal="left" vertical="center" wrapText="1"/>
    </xf>
    <xf numFmtId="0" fontId="0" fillId="11" borderId="28" xfId="0" applyFont="1" applyFill="1" applyBorder="1" applyAlignment="1">
      <alignment horizontal="center" vertical="center" wrapText="1"/>
    </xf>
    <xf numFmtId="0" fontId="0" fillId="11" borderId="16" xfId="0" applyFont="1" applyFill="1" applyBorder="1" applyAlignment="1">
      <alignment horizontal="center" vertical="center" wrapText="1"/>
    </xf>
    <xf numFmtId="0" fontId="0" fillId="11" borderId="23" xfId="0" applyFont="1" applyFill="1" applyBorder="1" applyAlignment="1">
      <alignment horizontal="center" vertical="center" wrapText="1"/>
    </xf>
    <xf numFmtId="0" fontId="8" fillId="11" borderId="28" xfId="0" applyFont="1" applyFill="1" applyBorder="1" applyAlignment="1">
      <alignment horizontal="center" vertical="center" wrapText="1"/>
    </xf>
    <xf numFmtId="0" fontId="8" fillId="11" borderId="16" xfId="0" applyFont="1" applyFill="1" applyBorder="1" applyAlignment="1">
      <alignment horizontal="center" vertical="center" wrapText="1"/>
    </xf>
    <xf numFmtId="0" fontId="8" fillId="11" borderId="23" xfId="0" applyFont="1" applyFill="1" applyBorder="1" applyAlignment="1">
      <alignment horizontal="center" vertical="center" wrapText="1"/>
    </xf>
    <xf numFmtId="0" fontId="91" fillId="11" borderId="28" xfId="0" applyFont="1" applyFill="1" applyBorder="1" applyAlignment="1">
      <alignment horizontal="left" vertical="center" wrapText="1"/>
    </xf>
    <xf numFmtId="0" fontId="91" fillId="11" borderId="16" xfId="0" applyFont="1" applyFill="1" applyBorder="1" applyAlignment="1">
      <alignment horizontal="left" vertical="center" wrapText="1"/>
    </xf>
    <xf numFmtId="0" fontId="91" fillId="11" borderId="23" xfId="0" applyFont="1" applyFill="1" applyBorder="1" applyAlignment="1">
      <alignment horizontal="left" vertical="center" wrapText="1"/>
    </xf>
    <xf numFmtId="0" fontId="2" fillId="11" borderId="16" xfId="0" applyFont="1" applyFill="1" applyBorder="1" applyAlignment="1">
      <alignment horizontal="center" vertical="center" wrapText="1"/>
    </xf>
    <xf numFmtId="0" fontId="10" fillId="11" borderId="28" xfId="0" applyFont="1" applyFill="1" applyBorder="1" applyAlignment="1">
      <alignment horizontal="left" vertical="center" wrapText="1"/>
    </xf>
    <xf numFmtId="0" fontId="10" fillId="11" borderId="16" xfId="0" applyFont="1" applyFill="1" applyBorder="1" applyAlignment="1">
      <alignment horizontal="left" vertical="center" wrapText="1"/>
    </xf>
    <xf numFmtId="0" fontId="10" fillId="11" borderId="23" xfId="0" applyFont="1" applyFill="1" applyBorder="1" applyAlignment="1">
      <alignment horizontal="left" vertical="center" wrapText="1"/>
    </xf>
    <xf numFmtId="0" fontId="19" fillId="11" borderId="16" xfId="0" applyFont="1" applyFill="1" applyBorder="1" applyAlignment="1">
      <alignment horizontal="left" vertical="center" wrapText="1"/>
    </xf>
    <xf numFmtId="0" fontId="19" fillId="11" borderId="16"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15" fillId="11" borderId="27" xfId="0" applyFont="1" applyFill="1" applyBorder="1" applyAlignment="1">
      <alignment horizontal="center" vertical="center" wrapText="1"/>
    </xf>
    <xf numFmtId="0" fontId="37" fillId="11" borderId="28" xfId="0" applyFont="1" applyFill="1" applyBorder="1" applyAlignment="1">
      <alignment horizontal="center" vertical="center"/>
    </xf>
    <xf numFmtId="0" fontId="37" fillId="11" borderId="16" xfId="0" applyFont="1" applyFill="1" applyBorder="1" applyAlignment="1">
      <alignment horizontal="center" vertical="center"/>
    </xf>
    <xf numFmtId="0" fontId="37" fillId="11" borderId="23" xfId="0" applyFont="1" applyFill="1" applyBorder="1" applyAlignment="1">
      <alignment horizontal="center" vertical="center"/>
    </xf>
    <xf numFmtId="0" fontId="1" fillId="11" borderId="28" xfId="0" applyFont="1" applyFill="1" applyBorder="1" applyAlignment="1">
      <alignment horizontal="left" vertical="center"/>
    </xf>
    <xf numFmtId="0" fontId="1" fillId="11" borderId="16" xfId="0" applyFont="1" applyFill="1" applyBorder="1" applyAlignment="1">
      <alignment horizontal="left" vertical="center"/>
    </xf>
    <xf numFmtId="0" fontId="1" fillId="11" borderId="23" xfId="0" applyFont="1" applyFill="1" applyBorder="1" applyAlignment="1">
      <alignment horizontal="left" vertical="center"/>
    </xf>
    <xf numFmtId="0" fontId="8" fillId="11" borderId="16" xfId="0" applyFont="1" applyFill="1" applyBorder="1" applyAlignment="1">
      <alignment horizontal="left" vertical="center" wrapText="1"/>
    </xf>
    <xf numFmtId="0" fontId="8" fillId="11" borderId="23" xfId="0" applyFont="1" applyFill="1" applyBorder="1" applyAlignment="1">
      <alignment horizontal="left" vertical="center" wrapText="1"/>
    </xf>
    <xf numFmtId="0" fontId="64" fillId="0" borderId="24" xfId="0" applyFont="1" applyFill="1" applyBorder="1" applyAlignment="1">
      <alignment horizontal="center" vertical="center"/>
    </xf>
    <xf numFmtId="0" fontId="64" fillId="0" borderId="24" xfId="0" applyFont="1" applyFill="1" applyBorder="1" applyAlignment="1">
      <alignment horizontal="center" vertical="center" wrapText="1"/>
    </xf>
    <xf numFmtId="0" fontId="34" fillId="0" borderId="24" xfId="0" applyFont="1" applyFill="1" applyBorder="1" applyAlignment="1">
      <alignment horizontal="left" vertical="center" wrapText="1"/>
    </xf>
    <xf numFmtId="0" fontId="34" fillId="0" borderId="24" xfId="0" applyFont="1" applyFill="1" applyBorder="1" applyAlignment="1">
      <alignment horizontal="center" vertical="center"/>
    </xf>
    <xf numFmtId="0" fontId="34" fillId="0" borderId="24" xfId="0" applyFont="1" applyFill="1" applyBorder="1" applyAlignment="1">
      <alignment horizontal="center" vertical="center" wrapText="1"/>
    </xf>
    <xf numFmtId="0" fontId="34" fillId="0" borderId="24" xfId="0" applyFont="1" applyFill="1" applyBorder="1" applyAlignment="1">
      <alignment horizontal="left" vertical="center"/>
    </xf>
    <xf numFmtId="0" fontId="2" fillId="11" borderId="27" xfId="0" applyFont="1" applyFill="1" applyBorder="1" applyAlignment="1">
      <alignment horizontal="left" vertical="center" wrapText="1"/>
    </xf>
    <xf numFmtId="0" fontId="19" fillId="0" borderId="28" xfId="0" applyFont="1" applyBorder="1" applyAlignment="1">
      <alignment horizontal="left" vertical="center" wrapText="1"/>
    </xf>
    <xf numFmtId="0" fontId="33" fillId="11" borderId="27" xfId="0" applyFont="1" applyFill="1" applyBorder="1" applyAlignment="1">
      <alignment horizontal="left" vertical="center" wrapText="1"/>
    </xf>
    <xf numFmtId="0" fontId="33" fillId="11" borderId="13" xfId="0" applyFont="1" applyFill="1" applyBorder="1" applyAlignment="1">
      <alignment horizontal="left" vertical="center" wrapText="1"/>
    </xf>
    <xf numFmtId="0" fontId="33" fillId="11" borderId="22" xfId="0" applyFont="1" applyFill="1" applyBorder="1" applyAlignment="1">
      <alignment horizontal="left" vertical="center" wrapText="1"/>
    </xf>
    <xf numFmtId="0" fontId="22" fillId="11" borderId="35" xfId="0" applyFont="1" applyFill="1" applyBorder="1" applyAlignment="1">
      <alignment horizontal="left" vertical="center" wrapText="1"/>
    </xf>
    <xf numFmtId="0" fontId="22" fillId="11" borderId="35" xfId="0" applyFont="1" applyFill="1" applyBorder="1" applyAlignment="1">
      <alignment horizontal="center" vertical="center" wrapText="1"/>
    </xf>
    <xf numFmtId="0" fontId="1" fillId="11" borderId="24" xfId="0" applyFont="1" applyFill="1" applyBorder="1" applyAlignment="1">
      <alignment horizontal="left" vertical="center" wrapText="1"/>
    </xf>
    <xf numFmtId="0" fontId="22" fillId="11" borderId="9" xfId="0" applyFont="1" applyFill="1" applyBorder="1" applyAlignment="1">
      <alignment horizontal="center" vertical="center" wrapText="1"/>
    </xf>
    <xf numFmtId="0" fontId="22" fillId="11" borderId="0" xfId="0" applyFont="1" applyFill="1" applyBorder="1" applyAlignment="1">
      <alignment horizontal="center" vertical="center" wrapText="1"/>
    </xf>
    <xf numFmtId="0" fontId="22" fillId="11" borderId="15" xfId="0" applyFont="1" applyFill="1" applyBorder="1" applyAlignment="1">
      <alignment horizontal="center" vertical="center" wrapText="1"/>
    </xf>
    <xf numFmtId="0" fontId="15" fillId="11" borderId="28" xfId="0" applyFont="1" applyFill="1" applyBorder="1" applyAlignment="1">
      <alignment horizontal="center" vertical="center" wrapText="1"/>
    </xf>
    <xf numFmtId="0" fontId="15" fillId="11" borderId="16" xfId="0" applyFont="1" applyFill="1" applyBorder="1" applyAlignment="1">
      <alignment horizontal="center" vertical="center" wrapText="1"/>
    </xf>
    <xf numFmtId="0" fontId="19" fillId="11" borderId="27" xfId="0" applyFont="1" applyFill="1" applyBorder="1" applyAlignment="1">
      <alignment horizontal="center" vertical="center" wrapText="1"/>
    </xf>
    <xf numFmtId="0" fontId="14" fillId="0" borderId="28" xfId="0" applyFont="1" applyBorder="1" applyAlignment="1">
      <alignment horizontal="left" vertical="center" wrapText="1"/>
    </xf>
    <xf numFmtId="0" fontId="14" fillId="0" borderId="17" xfId="0" applyFont="1" applyBorder="1" applyAlignment="1">
      <alignment horizontal="center" vertical="center" wrapText="1"/>
    </xf>
    <xf numFmtId="0" fontId="14" fillId="0" borderId="17" xfId="0" applyFont="1" applyBorder="1" applyAlignment="1">
      <alignment horizontal="left" vertical="center" wrapText="1"/>
    </xf>
    <xf numFmtId="0" fontId="14" fillId="0" borderId="22" xfId="0" applyFont="1" applyBorder="1" applyAlignment="1">
      <alignment horizontal="left" vertical="center" wrapText="1"/>
    </xf>
    <xf numFmtId="0" fontId="14" fillId="0" borderId="22" xfId="0" applyFont="1" applyBorder="1" applyAlignment="1">
      <alignment horizontal="center" vertic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14"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6"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22" xfId="0" applyFont="1" applyBorder="1" applyAlignment="1">
      <alignment horizontal="center" vertical="center" wrapText="1"/>
    </xf>
    <xf numFmtId="0" fontId="0" fillId="0" borderId="13" xfId="0" applyFont="1" applyBorder="1" applyAlignment="1">
      <alignment horizontal="left" vertical="center" wrapText="1"/>
    </xf>
    <xf numFmtId="0" fontId="90" fillId="0" borderId="13" xfId="0" applyFont="1" applyBorder="1" applyAlignment="1">
      <alignment horizontal="left" vertical="center" wrapText="1"/>
    </xf>
    <xf numFmtId="0" fontId="90" fillId="0" borderId="22" xfId="0" applyFont="1" applyBorder="1" applyAlignment="1">
      <alignment horizontal="left" vertical="center" wrapText="1"/>
    </xf>
    <xf numFmtId="0" fontId="0" fillId="0" borderId="13" xfId="0" applyFont="1" applyBorder="1" applyAlignment="1">
      <alignment horizontal="center" vertical="center" wrapText="1"/>
    </xf>
    <xf numFmtId="0" fontId="10" fillId="11" borderId="28" xfId="0" applyFont="1" applyFill="1" applyBorder="1" applyAlignment="1">
      <alignment horizontal="center" vertical="center" wrapText="1"/>
    </xf>
    <xf numFmtId="0" fontId="7" fillId="11" borderId="28" xfId="0" applyFont="1" applyFill="1" applyBorder="1" applyAlignment="1">
      <alignment horizontal="left" vertical="center" wrapText="1"/>
    </xf>
    <xf numFmtId="0" fontId="7" fillId="11" borderId="16" xfId="0" applyFont="1" applyFill="1" applyBorder="1" applyAlignment="1">
      <alignment horizontal="left" vertical="center" wrapText="1"/>
    </xf>
    <xf numFmtId="0" fontId="18" fillId="11" borderId="28" xfId="0" applyFont="1" applyFill="1" applyBorder="1" applyAlignment="1">
      <alignment horizontal="left" vertical="center" wrapText="1"/>
    </xf>
    <xf numFmtId="0" fontId="18" fillId="11" borderId="16" xfId="0" applyFont="1" applyFill="1" applyBorder="1" applyAlignment="1">
      <alignment horizontal="left" vertical="center" wrapText="1"/>
    </xf>
    <xf numFmtId="0" fontId="37" fillId="11" borderId="16" xfId="0" applyFont="1" applyFill="1" applyBorder="1" applyAlignment="1">
      <alignment vertical="center" wrapText="1"/>
    </xf>
    <xf numFmtId="0" fontId="37" fillId="11" borderId="23" xfId="0" applyFont="1" applyFill="1" applyBorder="1" applyAlignment="1">
      <alignment vertical="center" wrapText="1"/>
    </xf>
    <xf numFmtId="0" fontId="5" fillId="11" borderId="16" xfId="0" applyFont="1" applyFill="1" applyBorder="1" applyAlignment="1">
      <alignment horizontal="left" vertical="center" wrapText="1"/>
    </xf>
    <xf numFmtId="0" fontId="5" fillId="11" borderId="23" xfId="0" applyFont="1" applyFill="1" applyBorder="1" applyAlignment="1">
      <alignment horizontal="left" vertical="center" wrapText="1"/>
    </xf>
    <xf numFmtId="0" fontId="5" fillId="11" borderId="16" xfId="0" applyFont="1" applyFill="1" applyBorder="1" applyAlignment="1">
      <alignment horizontal="center" vertical="center" wrapText="1"/>
    </xf>
    <xf numFmtId="0" fontId="5" fillId="11" borderId="23" xfId="0" applyFont="1" applyFill="1" applyBorder="1" applyAlignment="1">
      <alignment horizontal="center" vertical="center" wrapText="1"/>
    </xf>
    <xf numFmtId="0" fontId="22" fillId="11" borderId="16" xfId="0" applyFont="1" applyFill="1" applyBorder="1" applyAlignment="1">
      <alignment vertical="center" wrapText="1"/>
    </xf>
    <xf numFmtId="0" fontId="22" fillId="11" borderId="23" xfId="0" applyFont="1" applyFill="1" applyBorder="1" applyAlignment="1">
      <alignment vertical="center" wrapText="1"/>
    </xf>
    <xf numFmtId="0" fontId="37" fillId="11" borderId="54" xfId="0" applyFont="1" applyFill="1" applyBorder="1" applyAlignment="1">
      <alignment horizontal="center" vertical="center" wrapText="1"/>
    </xf>
    <xf numFmtId="0" fontId="37" fillId="11" borderId="17" xfId="0" applyFont="1" applyFill="1" applyBorder="1" applyAlignment="1">
      <alignment horizontal="left" vertical="center" wrapText="1"/>
    </xf>
    <xf numFmtId="0" fontId="34" fillId="11" borderId="17" xfId="0" applyFont="1" applyFill="1" applyBorder="1" applyAlignment="1">
      <alignment horizontal="center" vertical="center" wrapText="1"/>
    </xf>
    <xf numFmtId="0" fontId="34" fillId="11" borderId="13" xfId="0" applyFont="1" applyFill="1" applyBorder="1" applyAlignment="1">
      <alignment horizontal="center" vertical="center" wrapText="1"/>
    </xf>
    <xf numFmtId="0" fontId="34" fillId="11" borderId="22" xfId="0" applyFont="1" applyFill="1" applyBorder="1" applyAlignment="1">
      <alignment horizontal="center" vertical="center" wrapText="1"/>
    </xf>
    <xf numFmtId="0" fontId="1" fillId="11" borderId="17" xfId="0" applyFont="1" applyFill="1" applyBorder="1" applyAlignment="1">
      <alignment horizontal="left" vertical="center" wrapText="1"/>
    </xf>
    <xf numFmtId="0" fontId="15" fillId="11" borderId="17" xfId="0" applyFont="1" applyFill="1" applyBorder="1" applyAlignment="1">
      <alignment horizontal="center" vertical="center" wrapText="1"/>
    </xf>
    <xf numFmtId="0" fontId="1" fillId="11" borderId="17" xfId="0" applyFont="1" applyFill="1" applyBorder="1" applyAlignment="1">
      <alignment horizontal="center" vertical="center" wrapText="1"/>
    </xf>
    <xf numFmtId="0" fontId="37" fillId="0" borderId="54" xfId="0" applyFont="1" applyFill="1" applyBorder="1" applyAlignment="1">
      <alignment horizontal="center" vertical="center" wrapText="1"/>
    </xf>
    <xf numFmtId="0" fontId="37" fillId="0" borderId="17" xfId="0" applyFont="1" applyBorder="1" applyAlignment="1">
      <alignment horizontal="center" vertical="center" wrapText="1"/>
    </xf>
    <xf numFmtId="0" fontId="90" fillId="0" borderId="10" xfId="0" applyFont="1" applyBorder="1" applyAlignment="1">
      <alignment horizontal="center" vertical="center" wrapText="1"/>
    </xf>
    <xf numFmtId="0" fontId="37" fillId="21" borderId="28" xfId="0" applyFont="1" applyFill="1" applyBorder="1" applyAlignment="1">
      <alignment horizontal="left" vertical="center" wrapText="1"/>
    </xf>
    <xf numFmtId="0" fontId="27" fillId="21" borderId="28" xfId="0" applyFont="1" applyFill="1" applyBorder="1" applyAlignment="1">
      <alignment horizontal="left" vertical="center" wrapText="1"/>
    </xf>
    <xf numFmtId="0" fontId="19" fillId="21" borderId="28" xfId="0" applyFont="1" applyFill="1" applyBorder="1" applyAlignment="1">
      <alignment horizontal="center" vertical="center" wrapText="1"/>
    </xf>
    <xf numFmtId="0" fontId="27" fillId="21" borderId="28" xfId="0" applyFont="1" applyFill="1" applyBorder="1" applyAlignment="1">
      <alignment horizontal="center" vertical="center" wrapText="1"/>
    </xf>
    <xf numFmtId="0" fontId="19" fillId="21" borderId="28" xfId="0" applyFont="1" applyFill="1" applyBorder="1" applyAlignment="1">
      <alignment horizontal="left" vertical="center" wrapText="1"/>
    </xf>
    <xf numFmtId="0" fontId="15" fillId="0" borderId="28" xfId="0" applyFont="1" applyBorder="1" applyAlignment="1">
      <alignment horizontal="center" vertical="center" wrapText="1"/>
    </xf>
    <xf numFmtId="0" fontId="34" fillId="11" borderId="27" xfId="0" applyFont="1" applyFill="1" applyBorder="1" applyAlignment="1">
      <alignment horizontal="center" vertical="center" wrapText="1"/>
    </xf>
    <xf numFmtId="0" fontId="20" fillId="21" borderId="16" xfId="0" applyFont="1" applyFill="1" applyBorder="1" applyAlignment="1">
      <alignment horizontal="center" vertical="center" wrapText="1"/>
    </xf>
    <xf numFmtId="0" fontId="20" fillId="21" borderId="23" xfId="0" applyFont="1" applyFill="1" applyBorder="1" applyAlignment="1">
      <alignment horizontal="center" vertical="center" wrapText="1"/>
    </xf>
    <xf numFmtId="0" fontId="27" fillId="21" borderId="27" xfId="0" applyFont="1" applyFill="1" applyBorder="1" applyAlignment="1">
      <alignment horizontal="center" vertical="center" wrapText="1"/>
    </xf>
    <xf numFmtId="0" fontId="27" fillId="21" borderId="13" xfId="0" applyFont="1" applyFill="1" applyBorder="1" applyAlignment="1">
      <alignment horizontal="center" vertical="center" wrapText="1"/>
    </xf>
    <xf numFmtId="0" fontId="27" fillId="21" borderId="22" xfId="0" applyFont="1" applyFill="1" applyBorder="1" applyAlignment="1">
      <alignment horizontal="center" vertical="center" wrapText="1"/>
    </xf>
    <xf numFmtId="0" fontId="14" fillId="0" borderId="28" xfId="0" applyFont="1" applyBorder="1" applyAlignment="1">
      <alignment horizontal="center" vertical="center" wrapText="1"/>
    </xf>
    <xf numFmtId="0" fontId="27" fillId="21" borderId="27" xfId="0" applyFont="1" applyFill="1" applyBorder="1" applyAlignment="1">
      <alignment horizontal="left" vertical="center" wrapText="1"/>
    </xf>
    <xf numFmtId="0" fontId="27" fillId="21" borderId="13" xfId="0" applyFont="1" applyFill="1" applyBorder="1" applyAlignment="1">
      <alignment horizontal="left" vertical="center" wrapText="1"/>
    </xf>
    <xf numFmtId="0" fontId="27" fillId="21" borderId="22" xfId="0" applyFont="1" applyFill="1" applyBorder="1" applyAlignment="1">
      <alignment horizontal="left" vertical="center" wrapText="1"/>
    </xf>
    <xf numFmtId="0" fontId="19" fillId="4" borderId="28" xfId="0" applyFont="1" applyFill="1" applyBorder="1" applyAlignment="1">
      <alignment horizontal="center" vertical="center" wrapText="1"/>
    </xf>
    <xf numFmtId="0" fontId="19" fillId="4" borderId="16" xfId="0" applyFont="1" applyFill="1" applyBorder="1" applyAlignment="1">
      <alignment horizontal="center" vertical="center" wrapText="1"/>
    </xf>
    <xf numFmtId="0" fontId="19" fillId="4" borderId="23" xfId="0" applyFont="1" applyFill="1" applyBorder="1" applyAlignment="1">
      <alignment horizontal="center" vertical="center" wrapText="1"/>
    </xf>
    <xf numFmtId="0" fontId="19" fillId="21" borderId="27" xfId="0" applyFont="1" applyFill="1" applyBorder="1" applyAlignment="1">
      <alignment horizontal="center" vertical="center" wrapText="1"/>
    </xf>
    <xf numFmtId="0" fontId="18" fillId="21" borderId="28" xfId="0" applyFont="1" applyFill="1" applyBorder="1" applyAlignment="1">
      <alignment horizontal="left" vertical="center" wrapText="1"/>
    </xf>
    <xf numFmtId="0" fontId="15" fillId="11" borderId="23" xfId="0" applyFont="1" applyFill="1" applyBorder="1" applyAlignment="1">
      <alignment horizontal="center" vertical="center" wrapText="1"/>
    </xf>
    <xf numFmtId="0" fontId="10" fillId="0" borderId="28" xfId="0" applyFont="1" applyBorder="1" applyAlignment="1">
      <alignment horizontal="left"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0" fontId="55" fillId="9" borderId="41" xfId="0" applyFont="1" applyFill="1" applyBorder="1" applyAlignment="1">
      <alignment horizontal="left"/>
    </xf>
    <xf numFmtId="0" fontId="55" fillId="9" borderId="41" xfId="0" applyFont="1" applyFill="1" applyBorder="1" applyAlignment="1">
      <alignment horizontal="left" vertical="center"/>
    </xf>
    <xf numFmtId="0" fontId="22" fillId="0" borderId="0" xfId="0" applyFont="1" applyAlignment="1">
      <alignment horizontal="left" wrapText="1"/>
    </xf>
    <xf numFmtId="0" fontId="22" fillId="4" borderId="0" xfId="0" applyFont="1" applyFill="1" applyAlignment="1">
      <alignment horizontal="left" wrapText="1"/>
    </xf>
    <xf numFmtId="0" fontId="61" fillId="4" borderId="0" xfId="12" applyFont="1" applyFill="1" applyAlignment="1">
      <alignment horizontal="left" wrapText="1"/>
    </xf>
    <xf numFmtId="0" fontId="37" fillId="4" borderId="0" xfId="0" applyFont="1" applyFill="1" applyAlignment="1">
      <alignment horizontal="center" wrapText="1"/>
    </xf>
    <xf numFmtId="0" fontId="37" fillId="4" borderId="0" xfId="0" applyFont="1" applyFill="1" applyAlignment="1">
      <alignment horizontal="center"/>
    </xf>
    <xf numFmtId="0" fontId="22" fillId="4" borderId="0" xfId="0" applyFont="1" applyFill="1" applyAlignment="1">
      <alignment horizontal="left"/>
    </xf>
    <xf numFmtId="0" fontId="22" fillId="4" borderId="0" xfId="0" applyFont="1" applyFill="1" applyAlignment="1">
      <alignment horizontal="left" vertical="center"/>
    </xf>
    <xf numFmtId="0" fontId="22" fillId="4" borderId="0" xfId="0" applyFont="1" applyFill="1" applyAlignment="1">
      <alignment horizontal="left" vertical="center" wrapText="1"/>
    </xf>
    <xf numFmtId="0" fontId="1" fillId="4" borderId="0" xfId="0" applyFont="1" applyFill="1" applyAlignment="1">
      <alignment horizontal="left" vertical="center" wrapText="1"/>
    </xf>
    <xf numFmtId="0" fontId="30" fillId="4" borderId="0" xfId="0" applyFont="1" applyFill="1" applyAlignment="1">
      <alignment horizontal="left" vertical="center" wrapText="1"/>
    </xf>
    <xf numFmtId="0" fontId="30" fillId="0" borderId="0" xfId="0" applyFont="1" applyAlignment="1">
      <alignment horizontal="center"/>
    </xf>
    <xf numFmtId="0" fontId="22" fillId="0" borderId="0" xfId="0" applyFont="1" applyAlignment="1">
      <alignment horizontal="left" vertical="center" wrapText="1"/>
    </xf>
    <xf numFmtId="0" fontId="22" fillId="0" borderId="0" xfId="0" applyFont="1" applyAlignment="1">
      <alignment horizontal="left" vertical="center"/>
    </xf>
    <xf numFmtId="0" fontId="22" fillId="4" borderId="0" xfId="0" applyFont="1" applyFill="1" applyAlignment="1">
      <alignment horizontal="center"/>
    </xf>
    <xf numFmtId="0" fontId="58" fillId="4" borderId="0" xfId="0" applyFont="1" applyFill="1" applyAlignment="1">
      <alignment horizontal="center"/>
    </xf>
    <xf numFmtId="0" fontId="58" fillId="4" borderId="0" xfId="0" applyFont="1" applyFill="1" applyAlignment="1">
      <alignment horizontal="left" wrapText="1"/>
    </xf>
    <xf numFmtId="0" fontId="33" fillId="7" borderId="0" xfId="0" applyFont="1" applyFill="1" applyAlignment="1">
      <alignment horizontal="left" vertical="center" wrapText="1" indent="4"/>
    </xf>
    <xf numFmtId="0" fontId="33" fillId="4" borderId="0" xfId="0" applyFont="1" applyFill="1" applyAlignment="1">
      <alignment horizontal="center" vertical="center" wrapText="1"/>
    </xf>
    <xf numFmtId="0" fontId="33" fillId="4" borderId="0" xfId="0" applyFont="1" applyFill="1" applyAlignment="1">
      <alignment horizontal="left" vertical="center" wrapText="1"/>
    </xf>
    <xf numFmtId="0" fontId="33" fillId="4" borderId="0" xfId="0" applyFont="1" applyFill="1" applyAlignment="1">
      <alignment horizontal="left" vertical="center"/>
    </xf>
    <xf numFmtId="0" fontId="22" fillId="4" borderId="0" xfId="0" applyFont="1" applyFill="1" applyAlignment="1">
      <alignment horizontal="left" vertical="center" wrapText="1" indent="2"/>
    </xf>
    <xf numFmtId="0" fontId="22" fillId="7" borderId="0" xfId="0" applyFont="1" applyFill="1" applyAlignment="1">
      <alignment horizontal="left" vertical="center" wrapText="1" indent="4"/>
    </xf>
    <xf numFmtId="0" fontId="37" fillId="4" borderId="0" xfId="0" applyFont="1" applyFill="1" applyAlignment="1">
      <alignment horizontal="left" vertical="center" wrapText="1"/>
    </xf>
    <xf numFmtId="0" fontId="37" fillId="4" borderId="0" xfId="0" applyFont="1" applyFill="1" applyAlignment="1">
      <alignment horizontal="left" vertical="center" indent="2"/>
    </xf>
    <xf numFmtId="0" fontId="37" fillId="4" borderId="0" xfId="0" applyFont="1" applyFill="1" applyAlignment="1">
      <alignment horizontal="left" vertical="center" wrapText="1" indent="2"/>
    </xf>
    <xf numFmtId="0" fontId="58" fillId="4" borderId="0" xfId="0" applyFont="1" applyFill="1" applyAlignment="1">
      <alignment horizontal="center" vertical="center"/>
    </xf>
    <xf numFmtId="0" fontId="37" fillId="2" borderId="5" xfId="0" applyFont="1" applyFill="1" applyBorder="1" applyAlignment="1">
      <alignment horizontal="left" vertical="center" wrapText="1" indent="5"/>
    </xf>
    <xf numFmtId="0" fontId="37" fillId="2" borderId="6" xfId="0" applyFont="1" applyFill="1" applyBorder="1" applyAlignment="1">
      <alignment horizontal="left" vertical="center" wrapText="1" indent="5"/>
    </xf>
    <xf numFmtId="0" fontId="35" fillId="2" borderId="5" xfId="0" applyFont="1" applyFill="1" applyBorder="1" applyAlignment="1">
      <alignment horizontal="left" vertical="center" wrapText="1" indent="6"/>
    </xf>
    <xf numFmtId="0" fontId="35" fillId="2" borderId="6" xfId="0" applyFont="1" applyFill="1" applyBorder="1" applyAlignment="1">
      <alignment horizontal="left" vertical="center" wrapText="1" indent="6"/>
    </xf>
    <xf numFmtId="0" fontId="22" fillId="4" borderId="0" xfId="0" applyFont="1" applyFill="1" applyAlignment="1">
      <alignment vertical="center" wrapText="1"/>
    </xf>
    <xf numFmtId="0" fontId="46" fillId="4" borderId="0" xfId="0" applyFont="1" applyFill="1" applyAlignment="1">
      <alignment horizontal="left" vertical="center" wrapText="1" indent="3"/>
    </xf>
    <xf numFmtId="0" fontId="22" fillId="4" borderId="0" xfId="0" applyFont="1" applyFill="1" applyAlignment="1">
      <alignment horizontal="left" vertical="center" wrapText="1" indent="3"/>
    </xf>
    <xf numFmtId="0" fontId="77" fillId="4" borderId="0" xfId="0" applyFont="1" applyFill="1" applyAlignment="1">
      <alignment vertical="center" wrapText="1"/>
    </xf>
    <xf numFmtId="0" fontId="39" fillId="4" borderId="0" xfId="0" applyFont="1" applyFill="1" applyAlignment="1">
      <alignment horizontal="left" vertical="center" wrapText="1"/>
    </xf>
    <xf numFmtId="0" fontId="0" fillId="0" borderId="0" xfId="0" applyFill="1" applyAlignment="1">
      <alignment wrapText="1"/>
    </xf>
    <xf numFmtId="0" fontId="39" fillId="4" borderId="0" xfId="0" applyFont="1" applyFill="1" applyAlignment="1">
      <alignment vertical="center" wrapText="1"/>
    </xf>
    <xf numFmtId="0" fontId="37" fillId="4" borderId="0" xfId="0" applyFont="1" applyFill="1" applyAlignment="1">
      <alignment vertical="center" wrapText="1"/>
    </xf>
    <xf numFmtId="0" fontId="78" fillId="0" borderId="0" xfId="0" applyFont="1" applyFill="1" applyAlignment="1">
      <alignment wrapText="1"/>
    </xf>
    <xf numFmtId="0" fontId="22" fillId="0" borderId="11" xfId="0" applyFont="1" applyBorder="1" applyAlignment="1">
      <alignment vertical="center" wrapText="1"/>
    </xf>
    <xf numFmtId="0" fontId="22" fillId="0" borderId="43" xfId="0" applyFont="1" applyBorder="1" applyAlignment="1">
      <alignment vertical="center" wrapText="1"/>
    </xf>
    <xf numFmtId="0" fontId="35" fillId="15" borderId="13" xfId="0" applyFont="1" applyFill="1" applyBorder="1" applyAlignment="1">
      <alignment vertical="center" wrapText="1"/>
    </xf>
    <xf numFmtId="0" fontId="31" fillId="0" borderId="13" xfId="0" applyFont="1" applyBorder="1" applyAlignment="1">
      <alignment horizontal="justify" vertical="center" wrapText="1"/>
    </xf>
    <xf numFmtId="0" fontId="31" fillId="0" borderId="13" xfId="0" applyFont="1" applyBorder="1" applyAlignment="1">
      <alignment vertical="center" wrapText="1"/>
    </xf>
    <xf numFmtId="0" fontId="31" fillId="0" borderId="13" xfId="0" quotePrefix="1" applyFont="1" applyBorder="1" applyAlignment="1">
      <alignment horizontal="center" vertical="center" wrapText="1"/>
    </xf>
    <xf numFmtId="0" fontId="31" fillId="0" borderId="13" xfId="0" applyFont="1" applyBorder="1" applyAlignment="1">
      <alignment horizontal="center" vertical="center" wrapText="1"/>
    </xf>
    <xf numFmtId="0" fontId="31" fillId="0" borderId="13" xfId="0" applyFont="1" applyBorder="1" applyAlignment="1">
      <alignment horizontal="left" vertical="center" wrapText="1"/>
    </xf>
    <xf numFmtId="0" fontId="81" fillId="4" borderId="0" xfId="0" applyFont="1" applyFill="1" applyAlignment="1">
      <alignment horizontal="left" vertical="center" wrapText="1" indent="3"/>
    </xf>
    <xf numFmtId="0" fontId="81" fillId="4" borderId="0" xfId="0" applyFont="1" applyFill="1" applyAlignment="1">
      <alignment horizontal="left" vertical="center" wrapText="1"/>
    </xf>
    <xf numFmtId="0" fontId="46" fillId="4" borderId="0" xfId="0" applyFont="1" applyFill="1" applyAlignment="1">
      <alignment horizontal="left" vertical="center" wrapText="1"/>
    </xf>
    <xf numFmtId="0" fontId="35" fillId="4" borderId="0" xfId="0" applyFont="1" applyFill="1" applyAlignment="1">
      <alignment vertical="center" wrapText="1"/>
    </xf>
    <xf numFmtId="0" fontId="22" fillId="17" borderId="11" xfId="0" applyFont="1" applyFill="1" applyBorder="1" applyAlignment="1">
      <alignment horizontal="center" vertical="center" wrapText="1"/>
    </xf>
    <xf numFmtId="0" fontId="22" fillId="17" borderId="44" xfId="0" applyFont="1" applyFill="1" applyBorder="1" applyAlignment="1">
      <alignment horizontal="center" vertical="center" wrapText="1"/>
    </xf>
    <xf numFmtId="0" fontId="22" fillId="17" borderId="43" xfId="0" applyFont="1" applyFill="1" applyBorder="1" applyAlignment="1">
      <alignment horizontal="center" vertical="center" wrapText="1"/>
    </xf>
    <xf numFmtId="0" fontId="22" fillId="0" borderId="11"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45" xfId="0" applyFont="1" applyBorder="1" applyAlignment="1">
      <alignment vertical="center" wrapText="1"/>
    </xf>
    <xf numFmtId="0" fontId="22" fillId="0" borderId="26" xfId="0" applyFont="1" applyBorder="1" applyAlignment="1">
      <alignment vertical="center" wrapText="1"/>
    </xf>
    <xf numFmtId="0" fontId="22" fillId="0" borderId="34" xfId="0" applyFont="1" applyBorder="1" applyAlignment="1">
      <alignment vertical="center" wrapText="1"/>
    </xf>
    <xf numFmtId="0" fontId="31" fillId="16" borderId="45" xfId="0" applyFont="1" applyFill="1" applyBorder="1" applyAlignment="1">
      <alignment vertical="center" wrapText="1"/>
    </xf>
    <xf numFmtId="0" fontId="31" fillId="16" borderId="26" xfId="0" applyFont="1" applyFill="1" applyBorder="1" applyAlignment="1">
      <alignment vertical="center" wrapText="1"/>
    </xf>
    <xf numFmtId="0" fontId="31" fillId="16" borderId="34" xfId="0" applyFont="1" applyFill="1" applyBorder="1" applyAlignment="1">
      <alignment vertical="center" wrapText="1"/>
    </xf>
    <xf numFmtId="3" fontId="22" fillId="0" borderId="11" xfId="0" quotePrefix="1" applyNumberFormat="1" applyFont="1" applyBorder="1" applyAlignment="1">
      <alignment horizontal="center" vertical="center" wrapText="1"/>
    </xf>
    <xf numFmtId="3" fontId="22" fillId="0" borderId="44" xfId="0" applyNumberFormat="1" applyFont="1" applyBorder="1" applyAlignment="1">
      <alignment horizontal="center" vertical="center" wrapText="1"/>
    </xf>
    <xf numFmtId="3" fontId="22" fillId="0" borderId="43" xfId="0" applyNumberFormat="1" applyFont="1" applyBorder="1" applyAlignment="1">
      <alignment horizontal="center" vertical="center" wrapText="1"/>
    </xf>
    <xf numFmtId="0" fontId="43" fillId="4" borderId="0" xfId="0" applyFont="1" applyFill="1" applyAlignment="1">
      <alignment vertical="center" wrapText="1"/>
    </xf>
    <xf numFmtId="0" fontId="22" fillId="4" borderId="0" xfId="0" applyFont="1" applyFill="1" applyAlignment="1">
      <alignment horizontal="center" vertical="center" wrapText="1"/>
    </xf>
    <xf numFmtId="0" fontId="31" fillId="0" borderId="45"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34" xfId="0" applyFont="1" applyBorder="1" applyAlignment="1">
      <alignment horizontal="center" vertical="center" wrapText="1"/>
    </xf>
    <xf numFmtId="0" fontId="35" fillId="16" borderId="11" xfId="0" applyFont="1" applyFill="1" applyBorder="1" applyAlignment="1">
      <alignment horizontal="center" vertical="center" wrapText="1"/>
    </xf>
    <xf numFmtId="0" fontId="35" fillId="16" borderId="43" xfId="0" applyFont="1" applyFill="1" applyBorder="1" applyAlignment="1">
      <alignment horizontal="center" vertical="center" wrapText="1"/>
    </xf>
    <xf numFmtId="0" fontId="35" fillId="19" borderId="46" xfId="0" applyFont="1" applyFill="1" applyBorder="1" applyAlignment="1">
      <alignment horizontal="center" vertical="center" wrapText="1"/>
    </xf>
    <xf numFmtId="0" fontId="35" fillId="19" borderId="47" xfId="0" applyFont="1" applyFill="1" applyBorder="1" applyAlignment="1">
      <alignment horizontal="center" vertical="center" wrapText="1"/>
    </xf>
    <xf numFmtId="0" fontId="35" fillId="19" borderId="48" xfId="0" applyFont="1" applyFill="1" applyBorder="1" applyAlignment="1">
      <alignment horizontal="center" vertical="center" wrapText="1"/>
    </xf>
    <xf numFmtId="0" fontId="35" fillId="19" borderId="3" xfId="0" applyFont="1" applyFill="1" applyBorder="1" applyAlignment="1">
      <alignment horizontal="center" vertical="center" wrapText="1"/>
    </xf>
    <xf numFmtId="0" fontId="73" fillId="20" borderId="14" xfId="0" applyFont="1" applyFill="1" applyBorder="1" applyAlignment="1">
      <alignment vertical="center" wrapText="1"/>
    </xf>
    <xf numFmtId="0" fontId="73" fillId="20" borderId="15" xfId="0" applyFont="1" applyFill="1" applyBorder="1" applyAlignment="1">
      <alignment vertical="center" wrapText="1"/>
    </xf>
    <xf numFmtId="0" fontId="73" fillId="20" borderId="21" xfId="0" applyFont="1" applyFill="1" applyBorder="1" applyAlignment="1">
      <alignment vertical="center" wrapText="1"/>
    </xf>
    <xf numFmtId="0" fontId="37" fillId="16" borderId="11" xfId="0" applyFont="1" applyFill="1" applyBorder="1" applyAlignment="1">
      <alignment horizontal="center" vertical="center" wrapText="1"/>
    </xf>
    <xf numFmtId="0" fontId="37" fillId="16" borderId="43" xfId="0" applyFont="1" applyFill="1" applyBorder="1" applyAlignment="1">
      <alignment horizontal="center"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70">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s>
  <tableStyles count="0" defaultTableStyle="TableStyleMedium2" defaultPivotStyle="PivotStyleLight16"/>
  <colors>
    <mruColors>
      <color rgb="FF66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64</xdr:row>
      <xdr:rowOff>0</xdr:rowOff>
    </xdr:from>
    <xdr:to>
      <xdr:col>1</xdr:col>
      <xdr:colOff>19050</xdr:colOff>
      <xdr:row>64</xdr:row>
      <xdr:rowOff>19050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66</xdr:row>
      <xdr:rowOff>0</xdr:rowOff>
    </xdr:from>
    <xdr:to>
      <xdr:col>1</xdr:col>
      <xdr:colOff>19050</xdr:colOff>
      <xdr:row>66</xdr:row>
      <xdr:rowOff>19050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66</xdr:row>
      <xdr:rowOff>0</xdr:rowOff>
    </xdr:from>
    <xdr:to>
      <xdr:col>1</xdr:col>
      <xdr:colOff>20955</xdr:colOff>
      <xdr:row>66</xdr:row>
      <xdr:rowOff>19050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66</xdr:row>
      <xdr:rowOff>0</xdr:rowOff>
    </xdr:from>
    <xdr:to>
      <xdr:col>1</xdr:col>
      <xdr:colOff>57150</xdr:colOff>
      <xdr:row>66</xdr:row>
      <xdr:rowOff>19050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66</xdr:row>
      <xdr:rowOff>0</xdr:rowOff>
    </xdr:from>
    <xdr:to>
      <xdr:col>1</xdr:col>
      <xdr:colOff>59055</xdr:colOff>
      <xdr:row>66</xdr:row>
      <xdr:rowOff>19050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66</xdr:row>
      <xdr:rowOff>0</xdr:rowOff>
    </xdr:from>
    <xdr:to>
      <xdr:col>1</xdr:col>
      <xdr:colOff>95250</xdr:colOff>
      <xdr:row>66</xdr:row>
      <xdr:rowOff>19050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66</xdr:row>
      <xdr:rowOff>0</xdr:rowOff>
    </xdr:from>
    <xdr:to>
      <xdr:col>1</xdr:col>
      <xdr:colOff>97155</xdr:colOff>
      <xdr:row>66</xdr:row>
      <xdr:rowOff>19050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66</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66</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66</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66</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66</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66</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66</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66</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66</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66</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66</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66</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66</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66</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66</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66</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64</xdr:row>
      <xdr:rowOff>0</xdr:rowOff>
    </xdr:from>
    <xdr:to>
      <xdr:col>1</xdr:col>
      <xdr:colOff>19050</xdr:colOff>
      <xdr:row>64</xdr:row>
      <xdr:rowOff>19050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64</xdr:row>
      <xdr:rowOff>0</xdr:rowOff>
    </xdr:from>
    <xdr:to>
      <xdr:col>1</xdr:col>
      <xdr:colOff>19050</xdr:colOff>
      <xdr:row>64</xdr:row>
      <xdr:rowOff>19050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1</xdr:col>
      <xdr:colOff>19050</xdr:colOff>
      <xdr:row>96</xdr:row>
      <xdr:rowOff>19050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96</xdr:row>
      <xdr:rowOff>0</xdr:rowOff>
    </xdr:from>
    <xdr:to>
      <xdr:col>1</xdr:col>
      <xdr:colOff>20955</xdr:colOff>
      <xdr:row>96</xdr:row>
      <xdr:rowOff>19050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96</xdr:row>
      <xdr:rowOff>0</xdr:rowOff>
    </xdr:from>
    <xdr:to>
      <xdr:col>1</xdr:col>
      <xdr:colOff>57150</xdr:colOff>
      <xdr:row>96</xdr:row>
      <xdr:rowOff>19050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96</xdr:row>
      <xdr:rowOff>0</xdr:rowOff>
    </xdr:from>
    <xdr:to>
      <xdr:col>1</xdr:col>
      <xdr:colOff>59055</xdr:colOff>
      <xdr:row>96</xdr:row>
      <xdr:rowOff>19050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96</xdr:row>
      <xdr:rowOff>0</xdr:rowOff>
    </xdr:from>
    <xdr:to>
      <xdr:col>1</xdr:col>
      <xdr:colOff>95250</xdr:colOff>
      <xdr:row>96</xdr:row>
      <xdr:rowOff>19050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96</xdr:row>
      <xdr:rowOff>0</xdr:rowOff>
    </xdr:from>
    <xdr:to>
      <xdr:col>1</xdr:col>
      <xdr:colOff>97155</xdr:colOff>
      <xdr:row>96</xdr:row>
      <xdr:rowOff>19050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96</xdr:row>
      <xdr:rowOff>0</xdr:rowOff>
    </xdr:from>
    <xdr:to>
      <xdr:col>1</xdr:col>
      <xdr:colOff>133350</xdr:colOff>
      <xdr:row>96</xdr:row>
      <xdr:rowOff>19050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96</xdr:row>
      <xdr:rowOff>0</xdr:rowOff>
    </xdr:from>
    <xdr:to>
      <xdr:col>1</xdr:col>
      <xdr:colOff>135255</xdr:colOff>
      <xdr:row>96</xdr:row>
      <xdr:rowOff>19050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xdr:row>
      <xdr:rowOff>0</xdr:rowOff>
    </xdr:from>
    <xdr:to>
      <xdr:col>1</xdr:col>
      <xdr:colOff>19050</xdr:colOff>
      <xdr:row>64</xdr:row>
      <xdr:rowOff>19050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64</xdr:row>
      <xdr:rowOff>0</xdr:rowOff>
    </xdr:from>
    <xdr:to>
      <xdr:col>1</xdr:col>
      <xdr:colOff>20955</xdr:colOff>
      <xdr:row>64</xdr:row>
      <xdr:rowOff>19050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64</xdr:row>
      <xdr:rowOff>0</xdr:rowOff>
    </xdr:from>
    <xdr:to>
      <xdr:col>1</xdr:col>
      <xdr:colOff>95250</xdr:colOff>
      <xdr:row>64</xdr:row>
      <xdr:rowOff>19050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64</xdr:row>
      <xdr:rowOff>0</xdr:rowOff>
    </xdr:from>
    <xdr:to>
      <xdr:col>1</xdr:col>
      <xdr:colOff>97155</xdr:colOff>
      <xdr:row>64</xdr:row>
      <xdr:rowOff>19050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64</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96</xdr:row>
      <xdr:rowOff>0</xdr:rowOff>
    </xdr:from>
    <xdr:to>
      <xdr:col>1</xdr:col>
      <xdr:colOff>19050</xdr:colOff>
      <xdr:row>96</xdr:row>
      <xdr:rowOff>19050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96</xdr:row>
      <xdr:rowOff>0</xdr:rowOff>
    </xdr:from>
    <xdr:to>
      <xdr:col>1</xdr:col>
      <xdr:colOff>20955</xdr:colOff>
      <xdr:row>96</xdr:row>
      <xdr:rowOff>19050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96</xdr:row>
      <xdr:rowOff>0</xdr:rowOff>
    </xdr:from>
    <xdr:to>
      <xdr:col>1</xdr:col>
      <xdr:colOff>57150</xdr:colOff>
      <xdr:row>96</xdr:row>
      <xdr:rowOff>19050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96</xdr:row>
      <xdr:rowOff>0</xdr:rowOff>
    </xdr:from>
    <xdr:to>
      <xdr:col>1</xdr:col>
      <xdr:colOff>59055</xdr:colOff>
      <xdr:row>96</xdr:row>
      <xdr:rowOff>19050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96</xdr:row>
      <xdr:rowOff>0</xdr:rowOff>
    </xdr:from>
    <xdr:to>
      <xdr:col>1</xdr:col>
      <xdr:colOff>95250</xdr:colOff>
      <xdr:row>96</xdr:row>
      <xdr:rowOff>19050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96</xdr:row>
      <xdr:rowOff>0</xdr:rowOff>
    </xdr:from>
    <xdr:to>
      <xdr:col>1</xdr:col>
      <xdr:colOff>97155</xdr:colOff>
      <xdr:row>96</xdr:row>
      <xdr:rowOff>19050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96</xdr:row>
      <xdr:rowOff>0</xdr:rowOff>
    </xdr:from>
    <xdr:to>
      <xdr:col>1</xdr:col>
      <xdr:colOff>133350</xdr:colOff>
      <xdr:row>96</xdr:row>
      <xdr:rowOff>19050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96</xdr:row>
      <xdr:rowOff>0</xdr:rowOff>
    </xdr:from>
    <xdr:to>
      <xdr:col>1</xdr:col>
      <xdr:colOff>135255</xdr:colOff>
      <xdr:row>96</xdr:row>
      <xdr:rowOff>19050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96</xdr:row>
      <xdr:rowOff>0</xdr:rowOff>
    </xdr:from>
    <xdr:to>
      <xdr:col>1</xdr:col>
      <xdr:colOff>19050</xdr:colOff>
      <xdr:row>96</xdr:row>
      <xdr:rowOff>19050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96</xdr:row>
      <xdr:rowOff>0</xdr:rowOff>
    </xdr:from>
    <xdr:to>
      <xdr:col>1</xdr:col>
      <xdr:colOff>20955</xdr:colOff>
      <xdr:row>96</xdr:row>
      <xdr:rowOff>19050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96</xdr:row>
      <xdr:rowOff>0</xdr:rowOff>
    </xdr:from>
    <xdr:to>
      <xdr:col>1</xdr:col>
      <xdr:colOff>57150</xdr:colOff>
      <xdr:row>96</xdr:row>
      <xdr:rowOff>19050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96</xdr:row>
      <xdr:rowOff>0</xdr:rowOff>
    </xdr:from>
    <xdr:to>
      <xdr:col>1</xdr:col>
      <xdr:colOff>59055</xdr:colOff>
      <xdr:row>96</xdr:row>
      <xdr:rowOff>19050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96</xdr:row>
      <xdr:rowOff>0</xdr:rowOff>
    </xdr:from>
    <xdr:to>
      <xdr:col>1</xdr:col>
      <xdr:colOff>95250</xdr:colOff>
      <xdr:row>96</xdr:row>
      <xdr:rowOff>19050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96</xdr:row>
      <xdr:rowOff>0</xdr:rowOff>
    </xdr:from>
    <xdr:to>
      <xdr:col>1</xdr:col>
      <xdr:colOff>97155</xdr:colOff>
      <xdr:row>96</xdr:row>
      <xdr:rowOff>19050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96</xdr:row>
      <xdr:rowOff>0</xdr:rowOff>
    </xdr:from>
    <xdr:to>
      <xdr:col>1</xdr:col>
      <xdr:colOff>133350</xdr:colOff>
      <xdr:row>96</xdr:row>
      <xdr:rowOff>19050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96</xdr:row>
      <xdr:rowOff>0</xdr:rowOff>
    </xdr:from>
    <xdr:to>
      <xdr:col>1</xdr:col>
      <xdr:colOff>135255</xdr:colOff>
      <xdr:row>96</xdr:row>
      <xdr:rowOff>19050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ichigan.gov/documents/mdhhs/PIHP-MHSP_Provider_Qualifications_530980_7.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C22"/>
  <sheetViews>
    <sheetView workbookViewId="0">
      <selection activeCell="C8" sqref="C8"/>
    </sheetView>
  </sheetViews>
  <sheetFormatPr defaultRowHeight="15"/>
  <cols>
    <col min="1" max="1" width="42.42578125" customWidth="1"/>
    <col min="2" max="2" width="19.5703125" style="27" customWidth="1"/>
    <col min="3" max="3" width="62.140625" customWidth="1"/>
  </cols>
  <sheetData>
    <row r="1" spans="1:3">
      <c r="A1" s="84" t="s">
        <v>152</v>
      </c>
      <c r="B1" s="85"/>
      <c r="C1" s="86"/>
    </row>
    <row r="2" spans="1:3">
      <c r="A2" s="83" t="s">
        <v>1866</v>
      </c>
      <c r="B2" s="82"/>
      <c r="C2" s="87"/>
    </row>
    <row r="3" spans="1:3">
      <c r="A3" s="83" t="str" cm="1">
        <f t="array" aca="1" ref="A3" ca="1">MID(CELL("filename",A1),FIND("]",CELL("filename",A1))+1,256)</f>
        <v>Document Layout &amp; Tab Objective</v>
      </c>
      <c r="B3" s="82"/>
      <c r="C3" s="87"/>
    </row>
    <row r="4" spans="1:3" s="27" customFormat="1" ht="168" customHeight="1">
      <c r="A4" s="630" t="s">
        <v>2704</v>
      </c>
      <c r="B4" s="631"/>
      <c r="C4" s="632"/>
    </row>
    <row r="5" spans="1:3">
      <c r="A5" s="248" t="s">
        <v>1867</v>
      </c>
      <c r="B5" s="246" t="s">
        <v>1869</v>
      </c>
      <c r="C5" s="247" t="s">
        <v>1868</v>
      </c>
    </row>
    <row r="6" spans="1:3" s="27" customFormat="1" ht="39">
      <c r="A6" s="426" t="s">
        <v>2003</v>
      </c>
      <c r="B6" s="427" t="s">
        <v>1870</v>
      </c>
      <c r="C6" s="428" t="s">
        <v>2004</v>
      </c>
    </row>
    <row r="7" spans="1:3" ht="51.75">
      <c r="A7" s="426" t="str">
        <f ca="1">HYPERLINK(MID(CELL("filename",$A$1),FIND("[",CELL("filename",$A$1)),FIND("]",CELL("filename",$A$1))-FIND("[",CELL("filename",$A$1))+1)&amp;"'Code Charts'!A1","Code Charts")</f>
        <v>Code Charts</v>
      </c>
      <c r="B7" s="427" t="s">
        <v>1870</v>
      </c>
      <c r="C7" s="428" t="s">
        <v>1951</v>
      </c>
    </row>
    <row r="8" spans="1:3" ht="51.75">
      <c r="A8" s="426" t="str">
        <f ca="1">HYPERLINK(MID(CELL("filename",$A$1),FIND("[",CELL("filename",$A$1)),FIND("]",CELL("filename",$A$1))-FIND("[",CELL("filename",$A$1))+1)&amp;"'Changes From 21 to 22 Code Sets'!A1","Changes From 21 to 22 Code Sets")</f>
        <v>Changes From 21 to 22 Code Sets</v>
      </c>
      <c r="B8" s="427" t="s">
        <v>1871</v>
      </c>
      <c r="C8" s="428" t="s">
        <v>1874</v>
      </c>
    </row>
    <row r="9" spans="1:3" ht="39">
      <c r="A9" s="426" t="s">
        <v>1261</v>
      </c>
      <c r="B9" s="427" t="s">
        <v>1872</v>
      </c>
      <c r="C9" s="428" t="s">
        <v>1875</v>
      </c>
    </row>
    <row r="10" spans="1:3" ht="39">
      <c r="A10" s="426" t="str">
        <f ca="1">HYPERLINK(MID(CELL("filename",$A$1),FIND("[",CELL("filename",$A$1)),FIND("]",CELL("filename",$A$1))-FIND("[",CELL("filename",$A$1))+1)&amp;"'H0031 Crosswalk'!A1","H0031 Crosswalk")</f>
        <v>H0031 Crosswalk</v>
      </c>
      <c r="B10" s="427" t="s">
        <v>1873</v>
      </c>
      <c r="C10" s="428" t="s">
        <v>1878</v>
      </c>
    </row>
    <row r="11" spans="1:3" ht="39">
      <c r="A11" s="426" t="str">
        <f ca="1">HYPERLINK(MID(CELL("filename",$A$1),FIND("[",CELL("filename",$A$1)),FIND("]",CELL("filename",$A$1))-FIND("[",CELL("filename",$A$1))+1)&amp;"'Qualifications Crosswalk'!A1","Qualifications Crosswalk")</f>
        <v>Qualifications Crosswalk</v>
      </c>
      <c r="B11" s="427" t="s">
        <v>1873</v>
      </c>
      <c r="C11" s="428" t="s">
        <v>1879</v>
      </c>
    </row>
    <row r="12" spans="1:3" ht="26.25">
      <c r="A12" s="426" t="str">
        <f ca="1">HYPERLINK(MID(CELL("filename",$A$1),FIND("[",CELL("filename",$A$1)),FIND("]",CELL("filename",$A$1))-FIND("[",CELL("filename",$A$1))+1)&amp;"'Job Title-Modifier Crosswalk'!A1","Job Title-Modifier Crosswalk")</f>
        <v>Job Title-Modifier Crosswalk</v>
      </c>
      <c r="B12" s="427" t="s">
        <v>1873</v>
      </c>
      <c r="C12" s="428" t="s">
        <v>1880</v>
      </c>
    </row>
    <row r="13" spans="1:3" ht="26.25">
      <c r="A13" s="426" t="str">
        <f ca="1">HYPERLINK(MID(CELL("filename",$A$1),FIND("[",CELL("filename",$A$1)),FIND("]",CELL("filename",$A$1))-FIND("[",CELL("filename",$A$1))+1)&amp;"'Place of Service Codes'!A1","Place of Service Codes")</f>
        <v>Place of Service Codes</v>
      </c>
      <c r="B13" s="427" t="s">
        <v>1872</v>
      </c>
      <c r="C13" s="428" t="s">
        <v>1881</v>
      </c>
    </row>
    <row r="14" spans="1:3" ht="39">
      <c r="A14" s="426" t="str">
        <f ca="1">HYPERLINK(MID(CELL("filename",$A$1),FIND("[",CELL("filename",$A$1)),FIND("]",CELL("filename",$A$1))-FIND("[",CELL("filename",$A$1))+1)&amp;"'General Rules for Reporting'!A1","General Rules for Reporting")</f>
        <v>General Rules for Reporting</v>
      </c>
      <c r="B14" s="427" t="s">
        <v>1871</v>
      </c>
      <c r="C14" s="428" t="s">
        <v>1882</v>
      </c>
    </row>
    <row r="15" spans="1:3" ht="26.25">
      <c r="A15" s="426" t="str">
        <f ca="1">HYPERLINK(MID(CELL("filename",$A$1),FIND("[",CELL("filename",$A$1)),FIND("]",CELL("filename",$A$1))-FIND("[",CELL("filename",$A$1))+1)&amp;"'Appendix-Data Integrity-Content'!A1","Appendix-Data Integrity-Content")</f>
        <v>Appendix-Data Integrity-Content</v>
      </c>
      <c r="B15" s="427" t="s">
        <v>1276</v>
      </c>
      <c r="C15" s="428" t="s">
        <v>1883</v>
      </c>
    </row>
    <row r="16" spans="1:3" ht="26.25">
      <c r="A16" s="426" t="str">
        <f ca="1">HYPERLINK(MID(CELL("filename",$A$1),FIND("[",CELL("filename",$A$1)),FIND("]",CELL("filename",$A$1))-FIND("[",CELL("filename",$A$1))+1)&amp;"'CLS H2016 and T1020'!A1","CLS H2016 and T1020")</f>
        <v>CLS H2016 and T1020</v>
      </c>
      <c r="B16" s="427" t="s">
        <v>1871</v>
      </c>
      <c r="C16" s="428" t="s">
        <v>1884</v>
      </c>
    </row>
    <row r="17" spans="1:3" ht="26.25">
      <c r="A17" s="426" t="str">
        <f ca="1">HYPERLINK(MID(CELL("filename",$A$1),FIND("[",CELL("filename",$A$1)),FIND("]",CELL("filename",$A$1))-FIND("[",CELL("filename",$A$1))+1)&amp;"'CLS H2015 Non-Lic In-Home'!A1","CLS H2015 Non-Lic In-Home")</f>
        <v>CLS H2015 Non-Lic In-Home</v>
      </c>
      <c r="B17" s="427" t="s">
        <v>1871</v>
      </c>
      <c r="C17" s="428" t="s">
        <v>1885</v>
      </c>
    </row>
    <row r="18" spans="1:3" ht="26.25">
      <c r="A18" s="426" t="str">
        <f ca="1">HYPERLINK(MID(CELL("filename",$A$1),FIND("[",CELL("filename",$A$1)),FIND("]",CELL("filename",$A$1))-FIND("[",CELL("filename",$A$1))+1)&amp;"'CLS H2015 Daytime'!A1","CLS H2015 Daytime")</f>
        <v>CLS H2015 Daytime</v>
      </c>
      <c r="B18" s="427" t="s">
        <v>1871</v>
      </c>
      <c r="C18" s="428" t="s">
        <v>1886</v>
      </c>
    </row>
    <row r="19" spans="1:3" ht="26.25">
      <c r="A19" s="426" t="str">
        <f ca="1">HYPERLINK(MID(CELL("filename",$A$1),FIND("[",CELL("filename",$A$1)),FIND("]",CELL("filename",$A$1))-FIND("[",CELL("filename",$A$1))+1)&amp;"'Crisis Intervent-Preadm Screen'!A1","Crisis Intervent-Preadm Screen")</f>
        <v>Crisis Intervent-Preadm Screen</v>
      </c>
      <c r="B19" s="427" t="s">
        <v>1871</v>
      </c>
      <c r="C19" s="428" t="s">
        <v>1887</v>
      </c>
    </row>
    <row r="20" spans="1:3" ht="26.25">
      <c r="A20" s="426" t="str">
        <f ca="1">HYPERLINK(MID(CELL("filename",$A$1),FIND("[",CELL("filename",$A$1)),FIND("]",CELL("filename",$A$1))-FIND("[",CELL("filename",$A$1))+1)&amp;"'Psych IP Local'!A1","Psych IP Local")</f>
        <v>Psych IP Local</v>
      </c>
      <c r="B20" s="427" t="s">
        <v>1871</v>
      </c>
      <c r="C20" s="428" t="s">
        <v>1888</v>
      </c>
    </row>
    <row r="21" spans="1:3" ht="38.25" customHeight="1">
      <c r="A21" s="426" t="str">
        <f ca="1">HYPERLINK(MID(CELL("filename",$A$1),FIND("[",CELL("filename",$A$1)),FIND("]",CELL("filename",$A$1))-FIND("[",CELL("filename",$A$1))+1)&amp;"'Transport Costs - Day Activity'!A1","Transport Costs - Day Activity")</f>
        <v>Transport Costs - Day Activity</v>
      </c>
      <c r="B21" s="613" t="s">
        <v>1871</v>
      </c>
      <c r="C21" s="428" t="s">
        <v>1889</v>
      </c>
    </row>
    <row r="22" spans="1:3" ht="48" customHeight="1" thickBot="1">
      <c r="A22" s="429" t="str">
        <f ca="1">HYPERLINK(MID(CELL("filename",$A$1),FIND("[",CELL("filename",$A$1)),FIND("]",CELL("filename",$A$1))-FIND("[",CELL("filename",$A$1))+1)&amp;"'Same-Time Services Reporting'!A1","Same-Time Services Reporting")</f>
        <v>Same-Time Services Reporting</v>
      </c>
      <c r="B22" s="614" t="s">
        <v>1871</v>
      </c>
      <c r="C22" s="615" t="s">
        <v>1890</v>
      </c>
    </row>
  </sheetData>
  <sheetProtection algorithmName="SHA-512" hashValue="iIGhkOF+Oc0st2H290B2G0i+kiUNUqY4LqBr98DyUKKhyJZjsSebaZdPP+XVsQErCJZ92eMsmt0qBAWQYthVVA==" saltValue="1kqcBaFHeAxXrasVLKp6zw==" spinCount="100000" sheet="1" objects="1" scenarios="1" autoFilter="0"/>
  <mergeCells count="1">
    <mergeCell ref="A4:C4"/>
  </mergeCells>
  <hyperlinks>
    <hyperlink ref="A6" location="'Update Log'!A1" display="Update Log" xr:uid="{5903AB3A-0A21-4D76-9DC5-B4E2E7710BF7}"/>
    <hyperlink ref="A9" location="Modifiers!Print_Titles" display="Modifiers" xr:uid="{4060F203-D800-4F8C-BBD6-DB7A1F72BEDE}"/>
  </hyperlinks>
  <printOptions horizontalCentered="1"/>
  <pageMargins left="0.25" right="0.25" top="0.6" bottom="0.6" header="0.25" footer="0.25"/>
  <pageSetup scale="81"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92D050"/>
  </sheetPr>
  <dimension ref="A1:G81"/>
  <sheetViews>
    <sheetView workbookViewId="0">
      <selection activeCell="A78" sqref="A78:E78"/>
    </sheetView>
  </sheetViews>
  <sheetFormatPr defaultColWidth="9.140625" defaultRowHeight="12.75"/>
  <cols>
    <col min="1" max="1" width="22.85546875" style="40" customWidth="1"/>
    <col min="2" max="2" width="24.42578125" style="40" customWidth="1"/>
    <col min="3" max="3" width="22.42578125" style="40" customWidth="1"/>
    <col min="4" max="4" width="24.140625" style="40" customWidth="1"/>
    <col min="5" max="5" width="25.5703125" style="40" customWidth="1"/>
    <col min="6" max="16384" width="9.140625" style="40"/>
  </cols>
  <sheetData>
    <row r="1" spans="1:7" ht="15">
      <c r="A1" s="1205" t="s">
        <v>0</v>
      </c>
      <c r="B1" s="1205"/>
      <c r="C1" s="1205"/>
      <c r="D1" s="1205"/>
      <c r="E1" s="1205"/>
      <c r="G1" s="251" t="str">
        <f ca="1">HYPERLINK(MID(CELL("filename",$A$1),FIND("[",CELL("filename",$A$1)),FIND("]",CELL("filename",$A$1))-FIND("[",CELL("filename",$A$1))+1)&amp;"'"&amp;'Document Layout &amp; Tab Objective'!$A$3&amp;"'!A1","Return to Document Overview")</f>
        <v>Return to Document Overview</v>
      </c>
    </row>
    <row r="2" spans="1:7" ht="20.25" customHeight="1">
      <c r="A2" s="15"/>
      <c r="B2" s="119"/>
      <c r="C2" s="119"/>
      <c r="D2" s="119"/>
      <c r="E2" s="119"/>
    </row>
    <row r="3" spans="1:7">
      <c r="A3" s="130" t="s">
        <v>1600</v>
      </c>
      <c r="B3" s="131"/>
      <c r="C3" s="131"/>
      <c r="D3" s="131"/>
      <c r="E3" s="131"/>
    </row>
    <row r="4" spans="1:7" ht="15" customHeight="1">
      <c r="A4" s="326" t="str">
        <f ca="1">HYPERLINK(MID(CELL("filename",$A$1),FIND("[",CELL("filename",$A$1)),FIND("]",CELL("filename",$A$1))-FIND("[",CELL("filename",$A$1))+1)&amp;"'General Rules for Reporting'!A23","GENERAL RULES FOR REPORTING")</f>
        <v>GENERAL RULES FOR REPORTING</v>
      </c>
      <c r="B4" s="325"/>
      <c r="C4" s="325"/>
      <c r="D4" s="325"/>
      <c r="E4" s="325"/>
      <c r="F4" s="323"/>
    </row>
    <row r="5" spans="1:7">
      <c r="A5" s="324" t="str">
        <f ca="1">HYPERLINK(MID(CELL("filename",$A$1),FIND("[",CELL("filename",$A$1)),FIND("]",CELL("filename",$A$1))-FIND("[",CELL("filename",$A$1))+1)&amp;"'General Rules for Reporting'!A24","1a. Rounding rules for HCPCS reporting:")</f>
        <v>1a. Rounding rules for HCPCS reporting:</v>
      </c>
      <c r="B5" s="133"/>
      <c r="C5" s="133"/>
      <c r="D5" s="133"/>
      <c r="E5" s="133"/>
      <c r="F5" s="324"/>
    </row>
    <row r="6" spans="1:7">
      <c r="A6" s="324" t="str">
        <f ca="1">HYPERLINK(MID(CELL("filename",$A$1),FIND("[",CELL("filename",$A$1)),FIND("]",CELL("filename",$A$1))-FIND("[",CELL("filename",$A$1))+1)&amp;"'General Rules for Reporting'!A38","1b. Rounding rules for CPT reporting:")</f>
        <v>1b. Rounding rules for CPT reporting:</v>
      </c>
      <c r="B6" s="133"/>
      <c r="C6" s="133"/>
      <c r="D6" s="133"/>
      <c r="E6" s="133"/>
      <c r="F6" s="324"/>
    </row>
    <row r="7" spans="1:7">
      <c r="A7" s="324" t="str">
        <f ca="1">HYPERLINK(MID(CELL("filename",$A$1),FIND("[",CELL("filename",$A$1)),FIND("]",CELL("filename",$A$1))-FIND("[",CELL("filename",$A$1))+1)&amp;"'General Rules for Reporting'!A52","2.  Encounters and contacts")</f>
        <v>2.  Encounters and contacts</v>
      </c>
      <c r="B7" s="133"/>
      <c r="C7" s="133"/>
      <c r="D7" s="133"/>
      <c r="E7" s="133"/>
      <c r="F7" s="324"/>
    </row>
    <row r="8" spans="1:7">
      <c r="A8" s="324" t="str">
        <f ca="1">HYPERLINK(MID(CELL("filename",$A$1),FIND("[",CELL("filename",$A$1)),FIND("]",CELL("filename",$A$1))-FIND("[",CELL("filename",$A$1))+1)&amp;"'General Rules for Reporting'!A54","3.  Face-to-face")</f>
        <v>3.  Face-to-face</v>
      </c>
      <c r="B8" s="133"/>
      <c r="C8" s="133"/>
      <c r="D8" s="133"/>
      <c r="E8" s="133"/>
      <c r="F8" s="324"/>
    </row>
    <row r="9" spans="1:7">
      <c r="A9" s="324" t="str">
        <f ca="1">HYPERLINK(MID(CELL("filename",$A$1),FIND("[",CELL("filename",$A$1)),FIND("]",CELL("filename",$A$1))-FIND("[",CELL("filename",$A$1))+1)&amp;"'General Rules for Reporting'!A56","4.  Modifiers: ")</f>
        <v xml:space="preserve">4.  Modifiers: </v>
      </c>
      <c r="B9" s="134" t="s">
        <v>1602</v>
      </c>
      <c r="C9" s="133"/>
      <c r="D9" s="133"/>
      <c r="E9" s="133"/>
      <c r="F9" s="324"/>
    </row>
    <row r="10" spans="1:7">
      <c r="A10" s="324" t="str">
        <f ca="1">HYPERLINK(MID(CELL("filename",$A$1),FIND("[",CELL("filename",$A$1)),FIND("]",CELL("filename",$A$1))-FIND("[",CELL("filename",$A$1))+1)&amp;"'General Rules for Reporting'!A58","5.  Add-On Codes:")</f>
        <v>5.  Add-On Codes:</v>
      </c>
      <c r="B10" s="133"/>
      <c r="C10" s="133"/>
      <c r="D10" s="133"/>
      <c r="E10" s="133"/>
      <c r="F10" s="324"/>
    </row>
    <row r="11" spans="1:7">
      <c r="A11" s="323"/>
      <c r="B11" s="135"/>
      <c r="C11" s="135"/>
      <c r="D11" s="135"/>
      <c r="E11" s="135"/>
      <c r="F11" s="323"/>
    </row>
    <row r="12" spans="1:7">
      <c r="A12" s="324" t="str">
        <f ca="1">HYPERLINK(MID(CELL("filename",$A$1),FIND("[",CELL("filename",$A$1)),FIND("]",CELL("filename",$A$1))-FIND("[",CELL("filename",$A$1))+1)&amp;"'General Rules for Reporting'!A63","GENERAL COSTING CONSIDERATION RULES")</f>
        <v>GENERAL COSTING CONSIDERATION RULES</v>
      </c>
      <c r="B12" s="133"/>
      <c r="C12" s="133"/>
      <c r="D12" s="133"/>
      <c r="E12" s="133"/>
      <c r="F12" s="324"/>
    </row>
    <row r="13" spans="1:7">
      <c r="A13" s="324" t="str">
        <f ca="1">HYPERLINK(MID(CELL("filename",$A$1),FIND("[",CELL("filename",$A$1)),FIND("]",CELL("filename",$A$1))-FIND("[",CELL("filename",$A$1))+1)&amp;"'General Rules for Reporting'!A66","1. Reporting EPSDT (Early Periodic Screening, Diagnosis and Treatment) Services.")</f>
        <v>1. Reporting EPSDT (Early Periodic Screening, Diagnosis and Treatment) Services.</v>
      </c>
      <c r="B13" s="133"/>
      <c r="C13" s="133"/>
      <c r="D13" s="133"/>
      <c r="E13" s="133"/>
      <c r="F13" s="324"/>
    </row>
    <row r="14" spans="1:7">
      <c r="A14" s="324" t="str">
        <f ca="1">HYPERLINK(MID(CELL("filename",$A$1),FIND("[",CELL("filename",$A$1)),FIND("]",CELL("filename",$A$1))-FIND("[",CELL("filename",$A$1))+1)&amp;"'General Rules for Reporting'!A67","2. Allocating costs for indirect activities and collateral contacts:")</f>
        <v>2. Allocating costs for indirect activities and collateral contacts:</v>
      </c>
      <c r="B14" s="133"/>
      <c r="C14" s="133"/>
      <c r="D14" s="133"/>
      <c r="E14" s="133"/>
      <c r="F14" s="324"/>
    </row>
    <row r="15" spans="1:7">
      <c r="A15" s="324" t="str">
        <f ca="1">HYPERLINK(MID(CELL("filename",$A$1),FIND("[",CELL("filename",$A$1)),FIND("]",CELL("filename",$A$1))-FIND("[",CELL("filename",$A$1))+1)&amp;"'General Rules for Reporting'!A68","3. Medicaid coverage rules for Child Caring Institutions (CCIs): ")</f>
        <v xml:space="preserve">3. Medicaid coverage rules for Child Caring Institutions (CCIs): </v>
      </c>
      <c r="B15" s="133"/>
      <c r="C15" s="133"/>
      <c r="D15" s="133"/>
      <c r="E15" s="133"/>
      <c r="F15" s="324"/>
    </row>
    <row r="16" spans="1:7">
      <c r="A16" s="323"/>
      <c r="B16" s="133"/>
      <c r="C16" s="133"/>
      <c r="D16" s="133"/>
      <c r="E16" s="133"/>
      <c r="F16" s="323"/>
    </row>
    <row r="17" spans="1:6">
      <c r="A17" s="324" t="str">
        <f ca="1">HYPERLINK(MID(CELL("filename",$A$1),FIND("[",CELL("filename",$A$1)),FIND("]",CELL("filename",$A$1))-FIND("[",CELL("filename",$A$1))+1)&amp;"'General Rules for Reporting'!A70","DUPLICATE THRESHOLDS")</f>
        <v>DUPLICATE THRESHOLDS</v>
      </c>
      <c r="B17" s="133"/>
      <c r="C17" s="133"/>
      <c r="D17" s="133"/>
      <c r="E17" s="133"/>
      <c r="F17" s="324"/>
    </row>
    <row r="18" spans="1:6">
      <c r="A18" s="324" t="str">
        <f ca="1">HYPERLINK(MID(CELL("filename",$A$1),FIND("[",CELL("filename",$A$1)),FIND("]",CELL("filename",$A$1))-FIND("[",CELL("filename",$A$1))+1)&amp;"'General Rules for Reporting'!A73","EVALUATION AND MANAGEMENT CHANGES FOR 2021")</f>
        <v>EVALUATION AND MANAGEMENT CHANGES FOR 2021</v>
      </c>
      <c r="B18" s="133"/>
      <c r="C18" s="133"/>
      <c r="D18" s="133"/>
      <c r="E18" s="133"/>
      <c r="F18" s="324"/>
    </row>
    <row r="19" spans="1:6">
      <c r="A19" s="324" t="str">
        <f ca="1">HYPERLINK(MID(CELL("filename",$A$1),FIND("[",CELL("filename",$A$1)),FIND("]",CELL("filename",$A$1))-FIND("[",CELL("filename",$A$1))+1)&amp;"'General Rules for Reporting'!A75","ABA SAME TIME REPORTING")</f>
        <v>ABA SAME TIME REPORTING</v>
      </c>
      <c r="B19" s="133"/>
      <c r="C19" s="133"/>
      <c r="D19" s="133"/>
      <c r="E19" s="133"/>
      <c r="F19" s="324"/>
    </row>
    <row r="20" spans="1:6">
      <c r="A20" s="324" t="str">
        <f ca="1">HYPERLINK(MID(CELL("filename",$A$1),FIND("[",CELL("filename",$A$1)),FIND("]",CELL("filename",$A$1))-FIND("[",CELL("filename",$A$1))+1)&amp;"'General Rules for Reporting'!A79","CURRENT ALLOWABLE TELEMEDICINE SERVICES")</f>
        <v>CURRENT ALLOWABLE TELEMEDICINE SERVICES</v>
      </c>
      <c r="B20" s="133"/>
      <c r="C20" s="133"/>
      <c r="D20" s="133"/>
      <c r="E20" s="133"/>
      <c r="F20" s="324"/>
    </row>
    <row r="21" spans="1:6">
      <c r="A21" s="324" t="str">
        <f ca="1">HYPERLINK(MID(CELL("filename",$A$1),FIND("[",CELL("filename",$A$1)),FIND("]",CELL("filename",$A$1))-FIND("[",CELL("filename",$A$1))+1)&amp;"'General Rules for Reporting'!A81","RESOURCES:")</f>
        <v>RESOURCES:</v>
      </c>
      <c r="B21" s="133"/>
      <c r="C21" s="133"/>
      <c r="D21" s="133"/>
      <c r="E21" s="133"/>
      <c r="F21" s="324"/>
    </row>
    <row r="22" spans="1:6">
      <c r="A22" s="132"/>
      <c r="B22" s="131"/>
      <c r="C22" s="131"/>
      <c r="D22" s="131"/>
      <c r="E22" s="131"/>
      <c r="F22" s="323"/>
    </row>
    <row r="23" spans="1:6">
      <c r="A23" s="1226" t="s">
        <v>1</v>
      </c>
      <c r="B23" s="1226"/>
      <c r="C23" s="1226"/>
      <c r="D23" s="1226"/>
      <c r="E23" s="1226"/>
      <c r="F23" s="323"/>
    </row>
    <row r="24" spans="1:6">
      <c r="A24" s="118" t="s">
        <v>2</v>
      </c>
      <c r="B24" s="119"/>
      <c r="C24" s="119"/>
      <c r="D24" s="119"/>
      <c r="E24" s="119"/>
    </row>
    <row r="25" spans="1:6" ht="13.5" thickBot="1">
      <c r="A25" s="14"/>
      <c r="B25" s="119"/>
      <c r="C25" s="119"/>
      <c r="D25" s="119"/>
      <c r="E25" s="119"/>
    </row>
    <row r="26" spans="1:6" ht="13.5" thickBot="1">
      <c r="A26" s="7" t="s">
        <v>160</v>
      </c>
      <c r="B26" s="8" t="s">
        <v>3</v>
      </c>
      <c r="C26" s="9" t="s">
        <v>4</v>
      </c>
      <c r="D26" s="8" t="s">
        <v>5</v>
      </c>
      <c r="E26" s="10" t="s">
        <v>6</v>
      </c>
    </row>
    <row r="27" spans="1:6" ht="14.25" thickTop="1" thickBot="1">
      <c r="A27" s="120" t="s">
        <v>7</v>
      </c>
      <c r="B27" s="121" t="s">
        <v>8</v>
      </c>
      <c r="C27" s="121" t="s">
        <v>9</v>
      </c>
      <c r="D27" s="121" t="s">
        <v>10</v>
      </c>
      <c r="E27" s="121" t="s">
        <v>11</v>
      </c>
    </row>
    <row r="28" spans="1:6" ht="13.5" thickBot="1">
      <c r="A28" s="120" t="s">
        <v>12</v>
      </c>
      <c r="B28" s="121" t="s">
        <v>13</v>
      </c>
      <c r="C28" s="121" t="s">
        <v>14</v>
      </c>
      <c r="D28" s="121" t="s">
        <v>15</v>
      </c>
      <c r="E28" s="121" t="s">
        <v>16</v>
      </c>
    </row>
    <row r="29" spans="1:6">
      <c r="A29" s="120" t="s">
        <v>17</v>
      </c>
      <c r="B29" s="121" t="s">
        <v>18</v>
      </c>
      <c r="C29" s="121" t="s">
        <v>19</v>
      </c>
      <c r="D29" s="121" t="s">
        <v>20</v>
      </c>
      <c r="E29" s="121" t="s">
        <v>21</v>
      </c>
    </row>
    <row r="30" spans="1:6" ht="13.5" thickBot="1">
      <c r="A30" s="120" t="s">
        <v>22</v>
      </c>
      <c r="B30" s="121" t="s">
        <v>23</v>
      </c>
      <c r="C30" s="122"/>
      <c r="D30" s="121" t="s">
        <v>24</v>
      </c>
      <c r="E30" s="121" t="s">
        <v>25</v>
      </c>
    </row>
    <row r="31" spans="1:6" ht="13.5" thickBot="1">
      <c r="A31" s="120" t="s">
        <v>26</v>
      </c>
      <c r="B31" s="121" t="s">
        <v>27</v>
      </c>
      <c r="C31" s="122"/>
      <c r="D31" s="122"/>
      <c r="E31" s="121" t="s">
        <v>28</v>
      </c>
    </row>
    <row r="32" spans="1:6" ht="13.5" thickBot="1">
      <c r="A32" s="120" t="s">
        <v>29</v>
      </c>
      <c r="B32" s="121" t="s">
        <v>30</v>
      </c>
      <c r="C32" s="122"/>
      <c r="D32" s="122"/>
      <c r="E32" s="121" t="s">
        <v>31</v>
      </c>
    </row>
    <row r="33" spans="1:6" ht="13.5" thickBot="1">
      <c r="A33" s="120" t="s">
        <v>32</v>
      </c>
      <c r="B33" s="121" t="s">
        <v>33</v>
      </c>
      <c r="C33" s="122"/>
      <c r="D33" s="122"/>
      <c r="E33" s="121" t="s">
        <v>34</v>
      </c>
    </row>
    <row r="34" spans="1:6" ht="13.5" thickBot="1">
      <c r="A34" s="120" t="s">
        <v>35</v>
      </c>
      <c r="B34" s="121" t="s">
        <v>36</v>
      </c>
      <c r="C34" s="122"/>
      <c r="D34" s="122"/>
      <c r="E34" s="121" t="s">
        <v>37</v>
      </c>
    </row>
    <row r="35" spans="1:6" ht="13.5" thickBot="1">
      <c r="A35" s="123"/>
      <c r="B35" s="121" t="s">
        <v>38</v>
      </c>
      <c r="C35" s="122"/>
      <c r="D35" s="122"/>
      <c r="E35" s="121" t="s">
        <v>39</v>
      </c>
    </row>
    <row r="36" spans="1:6">
      <c r="A36" s="124" t="s">
        <v>40</v>
      </c>
      <c r="B36" s="119"/>
      <c r="C36" s="119"/>
      <c r="D36" s="119"/>
      <c r="E36" s="119"/>
    </row>
    <row r="37" spans="1:6">
      <c r="A37" s="119"/>
      <c r="B37" s="119"/>
      <c r="C37" s="119"/>
      <c r="D37" s="119"/>
      <c r="E37" s="119"/>
    </row>
    <row r="38" spans="1:6">
      <c r="A38" s="118" t="s">
        <v>41</v>
      </c>
      <c r="B38" s="119"/>
      <c r="C38" s="119"/>
      <c r="D38" s="119"/>
      <c r="E38" s="119"/>
    </row>
    <row r="39" spans="1:6" ht="72" customHeight="1" thickBot="1">
      <c r="A39" s="1212" t="s">
        <v>161</v>
      </c>
      <c r="B39" s="1212"/>
      <c r="C39" s="1212"/>
      <c r="D39" s="1212"/>
      <c r="E39" s="1212"/>
      <c r="F39" s="36"/>
    </row>
    <row r="40" spans="1:6" ht="13.5" thickBot="1">
      <c r="A40" s="1227" t="s">
        <v>162</v>
      </c>
      <c r="B40" s="1228"/>
      <c r="C40" s="1229" t="s">
        <v>42</v>
      </c>
      <c r="D40" s="1230"/>
      <c r="E40" s="119"/>
    </row>
    <row r="41" spans="1:6" ht="13.5" thickBot="1">
      <c r="A41" s="11" t="s">
        <v>43</v>
      </c>
      <c r="B41" s="12" t="s">
        <v>44</v>
      </c>
      <c r="C41" s="12" t="s">
        <v>43</v>
      </c>
      <c r="D41" s="12" t="s">
        <v>44</v>
      </c>
      <c r="E41" s="119"/>
    </row>
    <row r="42" spans="1:6" ht="13.5" thickBot="1">
      <c r="A42" s="125">
        <v>0</v>
      </c>
      <c r="B42" s="102" t="s">
        <v>45</v>
      </c>
      <c r="C42" s="102">
        <v>0</v>
      </c>
      <c r="D42" s="126" t="s">
        <v>46</v>
      </c>
      <c r="E42" s="119"/>
    </row>
    <row r="43" spans="1:6" ht="13.5" thickBot="1">
      <c r="A43" s="125">
        <v>1</v>
      </c>
      <c r="B43" s="102" t="s">
        <v>47</v>
      </c>
      <c r="C43" s="102">
        <v>1</v>
      </c>
      <c r="D43" s="126" t="s">
        <v>48</v>
      </c>
      <c r="E43" s="119"/>
    </row>
    <row r="44" spans="1:6" ht="13.5" thickBot="1">
      <c r="A44" s="125">
        <v>2</v>
      </c>
      <c r="B44" s="102" t="s">
        <v>49</v>
      </c>
      <c r="C44" s="102">
        <v>2</v>
      </c>
      <c r="D44" s="102" t="s">
        <v>50</v>
      </c>
      <c r="E44" s="119"/>
    </row>
    <row r="45" spans="1:6" ht="13.5" thickBot="1">
      <c r="A45" s="125">
        <v>3</v>
      </c>
      <c r="B45" s="102" t="s">
        <v>51</v>
      </c>
      <c r="C45" s="102">
        <v>3</v>
      </c>
      <c r="D45" s="102" t="s">
        <v>52</v>
      </c>
      <c r="E45" s="119"/>
    </row>
    <row r="46" spans="1:6" ht="13.5" thickBot="1">
      <c r="A46" s="125">
        <v>4</v>
      </c>
      <c r="B46" s="102" t="s">
        <v>53</v>
      </c>
      <c r="C46" s="102">
        <v>4</v>
      </c>
      <c r="D46" s="102" t="s">
        <v>54</v>
      </c>
      <c r="E46" s="119"/>
    </row>
    <row r="47" spans="1:6">
      <c r="A47" s="119"/>
      <c r="B47" s="119"/>
      <c r="C47" s="119"/>
      <c r="D47" s="119"/>
      <c r="E47" s="119"/>
    </row>
    <row r="48" spans="1:6">
      <c r="A48" s="127" t="s">
        <v>163</v>
      </c>
      <c r="B48" s="119"/>
      <c r="C48" s="119"/>
      <c r="D48" s="119"/>
      <c r="E48" s="119"/>
    </row>
    <row r="49" spans="1:7">
      <c r="A49" s="127" t="s">
        <v>164</v>
      </c>
      <c r="B49" s="119"/>
      <c r="C49" s="119"/>
      <c r="D49" s="119"/>
      <c r="E49" s="119"/>
    </row>
    <row r="50" spans="1:7">
      <c r="A50" s="127" t="s">
        <v>165</v>
      </c>
      <c r="B50" s="119"/>
      <c r="C50" s="119"/>
      <c r="D50" s="119"/>
      <c r="E50" s="119"/>
    </row>
    <row r="51" spans="1:7">
      <c r="A51" s="127"/>
      <c r="B51" s="119"/>
      <c r="C51" s="119"/>
      <c r="D51" s="119"/>
      <c r="E51" s="119"/>
    </row>
    <row r="52" spans="1:7" ht="45" customHeight="1">
      <c r="A52" s="1223" t="s">
        <v>1601</v>
      </c>
      <c r="B52" s="1223"/>
      <c r="C52" s="1223"/>
      <c r="D52" s="1223"/>
      <c r="E52" s="1223"/>
    </row>
    <row r="53" spans="1:7">
      <c r="A53" s="1224"/>
      <c r="B53" s="1224"/>
      <c r="C53" s="1224"/>
      <c r="D53" s="1224"/>
      <c r="E53" s="1224"/>
    </row>
    <row r="54" spans="1:7" ht="82.5" customHeight="1">
      <c r="A54" s="1208" t="s">
        <v>1604</v>
      </c>
      <c r="B54" s="1208"/>
      <c r="C54" s="1208"/>
      <c r="D54" s="1208"/>
      <c r="E54" s="1208"/>
    </row>
    <row r="55" spans="1:7" ht="12" customHeight="1">
      <c r="A55" s="351"/>
      <c r="B55" s="351"/>
      <c r="C55" s="351"/>
      <c r="D55" s="351"/>
      <c r="E55" s="351"/>
    </row>
    <row r="56" spans="1:7">
      <c r="A56" s="1224" t="s">
        <v>1700</v>
      </c>
      <c r="B56" s="1224"/>
      <c r="C56" s="1224"/>
      <c r="D56" s="1224"/>
      <c r="E56" s="1224"/>
    </row>
    <row r="57" spans="1:7" ht="12.75" customHeight="1">
      <c r="A57" s="90"/>
      <c r="B57" s="90"/>
      <c r="C57" s="90"/>
      <c r="D57" s="90"/>
      <c r="E57" s="90"/>
    </row>
    <row r="58" spans="1:7" ht="37.5" customHeight="1">
      <c r="A58" s="1225" t="s">
        <v>166</v>
      </c>
      <c r="B58" s="1225"/>
      <c r="C58" s="1225"/>
      <c r="D58" s="1225"/>
      <c r="E58" s="1225"/>
    </row>
    <row r="59" spans="1:7" ht="57.75" customHeight="1">
      <c r="A59" s="1221" t="s">
        <v>1605</v>
      </c>
      <c r="B59" s="1221"/>
      <c r="C59" s="1221"/>
      <c r="D59" s="1221"/>
      <c r="E59" s="1221"/>
    </row>
    <row r="60" spans="1:7" ht="17.25" customHeight="1">
      <c r="A60" s="1221" t="s">
        <v>1606</v>
      </c>
      <c r="B60" s="1221"/>
      <c r="C60" s="1221"/>
      <c r="D60" s="1221"/>
      <c r="E60" s="1221"/>
    </row>
    <row r="61" spans="1:7" ht="17.25" customHeight="1">
      <c r="A61" s="1221" t="s">
        <v>1607</v>
      </c>
      <c r="B61" s="1221"/>
      <c r="C61" s="1221"/>
      <c r="D61" s="1221"/>
      <c r="E61" s="1221"/>
    </row>
    <row r="62" spans="1:7">
      <c r="A62" s="1214"/>
      <c r="B62" s="1214"/>
      <c r="C62" s="1214"/>
      <c r="D62" s="1214"/>
      <c r="E62" s="1214"/>
    </row>
    <row r="63" spans="1:7">
      <c r="A63" s="1215" t="s">
        <v>153</v>
      </c>
      <c r="B63" s="1215"/>
      <c r="C63" s="1215"/>
      <c r="D63" s="1215"/>
      <c r="E63" s="1215"/>
    </row>
    <row r="64" spans="1:7">
      <c r="A64" s="128"/>
      <c r="B64" s="128"/>
      <c r="C64" s="128"/>
      <c r="D64" s="128"/>
      <c r="E64" s="128"/>
      <c r="F64" s="129"/>
      <c r="G64" s="129"/>
    </row>
    <row r="65" spans="1:7" ht="34.5" customHeight="1">
      <c r="A65" s="1208" t="s">
        <v>154</v>
      </c>
      <c r="B65" s="1208"/>
      <c r="C65" s="1208"/>
      <c r="D65" s="1208"/>
      <c r="E65" s="1208"/>
      <c r="F65" s="36"/>
      <c r="G65" s="36"/>
    </row>
    <row r="66" spans="1:7" ht="72.75" customHeight="1">
      <c r="A66" s="1208" t="s">
        <v>155</v>
      </c>
      <c r="B66" s="1208"/>
      <c r="C66" s="1208"/>
      <c r="D66" s="1208"/>
      <c r="E66" s="1208"/>
      <c r="F66" s="46"/>
      <c r="G66" s="46"/>
    </row>
    <row r="67" spans="1:7" ht="178.5" customHeight="1">
      <c r="A67" s="1208" t="s">
        <v>156</v>
      </c>
      <c r="B67" s="1208"/>
      <c r="C67" s="1208"/>
      <c r="D67" s="1208"/>
      <c r="E67" s="1208"/>
      <c r="F67" s="46"/>
      <c r="G67" s="46"/>
    </row>
    <row r="68" spans="1:7" ht="90" customHeight="1">
      <c r="A68" s="1208" t="s">
        <v>157</v>
      </c>
      <c r="B68" s="1208"/>
      <c r="C68" s="1208"/>
      <c r="D68" s="1208"/>
      <c r="E68" s="1208"/>
      <c r="F68" s="46"/>
      <c r="G68" s="46"/>
    </row>
    <row r="69" spans="1:7">
      <c r="A69" s="128"/>
      <c r="B69" s="128"/>
      <c r="C69" s="128"/>
      <c r="D69" s="128"/>
      <c r="E69" s="128"/>
      <c r="F69" s="129"/>
      <c r="G69" s="129"/>
    </row>
    <row r="70" spans="1:7" ht="12.75" customHeight="1">
      <c r="A70" s="1216" t="s">
        <v>158</v>
      </c>
      <c r="B70" s="1216"/>
      <c r="C70" s="1216"/>
      <c r="D70" s="1216"/>
      <c r="E70" s="1216"/>
      <c r="F70" s="16"/>
      <c r="G70" s="16"/>
    </row>
    <row r="71" spans="1:7" ht="54" customHeight="1">
      <c r="A71" s="1202" t="s">
        <v>159</v>
      </c>
      <c r="B71" s="1202"/>
      <c r="C71" s="1202"/>
      <c r="D71" s="1202"/>
      <c r="E71" s="1202"/>
      <c r="F71" s="129"/>
      <c r="G71" s="129"/>
    </row>
    <row r="72" spans="1:7">
      <c r="A72" s="119"/>
      <c r="B72" s="119"/>
      <c r="C72" s="119"/>
      <c r="D72" s="119"/>
      <c r="E72" s="119"/>
    </row>
    <row r="73" spans="1:7" s="46" customFormat="1" ht="246" customHeight="1">
      <c r="A73" s="1217" t="s">
        <v>1268</v>
      </c>
      <c r="B73" s="1217"/>
      <c r="C73" s="1217"/>
      <c r="D73" s="1217"/>
      <c r="E73" s="1217"/>
    </row>
    <row r="74" spans="1:7">
      <c r="A74" s="119"/>
      <c r="B74" s="119"/>
      <c r="C74" s="119"/>
      <c r="D74" s="119"/>
      <c r="E74" s="119"/>
    </row>
    <row r="75" spans="1:7" s="46" customFormat="1" ht="37.5" customHeight="1">
      <c r="A75" s="1217" t="s">
        <v>1269</v>
      </c>
      <c r="B75" s="1217"/>
      <c r="C75" s="1217"/>
      <c r="D75" s="1217"/>
      <c r="E75" s="1217"/>
    </row>
    <row r="76" spans="1:7" s="46" customFormat="1" ht="37.5" customHeight="1">
      <c r="A76" s="1218"/>
      <c r="B76" s="1218"/>
      <c r="C76" s="1218"/>
      <c r="D76" s="1218"/>
      <c r="E76" s="1218"/>
    </row>
    <row r="77" spans="1:7">
      <c r="A77" s="1205" t="s">
        <v>1270</v>
      </c>
      <c r="B77" s="1205"/>
      <c r="C77" s="1205"/>
      <c r="D77" s="1205"/>
      <c r="E77" s="1205"/>
    </row>
    <row r="78" spans="1:7" ht="164.25" customHeight="1">
      <c r="A78" s="1222" t="s">
        <v>1272</v>
      </c>
      <c r="B78" s="1222"/>
      <c r="C78" s="1222"/>
      <c r="D78" s="1222"/>
      <c r="E78" s="1222"/>
    </row>
    <row r="79" spans="1:7" ht="91.5" customHeight="1">
      <c r="A79" s="1219" t="s">
        <v>1273</v>
      </c>
      <c r="B79" s="1220"/>
      <c r="C79" s="1220"/>
      <c r="D79" s="1220"/>
      <c r="E79" s="1220"/>
    </row>
    <row r="80" spans="1:7" ht="58.5" customHeight="1">
      <c r="A80" s="1219" t="s">
        <v>1271</v>
      </c>
      <c r="B80" s="1220"/>
      <c r="C80" s="1220"/>
      <c r="D80" s="1220"/>
      <c r="E80" s="1220"/>
    </row>
    <row r="81" spans="1:5" ht="94.5" customHeight="1">
      <c r="A81" s="1212" t="s">
        <v>1603</v>
      </c>
      <c r="B81" s="1213"/>
      <c r="C81" s="1213"/>
      <c r="D81" s="1213"/>
      <c r="E81" s="1213"/>
    </row>
  </sheetData>
  <sheetProtection algorithmName="SHA-512" hashValue="Lk5vV9H68cKFqTTb4DbAqxTS2h7gd7SNm2hlp/EJrA1xKD9XkXb4MBwE5VZsoj/ArN04XRWNiMlEeSi1c/F6RA==" saltValue="EwseEBWAIkt8/fh/VNGxYg==" spinCount="100000" sheet="1" objects="1" scenarios="1"/>
  <mergeCells count="29">
    <mergeCell ref="A23:E23"/>
    <mergeCell ref="A1:E1"/>
    <mergeCell ref="A40:B40"/>
    <mergeCell ref="C40:D40"/>
    <mergeCell ref="A39:E39"/>
    <mergeCell ref="A52:E52"/>
    <mergeCell ref="A54:E54"/>
    <mergeCell ref="A53:E53"/>
    <mergeCell ref="A56:E56"/>
    <mergeCell ref="A58:E58"/>
    <mergeCell ref="A59:E59"/>
    <mergeCell ref="A60:E60"/>
    <mergeCell ref="A61:E61"/>
    <mergeCell ref="A75:E75"/>
    <mergeCell ref="A78:E78"/>
    <mergeCell ref="A81:E81"/>
    <mergeCell ref="A62:E62"/>
    <mergeCell ref="A63:E63"/>
    <mergeCell ref="A71:E71"/>
    <mergeCell ref="A70:E70"/>
    <mergeCell ref="A73:E73"/>
    <mergeCell ref="A66:E66"/>
    <mergeCell ref="A67:E67"/>
    <mergeCell ref="A65:E65"/>
    <mergeCell ref="A68:E68"/>
    <mergeCell ref="A76:E76"/>
    <mergeCell ref="A77:E77"/>
    <mergeCell ref="A80:E80"/>
    <mergeCell ref="A79:E79"/>
  </mergeCells>
  <phoneticPr fontId="28"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F88"/>
  <sheetViews>
    <sheetView topLeftCell="A55" workbookViewId="0">
      <selection activeCell="A79" sqref="A79"/>
    </sheetView>
  </sheetViews>
  <sheetFormatPr defaultColWidth="9.140625" defaultRowHeight="12.75"/>
  <cols>
    <col min="1" max="1" width="83.85546875" style="40" customWidth="1"/>
    <col min="2" max="2" width="11.140625" style="40" customWidth="1"/>
    <col min="3" max="5" width="9.140625" style="40"/>
    <col min="6" max="6" width="9.140625" style="40" customWidth="1"/>
    <col min="7" max="16384" width="9.140625" style="40"/>
  </cols>
  <sheetData>
    <row r="1" spans="1:6" ht="25.5">
      <c r="A1" s="257" t="s">
        <v>1275</v>
      </c>
      <c r="C1" s="251" t="str">
        <f ca="1">HYPERLINK(MID(CELL("filename",$A$1),FIND("[",CELL("filename",$A$1)),FIND("]",CELL("filename",$A$1))-FIND("[",CELL("filename",$A$1))+1)&amp;"'"&amp;'Document Layout &amp; Tab Objective'!$A$3&amp;"'!A1","Return to Document Overview")</f>
        <v>Return to Document Overview</v>
      </c>
    </row>
    <row r="2" spans="1:6" ht="26.25" customHeight="1">
      <c r="A2" s="258" t="s">
        <v>1276</v>
      </c>
    </row>
    <row r="3" spans="1:6">
      <c r="A3" s="264"/>
    </row>
    <row r="4" spans="1:6" ht="25.5">
      <c r="A4" s="268" t="str">
        <f ca="1">HYPERLINK(MID(CELL("filename",$A$1),FIND("[",CELL("filename",$A$1)),FIND("]",CELL("filename",$A$1))-FIND("[",CELL("filename",$A$1))+1)&amp;"'CLS H2016 and T1020'!A1","Reporting of Community Living Support per diem (H2016) and Personal Care per diem (T1020) in Licensed and Certified Residential Settings")</f>
        <v>Reporting of Community Living Support per diem (H2016) and Personal Care per diem (T1020) in Licensed and Certified Residential Settings</v>
      </c>
      <c r="B4" s="91"/>
    </row>
    <row r="5" spans="1:6">
      <c r="A5" s="264"/>
    </row>
    <row r="6" spans="1:6">
      <c r="A6" s="259" t="str">
        <f ca="1">HYPERLINK(MID(CELL("filename",$A$1),FIND("[",CELL("filename",$A$1)),FIND("]",CELL("filename",$A$1))-FIND("[",CELL("filename",$A$1))+1)&amp;"'CLS H2016 and T1020'!A11","General Instructions")</f>
        <v>General Instructions</v>
      </c>
      <c r="B6" s="92"/>
    </row>
    <row r="7" spans="1:6">
      <c r="A7" s="269" t="str">
        <f ca="1">HYPERLINK(MID(CELL("filename",$A$1),FIND("[",CELL("filename",$A$1)),FIND("]",CELL("filename",$A$1))-FIND("[",CELL("filename",$A$1))+1)&amp;"'CLS H2016 and T1020'!A22","Definition of Living Arrangements")</f>
        <v>Definition of Living Arrangements</v>
      </c>
      <c r="B7" s="92"/>
    </row>
    <row r="8" spans="1:6">
      <c r="A8" s="269" t="str">
        <f ca="1">HYPERLINK(MID(CELL("filename",$A$1),FIND("[",CELL("filename",$A$1)),FIND("]",CELL("filename",$A$1))-FIND("[",CELL("filename",$A$1))+1)&amp;"'CLS H2016 and T1020'!A45","PIHP Service Covered")</f>
        <v>PIHP Service Covered</v>
      </c>
      <c r="B8" s="92"/>
    </row>
    <row r="9" spans="1:6">
      <c r="A9" s="269" t="str">
        <f ca="1">HYPERLINK(MID(CELL("filename",$A$1),FIND("[",CELL("filename",$A$1)),FIND("]",CELL("filename",$A$1))-FIND("[",CELL("filename",$A$1))+1)&amp;"'CLS H2016 and T1020'!A66","Assessment")</f>
        <v>Assessment</v>
      </c>
      <c r="B9" s="92"/>
    </row>
    <row r="10" spans="1:6">
      <c r="A10" s="259" t="str">
        <f ca="1">HYPERLINK(MID(CELL("filename",$A$1),FIND("[",CELL("filename",$A$1)),FIND("]",CELL("filename",$A$1))-FIND("[",CELL("filename",$A$1))+1)&amp;"'CLS H2016 and T1020'!A77","Reporting")</f>
        <v>Reporting</v>
      </c>
      <c r="B10" s="92"/>
      <c r="F10" s="256"/>
    </row>
    <row r="11" spans="1:6">
      <c r="A11" s="259" t="str">
        <f ca="1">HYPERLINK(MID(CELL("filename",$A$1),FIND("[",CELL("filename",$A$1)),FIND("]",CELL("filename",$A$1))-FIND("[",CELL("filename",$A$1))+1)&amp;"'CLS H2016 and T1020'!A101","Relationship to Daytime Activities ")</f>
        <v xml:space="preserve">Relationship to Daytime Activities </v>
      </c>
      <c r="B11" s="92"/>
    </row>
    <row r="12" spans="1:6">
      <c r="A12" s="259" t="str">
        <f ca="1">HYPERLINK(MID(CELL("filename",$A$1),FIND("[",CELL("filename",$A$1)),FIND("]",CELL("filename",$A$1))-FIND("[",CELL("filename",$A$1))+1)&amp;"'CLS H2016 and T1020'!A107","Pricing")</f>
        <v>Pricing</v>
      </c>
      <c r="B12" s="92"/>
      <c r="D12" s="255"/>
    </row>
    <row r="13" spans="1:6">
      <c r="A13" s="265"/>
    </row>
    <row r="14" spans="1:6" ht="25.5">
      <c r="A14" s="270" t="str">
        <f ca="1">HYPERLINK(MID(CELL("filename",$A$1),FIND("[",CELL("filename",$A$1)),FIND("]",CELL("filename",$A$1))-FIND("[",CELL("filename",$A$1))+1)&amp;"'CLS H2015 Non-Lic In-Home'!A1","Community Living Supports in Non-Licensed In-Home Settings: H2015 (15 minute) (Updated August 2020)")</f>
        <v>Community Living Supports in Non-Licensed In-Home Settings: H2015 (15 minute) (Updated August 2020)</v>
      </c>
    </row>
    <row r="15" spans="1:6">
      <c r="A15" s="264"/>
      <c r="D15" s="256"/>
    </row>
    <row r="16" spans="1:6">
      <c r="A16" s="269" t="str">
        <f ca="1">HYPERLINK(MID(CELL("filename",$A$1),FIND("[",CELL("filename",$A$1)),FIND("]",CELL("filename",$A$1))-FIND("[",CELL("filename",$A$1))+1)&amp;"'CLS H2015 Non-Lic In-Home'!A3","Background")</f>
        <v>Background</v>
      </c>
    </row>
    <row r="17" spans="1:2">
      <c r="A17" s="259" t="str">
        <f ca="1">HYPERLINK(MID(CELL("filename",$A$1),FIND("[",CELL("filename",$A$1)),FIND("]",CELL("filename",$A$1))-FIND("[",CELL("filename",$A$1))+1)&amp;"'CLS H2015 Non-Lic In-Home'!A13","Service Definition")</f>
        <v>Service Definition</v>
      </c>
      <c r="B17" s="92"/>
    </row>
    <row r="18" spans="1:2">
      <c r="A18" s="265"/>
    </row>
    <row r="19" spans="1:2">
      <c r="A19" s="259" t="str">
        <f ca="1">HYPERLINK(MID(CELL("filename",$A$1),FIND("[",CELL("filename",$A$1)),FIND("]",CELL("filename",$A$1))-FIND("[",CELL("filename",$A$1))+1)&amp;"'CLS H2015 Non-Lic In-Home'!A17","CLS as Primarily In-Home Support")</f>
        <v>CLS as Primarily In-Home Support</v>
      </c>
      <c r="B19" s="92"/>
    </row>
    <row r="20" spans="1:2">
      <c r="A20" s="271" t="str">
        <f ca="1">HYPERLINK(MID(CELL("filename",$A$1),FIND("[",CELL("filename",$A$1)),FIND("]",CELL("filename",$A$1))-FIND("[",CELL("filename",$A$1))+1)&amp;"'CLS H2015 Non-Lic In-Home'!A27","Reporting Rules")</f>
        <v>Reporting Rules</v>
      </c>
      <c r="B20" s="93"/>
    </row>
    <row r="21" spans="1:2">
      <c r="A21" s="271" t="str">
        <f ca="1">HYPERLINK(MID(CELL("filename",$A$1),FIND("[",CELL("filename",$A$1)),FIND("]",CELL("filename",$A$1))-FIND("[",CELL("filename",$A$1))+1)&amp;"'CLS H2015 Non-Lic In-Home'!A30","Home Help")</f>
        <v>Home Help</v>
      </c>
      <c r="B21" s="93"/>
    </row>
    <row r="22" spans="1:2">
      <c r="A22" s="271" t="str">
        <f ca="1">HYPERLINK(MID(CELL("filename",$A$1),FIND("[",CELL("filename",$A$1)),FIND("]",CELL("filename",$A$1))-FIND("[",CELL("filename",$A$1))+1)&amp;"'CLS H2015 Non-Lic In-Home'!A38","Needs Assessment")</f>
        <v>Needs Assessment</v>
      </c>
      <c r="B22" s="93"/>
    </row>
    <row r="23" spans="1:2">
      <c r="A23" s="271" t="str">
        <f ca="1">HYPERLINK(MID(CELL("filename",$A$1),FIND("[",CELL("filename",$A$1)),FIND("]",CELL("filename",$A$1))-FIND("[",CELL("filename",$A$1))+1)&amp;"'CLS H2015 Non-Lic In-Home'!A50","Use of UN, UP, UQ UR, US Modifier")</f>
        <v>Use of UN, UP, UQ UR, US Modifier</v>
      </c>
      <c r="B23" s="93"/>
    </row>
    <row r="24" spans="1:2">
      <c r="A24" s="271" t="str">
        <f ca="1">HYPERLINK(MID(CELL("filename",$A$1),FIND("[",CELL("filename",$A$1)),FIND("]",CELL("filename",$A$1))-FIND("[",CELL("filename",$A$1))+1)&amp;"'CLS H2015 Non-Lic In-Home'!A58","Place of Service Code")</f>
        <v>Place of Service Code</v>
      </c>
      <c r="B24" s="93"/>
    </row>
    <row r="25" spans="1:2">
      <c r="A25" s="271" t="str">
        <f ca="1">HYPERLINK(MID(CELL("filename",$A$1),FIND("[",CELL("filename",$A$1)),FIND("]",CELL("filename",$A$1))-FIND("[",CELL("filename",$A$1))+1)&amp;"'CLS H2015 Non-Lic In-Home'!A62","BH-Teds Living Arrangement")</f>
        <v>BH-Teds Living Arrangement</v>
      </c>
      <c r="B25" s="93"/>
    </row>
    <row r="26" spans="1:2">
      <c r="A26" s="271" t="str">
        <f ca="1">HYPERLINK(MID(CELL("filename",$A$1),FIND("[",CELL("filename",$A$1)),FIND("]",CELL("filename",$A$1))-FIND("[",CELL("filename",$A$1))+1)&amp;"'CLS H2015 Non-Lic In-Home'!A70","Relationship to Daytime Activities")</f>
        <v>Relationship to Daytime Activities</v>
      </c>
      <c r="B26" s="93"/>
    </row>
    <row r="27" spans="1:2">
      <c r="A27" s="271" t="str">
        <f ca="1">HYPERLINK(MID(CELL("filename",$A$1),FIND("[",CELL("filename",$A$1)),FIND("]",CELL("filename",$A$1))-FIND("[",CELL("filename",$A$1))+1)&amp;"'CLS H2015 Non-Lic In-Home'!A82","Relationship to Overnight Health and Safety (OHSS)")</f>
        <v>Relationship to Overnight Health and Safety (OHSS)</v>
      </c>
    </row>
    <row r="28" spans="1:2">
      <c r="A28" s="263"/>
    </row>
    <row r="29" spans="1:2">
      <c r="A29" s="259" t="str">
        <f ca="1">HYPERLINK(MID(CELL("filename",$A$1),FIND("[",CELL("filename",$A$1)),FIND("]",CELL("filename",$A$1))-FIND("[",CELL("filename",$A$1))+1)&amp;"'CLS H2015 Daytime'!A1","Community Living Supports (H2015) for Daytime Activity Reporting")</f>
        <v>Community Living Supports (H2015) for Daytime Activity Reporting</v>
      </c>
      <c r="B29" s="91"/>
    </row>
    <row r="30" spans="1:2">
      <c r="A30" s="272" t="str">
        <f ca="1">HYPERLINK(MID(CELL("filename",$A$1),FIND("[",CELL("filename",$A$1)),FIND("]",CELL("filename",$A$1))-FIND("[",CELL("filename",$A$1))+1)&amp;"'CLS H2015 Daytime'!A4","Background")</f>
        <v>Background</v>
      </c>
      <c r="B30" s="92"/>
    </row>
    <row r="31" spans="1:2">
      <c r="A31" s="272" t="str">
        <f ca="1">HYPERLINK(MID(CELL("filename",$A$1),FIND("[",CELL("filename",$A$1)),FIND("]",CELL("filename",$A$1))-FIND("[",CELL("filename",$A$1))+1)&amp;"'CLS H2015 Daytime'!A14","Statement of Issues")</f>
        <v>Statement of Issues</v>
      </c>
      <c r="B31" s="92"/>
    </row>
    <row r="32" spans="1:2">
      <c r="A32" s="272" t="str">
        <f ca="1">HYPERLINK(MID(CELL("filename",$A$1),FIND("[",CELL("filename",$A$1)),FIND("]",CELL("filename",$A$1))-FIND("[",CELL("filename",$A$1))+1)&amp;"'CLS H2015 Daytime'!A21","H2015 Reporting Changes for FY2017")</f>
        <v>H2015 Reporting Changes for FY2017</v>
      </c>
      <c r="B32" s="92"/>
    </row>
    <row r="33" spans="1:2">
      <c r="A33" s="272" t="str">
        <f ca="1">HYPERLINK(MID(CELL("filename",$A$1),FIND("[",CELL("filename",$A$1)),FIND("]",CELL("filename",$A$1))-FIND("[",CELL("filename",$A$1))+1)&amp;"'CLS H2015 Daytime'!A28","H2014-HK Reporting for HSW Non-Vocational Services")</f>
        <v>H2014-HK Reporting for HSW Non-Vocational Services</v>
      </c>
      <c r="B33" s="92"/>
    </row>
    <row r="34" spans="1:2">
      <c r="A34" s="265"/>
    </row>
    <row r="35" spans="1:2">
      <c r="A35" s="259" t="str">
        <f ca="1">HYPERLINK(MID(CELL("filename",$A$1),FIND("[",CELL("filename",$A$1)),FIND("]",CELL("filename",$A$1))-FIND("[",CELL("filename",$A$1))+1)&amp;"'CLS H2015 Daytime'!A34","Other Uses of CLS H2015, T2037 and T2038")</f>
        <v>Other Uses of CLS H2015, T2037 and T2038</v>
      </c>
      <c r="B35" s="92"/>
    </row>
    <row r="36" spans="1:2">
      <c r="A36" s="271" t="str">
        <f ca="1">HYPERLINK(MID(CELL("filename",$A$1),FIND("[",CELL("filename",$A$1)),FIND("]",CELL("filename",$A$1))-FIND("[",CELL("filename",$A$1))+1)&amp;"'CLS H2015 Daytime'!A36","Daytime Community Activity ")</f>
        <v xml:space="preserve">Daytime Community Activity </v>
      </c>
      <c r="B36" s="93"/>
    </row>
    <row r="37" spans="1:2">
      <c r="A37" s="271" t="str">
        <f ca="1">HYPERLINK(MID(CELL("filename",$A$1),FIND("[",CELL("filename",$A$1)),FIND("]",CELL("filename",$A$1))-FIND("[",CELL("filename",$A$1))+1)&amp;"'CLS H2015 Daytime'!A46","Facility-based Community Activity")</f>
        <v>Facility-based Community Activity</v>
      </c>
      <c r="B37" s="93"/>
    </row>
    <row r="38" spans="1:2">
      <c r="A38" s="271" t="str">
        <f ca="1">HYPERLINK(MID(CELL("filename",$A$1),FIND("[",CELL("filename",$A$1)),FIND("]",CELL("filename",$A$1))-FIND("[",CELL("filename",$A$1))+1)&amp;"'CLS H2015 Daytime'!A56","CMH Program/Clinic")</f>
        <v>CMH Program/Clinic</v>
      </c>
      <c r="B38" s="93"/>
    </row>
    <row r="39" spans="1:2">
      <c r="A39" s="273" t="str">
        <f ca="1">HYPERLINK(MID(CELL("filename",$A$1),FIND("[",CELL("filename",$A$1)),FIND("]",CELL("filename",$A$1))-FIND("[",CELL("filename",$A$1))+1)&amp;"'CLS H2015 Daytime'!A76","Therapeutic Camping (T2037 &amp; T2038)s")</f>
        <v>Therapeutic Camping (T2037 &amp; T2038)s</v>
      </c>
      <c r="B39" s="93"/>
    </row>
    <row r="40" spans="1:2">
      <c r="A40" s="263"/>
    </row>
    <row r="41" spans="1:2">
      <c r="A41" s="259" t="str">
        <f ca="1">HYPERLINK(MID(CELL("filename",$A$1),FIND("[",CELL("filename",$A$1)),FIND("]",CELL("filename",$A$1))-FIND("[",CELL("filename",$A$1))+1)&amp;"'CLS H2015 Daytime'!A82","Associated Transportation")</f>
        <v>Associated Transportation</v>
      </c>
      <c r="B41" s="92"/>
    </row>
    <row r="42" spans="1:2">
      <c r="A42" s="266"/>
    </row>
    <row r="43" spans="1:2">
      <c r="A43" s="274" t="str">
        <f ca="1">HYPERLINK(MID(CELL("filename",$A$1),FIND("[",CELL("filename",$A$1)),FIND("]",CELL("filename",$A$1))-FIND("[",CELL("filename",$A$1))+1)&amp;"'Crisis Intervent-Preadm Screen'!A1","Crisis Intervention and Pre-Admission Screening Assessment")</f>
        <v>Crisis Intervention and Pre-Admission Screening Assessment</v>
      </c>
      <c r="B43" s="91"/>
    </row>
    <row r="44" spans="1:2">
      <c r="A44" s="264"/>
    </row>
    <row r="45" spans="1:2">
      <c r="A45" s="259" t="str">
        <f ca="1">HYPERLINK(MID(CELL("filename",$A$1),FIND("[",CELL("filename",$A$1)),FIND("]",CELL("filename",$A$1))-FIND("[",CELL("filename",$A$1))+1)&amp;"'Crisis Intervent-Preadm Screen'!A6","Crisis Services – Medicaid Provider Manual 5.6.B.4")</f>
        <v>Crisis Services – Medicaid Provider Manual 5.6.B.4</v>
      </c>
      <c r="B45" s="92"/>
    </row>
    <row r="46" spans="1:2">
      <c r="A46" s="259" t="str">
        <f ca="1">HYPERLINK(MID(CELL("filename",$A$1),FIND("[",CELL("filename",$A$1)),FIND("]",CELL("filename",$A$1))-FIND("[",CELL("filename",$A$1))+1)&amp;"'Crisis Intervent-Preadm Screen'!A14","Inpatient Psychiatric Hospital Admissions – Medicaid Provider Manual Section 8")</f>
        <v>Inpatient Psychiatric Hospital Admissions – Medicaid Provider Manual Section 8</v>
      </c>
      <c r="B46" s="92"/>
    </row>
    <row r="47" spans="1:2">
      <c r="A47" s="259" t="str">
        <f ca="1">HYPERLINK(MID(CELL("filename",$A$1),FIND("[",CELL("filename",$A$1)),FIND("]",CELL("filename",$A$1))-FIND("[",CELL("filename",$A$1))+1)&amp;"'Crisis Intervent-Preadm Screen'!A22","PIHP Responsibility")</f>
        <v>PIHP Responsibility</v>
      </c>
      <c r="B47" s="92"/>
    </row>
    <row r="48" spans="1:2">
      <c r="A48" s="259" t="str">
        <f ca="1">HYPERLINK(MID(CELL("filename",$A$1),FIND("[",CELL("filename",$A$1)),FIND("]",CELL("filename",$A$1))-FIND("[",CELL("filename",$A$1))+1)&amp;"'Crisis Intervent-Preadm Screen'!A39","Training and Discussion Points")</f>
        <v>Training and Discussion Points</v>
      </c>
      <c r="B48" s="92"/>
    </row>
    <row r="49" spans="1:2">
      <c r="A49" s="264"/>
    </row>
    <row r="50" spans="1:2">
      <c r="A50" s="259" t="str">
        <f ca="1">HYPERLINK(MID(CELL("filename",$A$1),FIND("[",CELL("filename",$A$1)),FIND("]",CELL("filename",$A$1))-FIND("[",CELL("filename",$A$1))+1)&amp;"'Psych IP Local'!A1","Psychiatric Inpatient in a Local Hospital")</f>
        <v>Psychiatric Inpatient in a Local Hospital</v>
      </c>
      <c r="B50" s="91"/>
    </row>
    <row r="51" spans="1:2">
      <c r="A51" s="264"/>
    </row>
    <row r="52" spans="1:2">
      <c r="A52" s="259" t="str">
        <f ca="1">HYPERLINK(MID(CELL("filename",$A$1),FIND("[",CELL("filename",$A$1)),FIND("]",CELL("filename",$A$1))-FIND("[",CELL("filename",$A$1))+1)&amp;"'Psych IP Local'!A3","Background")</f>
        <v>Background</v>
      </c>
      <c r="B52" s="92"/>
    </row>
    <row r="53" spans="1:2">
      <c r="A53" s="259" t="str">
        <f ca="1">HYPERLINK(MID(CELL("filename",$A$1),FIND("[",CELL("filename",$A$1)),FIND("]",CELL("filename",$A$1))-FIND("[",CELL("filename",$A$1))+1)&amp;"'Psych IP Local'!A12","Reason for FY17 Changes")</f>
        <v>Reason for FY17 Changes</v>
      </c>
      <c r="B53" s="92"/>
    </row>
    <row r="54" spans="1:2">
      <c r="A54" s="259" t="str">
        <f ca="1">HYPERLINK(MID(CELL("filename",$A$1),FIND("[",CELL("filename",$A$1)),FIND("]",CELL("filename",$A$1))-FIND("[",CELL("filename",$A$1))+1)&amp;"'Psych IP Local'!A20","Services Being Reported")</f>
        <v>Services Being Reported</v>
      </c>
      <c r="B54" s="92"/>
    </row>
    <row r="55" spans="1:2">
      <c r="A55" s="267"/>
    </row>
    <row r="56" spans="1:2">
      <c r="A56" s="259" t="str">
        <f ca="1">HYPERLINK(MID(CELL("filename",$A$1),FIND("[",CELL("filename",$A$1)),FIND("]",CELL("filename",$A$1))-FIND("[",CELL("filename",$A$1))+1)&amp;"'Psych IP Local'!A39","Reporting Encounters")</f>
        <v>Reporting Encounters</v>
      </c>
      <c r="B56" s="92"/>
    </row>
    <row r="57" spans="1:2">
      <c r="A57" s="272" t="str">
        <f ca="1">HYPERLINK(MID(CELL("filename",$A$1),FIND("[",CELL("filename",$A$1)),FIND("]",CELL("filename",$A$1))-FIND("[",CELL("filename",$A$1))+1)&amp;"'Psych IP Local'!A55","Revenue Codes")</f>
        <v>Revenue Codes</v>
      </c>
      <c r="B57" s="93"/>
    </row>
    <row r="58" spans="1:2">
      <c r="A58" s="264"/>
    </row>
    <row r="59" spans="1:2">
      <c r="A59" s="259" t="str">
        <f ca="1">HYPERLINK(MID(CELL("filename",$A$1),FIND("[",CELL("filename",$A$1)),FIND("]",CELL("filename",$A$1))-FIND("[",CELL("filename",$A$1))+1)&amp;"'Psych IP Local'!A70","Inpatient Reporting and Current Cost Reports")</f>
        <v>Inpatient Reporting and Current Cost Reports</v>
      </c>
      <c r="B59" s="92"/>
    </row>
    <row r="60" spans="1:2">
      <c r="A60" s="272" t="str">
        <f ca="1">HYPERLINK(MID(CELL("filename",$A$1),FIND("[",CELL("filename",$A$1)),FIND("]",CELL("filename",$A$1))-FIND("[",CELL("filename",$A$1))+1)&amp;"'Psych IP Local'!A72","Reporting Costs Incurred But Not Reported")</f>
        <v>Reporting Costs Incurred But Not Reported</v>
      </c>
      <c r="B60" s="93"/>
    </row>
    <row r="61" spans="1:2">
      <c r="A61" s="272" t="str">
        <f ca="1">HYPERLINK(MID(CELL("filename",$A$1),FIND("[",CELL("filename",$A$1)),FIND("]",CELL("filename",$A$1))-FIND("[",CELL("filename",$A$1))+1)&amp;"'Psych IP Local'!A75","Adjusting Prior Year")</f>
        <v>Adjusting Prior Year</v>
      </c>
      <c r="B61" s="93"/>
    </row>
    <row r="62" spans="1:2">
      <c r="A62" s="272" t="str">
        <f ca="1">HYPERLINK(MID(CELL("filename",$A$1),FIND("[",CELL("filename",$A$1)),FIND("]",CELL("filename",$A$1))-FIND("[",CELL("filename",$A$1))+1)&amp;"'Psych IP Local'!A78","Hospital Reimbursement Adjustment (HRA)")</f>
        <v>Hospital Reimbursement Adjustment (HRA)</v>
      </c>
      <c r="B62" s="93"/>
    </row>
    <row r="63" spans="1:2">
      <c r="A63" s="264"/>
    </row>
    <row r="64" spans="1:2">
      <c r="A64" s="259" t="str">
        <f ca="1">HYPERLINK(MID(CELL("filename",$A$1),FIND("[",CELL("filename",$A$1)),FIND("]",CELL("filename",$A$1))-FIND("[",CELL("filename",$A$1))+1)&amp;"'Psych IP Local'!A86","Summary of Changes to Utilization and Net Costs Reports")</f>
        <v>Summary of Changes to Utilization and Net Costs Reports</v>
      </c>
      <c r="B64" s="92"/>
    </row>
    <row r="65" spans="1:2">
      <c r="A65" s="271" t="str">
        <f ca="1">HYPERLINK(MID(CELL("filename",$A$1),FIND("[",CELL("filename",$A$1)),FIND("]",CELL("filename",$A$1))-FIND("[",CELL("filename",$A$1))+1)&amp;"'Psych IP Local'!A100","Coordination of Benefits")</f>
        <v>Coordination of Benefits</v>
      </c>
      <c r="B65" s="93"/>
    </row>
    <row r="66" spans="1:2">
      <c r="A66" s="271" t="str">
        <f ca="1">HYPERLINK(MID(CELL("filename",$A$1),FIND("[",CELL("filename",$A$1)),FIND("]",CELL("filename",$A$1))-FIND("[",CELL("filename",$A$1))+1)&amp;"'Psych IP Local'!A109","Physician Costs")</f>
        <v>Physician Costs</v>
      </c>
      <c r="B66" s="93"/>
    </row>
    <row r="67" spans="1:2">
      <c r="A67" s="271" t="str">
        <f ca="1">HYPERLINK(MID(CELL("filename",$A$1),FIND("[",CELL("filename",$A$1)),FIND("]",CELL("filename",$A$1))-FIND("[",CELL("filename",$A$1))+1)&amp;"'Psych IP Local'!A115","Claims That Lag")</f>
        <v>Claims That Lag</v>
      </c>
      <c r="B67" s="93"/>
    </row>
    <row r="68" spans="1:2">
      <c r="A68" s="271" t="str">
        <f ca="1">HYPERLINK(MID(CELL("filename",$A$1),FIND("[",CELL("filename",$A$1)),FIND("]",CELL("filename",$A$1))-FIND("[",CELL("filename",$A$1))+1)&amp;"'Psych IP Local'!A121","Illustration of Reporting on Utilization and Net Costs Reports")</f>
        <v>Illustration of Reporting on Utilization and Net Costs Reports</v>
      </c>
      <c r="B68" s="93"/>
    </row>
    <row r="69" spans="1:2">
      <c r="A69" s="264"/>
    </row>
    <row r="70" spans="1:2">
      <c r="A70" s="274" t="str">
        <f ca="1">HYPERLINK(MID(CELL("filename",$A$1),FIND("[",CELL("filename",$A$1)),FIND("]",CELL("filename",$A$1))-FIND("[",CELL("filename",$A$1))+1)&amp;"'Transport Costs - Day Activity'!A1","Transportation Costs for Day-Time Activity")</f>
        <v>Transportation Costs for Day-Time Activity</v>
      </c>
      <c r="B70" s="91"/>
    </row>
    <row r="71" spans="1:2">
      <c r="A71" s="264"/>
    </row>
    <row r="72" spans="1:2">
      <c r="A72" s="259" t="str">
        <f ca="1">HYPERLINK(MID(CELL("filename",$A$1),FIND("[",CELL("filename",$A$1)),FIND("]",CELL("filename",$A$1))-FIND("[",CELL("filename",$A$1))+1)&amp;"'Transport Costs - Day Activity'!A3","Background")</f>
        <v>Background</v>
      </c>
      <c r="B72" s="92"/>
    </row>
    <row r="73" spans="1:2">
      <c r="A73" s="259" t="str">
        <f ca="1">HYPERLINK(MID(CELL("filename",$A$1),FIND("[",CELL("filename",$A$1)),FIND("]",CELL("filename",$A$1))-FIND("[",CELL("filename",$A$1))+1)&amp;"'Transport Costs - Day Activity'!A8","Scope of Transportation as a Medicaid Cost")</f>
        <v>Scope of Transportation as a Medicaid Cost</v>
      </c>
      <c r="B73" s="92"/>
    </row>
    <row r="74" spans="1:2">
      <c r="A74" s="259" t="str">
        <f ca="1">HYPERLINK(MID(CELL("filename",$A$1),FIND("[",CELL("filename",$A$1)),FIND("]",CELL("filename",$A$1))-FIND("[",CELL("filename",$A$1))+1)&amp;"'Transport Costs - Day Activity'!A20","Reporting of Transportation Costs")</f>
        <v>Reporting of Transportation Costs</v>
      </c>
      <c r="B74" s="92"/>
    </row>
    <row r="75" spans="1:2">
      <c r="A75" s="259" t="str">
        <f ca="1">HYPERLINK(MID(CELL("filename",$A$1),FIND("[",CELL("filename",$A$1)),FIND("]",CELL("filename",$A$1))-FIND("[",CELL("filename",$A$1))+1)&amp;"'Transport Costs - Day Activity'!A27","Issues with Consistency")</f>
        <v>Issues with Consistency</v>
      </c>
      <c r="B75" s="92"/>
    </row>
    <row r="76" spans="1:2">
      <c r="A76" s="259" t="str">
        <f ca="1">HYPERLINK(MID(CELL("filename",$A$1),FIND("[",CELL("filename",$A$1)),FIND("]",CELL("filename",$A$1))-FIND("[",CELL("filename",$A$1))+1)&amp;"'Transport Costs - Day Activity'!A33","Solution: Starting with FY16 Reporting ")</f>
        <v xml:space="preserve">Solution: Starting with FY16 Reporting </v>
      </c>
      <c r="B76" s="92"/>
    </row>
    <row r="77" spans="1:2">
      <c r="A77" s="259" t="str">
        <f ca="1">HYPERLINK(MID(CELL("filename",$A$1),FIND("[",CELL("filename",$A$1)),FIND("]",CELL("filename",$A$1))-FIND("[",CELL("filename",$A$1))+1)&amp;"'Transport Costs - Day Activity'!A41","Illustration of Reporting on Utilization and Net Costs Reports")</f>
        <v>Illustration of Reporting on Utilization and Net Costs Reports</v>
      </c>
      <c r="B77" s="92"/>
    </row>
    <row r="78" spans="1:2">
      <c r="A78" s="260"/>
    </row>
    <row r="79" spans="1:2">
      <c r="A79" s="274" t="str">
        <f ca="1">HYPERLINK(MID(CELL("filename",$A$1),FIND("[",CELL("filename",$A$1)),FIND("]",CELL("filename",$A$1))-FIND("[",CELL("filename",$A$1))+1)&amp;"'Same-Time Services Reporting'!A1","Same-Time Services Reporting")</f>
        <v>Same-Time Services Reporting</v>
      </c>
      <c r="B79" s="91"/>
    </row>
    <row r="80" spans="1:2">
      <c r="A80" s="264"/>
    </row>
    <row r="81" spans="1:2">
      <c r="A81" s="259" t="str">
        <f ca="1">HYPERLINK(MID(CELL("filename",$A$1),FIND("[",CELL("filename",$A$1)),FIND("]",CELL("filename",$A$1))-FIND("[",CELL("filename",$A$1))+1)&amp;"'Same-Time Services Reporting'!A9","Per Diem and Day Service Codes")</f>
        <v>Per Diem and Day Service Codes</v>
      </c>
      <c r="B81" s="92"/>
    </row>
    <row r="82" spans="1:2">
      <c r="A82" s="271" t="str">
        <f ca="1">HYPERLINK(MID(CELL("filename",$A$1),FIND("[",CELL("filename",$A$1)),FIND("]",CELL("filename",$A$1))-FIND("[",CELL("filename",$A$1))+1)&amp;"'Same-Time Services Reporting'!A11","When Services Can Be Reported as Ancillary to a per diem")</f>
        <v>When Services Can Be Reported as Ancillary to a per diem</v>
      </c>
      <c r="B82" s="93"/>
    </row>
    <row r="83" spans="1:2">
      <c r="A83" s="271" t="str">
        <f ca="1">HYPERLINK(MID(CELL("filename",$A$1),FIND("[",CELL("filename",$A$1)),FIND("]",CELL("filename",$A$1))-FIND("[",CELL("filename",$A$1))+1)&amp;"'Same-Time Services Reporting'!A17","Two per diems Cannot Be Reported on the Same Day")</f>
        <v>Two per diems Cannot Be Reported on the Same Day</v>
      </c>
      <c r="B83" s="93"/>
    </row>
    <row r="84" spans="1:2">
      <c r="A84" s="271" t="str">
        <f ca="1">HYPERLINK(MID(CELL("filename",$A$1),FIND("[",CELL("filename",$A$1)),FIND("]",CELL("filename",$A$1))-FIND("[",CELL("filename",$A$1))+1)&amp;"'Same-Time Services Reporting'!A32","When Services Can Be Reported On The Same Day As a ‘Day’ Code ")</f>
        <v xml:space="preserve">When Services Can Be Reported On The Same Day As a ‘Day’ Code </v>
      </c>
      <c r="B84" s="93"/>
    </row>
    <row r="85" spans="1:2">
      <c r="A85" s="264"/>
    </row>
    <row r="86" spans="1:2">
      <c r="A86" s="259" t="str">
        <f ca="1">HYPERLINK(MID(CELL("filename",$A$1),FIND("[",CELL("filename",$A$1)),FIND("]",CELL("filename",$A$1))-FIND("[",CELL("filename",$A$1))+1)&amp;"'Same-Time Services Reporting'!A44","Other Ambulatory/Outpatient Services That Can Be Reported At The Same Time")</f>
        <v>Other Ambulatory/Outpatient Services That Can Be Reported At The Same Time</v>
      </c>
      <c r="B86" s="92"/>
    </row>
    <row r="87" spans="1:2">
      <c r="A87" s="261"/>
    </row>
    <row r="88" spans="1:2" ht="38.25">
      <c r="A88" s="275" t="str">
        <f ca="1">HYPERLINK(MID(CELL("filename",$A$1),FIND("[",CELL("filename",$A$1)),FIND("]",CELL("filename",$A$1))-FIND("[",CELL("filename",$A$1))+1)&amp;"'Same-Time Services Reporting'!A83","Specific Scenarios in Which Two Services Cannot Be Reported Together (Compiled in Response 
to Questions from PIHPs and CMHSPs)	")</f>
        <v xml:space="preserve">Specific Scenarios in Which Two Services Cannot Be Reported Together (Compiled in Response 
to Questions from PIHPs and CMHSPs)	</v>
      </c>
    </row>
  </sheetData>
  <sheetProtection algorithmName="SHA-512" hashValue="rgzU0p5XdQ5hfrQMV/KiVTpH86JT1elJo2xIi+K1XOV6c4UG2xC/td7UMdzq625kqYa45hozMak1ax5o0TJQAw==" saltValue="7RUUNDwMybimgO2Ea50hJg==" spinCount="100000" sheet="1" objects="1" scenarios="1"/>
  <hyperlinks>
    <hyperlink ref="A7" location="'CLS H2016 and T1020'!A22" display="Definition of Living Arrangements" xr:uid="{00000000-0004-0000-1000-000000000000}"/>
    <hyperlink ref="A8" location="'CLS H2016 and T1020'!A45" display="PIHP Service Covered" xr:uid="{00000000-0004-0000-1000-000001000000}"/>
    <hyperlink ref="A9" location="'CLS H2016 and T1020'!A66" display="Assessment" xr:uid="{00000000-0004-0000-1000-000002000000}"/>
    <hyperlink ref="A16" location="'CLS H2015 non-lic in-home'!A3" display="Background" xr:uid="{00000000-0004-0000-1000-000003000000}"/>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C131"/>
  <sheetViews>
    <sheetView zoomScale="87" zoomScaleNormal="87" workbookViewId="0">
      <selection activeCell="A12" sqref="A12"/>
    </sheetView>
  </sheetViews>
  <sheetFormatPr defaultColWidth="9.140625" defaultRowHeight="12.75"/>
  <cols>
    <col min="1" max="1" width="94" style="35" customWidth="1"/>
    <col min="2" max="16384" width="9.140625" style="35"/>
  </cols>
  <sheetData>
    <row r="1" spans="1:3" ht="38.25" customHeight="1">
      <c r="A1" s="142" t="s">
        <v>1610</v>
      </c>
      <c r="C1" s="251" t="str">
        <f ca="1">HYPERLINK(MID(CELL("filename",$A$1),FIND("[",CELL("filename",$A$1)),FIND("]",CELL("filename",$A$1))-FIND("[",CELL("filename",$A$1))+1)&amp;"'"&amp;'Document Layout &amp; Tab Objective'!$A$3&amp;"'!A1","Return to Document Overview")</f>
        <v>Return to Document Overview</v>
      </c>
    </row>
    <row r="2" spans="1:3" ht="15">
      <c r="A2" s="137"/>
      <c r="C2" s="262" t="str">
        <f ca="1">HYPERLINK(MID(CELL("filename",$A$1),FIND("[",CELL("filename",$A$1)),FIND("]",CELL("filename",$A$1))-FIND("[",CELL("filename",$A$1))+1)&amp;"'Appendix-Data Integrity-Content'!A1","Return to Appendix")</f>
        <v>Return to Appendix</v>
      </c>
    </row>
    <row r="3" spans="1:3">
      <c r="A3" s="358" t="s">
        <v>1294</v>
      </c>
    </row>
    <row r="4" spans="1:3" ht="38.25">
      <c r="A4" s="358" t="s">
        <v>1295</v>
      </c>
    </row>
    <row r="5" spans="1:3">
      <c r="A5" s="358"/>
    </row>
    <row r="6" spans="1:3">
      <c r="A6" s="358" t="s">
        <v>1296</v>
      </c>
    </row>
    <row r="7" spans="1:3" ht="38.25">
      <c r="A7" s="358" t="s">
        <v>1297</v>
      </c>
    </row>
    <row r="8" spans="1:3">
      <c r="A8" s="137"/>
    </row>
    <row r="9" spans="1:3" ht="116.25" customHeight="1">
      <c r="A9" s="354" t="s">
        <v>1298</v>
      </c>
    </row>
    <row r="10" spans="1:3">
      <c r="A10" s="358"/>
    </row>
    <row r="11" spans="1:3">
      <c r="A11" s="358" t="s">
        <v>1299</v>
      </c>
    </row>
    <row r="12" spans="1:3" ht="144.75" customHeight="1">
      <c r="A12" s="137" t="s">
        <v>1592</v>
      </c>
    </row>
    <row r="13" spans="1:3">
      <c r="A13" s="137"/>
    </row>
    <row r="14" spans="1:3" ht="97.5" customHeight="1">
      <c r="A14" s="354" t="s">
        <v>1300</v>
      </c>
    </row>
    <row r="15" spans="1:3">
      <c r="A15" s="354"/>
    </row>
    <row r="16" spans="1:3" ht="25.5">
      <c r="A16" s="354" t="s">
        <v>1301</v>
      </c>
    </row>
    <row r="17" spans="1:1">
      <c r="A17" s="354"/>
    </row>
    <row r="18" spans="1:1" ht="51">
      <c r="A18" s="354" t="s">
        <v>1302</v>
      </c>
    </row>
    <row r="19" spans="1:1">
      <c r="A19" s="354"/>
    </row>
    <row r="20" spans="1:1">
      <c r="A20" s="354" t="s">
        <v>1303</v>
      </c>
    </row>
    <row r="21" spans="1:1" ht="46.5" customHeight="1">
      <c r="A21" s="354"/>
    </row>
    <row r="22" spans="1:1" ht="25.5">
      <c r="A22" s="358" t="s">
        <v>1304</v>
      </c>
    </row>
    <row r="23" spans="1:1">
      <c r="A23" s="358"/>
    </row>
    <row r="24" spans="1:1" ht="38.25">
      <c r="A24" s="355" t="s">
        <v>1611</v>
      </c>
    </row>
    <row r="25" spans="1:1" ht="25.5">
      <c r="A25" s="355" t="s">
        <v>1612</v>
      </c>
    </row>
    <row r="26" spans="1:1" ht="38.25">
      <c r="A26" s="355" t="s">
        <v>1613</v>
      </c>
    </row>
    <row r="27" spans="1:1">
      <c r="A27" s="351"/>
    </row>
    <row r="28" spans="1:1">
      <c r="A28" s="355" t="s">
        <v>1614</v>
      </c>
    </row>
    <row r="29" spans="1:1">
      <c r="A29" s="145" t="s">
        <v>1305</v>
      </c>
    </row>
    <row r="30" spans="1:1">
      <c r="A30" s="137"/>
    </row>
    <row r="31" spans="1:1" ht="51">
      <c r="A31" s="144" t="s">
        <v>1594</v>
      </c>
    </row>
    <row r="32" spans="1:1">
      <c r="A32" s="137"/>
    </row>
    <row r="33" spans="1:1" ht="38.25">
      <c r="A33" s="354" t="s">
        <v>1306</v>
      </c>
    </row>
    <row r="34" spans="1:1">
      <c r="A34" s="354"/>
    </row>
    <row r="35" spans="1:1" ht="51">
      <c r="A35" s="354" t="s">
        <v>1593</v>
      </c>
    </row>
    <row r="36" spans="1:1">
      <c r="A36" s="354"/>
    </row>
    <row r="37" spans="1:1" ht="25.5">
      <c r="A37" s="354" t="s">
        <v>1307</v>
      </c>
    </row>
    <row r="38" spans="1:1">
      <c r="A38" s="354"/>
    </row>
    <row r="39" spans="1:1" ht="25.5">
      <c r="A39" s="354" t="s">
        <v>1595</v>
      </c>
    </row>
    <row r="40" spans="1:1">
      <c r="A40" s="141"/>
    </row>
    <row r="41" spans="1:1" ht="60.75" customHeight="1">
      <c r="A41" s="355" t="s">
        <v>1615</v>
      </c>
    </row>
    <row r="42" spans="1:1" ht="38.25" customHeight="1">
      <c r="A42" s="355" t="s">
        <v>1616</v>
      </c>
    </row>
    <row r="43" spans="1:1" ht="42.75" customHeight="1">
      <c r="A43" s="355" t="s">
        <v>1617</v>
      </c>
    </row>
    <row r="44" spans="1:1">
      <c r="A44" s="137"/>
    </row>
    <row r="45" spans="1:1">
      <c r="A45" s="358" t="s">
        <v>1308</v>
      </c>
    </row>
    <row r="46" spans="1:1">
      <c r="A46" s="354"/>
    </row>
    <row r="47" spans="1:1" ht="48" customHeight="1">
      <c r="A47" s="354" t="s">
        <v>1309</v>
      </c>
    </row>
    <row r="48" spans="1:1">
      <c r="A48" s="354"/>
    </row>
    <row r="49" spans="1:1">
      <c r="A49" s="354" t="s">
        <v>1310</v>
      </c>
    </row>
    <row r="50" spans="1:1">
      <c r="A50" s="354" t="s">
        <v>1311</v>
      </c>
    </row>
    <row r="51" spans="1:1">
      <c r="A51" s="354"/>
    </row>
    <row r="52" spans="1:1">
      <c r="A52" s="354" t="s">
        <v>1312</v>
      </c>
    </row>
    <row r="53" spans="1:1">
      <c r="A53" s="354"/>
    </row>
    <row r="54" spans="1:1" ht="25.5">
      <c r="A54" s="354" t="s">
        <v>1313</v>
      </c>
    </row>
    <row r="55" spans="1:1">
      <c r="A55" s="354"/>
    </row>
    <row r="56" spans="1:1" ht="33" customHeight="1">
      <c r="A56" s="354" t="s">
        <v>1314</v>
      </c>
    </row>
    <row r="57" spans="1:1">
      <c r="A57" s="354"/>
    </row>
    <row r="58" spans="1:1" ht="32.25" customHeight="1">
      <c r="A58" s="354" t="s">
        <v>1315</v>
      </c>
    </row>
    <row r="59" spans="1:1" ht="87.75" customHeight="1">
      <c r="A59" s="354" t="s">
        <v>1618</v>
      </c>
    </row>
    <row r="60" spans="1:1">
      <c r="A60" s="137"/>
    </row>
    <row r="61" spans="1:1" ht="153" customHeight="1">
      <c r="A61" s="137" t="s">
        <v>1316</v>
      </c>
    </row>
    <row r="62" spans="1:1">
      <c r="A62" s="137"/>
    </row>
    <row r="63" spans="1:1" ht="25.5">
      <c r="A63" s="137" t="s">
        <v>1317</v>
      </c>
    </row>
    <row r="64" spans="1:1" ht="201" customHeight="1">
      <c r="A64" s="354" t="s">
        <v>1619</v>
      </c>
    </row>
    <row r="65" spans="1:1">
      <c r="A65" s="137"/>
    </row>
    <row r="66" spans="1:1">
      <c r="A66" s="358" t="s">
        <v>1318</v>
      </c>
    </row>
    <row r="67" spans="1:1">
      <c r="A67" s="354"/>
    </row>
    <row r="68" spans="1:1" ht="38.25">
      <c r="A68" s="354" t="s">
        <v>1319</v>
      </c>
    </row>
    <row r="69" spans="1:1">
      <c r="A69" s="354"/>
    </row>
    <row r="70" spans="1:1" ht="25.5">
      <c r="A70" s="354" t="s">
        <v>1320</v>
      </c>
    </row>
    <row r="71" spans="1:1" ht="38.25">
      <c r="A71" s="354" t="s">
        <v>1321</v>
      </c>
    </row>
    <row r="72" spans="1:1">
      <c r="A72" s="137"/>
    </row>
    <row r="73" spans="1:1" ht="25.5">
      <c r="A73" s="354" t="s">
        <v>1322</v>
      </c>
    </row>
    <row r="74" spans="1:1">
      <c r="A74" s="354"/>
    </row>
    <row r="75" spans="1:1" ht="51">
      <c r="A75" s="354" t="s">
        <v>1323</v>
      </c>
    </row>
    <row r="76" spans="1:1">
      <c r="A76" s="354"/>
    </row>
    <row r="77" spans="1:1">
      <c r="A77" s="358" t="s">
        <v>1324</v>
      </c>
    </row>
    <row r="78" spans="1:1">
      <c r="A78" s="354"/>
    </row>
    <row r="79" spans="1:1">
      <c r="A79" s="354" t="s">
        <v>1325</v>
      </c>
    </row>
    <row r="80" spans="1:1">
      <c r="A80" s="354"/>
    </row>
    <row r="81" spans="1:1" ht="38.25">
      <c r="A81" s="354" t="s">
        <v>1326</v>
      </c>
    </row>
    <row r="82" spans="1:1">
      <c r="A82" s="354"/>
    </row>
    <row r="83" spans="1:1" ht="25.5">
      <c r="A83" s="354" t="s">
        <v>1327</v>
      </c>
    </row>
    <row r="84" spans="1:1">
      <c r="A84" s="354"/>
    </row>
    <row r="85" spans="1:1" ht="38.25">
      <c r="A85" s="354" t="s">
        <v>1328</v>
      </c>
    </row>
    <row r="86" spans="1:1">
      <c r="A86" s="354"/>
    </row>
    <row r="87" spans="1:1" ht="63.75">
      <c r="A87" s="354" t="s">
        <v>1596</v>
      </c>
    </row>
    <row r="88" spans="1:1">
      <c r="A88" s="354"/>
    </row>
    <row r="89" spans="1:1" ht="38.25">
      <c r="A89" s="354" t="s">
        <v>1329</v>
      </c>
    </row>
    <row r="90" spans="1:1">
      <c r="A90" s="137"/>
    </row>
    <row r="91" spans="1:1" ht="51">
      <c r="A91" s="354" t="s">
        <v>1330</v>
      </c>
    </row>
    <row r="92" spans="1:1">
      <c r="A92" s="354"/>
    </row>
    <row r="93" spans="1:1" ht="38.25">
      <c r="A93" s="360" t="s">
        <v>1597</v>
      </c>
    </row>
    <row r="94" spans="1:1">
      <c r="A94" s="354"/>
    </row>
    <row r="95" spans="1:1" ht="63.75">
      <c r="A95" s="358" t="s">
        <v>1598</v>
      </c>
    </row>
    <row r="96" spans="1:1">
      <c r="A96" s="358"/>
    </row>
    <row r="97" spans="1:1" ht="25.5">
      <c r="A97" s="358" t="s">
        <v>1331</v>
      </c>
    </row>
    <row r="98" spans="1:1">
      <c r="A98" s="358"/>
    </row>
    <row r="99" spans="1:1" ht="25.5">
      <c r="A99" s="358" t="s">
        <v>1332</v>
      </c>
    </row>
    <row r="100" spans="1:1">
      <c r="A100" s="358"/>
    </row>
    <row r="101" spans="1:1">
      <c r="A101" s="358" t="s">
        <v>1333</v>
      </c>
    </row>
    <row r="102" spans="1:1">
      <c r="A102" s="358"/>
    </row>
    <row r="103" spans="1:1" ht="103.5" customHeight="1">
      <c r="A103" s="354" t="s">
        <v>1334</v>
      </c>
    </row>
    <row r="104" spans="1:1">
      <c r="A104" s="354"/>
    </row>
    <row r="105" spans="1:1" ht="100.5" customHeight="1">
      <c r="A105" s="354" t="s">
        <v>1335</v>
      </c>
    </row>
    <row r="106" spans="1:1">
      <c r="A106" s="137"/>
    </row>
    <row r="107" spans="1:1">
      <c r="A107" s="358" t="s">
        <v>1336</v>
      </c>
    </row>
    <row r="108" spans="1:1">
      <c r="A108" s="358"/>
    </row>
    <row r="109" spans="1:1">
      <c r="A109" s="354" t="s">
        <v>1337</v>
      </c>
    </row>
    <row r="110" spans="1:1">
      <c r="A110" s="354" t="s">
        <v>1338</v>
      </c>
    </row>
    <row r="111" spans="1:1">
      <c r="A111" s="354"/>
    </row>
    <row r="112" spans="1:1" ht="30" customHeight="1">
      <c r="A112" s="354" t="s">
        <v>1339</v>
      </c>
    </row>
    <row r="113" spans="1:1" ht="43.5" customHeight="1">
      <c r="A113" s="354" t="s">
        <v>1340</v>
      </c>
    </row>
    <row r="114" spans="1:1" ht="39.75" customHeight="1">
      <c r="A114" s="354" t="s">
        <v>1341</v>
      </c>
    </row>
    <row r="115" spans="1:1" ht="43.5" customHeight="1">
      <c r="A115" s="354" t="s">
        <v>1342</v>
      </c>
    </row>
    <row r="116" spans="1:1">
      <c r="A116" s="354"/>
    </row>
    <row r="117" spans="1:1" ht="63.75">
      <c r="A117" s="354" t="s">
        <v>1343</v>
      </c>
    </row>
    <row r="118" spans="1:1">
      <c r="A118" s="137"/>
    </row>
    <row r="119" spans="1:1" ht="38.25">
      <c r="A119" s="354" t="s">
        <v>1344</v>
      </c>
    </row>
    <row r="120" spans="1:1">
      <c r="A120" s="354"/>
    </row>
    <row r="121" spans="1:1" ht="89.25">
      <c r="A121" s="354" t="s">
        <v>1599</v>
      </c>
    </row>
    <row r="122" spans="1:1">
      <c r="A122" s="354"/>
    </row>
    <row r="123" spans="1:1" ht="25.5">
      <c r="A123" s="354" t="s">
        <v>1345</v>
      </c>
    </row>
    <row r="124" spans="1:1">
      <c r="A124" s="354"/>
    </row>
    <row r="125" spans="1:1" ht="25.5">
      <c r="A125" s="354" t="s">
        <v>1346</v>
      </c>
    </row>
    <row r="126" spans="1:1">
      <c r="A126" s="354"/>
    </row>
    <row r="127" spans="1:1" ht="25.5">
      <c r="A127" s="354" t="s">
        <v>1347</v>
      </c>
    </row>
    <row r="128" spans="1:1">
      <c r="A128" s="137"/>
    </row>
    <row r="129" spans="1:1" ht="114.75" customHeight="1">
      <c r="A129" s="354" t="s">
        <v>1620</v>
      </c>
    </row>
    <row r="130" spans="1:1">
      <c r="A130" s="137"/>
    </row>
    <row r="131" spans="1:1">
      <c r="A131" s="363" t="s">
        <v>1348</v>
      </c>
    </row>
  </sheetData>
  <sheetProtection algorithmName="SHA-512" hashValue="G6fvXBoCCgz3hUN594R9YSL/5VGDzcIH91icglOFF93NBmp1IDdhlyv7l1wb2+U30HxTEZvEuCFiKLys8VAO7Q==" saltValue="1a+8f0f7HmPCt9dRslLsTw=="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C91"/>
  <sheetViews>
    <sheetView topLeftCell="A16" workbookViewId="0">
      <selection activeCell="A25" sqref="A25"/>
    </sheetView>
  </sheetViews>
  <sheetFormatPr defaultColWidth="9.140625" defaultRowHeight="12.75"/>
  <cols>
    <col min="1" max="1" width="84.42578125" style="35" customWidth="1"/>
    <col min="2" max="16384" width="9.140625" style="35"/>
  </cols>
  <sheetData>
    <row r="1" spans="1:3" ht="31.5">
      <c r="A1" s="142" t="s">
        <v>1349</v>
      </c>
      <c r="C1" s="251" t="str">
        <f ca="1">HYPERLINK(MID(CELL("filename",$A$1),FIND("[",CELL("filename",$A$1)),FIND("]",CELL("filename",$A$1))-FIND("[",CELL("filename",$A$1))+1)&amp;"'"&amp;'Document Layout &amp; Tab Objective'!$A$3&amp;"'!A1","Return to Document Overview")</f>
        <v>Return to Document Overview</v>
      </c>
    </row>
    <row r="2" spans="1:3" ht="15">
      <c r="A2" s="137"/>
      <c r="C2" s="262" t="str">
        <f ca="1">HYPERLINK(MID(CELL("filename",$A$1),FIND("[",CELL("filename",$A$1)),FIND("]",CELL("filename",$A$1))-FIND("[",CELL("filename",$A$1))+1)&amp;"'Appendix-Data Integrity-Content'!A1","Return to Appendix")</f>
        <v>Return to Appendix</v>
      </c>
    </row>
    <row r="3" spans="1:3">
      <c r="A3" s="358" t="s">
        <v>1350</v>
      </c>
    </row>
    <row r="4" spans="1:3">
      <c r="A4" s="354"/>
    </row>
    <row r="5" spans="1:3" ht="114.75">
      <c r="A5" s="354" t="s">
        <v>1351</v>
      </c>
    </row>
    <row r="6" spans="1:3">
      <c r="A6" s="354"/>
    </row>
    <row r="7" spans="1:3">
      <c r="A7" s="354"/>
    </row>
    <row r="8" spans="1:3">
      <c r="A8" s="358" t="s">
        <v>1352</v>
      </c>
    </row>
    <row r="9" spans="1:3">
      <c r="A9" s="358"/>
    </row>
    <row r="10" spans="1:3" ht="25.5">
      <c r="A10" s="358" t="s">
        <v>1353</v>
      </c>
    </row>
    <row r="11" spans="1:3">
      <c r="A11" s="358"/>
    </row>
    <row r="12" spans="1:3">
      <c r="A12" s="358"/>
    </row>
    <row r="13" spans="1:3">
      <c r="A13" s="358" t="s">
        <v>1354</v>
      </c>
    </row>
    <row r="14" spans="1:3">
      <c r="A14" s="358"/>
    </row>
    <row r="15" spans="1:3" ht="114.75">
      <c r="A15" s="354" t="s">
        <v>1355</v>
      </c>
    </row>
    <row r="16" spans="1:3">
      <c r="A16" s="137"/>
    </row>
    <row r="17" spans="1:1">
      <c r="A17" s="357" t="s">
        <v>1356</v>
      </c>
    </row>
    <row r="18" spans="1:1">
      <c r="A18" s="146"/>
    </row>
    <row r="19" spans="1:1" ht="76.5">
      <c r="A19" s="354" t="s">
        <v>1588</v>
      </c>
    </row>
    <row r="20" spans="1:1" ht="51">
      <c r="A20" s="354" t="s">
        <v>1357</v>
      </c>
    </row>
    <row r="21" spans="1:1">
      <c r="A21" s="354"/>
    </row>
    <row r="22" spans="1:1" ht="63.75">
      <c r="A22" s="354" t="s">
        <v>1358</v>
      </c>
    </row>
    <row r="23" spans="1:1">
      <c r="A23" s="354"/>
    </row>
    <row r="24" spans="1:1">
      <c r="A24" s="354"/>
    </row>
    <row r="25" spans="1:1" ht="51">
      <c r="A25" s="141" t="s">
        <v>1359</v>
      </c>
    </row>
    <row r="26" spans="1:1">
      <c r="A26" s="137"/>
    </row>
    <row r="27" spans="1:1" ht="114.75">
      <c r="A27" s="137" t="s">
        <v>1621</v>
      </c>
    </row>
    <row r="28" spans="1:1" ht="63.75">
      <c r="A28" s="137" t="s">
        <v>1622</v>
      </c>
    </row>
    <row r="29" spans="1:1">
      <c r="A29" s="137"/>
    </row>
    <row r="30" spans="1:1">
      <c r="A30" s="358" t="s">
        <v>1278</v>
      </c>
    </row>
    <row r="31" spans="1:1">
      <c r="A31" s="354"/>
    </row>
    <row r="32" spans="1:1" ht="89.25">
      <c r="A32" s="354" t="s">
        <v>1589</v>
      </c>
    </row>
    <row r="33" spans="1:1">
      <c r="A33" s="137"/>
    </row>
    <row r="34" spans="1:1" ht="178.5">
      <c r="A34" s="137" t="s">
        <v>1360</v>
      </c>
    </row>
    <row r="35" spans="1:1">
      <c r="A35" s="137"/>
    </row>
    <row r="36" spans="1:1" ht="38.25">
      <c r="A36" s="354" t="s">
        <v>1361</v>
      </c>
    </row>
    <row r="37" spans="1:1">
      <c r="A37" s="354"/>
    </row>
    <row r="38" spans="1:1">
      <c r="A38" s="358" t="s">
        <v>1279</v>
      </c>
    </row>
    <row r="39" spans="1:1">
      <c r="A39" s="354"/>
    </row>
    <row r="40" spans="1:1" ht="38.25">
      <c r="A40" s="354" t="s">
        <v>1362</v>
      </c>
    </row>
    <row r="41" spans="1:1">
      <c r="A41" s="354"/>
    </row>
    <row r="42" spans="1:1" ht="51">
      <c r="A42" s="354" t="s">
        <v>1363</v>
      </c>
    </row>
    <row r="43" spans="1:1">
      <c r="A43" s="354"/>
    </row>
    <row r="44" spans="1:1" ht="25.5">
      <c r="A44" s="354" t="s">
        <v>1364</v>
      </c>
    </row>
    <row r="45" spans="1:1">
      <c r="A45" s="354"/>
    </row>
    <row r="46" spans="1:1" ht="63.75">
      <c r="A46" s="354" t="s">
        <v>1365</v>
      </c>
    </row>
    <row r="47" spans="1:1">
      <c r="A47" s="354"/>
    </row>
    <row r="48" spans="1:1" ht="38.25">
      <c r="A48" s="358" t="s">
        <v>1366</v>
      </c>
    </row>
    <row r="49" spans="1:1">
      <c r="A49" s="137"/>
    </row>
    <row r="50" spans="1:1">
      <c r="A50" s="358" t="s">
        <v>1367</v>
      </c>
    </row>
    <row r="51" spans="1:1">
      <c r="A51" s="354"/>
    </row>
    <row r="52" spans="1:1" ht="25.5">
      <c r="A52" s="354" t="s">
        <v>1368</v>
      </c>
    </row>
    <row r="53" spans="1:1" ht="63.75">
      <c r="A53" s="143" t="s">
        <v>1623</v>
      </c>
    </row>
    <row r="54" spans="1:1">
      <c r="A54" s="137"/>
    </row>
    <row r="55" spans="1:1" ht="63.75">
      <c r="A55" s="354" t="s">
        <v>1369</v>
      </c>
    </row>
    <row r="56" spans="1:1">
      <c r="A56" s="354"/>
    </row>
    <row r="57" spans="1:1">
      <c r="A57" s="358"/>
    </row>
    <row r="58" spans="1:1">
      <c r="A58" s="358" t="s">
        <v>1280</v>
      </c>
    </row>
    <row r="59" spans="1:1" ht="51">
      <c r="A59" s="358" t="s">
        <v>1590</v>
      </c>
    </row>
    <row r="60" spans="1:1">
      <c r="A60" s="358"/>
    </row>
    <row r="61" spans="1:1">
      <c r="A61" s="354"/>
    </row>
    <row r="62" spans="1:1">
      <c r="A62" s="358" t="s">
        <v>1370</v>
      </c>
    </row>
    <row r="63" spans="1:1">
      <c r="A63" s="358"/>
    </row>
    <row r="64" spans="1:1">
      <c r="A64" s="354" t="s">
        <v>1371</v>
      </c>
    </row>
    <row r="65" spans="1:1">
      <c r="A65" s="354" t="s">
        <v>1372</v>
      </c>
    </row>
    <row r="66" spans="1:1" ht="33" customHeight="1">
      <c r="A66" s="354" t="s">
        <v>1373</v>
      </c>
    </row>
    <row r="67" spans="1:1" ht="36" customHeight="1">
      <c r="A67" s="354" t="s">
        <v>1374</v>
      </c>
    </row>
    <row r="68" spans="1:1" ht="15" customHeight="1">
      <c r="A68" s="354" t="s">
        <v>1375</v>
      </c>
    </row>
    <row r="69" spans="1:1">
      <c r="A69" s="137"/>
    </row>
    <row r="70" spans="1:1">
      <c r="A70" s="357" t="s">
        <v>1281</v>
      </c>
    </row>
    <row r="71" spans="1:1">
      <c r="A71" s="354"/>
    </row>
    <row r="72" spans="1:1" ht="63.75">
      <c r="A72" s="354" t="s">
        <v>1376</v>
      </c>
    </row>
    <row r="73" spans="1:1">
      <c r="A73" s="354"/>
    </row>
    <row r="74" spans="1:1" ht="38.25">
      <c r="A74" s="354" t="s">
        <v>1377</v>
      </c>
    </row>
    <row r="75" spans="1:1">
      <c r="A75" s="354"/>
    </row>
    <row r="76" spans="1:1" ht="25.5">
      <c r="A76" s="354" t="s">
        <v>1378</v>
      </c>
    </row>
    <row r="77" spans="1:1" ht="25.5">
      <c r="A77" s="354" t="s">
        <v>1379</v>
      </c>
    </row>
    <row r="78" spans="1:1">
      <c r="A78" s="354" t="s">
        <v>1380</v>
      </c>
    </row>
    <row r="79" spans="1:1" ht="25.5">
      <c r="A79" s="354" t="s">
        <v>1381</v>
      </c>
    </row>
    <row r="80" spans="1:1">
      <c r="A80" s="358"/>
    </row>
    <row r="81" spans="1:1">
      <c r="A81" s="354"/>
    </row>
    <row r="82" spans="1:1">
      <c r="A82" s="357" t="s">
        <v>1382</v>
      </c>
    </row>
    <row r="83" spans="1:1">
      <c r="A83" s="354"/>
    </row>
    <row r="84" spans="1:1">
      <c r="A84" s="354" t="s">
        <v>1383</v>
      </c>
    </row>
    <row r="85" spans="1:1" ht="76.5">
      <c r="A85" s="354" t="s">
        <v>1384</v>
      </c>
    </row>
    <row r="86" spans="1:1">
      <c r="A86" s="354"/>
    </row>
    <row r="87" spans="1:1" ht="51">
      <c r="A87" s="354" t="s">
        <v>1385</v>
      </c>
    </row>
    <row r="88" spans="1:1">
      <c r="A88" s="137"/>
    </row>
    <row r="89" spans="1:1">
      <c r="A89" s="354" t="s">
        <v>1386</v>
      </c>
    </row>
    <row r="90" spans="1:1" ht="127.5">
      <c r="A90" s="354" t="s">
        <v>1591</v>
      </c>
    </row>
    <row r="91" spans="1:1">
      <c r="A91" s="137"/>
    </row>
  </sheetData>
  <sheetProtection algorithmName="SHA-512" hashValue="8Rs5VJUEH+ZZeLs8o+0ba78A/OFSl8uLx9OquIF4id/0Aro8eFQxqozj1DjoRUUy+d0IcFr57Hhb+kby1s5umw==" saltValue="/5FnPxYifJg369wLUh+T8A=="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C86"/>
  <sheetViews>
    <sheetView workbookViewId="0">
      <selection activeCell="I25" sqref="I25"/>
    </sheetView>
  </sheetViews>
  <sheetFormatPr defaultColWidth="9.140625" defaultRowHeight="12.75"/>
  <cols>
    <col min="1" max="1" width="81.5703125" style="35" customWidth="1"/>
    <col min="2" max="16384" width="9.140625" style="35"/>
  </cols>
  <sheetData>
    <row r="1" spans="1:3" ht="15.75">
      <c r="A1" s="142" t="s">
        <v>1387</v>
      </c>
      <c r="C1" s="251" t="str">
        <f ca="1">HYPERLINK(MID(CELL("filename",$A$1),FIND("[",CELL("filename",$A$1)),FIND("]",CELL("filename",$A$1))-FIND("[",CELL("filename",$A$1))+1)&amp;"'"&amp;'Document Layout &amp; Tab Objective'!$A$3&amp;"'!A1","Return to Document Overview")</f>
        <v>Return to Document Overview</v>
      </c>
    </row>
    <row r="2" spans="1:3" ht="15">
      <c r="A2" s="364"/>
      <c r="C2" s="262" t="str">
        <f ca="1">HYPERLINK(MID(CELL("filename",$A$1),FIND("[",CELL("filename",$A$1)),FIND("]",CELL("filename",$A$1))-FIND("[",CELL("filename",$A$1))+1)&amp;"'Appendix-Data Integrity-Content'!A1","Return to Appendix")</f>
        <v>Return to Appendix</v>
      </c>
    </row>
    <row r="3" spans="1:3">
      <c r="A3" s="364"/>
    </row>
    <row r="4" spans="1:3">
      <c r="A4" s="358" t="s">
        <v>1388</v>
      </c>
    </row>
    <row r="5" spans="1:3">
      <c r="A5" s="354"/>
    </row>
    <row r="6" spans="1:3" ht="38.25">
      <c r="A6" s="354" t="s">
        <v>1389</v>
      </c>
    </row>
    <row r="7" spans="1:3">
      <c r="A7" s="137"/>
    </row>
    <row r="8" spans="1:3" ht="76.5">
      <c r="A8" s="144" t="s">
        <v>1624</v>
      </c>
    </row>
    <row r="9" spans="1:3">
      <c r="A9" s="137"/>
    </row>
    <row r="10" spans="1:3" ht="25.5">
      <c r="A10" s="354" t="s">
        <v>1390</v>
      </c>
    </row>
    <row r="11" spans="1:3" ht="51">
      <c r="A11" s="144" t="s">
        <v>1625</v>
      </c>
    </row>
    <row r="12" spans="1:3">
      <c r="A12" s="137"/>
    </row>
    <row r="13" spans="1:3">
      <c r="A13" s="354"/>
    </row>
    <row r="14" spans="1:3">
      <c r="A14" s="358" t="s">
        <v>1391</v>
      </c>
    </row>
    <row r="15" spans="1:3">
      <c r="A15" s="358"/>
    </row>
    <row r="16" spans="1:3">
      <c r="A16" s="354" t="s">
        <v>1392</v>
      </c>
    </row>
    <row r="17" spans="1:1" ht="25.5">
      <c r="A17" s="356" t="s">
        <v>1579</v>
      </c>
    </row>
    <row r="18" spans="1:1" ht="38.25">
      <c r="A18" s="356" t="s">
        <v>1580</v>
      </c>
    </row>
    <row r="19" spans="1:1" ht="25.5">
      <c r="A19" s="356" t="s">
        <v>1581</v>
      </c>
    </row>
    <row r="20" spans="1:1">
      <c r="A20" s="137"/>
    </row>
    <row r="21" spans="1:1">
      <c r="A21" s="358" t="s">
        <v>1393</v>
      </c>
    </row>
    <row r="22" spans="1:1">
      <c r="A22" s="354"/>
    </row>
    <row r="23" spans="1:1" ht="38.25">
      <c r="A23" s="354" t="s">
        <v>1394</v>
      </c>
    </row>
    <row r="24" spans="1:1">
      <c r="A24" s="354"/>
    </row>
    <row r="25" spans="1:1" ht="63.75">
      <c r="A25" s="354" t="s">
        <v>1395</v>
      </c>
    </row>
    <row r="26" spans="1:1" ht="63.75">
      <c r="A26" s="144" t="s">
        <v>1626</v>
      </c>
    </row>
    <row r="27" spans="1:1">
      <c r="A27" s="137"/>
    </row>
    <row r="28" spans="1:1">
      <c r="A28" s="358" t="s">
        <v>1396</v>
      </c>
    </row>
    <row r="29" spans="1:1">
      <c r="A29" s="358"/>
    </row>
    <row r="30" spans="1:1">
      <c r="A30" s="354" t="s">
        <v>1397</v>
      </c>
    </row>
    <row r="31" spans="1:1">
      <c r="A31" s="137"/>
    </row>
    <row r="32" spans="1:1" s="36" customFormat="1" ht="49.5" customHeight="1">
      <c r="A32" s="329" t="s">
        <v>2001</v>
      </c>
    </row>
    <row r="33" spans="1:1">
      <c r="A33" s="137"/>
    </row>
    <row r="34" spans="1:1">
      <c r="A34" s="146" t="s">
        <v>1398</v>
      </c>
    </row>
    <row r="35" spans="1:1">
      <c r="A35" s="146"/>
    </row>
    <row r="36" spans="1:1" ht="38.25">
      <c r="A36" s="358" t="s">
        <v>1403</v>
      </c>
    </row>
    <row r="37" spans="1:1" ht="18.75" customHeight="1">
      <c r="A37" s="147" t="s">
        <v>1582</v>
      </c>
    </row>
    <row r="38" spans="1:1" ht="23.25" customHeight="1">
      <c r="A38" s="148" t="s">
        <v>1399</v>
      </c>
    </row>
    <row r="39" spans="1:1" ht="25.5">
      <c r="A39" s="354" t="s">
        <v>1400</v>
      </c>
    </row>
    <row r="40" spans="1:1" ht="25.5">
      <c r="A40" s="147" t="s">
        <v>1583</v>
      </c>
    </row>
    <row r="41" spans="1:1" ht="21.75" customHeight="1">
      <c r="A41" s="147" t="s">
        <v>1401</v>
      </c>
    </row>
    <row r="42" spans="1:1" ht="36.75" customHeight="1">
      <c r="A42" s="354" t="s">
        <v>1402</v>
      </c>
    </row>
    <row r="43" spans="1:1" ht="87" customHeight="1">
      <c r="A43" s="147" t="s">
        <v>1584</v>
      </c>
    </row>
    <row r="44" spans="1:1" ht="63" customHeight="1">
      <c r="A44" s="147" t="s">
        <v>1585</v>
      </c>
    </row>
    <row r="45" spans="1:1">
      <c r="A45" s="141"/>
    </row>
    <row r="46" spans="1:1" ht="38.25">
      <c r="A46" s="358" t="s">
        <v>1404</v>
      </c>
    </row>
    <row r="47" spans="1:1" ht="33" customHeight="1">
      <c r="A47" s="141" t="s">
        <v>1627</v>
      </c>
    </row>
    <row r="48" spans="1:1">
      <c r="A48" s="137"/>
    </row>
    <row r="49" spans="1:1">
      <c r="A49" s="148" t="s">
        <v>1399</v>
      </c>
    </row>
    <row r="50" spans="1:1" ht="25.5">
      <c r="A50" s="354" t="s">
        <v>1400</v>
      </c>
    </row>
    <row r="51" spans="1:1">
      <c r="A51" s="147" t="s">
        <v>1586</v>
      </c>
    </row>
    <row r="52" spans="1:1" ht="111" customHeight="1">
      <c r="A52" s="354" t="s">
        <v>1628</v>
      </c>
    </row>
    <row r="53" spans="1:1">
      <c r="A53" s="354"/>
    </row>
    <row r="54" spans="1:1" ht="38.25">
      <c r="A54" s="354" t="s">
        <v>1629</v>
      </c>
    </row>
    <row r="55" spans="1:1" ht="27.75" customHeight="1">
      <c r="A55" s="354"/>
    </row>
    <row r="56" spans="1:1" ht="26.25" customHeight="1">
      <c r="A56" s="95" t="s">
        <v>1630</v>
      </c>
    </row>
    <row r="57" spans="1:1">
      <c r="A57" s="141" t="s">
        <v>1405</v>
      </c>
    </row>
    <row r="58" spans="1:1">
      <c r="A58" s="137"/>
    </row>
    <row r="59" spans="1:1" ht="38.25">
      <c r="A59" s="137" t="s">
        <v>1631</v>
      </c>
    </row>
    <row r="60" spans="1:1">
      <c r="A60" s="137"/>
    </row>
    <row r="61" spans="1:1">
      <c r="A61" s="148" t="s">
        <v>1399</v>
      </c>
    </row>
    <row r="62" spans="1:1" ht="25.5">
      <c r="A62" s="354" t="s">
        <v>1400</v>
      </c>
    </row>
    <row r="63" spans="1:1" ht="28.5" customHeight="1">
      <c r="A63" s="141" t="s">
        <v>1632</v>
      </c>
    </row>
    <row r="64" spans="1:1">
      <c r="A64" s="137"/>
    </row>
    <row r="65" spans="1:1">
      <c r="A65" s="147" t="s">
        <v>1406</v>
      </c>
    </row>
    <row r="66" spans="1:1">
      <c r="A66" s="354" t="s">
        <v>1407</v>
      </c>
    </row>
    <row r="67" spans="1:1">
      <c r="A67" s="354" t="s">
        <v>1408</v>
      </c>
    </row>
    <row r="68" spans="1:1">
      <c r="A68" s="141" t="s">
        <v>1409</v>
      </c>
    </row>
    <row r="69" spans="1:1">
      <c r="A69" s="141" t="s">
        <v>1410</v>
      </c>
    </row>
    <row r="70" spans="1:1">
      <c r="A70" s="141" t="s">
        <v>1411</v>
      </c>
    </row>
    <row r="71" spans="1:1">
      <c r="A71" s="141"/>
    </row>
    <row r="72" spans="1:1">
      <c r="A72" s="141" t="s">
        <v>1412</v>
      </c>
    </row>
    <row r="73" spans="1:1" ht="38.25">
      <c r="A73" s="144" t="s">
        <v>1633</v>
      </c>
    </row>
    <row r="74" spans="1:1">
      <c r="A74" s="137"/>
    </row>
    <row r="75" spans="1:1" ht="51">
      <c r="A75" s="141" t="s">
        <v>1587</v>
      </c>
    </row>
    <row r="76" spans="1:1">
      <c r="A76" s="141"/>
    </row>
    <row r="77" spans="1:1" ht="17.25" customHeight="1">
      <c r="A77" s="94" t="s">
        <v>1419</v>
      </c>
    </row>
    <row r="78" spans="1:1" ht="34.5" customHeight="1">
      <c r="A78" s="94" t="s">
        <v>1413</v>
      </c>
    </row>
    <row r="79" spans="1:1" ht="27" customHeight="1">
      <c r="A79" s="94" t="s">
        <v>1414</v>
      </c>
    </row>
    <row r="80" spans="1:1" ht="25.5" customHeight="1">
      <c r="A80" s="94" t="s">
        <v>1415</v>
      </c>
    </row>
    <row r="81" spans="1:1">
      <c r="A81" s="354"/>
    </row>
    <row r="82" spans="1:1" ht="22.5" customHeight="1">
      <c r="A82" s="357" t="s">
        <v>1416</v>
      </c>
    </row>
    <row r="83" spans="1:1">
      <c r="A83" s="354" t="s">
        <v>1417</v>
      </c>
    </row>
    <row r="84" spans="1:1" ht="51">
      <c r="A84" s="354" t="s">
        <v>1418</v>
      </c>
    </row>
    <row r="85" spans="1:1">
      <c r="A85" s="354"/>
    </row>
    <row r="86" spans="1:1" ht="51">
      <c r="A86" s="137" t="s">
        <v>1420</v>
      </c>
    </row>
  </sheetData>
  <sheetProtection algorithmName="SHA-512" hashValue="8uvJ8Ej0if2NjBc9ybFr88xybbUf6g7gaGcoYmi3osB/9SlupSJAWFP2dR/pJ5IQOGixT61GcPrkLVomi7GrZg==" saltValue="41Wnto0md/gJO6fkT4CsMQ=="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H52"/>
  <sheetViews>
    <sheetView workbookViewId="0">
      <selection activeCell="A8" sqref="A8:F8"/>
    </sheetView>
  </sheetViews>
  <sheetFormatPr defaultColWidth="9.140625" defaultRowHeight="12.75"/>
  <cols>
    <col min="1" max="6" width="14.5703125" style="35" customWidth="1"/>
    <col min="7" max="16384" width="9.140625" style="35"/>
  </cols>
  <sheetData>
    <row r="1" spans="1:8" ht="15.75">
      <c r="A1" s="1234" t="s">
        <v>1421</v>
      </c>
      <c r="B1" s="1234"/>
      <c r="C1" s="1234"/>
      <c r="D1" s="1234"/>
      <c r="E1" s="1234"/>
      <c r="F1" s="1234"/>
      <c r="H1" s="251" t="str">
        <f ca="1">HYPERLINK(MID(CELL("filename",$A$1),FIND("[",CELL("filename",$A$1)),FIND("]",CELL("filename",$A$1))-FIND("[",CELL("filename",$A$1))+1)&amp;"'"&amp;'Document Layout &amp; Tab Objective'!$A$3&amp;"'!A1","Return to Document Overview")</f>
        <v>Return to Document Overview</v>
      </c>
    </row>
    <row r="2" spans="1:8" ht="15">
      <c r="A2" s="141"/>
      <c r="B2" s="137"/>
      <c r="C2" s="137"/>
      <c r="D2" s="137"/>
      <c r="E2" s="137"/>
      <c r="F2" s="137"/>
      <c r="H2" s="262" t="str">
        <f ca="1">HYPERLINK(MID(CELL("filename",$A$1),FIND("[",CELL("filename",$A$1)),FIND("]",CELL("filename",$A$1))-FIND("[",CELL("filename",$A$1))+1)&amp;"'Appendix-Data Integrity-Content'!A1","Return to Appendix")</f>
        <v>Return to Appendix</v>
      </c>
    </row>
    <row r="3" spans="1:8">
      <c r="A3" s="1231" t="s">
        <v>1422</v>
      </c>
      <c r="B3" s="1231"/>
      <c r="C3" s="1231"/>
      <c r="D3" s="1231"/>
      <c r="E3" s="1231"/>
      <c r="F3" s="1231"/>
    </row>
    <row r="4" spans="1:8" ht="89.25" customHeight="1">
      <c r="A4" s="1232" t="s">
        <v>1634</v>
      </c>
      <c r="B4" s="1233"/>
      <c r="C4" s="1233"/>
      <c r="D4" s="1233"/>
      <c r="E4" s="1233"/>
      <c r="F4" s="1233"/>
    </row>
    <row r="5" spans="1:8">
      <c r="A5" s="354"/>
      <c r="B5" s="137"/>
      <c r="C5" s="137"/>
      <c r="D5" s="137"/>
      <c r="E5" s="137"/>
      <c r="F5" s="137"/>
    </row>
    <row r="6" spans="1:8" ht="18.75" customHeight="1">
      <c r="A6" s="1235" t="s">
        <v>1423</v>
      </c>
      <c r="B6" s="1235"/>
      <c r="C6" s="1235"/>
      <c r="D6" s="1235"/>
      <c r="E6" s="1235"/>
      <c r="F6" s="1235"/>
    </row>
    <row r="7" spans="1:8">
      <c r="A7" s="354"/>
      <c r="B7" s="137"/>
      <c r="C7" s="137"/>
      <c r="D7" s="137"/>
      <c r="E7" s="137"/>
      <c r="F7" s="137"/>
    </row>
    <row r="8" spans="1:8" ht="89.25" customHeight="1">
      <c r="A8" s="1231" t="s">
        <v>1424</v>
      </c>
      <c r="B8" s="1231"/>
      <c r="C8" s="1231"/>
      <c r="D8" s="1231"/>
      <c r="E8" s="1231"/>
      <c r="F8" s="1231"/>
    </row>
    <row r="9" spans="1:8" ht="25.5" customHeight="1">
      <c r="A9" s="1232" t="s">
        <v>1635</v>
      </c>
      <c r="B9" s="1233"/>
      <c r="C9" s="1233"/>
      <c r="D9" s="1233"/>
      <c r="E9" s="1233"/>
      <c r="F9" s="1233"/>
    </row>
    <row r="10" spans="1:8" ht="51" customHeight="1">
      <c r="A10" s="1232" t="s">
        <v>1636</v>
      </c>
      <c r="B10" s="1233"/>
      <c r="C10" s="1233"/>
      <c r="D10" s="1233"/>
      <c r="E10" s="1233"/>
      <c r="F10" s="1233"/>
    </row>
    <row r="11" spans="1:8" ht="51" customHeight="1">
      <c r="A11" s="1232" t="s">
        <v>1637</v>
      </c>
      <c r="B11" s="1233"/>
      <c r="C11" s="1233"/>
      <c r="D11" s="1233"/>
      <c r="E11" s="1233"/>
      <c r="F11" s="1233"/>
    </row>
    <row r="12" spans="1:8" ht="25.5" customHeight="1">
      <c r="A12" s="1231" t="s">
        <v>1425</v>
      </c>
      <c r="B12" s="1231"/>
      <c r="C12" s="1231"/>
      <c r="D12" s="1231"/>
      <c r="E12" s="1231"/>
      <c r="F12" s="1231"/>
    </row>
    <row r="13" spans="1:8">
      <c r="A13" s="137"/>
      <c r="B13" s="137"/>
      <c r="C13" s="137"/>
      <c r="D13" s="137"/>
      <c r="E13" s="137"/>
      <c r="F13" s="137"/>
    </row>
    <row r="14" spans="1:8">
      <c r="A14" s="1237" t="s">
        <v>1426</v>
      </c>
      <c r="B14" s="1237"/>
      <c r="C14" s="1237"/>
      <c r="D14" s="1237"/>
      <c r="E14" s="1237"/>
      <c r="F14" s="1237"/>
    </row>
    <row r="15" spans="1:8">
      <c r="A15" s="354"/>
      <c r="B15" s="137"/>
      <c r="C15" s="137"/>
      <c r="D15" s="137"/>
      <c r="E15" s="137"/>
      <c r="F15" s="137"/>
    </row>
    <row r="16" spans="1:8" ht="89.25" customHeight="1">
      <c r="A16" s="1236" t="s">
        <v>1427</v>
      </c>
      <c r="B16" s="1236"/>
      <c r="C16" s="1236"/>
      <c r="D16" s="1236"/>
      <c r="E16" s="1236"/>
      <c r="F16" s="1236"/>
    </row>
    <row r="17" spans="1:6">
      <c r="A17" s="354"/>
      <c r="B17" s="137"/>
      <c r="C17" s="137"/>
      <c r="D17" s="137"/>
      <c r="E17" s="137"/>
      <c r="F17" s="137"/>
    </row>
    <row r="18" spans="1:6" ht="51" customHeight="1">
      <c r="A18" s="1238" t="s">
        <v>1574</v>
      </c>
      <c r="B18" s="1238"/>
      <c r="C18" s="1238"/>
      <c r="D18" s="1238"/>
      <c r="E18" s="1238"/>
      <c r="F18" s="1238"/>
    </row>
    <row r="19" spans="1:6">
      <c r="A19" s="354"/>
      <c r="B19" s="137"/>
      <c r="C19" s="137"/>
      <c r="D19" s="137"/>
      <c r="E19" s="137"/>
      <c r="F19" s="137"/>
    </row>
    <row r="20" spans="1:6" ht="38.25" customHeight="1">
      <c r="A20" s="1238" t="s">
        <v>1575</v>
      </c>
      <c r="B20" s="1238"/>
      <c r="C20" s="1238"/>
      <c r="D20" s="1238"/>
      <c r="E20" s="1238"/>
      <c r="F20" s="1238"/>
    </row>
    <row r="21" spans="1:6">
      <c r="A21" s="354"/>
      <c r="B21" s="137"/>
      <c r="C21" s="137"/>
      <c r="D21" s="137"/>
      <c r="E21" s="137"/>
      <c r="F21" s="137"/>
    </row>
    <row r="22" spans="1:6">
      <c r="A22" s="1237" t="s">
        <v>1428</v>
      </c>
      <c r="B22" s="1237"/>
      <c r="C22" s="1237"/>
      <c r="D22" s="1237"/>
      <c r="E22" s="1237"/>
      <c r="F22" s="1237"/>
    </row>
    <row r="23" spans="1:6" ht="19.5" customHeight="1">
      <c r="A23" s="1232" t="s">
        <v>1638</v>
      </c>
      <c r="B23" s="1233"/>
      <c r="C23" s="1233"/>
      <c r="D23" s="1233"/>
      <c r="E23" s="1233"/>
      <c r="F23" s="1233"/>
    </row>
    <row r="24" spans="1:6" ht="19.5" customHeight="1">
      <c r="A24" s="1232" t="s">
        <v>1639</v>
      </c>
      <c r="B24" s="1233"/>
      <c r="C24" s="1233"/>
      <c r="D24" s="1233"/>
      <c r="E24" s="1233"/>
      <c r="F24" s="1233"/>
    </row>
    <row r="25" spans="1:6" ht="19.5" customHeight="1">
      <c r="A25" s="1232" t="s">
        <v>1640</v>
      </c>
      <c r="B25" s="1233"/>
      <c r="C25" s="1233"/>
      <c r="D25" s="1233"/>
      <c r="E25" s="1233"/>
      <c r="F25" s="1233"/>
    </row>
    <row r="26" spans="1:6" ht="19.5" customHeight="1">
      <c r="A26" s="1232" t="s">
        <v>1641</v>
      </c>
      <c r="B26" s="1233"/>
      <c r="C26" s="1233"/>
      <c r="D26" s="1233"/>
      <c r="E26" s="1233"/>
      <c r="F26" s="1233"/>
    </row>
    <row r="27" spans="1:6" ht="19.5" customHeight="1">
      <c r="A27" s="1232" t="s">
        <v>1642</v>
      </c>
      <c r="B27" s="1233"/>
      <c r="C27" s="1233"/>
      <c r="D27" s="1233"/>
      <c r="E27" s="1233"/>
      <c r="F27" s="1233"/>
    </row>
    <row r="28" spans="1:6" ht="19.5" customHeight="1">
      <c r="A28" s="1232" t="s">
        <v>1643</v>
      </c>
      <c r="B28" s="1233"/>
      <c r="C28" s="1233"/>
      <c r="D28" s="1233"/>
      <c r="E28" s="1233"/>
      <c r="F28" s="1233"/>
    </row>
    <row r="29" spans="1:6" ht="19.5" customHeight="1">
      <c r="A29" s="1232" t="s">
        <v>1644</v>
      </c>
      <c r="B29" s="1233"/>
      <c r="C29" s="1233"/>
      <c r="D29" s="1233"/>
      <c r="E29" s="1233"/>
      <c r="F29" s="1233"/>
    </row>
    <row r="30" spans="1:6" ht="19.5" customHeight="1">
      <c r="A30" s="1232" t="s">
        <v>1645</v>
      </c>
      <c r="B30" s="1233"/>
      <c r="C30" s="1233"/>
      <c r="D30" s="1233"/>
      <c r="E30" s="1233"/>
      <c r="F30" s="1233"/>
    </row>
    <row r="31" spans="1:6" ht="19.5" customHeight="1">
      <c r="A31" s="1232" t="s">
        <v>1646</v>
      </c>
      <c r="B31" s="1233"/>
      <c r="C31" s="1233"/>
      <c r="D31" s="1233"/>
      <c r="E31" s="1233"/>
      <c r="F31" s="1233"/>
    </row>
    <row r="32" spans="1:6">
      <c r="A32" s="137"/>
      <c r="B32" s="137"/>
      <c r="C32" s="137"/>
      <c r="D32" s="137"/>
      <c r="E32" s="137"/>
      <c r="F32" s="137"/>
    </row>
    <row r="33" spans="1:6">
      <c r="A33" s="137"/>
      <c r="B33" s="137"/>
      <c r="C33" s="137"/>
      <c r="D33" s="137"/>
      <c r="E33" s="137"/>
      <c r="F33" s="137"/>
    </row>
    <row r="34" spans="1:6" ht="26.25" customHeight="1">
      <c r="A34" s="1239" t="s">
        <v>1429</v>
      </c>
      <c r="B34" s="1239"/>
      <c r="C34" s="1239"/>
      <c r="D34" s="1239"/>
      <c r="E34" s="1239"/>
      <c r="F34" s="1239"/>
    </row>
    <row r="35" spans="1:6">
      <c r="A35" s="354"/>
      <c r="B35" s="137"/>
      <c r="C35" s="137"/>
      <c r="D35" s="137"/>
      <c r="E35" s="137"/>
      <c r="F35" s="137"/>
    </row>
    <row r="36" spans="1:6" ht="76.5" customHeight="1">
      <c r="A36" s="1232" t="s">
        <v>1647</v>
      </c>
      <c r="B36" s="1233"/>
      <c r="C36" s="1233"/>
      <c r="D36" s="1233"/>
      <c r="E36" s="1233"/>
      <c r="F36" s="1233"/>
    </row>
    <row r="37" spans="1:6" ht="38.25" customHeight="1">
      <c r="A37" s="1232" t="s">
        <v>1648</v>
      </c>
      <c r="B37" s="1233"/>
      <c r="C37" s="1233"/>
      <c r="D37" s="1233"/>
      <c r="E37" s="1233"/>
      <c r="F37" s="1233"/>
    </row>
    <row r="38" spans="1:6">
      <c r="A38" s="354"/>
      <c r="B38" s="137"/>
      <c r="C38" s="137"/>
      <c r="D38" s="137"/>
      <c r="E38" s="137"/>
      <c r="F38" s="137"/>
    </row>
    <row r="39" spans="1:6">
      <c r="A39" s="1237" t="s">
        <v>1430</v>
      </c>
      <c r="B39" s="1237"/>
      <c r="C39" s="1237"/>
      <c r="D39" s="1237"/>
      <c r="E39" s="1237"/>
      <c r="F39" s="1237"/>
    </row>
    <row r="40" spans="1:6">
      <c r="A40" s="358"/>
      <c r="B40" s="137"/>
      <c r="C40" s="137"/>
      <c r="D40" s="137"/>
      <c r="E40" s="137"/>
      <c r="F40" s="137"/>
    </row>
    <row r="41" spans="1:6" ht="102" customHeight="1">
      <c r="A41" s="1231" t="s">
        <v>1576</v>
      </c>
      <c r="B41" s="1231"/>
      <c r="C41" s="1231"/>
      <c r="D41" s="1231"/>
      <c r="E41" s="1231"/>
      <c r="F41" s="1231"/>
    </row>
    <row r="42" spans="1:6">
      <c r="A42" s="354"/>
      <c r="B42" s="137"/>
      <c r="C42" s="137"/>
      <c r="D42" s="137"/>
      <c r="E42" s="137"/>
      <c r="F42" s="137"/>
    </row>
    <row r="43" spans="1:6" ht="76.5" customHeight="1">
      <c r="A43" s="1232" t="s">
        <v>1649</v>
      </c>
      <c r="B43" s="1233"/>
      <c r="C43" s="1233"/>
      <c r="D43" s="1233"/>
      <c r="E43" s="1233"/>
      <c r="F43" s="1233"/>
    </row>
    <row r="44" spans="1:6" ht="25.5" customHeight="1">
      <c r="A44" s="1232" t="s">
        <v>1650</v>
      </c>
      <c r="B44" s="1233"/>
      <c r="C44" s="1233"/>
      <c r="D44" s="1233"/>
      <c r="E44" s="1233"/>
      <c r="F44" s="1233"/>
    </row>
    <row r="45" spans="1:6" ht="25.5" customHeight="1">
      <c r="A45" s="1232" t="s">
        <v>1651</v>
      </c>
      <c r="B45" s="1233"/>
      <c r="C45" s="1233"/>
      <c r="D45" s="1233"/>
      <c r="E45" s="1233"/>
      <c r="F45" s="1233"/>
    </row>
    <row r="46" spans="1:6">
      <c r="A46" s="351"/>
      <c r="B46" s="137"/>
      <c r="C46" s="137"/>
      <c r="D46" s="137"/>
      <c r="E46" s="137"/>
      <c r="F46" s="137"/>
    </row>
    <row r="47" spans="1:6" ht="25.5" customHeight="1">
      <c r="A47" s="1208" t="s">
        <v>1577</v>
      </c>
      <c r="B47" s="1208"/>
      <c r="C47" s="1208"/>
      <c r="D47" s="1208"/>
      <c r="E47" s="1208"/>
      <c r="F47" s="1208"/>
    </row>
    <row r="48" spans="1:6" ht="13.5" thickBot="1">
      <c r="A48" s="354"/>
      <c r="B48" s="137"/>
      <c r="C48" s="137"/>
      <c r="D48" s="137"/>
      <c r="E48" s="137"/>
      <c r="F48" s="137"/>
    </row>
    <row r="49" spans="1:6" ht="39" thickBot="1">
      <c r="A49" s="116" t="s">
        <v>1578</v>
      </c>
      <c r="B49" s="117" t="s">
        <v>1431</v>
      </c>
      <c r="C49" s="117" t="s">
        <v>1432</v>
      </c>
      <c r="D49" s="117" t="s">
        <v>1433</v>
      </c>
      <c r="E49" s="117" t="s">
        <v>56</v>
      </c>
      <c r="F49" s="117" t="s">
        <v>57</v>
      </c>
    </row>
    <row r="50" spans="1:6" ht="51.75" thickBot="1">
      <c r="A50" s="359" t="s">
        <v>284</v>
      </c>
      <c r="B50" s="113" t="s">
        <v>70</v>
      </c>
      <c r="C50" s="113" t="s">
        <v>644</v>
      </c>
      <c r="D50" s="113" t="s">
        <v>108</v>
      </c>
      <c r="E50" s="113" t="s">
        <v>1434</v>
      </c>
      <c r="F50" s="113" t="s">
        <v>645</v>
      </c>
    </row>
    <row r="51" spans="1:6" ht="134.25" customHeight="1">
      <c r="A51" s="1240" t="s">
        <v>1435</v>
      </c>
      <c r="B51" s="1240" t="s">
        <v>274</v>
      </c>
      <c r="C51" s="1240" t="s">
        <v>58</v>
      </c>
      <c r="D51" s="1240" t="s">
        <v>108</v>
      </c>
      <c r="E51" s="1240" t="s">
        <v>1434</v>
      </c>
      <c r="F51" s="1240" t="s">
        <v>1436</v>
      </c>
    </row>
    <row r="52" spans="1:6" ht="13.5" thickBot="1">
      <c r="A52" s="1241"/>
      <c r="B52" s="1241"/>
      <c r="C52" s="1241"/>
      <c r="D52" s="1241"/>
      <c r="E52" s="1241"/>
      <c r="F52" s="1241"/>
    </row>
  </sheetData>
  <sheetProtection algorithmName="SHA-512" hashValue="UP+XKjACzqwSsOkuB+ZacwyVSaw8sHg8Fnosb6/32SGEpDwRyYjeRDypKyuwXpeRCjs0ntV0EjEBdr0Pg7AbRA==" saltValue="kkfn4X8rAU18gB1B/FKZiA==" spinCount="100000" sheet="1" objects="1" scenarios="1"/>
  <mergeCells count="38">
    <mergeCell ref="F51:F52"/>
    <mergeCell ref="A51:A52"/>
    <mergeCell ref="B51:B52"/>
    <mergeCell ref="C51:C52"/>
    <mergeCell ref="D51:D52"/>
    <mergeCell ref="E51:E52"/>
    <mergeCell ref="A47:F47"/>
    <mergeCell ref="A45:F45"/>
    <mergeCell ref="A44:F44"/>
    <mergeCell ref="A43:F43"/>
    <mergeCell ref="A41:F41"/>
    <mergeCell ref="A39:F39"/>
    <mergeCell ref="A37:F37"/>
    <mergeCell ref="A36:F36"/>
    <mergeCell ref="A34:F34"/>
    <mergeCell ref="A31:F31"/>
    <mergeCell ref="A30:F30"/>
    <mergeCell ref="A29:F29"/>
    <mergeCell ref="A28:F28"/>
    <mergeCell ref="A27:F27"/>
    <mergeCell ref="A26:F26"/>
    <mergeCell ref="A25:F25"/>
    <mergeCell ref="A24:F24"/>
    <mergeCell ref="A23:F23"/>
    <mergeCell ref="A22:F22"/>
    <mergeCell ref="A18:F18"/>
    <mergeCell ref="A16:F16"/>
    <mergeCell ref="A14:F14"/>
    <mergeCell ref="A11:F11"/>
    <mergeCell ref="A12:F12"/>
    <mergeCell ref="A20:F20"/>
    <mergeCell ref="A8:F8"/>
    <mergeCell ref="A4:F4"/>
    <mergeCell ref="A9:F9"/>
    <mergeCell ref="A10:F10"/>
    <mergeCell ref="A1:F1"/>
    <mergeCell ref="A3:F3"/>
    <mergeCell ref="A6:F6"/>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XFD139"/>
  <sheetViews>
    <sheetView workbookViewId="0">
      <selection activeCell="A11" sqref="A11:I11"/>
    </sheetView>
  </sheetViews>
  <sheetFormatPr defaultColWidth="9.140625" defaultRowHeight="12.75"/>
  <cols>
    <col min="1" max="1" width="25.85546875" style="35" customWidth="1"/>
    <col min="2" max="2" width="9.140625" style="35" customWidth="1"/>
    <col min="3" max="3" width="11" style="35" customWidth="1"/>
    <col min="4" max="4" width="12" style="35" customWidth="1"/>
    <col min="5" max="5" width="21.5703125" style="35" customWidth="1"/>
    <col min="6" max="6" width="10" style="35" customWidth="1"/>
    <col min="7" max="7" width="9" style="35" customWidth="1"/>
    <col min="8" max="8" width="9.85546875" style="35" customWidth="1"/>
    <col min="9" max="9" width="10.5703125" style="35" customWidth="1"/>
    <col min="10" max="16384" width="9.140625" style="35"/>
  </cols>
  <sheetData>
    <row r="1" spans="1:11" ht="15">
      <c r="A1" s="1251" t="s">
        <v>1282</v>
      </c>
      <c r="B1" s="1251"/>
      <c r="C1" s="1251"/>
      <c r="D1" s="1251"/>
      <c r="E1" s="1251"/>
      <c r="F1" s="1251"/>
      <c r="G1" s="1251"/>
      <c r="H1" s="1251"/>
      <c r="I1" s="1251"/>
      <c r="K1" s="251" t="str">
        <f ca="1">HYPERLINK(MID(CELL("filename",$A$1),FIND("[",CELL("filename",$A$1)),FIND("]",CELL("filename",$A$1))-FIND("[",CELL("filename",$A$1))+1)&amp;"'"&amp;'Document Layout &amp; Tab Objective'!$A$3&amp;"'!A1","Return to Document Overview")</f>
        <v>Return to Document Overview</v>
      </c>
    </row>
    <row r="2" spans="1:11" ht="15">
      <c r="A2" s="1251"/>
      <c r="B2" s="1251"/>
      <c r="C2" s="1251"/>
      <c r="D2" s="1251"/>
      <c r="E2" s="1251"/>
      <c r="F2" s="1251"/>
      <c r="G2" s="1251"/>
      <c r="H2" s="1251"/>
      <c r="I2" s="1251"/>
      <c r="J2" s="96"/>
      <c r="K2" s="262" t="str">
        <f ca="1">HYPERLINK(MID(CELL("filename",$A$1),FIND("[",CELL("filename",$A$1)),FIND("]",CELL("filename",$A$1))-FIND("[",CELL("filename",$A$1))+1)&amp;"'Appendix-Data Integrity-Content'!A1","Return to Appendix")</f>
        <v>Return to Appendix</v>
      </c>
    </row>
    <row r="3" spans="1:11">
      <c r="A3" s="1251" t="s">
        <v>1437</v>
      </c>
      <c r="B3" s="1251"/>
      <c r="C3" s="1251"/>
      <c r="D3" s="1251"/>
      <c r="E3" s="1251"/>
      <c r="F3" s="1251"/>
      <c r="G3" s="1251"/>
      <c r="H3" s="1251"/>
      <c r="I3" s="1251"/>
      <c r="J3" s="96"/>
    </row>
    <row r="4" spans="1:11">
      <c r="A4" s="1251"/>
      <c r="B4" s="1251"/>
      <c r="C4" s="1251"/>
      <c r="D4" s="1251"/>
      <c r="E4" s="1251"/>
      <c r="F4" s="1251"/>
      <c r="G4" s="1251"/>
      <c r="H4" s="1251"/>
      <c r="I4" s="1251"/>
      <c r="J4" s="96"/>
    </row>
    <row r="5" spans="1:11" ht="36" customHeight="1">
      <c r="A5" s="1232" t="s">
        <v>1652</v>
      </c>
      <c r="B5" s="1233"/>
      <c r="C5" s="1233"/>
      <c r="D5" s="1233"/>
      <c r="E5" s="1233"/>
      <c r="F5" s="1233"/>
      <c r="G5" s="1233"/>
      <c r="H5" s="1233"/>
      <c r="I5" s="1233"/>
    </row>
    <row r="6" spans="1:11" ht="58.5" customHeight="1">
      <c r="A6" s="1232" t="s">
        <v>1653</v>
      </c>
      <c r="B6" s="1233"/>
      <c r="C6" s="1233"/>
      <c r="D6" s="1233"/>
      <c r="E6" s="1233"/>
      <c r="F6" s="1233"/>
      <c r="G6" s="1233"/>
      <c r="H6" s="1233"/>
      <c r="I6" s="1233"/>
    </row>
    <row r="7" spans="1:11" ht="39" customHeight="1">
      <c r="A7" s="1232" t="s">
        <v>1654</v>
      </c>
      <c r="B7" s="1233"/>
      <c r="C7" s="1233"/>
      <c r="D7" s="1233"/>
      <c r="E7" s="1233"/>
      <c r="F7" s="1233"/>
      <c r="G7" s="1233"/>
      <c r="H7" s="1233"/>
      <c r="I7" s="1233"/>
    </row>
    <row r="8" spans="1:11" ht="50.25" customHeight="1">
      <c r="A8" s="1232" t="s">
        <v>1655</v>
      </c>
      <c r="B8" s="1233"/>
      <c r="C8" s="1233"/>
      <c r="D8" s="1233"/>
      <c r="E8" s="1233"/>
      <c r="F8" s="1233"/>
      <c r="G8" s="1233"/>
      <c r="H8" s="1233"/>
      <c r="I8" s="1233"/>
    </row>
    <row r="9" spans="1:11" ht="36" customHeight="1">
      <c r="A9" s="1232" t="s">
        <v>1656</v>
      </c>
      <c r="B9" s="1233"/>
      <c r="C9" s="1233"/>
      <c r="D9" s="1233"/>
      <c r="E9" s="1233"/>
      <c r="F9" s="1233"/>
      <c r="G9" s="1233"/>
      <c r="H9" s="1233"/>
      <c r="I9" s="1233"/>
    </row>
    <row r="10" spans="1:11" ht="29.25" customHeight="1">
      <c r="A10" s="1232" t="s">
        <v>1657</v>
      </c>
      <c r="B10" s="1233"/>
      <c r="C10" s="1233"/>
      <c r="D10" s="1233"/>
      <c r="E10" s="1233"/>
      <c r="F10" s="1233"/>
      <c r="G10" s="1233"/>
      <c r="H10" s="1233"/>
      <c r="I10" s="1233"/>
    </row>
    <row r="11" spans="1:11">
      <c r="A11" s="1208"/>
      <c r="B11" s="1208"/>
      <c r="C11" s="1208"/>
      <c r="D11" s="1208"/>
      <c r="E11" s="1208"/>
      <c r="F11" s="1208"/>
      <c r="G11" s="1208"/>
      <c r="H11" s="1208"/>
      <c r="I11" s="1208"/>
    </row>
    <row r="12" spans="1:11">
      <c r="A12" s="1251" t="s">
        <v>1438</v>
      </c>
      <c r="B12" s="1251"/>
      <c r="C12" s="1251"/>
      <c r="D12" s="1251"/>
      <c r="E12" s="1251"/>
      <c r="F12" s="1251"/>
      <c r="G12" s="1251"/>
      <c r="H12" s="1251"/>
      <c r="I12" s="1251"/>
    </row>
    <row r="13" spans="1:11">
      <c r="A13" s="1251"/>
      <c r="B13" s="1251"/>
      <c r="C13" s="1251"/>
      <c r="D13" s="1251"/>
      <c r="E13" s="1251"/>
      <c r="F13" s="1251"/>
      <c r="G13" s="1251"/>
      <c r="H13" s="1251"/>
      <c r="I13" s="1251"/>
    </row>
    <row r="14" spans="1:11" ht="43.5" customHeight="1">
      <c r="A14" s="1232" t="s">
        <v>1658</v>
      </c>
      <c r="B14" s="1233"/>
      <c r="C14" s="1233"/>
      <c r="D14" s="1233"/>
      <c r="E14" s="1233"/>
      <c r="F14" s="1233"/>
      <c r="G14" s="1233"/>
      <c r="H14" s="1233"/>
      <c r="I14" s="1233"/>
    </row>
    <row r="15" spans="1:11" ht="33.75" customHeight="1">
      <c r="A15" s="1232" t="s">
        <v>1659</v>
      </c>
      <c r="B15" s="1233"/>
      <c r="C15" s="1233"/>
      <c r="D15" s="1233"/>
      <c r="E15" s="1233"/>
      <c r="F15" s="1233"/>
      <c r="G15" s="1233"/>
      <c r="H15" s="1233"/>
      <c r="I15" s="1233"/>
    </row>
    <row r="16" spans="1:11" ht="21.75" customHeight="1">
      <c r="A16" s="1232" t="s">
        <v>1660</v>
      </c>
      <c r="B16" s="1233"/>
      <c r="C16" s="1233"/>
      <c r="D16" s="1233"/>
      <c r="E16" s="1233"/>
      <c r="F16" s="1233"/>
      <c r="G16" s="1233"/>
      <c r="H16" s="1233"/>
      <c r="I16" s="1233"/>
    </row>
    <row r="17" spans="1:9" ht="21.75" customHeight="1">
      <c r="A17" s="1232" t="s">
        <v>1661</v>
      </c>
      <c r="B17" s="1233"/>
      <c r="C17" s="1233"/>
      <c r="D17" s="1233"/>
      <c r="E17" s="1233"/>
      <c r="F17" s="1233"/>
      <c r="G17" s="1233"/>
      <c r="H17" s="1233"/>
      <c r="I17" s="1233"/>
    </row>
    <row r="18" spans="1:9" ht="21.75" customHeight="1">
      <c r="A18" s="1232" t="s">
        <v>1662</v>
      </c>
      <c r="B18" s="1233"/>
      <c r="C18" s="1233"/>
      <c r="D18" s="1233"/>
      <c r="E18" s="1233"/>
      <c r="F18" s="1233"/>
      <c r="G18" s="1233"/>
      <c r="H18" s="1233"/>
      <c r="I18" s="1233"/>
    </row>
    <row r="19" spans="1:9">
      <c r="A19" s="1208"/>
      <c r="B19" s="1208"/>
      <c r="C19" s="1208"/>
      <c r="D19" s="1208"/>
      <c r="E19" s="1208"/>
      <c r="F19" s="1208"/>
      <c r="G19" s="1208"/>
      <c r="H19" s="1208"/>
      <c r="I19" s="1208"/>
    </row>
    <row r="20" spans="1:9">
      <c r="A20" s="1251" t="s">
        <v>1283</v>
      </c>
      <c r="B20" s="1251"/>
      <c r="C20" s="1251"/>
      <c r="D20" s="1251"/>
      <c r="E20" s="1251"/>
      <c r="F20" s="1251"/>
      <c r="G20" s="1251"/>
      <c r="H20" s="1251"/>
      <c r="I20" s="1251"/>
    </row>
    <row r="21" spans="1:9">
      <c r="A21" s="1251"/>
      <c r="B21" s="1251"/>
      <c r="C21" s="1251"/>
      <c r="D21" s="1251"/>
      <c r="E21" s="1251"/>
      <c r="F21" s="1251"/>
      <c r="G21" s="1251"/>
      <c r="H21" s="1251"/>
      <c r="I21" s="1251"/>
    </row>
    <row r="22" spans="1:9" ht="49.5" customHeight="1">
      <c r="A22" s="1208" t="s">
        <v>1439</v>
      </c>
      <c r="B22" s="1208"/>
      <c r="C22" s="1208"/>
      <c r="D22" s="1208"/>
      <c r="E22" s="1208"/>
      <c r="F22" s="1208"/>
      <c r="G22" s="1208"/>
      <c r="H22" s="1208"/>
      <c r="I22" s="1208"/>
    </row>
    <row r="23" spans="1:9" ht="36.75" customHeight="1">
      <c r="A23" s="1208" t="s">
        <v>1440</v>
      </c>
      <c r="B23" s="1208"/>
      <c r="C23" s="1208"/>
      <c r="D23" s="1208"/>
      <c r="E23" s="1208"/>
      <c r="F23" s="1208"/>
      <c r="G23" s="1208"/>
      <c r="H23" s="1208"/>
      <c r="I23" s="1208"/>
    </row>
    <row r="24" spans="1:9">
      <c r="A24" s="1208"/>
      <c r="B24" s="1208"/>
      <c r="C24" s="1208"/>
      <c r="D24" s="1208"/>
      <c r="E24" s="1208"/>
      <c r="F24" s="1208"/>
      <c r="G24" s="1208"/>
      <c r="H24" s="1208"/>
      <c r="I24" s="1208"/>
    </row>
    <row r="25" spans="1:9" ht="58.5" customHeight="1">
      <c r="A25" s="1208" t="s">
        <v>1441</v>
      </c>
      <c r="B25" s="1208"/>
      <c r="C25" s="1208"/>
      <c r="D25" s="1208"/>
      <c r="E25" s="1208"/>
      <c r="F25" s="1208"/>
      <c r="G25" s="1208"/>
      <c r="H25" s="1208"/>
      <c r="I25" s="1208"/>
    </row>
    <row r="26" spans="1:9">
      <c r="A26" s="1208"/>
      <c r="B26" s="1208"/>
      <c r="C26" s="1208"/>
      <c r="D26" s="1208"/>
      <c r="E26" s="1208"/>
      <c r="F26" s="1208"/>
      <c r="G26" s="1208"/>
      <c r="H26" s="1208"/>
      <c r="I26" s="1208"/>
    </row>
    <row r="27" spans="1:9" ht="95.25" customHeight="1">
      <c r="A27" s="1208" t="s">
        <v>1442</v>
      </c>
      <c r="B27" s="1208"/>
      <c r="C27" s="1208"/>
      <c r="D27" s="1208"/>
      <c r="E27" s="1208"/>
      <c r="F27" s="1208"/>
      <c r="G27" s="1208"/>
      <c r="H27" s="1208"/>
      <c r="I27" s="1208"/>
    </row>
    <row r="28" spans="1:9">
      <c r="A28" s="1208"/>
      <c r="B28" s="1208"/>
      <c r="C28" s="1208"/>
      <c r="D28" s="1208"/>
      <c r="E28" s="1208"/>
      <c r="F28" s="1208"/>
      <c r="G28" s="1208"/>
      <c r="H28" s="1208"/>
      <c r="I28" s="1208"/>
    </row>
    <row r="29" spans="1:9">
      <c r="A29" s="1208" t="s">
        <v>1443</v>
      </c>
      <c r="B29" s="1208"/>
      <c r="C29" s="1208"/>
      <c r="D29" s="1208"/>
      <c r="E29" s="1208"/>
      <c r="F29" s="1208"/>
      <c r="G29" s="1208"/>
      <c r="H29" s="1208"/>
      <c r="I29" s="1208"/>
    </row>
    <row r="30" spans="1:9">
      <c r="A30" s="1208"/>
      <c r="B30" s="1208"/>
      <c r="C30" s="1208"/>
      <c r="D30" s="1208"/>
      <c r="E30" s="1208"/>
      <c r="F30" s="1208"/>
      <c r="G30" s="1208"/>
      <c r="H30" s="1208"/>
      <c r="I30" s="1208"/>
    </row>
    <row r="31" spans="1:9" ht="22.5" customHeight="1">
      <c r="A31" s="1208" t="s">
        <v>1444</v>
      </c>
      <c r="B31" s="1208"/>
      <c r="C31" s="1208"/>
      <c r="D31" s="1208"/>
      <c r="E31" s="1208"/>
      <c r="F31" s="1208"/>
      <c r="G31" s="1208"/>
      <c r="H31" s="1208"/>
      <c r="I31" s="1208"/>
    </row>
    <row r="32" spans="1:9" ht="22.5" customHeight="1">
      <c r="A32" s="1208" t="s">
        <v>1445</v>
      </c>
      <c r="B32" s="1208"/>
      <c r="C32" s="1208"/>
      <c r="D32" s="1208"/>
      <c r="E32" s="1208"/>
      <c r="F32" s="1208"/>
      <c r="G32" s="1208"/>
      <c r="H32" s="1208"/>
      <c r="I32" s="1208"/>
    </row>
    <row r="33" spans="1:16384" ht="22.5" customHeight="1">
      <c r="A33" s="1208" t="s">
        <v>1446</v>
      </c>
      <c r="B33" s="1208"/>
      <c r="C33" s="1208"/>
      <c r="D33" s="1208"/>
      <c r="E33" s="1208"/>
      <c r="F33" s="1208"/>
      <c r="G33" s="1208"/>
      <c r="H33" s="1208"/>
      <c r="I33" s="1208"/>
    </row>
    <row r="34" spans="1:16384">
      <c r="A34" s="1208"/>
      <c r="B34" s="1208"/>
      <c r="C34" s="1208"/>
      <c r="D34" s="1208"/>
      <c r="E34" s="1208"/>
      <c r="F34" s="1208"/>
      <c r="G34" s="1208"/>
      <c r="H34" s="1208"/>
      <c r="I34" s="1208"/>
    </row>
    <row r="35" spans="1:16384" ht="30.75" customHeight="1">
      <c r="A35" s="1208" t="s">
        <v>1447</v>
      </c>
      <c r="B35" s="1208"/>
      <c r="C35" s="1208"/>
      <c r="D35" s="1208"/>
      <c r="E35" s="1208"/>
      <c r="F35" s="1208"/>
      <c r="G35" s="1208"/>
      <c r="H35" s="1208"/>
      <c r="I35" s="1208"/>
    </row>
    <row r="36" spans="1:16384">
      <c r="A36" s="1208"/>
      <c r="B36" s="1208"/>
      <c r="C36" s="1208"/>
      <c r="D36" s="1208"/>
      <c r="E36" s="1208"/>
      <c r="F36" s="1208"/>
      <c r="G36" s="1208"/>
      <c r="H36" s="1208"/>
      <c r="I36" s="1208"/>
    </row>
    <row r="37" spans="1:16384" ht="42" customHeight="1">
      <c r="A37" s="1208" t="s">
        <v>1448</v>
      </c>
      <c r="B37" s="1208"/>
      <c r="C37" s="1208"/>
      <c r="D37" s="1208"/>
      <c r="E37" s="1208"/>
      <c r="F37" s="1208"/>
      <c r="G37" s="1208"/>
      <c r="H37" s="1208"/>
      <c r="I37" s="1208"/>
    </row>
    <row r="38" spans="1:16384">
      <c r="A38" s="1208"/>
      <c r="B38" s="1208"/>
      <c r="C38" s="1208"/>
      <c r="D38" s="1208"/>
      <c r="E38" s="1208"/>
      <c r="F38" s="1208"/>
      <c r="G38" s="1208"/>
      <c r="H38" s="1208"/>
      <c r="I38" s="1208"/>
    </row>
    <row r="39" spans="1:16384">
      <c r="A39" s="1223" t="s">
        <v>1663</v>
      </c>
      <c r="B39" s="1223"/>
      <c r="C39" s="1223"/>
      <c r="D39" s="1223"/>
      <c r="E39" s="1223"/>
      <c r="F39" s="1223"/>
      <c r="G39" s="1223"/>
      <c r="H39" s="1223"/>
      <c r="I39" s="1223"/>
    </row>
    <row r="40" spans="1:16384">
      <c r="A40" s="1208"/>
      <c r="B40" s="1208"/>
      <c r="C40" s="1208"/>
      <c r="D40" s="1208"/>
      <c r="E40" s="1208"/>
      <c r="F40" s="1208"/>
      <c r="G40" s="1208"/>
      <c r="H40" s="1208"/>
      <c r="I40" s="1208"/>
    </row>
    <row r="41" spans="1:16384" ht="34.5" customHeight="1">
      <c r="A41" s="1208" t="s">
        <v>1449</v>
      </c>
      <c r="B41" s="1208"/>
      <c r="C41" s="1208"/>
      <c r="D41" s="1208"/>
      <c r="E41" s="1208"/>
      <c r="F41" s="1208"/>
      <c r="G41" s="1208"/>
      <c r="H41" s="1208"/>
      <c r="I41" s="1208"/>
    </row>
    <row r="42" spans="1:16384">
      <c r="A42" s="1208"/>
      <c r="B42" s="1208"/>
      <c r="C42" s="1208"/>
      <c r="D42" s="1208"/>
      <c r="E42" s="1208"/>
      <c r="F42" s="1208"/>
      <c r="G42" s="1208"/>
      <c r="H42" s="1208"/>
      <c r="I42" s="1208"/>
    </row>
    <row r="43" spans="1:16384">
      <c r="A43" s="1232" t="s">
        <v>1664</v>
      </c>
      <c r="B43" s="1233"/>
      <c r="C43" s="1233"/>
      <c r="D43" s="1233"/>
      <c r="E43" s="1233"/>
      <c r="F43" s="1233"/>
      <c r="G43" s="1233"/>
      <c r="H43" s="1233"/>
      <c r="I43" s="1233"/>
    </row>
    <row r="44" spans="1:16384" ht="33.75" customHeight="1">
      <c r="A44" s="1232" t="s">
        <v>1665</v>
      </c>
      <c r="B44" s="1233"/>
      <c r="C44" s="1233"/>
      <c r="D44" s="1233"/>
      <c r="E44" s="1233"/>
      <c r="F44" s="1233"/>
      <c r="G44" s="1233"/>
      <c r="H44" s="1233"/>
      <c r="I44" s="1233"/>
    </row>
    <row r="45" spans="1:16384" ht="19.5" customHeight="1">
      <c r="A45" s="1232" t="s">
        <v>1666</v>
      </c>
      <c r="B45" s="1233"/>
      <c r="C45" s="1233"/>
      <c r="D45" s="1233"/>
      <c r="E45" s="1233"/>
      <c r="F45" s="1233"/>
      <c r="G45" s="1233"/>
      <c r="H45" s="1233"/>
      <c r="I45" s="1233"/>
    </row>
    <row r="46" spans="1:16384" ht="47.25" customHeight="1">
      <c r="A46" s="1232" t="s">
        <v>1668</v>
      </c>
      <c r="B46" s="1233"/>
      <c r="C46" s="1233"/>
      <c r="D46" s="1233"/>
      <c r="E46" s="1233"/>
      <c r="F46" s="1233"/>
      <c r="G46" s="1233"/>
      <c r="H46" s="1233"/>
      <c r="I46" s="1233"/>
    </row>
    <row r="47" spans="1:16384" ht="99" customHeight="1">
      <c r="A47" s="1232" t="s">
        <v>1667</v>
      </c>
      <c r="B47" s="1233"/>
      <c r="C47" s="1233"/>
      <c r="D47" s="1233"/>
      <c r="E47" s="1233"/>
      <c r="F47" s="1233"/>
      <c r="G47" s="1233"/>
      <c r="H47" s="1233"/>
      <c r="I47" s="1233"/>
    </row>
    <row r="48" spans="1:16384" ht="42" customHeight="1">
      <c r="A48" s="1232" t="s">
        <v>1669</v>
      </c>
      <c r="B48" s="1233"/>
      <c r="C48" s="1233"/>
      <c r="D48" s="1233"/>
      <c r="E48" s="1233"/>
      <c r="F48" s="1233"/>
      <c r="G48" s="1233"/>
      <c r="H48" s="1233"/>
      <c r="I48" s="1233"/>
      <c r="J48" s="1232"/>
      <c r="K48" s="1233"/>
      <c r="L48" s="1233"/>
      <c r="M48" s="1233"/>
      <c r="N48" s="1233"/>
      <c r="O48" s="1233"/>
      <c r="P48" s="1233"/>
      <c r="Q48" s="1233"/>
      <c r="R48" s="1233"/>
      <c r="S48" s="1232"/>
      <c r="T48" s="1233"/>
      <c r="U48" s="1233"/>
      <c r="V48" s="1233"/>
      <c r="W48" s="1233"/>
      <c r="X48" s="1233"/>
      <c r="Y48" s="1233"/>
      <c r="Z48" s="1233"/>
      <c r="AA48" s="1233"/>
      <c r="AB48" s="1232"/>
      <c r="AC48" s="1233"/>
      <c r="AD48" s="1233"/>
      <c r="AE48" s="1233"/>
      <c r="AF48" s="1233"/>
      <c r="AG48" s="1233"/>
      <c r="AH48" s="1233"/>
      <c r="AI48" s="1233"/>
      <c r="AJ48" s="1233"/>
      <c r="AK48" s="1232"/>
      <c r="AL48" s="1233"/>
      <c r="AM48" s="1233"/>
      <c r="AN48" s="1233"/>
      <c r="AO48" s="1233"/>
      <c r="AP48" s="1233"/>
      <c r="AQ48" s="1233"/>
      <c r="AR48" s="1233"/>
      <c r="AS48" s="1233"/>
      <c r="AT48" s="1232"/>
      <c r="AU48" s="1233"/>
      <c r="AV48" s="1233"/>
      <c r="AW48" s="1233"/>
      <c r="AX48" s="1233"/>
      <c r="AY48" s="1233"/>
      <c r="AZ48" s="1233"/>
      <c r="BA48" s="1233"/>
      <c r="BB48" s="1233"/>
      <c r="BC48" s="1232"/>
      <c r="BD48" s="1233"/>
      <c r="BE48" s="1233"/>
      <c r="BF48" s="1233"/>
      <c r="BG48" s="1233"/>
      <c r="BH48" s="1233"/>
      <c r="BI48" s="1233"/>
      <c r="BJ48" s="1233"/>
      <c r="BK48" s="1233"/>
      <c r="BL48" s="1232"/>
      <c r="BM48" s="1233"/>
      <c r="BN48" s="1233"/>
      <c r="BO48" s="1233"/>
      <c r="BP48" s="1233"/>
      <c r="BQ48" s="1233"/>
      <c r="BR48" s="1233"/>
      <c r="BS48" s="1233"/>
      <c r="BT48" s="1233"/>
      <c r="BU48" s="1232"/>
      <c r="BV48" s="1233"/>
      <c r="BW48" s="1233"/>
      <c r="BX48" s="1233"/>
      <c r="BY48" s="1233"/>
      <c r="BZ48" s="1233"/>
      <c r="CA48" s="1233"/>
      <c r="CB48" s="1233"/>
      <c r="CC48" s="1233"/>
      <c r="CD48" s="1232"/>
      <c r="CE48" s="1233"/>
      <c r="CF48" s="1233"/>
      <c r="CG48" s="1233"/>
      <c r="CH48" s="1233"/>
      <c r="CI48" s="1233"/>
      <c r="CJ48" s="1233"/>
      <c r="CK48" s="1233"/>
      <c r="CL48" s="1233"/>
      <c r="CM48" s="1232"/>
      <c r="CN48" s="1233"/>
      <c r="CO48" s="1233"/>
      <c r="CP48" s="1233"/>
      <c r="CQ48" s="1233"/>
      <c r="CR48" s="1233"/>
      <c r="CS48" s="1233"/>
      <c r="CT48" s="1233"/>
      <c r="CU48" s="1233"/>
      <c r="CV48" s="1232"/>
      <c r="CW48" s="1233"/>
      <c r="CX48" s="1233"/>
      <c r="CY48" s="1233"/>
      <c r="CZ48" s="1233"/>
      <c r="DA48" s="1233"/>
      <c r="DB48" s="1233"/>
      <c r="DC48" s="1233"/>
      <c r="DD48" s="1233"/>
      <c r="DE48" s="1232"/>
      <c r="DF48" s="1233"/>
      <c r="DG48" s="1233"/>
      <c r="DH48" s="1233"/>
      <c r="DI48" s="1233"/>
      <c r="DJ48" s="1233"/>
      <c r="DK48" s="1233"/>
      <c r="DL48" s="1233"/>
      <c r="DM48" s="1233"/>
      <c r="DN48" s="1232"/>
      <c r="DO48" s="1233"/>
      <c r="DP48" s="1233"/>
      <c r="DQ48" s="1233"/>
      <c r="DR48" s="1233"/>
      <c r="DS48" s="1233"/>
      <c r="DT48" s="1233"/>
      <c r="DU48" s="1233"/>
      <c r="DV48" s="1233"/>
      <c r="DW48" s="1232"/>
      <c r="DX48" s="1233"/>
      <c r="DY48" s="1233"/>
      <c r="DZ48" s="1233"/>
      <c r="EA48" s="1233"/>
      <c r="EB48" s="1233"/>
      <c r="EC48" s="1233"/>
      <c r="ED48" s="1233"/>
      <c r="EE48" s="1233"/>
      <c r="EF48" s="1232"/>
      <c r="EG48" s="1233"/>
      <c r="EH48" s="1233"/>
      <c r="EI48" s="1233"/>
      <c r="EJ48" s="1233"/>
      <c r="EK48" s="1233"/>
      <c r="EL48" s="1233"/>
      <c r="EM48" s="1233"/>
      <c r="EN48" s="1233"/>
      <c r="EO48" s="1232"/>
      <c r="EP48" s="1233"/>
      <c r="EQ48" s="1233"/>
      <c r="ER48" s="1233"/>
      <c r="ES48" s="1233"/>
      <c r="ET48" s="1233"/>
      <c r="EU48" s="1233"/>
      <c r="EV48" s="1233"/>
      <c r="EW48" s="1233"/>
      <c r="EX48" s="1232"/>
      <c r="EY48" s="1233"/>
      <c r="EZ48" s="1233"/>
      <c r="FA48" s="1233"/>
      <c r="FB48" s="1233"/>
      <c r="FC48" s="1233"/>
      <c r="FD48" s="1233"/>
      <c r="FE48" s="1233"/>
      <c r="FF48" s="1233"/>
      <c r="FG48" s="1232"/>
      <c r="FH48" s="1233"/>
      <c r="FI48" s="1233"/>
      <c r="FJ48" s="1233"/>
      <c r="FK48" s="1233"/>
      <c r="FL48" s="1233"/>
      <c r="FM48" s="1233"/>
      <c r="FN48" s="1233"/>
      <c r="FO48" s="1233"/>
      <c r="FP48" s="1232"/>
      <c r="FQ48" s="1233"/>
      <c r="FR48" s="1233"/>
      <c r="FS48" s="1233"/>
      <c r="FT48" s="1233"/>
      <c r="FU48" s="1233"/>
      <c r="FV48" s="1233"/>
      <c r="FW48" s="1233"/>
      <c r="FX48" s="1233"/>
      <c r="FY48" s="1232"/>
      <c r="FZ48" s="1233"/>
      <c r="GA48" s="1233"/>
      <c r="GB48" s="1233"/>
      <c r="GC48" s="1233"/>
      <c r="GD48" s="1233"/>
      <c r="GE48" s="1233"/>
      <c r="GF48" s="1233"/>
      <c r="GG48" s="1233"/>
      <c r="GH48" s="1232"/>
      <c r="GI48" s="1233"/>
      <c r="GJ48" s="1233"/>
      <c r="GK48" s="1233"/>
      <c r="GL48" s="1233"/>
      <c r="GM48" s="1233"/>
      <c r="GN48" s="1233"/>
      <c r="GO48" s="1233"/>
      <c r="GP48" s="1233"/>
      <c r="GQ48" s="1232"/>
      <c r="GR48" s="1233"/>
      <c r="GS48" s="1233"/>
      <c r="GT48" s="1233"/>
      <c r="GU48" s="1233"/>
      <c r="GV48" s="1233"/>
      <c r="GW48" s="1233"/>
      <c r="GX48" s="1233"/>
      <c r="GY48" s="1233"/>
      <c r="GZ48" s="1232"/>
      <c r="HA48" s="1233"/>
      <c r="HB48" s="1233"/>
      <c r="HC48" s="1233"/>
      <c r="HD48" s="1233"/>
      <c r="HE48" s="1233"/>
      <c r="HF48" s="1233"/>
      <c r="HG48" s="1233"/>
      <c r="HH48" s="1233"/>
      <c r="HI48" s="1232"/>
      <c r="HJ48" s="1233"/>
      <c r="HK48" s="1233"/>
      <c r="HL48" s="1233"/>
      <c r="HM48" s="1233"/>
      <c r="HN48" s="1233"/>
      <c r="HO48" s="1233"/>
      <c r="HP48" s="1233"/>
      <c r="HQ48" s="1233"/>
      <c r="HR48" s="1232"/>
      <c r="HS48" s="1233"/>
      <c r="HT48" s="1233"/>
      <c r="HU48" s="1233"/>
      <c r="HV48" s="1233"/>
      <c r="HW48" s="1233"/>
      <c r="HX48" s="1233"/>
      <c r="HY48" s="1233"/>
      <c r="HZ48" s="1233"/>
      <c r="IA48" s="1232"/>
      <c r="IB48" s="1233"/>
      <c r="IC48" s="1233"/>
      <c r="ID48" s="1233"/>
      <c r="IE48" s="1233"/>
      <c r="IF48" s="1233"/>
      <c r="IG48" s="1233"/>
      <c r="IH48" s="1233"/>
      <c r="II48" s="1233"/>
      <c r="IJ48" s="1232"/>
      <c r="IK48" s="1233"/>
      <c r="IL48" s="1233"/>
      <c r="IM48" s="1233"/>
      <c r="IN48" s="1233"/>
      <c r="IO48" s="1233"/>
      <c r="IP48" s="1233"/>
      <c r="IQ48" s="1233"/>
      <c r="IR48" s="1233"/>
      <c r="IS48" s="1232"/>
      <c r="IT48" s="1233"/>
      <c r="IU48" s="1233"/>
      <c r="IV48" s="1233"/>
      <c r="IW48" s="1233"/>
      <c r="IX48" s="1233"/>
      <c r="IY48" s="1233"/>
      <c r="IZ48" s="1233"/>
      <c r="JA48" s="1233"/>
      <c r="JB48" s="1232"/>
      <c r="JC48" s="1233"/>
      <c r="JD48" s="1233"/>
      <c r="JE48" s="1233"/>
      <c r="JF48" s="1233"/>
      <c r="JG48" s="1233"/>
      <c r="JH48" s="1233"/>
      <c r="JI48" s="1233"/>
      <c r="JJ48" s="1233"/>
      <c r="JK48" s="1232"/>
      <c r="JL48" s="1233"/>
      <c r="JM48" s="1233"/>
      <c r="JN48" s="1233"/>
      <c r="JO48" s="1233"/>
      <c r="JP48" s="1233"/>
      <c r="JQ48" s="1233"/>
      <c r="JR48" s="1233"/>
      <c r="JS48" s="1233"/>
      <c r="JT48" s="1232"/>
      <c r="JU48" s="1233"/>
      <c r="JV48" s="1233"/>
      <c r="JW48" s="1233"/>
      <c r="JX48" s="1233"/>
      <c r="JY48" s="1233"/>
      <c r="JZ48" s="1233"/>
      <c r="KA48" s="1233"/>
      <c r="KB48" s="1233"/>
      <c r="KC48" s="1232"/>
      <c r="KD48" s="1233"/>
      <c r="KE48" s="1233"/>
      <c r="KF48" s="1233"/>
      <c r="KG48" s="1233"/>
      <c r="KH48" s="1233"/>
      <c r="KI48" s="1233"/>
      <c r="KJ48" s="1233"/>
      <c r="KK48" s="1233"/>
      <c r="KL48" s="1232"/>
      <c r="KM48" s="1233"/>
      <c r="KN48" s="1233"/>
      <c r="KO48" s="1233"/>
      <c r="KP48" s="1233"/>
      <c r="KQ48" s="1233"/>
      <c r="KR48" s="1233"/>
      <c r="KS48" s="1233"/>
      <c r="KT48" s="1233"/>
      <c r="KU48" s="1232"/>
      <c r="KV48" s="1233"/>
      <c r="KW48" s="1233"/>
      <c r="KX48" s="1233"/>
      <c r="KY48" s="1233"/>
      <c r="KZ48" s="1233"/>
      <c r="LA48" s="1233"/>
      <c r="LB48" s="1233"/>
      <c r="LC48" s="1233"/>
      <c r="LD48" s="1232"/>
      <c r="LE48" s="1233"/>
      <c r="LF48" s="1233"/>
      <c r="LG48" s="1233"/>
      <c r="LH48" s="1233"/>
      <c r="LI48" s="1233"/>
      <c r="LJ48" s="1233"/>
      <c r="LK48" s="1233"/>
      <c r="LL48" s="1233"/>
      <c r="LM48" s="1232"/>
      <c r="LN48" s="1233"/>
      <c r="LO48" s="1233"/>
      <c r="LP48" s="1233"/>
      <c r="LQ48" s="1233"/>
      <c r="LR48" s="1233"/>
      <c r="LS48" s="1233"/>
      <c r="LT48" s="1233"/>
      <c r="LU48" s="1233"/>
      <c r="LV48" s="1232"/>
      <c r="LW48" s="1233"/>
      <c r="LX48" s="1233"/>
      <c r="LY48" s="1233"/>
      <c r="LZ48" s="1233"/>
      <c r="MA48" s="1233"/>
      <c r="MB48" s="1233"/>
      <c r="MC48" s="1233"/>
      <c r="MD48" s="1233"/>
      <c r="ME48" s="1232"/>
      <c r="MF48" s="1233"/>
      <c r="MG48" s="1233"/>
      <c r="MH48" s="1233"/>
      <c r="MI48" s="1233"/>
      <c r="MJ48" s="1233"/>
      <c r="MK48" s="1233"/>
      <c r="ML48" s="1233"/>
      <c r="MM48" s="1233"/>
      <c r="MN48" s="1232"/>
      <c r="MO48" s="1233"/>
      <c r="MP48" s="1233"/>
      <c r="MQ48" s="1233"/>
      <c r="MR48" s="1233"/>
      <c r="MS48" s="1233"/>
      <c r="MT48" s="1233"/>
      <c r="MU48" s="1233"/>
      <c r="MV48" s="1233"/>
      <c r="MW48" s="1232"/>
      <c r="MX48" s="1233"/>
      <c r="MY48" s="1233"/>
      <c r="MZ48" s="1233"/>
      <c r="NA48" s="1233"/>
      <c r="NB48" s="1233"/>
      <c r="NC48" s="1233"/>
      <c r="ND48" s="1233"/>
      <c r="NE48" s="1233"/>
      <c r="NF48" s="1232"/>
      <c r="NG48" s="1233"/>
      <c r="NH48" s="1233"/>
      <c r="NI48" s="1233"/>
      <c r="NJ48" s="1233"/>
      <c r="NK48" s="1233"/>
      <c r="NL48" s="1233"/>
      <c r="NM48" s="1233"/>
      <c r="NN48" s="1233"/>
      <c r="NO48" s="1232"/>
      <c r="NP48" s="1233"/>
      <c r="NQ48" s="1233"/>
      <c r="NR48" s="1233"/>
      <c r="NS48" s="1233"/>
      <c r="NT48" s="1233"/>
      <c r="NU48" s="1233"/>
      <c r="NV48" s="1233"/>
      <c r="NW48" s="1233"/>
      <c r="NX48" s="1232"/>
      <c r="NY48" s="1233"/>
      <c r="NZ48" s="1233"/>
      <c r="OA48" s="1233"/>
      <c r="OB48" s="1233"/>
      <c r="OC48" s="1233"/>
      <c r="OD48" s="1233"/>
      <c r="OE48" s="1233"/>
      <c r="OF48" s="1233"/>
      <c r="OG48" s="1232"/>
      <c r="OH48" s="1233"/>
      <c r="OI48" s="1233"/>
      <c r="OJ48" s="1233"/>
      <c r="OK48" s="1233"/>
      <c r="OL48" s="1233"/>
      <c r="OM48" s="1233"/>
      <c r="ON48" s="1233"/>
      <c r="OO48" s="1233"/>
      <c r="OP48" s="1232"/>
      <c r="OQ48" s="1233"/>
      <c r="OR48" s="1233"/>
      <c r="OS48" s="1233"/>
      <c r="OT48" s="1233"/>
      <c r="OU48" s="1233"/>
      <c r="OV48" s="1233"/>
      <c r="OW48" s="1233"/>
      <c r="OX48" s="1233"/>
      <c r="OY48" s="1232"/>
      <c r="OZ48" s="1233"/>
      <c r="PA48" s="1233"/>
      <c r="PB48" s="1233"/>
      <c r="PC48" s="1233"/>
      <c r="PD48" s="1233"/>
      <c r="PE48" s="1233"/>
      <c r="PF48" s="1233"/>
      <c r="PG48" s="1233"/>
      <c r="PH48" s="1232"/>
      <c r="PI48" s="1233"/>
      <c r="PJ48" s="1233"/>
      <c r="PK48" s="1233"/>
      <c r="PL48" s="1233"/>
      <c r="PM48" s="1233"/>
      <c r="PN48" s="1233"/>
      <c r="PO48" s="1233"/>
      <c r="PP48" s="1233"/>
      <c r="PQ48" s="1232"/>
      <c r="PR48" s="1233"/>
      <c r="PS48" s="1233"/>
      <c r="PT48" s="1233"/>
      <c r="PU48" s="1233"/>
      <c r="PV48" s="1233"/>
      <c r="PW48" s="1233"/>
      <c r="PX48" s="1233"/>
      <c r="PY48" s="1233"/>
      <c r="PZ48" s="1232"/>
      <c r="QA48" s="1233"/>
      <c r="QB48" s="1233"/>
      <c r="QC48" s="1233"/>
      <c r="QD48" s="1233"/>
      <c r="QE48" s="1233"/>
      <c r="QF48" s="1233"/>
      <c r="QG48" s="1233"/>
      <c r="QH48" s="1233"/>
      <c r="QI48" s="1232"/>
      <c r="QJ48" s="1233"/>
      <c r="QK48" s="1233"/>
      <c r="QL48" s="1233"/>
      <c r="QM48" s="1233"/>
      <c r="QN48" s="1233"/>
      <c r="QO48" s="1233"/>
      <c r="QP48" s="1233"/>
      <c r="QQ48" s="1233"/>
      <c r="QR48" s="1232"/>
      <c r="QS48" s="1233"/>
      <c r="QT48" s="1233"/>
      <c r="QU48" s="1233"/>
      <c r="QV48" s="1233"/>
      <c r="QW48" s="1233"/>
      <c r="QX48" s="1233"/>
      <c r="QY48" s="1233"/>
      <c r="QZ48" s="1233"/>
      <c r="RA48" s="1232"/>
      <c r="RB48" s="1233"/>
      <c r="RC48" s="1233"/>
      <c r="RD48" s="1233"/>
      <c r="RE48" s="1233"/>
      <c r="RF48" s="1233"/>
      <c r="RG48" s="1233"/>
      <c r="RH48" s="1233"/>
      <c r="RI48" s="1233"/>
      <c r="RJ48" s="1232"/>
      <c r="RK48" s="1233"/>
      <c r="RL48" s="1233"/>
      <c r="RM48" s="1233"/>
      <c r="RN48" s="1233"/>
      <c r="RO48" s="1233"/>
      <c r="RP48" s="1233"/>
      <c r="RQ48" s="1233"/>
      <c r="RR48" s="1233"/>
      <c r="RS48" s="1232"/>
      <c r="RT48" s="1233"/>
      <c r="RU48" s="1233"/>
      <c r="RV48" s="1233"/>
      <c r="RW48" s="1233"/>
      <c r="RX48" s="1233"/>
      <c r="RY48" s="1233"/>
      <c r="RZ48" s="1233"/>
      <c r="SA48" s="1233"/>
      <c r="SB48" s="1232"/>
      <c r="SC48" s="1233"/>
      <c r="SD48" s="1233"/>
      <c r="SE48" s="1233"/>
      <c r="SF48" s="1233"/>
      <c r="SG48" s="1233"/>
      <c r="SH48" s="1233"/>
      <c r="SI48" s="1233"/>
      <c r="SJ48" s="1233"/>
      <c r="SK48" s="1232"/>
      <c r="SL48" s="1233"/>
      <c r="SM48" s="1233"/>
      <c r="SN48" s="1233"/>
      <c r="SO48" s="1233"/>
      <c r="SP48" s="1233"/>
      <c r="SQ48" s="1233"/>
      <c r="SR48" s="1233"/>
      <c r="SS48" s="1233"/>
      <c r="ST48" s="1232"/>
      <c r="SU48" s="1233"/>
      <c r="SV48" s="1233"/>
      <c r="SW48" s="1233"/>
      <c r="SX48" s="1233"/>
      <c r="SY48" s="1233"/>
      <c r="SZ48" s="1233"/>
      <c r="TA48" s="1233"/>
      <c r="TB48" s="1233"/>
      <c r="TC48" s="1232"/>
      <c r="TD48" s="1233"/>
      <c r="TE48" s="1233"/>
      <c r="TF48" s="1233"/>
      <c r="TG48" s="1233"/>
      <c r="TH48" s="1233"/>
      <c r="TI48" s="1233"/>
      <c r="TJ48" s="1233"/>
      <c r="TK48" s="1233"/>
      <c r="TL48" s="1232"/>
      <c r="TM48" s="1233"/>
      <c r="TN48" s="1233"/>
      <c r="TO48" s="1233"/>
      <c r="TP48" s="1233"/>
      <c r="TQ48" s="1233"/>
      <c r="TR48" s="1233"/>
      <c r="TS48" s="1233"/>
      <c r="TT48" s="1233"/>
      <c r="TU48" s="1232"/>
      <c r="TV48" s="1233"/>
      <c r="TW48" s="1233"/>
      <c r="TX48" s="1233"/>
      <c r="TY48" s="1233"/>
      <c r="TZ48" s="1233"/>
      <c r="UA48" s="1233"/>
      <c r="UB48" s="1233"/>
      <c r="UC48" s="1233"/>
      <c r="UD48" s="1232"/>
      <c r="UE48" s="1233"/>
      <c r="UF48" s="1233"/>
      <c r="UG48" s="1233"/>
      <c r="UH48" s="1233"/>
      <c r="UI48" s="1233"/>
      <c r="UJ48" s="1233"/>
      <c r="UK48" s="1233"/>
      <c r="UL48" s="1233"/>
      <c r="UM48" s="1232"/>
      <c r="UN48" s="1233"/>
      <c r="UO48" s="1233"/>
      <c r="UP48" s="1233"/>
      <c r="UQ48" s="1233"/>
      <c r="UR48" s="1233"/>
      <c r="US48" s="1233"/>
      <c r="UT48" s="1233"/>
      <c r="UU48" s="1233"/>
      <c r="UV48" s="1232"/>
      <c r="UW48" s="1233"/>
      <c r="UX48" s="1233"/>
      <c r="UY48" s="1233"/>
      <c r="UZ48" s="1233"/>
      <c r="VA48" s="1233"/>
      <c r="VB48" s="1233"/>
      <c r="VC48" s="1233"/>
      <c r="VD48" s="1233"/>
      <c r="VE48" s="1232"/>
      <c r="VF48" s="1233"/>
      <c r="VG48" s="1233"/>
      <c r="VH48" s="1233"/>
      <c r="VI48" s="1233"/>
      <c r="VJ48" s="1233"/>
      <c r="VK48" s="1233"/>
      <c r="VL48" s="1233"/>
      <c r="VM48" s="1233"/>
      <c r="VN48" s="1232"/>
      <c r="VO48" s="1233"/>
      <c r="VP48" s="1233"/>
      <c r="VQ48" s="1233"/>
      <c r="VR48" s="1233"/>
      <c r="VS48" s="1233"/>
      <c r="VT48" s="1233"/>
      <c r="VU48" s="1233"/>
      <c r="VV48" s="1233"/>
      <c r="VW48" s="1232"/>
      <c r="VX48" s="1233"/>
      <c r="VY48" s="1233"/>
      <c r="VZ48" s="1233"/>
      <c r="WA48" s="1233"/>
      <c r="WB48" s="1233"/>
      <c r="WC48" s="1233"/>
      <c r="WD48" s="1233"/>
      <c r="WE48" s="1233"/>
      <c r="WF48" s="1232"/>
      <c r="WG48" s="1233"/>
      <c r="WH48" s="1233"/>
      <c r="WI48" s="1233"/>
      <c r="WJ48" s="1233"/>
      <c r="WK48" s="1233"/>
      <c r="WL48" s="1233"/>
      <c r="WM48" s="1233"/>
      <c r="WN48" s="1233"/>
      <c r="WO48" s="1232"/>
      <c r="WP48" s="1233"/>
      <c r="WQ48" s="1233"/>
      <c r="WR48" s="1233"/>
      <c r="WS48" s="1233"/>
      <c r="WT48" s="1233"/>
      <c r="WU48" s="1233"/>
      <c r="WV48" s="1233"/>
      <c r="WW48" s="1233"/>
      <c r="WX48" s="1232"/>
      <c r="WY48" s="1233"/>
      <c r="WZ48" s="1233"/>
      <c r="XA48" s="1233"/>
      <c r="XB48" s="1233"/>
      <c r="XC48" s="1233"/>
      <c r="XD48" s="1233"/>
      <c r="XE48" s="1233"/>
      <c r="XF48" s="1233"/>
      <c r="XG48" s="1232"/>
      <c r="XH48" s="1233"/>
      <c r="XI48" s="1233"/>
      <c r="XJ48" s="1233"/>
      <c r="XK48" s="1233"/>
      <c r="XL48" s="1233"/>
      <c r="XM48" s="1233"/>
      <c r="XN48" s="1233"/>
      <c r="XO48" s="1233"/>
      <c r="XP48" s="1232"/>
      <c r="XQ48" s="1233"/>
      <c r="XR48" s="1233"/>
      <c r="XS48" s="1233"/>
      <c r="XT48" s="1233"/>
      <c r="XU48" s="1233"/>
      <c r="XV48" s="1233"/>
      <c r="XW48" s="1233"/>
      <c r="XX48" s="1233"/>
      <c r="XY48" s="1232"/>
      <c r="XZ48" s="1233"/>
      <c r="YA48" s="1233"/>
      <c r="YB48" s="1233"/>
      <c r="YC48" s="1233"/>
      <c r="YD48" s="1233"/>
      <c r="YE48" s="1233"/>
      <c r="YF48" s="1233"/>
      <c r="YG48" s="1233"/>
      <c r="YH48" s="1232"/>
      <c r="YI48" s="1233"/>
      <c r="YJ48" s="1233"/>
      <c r="YK48" s="1233"/>
      <c r="YL48" s="1233"/>
      <c r="YM48" s="1233"/>
      <c r="YN48" s="1233"/>
      <c r="YO48" s="1233"/>
      <c r="YP48" s="1233"/>
      <c r="YQ48" s="1232"/>
      <c r="YR48" s="1233"/>
      <c r="YS48" s="1233"/>
      <c r="YT48" s="1233"/>
      <c r="YU48" s="1233"/>
      <c r="YV48" s="1233"/>
      <c r="YW48" s="1233"/>
      <c r="YX48" s="1233"/>
      <c r="YY48" s="1233"/>
      <c r="YZ48" s="1232"/>
      <c r="ZA48" s="1233"/>
      <c r="ZB48" s="1233"/>
      <c r="ZC48" s="1233"/>
      <c r="ZD48" s="1233"/>
      <c r="ZE48" s="1233"/>
      <c r="ZF48" s="1233"/>
      <c r="ZG48" s="1233"/>
      <c r="ZH48" s="1233"/>
      <c r="ZI48" s="1232"/>
      <c r="ZJ48" s="1233"/>
      <c r="ZK48" s="1233"/>
      <c r="ZL48" s="1233"/>
      <c r="ZM48" s="1233"/>
      <c r="ZN48" s="1233"/>
      <c r="ZO48" s="1233"/>
      <c r="ZP48" s="1233"/>
      <c r="ZQ48" s="1233"/>
      <c r="ZR48" s="1232"/>
      <c r="ZS48" s="1233"/>
      <c r="ZT48" s="1233"/>
      <c r="ZU48" s="1233"/>
      <c r="ZV48" s="1233"/>
      <c r="ZW48" s="1233"/>
      <c r="ZX48" s="1233"/>
      <c r="ZY48" s="1233"/>
      <c r="ZZ48" s="1233"/>
      <c r="AAA48" s="1232"/>
      <c r="AAB48" s="1233"/>
      <c r="AAC48" s="1233"/>
      <c r="AAD48" s="1233"/>
      <c r="AAE48" s="1233"/>
      <c r="AAF48" s="1233"/>
      <c r="AAG48" s="1233"/>
      <c r="AAH48" s="1233"/>
      <c r="AAI48" s="1233"/>
      <c r="AAJ48" s="1232"/>
      <c r="AAK48" s="1233"/>
      <c r="AAL48" s="1233"/>
      <c r="AAM48" s="1233"/>
      <c r="AAN48" s="1233"/>
      <c r="AAO48" s="1233"/>
      <c r="AAP48" s="1233"/>
      <c r="AAQ48" s="1233"/>
      <c r="AAR48" s="1233"/>
      <c r="AAS48" s="1232"/>
      <c r="AAT48" s="1233"/>
      <c r="AAU48" s="1233"/>
      <c r="AAV48" s="1233"/>
      <c r="AAW48" s="1233"/>
      <c r="AAX48" s="1233"/>
      <c r="AAY48" s="1233"/>
      <c r="AAZ48" s="1233"/>
      <c r="ABA48" s="1233"/>
      <c r="ABB48" s="1232"/>
      <c r="ABC48" s="1233"/>
      <c r="ABD48" s="1233"/>
      <c r="ABE48" s="1233"/>
      <c r="ABF48" s="1233"/>
      <c r="ABG48" s="1233"/>
      <c r="ABH48" s="1233"/>
      <c r="ABI48" s="1233"/>
      <c r="ABJ48" s="1233"/>
      <c r="ABK48" s="1232"/>
      <c r="ABL48" s="1233"/>
      <c r="ABM48" s="1233"/>
      <c r="ABN48" s="1233"/>
      <c r="ABO48" s="1233"/>
      <c r="ABP48" s="1233"/>
      <c r="ABQ48" s="1233"/>
      <c r="ABR48" s="1233"/>
      <c r="ABS48" s="1233"/>
      <c r="ABT48" s="1232"/>
      <c r="ABU48" s="1233"/>
      <c r="ABV48" s="1233"/>
      <c r="ABW48" s="1233"/>
      <c r="ABX48" s="1233"/>
      <c r="ABY48" s="1233"/>
      <c r="ABZ48" s="1233"/>
      <c r="ACA48" s="1233"/>
      <c r="ACB48" s="1233"/>
      <c r="ACC48" s="1232"/>
      <c r="ACD48" s="1233"/>
      <c r="ACE48" s="1233"/>
      <c r="ACF48" s="1233"/>
      <c r="ACG48" s="1233"/>
      <c r="ACH48" s="1233"/>
      <c r="ACI48" s="1233"/>
      <c r="ACJ48" s="1233"/>
      <c r="ACK48" s="1233"/>
      <c r="ACL48" s="1232"/>
      <c r="ACM48" s="1233"/>
      <c r="ACN48" s="1233"/>
      <c r="ACO48" s="1233"/>
      <c r="ACP48" s="1233"/>
      <c r="ACQ48" s="1233"/>
      <c r="ACR48" s="1233"/>
      <c r="ACS48" s="1233"/>
      <c r="ACT48" s="1233"/>
      <c r="ACU48" s="1232"/>
      <c r="ACV48" s="1233"/>
      <c r="ACW48" s="1233"/>
      <c r="ACX48" s="1233"/>
      <c r="ACY48" s="1233"/>
      <c r="ACZ48" s="1233"/>
      <c r="ADA48" s="1233"/>
      <c r="ADB48" s="1233"/>
      <c r="ADC48" s="1233"/>
      <c r="ADD48" s="1232"/>
      <c r="ADE48" s="1233"/>
      <c r="ADF48" s="1233"/>
      <c r="ADG48" s="1233"/>
      <c r="ADH48" s="1233"/>
      <c r="ADI48" s="1233"/>
      <c r="ADJ48" s="1233"/>
      <c r="ADK48" s="1233"/>
      <c r="ADL48" s="1233"/>
      <c r="ADM48" s="1232"/>
      <c r="ADN48" s="1233"/>
      <c r="ADO48" s="1233"/>
      <c r="ADP48" s="1233"/>
      <c r="ADQ48" s="1233"/>
      <c r="ADR48" s="1233"/>
      <c r="ADS48" s="1233"/>
      <c r="ADT48" s="1233"/>
      <c r="ADU48" s="1233"/>
      <c r="ADV48" s="1232"/>
      <c r="ADW48" s="1233"/>
      <c r="ADX48" s="1233"/>
      <c r="ADY48" s="1233"/>
      <c r="ADZ48" s="1233"/>
      <c r="AEA48" s="1233"/>
      <c r="AEB48" s="1233"/>
      <c r="AEC48" s="1233"/>
      <c r="AED48" s="1233"/>
      <c r="AEE48" s="1232"/>
      <c r="AEF48" s="1233"/>
      <c r="AEG48" s="1233"/>
      <c r="AEH48" s="1233"/>
      <c r="AEI48" s="1233"/>
      <c r="AEJ48" s="1233"/>
      <c r="AEK48" s="1233"/>
      <c r="AEL48" s="1233"/>
      <c r="AEM48" s="1233"/>
      <c r="AEN48" s="1232"/>
      <c r="AEO48" s="1233"/>
      <c r="AEP48" s="1233"/>
      <c r="AEQ48" s="1233"/>
      <c r="AER48" s="1233"/>
      <c r="AES48" s="1233"/>
      <c r="AET48" s="1233"/>
      <c r="AEU48" s="1233"/>
      <c r="AEV48" s="1233"/>
      <c r="AEW48" s="1232"/>
      <c r="AEX48" s="1233"/>
      <c r="AEY48" s="1233"/>
      <c r="AEZ48" s="1233"/>
      <c r="AFA48" s="1233"/>
      <c r="AFB48" s="1233"/>
      <c r="AFC48" s="1233"/>
      <c r="AFD48" s="1233"/>
      <c r="AFE48" s="1233"/>
      <c r="AFF48" s="1232"/>
      <c r="AFG48" s="1233"/>
      <c r="AFH48" s="1233"/>
      <c r="AFI48" s="1233"/>
      <c r="AFJ48" s="1233"/>
      <c r="AFK48" s="1233"/>
      <c r="AFL48" s="1233"/>
      <c r="AFM48" s="1233"/>
      <c r="AFN48" s="1233"/>
      <c r="AFO48" s="1232"/>
      <c r="AFP48" s="1233"/>
      <c r="AFQ48" s="1233"/>
      <c r="AFR48" s="1233"/>
      <c r="AFS48" s="1233"/>
      <c r="AFT48" s="1233"/>
      <c r="AFU48" s="1233"/>
      <c r="AFV48" s="1233"/>
      <c r="AFW48" s="1233"/>
      <c r="AFX48" s="1232"/>
      <c r="AFY48" s="1233"/>
      <c r="AFZ48" s="1233"/>
      <c r="AGA48" s="1233"/>
      <c r="AGB48" s="1233"/>
      <c r="AGC48" s="1233"/>
      <c r="AGD48" s="1233"/>
      <c r="AGE48" s="1233"/>
      <c r="AGF48" s="1233"/>
      <c r="AGG48" s="1232"/>
      <c r="AGH48" s="1233"/>
      <c r="AGI48" s="1233"/>
      <c r="AGJ48" s="1233"/>
      <c r="AGK48" s="1233"/>
      <c r="AGL48" s="1233"/>
      <c r="AGM48" s="1233"/>
      <c r="AGN48" s="1233"/>
      <c r="AGO48" s="1233"/>
      <c r="AGP48" s="1232"/>
      <c r="AGQ48" s="1233"/>
      <c r="AGR48" s="1233"/>
      <c r="AGS48" s="1233"/>
      <c r="AGT48" s="1233"/>
      <c r="AGU48" s="1233"/>
      <c r="AGV48" s="1233"/>
      <c r="AGW48" s="1233"/>
      <c r="AGX48" s="1233"/>
      <c r="AGY48" s="1232"/>
      <c r="AGZ48" s="1233"/>
      <c r="AHA48" s="1233"/>
      <c r="AHB48" s="1233"/>
      <c r="AHC48" s="1233"/>
      <c r="AHD48" s="1233"/>
      <c r="AHE48" s="1233"/>
      <c r="AHF48" s="1233"/>
      <c r="AHG48" s="1233"/>
      <c r="AHH48" s="1232"/>
      <c r="AHI48" s="1233"/>
      <c r="AHJ48" s="1233"/>
      <c r="AHK48" s="1233"/>
      <c r="AHL48" s="1233"/>
      <c r="AHM48" s="1233"/>
      <c r="AHN48" s="1233"/>
      <c r="AHO48" s="1233"/>
      <c r="AHP48" s="1233"/>
      <c r="AHQ48" s="1232"/>
      <c r="AHR48" s="1233"/>
      <c r="AHS48" s="1233"/>
      <c r="AHT48" s="1233"/>
      <c r="AHU48" s="1233"/>
      <c r="AHV48" s="1233"/>
      <c r="AHW48" s="1233"/>
      <c r="AHX48" s="1233"/>
      <c r="AHY48" s="1233"/>
      <c r="AHZ48" s="1232"/>
      <c r="AIA48" s="1233"/>
      <c r="AIB48" s="1233"/>
      <c r="AIC48" s="1233"/>
      <c r="AID48" s="1233"/>
      <c r="AIE48" s="1233"/>
      <c r="AIF48" s="1233"/>
      <c r="AIG48" s="1233"/>
      <c r="AIH48" s="1233"/>
      <c r="AII48" s="1232"/>
      <c r="AIJ48" s="1233"/>
      <c r="AIK48" s="1233"/>
      <c r="AIL48" s="1233"/>
      <c r="AIM48" s="1233"/>
      <c r="AIN48" s="1233"/>
      <c r="AIO48" s="1233"/>
      <c r="AIP48" s="1233"/>
      <c r="AIQ48" s="1233"/>
      <c r="AIR48" s="1232"/>
      <c r="AIS48" s="1233"/>
      <c r="AIT48" s="1233"/>
      <c r="AIU48" s="1233"/>
      <c r="AIV48" s="1233"/>
      <c r="AIW48" s="1233"/>
      <c r="AIX48" s="1233"/>
      <c r="AIY48" s="1233"/>
      <c r="AIZ48" s="1233"/>
      <c r="AJA48" s="1232"/>
      <c r="AJB48" s="1233"/>
      <c r="AJC48" s="1233"/>
      <c r="AJD48" s="1233"/>
      <c r="AJE48" s="1233"/>
      <c r="AJF48" s="1233"/>
      <c r="AJG48" s="1233"/>
      <c r="AJH48" s="1233"/>
      <c r="AJI48" s="1233"/>
      <c r="AJJ48" s="1232"/>
      <c r="AJK48" s="1233"/>
      <c r="AJL48" s="1233"/>
      <c r="AJM48" s="1233"/>
      <c r="AJN48" s="1233"/>
      <c r="AJO48" s="1233"/>
      <c r="AJP48" s="1233"/>
      <c r="AJQ48" s="1233"/>
      <c r="AJR48" s="1233"/>
      <c r="AJS48" s="1232"/>
      <c r="AJT48" s="1233"/>
      <c r="AJU48" s="1233"/>
      <c r="AJV48" s="1233"/>
      <c r="AJW48" s="1233"/>
      <c r="AJX48" s="1233"/>
      <c r="AJY48" s="1233"/>
      <c r="AJZ48" s="1233"/>
      <c r="AKA48" s="1233"/>
      <c r="AKB48" s="1232"/>
      <c r="AKC48" s="1233"/>
      <c r="AKD48" s="1233"/>
      <c r="AKE48" s="1233"/>
      <c r="AKF48" s="1233"/>
      <c r="AKG48" s="1233"/>
      <c r="AKH48" s="1233"/>
      <c r="AKI48" s="1233"/>
      <c r="AKJ48" s="1233"/>
      <c r="AKK48" s="1232"/>
      <c r="AKL48" s="1233"/>
      <c r="AKM48" s="1233"/>
      <c r="AKN48" s="1233"/>
      <c r="AKO48" s="1233"/>
      <c r="AKP48" s="1233"/>
      <c r="AKQ48" s="1233"/>
      <c r="AKR48" s="1233"/>
      <c r="AKS48" s="1233"/>
      <c r="AKT48" s="1232"/>
      <c r="AKU48" s="1233"/>
      <c r="AKV48" s="1233"/>
      <c r="AKW48" s="1233"/>
      <c r="AKX48" s="1233"/>
      <c r="AKY48" s="1233"/>
      <c r="AKZ48" s="1233"/>
      <c r="ALA48" s="1233"/>
      <c r="ALB48" s="1233"/>
      <c r="ALC48" s="1232"/>
      <c r="ALD48" s="1233"/>
      <c r="ALE48" s="1233"/>
      <c r="ALF48" s="1233"/>
      <c r="ALG48" s="1233"/>
      <c r="ALH48" s="1233"/>
      <c r="ALI48" s="1233"/>
      <c r="ALJ48" s="1233"/>
      <c r="ALK48" s="1233"/>
      <c r="ALL48" s="1232"/>
      <c r="ALM48" s="1233"/>
      <c r="ALN48" s="1233"/>
      <c r="ALO48" s="1233"/>
      <c r="ALP48" s="1233"/>
      <c r="ALQ48" s="1233"/>
      <c r="ALR48" s="1233"/>
      <c r="ALS48" s="1233"/>
      <c r="ALT48" s="1233"/>
      <c r="ALU48" s="1232"/>
      <c r="ALV48" s="1233"/>
      <c r="ALW48" s="1233"/>
      <c r="ALX48" s="1233"/>
      <c r="ALY48" s="1233"/>
      <c r="ALZ48" s="1233"/>
      <c r="AMA48" s="1233"/>
      <c r="AMB48" s="1233"/>
      <c r="AMC48" s="1233"/>
      <c r="AMD48" s="1232"/>
      <c r="AME48" s="1233"/>
      <c r="AMF48" s="1233"/>
      <c r="AMG48" s="1233"/>
      <c r="AMH48" s="1233"/>
      <c r="AMI48" s="1233"/>
      <c r="AMJ48" s="1233"/>
      <c r="AMK48" s="1233"/>
      <c r="AML48" s="1233"/>
      <c r="AMM48" s="1232"/>
      <c r="AMN48" s="1233"/>
      <c r="AMO48" s="1233"/>
      <c r="AMP48" s="1233"/>
      <c r="AMQ48" s="1233"/>
      <c r="AMR48" s="1233"/>
      <c r="AMS48" s="1233"/>
      <c r="AMT48" s="1233"/>
      <c r="AMU48" s="1233"/>
      <c r="AMV48" s="1232"/>
      <c r="AMW48" s="1233"/>
      <c r="AMX48" s="1233"/>
      <c r="AMY48" s="1233"/>
      <c r="AMZ48" s="1233"/>
      <c r="ANA48" s="1233"/>
      <c r="ANB48" s="1233"/>
      <c r="ANC48" s="1233"/>
      <c r="AND48" s="1233"/>
      <c r="ANE48" s="1232"/>
      <c r="ANF48" s="1233"/>
      <c r="ANG48" s="1233"/>
      <c r="ANH48" s="1233"/>
      <c r="ANI48" s="1233"/>
      <c r="ANJ48" s="1233"/>
      <c r="ANK48" s="1233"/>
      <c r="ANL48" s="1233"/>
      <c r="ANM48" s="1233"/>
      <c r="ANN48" s="1232"/>
      <c r="ANO48" s="1233"/>
      <c r="ANP48" s="1233"/>
      <c r="ANQ48" s="1233"/>
      <c r="ANR48" s="1233"/>
      <c r="ANS48" s="1233"/>
      <c r="ANT48" s="1233"/>
      <c r="ANU48" s="1233"/>
      <c r="ANV48" s="1233"/>
      <c r="ANW48" s="1232"/>
      <c r="ANX48" s="1233"/>
      <c r="ANY48" s="1233"/>
      <c r="ANZ48" s="1233"/>
      <c r="AOA48" s="1233"/>
      <c r="AOB48" s="1233"/>
      <c r="AOC48" s="1233"/>
      <c r="AOD48" s="1233"/>
      <c r="AOE48" s="1233"/>
      <c r="AOF48" s="1232"/>
      <c r="AOG48" s="1233"/>
      <c r="AOH48" s="1233"/>
      <c r="AOI48" s="1233"/>
      <c r="AOJ48" s="1233"/>
      <c r="AOK48" s="1233"/>
      <c r="AOL48" s="1233"/>
      <c r="AOM48" s="1233"/>
      <c r="AON48" s="1233"/>
      <c r="AOO48" s="1232"/>
      <c r="AOP48" s="1233"/>
      <c r="AOQ48" s="1233"/>
      <c r="AOR48" s="1233"/>
      <c r="AOS48" s="1233"/>
      <c r="AOT48" s="1233"/>
      <c r="AOU48" s="1233"/>
      <c r="AOV48" s="1233"/>
      <c r="AOW48" s="1233"/>
      <c r="AOX48" s="1232"/>
      <c r="AOY48" s="1233"/>
      <c r="AOZ48" s="1233"/>
      <c r="APA48" s="1233"/>
      <c r="APB48" s="1233"/>
      <c r="APC48" s="1233"/>
      <c r="APD48" s="1233"/>
      <c r="APE48" s="1233"/>
      <c r="APF48" s="1233"/>
      <c r="APG48" s="1232"/>
      <c r="APH48" s="1233"/>
      <c r="API48" s="1233"/>
      <c r="APJ48" s="1233"/>
      <c r="APK48" s="1233"/>
      <c r="APL48" s="1233"/>
      <c r="APM48" s="1233"/>
      <c r="APN48" s="1233"/>
      <c r="APO48" s="1233"/>
      <c r="APP48" s="1232"/>
      <c r="APQ48" s="1233"/>
      <c r="APR48" s="1233"/>
      <c r="APS48" s="1233"/>
      <c r="APT48" s="1233"/>
      <c r="APU48" s="1233"/>
      <c r="APV48" s="1233"/>
      <c r="APW48" s="1233"/>
      <c r="APX48" s="1233"/>
      <c r="APY48" s="1232"/>
      <c r="APZ48" s="1233"/>
      <c r="AQA48" s="1233"/>
      <c r="AQB48" s="1233"/>
      <c r="AQC48" s="1233"/>
      <c r="AQD48" s="1233"/>
      <c r="AQE48" s="1233"/>
      <c r="AQF48" s="1233"/>
      <c r="AQG48" s="1233"/>
      <c r="AQH48" s="1232"/>
      <c r="AQI48" s="1233"/>
      <c r="AQJ48" s="1233"/>
      <c r="AQK48" s="1233"/>
      <c r="AQL48" s="1233"/>
      <c r="AQM48" s="1233"/>
      <c r="AQN48" s="1233"/>
      <c r="AQO48" s="1233"/>
      <c r="AQP48" s="1233"/>
      <c r="AQQ48" s="1232"/>
      <c r="AQR48" s="1233"/>
      <c r="AQS48" s="1233"/>
      <c r="AQT48" s="1233"/>
      <c r="AQU48" s="1233"/>
      <c r="AQV48" s="1233"/>
      <c r="AQW48" s="1233"/>
      <c r="AQX48" s="1233"/>
      <c r="AQY48" s="1233"/>
      <c r="AQZ48" s="1232"/>
      <c r="ARA48" s="1233"/>
      <c r="ARB48" s="1233"/>
      <c r="ARC48" s="1233"/>
      <c r="ARD48" s="1233"/>
      <c r="ARE48" s="1233"/>
      <c r="ARF48" s="1233"/>
      <c r="ARG48" s="1233"/>
      <c r="ARH48" s="1233"/>
      <c r="ARI48" s="1232"/>
      <c r="ARJ48" s="1233"/>
      <c r="ARK48" s="1233"/>
      <c r="ARL48" s="1233"/>
      <c r="ARM48" s="1233"/>
      <c r="ARN48" s="1233"/>
      <c r="ARO48" s="1233"/>
      <c r="ARP48" s="1233"/>
      <c r="ARQ48" s="1233"/>
      <c r="ARR48" s="1232"/>
      <c r="ARS48" s="1233"/>
      <c r="ART48" s="1233"/>
      <c r="ARU48" s="1233"/>
      <c r="ARV48" s="1233"/>
      <c r="ARW48" s="1233"/>
      <c r="ARX48" s="1233"/>
      <c r="ARY48" s="1233"/>
      <c r="ARZ48" s="1233"/>
      <c r="ASA48" s="1232"/>
      <c r="ASB48" s="1233"/>
      <c r="ASC48" s="1233"/>
      <c r="ASD48" s="1233"/>
      <c r="ASE48" s="1233"/>
      <c r="ASF48" s="1233"/>
      <c r="ASG48" s="1233"/>
      <c r="ASH48" s="1233"/>
      <c r="ASI48" s="1233"/>
      <c r="ASJ48" s="1232"/>
      <c r="ASK48" s="1233"/>
      <c r="ASL48" s="1233"/>
      <c r="ASM48" s="1233"/>
      <c r="ASN48" s="1233"/>
      <c r="ASO48" s="1233"/>
      <c r="ASP48" s="1233"/>
      <c r="ASQ48" s="1233"/>
      <c r="ASR48" s="1233"/>
      <c r="ASS48" s="1232"/>
      <c r="AST48" s="1233"/>
      <c r="ASU48" s="1233"/>
      <c r="ASV48" s="1233"/>
      <c r="ASW48" s="1233"/>
      <c r="ASX48" s="1233"/>
      <c r="ASY48" s="1233"/>
      <c r="ASZ48" s="1233"/>
      <c r="ATA48" s="1233"/>
      <c r="ATB48" s="1232"/>
      <c r="ATC48" s="1233"/>
      <c r="ATD48" s="1233"/>
      <c r="ATE48" s="1233"/>
      <c r="ATF48" s="1233"/>
      <c r="ATG48" s="1233"/>
      <c r="ATH48" s="1233"/>
      <c r="ATI48" s="1233"/>
      <c r="ATJ48" s="1233"/>
      <c r="ATK48" s="1232"/>
      <c r="ATL48" s="1233"/>
      <c r="ATM48" s="1233"/>
      <c r="ATN48" s="1233"/>
      <c r="ATO48" s="1233"/>
      <c r="ATP48" s="1233"/>
      <c r="ATQ48" s="1233"/>
      <c r="ATR48" s="1233"/>
      <c r="ATS48" s="1233"/>
      <c r="ATT48" s="1232"/>
      <c r="ATU48" s="1233"/>
      <c r="ATV48" s="1233"/>
      <c r="ATW48" s="1233"/>
      <c r="ATX48" s="1233"/>
      <c r="ATY48" s="1233"/>
      <c r="ATZ48" s="1233"/>
      <c r="AUA48" s="1233"/>
      <c r="AUB48" s="1233"/>
      <c r="AUC48" s="1232"/>
      <c r="AUD48" s="1233"/>
      <c r="AUE48" s="1233"/>
      <c r="AUF48" s="1233"/>
      <c r="AUG48" s="1233"/>
      <c r="AUH48" s="1233"/>
      <c r="AUI48" s="1233"/>
      <c r="AUJ48" s="1233"/>
      <c r="AUK48" s="1233"/>
      <c r="AUL48" s="1232"/>
      <c r="AUM48" s="1233"/>
      <c r="AUN48" s="1233"/>
      <c r="AUO48" s="1233"/>
      <c r="AUP48" s="1233"/>
      <c r="AUQ48" s="1233"/>
      <c r="AUR48" s="1233"/>
      <c r="AUS48" s="1233"/>
      <c r="AUT48" s="1233"/>
      <c r="AUU48" s="1232"/>
      <c r="AUV48" s="1233"/>
      <c r="AUW48" s="1233"/>
      <c r="AUX48" s="1233"/>
      <c r="AUY48" s="1233"/>
      <c r="AUZ48" s="1233"/>
      <c r="AVA48" s="1233"/>
      <c r="AVB48" s="1233"/>
      <c r="AVC48" s="1233"/>
      <c r="AVD48" s="1232"/>
      <c r="AVE48" s="1233"/>
      <c r="AVF48" s="1233"/>
      <c r="AVG48" s="1233"/>
      <c r="AVH48" s="1233"/>
      <c r="AVI48" s="1233"/>
      <c r="AVJ48" s="1233"/>
      <c r="AVK48" s="1233"/>
      <c r="AVL48" s="1233"/>
      <c r="AVM48" s="1232"/>
      <c r="AVN48" s="1233"/>
      <c r="AVO48" s="1233"/>
      <c r="AVP48" s="1233"/>
      <c r="AVQ48" s="1233"/>
      <c r="AVR48" s="1233"/>
      <c r="AVS48" s="1233"/>
      <c r="AVT48" s="1233"/>
      <c r="AVU48" s="1233"/>
      <c r="AVV48" s="1232"/>
      <c r="AVW48" s="1233"/>
      <c r="AVX48" s="1233"/>
      <c r="AVY48" s="1233"/>
      <c r="AVZ48" s="1233"/>
      <c r="AWA48" s="1233"/>
      <c r="AWB48" s="1233"/>
      <c r="AWC48" s="1233"/>
      <c r="AWD48" s="1233"/>
      <c r="AWE48" s="1232"/>
      <c r="AWF48" s="1233"/>
      <c r="AWG48" s="1233"/>
      <c r="AWH48" s="1233"/>
      <c r="AWI48" s="1233"/>
      <c r="AWJ48" s="1233"/>
      <c r="AWK48" s="1233"/>
      <c r="AWL48" s="1233"/>
      <c r="AWM48" s="1233"/>
      <c r="AWN48" s="1232"/>
      <c r="AWO48" s="1233"/>
      <c r="AWP48" s="1233"/>
      <c r="AWQ48" s="1233"/>
      <c r="AWR48" s="1233"/>
      <c r="AWS48" s="1233"/>
      <c r="AWT48" s="1233"/>
      <c r="AWU48" s="1233"/>
      <c r="AWV48" s="1233"/>
      <c r="AWW48" s="1232"/>
      <c r="AWX48" s="1233"/>
      <c r="AWY48" s="1233"/>
      <c r="AWZ48" s="1233"/>
      <c r="AXA48" s="1233"/>
      <c r="AXB48" s="1233"/>
      <c r="AXC48" s="1233"/>
      <c r="AXD48" s="1233"/>
      <c r="AXE48" s="1233"/>
      <c r="AXF48" s="1232"/>
      <c r="AXG48" s="1233"/>
      <c r="AXH48" s="1233"/>
      <c r="AXI48" s="1233"/>
      <c r="AXJ48" s="1233"/>
      <c r="AXK48" s="1233"/>
      <c r="AXL48" s="1233"/>
      <c r="AXM48" s="1233"/>
      <c r="AXN48" s="1233"/>
      <c r="AXO48" s="1232"/>
      <c r="AXP48" s="1233"/>
      <c r="AXQ48" s="1233"/>
      <c r="AXR48" s="1233"/>
      <c r="AXS48" s="1233"/>
      <c r="AXT48" s="1233"/>
      <c r="AXU48" s="1233"/>
      <c r="AXV48" s="1233"/>
      <c r="AXW48" s="1233"/>
      <c r="AXX48" s="1232"/>
      <c r="AXY48" s="1233"/>
      <c r="AXZ48" s="1233"/>
      <c r="AYA48" s="1233"/>
      <c r="AYB48" s="1233"/>
      <c r="AYC48" s="1233"/>
      <c r="AYD48" s="1233"/>
      <c r="AYE48" s="1233"/>
      <c r="AYF48" s="1233"/>
      <c r="AYG48" s="1232"/>
      <c r="AYH48" s="1233"/>
      <c r="AYI48" s="1233"/>
      <c r="AYJ48" s="1233"/>
      <c r="AYK48" s="1233"/>
      <c r="AYL48" s="1233"/>
      <c r="AYM48" s="1233"/>
      <c r="AYN48" s="1233"/>
      <c r="AYO48" s="1233"/>
      <c r="AYP48" s="1232"/>
      <c r="AYQ48" s="1233"/>
      <c r="AYR48" s="1233"/>
      <c r="AYS48" s="1233"/>
      <c r="AYT48" s="1233"/>
      <c r="AYU48" s="1233"/>
      <c r="AYV48" s="1233"/>
      <c r="AYW48" s="1233"/>
      <c r="AYX48" s="1233"/>
      <c r="AYY48" s="1232"/>
      <c r="AYZ48" s="1233"/>
      <c r="AZA48" s="1233"/>
      <c r="AZB48" s="1233"/>
      <c r="AZC48" s="1233"/>
      <c r="AZD48" s="1233"/>
      <c r="AZE48" s="1233"/>
      <c r="AZF48" s="1233"/>
      <c r="AZG48" s="1233"/>
      <c r="AZH48" s="1232"/>
      <c r="AZI48" s="1233"/>
      <c r="AZJ48" s="1233"/>
      <c r="AZK48" s="1233"/>
      <c r="AZL48" s="1233"/>
      <c r="AZM48" s="1233"/>
      <c r="AZN48" s="1233"/>
      <c r="AZO48" s="1233"/>
      <c r="AZP48" s="1233"/>
      <c r="AZQ48" s="1232"/>
      <c r="AZR48" s="1233"/>
      <c r="AZS48" s="1233"/>
      <c r="AZT48" s="1233"/>
      <c r="AZU48" s="1233"/>
      <c r="AZV48" s="1233"/>
      <c r="AZW48" s="1233"/>
      <c r="AZX48" s="1233"/>
      <c r="AZY48" s="1233"/>
      <c r="AZZ48" s="1232"/>
      <c r="BAA48" s="1233"/>
      <c r="BAB48" s="1233"/>
      <c r="BAC48" s="1233"/>
      <c r="BAD48" s="1233"/>
      <c r="BAE48" s="1233"/>
      <c r="BAF48" s="1233"/>
      <c r="BAG48" s="1233"/>
      <c r="BAH48" s="1233"/>
      <c r="BAI48" s="1232"/>
      <c r="BAJ48" s="1233"/>
      <c r="BAK48" s="1233"/>
      <c r="BAL48" s="1233"/>
      <c r="BAM48" s="1233"/>
      <c r="BAN48" s="1233"/>
      <c r="BAO48" s="1233"/>
      <c r="BAP48" s="1233"/>
      <c r="BAQ48" s="1233"/>
      <c r="BAR48" s="1232"/>
      <c r="BAS48" s="1233"/>
      <c r="BAT48" s="1233"/>
      <c r="BAU48" s="1233"/>
      <c r="BAV48" s="1233"/>
      <c r="BAW48" s="1233"/>
      <c r="BAX48" s="1233"/>
      <c r="BAY48" s="1233"/>
      <c r="BAZ48" s="1233"/>
      <c r="BBA48" s="1232"/>
      <c r="BBB48" s="1233"/>
      <c r="BBC48" s="1233"/>
      <c r="BBD48" s="1233"/>
      <c r="BBE48" s="1233"/>
      <c r="BBF48" s="1233"/>
      <c r="BBG48" s="1233"/>
      <c r="BBH48" s="1233"/>
      <c r="BBI48" s="1233"/>
      <c r="BBJ48" s="1232"/>
      <c r="BBK48" s="1233"/>
      <c r="BBL48" s="1233"/>
      <c r="BBM48" s="1233"/>
      <c r="BBN48" s="1233"/>
      <c r="BBO48" s="1233"/>
      <c r="BBP48" s="1233"/>
      <c r="BBQ48" s="1233"/>
      <c r="BBR48" s="1233"/>
      <c r="BBS48" s="1232"/>
      <c r="BBT48" s="1233"/>
      <c r="BBU48" s="1233"/>
      <c r="BBV48" s="1233"/>
      <c r="BBW48" s="1233"/>
      <c r="BBX48" s="1233"/>
      <c r="BBY48" s="1233"/>
      <c r="BBZ48" s="1233"/>
      <c r="BCA48" s="1233"/>
      <c r="BCB48" s="1232"/>
      <c r="BCC48" s="1233"/>
      <c r="BCD48" s="1233"/>
      <c r="BCE48" s="1233"/>
      <c r="BCF48" s="1233"/>
      <c r="BCG48" s="1233"/>
      <c r="BCH48" s="1233"/>
      <c r="BCI48" s="1233"/>
      <c r="BCJ48" s="1233"/>
      <c r="BCK48" s="1232"/>
      <c r="BCL48" s="1233"/>
      <c r="BCM48" s="1233"/>
      <c r="BCN48" s="1233"/>
      <c r="BCO48" s="1233"/>
      <c r="BCP48" s="1233"/>
      <c r="BCQ48" s="1233"/>
      <c r="BCR48" s="1233"/>
      <c r="BCS48" s="1233"/>
      <c r="BCT48" s="1232"/>
      <c r="BCU48" s="1233"/>
      <c r="BCV48" s="1233"/>
      <c r="BCW48" s="1233"/>
      <c r="BCX48" s="1233"/>
      <c r="BCY48" s="1233"/>
      <c r="BCZ48" s="1233"/>
      <c r="BDA48" s="1233"/>
      <c r="BDB48" s="1233"/>
      <c r="BDC48" s="1232"/>
      <c r="BDD48" s="1233"/>
      <c r="BDE48" s="1233"/>
      <c r="BDF48" s="1233"/>
      <c r="BDG48" s="1233"/>
      <c r="BDH48" s="1233"/>
      <c r="BDI48" s="1233"/>
      <c r="BDJ48" s="1233"/>
      <c r="BDK48" s="1233"/>
      <c r="BDL48" s="1232"/>
      <c r="BDM48" s="1233"/>
      <c r="BDN48" s="1233"/>
      <c r="BDO48" s="1233"/>
      <c r="BDP48" s="1233"/>
      <c r="BDQ48" s="1233"/>
      <c r="BDR48" s="1233"/>
      <c r="BDS48" s="1233"/>
      <c r="BDT48" s="1233"/>
      <c r="BDU48" s="1232"/>
      <c r="BDV48" s="1233"/>
      <c r="BDW48" s="1233"/>
      <c r="BDX48" s="1233"/>
      <c r="BDY48" s="1233"/>
      <c r="BDZ48" s="1233"/>
      <c r="BEA48" s="1233"/>
      <c r="BEB48" s="1233"/>
      <c r="BEC48" s="1233"/>
      <c r="BED48" s="1232"/>
      <c r="BEE48" s="1233"/>
      <c r="BEF48" s="1233"/>
      <c r="BEG48" s="1233"/>
      <c r="BEH48" s="1233"/>
      <c r="BEI48" s="1233"/>
      <c r="BEJ48" s="1233"/>
      <c r="BEK48" s="1233"/>
      <c r="BEL48" s="1233"/>
      <c r="BEM48" s="1232"/>
      <c r="BEN48" s="1233"/>
      <c r="BEO48" s="1233"/>
      <c r="BEP48" s="1233"/>
      <c r="BEQ48" s="1233"/>
      <c r="BER48" s="1233"/>
      <c r="BES48" s="1233"/>
      <c r="BET48" s="1233"/>
      <c r="BEU48" s="1233"/>
      <c r="BEV48" s="1232"/>
      <c r="BEW48" s="1233"/>
      <c r="BEX48" s="1233"/>
      <c r="BEY48" s="1233"/>
      <c r="BEZ48" s="1233"/>
      <c r="BFA48" s="1233"/>
      <c r="BFB48" s="1233"/>
      <c r="BFC48" s="1233"/>
      <c r="BFD48" s="1233"/>
      <c r="BFE48" s="1232"/>
      <c r="BFF48" s="1233"/>
      <c r="BFG48" s="1233"/>
      <c r="BFH48" s="1233"/>
      <c r="BFI48" s="1233"/>
      <c r="BFJ48" s="1233"/>
      <c r="BFK48" s="1233"/>
      <c r="BFL48" s="1233"/>
      <c r="BFM48" s="1233"/>
      <c r="BFN48" s="1232"/>
      <c r="BFO48" s="1233"/>
      <c r="BFP48" s="1233"/>
      <c r="BFQ48" s="1233"/>
      <c r="BFR48" s="1233"/>
      <c r="BFS48" s="1233"/>
      <c r="BFT48" s="1233"/>
      <c r="BFU48" s="1233"/>
      <c r="BFV48" s="1233"/>
      <c r="BFW48" s="1232"/>
      <c r="BFX48" s="1233"/>
      <c r="BFY48" s="1233"/>
      <c r="BFZ48" s="1233"/>
      <c r="BGA48" s="1233"/>
      <c r="BGB48" s="1233"/>
      <c r="BGC48" s="1233"/>
      <c r="BGD48" s="1233"/>
      <c r="BGE48" s="1233"/>
      <c r="BGF48" s="1232"/>
      <c r="BGG48" s="1233"/>
      <c r="BGH48" s="1233"/>
      <c r="BGI48" s="1233"/>
      <c r="BGJ48" s="1233"/>
      <c r="BGK48" s="1233"/>
      <c r="BGL48" s="1233"/>
      <c r="BGM48" s="1233"/>
      <c r="BGN48" s="1233"/>
      <c r="BGO48" s="1232"/>
      <c r="BGP48" s="1233"/>
      <c r="BGQ48" s="1233"/>
      <c r="BGR48" s="1233"/>
      <c r="BGS48" s="1233"/>
      <c r="BGT48" s="1233"/>
      <c r="BGU48" s="1233"/>
      <c r="BGV48" s="1233"/>
      <c r="BGW48" s="1233"/>
      <c r="BGX48" s="1232"/>
      <c r="BGY48" s="1233"/>
      <c r="BGZ48" s="1233"/>
      <c r="BHA48" s="1233"/>
      <c r="BHB48" s="1233"/>
      <c r="BHC48" s="1233"/>
      <c r="BHD48" s="1233"/>
      <c r="BHE48" s="1233"/>
      <c r="BHF48" s="1233"/>
      <c r="BHG48" s="1232"/>
      <c r="BHH48" s="1233"/>
      <c r="BHI48" s="1233"/>
      <c r="BHJ48" s="1233"/>
      <c r="BHK48" s="1233"/>
      <c r="BHL48" s="1233"/>
      <c r="BHM48" s="1233"/>
      <c r="BHN48" s="1233"/>
      <c r="BHO48" s="1233"/>
      <c r="BHP48" s="1232"/>
      <c r="BHQ48" s="1233"/>
      <c r="BHR48" s="1233"/>
      <c r="BHS48" s="1233"/>
      <c r="BHT48" s="1233"/>
      <c r="BHU48" s="1233"/>
      <c r="BHV48" s="1233"/>
      <c r="BHW48" s="1233"/>
      <c r="BHX48" s="1233"/>
      <c r="BHY48" s="1232"/>
      <c r="BHZ48" s="1233"/>
      <c r="BIA48" s="1233"/>
      <c r="BIB48" s="1233"/>
      <c r="BIC48" s="1233"/>
      <c r="BID48" s="1233"/>
      <c r="BIE48" s="1233"/>
      <c r="BIF48" s="1233"/>
      <c r="BIG48" s="1233"/>
      <c r="BIH48" s="1232"/>
      <c r="BII48" s="1233"/>
      <c r="BIJ48" s="1233"/>
      <c r="BIK48" s="1233"/>
      <c r="BIL48" s="1233"/>
      <c r="BIM48" s="1233"/>
      <c r="BIN48" s="1233"/>
      <c r="BIO48" s="1233"/>
      <c r="BIP48" s="1233"/>
      <c r="BIQ48" s="1232"/>
      <c r="BIR48" s="1233"/>
      <c r="BIS48" s="1233"/>
      <c r="BIT48" s="1233"/>
      <c r="BIU48" s="1233"/>
      <c r="BIV48" s="1233"/>
      <c r="BIW48" s="1233"/>
      <c r="BIX48" s="1233"/>
      <c r="BIY48" s="1233"/>
      <c r="BIZ48" s="1232"/>
      <c r="BJA48" s="1233"/>
      <c r="BJB48" s="1233"/>
      <c r="BJC48" s="1233"/>
      <c r="BJD48" s="1233"/>
      <c r="BJE48" s="1233"/>
      <c r="BJF48" s="1233"/>
      <c r="BJG48" s="1233"/>
      <c r="BJH48" s="1233"/>
      <c r="BJI48" s="1232"/>
      <c r="BJJ48" s="1233"/>
      <c r="BJK48" s="1233"/>
      <c r="BJL48" s="1233"/>
      <c r="BJM48" s="1233"/>
      <c r="BJN48" s="1233"/>
      <c r="BJO48" s="1233"/>
      <c r="BJP48" s="1233"/>
      <c r="BJQ48" s="1233"/>
      <c r="BJR48" s="1232"/>
      <c r="BJS48" s="1233"/>
      <c r="BJT48" s="1233"/>
      <c r="BJU48" s="1233"/>
      <c r="BJV48" s="1233"/>
      <c r="BJW48" s="1233"/>
      <c r="BJX48" s="1233"/>
      <c r="BJY48" s="1233"/>
      <c r="BJZ48" s="1233"/>
      <c r="BKA48" s="1232"/>
      <c r="BKB48" s="1233"/>
      <c r="BKC48" s="1233"/>
      <c r="BKD48" s="1233"/>
      <c r="BKE48" s="1233"/>
      <c r="BKF48" s="1233"/>
      <c r="BKG48" s="1233"/>
      <c r="BKH48" s="1233"/>
      <c r="BKI48" s="1233"/>
      <c r="BKJ48" s="1232"/>
      <c r="BKK48" s="1233"/>
      <c r="BKL48" s="1233"/>
      <c r="BKM48" s="1233"/>
      <c r="BKN48" s="1233"/>
      <c r="BKO48" s="1233"/>
      <c r="BKP48" s="1233"/>
      <c r="BKQ48" s="1233"/>
      <c r="BKR48" s="1233"/>
      <c r="BKS48" s="1232"/>
      <c r="BKT48" s="1233"/>
      <c r="BKU48" s="1233"/>
      <c r="BKV48" s="1233"/>
      <c r="BKW48" s="1233"/>
      <c r="BKX48" s="1233"/>
      <c r="BKY48" s="1233"/>
      <c r="BKZ48" s="1233"/>
      <c r="BLA48" s="1233"/>
      <c r="BLB48" s="1232"/>
      <c r="BLC48" s="1233"/>
      <c r="BLD48" s="1233"/>
      <c r="BLE48" s="1233"/>
      <c r="BLF48" s="1233"/>
      <c r="BLG48" s="1233"/>
      <c r="BLH48" s="1233"/>
      <c r="BLI48" s="1233"/>
      <c r="BLJ48" s="1233"/>
      <c r="BLK48" s="1232"/>
      <c r="BLL48" s="1233"/>
      <c r="BLM48" s="1233"/>
      <c r="BLN48" s="1233"/>
      <c r="BLO48" s="1233"/>
      <c r="BLP48" s="1233"/>
      <c r="BLQ48" s="1233"/>
      <c r="BLR48" s="1233"/>
      <c r="BLS48" s="1233"/>
      <c r="BLT48" s="1232"/>
      <c r="BLU48" s="1233"/>
      <c r="BLV48" s="1233"/>
      <c r="BLW48" s="1233"/>
      <c r="BLX48" s="1233"/>
      <c r="BLY48" s="1233"/>
      <c r="BLZ48" s="1233"/>
      <c r="BMA48" s="1233"/>
      <c r="BMB48" s="1233"/>
      <c r="BMC48" s="1232"/>
      <c r="BMD48" s="1233"/>
      <c r="BME48" s="1233"/>
      <c r="BMF48" s="1233"/>
      <c r="BMG48" s="1233"/>
      <c r="BMH48" s="1233"/>
      <c r="BMI48" s="1233"/>
      <c r="BMJ48" s="1233"/>
      <c r="BMK48" s="1233"/>
      <c r="BML48" s="1232"/>
      <c r="BMM48" s="1233"/>
      <c r="BMN48" s="1233"/>
      <c r="BMO48" s="1233"/>
      <c r="BMP48" s="1233"/>
      <c r="BMQ48" s="1233"/>
      <c r="BMR48" s="1233"/>
      <c r="BMS48" s="1233"/>
      <c r="BMT48" s="1233"/>
      <c r="BMU48" s="1232"/>
      <c r="BMV48" s="1233"/>
      <c r="BMW48" s="1233"/>
      <c r="BMX48" s="1233"/>
      <c r="BMY48" s="1233"/>
      <c r="BMZ48" s="1233"/>
      <c r="BNA48" s="1233"/>
      <c r="BNB48" s="1233"/>
      <c r="BNC48" s="1233"/>
      <c r="BND48" s="1232"/>
      <c r="BNE48" s="1233"/>
      <c r="BNF48" s="1233"/>
      <c r="BNG48" s="1233"/>
      <c r="BNH48" s="1233"/>
      <c r="BNI48" s="1233"/>
      <c r="BNJ48" s="1233"/>
      <c r="BNK48" s="1233"/>
      <c r="BNL48" s="1233"/>
      <c r="BNM48" s="1232"/>
      <c r="BNN48" s="1233"/>
      <c r="BNO48" s="1233"/>
      <c r="BNP48" s="1233"/>
      <c r="BNQ48" s="1233"/>
      <c r="BNR48" s="1233"/>
      <c r="BNS48" s="1233"/>
      <c r="BNT48" s="1233"/>
      <c r="BNU48" s="1233"/>
      <c r="BNV48" s="1232"/>
      <c r="BNW48" s="1233"/>
      <c r="BNX48" s="1233"/>
      <c r="BNY48" s="1233"/>
      <c r="BNZ48" s="1233"/>
      <c r="BOA48" s="1233"/>
      <c r="BOB48" s="1233"/>
      <c r="BOC48" s="1233"/>
      <c r="BOD48" s="1233"/>
      <c r="BOE48" s="1232"/>
      <c r="BOF48" s="1233"/>
      <c r="BOG48" s="1233"/>
      <c r="BOH48" s="1233"/>
      <c r="BOI48" s="1233"/>
      <c r="BOJ48" s="1233"/>
      <c r="BOK48" s="1233"/>
      <c r="BOL48" s="1233"/>
      <c r="BOM48" s="1233"/>
      <c r="BON48" s="1232"/>
      <c r="BOO48" s="1233"/>
      <c r="BOP48" s="1233"/>
      <c r="BOQ48" s="1233"/>
      <c r="BOR48" s="1233"/>
      <c r="BOS48" s="1233"/>
      <c r="BOT48" s="1233"/>
      <c r="BOU48" s="1233"/>
      <c r="BOV48" s="1233"/>
      <c r="BOW48" s="1232"/>
      <c r="BOX48" s="1233"/>
      <c r="BOY48" s="1233"/>
      <c r="BOZ48" s="1233"/>
      <c r="BPA48" s="1233"/>
      <c r="BPB48" s="1233"/>
      <c r="BPC48" s="1233"/>
      <c r="BPD48" s="1233"/>
      <c r="BPE48" s="1233"/>
      <c r="BPF48" s="1232"/>
      <c r="BPG48" s="1233"/>
      <c r="BPH48" s="1233"/>
      <c r="BPI48" s="1233"/>
      <c r="BPJ48" s="1233"/>
      <c r="BPK48" s="1233"/>
      <c r="BPL48" s="1233"/>
      <c r="BPM48" s="1233"/>
      <c r="BPN48" s="1233"/>
      <c r="BPO48" s="1232"/>
      <c r="BPP48" s="1233"/>
      <c r="BPQ48" s="1233"/>
      <c r="BPR48" s="1233"/>
      <c r="BPS48" s="1233"/>
      <c r="BPT48" s="1233"/>
      <c r="BPU48" s="1233"/>
      <c r="BPV48" s="1233"/>
      <c r="BPW48" s="1233"/>
      <c r="BPX48" s="1232"/>
      <c r="BPY48" s="1233"/>
      <c r="BPZ48" s="1233"/>
      <c r="BQA48" s="1233"/>
      <c r="BQB48" s="1233"/>
      <c r="BQC48" s="1233"/>
      <c r="BQD48" s="1233"/>
      <c r="BQE48" s="1233"/>
      <c r="BQF48" s="1233"/>
      <c r="BQG48" s="1232"/>
      <c r="BQH48" s="1233"/>
      <c r="BQI48" s="1233"/>
      <c r="BQJ48" s="1233"/>
      <c r="BQK48" s="1233"/>
      <c r="BQL48" s="1233"/>
      <c r="BQM48" s="1233"/>
      <c r="BQN48" s="1233"/>
      <c r="BQO48" s="1233"/>
      <c r="BQP48" s="1232"/>
      <c r="BQQ48" s="1233"/>
      <c r="BQR48" s="1233"/>
      <c r="BQS48" s="1233"/>
      <c r="BQT48" s="1233"/>
      <c r="BQU48" s="1233"/>
      <c r="BQV48" s="1233"/>
      <c r="BQW48" s="1233"/>
      <c r="BQX48" s="1233"/>
      <c r="BQY48" s="1232"/>
      <c r="BQZ48" s="1233"/>
      <c r="BRA48" s="1233"/>
      <c r="BRB48" s="1233"/>
      <c r="BRC48" s="1233"/>
      <c r="BRD48" s="1233"/>
      <c r="BRE48" s="1233"/>
      <c r="BRF48" s="1233"/>
      <c r="BRG48" s="1233"/>
      <c r="BRH48" s="1232"/>
      <c r="BRI48" s="1233"/>
      <c r="BRJ48" s="1233"/>
      <c r="BRK48" s="1233"/>
      <c r="BRL48" s="1233"/>
      <c r="BRM48" s="1233"/>
      <c r="BRN48" s="1233"/>
      <c r="BRO48" s="1233"/>
      <c r="BRP48" s="1233"/>
      <c r="BRQ48" s="1232"/>
      <c r="BRR48" s="1233"/>
      <c r="BRS48" s="1233"/>
      <c r="BRT48" s="1233"/>
      <c r="BRU48" s="1233"/>
      <c r="BRV48" s="1233"/>
      <c r="BRW48" s="1233"/>
      <c r="BRX48" s="1233"/>
      <c r="BRY48" s="1233"/>
      <c r="BRZ48" s="1232"/>
      <c r="BSA48" s="1233"/>
      <c r="BSB48" s="1233"/>
      <c r="BSC48" s="1233"/>
      <c r="BSD48" s="1233"/>
      <c r="BSE48" s="1233"/>
      <c r="BSF48" s="1233"/>
      <c r="BSG48" s="1233"/>
      <c r="BSH48" s="1233"/>
      <c r="BSI48" s="1232"/>
      <c r="BSJ48" s="1233"/>
      <c r="BSK48" s="1233"/>
      <c r="BSL48" s="1233"/>
      <c r="BSM48" s="1233"/>
      <c r="BSN48" s="1233"/>
      <c r="BSO48" s="1233"/>
      <c r="BSP48" s="1233"/>
      <c r="BSQ48" s="1233"/>
      <c r="BSR48" s="1232"/>
      <c r="BSS48" s="1233"/>
      <c r="BST48" s="1233"/>
      <c r="BSU48" s="1233"/>
      <c r="BSV48" s="1233"/>
      <c r="BSW48" s="1233"/>
      <c r="BSX48" s="1233"/>
      <c r="BSY48" s="1233"/>
      <c r="BSZ48" s="1233"/>
      <c r="BTA48" s="1232"/>
      <c r="BTB48" s="1233"/>
      <c r="BTC48" s="1233"/>
      <c r="BTD48" s="1233"/>
      <c r="BTE48" s="1233"/>
      <c r="BTF48" s="1233"/>
      <c r="BTG48" s="1233"/>
      <c r="BTH48" s="1233"/>
      <c r="BTI48" s="1233"/>
      <c r="BTJ48" s="1232"/>
      <c r="BTK48" s="1233"/>
      <c r="BTL48" s="1233"/>
      <c r="BTM48" s="1233"/>
      <c r="BTN48" s="1233"/>
      <c r="BTO48" s="1233"/>
      <c r="BTP48" s="1233"/>
      <c r="BTQ48" s="1233"/>
      <c r="BTR48" s="1233"/>
      <c r="BTS48" s="1232"/>
      <c r="BTT48" s="1233"/>
      <c r="BTU48" s="1233"/>
      <c r="BTV48" s="1233"/>
      <c r="BTW48" s="1233"/>
      <c r="BTX48" s="1233"/>
      <c r="BTY48" s="1233"/>
      <c r="BTZ48" s="1233"/>
      <c r="BUA48" s="1233"/>
      <c r="BUB48" s="1232"/>
      <c r="BUC48" s="1233"/>
      <c r="BUD48" s="1233"/>
      <c r="BUE48" s="1233"/>
      <c r="BUF48" s="1233"/>
      <c r="BUG48" s="1233"/>
      <c r="BUH48" s="1233"/>
      <c r="BUI48" s="1233"/>
      <c r="BUJ48" s="1233"/>
      <c r="BUK48" s="1232"/>
      <c r="BUL48" s="1233"/>
      <c r="BUM48" s="1233"/>
      <c r="BUN48" s="1233"/>
      <c r="BUO48" s="1233"/>
      <c r="BUP48" s="1233"/>
      <c r="BUQ48" s="1233"/>
      <c r="BUR48" s="1233"/>
      <c r="BUS48" s="1233"/>
      <c r="BUT48" s="1232"/>
      <c r="BUU48" s="1233"/>
      <c r="BUV48" s="1233"/>
      <c r="BUW48" s="1233"/>
      <c r="BUX48" s="1233"/>
      <c r="BUY48" s="1233"/>
      <c r="BUZ48" s="1233"/>
      <c r="BVA48" s="1233"/>
      <c r="BVB48" s="1233"/>
      <c r="BVC48" s="1232"/>
      <c r="BVD48" s="1233"/>
      <c r="BVE48" s="1233"/>
      <c r="BVF48" s="1233"/>
      <c r="BVG48" s="1233"/>
      <c r="BVH48" s="1233"/>
      <c r="BVI48" s="1233"/>
      <c r="BVJ48" s="1233"/>
      <c r="BVK48" s="1233"/>
      <c r="BVL48" s="1232"/>
      <c r="BVM48" s="1233"/>
      <c r="BVN48" s="1233"/>
      <c r="BVO48" s="1233"/>
      <c r="BVP48" s="1233"/>
      <c r="BVQ48" s="1233"/>
      <c r="BVR48" s="1233"/>
      <c r="BVS48" s="1233"/>
      <c r="BVT48" s="1233"/>
      <c r="BVU48" s="1232"/>
      <c r="BVV48" s="1233"/>
      <c r="BVW48" s="1233"/>
      <c r="BVX48" s="1233"/>
      <c r="BVY48" s="1233"/>
      <c r="BVZ48" s="1233"/>
      <c r="BWA48" s="1233"/>
      <c r="BWB48" s="1233"/>
      <c r="BWC48" s="1233"/>
      <c r="BWD48" s="1232"/>
      <c r="BWE48" s="1233"/>
      <c r="BWF48" s="1233"/>
      <c r="BWG48" s="1233"/>
      <c r="BWH48" s="1233"/>
      <c r="BWI48" s="1233"/>
      <c r="BWJ48" s="1233"/>
      <c r="BWK48" s="1233"/>
      <c r="BWL48" s="1233"/>
      <c r="BWM48" s="1232"/>
      <c r="BWN48" s="1233"/>
      <c r="BWO48" s="1233"/>
      <c r="BWP48" s="1233"/>
      <c r="BWQ48" s="1233"/>
      <c r="BWR48" s="1233"/>
      <c r="BWS48" s="1233"/>
      <c r="BWT48" s="1233"/>
      <c r="BWU48" s="1233"/>
      <c r="BWV48" s="1232"/>
      <c r="BWW48" s="1233"/>
      <c r="BWX48" s="1233"/>
      <c r="BWY48" s="1233"/>
      <c r="BWZ48" s="1233"/>
      <c r="BXA48" s="1233"/>
      <c r="BXB48" s="1233"/>
      <c r="BXC48" s="1233"/>
      <c r="BXD48" s="1233"/>
      <c r="BXE48" s="1232"/>
      <c r="BXF48" s="1233"/>
      <c r="BXG48" s="1233"/>
      <c r="BXH48" s="1233"/>
      <c r="BXI48" s="1233"/>
      <c r="BXJ48" s="1233"/>
      <c r="BXK48" s="1233"/>
      <c r="BXL48" s="1233"/>
      <c r="BXM48" s="1233"/>
      <c r="BXN48" s="1232"/>
      <c r="BXO48" s="1233"/>
      <c r="BXP48" s="1233"/>
      <c r="BXQ48" s="1233"/>
      <c r="BXR48" s="1233"/>
      <c r="BXS48" s="1233"/>
      <c r="BXT48" s="1233"/>
      <c r="BXU48" s="1233"/>
      <c r="BXV48" s="1233"/>
      <c r="BXW48" s="1232"/>
      <c r="BXX48" s="1233"/>
      <c r="BXY48" s="1233"/>
      <c r="BXZ48" s="1233"/>
      <c r="BYA48" s="1233"/>
      <c r="BYB48" s="1233"/>
      <c r="BYC48" s="1233"/>
      <c r="BYD48" s="1233"/>
      <c r="BYE48" s="1233"/>
      <c r="BYF48" s="1232"/>
      <c r="BYG48" s="1233"/>
      <c r="BYH48" s="1233"/>
      <c r="BYI48" s="1233"/>
      <c r="BYJ48" s="1233"/>
      <c r="BYK48" s="1233"/>
      <c r="BYL48" s="1233"/>
      <c r="BYM48" s="1233"/>
      <c r="BYN48" s="1233"/>
      <c r="BYO48" s="1232"/>
      <c r="BYP48" s="1233"/>
      <c r="BYQ48" s="1233"/>
      <c r="BYR48" s="1233"/>
      <c r="BYS48" s="1233"/>
      <c r="BYT48" s="1233"/>
      <c r="BYU48" s="1233"/>
      <c r="BYV48" s="1233"/>
      <c r="BYW48" s="1233"/>
      <c r="BYX48" s="1232"/>
      <c r="BYY48" s="1233"/>
      <c r="BYZ48" s="1233"/>
      <c r="BZA48" s="1233"/>
      <c r="BZB48" s="1233"/>
      <c r="BZC48" s="1233"/>
      <c r="BZD48" s="1233"/>
      <c r="BZE48" s="1233"/>
      <c r="BZF48" s="1233"/>
      <c r="BZG48" s="1232"/>
      <c r="BZH48" s="1233"/>
      <c r="BZI48" s="1233"/>
      <c r="BZJ48" s="1233"/>
      <c r="BZK48" s="1233"/>
      <c r="BZL48" s="1233"/>
      <c r="BZM48" s="1233"/>
      <c r="BZN48" s="1233"/>
      <c r="BZO48" s="1233"/>
      <c r="BZP48" s="1232"/>
      <c r="BZQ48" s="1233"/>
      <c r="BZR48" s="1233"/>
      <c r="BZS48" s="1233"/>
      <c r="BZT48" s="1233"/>
      <c r="BZU48" s="1233"/>
      <c r="BZV48" s="1233"/>
      <c r="BZW48" s="1233"/>
      <c r="BZX48" s="1233"/>
      <c r="BZY48" s="1232"/>
      <c r="BZZ48" s="1233"/>
      <c r="CAA48" s="1233"/>
      <c r="CAB48" s="1233"/>
      <c r="CAC48" s="1233"/>
      <c r="CAD48" s="1233"/>
      <c r="CAE48" s="1233"/>
      <c r="CAF48" s="1233"/>
      <c r="CAG48" s="1233"/>
      <c r="CAH48" s="1232"/>
      <c r="CAI48" s="1233"/>
      <c r="CAJ48" s="1233"/>
      <c r="CAK48" s="1233"/>
      <c r="CAL48" s="1233"/>
      <c r="CAM48" s="1233"/>
      <c r="CAN48" s="1233"/>
      <c r="CAO48" s="1233"/>
      <c r="CAP48" s="1233"/>
      <c r="CAQ48" s="1232"/>
      <c r="CAR48" s="1233"/>
      <c r="CAS48" s="1233"/>
      <c r="CAT48" s="1233"/>
      <c r="CAU48" s="1233"/>
      <c r="CAV48" s="1233"/>
      <c r="CAW48" s="1233"/>
      <c r="CAX48" s="1233"/>
      <c r="CAY48" s="1233"/>
      <c r="CAZ48" s="1232"/>
      <c r="CBA48" s="1233"/>
      <c r="CBB48" s="1233"/>
      <c r="CBC48" s="1233"/>
      <c r="CBD48" s="1233"/>
      <c r="CBE48" s="1233"/>
      <c r="CBF48" s="1233"/>
      <c r="CBG48" s="1233"/>
      <c r="CBH48" s="1233"/>
      <c r="CBI48" s="1232"/>
      <c r="CBJ48" s="1233"/>
      <c r="CBK48" s="1233"/>
      <c r="CBL48" s="1233"/>
      <c r="CBM48" s="1233"/>
      <c r="CBN48" s="1233"/>
      <c r="CBO48" s="1233"/>
      <c r="CBP48" s="1233"/>
      <c r="CBQ48" s="1233"/>
      <c r="CBR48" s="1232"/>
      <c r="CBS48" s="1233"/>
      <c r="CBT48" s="1233"/>
      <c r="CBU48" s="1233"/>
      <c r="CBV48" s="1233"/>
      <c r="CBW48" s="1233"/>
      <c r="CBX48" s="1233"/>
      <c r="CBY48" s="1233"/>
      <c r="CBZ48" s="1233"/>
      <c r="CCA48" s="1232"/>
      <c r="CCB48" s="1233"/>
      <c r="CCC48" s="1233"/>
      <c r="CCD48" s="1233"/>
      <c r="CCE48" s="1233"/>
      <c r="CCF48" s="1233"/>
      <c r="CCG48" s="1233"/>
      <c r="CCH48" s="1233"/>
      <c r="CCI48" s="1233"/>
      <c r="CCJ48" s="1232"/>
      <c r="CCK48" s="1233"/>
      <c r="CCL48" s="1233"/>
      <c r="CCM48" s="1233"/>
      <c r="CCN48" s="1233"/>
      <c r="CCO48" s="1233"/>
      <c r="CCP48" s="1233"/>
      <c r="CCQ48" s="1233"/>
      <c r="CCR48" s="1233"/>
      <c r="CCS48" s="1232"/>
      <c r="CCT48" s="1233"/>
      <c r="CCU48" s="1233"/>
      <c r="CCV48" s="1233"/>
      <c r="CCW48" s="1233"/>
      <c r="CCX48" s="1233"/>
      <c r="CCY48" s="1233"/>
      <c r="CCZ48" s="1233"/>
      <c r="CDA48" s="1233"/>
      <c r="CDB48" s="1232"/>
      <c r="CDC48" s="1233"/>
      <c r="CDD48" s="1233"/>
      <c r="CDE48" s="1233"/>
      <c r="CDF48" s="1233"/>
      <c r="CDG48" s="1233"/>
      <c r="CDH48" s="1233"/>
      <c r="CDI48" s="1233"/>
      <c r="CDJ48" s="1233"/>
      <c r="CDK48" s="1232"/>
      <c r="CDL48" s="1233"/>
      <c r="CDM48" s="1233"/>
      <c r="CDN48" s="1233"/>
      <c r="CDO48" s="1233"/>
      <c r="CDP48" s="1233"/>
      <c r="CDQ48" s="1233"/>
      <c r="CDR48" s="1233"/>
      <c r="CDS48" s="1233"/>
      <c r="CDT48" s="1232"/>
      <c r="CDU48" s="1233"/>
      <c r="CDV48" s="1233"/>
      <c r="CDW48" s="1233"/>
      <c r="CDX48" s="1233"/>
      <c r="CDY48" s="1233"/>
      <c r="CDZ48" s="1233"/>
      <c r="CEA48" s="1233"/>
      <c r="CEB48" s="1233"/>
      <c r="CEC48" s="1232"/>
      <c r="CED48" s="1233"/>
      <c r="CEE48" s="1233"/>
      <c r="CEF48" s="1233"/>
      <c r="CEG48" s="1233"/>
      <c r="CEH48" s="1233"/>
      <c r="CEI48" s="1233"/>
      <c r="CEJ48" s="1233"/>
      <c r="CEK48" s="1233"/>
      <c r="CEL48" s="1232"/>
      <c r="CEM48" s="1233"/>
      <c r="CEN48" s="1233"/>
      <c r="CEO48" s="1233"/>
      <c r="CEP48" s="1233"/>
      <c r="CEQ48" s="1233"/>
      <c r="CER48" s="1233"/>
      <c r="CES48" s="1233"/>
      <c r="CET48" s="1233"/>
      <c r="CEU48" s="1232"/>
      <c r="CEV48" s="1233"/>
      <c r="CEW48" s="1233"/>
      <c r="CEX48" s="1233"/>
      <c r="CEY48" s="1233"/>
      <c r="CEZ48" s="1233"/>
      <c r="CFA48" s="1233"/>
      <c r="CFB48" s="1233"/>
      <c r="CFC48" s="1233"/>
      <c r="CFD48" s="1232"/>
      <c r="CFE48" s="1233"/>
      <c r="CFF48" s="1233"/>
      <c r="CFG48" s="1233"/>
      <c r="CFH48" s="1233"/>
      <c r="CFI48" s="1233"/>
      <c r="CFJ48" s="1233"/>
      <c r="CFK48" s="1233"/>
      <c r="CFL48" s="1233"/>
      <c r="CFM48" s="1232"/>
      <c r="CFN48" s="1233"/>
      <c r="CFO48" s="1233"/>
      <c r="CFP48" s="1233"/>
      <c r="CFQ48" s="1233"/>
      <c r="CFR48" s="1233"/>
      <c r="CFS48" s="1233"/>
      <c r="CFT48" s="1233"/>
      <c r="CFU48" s="1233"/>
      <c r="CFV48" s="1232"/>
      <c r="CFW48" s="1233"/>
      <c r="CFX48" s="1233"/>
      <c r="CFY48" s="1233"/>
      <c r="CFZ48" s="1233"/>
      <c r="CGA48" s="1233"/>
      <c r="CGB48" s="1233"/>
      <c r="CGC48" s="1233"/>
      <c r="CGD48" s="1233"/>
      <c r="CGE48" s="1232"/>
      <c r="CGF48" s="1233"/>
      <c r="CGG48" s="1233"/>
      <c r="CGH48" s="1233"/>
      <c r="CGI48" s="1233"/>
      <c r="CGJ48" s="1233"/>
      <c r="CGK48" s="1233"/>
      <c r="CGL48" s="1233"/>
      <c r="CGM48" s="1233"/>
      <c r="CGN48" s="1232"/>
      <c r="CGO48" s="1233"/>
      <c r="CGP48" s="1233"/>
      <c r="CGQ48" s="1233"/>
      <c r="CGR48" s="1233"/>
      <c r="CGS48" s="1233"/>
      <c r="CGT48" s="1233"/>
      <c r="CGU48" s="1233"/>
      <c r="CGV48" s="1233"/>
      <c r="CGW48" s="1232"/>
      <c r="CGX48" s="1233"/>
      <c r="CGY48" s="1233"/>
      <c r="CGZ48" s="1233"/>
      <c r="CHA48" s="1233"/>
      <c r="CHB48" s="1233"/>
      <c r="CHC48" s="1233"/>
      <c r="CHD48" s="1233"/>
      <c r="CHE48" s="1233"/>
      <c r="CHF48" s="1232"/>
      <c r="CHG48" s="1233"/>
      <c r="CHH48" s="1233"/>
      <c r="CHI48" s="1233"/>
      <c r="CHJ48" s="1233"/>
      <c r="CHK48" s="1233"/>
      <c r="CHL48" s="1233"/>
      <c r="CHM48" s="1233"/>
      <c r="CHN48" s="1233"/>
      <c r="CHO48" s="1232"/>
      <c r="CHP48" s="1233"/>
      <c r="CHQ48" s="1233"/>
      <c r="CHR48" s="1233"/>
      <c r="CHS48" s="1233"/>
      <c r="CHT48" s="1233"/>
      <c r="CHU48" s="1233"/>
      <c r="CHV48" s="1233"/>
      <c r="CHW48" s="1233"/>
      <c r="CHX48" s="1232"/>
      <c r="CHY48" s="1233"/>
      <c r="CHZ48" s="1233"/>
      <c r="CIA48" s="1233"/>
      <c r="CIB48" s="1233"/>
      <c r="CIC48" s="1233"/>
      <c r="CID48" s="1233"/>
      <c r="CIE48" s="1233"/>
      <c r="CIF48" s="1233"/>
      <c r="CIG48" s="1232"/>
      <c r="CIH48" s="1233"/>
      <c r="CII48" s="1233"/>
      <c r="CIJ48" s="1233"/>
      <c r="CIK48" s="1233"/>
      <c r="CIL48" s="1233"/>
      <c r="CIM48" s="1233"/>
      <c r="CIN48" s="1233"/>
      <c r="CIO48" s="1233"/>
      <c r="CIP48" s="1232"/>
      <c r="CIQ48" s="1233"/>
      <c r="CIR48" s="1233"/>
      <c r="CIS48" s="1233"/>
      <c r="CIT48" s="1233"/>
      <c r="CIU48" s="1233"/>
      <c r="CIV48" s="1233"/>
      <c r="CIW48" s="1233"/>
      <c r="CIX48" s="1233"/>
      <c r="CIY48" s="1232"/>
      <c r="CIZ48" s="1233"/>
      <c r="CJA48" s="1233"/>
      <c r="CJB48" s="1233"/>
      <c r="CJC48" s="1233"/>
      <c r="CJD48" s="1233"/>
      <c r="CJE48" s="1233"/>
      <c r="CJF48" s="1233"/>
      <c r="CJG48" s="1233"/>
      <c r="CJH48" s="1232"/>
      <c r="CJI48" s="1233"/>
      <c r="CJJ48" s="1233"/>
      <c r="CJK48" s="1233"/>
      <c r="CJL48" s="1233"/>
      <c r="CJM48" s="1233"/>
      <c r="CJN48" s="1233"/>
      <c r="CJO48" s="1233"/>
      <c r="CJP48" s="1233"/>
      <c r="CJQ48" s="1232"/>
      <c r="CJR48" s="1233"/>
      <c r="CJS48" s="1233"/>
      <c r="CJT48" s="1233"/>
      <c r="CJU48" s="1233"/>
      <c r="CJV48" s="1233"/>
      <c r="CJW48" s="1233"/>
      <c r="CJX48" s="1233"/>
      <c r="CJY48" s="1233"/>
      <c r="CJZ48" s="1232"/>
      <c r="CKA48" s="1233"/>
      <c r="CKB48" s="1233"/>
      <c r="CKC48" s="1233"/>
      <c r="CKD48" s="1233"/>
      <c r="CKE48" s="1233"/>
      <c r="CKF48" s="1233"/>
      <c r="CKG48" s="1233"/>
      <c r="CKH48" s="1233"/>
      <c r="CKI48" s="1232"/>
      <c r="CKJ48" s="1233"/>
      <c r="CKK48" s="1233"/>
      <c r="CKL48" s="1233"/>
      <c r="CKM48" s="1233"/>
      <c r="CKN48" s="1233"/>
      <c r="CKO48" s="1233"/>
      <c r="CKP48" s="1233"/>
      <c r="CKQ48" s="1233"/>
      <c r="CKR48" s="1232"/>
      <c r="CKS48" s="1233"/>
      <c r="CKT48" s="1233"/>
      <c r="CKU48" s="1233"/>
      <c r="CKV48" s="1233"/>
      <c r="CKW48" s="1233"/>
      <c r="CKX48" s="1233"/>
      <c r="CKY48" s="1233"/>
      <c r="CKZ48" s="1233"/>
      <c r="CLA48" s="1232"/>
      <c r="CLB48" s="1233"/>
      <c r="CLC48" s="1233"/>
      <c r="CLD48" s="1233"/>
      <c r="CLE48" s="1233"/>
      <c r="CLF48" s="1233"/>
      <c r="CLG48" s="1233"/>
      <c r="CLH48" s="1233"/>
      <c r="CLI48" s="1233"/>
      <c r="CLJ48" s="1232"/>
      <c r="CLK48" s="1233"/>
      <c r="CLL48" s="1233"/>
      <c r="CLM48" s="1233"/>
      <c r="CLN48" s="1233"/>
      <c r="CLO48" s="1233"/>
      <c r="CLP48" s="1233"/>
      <c r="CLQ48" s="1233"/>
      <c r="CLR48" s="1233"/>
      <c r="CLS48" s="1232"/>
      <c r="CLT48" s="1233"/>
      <c r="CLU48" s="1233"/>
      <c r="CLV48" s="1233"/>
      <c r="CLW48" s="1233"/>
      <c r="CLX48" s="1233"/>
      <c r="CLY48" s="1233"/>
      <c r="CLZ48" s="1233"/>
      <c r="CMA48" s="1233"/>
      <c r="CMB48" s="1232"/>
      <c r="CMC48" s="1233"/>
      <c r="CMD48" s="1233"/>
      <c r="CME48" s="1233"/>
      <c r="CMF48" s="1233"/>
      <c r="CMG48" s="1233"/>
      <c r="CMH48" s="1233"/>
      <c r="CMI48" s="1233"/>
      <c r="CMJ48" s="1233"/>
      <c r="CMK48" s="1232"/>
      <c r="CML48" s="1233"/>
      <c r="CMM48" s="1233"/>
      <c r="CMN48" s="1233"/>
      <c r="CMO48" s="1233"/>
      <c r="CMP48" s="1233"/>
      <c r="CMQ48" s="1233"/>
      <c r="CMR48" s="1233"/>
      <c r="CMS48" s="1233"/>
      <c r="CMT48" s="1232"/>
      <c r="CMU48" s="1233"/>
      <c r="CMV48" s="1233"/>
      <c r="CMW48" s="1233"/>
      <c r="CMX48" s="1233"/>
      <c r="CMY48" s="1233"/>
      <c r="CMZ48" s="1233"/>
      <c r="CNA48" s="1233"/>
      <c r="CNB48" s="1233"/>
      <c r="CNC48" s="1232"/>
      <c r="CND48" s="1233"/>
      <c r="CNE48" s="1233"/>
      <c r="CNF48" s="1233"/>
      <c r="CNG48" s="1233"/>
      <c r="CNH48" s="1233"/>
      <c r="CNI48" s="1233"/>
      <c r="CNJ48" s="1233"/>
      <c r="CNK48" s="1233"/>
      <c r="CNL48" s="1232"/>
      <c r="CNM48" s="1233"/>
      <c r="CNN48" s="1233"/>
      <c r="CNO48" s="1233"/>
      <c r="CNP48" s="1233"/>
      <c r="CNQ48" s="1233"/>
      <c r="CNR48" s="1233"/>
      <c r="CNS48" s="1233"/>
      <c r="CNT48" s="1233"/>
      <c r="CNU48" s="1232"/>
      <c r="CNV48" s="1233"/>
      <c r="CNW48" s="1233"/>
      <c r="CNX48" s="1233"/>
      <c r="CNY48" s="1233"/>
      <c r="CNZ48" s="1233"/>
      <c r="COA48" s="1233"/>
      <c r="COB48" s="1233"/>
      <c r="COC48" s="1233"/>
      <c r="COD48" s="1232"/>
      <c r="COE48" s="1233"/>
      <c r="COF48" s="1233"/>
      <c r="COG48" s="1233"/>
      <c r="COH48" s="1233"/>
      <c r="COI48" s="1233"/>
      <c r="COJ48" s="1233"/>
      <c r="COK48" s="1233"/>
      <c r="COL48" s="1233"/>
      <c r="COM48" s="1232"/>
      <c r="CON48" s="1233"/>
      <c r="COO48" s="1233"/>
      <c r="COP48" s="1233"/>
      <c r="COQ48" s="1233"/>
      <c r="COR48" s="1233"/>
      <c r="COS48" s="1233"/>
      <c r="COT48" s="1233"/>
      <c r="COU48" s="1233"/>
      <c r="COV48" s="1232"/>
      <c r="COW48" s="1233"/>
      <c r="COX48" s="1233"/>
      <c r="COY48" s="1233"/>
      <c r="COZ48" s="1233"/>
      <c r="CPA48" s="1233"/>
      <c r="CPB48" s="1233"/>
      <c r="CPC48" s="1233"/>
      <c r="CPD48" s="1233"/>
      <c r="CPE48" s="1232"/>
      <c r="CPF48" s="1233"/>
      <c r="CPG48" s="1233"/>
      <c r="CPH48" s="1233"/>
      <c r="CPI48" s="1233"/>
      <c r="CPJ48" s="1233"/>
      <c r="CPK48" s="1233"/>
      <c r="CPL48" s="1233"/>
      <c r="CPM48" s="1233"/>
      <c r="CPN48" s="1232"/>
      <c r="CPO48" s="1233"/>
      <c r="CPP48" s="1233"/>
      <c r="CPQ48" s="1233"/>
      <c r="CPR48" s="1233"/>
      <c r="CPS48" s="1233"/>
      <c r="CPT48" s="1233"/>
      <c r="CPU48" s="1233"/>
      <c r="CPV48" s="1233"/>
      <c r="CPW48" s="1232"/>
      <c r="CPX48" s="1233"/>
      <c r="CPY48" s="1233"/>
      <c r="CPZ48" s="1233"/>
      <c r="CQA48" s="1233"/>
      <c r="CQB48" s="1233"/>
      <c r="CQC48" s="1233"/>
      <c r="CQD48" s="1233"/>
      <c r="CQE48" s="1233"/>
      <c r="CQF48" s="1232"/>
      <c r="CQG48" s="1233"/>
      <c r="CQH48" s="1233"/>
      <c r="CQI48" s="1233"/>
      <c r="CQJ48" s="1233"/>
      <c r="CQK48" s="1233"/>
      <c r="CQL48" s="1233"/>
      <c r="CQM48" s="1233"/>
      <c r="CQN48" s="1233"/>
      <c r="CQO48" s="1232"/>
      <c r="CQP48" s="1233"/>
      <c r="CQQ48" s="1233"/>
      <c r="CQR48" s="1233"/>
      <c r="CQS48" s="1233"/>
      <c r="CQT48" s="1233"/>
      <c r="CQU48" s="1233"/>
      <c r="CQV48" s="1233"/>
      <c r="CQW48" s="1233"/>
      <c r="CQX48" s="1232"/>
      <c r="CQY48" s="1233"/>
      <c r="CQZ48" s="1233"/>
      <c r="CRA48" s="1233"/>
      <c r="CRB48" s="1233"/>
      <c r="CRC48" s="1233"/>
      <c r="CRD48" s="1233"/>
      <c r="CRE48" s="1233"/>
      <c r="CRF48" s="1233"/>
      <c r="CRG48" s="1232"/>
      <c r="CRH48" s="1233"/>
      <c r="CRI48" s="1233"/>
      <c r="CRJ48" s="1233"/>
      <c r="CRK48" s="1233"/>
      <c r="CRL48" s="1233"/>
      <c r="CRM48" s="1233"/>
      <c r="CRN48" s="1233"/>
      <c r="CRO48" s="1233"/>
      <c r="CRP48" s="1232"/>
      <c r="CRQ48" s="1233"/>
      <c r="CRR48" s="1233"/>
      <c r="CRS48" s="1233"/>
      <c r="CRT48" s="1233"/>
      <c r="CRU48" s="1233"/>
      <c r="CRV48" s="1233"/>
      <c r="CRW48" s="1233"/>
      <c r="CRX48" s="1233"/>
      <c r="CRY48" s="1232"/>
      <c r="CRZ48" s="1233"/>
      <c r="CSA48" s="1233"/>
      <c r="CSB48" s="1233"/>
      <c r="CSC48" s="1233"/>
      <c r="CSD48" s="1233"/>
      <c r="CSE48" s="1233"/>
      <c r="CSF48" s="1233"/>
      <c r="CSG48" s="1233"/>
      <c r="CSH48" s="1232"/>
      <c r="CSI48" s="1233"/>
      <c r="CSJ48" s="1233"/>
      <c r="CSK48" s="1233"/>
      <c r="CSL48" s="1233"/>
      <c r="CSM48" s="1233"/>
      <c r="CSN48" s="1233"/>
      <c r="CSO48" s="1233"/>
      <c r="CSP48" s="1233"/>
      <c r="CSQ48" s="1232"/>
      <c r="CSR48" s="1233"/>
      <c r="CSS48" s="1233"/>
      <c r="CST48" s="1233"/>
      <c r="CSU48" s="1233"/>
      <c r="CSV48" s="1233"/>
      <c r="CSW48" s="1233"/>
      <c r="CSX48" s="1233"/>
      <c r="CSY48" s="1233"/>
      <c r="CSZ48" s="1232"/>
      <c r="CTA48" s="1233"/>
      <c r="CTB48" s="1233"/>
      <c r="CTC48" s="1233"/>
      <c r="CTD48" s="1233"/>
      <c r="CTE48" s="1233"/>
      <c r="CTF48" s="1233"/>
      <c r="CTG48" s="1233"/>
      <c r="CTH48" s="1233"/>
      <c r="CTI48" s="1232"/>
      <c r="CTJ48" s="1233"/>
      <c r="CTK48" s="1233"/>
      <c r="CTL48" s="1233"/>
      <c r="CTM48" s="1233"/>
      <c r="CTN48" s="1233"/>
      <c r="CTO48" s="1233"/>
      <c r="CTP48" s="1233"/>
      <c r="CTQ48" s="1233"/>
      <c r="CTR48" s="1232"/>
      <c r="CTS48" s="1233"/>
      <c r="CTT48" s="1233"/>
      <c r="CTU48" s="1233"/>
      <c r="CTV48" s="1233"/>
      <c r="CTW48" s="1233"/>
      <c r="CTX48" s="1233"/>
      <c r="CTY48" s="1233"/>
      <c r="CTZ48" s="1233"/>
      <c r="CUA48" s="1232"/>
      <c r="CUB48" s="1233"/>
      <c r="CUC48" s="1233"/>
      <c r="CUD48" s="1233"/>
      <c r="CUE48" s="1233"/>
      <c r="CUF48" s="1233"/>
      <c r="CUG48" s="1233"/>
      <c r="CUH48" s="1233"/>
      <c r="CUI48" s="1233"/>
      <c r="CUJ48" s="1232"/>
      <c r="CUK48" s="1233"/>
      <c r="CUL48" s="1233"/>
      <c r="CUM48" s="1233"/>
      <c r="CUN48" s="1233"/>
      <c r="CUO48" s="1233"/>
      <c r="CUP48" s="1233"/>
      <c r="CUQ48" s="1233"/>
      <c r="CUR48" s="1233"/>
      <c r="CUS48" s="1232"/>
      <c r="CUT48" s="1233"/>
      <c r="CUU48" s="1233"/>
      <c r="CUV48" s="1233"/>
      <c r="CUW48" s="1233"/>
      <c r="CUX48" s="1233"/>
      <c r="CUY48" s="1233"/>
      <c r="CUZ48" s="1233"/>
      <c r="CVA48" s="1233"/>
      <c r="CVB48" s="1232"/>
      <c r="CVC48" s="1233"/>
      <c r="CVD48" s="1233"/>
      <c r="CVE48" s="1233"/>
      <c r="CVF48" s="1233"/>
      <c r="CVG48" s="1233"/>
      <c r="CVH48" s="1233"/>
      <c r="CVI48" s="1233"/>
      <c r="CVJ48" s="1233"/>
      <c r="CVK48" s="1232"/>
      <c r="CVL48" s="1233"/>
      <c r="CVM48" s="1233"/>
      <c r="CVN48" s="1233"/>
      <c r="CVO48" s="1233"/>
      <c r="CVP48" s="1233"/>
      <c r="CVQ48" s="1233"/>
      <c r="CVR48" s="1233"/>
      <c r="CVS48" s="1233"/>
      <c r="CVT48" s="1232"/>
      <c r="CVU48" s="1233"/>
      <c r="CVV48" s="1233"/>
      <c r="CVW48" s="1233"/>
      <c r="CVX48" s="1233"/>
      <c r="CVY48" s="1233"/>
      <c r="CVZ48" s="1233"/>
      <c r="CWA48" s="1233"/>
      <c r="CWB48" s="1233"/>
      <c r="CWC48" s="1232"/>
      <c r="CWD48" s="1233"/>
      <c r="CWE48" s="1233"/>
      <c r="CWF48" s="1233"/>
      <c r="CWG48" s="1233"/>
      <c r="CWH48" s="1233"/>
      <c r="CWI48" s="1233"/>
      <c r="CWJ48" s="1233"/>
      <c r="CWK48" s="1233"/>
      <c r="CWL48" s="1232"/>
      <c r="CWM48" s="1233"/>
      <c r="CWN48" s="1233"/>
      <c r="CWO48" s="1233"/>
      <c r="CWP48" s="1233"/>
      <c r="CWQ48" s="1233"/>
      <c r="CWR48" s="1233"/>
      <c r="CWS48" s="1233"/>
      <c r="CWT48" s="1233"/>
      <c r="CWU48" s="1232"/>
      <c r="CWV48" s="1233"/>
      <c r="CWW48" s="1233"/>
      <c r="CWX48" s="1233"/>
      <c r="CWY48" s="1233"/>
      <c r="CWZ48" s="1233"/>
      <c r="CXA48" s="1233"/>
      <c r="CXB48" s="1233"/>
      <c r="CXC48" s="1233"/>
      <c r="CXD48" s="1232"/>
      <c r="CXE48" s="1233"/>
      <c r="CXF48" s="1233"/>
      <c r="CXG48" s="1233"/>
      <c r="CXH48" s="1233"/>
      <c r="CXI48" s="1233"/>
      <c r="CXJ48" s="1233"/>
      <c r="CXK48" s="1233"/>
      <c r="CXL48" s="1233"/>
      <c r="CXM48" s="1232"/>
      <c r="CXN48" s="1233"/>
      <c r="CXO48" s="1233"/>
      <c r="CXP48" s="1233"/>
      <c r="CXQ48" s="1233"/>
      <c r="CXR48" s="1233"/>
      <c r="CXS48" s="1233"/>
      <c r="CXT48" s="1233"/>
      <c r="CXU48" s="1233"/>
      <c r="CXV48" s="1232"/>
      <c r="CXW48" s="1233"/>
      <c r="CXX48" s="1233"/>
      <c r="CXY48" s="1233"/>
      <c r="CXZ48" s="1233"/>
      <c r="CYA48" s="1233"/>
      <c r="CYB48" s="1233"/>
      <c r="CYC48" s="1233"/>
      <c r="CYD48" s="1233"/>
      <c r="CYE48" s="1232"/>
      <c r="CYF48" s="1233"/>
      <c r="CYG48" s="1233"/>
      <c r="CYH48" s="1233"/>
      <c r="CYI48" s="1233"/>
      <c r="CYJ48" s="1233"/>
      <c r="CYK48" s="1233"/>
      <c r="CYL48" s="1233"/>
      <c r="CYM48" s="1233"/>
      <c r="CYN48" s="1232"/>
      <c r="CYO48" s="1233"/>
      <c r="CYP48" s="1233"/>
      <c r="CYQ48" s="1233"/>
      <c r="CYR48" s="1233"/>
      <c r="CYS48" s="1233"/>
      <c r="CYT48" s="1233"/>
      <c r="CYU48" s="1233"/>
      <c r="CYV48" s="1233"/>
      <c r="CYW48" s="1232"/>
      <c r="CYX48" s="1233"/>
      <c r="CYY48" s="1233"/>
      <c r="CYZ48" s="1233"/>
      <c r="CZA48" s="1233"/>
      <c r="CZB48" s="1233"/>
      <c r="CZC48" s="1233"/>
      <c r="CZD48" s="1233"/>
      <c r="CZE48" s="1233"/>
      <c r="CZF48" s="1232"/>
      <c r="CZG48" s="1233"/>
      <c r="CZH48" s="1233"/>
      <c r="CZI48" s="1233"/>
      <c r="CZJ48" s="1233"/>
      <c r="CZK48" s="1233"/>
      <c r="CZL48" s="1233"/>
      <c r="CZM48" s="1233"/>
      <c r="CZN48" s="1233"/>
      <c r="CZO48" s="1232"/>
      <c r="CZP48" s="1233"/>
      <c r="CZQ48" s="1233"/>
      <c r="CZR48" s="1233"/>
      <c r="CZS48" s="1233"/>
      <c r="CZT48" s="1233"/>
      <c r="CZU48" s="1233"/>
      <c r="CZV48" s="1233"/>
      <c r="CZW48" s="1233"/>
      <c r="CZX48" s="1232"/>
      <c r="CZY48" s="1233"/>
      <c r="CZZ48" s="1233"/>
      <c r="DAA48" s="1233"/>
      <c r="DAB48" s="1233"/>
      <c r="DAC48" s="1233"/>
      <c r="DAD48" s="1233"/>
      <c r="DAE48" s="1233"/>
      <c r="DAF48" s="1233"/>
      <c r="DAG48" s="1232"/>
      <c r="DAH48" s="1233"/>
      <c r="DAI48" s="1233"/>
      <c r="DAJ48" s="1233"/>
      <c r="DAK48" s="1233"/>
      <c r="DAL48" s="1233"/>
      <c r="DAM48" s="1233"/>
      <c r="DAN48" s="1233"/>
      <c r="DAO48" s="1233"/>
      <c r="DAP48" s="1232"/>
      <c r="DAQ48" s="1233"/>
      <c r="DAR48" s="1233"/>
      <c r="DAS48" s="1233"/>
      <c r="DAT48" s="1233"/>
      <c r="DAU48" s="1233"/>
      <c r="DAV48" s="1233"/>
      <c r="DAW48" s="1233"/>
      <c r="DAX48" s="1233"/>
      <c r="DAY48" s="1232"/>
      <c r="DAZ48" s="1233"/>
      <c r="DBA48" s="1233"/>
      <c r="DBB48" s="1233"/>
      <c r="DBC48" s="1233"/>
      <c r="DBD48" s="1233"/>
      <c r="DBE48" s="1233"/>
      <c r="DBF48" s="1233"/>
      <c r="DBG48" s="1233"/>
      <c r="DBH48" s="1232"/>
      <c r="DBI48" s="1233"/>
      <c r="DBJ48" s="1233"/>
      <c r="DBK48" s="1233"/>
      <c r="DBL48" s="1233"/>
      <c r="DBM48" s="1233"/>
      <c r="DBN48" s="1233"/>
      <c r="DBO48" s="1233"/>
      <c r="DBP48" s="1233"/>
      <c r="DBQ48" s="1232"/>
      <c r="DBR48" s="1233"/>
      <c r="DBS48" s="1233"/>
      <c r="DBT48" s="1233"/>
      <c r="DBU48" s="1233"/>
      <c r="DBV48" s="1233"/>
      <c r="DBW48" s="1233"/>
      <c r="DBX48" s="1233"/>
      <c r="DBY48" s="1233"/>
      <c r="DBZ48" s="1232"/>
      <c r="DCA48" s="1233"/>
      <c r="DCB48" s="1233"/>
      <c r="DCC48" s="1233"/>
      <c r="DCD48" s="1233"/>
      <c r="DCE48" s="1233"/>
      <c r="DCF48" s="1233"/>
      <c r="DCG48" s="1233"/>
      <c r="DCH48" s="1233"/>
      <c r="DCI48" s="1232"/>
      <c r="DCJ48" s="1233"/>
      <c r="DCK48" s="1233"/>
      <c r="DCL48" s="1233"/>
      <c r="DCM48" s="1233"/>
      <c r="DCN48" s="1233"/>
      <c r="DCO48" s="1233"/>
      <c r="DCP48" s="1233"/>
      <c r="DCQ48" s="1233"/>
      <c r="DCR48" s="1232"/>
      <c r="DCS48" s="1233"/>
      <c r="DCT48" s="1233"/>
      <c r="DCU48" s="1233"/>
      <c r="DCV48" s="1233"/>
      <c r="DCW48" s="1233"/>
      <c r="DCX48" s="1233"/>
      <c r="DCY48" s="1233"/>
      <c r="DCZ48" s="1233"/>
      <c r="DDA48" s="1232"/>
      <c r="DDB48" s="1233"/>
      <c r="DDC48" s="1233"/>
      <c r="DDD48" s="1233"/>
      <c r="DDE48" s="1233"/>
      <c r="DDF48" s="1233"/>
      <c r="DDG48" s="1233"/>
      <c r="DDH48" s="1233"/>
      <c r="DDI48" s="1233"/>
      <c r="DDJ48" s="1232"/>
      <c r="DDK48" s="1233"/>
      <c r="DDL48" s="1233"/>
      <c r="DDM48" s="1233"/>
      <c r="DDN48" s="1233"/>
      <c r="DDO48" s="1233"/>
      <c r="DDP48" s="1233"/>
      <c r="DDQ48" s="1233"/>
      <c r="DDR48" s="1233"/>
      <c r="DDS48" s="1232"/>
      <c r="DDT48" s="1233"/>
      <c r="DDU48" s="1233"/>
      <c r="DDV48" s="1233"/>
      <c r="DDW48" s="1233"/>
      <c r="DDX48" s="1233"/>
      <c r="DDY48" s="1233"/>
      <c r="DDZ48" s="1233"/>
      <c r="DEA48" s="1233"/>
      <c r="DEB48" s="1232"/>
      <c r="DEC48" s="1233"/>
      <c r="DED48" s="1233"/>
      <c r="DEE48" s="1233"/>
      <c r="DEF48" s="1233"/>
      <c r="DEG48" s="1233"/>
      <c r="DEH48" s="1233"/>
      <c r="DEI48" s="1233"/>
      <c r="DEJ48" s="1233"/>
      <c r="DEK48" s="1232"/>
      <c r="DEL48" s="1233"/>
      <c r="DEM48" s="1233"/>
      <c r="DEN48" s="1233"/>
      <c r="DEO48" s="1233"/>
      <c r="DEP48" s="1233"/>
      <c r="DEQ48" s="1233"/>
      <c r="DER48" s="1233"/>
      <c r="DES48" s="1233"/>
      <c r="DET48" s="1232"/>
      <c r="DEU48" s="1233"/>
      <c r="DEV48" s="1233"/>
      <c r="DEW48" s="1233"/>
      <c r="DEX48" s="1233"/>
      <c r="DEY48" s="1233"/>
      <c r="DEZ48" s="1233"/>
      <c r="DFA48" s="1233"/>
      <c r="DFB48" s="1233"/>
      <c r="DFC48" s="1232"/>
      <c r="DFD48" s="1233"/>
      <c r="DFE48" s="1233"/>
      <c r="DFF48" s="1233"/>
      <c r="DFG48" s="1233"/>
      <c r="DFH48" s="1233"/>
      <c r="DFI48" s="1233"/>
      <c r="DFJ48" s="1233"/>
      <c r="DFK48" s="1233"/>
      <c r="DFL48" s="1232"/>
      <c r="DFM48" s="1233"/>
      <c r="DFN48" s="1233"/>
      <c r="DFO48" s="1233"/>
      <c r="DFP48" s="1233"/>
      <c r="DFQ48" s="1233"/>
      <c r="DFR48" s="1233"/>
      <c r="DFS48" s="1233"/>
      <c r="DFT48" s="1233"/>
      <c r="DFU48" s="1232"/>
      <c r="DFV48" s="1233"/>
      <c r="DFW48" s="1233"/>
      <c r="DFX48" s="1233"/>
      <c r="DFY48" s="1233"/>
      <c r="DFZ48" s="1233"/>
      <c r="DGA48" s="1233"/>
      <c r="DGB48" s="1233"/>
      <c r="DGC48" s="1233"/>
      <c r="DGD48" s="1232"/>
      <c r="DGE48" s="1233"/>
      <c r="DGF48" s="1233"/>
      <c r="DGG48" s="1233"/>
      <c r="DGH48" s="1233"/>
      <c r="DGI48" s="1233"/>
      <c r="DGJ48" s="1233"/>
      <c r="DGK48" s="1233"/>
      <c r="DGL48" s="1233"/>
      <c r="DGM48" s="1232"/>
      <c r="DGN48" s="1233"/>
      <c r="DGO48" s="1233"/>
      <c r="DGP48" s="1233"/>
      <c r="DGQ48" s="1233"/>
      <c r="DGR48" s="1233"/>
      <c r="DGS48" s="1233"/>
      <c r="DGT48" s="1233"/>
      <c r="DGU48" s="1233"/>
      <c r="DGV48" s="1232"/>
      <c r="DGW48" s="1233"/>
      <c r="DGX48" s="1233"/>
      <c r="DGY48" s="1233"/>
      <c r="DGZ48" s="1233"/>
      <c r="DHA48" s="1233"/>
      <c r="DHB48" s="1233"/>
      <c r="DHC48" s="1233"/>
      <c r="DHD48" s="1233"/>
      <c r="DHE48" s="1232"/>
      <c r="DHF48" s="1233"/>
      <c r="DHG48" s="1233"/>
      <c r="DHH48" s="1233"/>
      <c r="DHI48" s="1233"/>
      <c r="DHJ48" s="1233"/>
      <c r="DHK48" s="1233"/>
      <c r="DHL48" s="1233"/>
      <c r="DHM48" s="1233"/>
      <c r="DHN48" s="1232"/>
      <c r="DHO48" s="1233"/>
      <c r="DHP48" s="1233"/>
      <c r="DHQ48" s="1233"/>
      <c r="DHR48" s="1233"/>
      <c r="DHS48" s="1233"/>
      <c r="DHT48" s="1233"/>
      <c r="DHU48" s="1233"/>
      <c r="DHV48" s="1233"/>
      <c r="DHW48" s="1232"/>
      <c r="DHX48" s="1233"/>
      <c r="DHY48" s="1233"/>
      <c r="DHZ48" s="1233"/>
      <c r="DIA48" s="1233"/>
      <c r="DIB48" s="1233"/>
      <c r="DIC48" s="1233"/>
      <c r="DID48" s="1233"/>
      <c r="DIE48" s="1233"/>
      <c r="DIF48" s="1232"/>
      <c r="DIG48" s="1233"/>
      <c r="DIH48" s="1233"/>
      <c r="DII48" s="1233"/>
      <c r="DIJ48" s="1233"/>
      <c r="DIK48" s="1233"/>
      <c r="DIL48" s="1233"/>
      <c r="DIM48" s="1233"/>
      <c r="DIN48" s="1233"/>
      <c r="DIO48" s="1232"/>
      <c r="DIP48" s="1233"/>
      <c r="DIQ48" s="1233"/>
      <c r="DIR48" s="1233"/>
      <c r="DIS48" s="1233"/>
      <c r="DIT48" s="1233"/>
      <c r="DIU48" s="1233"/>
      <c r="DIV48" s="1233"/>
      <c r="DIW48" s="1233"/>
      <c r="DIX48" s="1232"/>
      <c r="DIY48" s="1233"/>
      <c r="DIZ48" s="1233"/>
      <c r="DJA48" s="1233"/>
      <c r="DJB48" s="1233"/>
      <c r="DJC48" s="1233"/>
      <c r="DJD48" s="1233"/>
      <c r="DJE48" s="1233"/>
      <c r="DJF48" s="1233"/>
      <c r="DJG48" s="1232"/>
      <c r="DJH48" s="1233"/>
      <c r="DJI48" s="1233"/>
      <c r="DJJ48" s="1233"/>
      <c r="DJK48" s="1233"/>
      <c r="DJL48" s="1233"/>
      <c r="DJM48" s="1233"/>
      <c r="DJN48" s="1233"/>
      <c r="DJO48" s="1233"/>
      <c r="DJP48" s="1232"/>
      <c r="DJQ48" s="1233"/>
      <c r="DJR48" s="1233"/>
      <c r="DJS48" s="1233"/>
      <c r="DJT48" s="1233"/>
      <c r="DJU48" s="1233"/>
      <c r="DJV48" s="1233"/>
      <c r="DJW48" s="1233"/>
      <c r="DJX48" s="1233"/>
      <c r="DJY48" s="1232"/>
      <c r="DJZ48" s="1233"/>
      <c r="DKA48" s="1233"/>
      <c r="DKB48" s="1233"/>
      <c r="DKC48" s="1233"/>
      <c r="DKD48" s="1233"/>
      <c r="DKE48" s="1233"/>
      <c r="DKF48" s="1233"/>
      <c r="DKG48" s="1233"/>
      <c r="DKH48" s="1232"/>
      <c r="DKI48" s="1233"/>
      <c r="DKJ48" s="1233"/>
      <c r="DKK48" s="1233"/>
      <c r="DKL48" s="1233"/>
      <c r="DKM48" s="1233"/>
      <c r="DKN48" s="1233"/>
      <c r="DKO48" s="1233"/>
      <c r="DKP48" s="1233"/>
      <c r="DKQ48" s="1232"/>
      <c r="DKR48" s="1233"/>
      <c r="DKS48" s="1233"/>
      <c r="DKT48" s="1233"/>
      <c r="DKU48" s="1233"/>
      <c r="DKV48" s="1233"/>
      <c r="DKW48" s="1233"/>
      <c r="DKX48" s="1233"/>
      <c r="DKY48" s="1233"/>
      <c r="DKZ48" s="1232"/>
      <c r="DLA48" s="1233"/>
      <c r="DLB48" s="1233"/>
      <c r="DLC48" s="1233"/>
      <c r="DLD48" s="1233"/>
      <c r="DLE48" s="1233"/>
      <c r="DLF48" s="1233"/>
      <c r="DLG48" s="1233"/>
      <c r="DLH48" s="1233"/>
      <c r="DLI48" s="1232"/>
      <c r="DLJ48" s="1233"/>
      <c r="DLK48" s="1233"/>
      <c r="DLL48" s="1233"/>
      <c r="DLM48" s="1233"/>
      <c r="DLN48" s="1233"/>
      <c r="DLO48" s="1233"/>
      <c r="DLP48" s="1233"/>
      <c r="DLQ48" s="1233"/>
      <c r="DLR48" s="1232"/>
      <c r="DLS48" s="1233"/>
      <c r="DLT48" s="1233"/>
      <c r="DLU48" s="1233"/>
      <c r="DLV48" s="1233"/>
      <c r="DLW48" s="1233"/>
      <c r="DLX48" s="1233"/>
      <c r="DLY48" s="1233"/>
      <c r="DLZ48" s="1233"/>
      <c r="DMA48" s="1232"/>
      <c r="DMB48" s="1233"/>
      <c r="DMC48" s="1233"/>
      <c r="DMD48" s="1233"/>
      <c r="DME48" s="1233"/>
      <c r="DMF48" s="1233"/>
      <c r="DMG48" s="1233"/>
      <c r="DMH48" s="1233"/>
      <c r="DMI48" s="1233"/>
      <c r="DMJ48" s="1232"/>
      <c r="DMK48" s="1233"/>
      <c r="DML48" s="1233"/>
      <c r="DMM48" s="1233"/>
      <c r="DMN48" s="1233"/>
      <c r="DMO48" s="1233"/>
      <c r="DMP48" s="1233"/>
      <c r="DMQ48" s="1233"/>
      <c r="DMR48" s="1233"/>
      <c r="DMS48" s="1232"/>
      <c r="DMT48" s="1233"/>
      <c r="DMU48" s="1233"/>
      <c r="DMV48" s="1233"/>
      <c r="DMW48" s="1233"/>
      <c r="DMX48" s="1233"/>
      <c r="DMY48" s="1233"/>
      <c r="DMZ48" s="1233"/>
      <c r="DNA48" s="1233"/>
      <c r="DNB48" s="1232"/>
      <c r="DNC48" s="1233"/>
      <c r="DND48" s="1233"/>
      <c r="DNE48" s="1233"/>
      <c r="DNF48" s="1233"/>
      <c r="DNG48" s="1233"/>
      <c r="DNH48" s="1233"/>
      <c r="DNI48" s="1233"/>
      <c r="DNJ48" s="1233"/>
      <c r="DNK48" s="1232"/>
      <c r="DNL48" s="1233"/>
      <c r="DNM48" s="1233"/>
      <c r="DNN48" s="1233"/>
      <c r="DNO48" s="1233"/>
      <c r="DNP48" s="1233"/>
      <c r="DNQ48" s="1233"/>
      <c r="DNR48" s="1233"/>
      <c r="DNS48" s="1233"/>
      <c r="DNT48" s="1232"/>
      <c r="DNU48" s="1233"/>
      <c r="DNV48" s="1233"/>
      <c r="DNW48" s="1233"/>
      <c r="DNX48" s="1233"/>
      <c r="DNY48" s="1233"/>
      <c r="DNZ48" s="1233"/>
      <c r="DOA48" s="1233"/>
      <c r="DOB48" s="1233"/>
      <c r="DOC48" s="1232"/>
      <c r="DOD48" s="1233"/>
      <c r="DOE48" s="1233"/>
      <c r="DOF48" s="1233"/>
      <c r="DOG48" s="1233"/>
      <c r="DOH48" s="1233"/>
      <c r="DOI48" s="1233"/>
      <c r="DOJ48" s="1233"/>
      <c r="DOK48" s="1233"/>
      <c r="DOL48" s="1232"/>
      <c r="DOM48" s="1233"/>
      <c r="DON48" s="1233"/>
      <c r="DOO48" s="1233"/>
      <c r="DOP48" s="1233"/>
      <c r="DOQ48" s="1233"/>
      <c r="DOR48" s="1233"/>
      <c r="DOS48" s="1233"/>
      <c r="DOT48" s="1233"/>
      <c r="DOU48" s="1232"/>
      <c r="DOV48" s="1233"/>
      <c r="DOW48" s="1233"/>
      <c r="DOX48" s="1233"/>
      <c r="DOY48" s="1233"/>
      <c r="DOZ48" s="1233"/>
      <c r="DPA48" s="1233"/>
      <c r="DPB48" s="1233"/>
      <c r="DPC48" s="1233"/>
      <c r="DPD48" s="1232"/>
      <c r="DPE48" s="1233"/>
      <c r="DPF48" s="1233"/>
      <c r="DPG48" s="1233"/>
      <c r="DPH48" s="1233"/>
      <c r="DPI48" s="1233"/>
      <c r="DPJ48" s="1233"/>
      <c r="DPK48" s="1233"/>
      <c r="DPL48" s="1233"/>
      <c r="DPM48" s="1232"/>
      <c r="DPN48" s="1233"/>
      <c r="DPO48" s="1233"/>
      <c r="DPP48" s="1233"/>
      <c r="DPQ48" s="1233"/>
      <c r="DPR48" s="1233"/>
      <c r="DPS48" s="1233"/>
      <c r="DPT48" s="1233"/>
      <c r="DPU48" s="1233"/>
      <c r="DPV48" s="1232"/>
      <c r="DPW48" s="1233"/>
      <c r="DPX48" s="1233"/>
      <c r="DPY48" s="1233"/>
      <c r="DPZ48" s="1233"/>
      <c r="DQA48" s="1233"/>
      <c r="DQB48" s="1233"/>
      <c r="DQC48" s="1233"/>
      <c r="DQD48" s="1233"/>
      <c r="DQE48" s="1232"/>
      <c r="DQF48" s="1233"/>
      <c r="DQG48" s="1233"/>
      <c r="DQH48" s="1233"/>
      <c r="DQI48" s="1233"/>
      <c r="DQJ48" s="1233"/>
      <c r="DQK48" s="1233"/>
      <c r="DQL48" s="1233"/>
      <c r="DQM48" s="1233"/>
      <c r="DQN48" s="1232"/>
      <c r="DQO48" s="1233"/>
      <c r="DQP48" s="1233"/>
      <c r="DQQ48" s="1233"/>
      <c r="DQR48" s="1233"/>
      <c r="DQS48" s="1233"/>
      <c r="DQT48" s="1233"/>
      <c r="DQU48" s="1233"/>
      <c r="DQV48" s="1233"/>
      <c r="DQW48" s="1232"/>
      <c r="DQX48" s="1233"/>
      <c r="DQY48" s="1233"/>
      <c r="DQZ48" s="1233"/>
      <c r="DRA48" s="1233"/>
      <c r="DRB48" s="1233"/>
      <c r="DRC48" s="1233"/>
      <c r="DRD48" s="1233"/>
      <c r="DRE48" s="1233"/>
      <c r="DRF48" s="1232"/>
      <c r="DRG48" s="1233"/>
      <c r="DRH48" s="1233"/>
      <c r="DRI48" s="1233"/>
      <c r="DRJ48" s="1233"/>
      <c r="DRK48" s="1233"/>
      <c r="DRL48" s="1233"/>
      <c r="DRM48" s="1233"/>
      <c r="DRN48" s="1233"/>
      <c r="DRO48" s="1232"/>
      <c r="DRP48" s="1233"/>
      <c r="DRQ48" s="1233"/>
      <c r="DRR48" s="1233"/>
      <c r="DRS48" s="1233"/>
      <c r="DRT48" s="1233"/>
      <c r="DRU48" s="1233"/>
      <c r="DRV48" s="1233"/>
      <c r="DRW48" s="1233"/>
      <c r="DRX48" s="1232"/>
      <c r="DRY48" s="1233"/>
      <c r="DRZ48" s="1233"/>
      <c r="DSA48" s="1233"/>
      <c r="DSB48" s="1233"/>
      <c r="DSC48" s="1233"/>
      <c r="DSD48" s="1233"/>
      <c r="DSE48" s="1233"/>
      <c r="DSF48" s="1233"/>
      <c r="DSG48" s="1232"/>
      <c r="DSH48" s="1233"/>
      <c r="DSI48" s="1233"/>
      <c r="DSJ48" s="1233"/>
      <c r="DSK48" s="1233"/>
      <c r="DSL48" s="1233"/>
      <c r="DSM48" s="1233"/>
      <c r="DSN48" s="1233"/>
      <c r="DSO48" s="1233"/>
      <c r="DSP48" s="1232"/>
      <c r="DSQ48" s="1233"/>
      <c r="DSR48" s="1233"/>
      <c r="DSS48" s="1233"/>
      <c r="DST48" s="1233"/>
      <c r="DSU48" s="1233"/>
      <c r="DSV48" s="1233"/>
      <c r="DSW48" s="1233"/>
      <c r="DSX48" s="1233"/>
      <c r="DSY48" s="1232"/>
      <c r="DSZ48" s="1233"/>
      <c r="DTA48" s="1233"/>
      <c r="DTB48" s="1233"/>
      <c r="DTC48" s="1233"/>
      <c r="DTD48" s="1233"/>
      <c r="DTE48" s="1233"/>
      <c r="DTF48" s="1233"/>
      <c r="DTG48" s="1233"/>
      <c r="DTH48" s="1232"/>
      <c r="DTI48" s="1233"/>
      <c r="DTJ48" s="1233"/>
      <c r="DTK48" s="1233"/>
      <c r="DTL48" s="1233"/>
      <c r="DTM48" s="1233"/>
      <c r="DTN48" s="1233"/>
      <c r="DTO48" s="1233"/>
      <c r="DTP48" s="1233"/>
      <c r="DTQ48" s="1232"/>
      <c r="DTR48" s="1233"/>
      <c r="DTS48" s="1233"/>
      <c r="DTT48" s="1233"/>
      <c r="DTU48" s="1233"/>
      <c r="DTV48" s="1233"/>
      <c r="DTW48" s="1233"/>
      <c r="DTX48" s="1233"/>
      <c r="DTY48" s="1233"/>
      <c r="DTZ48" s="1232"/>
      <c r="DUA48" s="1233"/>
      <c r="DUB48" s="1233"/>
      <c r="DUC48" s="1233"/>
      <c r="DUD48" s="1233"/>
      <c r="DUE48" s="1233"/>
      <c r="DUF48" s="1233"/>
      <c r="DUG48" s="1233"/>
      <c r="DUH48" s="1233"/>
      <c r="DUI48" s="1232"/>
      <c r="DUJ48" s="1233"/>
      <c r="DUK48" s="1233"/>
      <c r="DUL48" s="1233"/>
      <c r="DUM48" s="1233"/>
      <c r="DUN48" s="1233"/>
      <c r="DUO48" s="1233"/>
      <c r="DUP48" s="1233"/>
      <c r="DUQ48" s="1233"/>
      <c r="DUR48" s="1232"/>
      <c r="DUS48" s="1233"/>
      <c r="DUT48" s="1233"/>
      <c r="DUU48" s="1233"/>
      <c r="DUV48" s="1233"/>
      <c r="DUW48" s="1233"/>
      <c r="DUX48" s="1233"/>
      <c r="DUY48" s="1233"/>
      <c r="DUZ48" s="1233"/>
      <c r="DVA48" s="1232"/>
      <c r="DVB48" s="1233"/>
      <c r="DVC48" s="1233"/>
      <c r="DVD48" s="1233"/>
      <c r="DVE48" s="1233"/>
      <c r="DVF48" s="1233"/>
      <c r="DVG48" s="1233"/>
      <c r="DVH48" s="1233"/>
      <c r="DVI48" s="1233"/>
      <c r="DVJ48" s="1232"/>
      <c r="DVK48" s="1233"/>
      <c r="DVL48" s="1233"/>
      <c r="DVM48" s="1233"/>
      <c r="DVN48" s="1233"/>
      <c r="DVO48" s="1233"/>
      <c r="DVP48" s="1233"/>
      <c r="DVQ48" s="1233"/>
      <c r="DVR48" s="1233"/>
      <c r="DVS48" s="1232"/>
      <c r="DVT48" s="1233"/>
      <c r="DVU48" s="1233"/>
      <c r="DVV48" s="1233"/>
      <c r="DVW48" s="1233"/>
      <c r="DVX48" s="1233"/>
      <c r="DVY48" s="1233"/>
      <c r="DVZ48" s="1233"/>
      <c r="DWA48" s="1233"/>
      <c r="DWB48" s="1232"/>
      <c r="DWC48" s="1233"/>
      <c r="DWD48" s="1233"/>
      <c r="DWE48" s="1233"/>
      <c r="DWF48" s="1233"/>
      <c r="DWG48" s="1233"/>
      <c r="DWH48" s="1233"/>
      <c r="DWI48" s="1233"/>
      <c r="DWJ48" s="1233"/>
      <c r="DWK48" s="1232"/>
      <c r="DWL48" s="1233"/>
      <c r="DWM48" s="1233"/>
      <c r="DWN48" s="1233"/>
      <c r="DWO48" s="1233"/>
      <c r="DWP48" s="1233"/>
      <c r="DWQ48" s="1233"/>
      <c r="DWR48" s="1233"/>
      <c r="DWS48" s="1233"/>
      <c r="DWT48" s="1232"/>
      <c r="DWU48" s="1233"/>
      <c r="DWV48" s="1233"/>
      <c r="DWW48" s="1233"/>
      <c r="DWX48" s="1233"/>
      <c r="DWY48" s="1233"/>
      <c r="DWZ48" s="1233"/>
      <c r="DXA48" s="1233"/>
      <c r="DXB48" s="1233"/>
      <c r="DXC48" s="1232"/>
      <c r="DXD48" s="1233"/>
      <c r="DXE48" s="1233"/>
      <c r="DXF48" s="1233"/>
      <c r="DXG48" s="1233"/>
      <c r="DXH48" s="1233"/>
      <c r="DXI48" s="1233"/>
      <c r="DXJ48" s="1233"/>
      <c r="DXK48" s="1233"/>
      <c r="DXL48" s="1232"/>
      <c r="DXM48" s="1233"/>
      <c r="DXN48" s="1233"/>
      <c r="DXO48" s="1233"/>
      <c r="DXP48" s="1233"/>
      <c r="DXQ48" s="1233"/>
      <c r="DXR48" s="1233"/>
      <c r="DXS48" s="1233"/>
      <c r="DXT48" s="1233"/>
      <c r="DXU48" s="1232"/>
      <c r="DXV48" s="1233"/>
      <c r="DXW48" s="1233"/>
      <c r="DXX48" s="1233"/>
      <c r="DXY48" s="1233"/>
      <c r="DXZ48" s="1233"/>
      <c r="DYA48" s="1233"/>
      <c r="DYB48" s="1233"/>
      <c r="DYC48" s="1233"/>
      <c r="DYD48" s="1232"/>
      <c r="DYE48" s="1233"/>
      <c r="DYF48" s="1233"/>
      <c r="DYG48" s="1233"/>
      <c r="DYH48" s="1233"/>
      <c r="DYI48" s="1233"/>
      <c r="DYJ48" s="1233"/>
      <c r="DYK48" s="1233"/>
      <c r="DYL48" s="1233"/>
      <c r="DYM48" s="1232"/>
      <c r="DYN48" s="1233"/>
      <c r="DYO48" s="1233"/>
      <c r="DYP48" s="1233"/>
      <c r="DYQ48" s="1233"/>
      <c r="DYR48" s="1233"/>
      <c r="DYS48" s="1233"/>
      <c r="DYT48" s="1233"/>
      <c r="DYU48" s="1233"/>
      <c r="DYV48" s="1232"/>
      <c r="DYW48" s="1233"/>
      <c r="DYX48" s="1233"/>
      <c r="DYY48" s="1233"/>
      <c r="DYZ48" s="1233"/>
      <c r="DZA48" s="1233"/>
      <c r="DZB48" s="1233"/>
      <c r="DZC48" s="1233"/>
      <c r="DZD48" s="1233"/>
      <c r="DZE48" s="1232"/>
      <c r="DZF48" s="1233"/>
      <c r="DZG48" s="1233"/>
      <c r="DZH48" s="1233"/>
      <c r="DZI48" s="1233"/>
      <c r="DZJ48" s="1233"/>
      <c r="DZK48" s="1233"/>
      <c r="DZL48" s="1233"/>
      <c r="DZM48" s="1233"/>
      <c r="DZN48" s="1232"/>
      <c r="DZO48" s="1233"/>
      <c r="DZP48" s="1233"/>
      <c r="DZQ48" s="1233"/>
      <c r="DZR48" s="1233"/>
      <c r="DZS48" s="1233"/>
      <c r="DZT48" s="1233"/>
      <c r="DZU48" s="1233"/>
      <c r="DZV48" s="1233"/>
      <c r="DZW48" s="1232"/>
      <c r="DZX48" s="1233"/>
      <c r="DZY48" s="1233"/>
      <c r="DZZ48" s="1233"/>
      <c r="EAA48" s="1233"/>
      <c r="EAB48" s="1233"/>
      <c r="EAC48" s="1233"/>
      <c r="EAD48" s="1233"/>
      <c r="EAE48" s="1233"/>
      <c r="EAF48" s="1232"/>
      <c r="EAG48" s="1233"/>
      <c r="EAH48" s="1233"/>
      <c r="EAI48" s="1233"/>
      <c r="EAJ48" s="1233"/>
      <c r="EAK48" s="1233"/>
      <c r="EAL48" s="1233"/>
      <c r="EAM48" s="1233"/>
      <c r="EAN48" s="1233"/>
      <c r="EAO48" s="1232"/>
      <c r="EAP48" s="1233"/>
      <c r="EAQ48" s="1233"/>
      <c r="EAR48" s="1233"/>
      <c r="EAS48" s="1233"/>
      <c r="EAT48" s="1233"/>
      <c r="EAU48" s="1233"/>
      <c r="EAV48" s="1233"/>
      <c r="EAW48" s="1233"/>
      <c r="EAX48" s="1232"/>
      <c r="EAY48" s="1233"/>
      <c r="EAZ48" s="1233"/>
      <c r="EBA48" s="1233"/>
      <c r="EBB48" s="1233"/>
      <c r="EBC48" s="1233"/>
      <c r="EBD48" s="1233"/>
      <c r="EBE48" s="1233"/>
      <c r="EBF48" s="1233"/>
      <c r="EBG48" s="1232"/>
      <c r="EBH48" s="1233"/>
      <c r="EBI48" s="1233"/>
      <c r="EBJ48" s="1233"/>
      <c r="EBK48" s="1233"/>
      <c r="EBL48" s="1233"/>
      <c r="EBM48" s="1233"/>
      <c r="EBN48" s="1233"/>
      <c r="EBO48" s="1233"/>
      <c r="EBP48" s="1232"/>
      <c r="EBQ48" s="1233"/>
      <c r="EBR48" s="1233"/>
      <c r="EBS48" s="1233"/>
      <c r="EBT48" s="1233"/>
      <c r="EBU48" s="1233"/>
      <c r="EBV48" s="1233"/>
      <c r="EBW48" s="1233"/>
      <c r="EBX48" s="1233"/>
      <c r="EBY48" s="1232"/>
      <c r="EBZ48" s="1233"/>
      <c r="ECA48" s="1233"/>
      <c r="ECB48" s="1233"/>
      <c r="ECC48" s="1233"/>
      <c r="ECD48" s="1233"/>
      <c r="ECE48" s="1233"/>
      <c r="ECF48" s="1233"/>
      <c r="ECG48" s="1233"/>
      <c r="ECH48" s="1232"/>
      <c r="ECI48" s="1233"/>
      <c r="ECJ48" s="1233"/>
      <c r="ECK48" s="1233"/>
      <c r="ECL48" s="1233"/>
      <c r="ECM48" s="1233"/>
      <c r="ECN48" s="1233"/>
      <c r="ECO48" s="1233"/>
      <c r="ECP48" s="1233"/>
      <c r="ECQ48" s="1232"/>
      <c r="ECR48" s="1233"/>
      <c r="ECS48" s="1233"/>
      <c r="ECT48" s="1233"/>
      <c r="ECU48" s="1233"/>
      <c r="ECV48" s="1233"/>
      <c r="ECW48" s="1233"/>
      <c r="ECX48" s="1233"/>
      <c r="ECY48" s="1233"/>
      <c r="ECZ48" s="1232"/>
      <c r="EDA48" s="1233"/>
      <c r="EDB48" s="1233"/>
      <c r="EDC48" s="1233"/>
      <c r="EDD48" s="1233"/>
      <c r="EDE48" s="1233"/>
      <c r="EDF48" s="1233"/>
      <c r="EDG48" s="1233"/>
      <c r="EDH48" s="1233"/>
      <c r="EDI48" s="1232"/>
      <c r="EDJ48" s="1233"/>
      <c r="EDK48" s="1233"/>
      <c r="EDL48" s="1233"/>
      <c r="EDM48" s="1233"/>
      <c r="EDN48" s="1233"/>
      <c r="EDO48" s="1233"/>
      <c r="EDP48" s="1233"/>
      <c r="EDQ48" s="1233"/>
      <c r="EDR48" s="1232"/>
      <c r="EDS48" s="1233"/>
      <c r="EDT48" s="1233"/>
      <c r="EDU48" s="1233"/>
      <c r="EDV48" s="1233"/>
      <c r="EDW48" s="1233"/>
      <c r="EDX48" s="1233"/>
      <c r="EDY48" s="1233"/>
      <c r="EDZ48" s="1233"/>
      <c r="EEA48" s="1232"/>
      <c r="EEB48" s="1233"/>
      <c r="EEC48" s="1233"/>
      <c r="EED48" s="1233"/>
      <c r="EEE48" s="1233"/>
      <c r="EEF48" s="1233"/>
      <c r="EEG48" s="1233"/>
      <c r="EEH48" s="1233"/>
      <c r="EEI48" s="1233"/>
      <c r="EEJ48" s="1232"/>
      <c r="EEK48" s="1233"/>
      <c r="EEL48" s="1233"/>
      <c r="EEM48" s="1233"/>
      <c r="EEN48" s="1233"/>
      <c r="EEO48" s="1233"/>
      <c r="EEP48" s="1233"/>
      <c r="EEQ48" s="1233"/>
      <c r="EER48" s="1233"/>
      <c r="EES48" s="1232"/>
      <c r="EET48" s="1233"/>
      <c r="EEU48" s="1233"/>
      <c r="EEV48" s="1233"/>
      <c r="EEW48" s="1233"/>
      <c r="EEX48" s="1233"/>
      <c r="EEY48" s="1233"/>
      <c r="EEZ48" s="1233"/>
      <c r="EFA48" s="1233"/>
      <c r="EFB48" s="1232"/>
      <c r="EFC48" s="1233"/>
      <c r="EFD48" s="1233"/>
      <c r="EFE48" s="1233"/>
      <c r="EFF48" s="1233"/>
      <c r="EFG48" s="1233"/>
      <c r="EFH48" s="1233"/>
      <c r="EFI48" s="1233"/>
      <c r="EFJ48" s="1233"/>
      <c r="EFK48" s="1232"/>
      <c r="EFL48" s="1233"/>
      <c r="EFM48" s="1233"/>
      <c r="EFN48" s="1233"/>
      <c r="EFO48" s="1233"/>
      <c r="EFP48" s="1233"/>
      <c r="EFQ48" s="1233"/>
      <c r="EFR48" s="1233"/>
      <c r="EFS48" s="1233"/>
      <c r="EFT48" s="1232"/>
      <c r="EFU48" s="1233"/>
      <c r="EFV48" s="1233"/>
      <c r="EFW48" s="1233"/>
      <c r="EFX48" s="1233"/>
      <c r="EFY48" s="1233"/>
      <c r="EFZ48" s="1233"/>
      <c r="EGA48" s="1233"/>
      <c r="EGB48" s="1233"/>
      <c r="EGC48" s="1232"/>
      <c r="EGD48" s="1233"/>
      <c r="EGE48" s="1233"/>
      <c r="EGF48" s="1233"/>
      <c r="EGG48" s="1233"/>
      <c r="EGH48" s="1233"/>
      <c r="EGI48" s="1233"/>
      <c r="EGJ48" s="1233"/>
      <c r="EGK48" s="1233"/>
      <c r="EGL48" s="1232"/>
      <c r="EGM48" s="1233"/>
      <c r="EGN48" s="1233"/>
      <c r="EGO48" s="1233"/>
      <c r="EGP48" s="1233"/>
      <c r="EGQ48" s="1233"/>
      <c r="EGR48" s="1233"/>
      <c r="EGS48" s="1233"/>
      <c r="EGT48" s="1233"/>
      <c r="EGU48" s="1232"/>
      <c r="EGV48" s="1233"/>
      <c r="EGW48" s="1233"/>
      <c r="EGX48" s="1233"/>
      <c r="EGY48" s="1233"/>
      <c r="EGZ48" s="1233"/>
      <c r="EHA48" s="1233"/>
      <c r="EHB48" s="1233"/>
      <c r="EHC48" s="1233"/>
      <c r="EHD48" s="1232"/>
      <c r="EHE48" s="1233"/>
      <c r="EHF48" s="1233"/>
      <c r="EHG48" s="1233"/>
      <c r="EHH48" s="1233"/>
      <c r="EHI48" s="1233"/>
      <c r="EHJ48" s="1233"/>
      <c r="EHK48" s="1233"/>
      <c r="EHL48" s="1233"/>
      <c r="EHM48" s="1232"/>
      <c r="EHN48" s="1233"/>
      <c r="EHO48" s="1233"/>
      <c r="EHP48" s="1233"/>
      <c r="EHQ48" s="1233"/>
      <c r="EHR48" s="1233"/>
      <c r="EHS48" s="1233"/>
      <c r="EHT48" s="1233"/>
      <c r="EHU48" s="1233"/>
      <c r="EHV48" s="1232"/>
      <c r="EHW48" s="1233"/>
      <c r="EHX48" s="1233"/>
      <c r="EHY48" s="1233"/>
      <c r="EHZ48" s="1233"/>
      <c r="EIA48" s="1233"/>
      <c r="EIB48" s="1233"/>
      <c r="EIC48" s="1233"/>
      <c r="EID48" s="1233"/>
      <c r="EIE48" s="1232"/>
      <c r="EIF48" s="1233"/>
      <c r="EIG48" s="1233"/>
      <c r="EIH48" s="1233"/>
      <c r="EII48" s="1233"/>
      <c r="EIJ48" s="1233"/>
      <c r="EIK48" s="1233"/>
      <c r="EIL48" s="1233"/>
      <c r="EIM48" s="1233"/>
      <c r="EIN48" s="1232"/>
      <c r="EIO48" s="1233"/>
      <c r="EIP48" s="1233"/>
      <c r="EIQ48" s="1233"/>
      <c r="EIR48" s="1233"/>
      <c r="EIS48" s="1233"/>
      <c r="EIT48" s="1233"/>
      <c r="EIU48" s="1233"/>
      <c r="EIV48" s="1233"/>
      <c r="EIW48" s="1232"/>
      <c r="EIX48" s="1233"/>
      <c r="EIY48" s="1233"/>
      <c r="EIZ48" s="1233"/>
      <c r="EJA48" s="1233"/>
      <c r="EJB48" s="1233"/>
      <c r="EJC48" s="1233"/>
      <c r="EJD48" s="1233"/>
      <c r="EJE48" s="1233"/>
      <c r="EJF48" s="1232"/>
      <c r="EJG48" s="1233"/>
      <c r="EJH48" s="1233"/>
      <c r="EJI48" s="1233"/>
      <c r="EJJ48" s="1233"/>
      <c r="EJK48" s="1233"/>
      <c r="EJL48" s="1233"/>
      <c r="EJM48" s="1233"/>
      <c r="EJN48" s="1233"/>
      <c r="EJO48" s="1232"/>
      <c r="EJP48" s="1233"/>
      <c r="EJQ48" s="1233"/>
      <c r="EJR48" s="1233"/>
      <c r="EJS48" s="1233"/>
      <c r="EJT48" s="1233"/>
      <c r="EJU48" s="1233"/>
      <c r="EJV48" s="1233"/>
      <c r="EJW48" s="1233"/>
      <c r="EJX48" s="1232"/>
      <c r="EJY48" s="1233"/>
      <c r="EJZ48" s="1233"/>
      <c r="EKA48" s="1233"/>
      <c r="EKB48" s="1233"/>
      <c r="EKC48" s="1233"/>
      <c r="EKD48" s="1233"/>
      <c r="EKE48" s="1233"/>
      <c r="EKF48" s="1233"/>
      <c r="EKG48" s="1232"/>
      <c r="EKH48" s="1233"/>
      <c r="EKI48" s="1233"/>
      <c r="EKJ48" s="1233"/>
      <c r="EKK48" s="1233"/>
      <c r="EKL48" s="1233"/>
      <c r="EKM48" s="1233"/>
      <c r="EKN48" s="1233"/>
      <c r="EKO48" s="1233"/>
      <c r="EKP48" s="1232"/>
      <c r="EKQ48" s="1233"/>
      <c r="EKR48" s="1233"/>
      <c r="EKS48" s="1233"/>
      <c r="EKT48" s="1233"/>
      <c r="EKU48" s="1233"/>
      <c r="EKV48" s="1233"/>
      <c r="EKW48" s="1233"/>
      <c r="EKX48" s="1233"/>
      <c r="EKY48" s="1232"/>
      <c r="EKZ48" s="1233"/>
      <c r="ELA48" s="1233"/>
      <c r="ELB48" s="1233"/>
      <c r="ELC48" s="1233"/>
      <c r="ELD48" s="1233"/>
      <c r="ELE48" s="1233"/>
      <c r="ELF48" s="1233"/>
      <c r="ELG48" s="1233"/>
      <c r="ELH48" s="1232"/>
      <c r="ELI48" s="1233"/>
      <c r="ELJ48" s="1233"/>
      <c r="ELK48" s="1233"/>
      <c r="ELL48" s="1233"/>
      <c r="ELM48" s="1233"/>
      <c r="ELN48" s="1233"/>
      <c r="ELO48" s="1233"/>
      <c r="ELP48" s="1233"/>
      <c r="ELQ48" s="1232"/>
      <c r="ELR48" s="1233"/>
      <c r="ELS48" s="1233"/>
      <c r="ELT48" s="1233"/>
      <c r="ELU48" s="1233"/>
      <c r="ELV48" s="1233"/>
      <c r="ELW48" s="1233"/>
      <c r="ELX48" s="1233"/>
      <c r="ELY48" s="1233"/>
      <c r="ELZ48" s="1232"/>
      <c r="EMA48" s="1233"/>
      <c r="EMB48" s="1233"/>
      <c r="EMC48" s="1233"/>
      <c r="EMD48" s="1233"/>
      <c r="EME48" s="1233"/>
      <c r="EMF48" s="1233"/>
      <c r="EMG48" s="1233"/>
      <c r="EMH48" s="1233"/>
      <c r="EMI48" s="1232"/>
      <c r="EMJ48" s="1233"/>
      <c r="EMK48" s="1233"/>
      <c r="EML48" s="1233"/>
      <c r="EMM48" s="1233"/>
      <c r="EMN48" s="1233"/>
      <c r="EMO48" s="1233"/>
      <c r="EMP48" s="1233"/>
      <c r="EMQ48" s="1233"/>
      <c r="EMR48" s="1232"/>
      <c r="EMS48" s="1233"/>
      <c r="EMT48" s="1233"/>
      <c r="EMU48" s="1233"/>
      <c r="EMV48" s="1233"/>
      <c r="EMW48" s="1233"/>
      <c r="EMX48" s="1233"/>
      <c r="EMY48" s="1233"/>
      <c r="EMZ48" s="1233"/>
      <c r="ENA48" s="1232"/>
      <c r="ENB48" s="1233"/>
      <c r="ENC48" s="1233"/>
      <c r="END48" s="1233"/>
      <c r="ENE48" s="1233"/>
      <c r="ENF48" s="1233"/>
      <c r="ENG48" s="1233"/>
      <c r="ENH48" s="1233"/>
      <c r="ENI48" s="1233"/>
      <c r="ENJ48" s="1232"/>
      <c r="ENK48" s="1233"/>
      <c r="ENL48" s="1233"/>
      <c r="ENM48" s="1233"/>
      <c r="ENN48" s="1233"/>
      <c r="ENO48" s="1233"/>
      <c r="ENP48" s="1233"/>
      <c r="ENQ48" s="1233"/>
      <c r="ENR48" s="1233"/>
      <c r="ENS48" s="1232"/>
      <c r="ENT48" s="1233"/>
      <c r="ENU48" s="1233"/>
      <c r="ENV48" s="1233"/>
      <c r="ENW48" s="1233"/>
      <c r="ENX48" s="1233"/>
      <c r="ENY48" s="1233"/>
      <c r="ENZ48" s="1233"/>
      <c r="EOA48" s="1233"/>
      <c r="EOB48" s="1232"/>
      <c r="EOC48" s="1233"/>
      <c r="EOD48" s="1233"/>
      <c r="EOE48" s="1233"/>
      <c r="EOF48" s="1233"/>
      <c r="EOG48" s="1233"/>
      <c r="EOH48" s="1233"/>
      <c r="EOI48" s="1233"/>
      <c r="EOJ48" s="1233"/>
      <c r="EOK48" s="1232"/>
      <c r="EOL48" s="1233"/>
      <c r="EOM48" s="1233"/>
      <c r="EON48" s="1233"/>
      <c r="EOO48" s="1233"/>
      <c r="EOP48" s="1233"/>
      <c r="EOQ48" s="1233"/>
      <c r="EOR48" s="1233"/>
      <c r="EOS48" s="1233"/>
      <c r="EOT48" s="1232"/>
      <c r="EOU48" s="1233"/>
      <c r="EOV48" s="1233"/>
      <c r="EOW48" s="1233"/>
      <c r="EOX48" s="1233"/>
      <c r="EOY48" s="1233"/>
      <c r="EOZ48" s="1233"/>
      <c r="EPA48" s="1233"/>
      <c r="EPB48" s="1233"/>
      <c r="EPC48" s="1232"/>
      <c r="EPD48" s="1233"/>
      <c r="EPE48" s="1233"/>
      <c r="EPF48" s="1233"/>
      <c r="EPG48" s="1233"/>
      <c r="EPH48" s="1233"/>
      <c r="EPI48" s="1233"/>
      <c r="EPJ48" s="1233"/>
      <c r="EPK48" s="1233"/>
      <c r="EPL48" s="1232"/>
      <c r="EPM48" s="1233"/>
      <c r="EPN48" s="1233"/>
      <c r="EPO48" s="1233"/>
      <c r="EPP48" s="1233"/>
      <c r="EPQ48" s="1233"/>
      <c r="EPR48" s="1233"/>
      <c r="EPS48" s="1233"/>
      <c r="EPT48" s="1233"/>
      <c r="EPU48" s="1232"/>
      <c r="EPV48" s="1233"/>
      <c r="EPW48" s="1233"/>
      <c r="EPX48" s="1233"/>
      <c r="EPY48" s="1233"/>
      <c r="EPZ48" s="1233"/>
      <c r="EQA48" s="1233"/>
      <c r="EQB48" s="1233"/>
      <c r="EQC48" s="1233"/>
      <c r="EQD48" s="1232"/>
      <c r="EQE48" s="1233"/>
      <c r="EQF48" s="1233"/>
      <c r="EQG48" s="1233"/>
      <c r="EQH48" s="1233"/>
      <c r="EQI48" s="1233"/>
      <c r="EQJ48" s="1233"/>
      <c r="EQK48" s="1233"/>
      <c r="EQL48" s="1233"/>
      <c r="EQM48" s="1232"/>
      <c r="EQN48" s="1233"/>
      <c r="EQO48" s="1233"/>
      <c r="EQP48" s="1233"/>
      <c r="EQQ48" s="1233"/>
      <c r="EQR48" s="1233"/>
      <c r="EQS48" s="1233"/>
      <c r="EQT48" s="1233"/>
      <c r="EQU48" s="1233"/>
      <c r="EQV48" s="1232"/>
      <c r="EQW48" s="1233"/>
      <c r="EQX48" s="1233"/>
      <c r="EQY48" s="1233"/>
      <c r="EQZ48" s="1233"/>
      <c r="ERA48" s="1233"/>
      <c r="ERB48" s="1233"/>
      <c r="ERC48" s="1233"/>
      <c r="ERD48" s="1233"/>
      <c r="ERE48" s="1232"/>
      <c r="ERF48" s="1233"/>
      <c r="ERG48" s="1233"/>
      <c r="ERH48" s="1233"/>
      <c r="ERI48" s="1233"/>
      <c r="ERJ48" s="1233"/>
      <c r="ERK48" s="1233"/>
      <c r="ERL48" s="1233"/>
      <c r="ERM48" s="1233"/>
      <c r="ERN48" s="1232"/>
      <c r="ERO48" s="1233"/>
      <c r="ERP48" s="1233"/>
      <c r="ERQ48" s="1233"/>
      <c r="ERR48" s="1233"/>
      <c r="ERS48" s="1233"/>
      <c r="ERT48" s="1233"/>
      <c r="ERU48" s="1233"/>
      <c r="ERV48" s="1233"/>
      <c r="ERW48" s="1232"/>
      <c r="ERX48" s="1233"/>
      <c r="ERY48" s="1233"/>
      <c r="ERZ48" s="1233"/>
      <c r="ESA48" s="1233"/>
      <c r="ESB48" s="1233"/>
      <c r="ESC48" s="1233"/>
      <c r="ESD48" s="1233"/>
      <c r="ESE48" s="1233"/>
      <c r="ESF48" s="1232"/>
      <c r="ESG48" s="1233"/>
      <c r="ESH48" s="1233"/>
      <c r="ESI48" s="1233"/>
      <c r="ESJ48" s="1233"/>
      <c r="ESK48" s="1233"/>
      <c r="ESL48" s="1233"/>
      <c r="ESM48" s="1233"/>
      <c r="ESN48" s="1233"/>
      <c r="ESO48" s="1232"/>
      <c r="ESP48" s="1233"/>
      <c r="ESQ48" s="1233"/>
      <c r="ESR48" s="1233"/>
      <c r="ESS48" s="1233"/>
      <c r="EST48" s="1233"/>
      <c r="ESU48" s="1233"/>
      <c r="ESV48" s="1233"/>
      <c r="ESW48" s="1233"/>
      <c r="ESX48" s="1232"/>
      <c r="ESY48" s="1233"/>
      <c r="ESZ48" s="1233"/>
      <c r="ETA48" s="1233"/>
      <c r="ETB48" s="1233"/>
      <c r="ETC48" s="1233"/>
      <c r="ETD48" s="1233"/>
      <c r="ETE48" s="1233"/>
      <c r="ETF48" s="1233"/>
      <c r="ETG48" s="1232"/>
      <c r="ETH48" s="1233"/>
      <c r="ETI48" s="1233"/>
      <c r="ETJ48" s="1233"/>
      <c r="ETK48" s="1233"/>
      <c r="ETL48" s="1233"/>
      <c r="ETM48" s="1233"/>
      <c r="ETN48" s="1233"/>
      <c r="ETO48" s="1233"/>
      <c r="ETP48" s="1232"/>
      <c r="ETQ48" s="1233"/>
      <c r="ETR48" s="1233"/>
      <c r="ETS48" s="1233"/>
      <c r="ETT48" s="1233"/>
      <c r="ETU48" s="1233"/>
      <c r="ETV48" s="1233"/>
      <c r="ETW48" s="1233"/>
      <c r="ETX48" s="1233"/>
      <c r="ETY48" s="1232"/>
      <c r="ETZ48" s="1233"/>
      <c r="EUA48" s="1233"/>
      <c r="EUB48" s="1233"/>
      <c r="EUC48" s="1233"/>
      <c r="EUD48" s="1233"/>
      <c r="EUE48" s="1233"/>
      <c r="EUF48" s="1233"/>
      <c r="EUG48" s="1233"/>
      <c r="EUH48" s="1232"/>
      <c r="EUI48" s="1233"/>
      <c r="EUJ48" s="1233"/>
      <c r="EUK48" s="1233"/>
      <c r="EUL48" s="1233"/>
      <c r="EUM48" s="1233"/>
      <c r="EUN48" s="1233"/>
      <c r="EUO48" s="1233"/>
      <c r="EUP48" s="1233"/>
      <c r="EUQ48" s="1232"/>
      <c r="EUR48" s="1233"/>
      <c r="EUS48" s="1233"/>
      <c r="EUT48" s="1233"/>
      <c r="EUU48" s="1233"/>
      <c r="EUV48" s="1233"/>
      <c r="EUW48" s="1233"/>
      <c r="EUX48" s="1233"/>
      <c r="EUY48" s="1233"/>
      <c r="EUZ48" s="1232"/>
      <c r="EVA48" s="1233"/>
      <c r="EVB48" s="1233"/>
      <c r="EVC48" s="1233"/>
      <c r="EVD48" s="1233"/>
      <c r="EVE48" s="1233"/>
      <c r="EVF48" s="1233"/>
      <c r="EVG48" s="1233"/>
      <c r="EVH48" s="1233"/>
      <c r="EVI48" s="1232"/>
      <c r="EVJ48" s="1233"/>
      <c r="EVK48" s="1233"/>
      <c r="EVL48" s="1233"/>
      <c r="EVM48" s="1233"/>
      <c r="EVN48" s="1233"/>
      <c r="EVO48" s="1233"/>
      <c r="EVP48" s="1233"/>
      <c r="EVQ48" s="1233"/>
      <c r="EVR48" s="1232"/>
      <c r="EVS48" s="1233"/>
      <c r="EVT48" s="1233"/>
      <c r="EVU48" s="1233"/>
      <c r="EVV48" s="1233"/>
      <c r="EVW48" s="1233"/>
      <c r="EVX48" s="1233"/>
      <c r="EVY48" s="1233"/>
      <c r="EVZ48" s="1233"/>
      <c r="EWA48" s="1232"/>
      <c r="EWB48" s="1233"/>
      <c r="EWC48" s="1233"/>
      <c r="EWD48" s="1233"/>
      <c r="EWE48" s="1233"/>
      <c r="EWF48" s="1233"/>
      <c r="EWG48" s="1233"/>
      <c r="EWH48" s="1233"/>
      <c r="EWI48" s="1233"/>
      <c r="EWJ48" s="1232"/>
      <c r="EWK48" s="1233"/>
      <c r="EWL48" s="1233"/>
      <c r="EWM48" s="1233"/>
      <c r="EWN48" s="1233"/>
      <c r="EWO48" s="1233"/>
      <c r="EWP48" s="1233"/>
      <c r="EWQ48" s="1233"/>
      <c r="EWR48" s="1233"/>
      <c r="EWS48" s="1232"/>
      <c r="EWT48" s="1233"/>
      <c r="EWU48" s="1233"/>
      <c r="EWV48" s="1233"/>
      <c r="EWW48" s="1233"/>
      <c r="EWX48" s="1233"/>
      <c r="EWY48" s="1233"/>
      <c r="EWZ48" s="1233"/>
      <c r="EXA48" s="1233"/>
      <c r="EXB48" s="1232"/>
      <c r="EXC48" s="1233"/>
      <c r="EXD48" s="1233"/>
      <c r="EXE48" s="1233"/>
      <c r="EXF48" s="1233"/>
      <c r="EXG48" s="1233"/>
      <c r="EXH48" s="1233"/>
      <c r="EXI48" s="1233"/>
      <c r="EXJ48" s="1233"/>
      <c r="EXK48" s="1232"/>
      <c r="EXL48" s="1233"/>
      <c r="EXM48" s="1233"/>
      <c r="EXN48" s="1233"/>
      <c r="EXO48" s="1233"/>
      <c r="EXP48" s="1233"/>
      <c r="EXQ48" s="1233"/>
      <c r="EXR48" s="1233"/>
      <c r="EXS48" s="1233"/>
      <c r="EXT48" s="1232"/>
      <c r="EXU48" s="1233"/>
      <c r="EXV48" s="1233"/>
      <c r="EXW48" s="1233"/>
      <c r="EXX48" s="1233"/>
      <c r="EXY48" s="1233"/>
      <c r="EXZ48" s="1233"/>
      <c r="EYA48" s="1233"/>
      <c r="EYB48" s="1233"/>
      <c r="EYC48" s="1232"/>
      <c r="EYD48" s="1233"/>
      <c r="EYE48" s="1233"/>
      <c r="EYF48" s="1233"/>
      <c r="EYG48" s="1233"/>
      <c r="EYH48" s="1233"/>
      <c r="EYI48" s="1233"/>
      <c r="EYJ48" s="1233"/>
      <c r="EYK48" s="1233"/>
      <c r="EYL48" s="1232"/>
      <c r="EYM48" s="1233"/>
      <c r="EYN48" s="1233"/>
      <c r="EYO48" s="1233"/>
      <c r="EYP48" s="1233"/>
      <c r="EYQ48" s="1233"/>
      <c r="EYR48" s="1233"/>
      <c r="EYS48" s="1233"/>
      <c r="EYT48" s="1233"/>
      <c r="EYU48" s="1232"/>
      <c r="EYV48" s="1233"/>
      <c r="EYW48" s="1233"/>
      <c r="EYX48" s="1233"/>
      <c r="EYY48" s="1233"/>
      <c r="EYZ48" s="1233"/>
      <c r="EZA48" s="1233"/>
      <c r="EZB48" s="1233"/>
      <c r="EZC48" s="1233"/>
      <c r="EZD48" s="1232"/>
      <c r="EZE48" s="1233"/>
      <c r="EZF48" s="1233"/>
      <c r="EZG48" s="1233"/>
      <c r="EZH48" s="1233"/>
      <c r="EZI48" s="1233"/>
      <c r="EZJ48" s="1233"/>
      <c r="EZK48" s="1233"/>
      <c r="EZL48" s="1233"/>
      <c r="EZM48" s="1232"/>
      <c r="EZN48" s="1233"/>
      <c r="EZO48" s="1233"/>
      <c r="EZP48" s="1233"/>
      <c r="EZQ48" s="1233"/>
      <c r="EZR48" s="1233"/>
      <c r="EZS48" s="1233"/>
      <c r="EZT48" s="1233"/>
      <c r="EZU48" s="1233"/>
      <c r="EZV48" s="1232"/>
      <c r="EZW48" s="1233"/>
      <c r="EZX48" s="1233"/>
      <c r="EZY48" s="1233"/>
      <c r="EZZ48" s="1233"/>
      <c r="FAA48" s="1233"/>
      <c r="FAB48" s="1233"/>
      <c r="FAC48" s="1233"/>
      <c r="FAD48" s="1233"/>
      <c r="FAE48" s="1232"/>
      <c r="FAF48" s="1233"/>
      <c r="FAG48" s="1233"/>
      <c r="FAH48" s="1233"/>
      <c r="FAI48" s="1233"/>
      <c r="FAJ48" s="1233"/>
      <c r="FAK48" s="1233"/>
      <c r="FAL48" s="1233"/>
      <c r="FAM48" s="1233"/>
      <c r="FAN48" s="1232"/>
      <c r="FAO48" s="1233"/>
      <c r="FAP48" s="1233"/>
      <c r="FAQ48" s="1233"/>
      <c r="FAR48" s="1233"/>
      <c r="FAS48" s="1233"/>
      <c r="FAT48" s="1233"/>
      <c r="FAU48" s="1233"/>
      <c r="FAV48" s="1233"/>
      <c r="FAW48" s="1232"/>
      <c r="FAX48" s="1233"/>
      <c r="FAY48" s="1233"/>
      <c r="FAZ48" s="1233"/>
      <c r="FBA48" s="1233"/>
      <c r="FBB48" s="1233"/>
      <c r="FBC48" s="1233"/>
      <c r="FBD48" s="1233"/>
      <c r="FBE48" s="1233"/>
      <c r="FBF48" s="1232"/>
      <c r="FBG48" s="1233"/>
      <c r="FBH48" s="1233"/>
      <c r="FBI48" s="1233"/>
      <c r="FBJ48" s="1233"/>
      <c r="FBK48" s="1233"/>
      <c r="FBL48" s="1233"/>
      <c r="FBM48" s="1233"/>
      <c r="FBN48" s="1233"/>
      <c r="FBO48" s="1232"/>
      <c r="FBP48" s="1233"/>
      <c r="FBQ48" s="1233"/>
      <c r="FBR48" s="1233"/>
      <c r="FBS48" s="1233"/>
      <c r="FBT48" s="1233"/>
      <c r="FBU48" s="1233"/>
      <c r="FBV48" s="1233"/>
      <c r="FBW48" s="1233"/>
      <c r="FBX48" s="1232"/>
      <c r="FBY48" s="1233"/>
      <c r="FBZ48" s="1233"/>
      <c r="FCA48" s="1233"/>
      <c r="FCB48" s="1233"/>
      <c r="FCC48" s="1233"/>
      <c r="FCD48" s="1233"/>
      <c r="FCE48" s="1233"/>
      <c r="FCF48" s="1233"/>
      <c r="FCG48" s="1232"/>
      <c r="FCH48" s="1233"/>
      <c r="FCI48" s="1233"/>
      <c r="FCJ48" s="1233"/>
      <c r="FCK48" s="1233"/>
      <c r="FCL48" s="1233"/>
      <c r="FCM48" s="1233"/>
      <c r="FCN48" s="1233"/>
      <c r="FCO48" s="1233"/>
      <c r="FCP48" s="1232"/>
      <c r="FCQ48" s="1233"/>
      <c r="FCR48" s="1233"/>
      <c r="FCS48" s="1233"/>
      <c r="FCT48" s="1233"/>
      <c r="FCU48" s="1233"/>
      <c r="FCV48" s="1233"/>
      <c r="FCW48" s="1233"/>
      <c r="FCX48" s="1233"/>
      <c r="FCY48" s="1232"/>
      <c r="FCZ48" s="1233"/>
      <c r="FDA48" s="1233"/>
      <c r="FDB48" s="1233"/>
      <c r="FDC48" s="1233"/>
      <c r="FDD48" s="1233"/>
      <c r="FDE48" s="1233"/>
      <c r="FDF48" s="1233"/>
      <c r="FDG48" s="1233"/>
      <c r="FDH48" s="1232"/>
      <c r="FDI48" s="1233"/>
      <c r="FDJ48" s="1233"/>
      <c r="FDK48" s="1233"/>
      <c r="FDL48" s="1233"/>
      <c r="FDM48" s="1233"/>
      <c r="FDN48" s="1233"/>
      <c r="FDO48" s="1233"/>
      <c r="FDP48" s="1233"/>
      <c r="FDQ48" s="1232"/>
      <c r="FDR48" s="1233"/>
      <c r="FDS48" s="1233"/>
      <c r="FDT48" s="1233"/>
      <c r="FDU48" s="1233"/>
      <c r="FDV48" s="1233"/>
      <c r="FDW48" s="1233"/>
      <c r="FDX48" s="1233"/>
      <c r="FDY48" s="1233"/>
      <c r="FDZ48" s="1232"/>
      <c r="FEA48" s="1233"/>
      <c r="FEB48" s="1233"/>
      <c r="FEC48" s="1233"/>
      <c r="FED48" s="1233"/>
      <c r="FEE48" s="1233"/>
      <c r="FEF48" s="1233"/>
      <c r="FEG48" s="1233"/>
      <c r="FEH48" s="1233"/>
      <c r="FEI48" s="1232"/>
      <c r="FEJ48" s="1233"/>
      <c r="FEK48" s="1233"/>
      <c r="FEL48" s="1233"/>
      <c r="FEM48" s="1233"/>
      <c r="FEN48" s="1233"/>
      <c r="FEO48" s="1233"/>
      <c r="FEP48" s="1233"/>
      <c r="FEQ48" s="1233"/>
      <c r="FER48" s="1232"/>
      <c r="FES48" s="1233"/>
      <c r="FET48" s="1233"/>
      <c r="FEU48" s="1233"/>
      <c r="FEV48" s="1233"/>
      <c r="FEW48" s="1233"/>
      <c r="FEX48" s="1233"/>
      <c r="FEY48" s="1233"/>
      <c r="FEZ48" s="1233"/>
      <c r="FFA48" s="1232"/>
      <c r="FFB48" s="1233"/>
      <c r="FFC48" s="1233"/>
      <c r="FFD48" s="1233"/>
      <c r="FFE48" s="1233"/>
      <c r="FFF48" s="1233"/>
      <c r="FFG48" s="1233"/>
      <c r="FFH48" s="1233"/>
      <c r="FFI48" s="1233"/>
      <c r="FFJ48" s="1232"/>
      <c r="FFK48" s="1233"/>
      <c r="FFL48" s="1233"/>
      <c r="FFM48" s="1233"/>
      <c r="FFN48" s="1233"/>
      <c r="FFO48" s="1233"/>
      <c r="FFP48" s="1233"/>
      <c r="FFQ48" s="1233"/>
      <c r="FFR48" s="1233"/>
      <c r="FFS48" s="1232"/>
      <c r="FFT48" s="1233"/>
      <c r="FFU48" s="1233"/>
      <c r="FFV48" s="1233"/>
      <c r="FFW48" s="1233"/>
      <c r="FFX48" s="1233"/>
      <c r="FFY48" s="1233"/>
      <c r="FFZ48" s="1233"/>
      <c r="FGA48" s="1233"/>
      <c r="FGB48" s="1232"/>
      <c r="FGC48" s="1233"/>
      <c r="FGD48" s="1233"/>
      <c r="FGE48" s="1233"/>
      <c r="FGF48" s="1233"/>
      <c r="FGG48" s="1233"/>
      <c r="FGH48" s="1233"/>
      <c r="FGI48" s="1233"/>
      <c r="FGJ48" s="1233"/>
      <c r="FGK48" s="1232"/>
      <c r="FGL48" s="1233"/>
      <c r="FGM48" s="1233"/>
      <c r="FGN48" s="1233"/>
      <c r="FGO48" s="1233"/>
      <c r="FGP48" s="1233"/>
      <c r="FGQ48" s="1233"/>
      <c r="FGR48" s="1233"/>
      <c r="FGS48" s="1233"/>
      <c r="FGT48" s="1232"/>
      <c r="FGU48" s="1233"/>
      <c r="FGV48" s="1233"/>
      <c r="FGW48" s="1233"/>
      <c r="FGX48" s="1233"/>
      <c r="FGY48" s="1233"/>
      <c r="FGZ48" s="1233"/>
      <c r="FHA48" s="1233"/>
      <c r="FHB48" s="1233"/>
      <c r="FHC48" s="1232"/>
      <c r="FHD48" s="1233"/>
      <c r="FHE48" s="1233"/>
      <c r="FHF48" s="1233"/>
      <c r="FHG48" s="1233"/>
      <c r="FHH48" s="1233"/>
      <c r="FHI48" s="1233"/>
      <c r="FHJ48" s="1233"/>
      <c r="FHK48" s="1233"/>
      <c r="FHL48" s="1232"/>
      <c r="FHM48" s="1233"/>
      <c r="FHN48" s="1233"/>
      <c r="FHO48" s="1233"/>
      <c r="FHP48" s="1233"/>
      <c r="FHQ48" s="1233"/>
      <c r="FHR48" s="1233"/>
      <c r="FHS48" s="1233"/>
      <c r="FHT48" s="1233"/>
      <c r="FHU48" s="1232"/>
      <c r="FHV48" s="1233"/>
      <c r="FHW48" s="1233"/>
      <c r="FHX48" s="1233"/>
      <c r="FHY48" s="1233"/>
      <c r="FHZ48" s="1233"/>
      <c r="FIA48" s="1233"/>
      <c r="FIB48" s="1233"/>
      <c r="FIC48" s="1233"/>
      <c r="FID48" s="1232"/>
      <c r="FIE48" s="1233"/>
      <c r="FIF48" s="1233"/>
      <c r="FIG48" s="1233"/>
      <c r="FIH48" s="1233"/>
      <c r="FII48" s="1233"/>
      <c r="FIJ48" s="1233"/>
      <c r="FIK48" s="1233"/>
      <c r="FIL48" s="1233"/>
      <c r="FIM48" s="1232"/>
      <c r="FIN48" s="1233"/>
      <c r="FIO48" s="1233"/>
      <c r="FIP48" s="1233"/>
      <c r="FIQ48" s="1233"/>
      <c r="FIR48" s="1233"/>
      <c r="FIS48" s="1233"/>
      <c r="FIT48" s="1233"/>
      <c r="FIU48" s="1233"/>
      <c r="FIV48" s="1232"/>
      <c r="FIW48" s="1233"/>
      <c r="FIX48" s="1233"/>
      <c r="FIY48" s="1233"/>
      <c r="FIZ48" s="1233"/>
      <c r="FJA48" s="1233"/>
      <c r="FJB48" s="1233"/>
      <c r="FJC48" s="1233"/>
      <c r="FJD48" s="1233"/>
      <c r="FJE48" s="1232"/>
      <c r="FJF48" s="1233"/>
      <c r="FJG48" s="1233"/>
      <c r="FJH48" s="1233"/>
      <c r="FJI48" s="1233"/>
      <c r="FJJ48" s="1233"/>
      <c r="FJK48" s="1233"/>
      <c r="FJL48" s="1233"/>
      <c r="FJM48" s="1233"/>
      <c r="FJN48" s="1232"/>
      <c r="FJO48" s="1233"/>
      <c r="FJP48" s="1233"/>
      <c r="FJQ48" s="1233"/>
      <c r="FJR48" s="1233"/>
      <c r="FJS48" s="1233"/>
      <c r="FJT48" s="1233"/>
      <c r="FJU48" s="1233"/>
      <c r="FJV48" s="1233"/>
      <c r="FJW48" s="1232"/>
      <c r="FJX48" s="1233"/>
      <c r="FJY48" s="1233"/>
      <c r="FJZ48" s="1233"/>
      <c r="FKA48" s="1233"/>
      <c r="FKB48" s="1233"/>
      <c r="FKC48" s="1233"/>
      <c r="FKD48" s="1233"/>
      <c r="FKE48" s="1233"/>
      <c r="FKF48" s="1232"/>
      <c r="FKG48" s="1233"/>
      <c r="FKH48" s="1233"/>
      <c r="FKI48" s="1233"/>
      <c r="FKJ48" s="1233"/>
      <c r="FKK48" s="1233"/>
      <c r="FKL48" s="1233"/>
      <c r="FKM48" s="1233"/>
      <c r="FKN48" s="1233"/>
      <c r="FKO48" s="1232"/>
      <c r="FKP48" s="1233"/>
      <c r="FKQ48" s="1233"/>
      <c r="FKR48" s="1233"/>
      <c r="FKS48" s="1233"/>
      <c r="FKT48" s="1233"/>
      <c r="FKU48" s="1233"/>
      <c r="FKV48" s="1233"/>
      <c r="FKW48" s="1233"/>
      <c r="FKX48" s="1232"/>
      <c r="FKY48" s="1233"/>
      <c r="FKZ48" s="1233"/>
      <c r="FLA48" s="1233"/>
      <c r="FLB48" s="1233"/>
      <c r="FLC48" s="1233"/>
      <c r="FLD48" s="1233"/>
      <c r="FLE48" s="1233"/>
      <c r="FLF48" s="1233"/>
      <c r="FLG48" s="1232"/>
      <c r="FLH48" s="1233"/>
      <c r="FLI48" s="1233"/>
      <c r="FLJ48" s="1233"/>
      <c r="FLK48" s="1233"/>
      <c r="FLL48" s="1233"/>
      <c r="FLM48" s="1233"/>
      <c r="FLN48" s="1233"/>
      <c r="FLO48" s="1233"/>
      <c r="FLP48" s="1232"/>
      <c r="FLQ48" s="1233"/>
      <c r="FLR48" s="1233"/>
      <c r="FLS48" s="1233"/>
      <c r="FLT48" s="1233"/>
      <c r="FLU48" s="1233"/>
      <c r="FLV48" s="1233"/>
      <c r="FLW48" s="1233"/>
      <c r="FLX48" s="1233"/>
      <c r="FLY48" s="1232"/>
      <c r="FLZ48" s="1233"/>
      <c r="FMA48" s="1233"/>
      <c r="FMB48" s="1233"/>
      <c r="FMC48" s="1233"/>
      <c r="FMD48" s="1233"/>
      <c r="FME48" s="1233"/>
      <c r="FMF48" s="1233"/>
      <c r="FMG48" s="1233"/>
      <c r="FMH48" s="1232"/>
      <c r="FMI48" s="1233"/>
      <c r="FMJ48" s="1233"/>
      <c r="FMK48" s="1233"/>
      <c r="FML48" s="1233"/>
      <c r="FMM48" s="1233"/>
      <c r="FMN48" s="1233"/>
      <c r="FMO48" s="1233"/>
      <c r="FMP48" s="1233"/>
      <c r="FMQ48" s="1232"/>
      <c r="FMR48" s="1233"/>
      <c r="FMS48" s="1233"/>
      <c r="FMT48" s="1233"/>
      <c r="FMU48" s="1233"/>
      <c r="FMV48" s="1233"/>
      <c r="FMW48" s="1233"/>
      <c r="FMX48" s="1233"/>
      <c r="FMY48" s="1233"/>
      <c r="FMZ48" s="1232"/>
      <c r="FNA48" s="1233"/>
      <c r="FNB48" s="1233"/>
      <c r="FNC48" s="1233"/>
      <c r="FND48" s="1233"/>
      <c r="FNE48" s="1233"/>
      <c r="FNF48" s="1233"/>
      <c r="FNG48" s="1233"/>
      <c r="FNH48" s="1233"/>
      <c r="FNI48" s="1232"/>
      <c r="FNJ48" s="1233"/>
      <c r="FNK48" s="1233"/>
      <c r="FNL48" s="1233"/>
      <c r="FNM48" s="1233"/>
      <c r="FNN48" s="1233"/>
      <c r="FNO48" s="1233"/>
      <c r="FNP48" s="1233"/>
      <c r="FNQ48" s="1233"/>
      <c r="FNR48" s="1232"/>
      <c r="FNS48" s="1233"/>
      <c r="FNT48" s="1233"/>
      <c r="FNU48" s="1233"/>
      <c r="FNV48" s="1233"/>
      <c r="FNW48" s="1233"/>
      <c r="FNX48" s="1233"/>
      <c r="FNY48" s="1233"/>
      <c r="FNZ48" s="1233"/>
      <c r="FOA48" s="1232"/>
      <c r="FOB48" s="1233"/>
      <c r="FOC48" s="1233"/>
      <c r="FOD48" s="1233"/>
      <c r="FOE48" s="1233"/>
      <c r="FOF48" s="1233"/>
      <c r="FOG48" s="1233"/>
      <c r="FOH48" s="1233"/>
      <c r="FOI48" s="1233"/>
      <c r="FOJ48" s="1232"/>
      <c r="FOK48" s="1233"/>
      <c r="FOL48" s="1233"/>
      <c r="FOM48" s="1233"/>
      <c r="FON48" s="1233"/>
      <c r="FOO48" s="1233"/>
      <c r="FOP48" s="1233"/>
      <c r="FOQ48" s="1233"/>
      <c r="FOR48" s="1233"/>
      <c r="FOS48" s="1232"/>
      <c r="FOT48" s="1233"/>
      <c r="FOU48" s="1233"/>
      <c r="FOV48" s="1233"/>
      <c r="FOW48" s="1233"/>
      <c r="FOX48" s="1233"/>
      <c r="FOY48" s="1233"/>
      <c r="FOZ48" s="1233"/>
      <c r="FPA48" s="1233"/>
      <c r="FPB48" s="1232"/>
      <c r="FPC48" s="1233"/>
      <c r="FPD48" s="1233"/>
      <c r="FPE48" s="1233"/>
      <c r="FPF48" s="1233"/>
      <c r="FPG48" s="1233"/>
      <c r="FPH48" s="1233"/>
      <c r="FPI48" s="1233"/>
      <c r="FPJ48" s="1233"/>
      <c r="FPK48" s="1232"/>
      <c r="FPL48" s="1233"/>
      <c r="FPM48" s="1233"/>
      <c r="FPN48" s="1233"/>
      <c r="FPO48" s="1233"/>
      <c r="FPP48" s="1233"/>
      <c r="FPQ48" s="1233"/>
      <c r="FPR48" s="1233"/>
      <c r="FPS48" s="1233"/>
      <c r="FPT48" s="1232"/>
      <c r="FPU48" s="1233"/>
      <c r="FPV48" s="1233"/>
      <c r="FPW48" s="1233"/>
      <c r="FPX48" s="1233"/>
      <c r="FPY48" s="1233"/>
      <c r="FPZ48" s="1233"/>
      <c r="FQA48" s="1233"/>
      <c r="FQB48" s="1233"/>
      <c r="FQC48" s="1232"/>
      <c r="FQD48" s="1233"/>
      <c r="FQE48" s="1233"/>
      <c r="FQF48" s="1233"/>
      <c r="FQG48" s="1233"/>
      <c r="FQH48" s="1233"/>
      <c r="FQI48" s="1233"/>
      <c r="FQJ48" s="1233"/>
      <c r="FQK48" s="1233"/>
      <c r="FQL48" s="1232"/>
      <c r="FQM48" s="1233"/>
      <c r="FQN48" s="1233"/>
      <c r="FQO48" s="1233"/>
      <c r="FQP48" s="1233"/>
      <c r="FQQ48" s="1233"/>
      <c r="FQR48" s="1233"/>
      <c r="FQS48" s="1233"/>
      <c r="FQT48" s="1233"/>
      <c r="FQU48" s="1232"/>
      <c r="FQV48" s="1233"/>
      <c r="FQW48" s="1233"/>
      <c r="FQX48" s="1233"/>
      <c r="FQY48" s="1233"/>
      <c r="FQZ48" s="1233"/>
      <c r="FRA48" s="1233"/>
      <c r="FRB48" s="1233"/>
      <c r="FRC48" s="1233"/>
      <c r="FRD48" s="1232"/>
      <c r="FRE48" s="1233"/>
      <c r="FRF48" s="1233"/>
      <c r="FRG48" s="1233"/>
      <c r="FRH48" s="1233"/>
      <c r="FRI48" s="1233"/>
      <c r="FRJ48" s="1233"/>
      <c r="FRK48" s="1233"/>
      <c r="FRL48" s="1233"/>
      <c r="FRM48" s="1232"/>
      <c r="FRN48" s="1233"/>
      <c r="FRO48" s="1233"/>
      <c r="FRP48" s="1233"/>
      <c r="FRQ48" s="1233"/>
      <c r="FRR48" s="1233"/>
      <c r="FRS48" s="1233"/>
      <c r="FRT48" s="1233"/>
      <c r="FRU48" s="1233"/>
      <c r="FRV48" s="1232"/>
      <c r="FRW48" s="1233"/>
      <c r="FRX48" s="1233"/>
      <c r="FRY48" s="1233"/>
      <c r="FRZ48" s="1233"/>
      <c r="FSA48" s="1233"/>
      <c r="FSB48" s="1233"/>
      <c r="FSC48" s="1233"/>
      <c r="FSD48" s="1233"/>
      <c r="FSE48" s="1232"/>
      <c r="FSF48" s="1233"/>
      <c r="FSG48" s="1233"/>
      <c r="FSH48" s="1233"/>
      <c r="FSI48" s="1233"/>
      <c r="FSJ48" s="1233"/>
      <c r="FSK48" s="1233"/>
      <c r="FSL48" s="1233"/>
      <c r="FSM48" s="1233"/>
      <c r="FSN48" s="1232"/>
      <c r="FSO48" s="1233"/>
      <c r="FSP48" s="1233"/>
      <c r="FSQ48" s="1233"/>
      <c r="FSR48" s="1233"/>
      <c r="FSS48" s="1233"/>
      <c r="FST48" s="1233"/>
      <c r="FSU48" s="1233"/>
      <c r="FSV48" s="1233"/>
      <c r="FSW48" s="1232"/>
      <c r="FSX48" s="1233"/>
      <c r="FSY48" s="1233"/>
      <c r="FSZ48" s="1233"/>
      <c r="FTA48" s="1233"/>
      <c r="FTB48" s="1233"/>
      <c r="FTC48" s="1233"/>
      <c r="FTD48" s="1233"/>
      <c r="FTE48" s="1233"/>
      <c r="FTF48" s="1232"/>
      <c r="FTG48" s="1233"/>
      <c r="FTH48" s="1233"/>
      <c r="FTI48" s="1233"/>
      <c r="FTJ48" s="1233"/>
      <c r="FTK48" s="1233"/>
      <c r="FTL48" s="1233"/>
      <c r="FTM48" s="1233"/>
      <c r="FTN48" s="1233"/>
      <c r="FTO48" s="1232"/>
      <c r="FTP48" s="1233"/>
      <c r="FTQ48" s="1233"/>
      <c r="FTR48" s="1233"/>
      <c r="FTS48" s="1233"/>
      <c r="FTT48" s="1233"/>
      <c r="FTU48" s="1233"/>
      <c r="FTV48" s="1233"/>
      <c r="FTW48" s="1233"/>
      <c r="FTX48" s="1232"/>
      <c r="FTY48" s="1233"/>
      <c r="FTZ48" s="1233"/>
      <c r="FUA48" s="1233"/>
      <c r="FUB48" s="1233"/>
      <c r="FUC48" s="1233"/>
      <c r="FUD48" s="1233"/>
      <c r="FUE48" s="1233"/>
      <c r="FUF48" s="1233"/>
      <c r="FUG48" s="1232"/>
      <c r="FUH48" s="1233"/>
      <c r="FUI48" s="1233"/>
      <c r="FUJ48" s="1233"/>
      <c r="FUK48" s="1233"/>
      <c r="FUL48" s="1233"/>
      <c r="FUM48" s="1233"/>
      <c r="FUN48" s="1233"/>
      <c r="FUO48" s="1233"/>
      <c r="FUP48" s="1232"/>
      <c r="FUQ48" s="1233"/>
      <c r="FUR48" s="1233"/>
      <c r="FUS48" s="1233"/>
      <c r="FUT48" s="1233"/>
      <c r="FUU48" s="1233"/>
      <c r="FUV48" s="1233"/>
      <c r="FUW48" s="1233"/>
      <c r="FUX48" s="1233"/>
      <c r="FUY48" s="1232"/>
      <c r="FUZ48" s="1233"/>
      <c r="FVA48" s="1233"/>
      <c r="FVB48" s="1233"/>
      <c r="FVC48" s="1233"/>
      <c r="FVD48" s="1233"/>
      <c r="FVE48" s="1233"/>
      <c r="FVF48" s="1233"/>
      <c r="FVG48" s="1233"/>
      <c r="FVH48" s="1232"/>
      <c r="FVI48" s="1233"/>
      <c r="FVJ48" s="1233"/>
      <c r="FVK48" s="1233"/>
      <c r="FVL48" s="1233"/>
      <c r="FVM48" s="1233"/>
      <c r="FVN48" s="1233"/>
      <c r="FVO48" s="1233"/>
      <c r="FVP48" s="1233"/>
      <c r="FVQ48" s="1232"/>
      <c r="FVR48" s="1233"/>
      <c r="FVS48" s="1233"/>
      <c r="FVT48" s="1233"/>
      <c r="FVU48" s="1233"/>
      <c r="FVV48" s="1233"/>
      <c r="FVW48" s="1233"/>
      <c r="FVX48" s="1233"/>
      <c r="FVY48" s="1233"/>
      <c r="FVZ48" s="1232"/>
      <c r="FWA48" s="1233"/>
      <c r="FWB48" s="1233"/>
      <c r="FWC48" s="1233"/>
      <c r="FWD48" s="1233"/>
      <c r="FWE48" s="1233"/>
      <c r="FWF48" s="1233"/>
      <c r="FWG48" s="1233"/>
      <c r="FWH48" s="1233"/>
      <c r="FWI48" s="1232"/>
      <c r="FWJ48" s="1233"/>
      <c r="FWK48" s="1233"/>
      <c r="FWL48" s="1233"/>
      <c r="FWM48" s="1233"/>
      <c r="FWN48" s="1233"/>
      <c r="FWO48" s="1233"/>
      <c r="FWP48" s="1233"/>
      <c r="FWQ48" s="1233"/>
      <c r="FWR48" s="1232"/>
      <c r="FWS48" s="1233"/>
      <c r="FWT48" s="1233"/>
      <c r="FWU48" s="1233"/>
      <c r="FWV48" s="1233"/>
      <c r="FWW48" s="1233"/>
      <c r="FWX48" s="1233"/>
      <c r="FWY48" s="1233"/>
      <c r="FWZ48" s="1233"/>
      <c r="FXA48" s="1232"/>
      <c r="FXB48" s="1233"/>
      <c r="FXC48" s="1233"/>
      <c r="FXD48" s="1233"/>
      <c r="FXE48" s="1233"/>
      <c r="FXF48" s="1233"/>
      <c r="FXG48" s="1233"/>
      <c r="FXH48" s="1233"/>
      <c r="FXI48" s="1233"/>
      <c r="FXJ48" s="1232"/>
      <c r="FXK48" s="1233"/>
      <c r="FXL48" s="1233"/>
      <c r="FXM48" s="1233"/>
      <c r="FXN48" s="1233"/>
      <c r="FXO48" s="1233"/>
      <c r="FXP48" s="1233"/>
      <c r="FXQ48" s="1233"/>
      <c r="FXR48" s="1233"/>
      <c r="FXS48" s="1232"/>
      <c r="FXT48" s="1233"/>
      <c r="FXU48" s="1233"/>
      <c r="FXV48" s="1233"/>
      <c r="FXW48" s="1233"/>
      <c r="FXX48" s="1233"/>
      <c r="FXY48" s="1233"/>
      <c r="FXZ48" s="1233"/>
      <c r="FYA48" s="1233"/>
      <c r="FYB48" s="1232"/>
      <c r="FYC48" s="1233"/>
      <c r="FYD48" s="1233"/>
      <c r="FYE48" s="1233"/>
      <c r="FYF48" s="1233"/>
      <c r="FYG48" s="1233"/>
      <c r="FYH48" s="1233"/>
      <c r="FYI48" s="1233"/>
      <c r="FYJ48" s="1233"/>
      <c r="FYK48" s="1232"/>
      <c r="FYL48" s="1233"/>
      <c r="FYM48" s="1233"/>
      <c r="FYN48" s="1233"/>
      <c r="FYO48" s="1233"/>
      <c r="FYP48" s="1233"/>
      <c r="FYQ48" s="1233"/>
      <c r="FYR48" s="1233"/>
      <c r="FYS48" s="1233"/>
      <c r="FYT48" s="1232"/>
      <c r="FYU48" s="1233"/>
      <c r="FYV48" s="1233"/>
      <c r="FYW48" s="1233"/>
      <c r="FYX48" s="1233"/>
      <c r="FYY48" s="1233"/>
      <c r="FYZ48" s="1233"/>
      <c r="FZA48" s="1233"/>
      <c r="FZB48" s="1233"/>
      <c r="FZC48" s="1232"/>
      <c r="FZD48" s="1233"/>
      <c r="FZE48" s="1233"/>
      <c r="FZF48" s="1233"/>
      <c r="FZG48" s="1233"/>
      <c r="FZH48" s="1233"/>
      <c r="FZI48" s="1233"/>
      <c r="FZJ48" s="1233"/>
      <c r="FZK48" s="1233"/>
      <c r="FZL48" s="1232"/>
      <c r="FZM48" s="1233"/>
      <c r="FZN48" s="1233"/>
      <c r="FZO48" s="1233"/>
      <c r="FZP48" s="1233"/>
      <c r="FZQ48" s="1233"/>
      <c r="FZR48" s="1233"/>
      <c r="FZS48" s="1233"/>
      <c r="FZT48" s="1233"/>
      <c r="FZU48" s="1232"/>
      <c r="FZV48" s="1233"/>
      <c r="FZW48" s="1233"/>
      <c r="FZX48" s="1233"/>
      <c r="FZY48" s="1233"/>
      <c r="FZZ48" s="1233"/>
      <c r="GAA48" s="1233"/>
      <c r="GAB48" s="1233"/>
      <c r="GAC48" s="1233"/>
      <c r="GAD48" s="1232"/>
      <c r="GAE48" s="1233"/>
      <c r="GAF48" s="1233"/>
      <c r="GAG48" s="1233"/>
      <c r="GAH48" s="1233"/>
      <c r="GAI48" s="1233"/>
      <c r="GAJ48" s="1233"/>
      <c r="GAK48" s="1233"/>
      <c r="GAL48" s="1233"/>
      <c r="GAM48" s="1232"/>
      <c r="GAN48" s="1233"/>
      <c r="GAO48" s="1233"/>
      <c r="GAP48" s="1233"/>
      <c r="GAQ48" s="1233"/>
      <c r="GAR48" s="1233"/>
      <c r="GAS48" s="1233"/>
      <c r="GAT48" s="1233"/>
      <c r="GAU48" s="1233"/>
      <c r="GAV48" s="1232"/>
      <c r="GAW48" s="1233"/>
      <c r="GAX48" s="1233"/>
      <c r="GAY48" s="1233"/>
      <c r="GAZ48" s="1233"/>
      <c r="GBA48" s="1233"/>
      <c r="GBB48" s="1233"/>
      <c r="GBC48" s="1233"/>
      <c r="GBD48" s="1233"/>
      <c r="GBE48" s="1232"/>
      <c r="GBF48" s="1233"/>
      <c r="GBG48" s="1233"/>
      <c r="GBH48" s="1233"/>
      <c r="GBI48" s="1233"/>
      <c r="GBJ48" s="1233"/>
      <c r="GBK48" s="1233"/>
      <c r="GBL48" s="1233"/>
      <c r="GBM48" s="1233"/>
      <c r="GBN48" s="1232"/>
      <c r="GBO48" s="1233"/>
      <c r="GBP48" s="1233"/>
      <c r="GBQ48" s="1233"/>
      <c r="GBR48" s="1233"/>
      <c r="GBS48" s="1233"/>
      <c r="GBT48" s="1233"/>
      <c r="GBU48" s="1233"/>
      <c r="GBV48" s="1233"/>
      <c r="GBW48" s="1232"/>
      <c r="GBX48" s="1233"/>
      <c r="GBY48" s="1233"/>
      <c r="GBZ48" s="1233"/>
      <c r="GCA48" s="1233"/>
      <c r="GCB48" s="1233"/>
      <c r="GCC48" s="1233"/>
      <c r="GCD48" s="1233"/>
      <c r="GCE48" s="1233"/>
      <c r="GCF48" s="1232"/>
      <c r="GCG48" s="1233"/>
      <c r="GCH48" s="1233"/>
      <c r="GCI48" s="1233"/>
      <c r="GCJ48" s="1233"/>
      <c r="GCK48" s="1233"/>
      <c r="GCL48" s="1233"/>
      <c r="GCM48" s="1233"/>
      <c r="GCN48" s="1233"/>
      <c r="GCO48" s="1232"/>
      <c r="GCP48" s="1233"/>
      <c r="GCQ48" s="1233"/>
      <c r="GCR48" s="1233"/>
      <c r="GCS48" s="1233"/>
      <c r="GCT48" s="1233"/>
      <c r="GCU48" s="1233"/>
      <c r="GCV48" s="1233"/>
      <c r="GCW48" s="1233"/>
      <c r="GCX48" s="1232"/>
      <c r="GCY48" s="1233"/>
      <c r="GCZ48" s="1233"/>
      <c r="GDA48" s="1233"/>
      <c r="GDB48" s="1233"/>
      <c r="GDC48" s="1233"/>
      <c r="GDD48" s="1233"/>
      <c r="GDE48" s="1233"/>
      <c r="GDF48" s="1233"/>
      <c r="GDG48" s="1232"/>
      <c r="GDH48" s="1233"/>
      <c r="GDI48" s="1233"/>
      <c r="GDJ48" s="1233"/>
      <c r="GDK48" s="1233"/>
      <c r="GDL48" s="1233"/>
      <c r="GDM48" s="1233"/>
      <c r="GDN48" s="1233"/>
      <c r="GDO48" s="1233"/>
      <c r="GDP48" s="1232"/>
      <c r="GDQ48" s="1233"/>
      <c r="GDR48" s="1233"/>
      <c r="GDS48" s="1233"/>
      <c r="GDT48" s="1233"/>
      <c r="GDU48" s="1233"/>
      <c r="GDV48" s="1233"/>
      <c r="GDW48" s="1233"/>
      <c r="GDX48" s="1233"/>
      <c r="GDY48" s="1232"/>
      <c r="GDZ48" s="1233"/>
      <c r="GEA48" s="1233"/>
      <c r="GEB48" s="1233"/>
      <c r="GEC48" s="1233"/>
      <c r="GED48" s="1233"/>
      <c r="GEE48" s="1233"/>
      <c r="GEF48" s="1233"/>
      <c r="GEG48" s="1233"/>
      <c r="GEH48" s="1232"/>
      <c r="GEI48" s="1233"/>
      <c r="GEJ48" s="1233"/>
      <c r="GEK48" s="1233"/>
      <c r="GEL48" s="1233"/>
      <c r="GEM48" s="1233"/>
      <c r="GEN48" s="1233"/>
      <c r="GEO48" s="1233"/>
      <c r="GEP48" s="1233"/>
      <c r="GEQ48" s="1232"/>
      <c r="GER48" s="1233"/>
      <c r="GES48" s="1233"/>
      <c r="GET48" s="1233"/>
      <c r="GEU48" s="1233"/>
      <c r="GEV48" s="1233"/>
      <c r="GEW48" s="1233"/>
      <c r="GEX48" s="1233"/>
      <c r="GEY48" s="1233"/>
      <c r="GEZ48" s="1232"/>
      <c r="GFA48" s="1233"/>
      <c r="GFB48" s="1233"/>
      <c r="GFC48" s="1233"/>
      <c r="GFD48" s="1233"/>
      <c r="GFE48" s="1233"/>
      <c r="GFF48" s="1233"/>
      <c r="GFG48" s="1233"/>
      <c r="GFH48" s="1233"/>
      <c r="GFI48" s="1232"/>
      <c r="GFJ48" s="1233"/>
      <c r="GFK48" s="1233"/>
      <c r="GFL48" s="1233"/>
      <c r="GFM48" s="1233"/>
      <c r="GFN48" s="1233"/>
      <c r="GFO48" s="1233"/>
      <c r="GFP48" s="1233"/>
      <c r="GFQ48" s="1233"/>
      <c r="GFR48" s="1232"/>
      <c r="GFS48" s="1233"/>
      <c r="GFT48" s="1233"/>
      <c r="GFU48" s="1233"/>
      <c r="GFV48" s="1233"/>
      <c r="GFW48" s="1233"/>
      <c r="GFX48" s="1233"/>
      <c r="GFY48" s="1233"/>
      <c r="GFZ48" s="1233"/>
      <c r="GGA48" s="1232"/>
      <c r="GGB48" s="1233"/>
      <c r="GGC48" s="1233"/>
      <c r="GGD48" s="1233"/>
      <c r="GGE48" s="1233"/>
      <c r="GGF48" s="1233"/>
      <c r="GGG48" s="1233"/>
      <c r="GGH48" s="1233"/>
      <c r="GGI48" s="1233"/>
      <c r="GGJ48" s="1232"/>
      <c r="GGK48" s="1233"/>
      <c r="GGL48" s="1233"/>
      <c r="GGM48" s="1233"/>
      <c r="GGN48" s="1233"/>
      <c r="GGO48" s="1233"/>
      <c r="GGP48" s="1233"/>
      <c r="GGQ48" s="1233"/>
      <c r="GGR48" s="1233"/>
      <c r="GGS48" s="1232"/>
      <c r="GGT48" s="1233"/>
      <c r="GGU48" s="1233"/>
      <c r="GGV48" s="1233"/>
      <c r="GGW48" s="1233"/>
      <c r="GGX48" s="1233"/>
      <c r="GGY48" s="1233"/>
      <c r="GGZ48" s="1233"/>
      <c r="GHA48" s="1233"/>
      <c r="GHB48" s="1232"/>
      <c r="GHC48" s="1233"/>
      <c r="GHD48" s="1233"/>
      <c r="GHE48" s="1233"/>
      <c r="GHF48" s="1233"/>
      <c r="GHG48" s="1233"/>
      <c r="GHH48" s="1233"/>
      <c r="GHI48" s="1233"/>
      <c r="GHJ48" s="1233"/>
      <c r="GHK48" s="1232"/>
      <c r="GHL48" s="1233"/>
      <c r="GHM48" s="1233"/>
      <c r="GHN48" s="1233"/>
      <c r="GHO48" s="1233"/>
      <c r="GHP48" s="1233"/>
      <c r="GHQ48" s="1233"/>
      <c r="GHR48" s="1233"/>
      <c r="GHS48" s="1233"/>
      <c r="GHT48" s="1232"/>
      <c r="GHU48" s="1233"/>
      <c r="GHV48" s="1233"/>
      <c r="GHW48" s="1233"/>
      <c r="GHX48" s="1233"/>
      <c r="GHY48" s="1233"/>
      <c r="GHZ48" s="1233"/>
      <c r="GIA48" s="1233"/>
      <c r="GIB48" s="1233"/>
      <c r="GIC48" s="1232"/>
      <c r="GID48" s="1233"/>
      <c r="GIE48" s="1233"/>
      <c r="GIF48" s="1233"/>
      <c r="GIG48" s="1233"/>
      <c r="GIH48" s="1233"/>
      <c r="GII48" s="1233"/>
      <c r="GIJ48" s="1233"/>
      <c r="GIK48" s="1233"/>
      <c r="GIL48" s="1232"/>
      <c r="GIM48" s="1233"/>
      <c r="GIN48" s="1233"/>
      <c r="GIO48" s="1233"/>
      <c r="GIP48" s="1233"/>
      <c r="GIQ48" s="1233"/>
      <c r="GIR48" s="1233"/>
      <c r="GIS48" s="1233"/>
      <c r="GIT48" s="1233"/>
      <c r="GIU48" s="1232"/>
      <c r="GIV48" s="1233"/>
      <c r="GIW48" s="1233"/>
      <c r="GIX48" s="1233"/>
      <c r="GIY48" s="1233"/>
      <c r="GIZ48" s="1233"/>
      <c r="GJA48" s="1233"/>
      <c r="GJB48" s="1233"/>
      <c r="GJC48" s="1233"/>
      <c r="GJD48" s="1232"/>
      <c r="GJE48" s="1233"/>
      <c r="GJF48" s="1233"/>
      <c r="GJG48" s="1233"/>
      <c r="GJH48" s="1233"/>
      <c r="GJI48" s="1233"/>
      <c r="GJJ48" s="1233"/>
      <c r="GJK48" s="1233"/>
      <c r="GJL48" s="1233"/>
      <c r="GJM48" s="1232"/>
      <c r="GJN48" s="1233"/>
      <c r="GJO48" s="1233"/>
      <c r="GJP48" s="1233"/>
      <c r="GJQ48" s="1233"/>
      <c r="GJR48" s="1233"/>
      <c r="GJS48" s="1233"/>
      <c r="GJT48" s="1233"/>
      <c r="GJU48" s="1233"/>
      <c r="GJV48" s="1232"/>
      <c r="GJW48" s="1233"/>
      <c r="GJX48" s="1233"/>
      <c r="GJY48" s="1233"/>
      <c r="GJZ48" s="1233"/>
      <c r="GKA48" s="1233"/>
      <c r="GKB48" s="1233"/>
      <c r="GKC48" s="1233"/>
      <c r="GKD48" s="1233"/>
      <c r="GKE48" s="1232"/>
      <c r="GKF48" s="1233"/>
      <c r="GKG48" s="1233"/>
      <c r="GKH48" s="1233"/>
      <c r="GKI48" s="1233"/>
      <c r="GKJ48" s="1233"/>
      <c r="GKK48" s="1233"/>
      <c r="GKL48" s="1233"/>
      <c r="GKM48" s="1233"/>
      <c r="GKN48" s="1232"/>
      <c r="GKO48" s="1233"/>
      <c r="GKP48" s="1233"/>
      <c r="GKQ48" s="1233"/>
      <c r="GKR48" s="1233"/>
      <c r="GKS48" s="1233"/>
      <c r="GKT48" s="1233"/>
      <c r="GKU48" s="1233"/>
      <c r="GKV48" s="1233"/>
      <c r="GKW48" s="1232"/>
      <c r="GKX48" s="1233"/>
      <c r="GKY48" s="1233"/>
      <c r="GKZ48" s="1233"/>
      <c r="GLA48" s="1233"/>
      <c r="GLB48" s="1233"/>
      <c r="GLC48" s="1233"/>
      <c r="GLD48" s="1233"/>
      <c r="GLE48" s="1233"/>
      <c r="GLF48" s="1232"/>
      <c r="GLG48" s="1233"/>
      <c r="GLH48" s="1233"/>
      <c r="GLI48" s="1233"/>
      <c r="GLJ48" s="1233"/>
      <c r="GLK48" s="1233"/>
      <c r="GLL48" s="1233"/>
      <c r="GLM48" s="1233"/>
      <c r="GLN48" s="1233"/>
      <c r="GLO48" s="1232"/>
      <c r="GLP48" s="1233"/>
      <c r="GLQ48" s="1233"/>
      <c r="GLR48" s="1233"/>
      <c r="GLS48" s="1233"/>
      <c r="GLT48" s="1233"/>
      <c r="GLU48" s="1233"/>
      <c r="GLV48" s="1233"/>
      <c r="GLW48" s="1233"/>
      <c r="GLX48" s="1232"/>
      <c r="GLY48" s="1233"/>
      <c r="GLZ48" s="1233"/>
      <c r="GMA48" s="1233"/>
      <c r="GMB48" s="1233"/>
      <c r="GMC48" s="1233"/>
      <c r="GMD48" s="1233"/>
      <c r="GME48" s="1233"/>
      <c r="GMF48" s="1233"/>
      <c r="GMG48" s="1232"/>
      <c r="GMH48" s="1233"/>
      <c r="GMI48" s="1233"/>
      <c r="GMJ48" s="1233"/>
      <c r="GMK48" s="1233"/>
      <c r="GML48" s="1233"/>
      <c r="GMM48" s="1233"/>
      <c r="GMN48" s="1233"/>
      <c r="GMO48" s="1233"/>
      <c r="GMP48" s="1232"/>
      <c r="GMQ48" s="1233"/>
      <c r="GMR48" s="1233"/>
      <c r="GMS48" s="1233"/>
      <c r="GMT48" s="1233"/>
      <c r="GMU48" s="1233"/>
      <c r="GMV48" s="1233"/>
      <c r="GMW48" s="1233"/>
      <c r="GMX48" s="1233"/>
      <c r="GMY48" s="1232"/>
      <c r="GMZ48" s="1233"/>
      <c r="GNA48" s="1233"/>
      <c r="GNB48" s="1233"/>
      <c r="GNC48" s="1233"/>
      <c r="GND48" s="1233"/>
      <c r="GNE48" s="1233"/>
      <c r="GNF48" s="1233"/>
      <c r="GNG48" s="1233"/>
      <c r="GNH48" s="1232"/>
      <c r="GNI48" s="1233"/>
      <c r="GNJ48" s="1233"/>
      <c r="GNK48" s="1233"/>
      <c r="GNL48" s="1233"/>
      <c r="GNM48" s="1233"/>
      <c r="GNN48" s="1233"/>
      <c r="GNO48" s="1233"/>
      <c r="GNP48" s="1233"/>
      <c r="GNQ48" s="1232"/>
      <c r="GNR48" s="1233"/>
      <c r="GNS48" s="1233"/>
      <c r="GNT48" s="1233"/>
      <c r="GNU48" s="1233"/>
      <c r="GNV48" s="1233"/>
      <c r="GNW48" s="1233"/>
      <c r="GNX48" s="1233"/>
      <c r="GNY48" s="1233"/>
      <c r="GNZ48" s="1232"/>
      <c r="GOA48" s="1233"/>
      <c r="GOB48" s="1233"/>
      <c r="GOC48" s="1233"/>
      <c r="GOD48" s="1233"/>
      <c r="GOE48" s="1233"/>
      <c r="GOF48" s="1233"/>
      <c r="GOG48" s="1233"/>
      <c r="GOH48" s="1233"/>
      <c r="GOI48" s="1232"/>
      <c r="GOJ48" s="1233"/>
      <c r="GOK48" s="1233"/>
      <c r="GOL48" s="1233"/>
      <c r="GOM48" s="1233"/>
      <c r="GON48" s="1233"/>
      <c r="GOO48" s="1233"/>
      <c r="GOP48" s="1233"/>
      <c r="GOQ48" s="1233"/>
      <c r="GOR48" s="1232"/>
      <c r="GOS48" s="1233"/>
      <c r="GOT48" s="1233"/>
      <c r="GOU48" s="1233"/>
      <c r="GOV48" s="1233"/>
      <c r="GOW48" s="1233"/>
      <c r="GOX48" s="1233"/>
      <c r="GOY48" s="1233"/>
      <c r="GOZ48" s="1233"/>
      <c r="GPA48" s="1232"/>
      <c r="GPB48" s="1233"/>
      <c r="GPC48" s="1233"/>
      <c r="GPD48" s="1233"/>
      <c r="GPE48" s="1233"/>
      <c r="GPF48" s="1233"/>
      <c r="GPG48" s="1233"/>
      <c r="GPH48" s="1233"/>
      <c r="GPI48" s="1233"/>
      <c r="GPJ48" s="1232"/>
      <c r="GPK48" s="1233"/>
      <c r="GPL48" s="1233"/>
      <c r="GPM48" s="1233"/>
      <c r="GPN48" s="1233"/>
      <c r="GPO48" s="1233"/>
      <c r="GPP48" s="1233"/>
      <c r="GPQ48" s="1233"/>
      <c r="GPR48" s="1233"/>
      <c r="GPS48" s="1232"/>
      <c r="GPT48" s="1233"/>
      <c r="GPU48" s="1233"/>
      <c r="GPV48" s="1233"/>
      <c r="GPW48" s="1233"/>
      <c r="GPX48" s="1233"/>
      <c r="GPY48" s="1233"/>
      <c r="GPZ48" s="1233"/>
      <c r="GQA48" s="1233"/>
      <c r="GQB48" s="1232"/>
      <c r="GQC48" s="1233"/>
      <c r="GQD48" s="1233"/>
      <c r="GQE48" s="1233"/>
      <c r="GQF48" s="1233"/>
      <c r="GQG48" s="1233"/>
      <c r="GQH48" s="1233"/>
      <c r="GQI48" s="1233"/>
      <c r="GQJ48" s="1233"/>
      <c r="GQK48" s="1232"/>
      <c r="GQL48" s="1233"/>
      <c r="GQM48" s="1233"/>
      <c r="GQN48" s="1233"/>
      <c r="GQO48" s="1233"/>
      <c r="GQP48" s="1233"/>
      <c r="GQQ48" s="1233"/>
      <c r="GQR48" s="1233"/>
      <c r="GQS48" s="1233"/>
      <c r="GQT48" s="1232"/>
      <c r="GQU48" s="1233"/>
      <c r="GQV48" s="1233"/>
      <c r="GQW48" s="1233"/>
      <c r="GQX48" s="1233"/>
      <c r="GQY48" s="1233"/>
      <c r="GQZ48" s="1233"/>
      <c r="GRA48" s="1233"/>
      <c r="GRB48" s="1233"/>
      <c r="GRC48" s="1232"/>
      <c r="GRD48" s="1233"/>
      <c r="GRE48" s="1233"/>
      <c r="GRF48" s="1233"/>
      <c r="GRG48" s="1233"/>
      <c r="GRH48" s="1233"/>
      <c r="GRI48" s="1233"/>
      <c r="GRJ48" s="1233"/>
      <c r="GRK48" s="1233"/>
      <c r="GRL48" s="1232"/>
      <c r="GRM48" s="1233"/>
      <c r="GRN48" s="1233"/>
      <c r="GRO48" s="1233"/>
      <c r="GRP48" s="1233"/>
      <c r="GRQ48" s="1233"/>
      <c r="GRR48" s="1233"/>
      <c r="GRS48" s="1233"/>
      <c r="GRT48" s="1233"/>
      <c r="GRU48" s="1232"/>
      <c r="GRV48" s="1233"/>
      <c r="GRW48" s="1233"/>
      <c r="GRX48" s="1233"/>
      <c r="GRY48" s="1233"/>
      <c r="GRZ48" s="1233"/>
      <c r="GSA48" s="1233"/>
      <c r="GSB48" s="1233"/>
      <c r="GSC48" s="1233"/>
      <c r="GSD48" s="1232"/>
      <c r="GSE48" s="1233"/>
      <c r="GSF48" s="1233"/>
      <c r="GSG48" s="1233"/>
      <c r="GSH48" s="1233"/>
      <c r="GSI48" s="1233"/>
      <c r="GSJ48" s="1233"/>
      <c r="GSK48" s="1233"/>
      <c r="GSL48" s="1233"/>
      <c r="GSM48" s="1232"/>
      <c r="GSN48" s="1233"/>
      <c r="GSO48" s="1233"/>
      <c r="GSP48" s="1233"/>
      <c r="GSQ48" s="1233"/>
      <c r="GSR48" s="1233"/>
      <c r="GSS48" s="1233"/>
      <c r="GST48" s="1233"/>
      <c r="GSU48" s="1233"/>
      <c r="GSV48" s="1232"/>
      <c r="GSW48" s="1233"/>
      <c r="GSX48" s="1233"/>
      <c r="GSY48" s="1233"/>
      <c r="GSZ48" s="1233"/>
      <c r="GTA48" s="1233"/>
      <c r="GTB48" s="1233"/>
      <c r="GTC48" s="1233"/>
      <c r="GTD48" s="1233"/>
      <c r="GTE48" s="1232"/>
      <c r="GTF48" s="1233"/>
      <c r="GTG48" s="1233"/>
      <c r="GTH48" s="1233"/>
      <c r="GTI48" s="1233"/>
      <c r="GTJ48" s="1233"/>
      <c r="GTK48" s="1233"/>
      <c r="GTL48" s="1233"/>
      <c r="GTM48" s="1233"/>
      <c r="GTN48" s="1232"/>
      <c r="GTO48" s="1233"/>
      <c r="GTP48" s="1233"/>
      <c r="GTQ48" s="1233"/>
      <c r="GTR48" s="1233"/>
      <c r="GTS48" s="1233"/>
      <c r="GTT48" s="1233"/>
      <c r="GTU48" s="1233"/>
      <c r="GTV48" s="1233"/>
      <c r="GTW48" s="1232"/>
      <c r="GTX48" s="1233"/>
      <c r="GTY48" s="1233"/>
      <c r="GTZ48" s="1233"/>
      <c r="GUA48" s="1233"/>
      <c r="GUB48" s="1233"/>
      <c r="GUC48" s="1233"/>
      <c r="GUD48" s="1233"/>
      <c r="GUE48" s="1233"/>
      <c r="GUF48" s="1232"/>
      <c r="GUG48" s="1233"/>
      <c r="GUH48" s="1233"/>
      <c r="GUI48" s="1233"/>
      <c r="GUJ48" s="1233"/>
      <c r="GUK48" s="1233"/>
      <c r="GUL48" s="1233"/>
      <c r="GUM48" s="1233"/>
      <c r="GUN48" s="1233"/>
      <c r="GUO48" s="1232"/>
      <c r="GUP48" s="1233"/>
      <c r="GUQ48" s="1233"/>
      <c r="GUR48" s="1233"/>
      <c r="GUS48" s="1233"/>
      <c r="GUT48" s="1233"/>
      <c r="GUU48" s="1233"/>
      <c r="GUV48" s="1233"/>
      <c r="GUW48" s="1233"/>
      <c r="GUX48" s="1232"/>
      <c r="GUY48" s="1233"/>
      <c r="GUZ48" s="1233"/>
      <c r="GVA48" s="1233"/>
      <c r="GVB48" s="1233"/>
      <c r="GVC48" s="1233"/>
      <c r="GVD48" s="1233"/>
      <c r="GVE48" s="1233"/>
      <c r="GVF48" s="1233"/>
      <c r="GVG48" s="1232"/>
      <c r="GVH48" s="1233"/>
      <c r="GVI48" s="1233"/>
      <c r="GVJ48" s="1233"/>
      <c r="GVK48" s="1233"/>
      <c r="GVL48" s="1233"/>
      <c r="GVM48" s="1233"/>
      <c r="GVN48" s="1233"/>
      <c r="GVO48" s="1233"/>
      <c r="GVP48" s="1232"/>
      <c r="GVQ48" s="1233"/>
      <c r="GVR48" s="1233"/>
      <c r="GVS48" s="1233"/>
      <c r="GVT48" s="1233"/>
      <c r="GVU48" s="1233"/>
      <c r="GVV48" s="1233"/>
      <c r="GVW48" s="1233"/>
      <c r="GVX48" s="1233"/>
      <c r="GVY48" s="1232"/>
      <c r="GVZ48" s="1233"/>
      <c r="GWA48" s="1233"/>
      <c r="GWB48" s="1233"/>
      <c r="GWC48" s="1233"/>
      <c r="GWD48" s="1233"/>
      <c r="GWE48" s="1233"/>
      <c r="GWF48" s="1233"/>
      <c r="GWG48" s="1233"/>
      <c r="GWH48" s="1232"/>
      <c r="GWI48" s="1233"/>
      <c r="GWJ48" s="1233"/>
      <c r="GWK48" s="1233"/>
      <c r="GWL48" s="1233"/>
      <c r="GWM48" s="1233"/>
      <c r="GWN48" s="1233"/>
      <c r="GWO48" s="1233"/>
      <c r="GWP48" s="1233"/>
      <c r="GWQ48" s="1232"/>
      <c r="GWR48" s="1233"/>
      <c r="GWS48" s="1233"/>
      <c r="GWT48" s="1233"/>
      <c r="GWU48" s="1233"/>
      <c r="GWV48" s="1233"/>
      <c r="GWW48" s="1233"/>
      <c r="GWX48" s="1233"/>
      <c r="GWY48" s="1233"/>
      <c r="GWZ48" s="1232"/>
      <c r="GXA48" s="1233"/>
      <c r="GXB48" s="1233"/>
      <c r="GXC48" s="1233"/>
      <c r="GXD48" s="1233"/>
      <c r="GXE48" s="1233"/>
      <c r="GXF48" s="1233"/>
      <c r="GXG48" s="1233"/>
      <c r="GXH48" s="1233"/>
      <c r="GXI48" s="1232"/>
      <c r="GXJ48" s="1233"/>
      <c r="GXK48" s="1233"/>
      <c r="GXL48" s="1233"/>
      <c r="GXM48" s="1233"/>
      <c r="GXN48" s="1233"/>
      <c r="GXO48" s="1233"/>
      <c r="GXP48" s="1233"/>
      <c r="GXQ48" s="1233"/>
      <c r="GXR48" s="1232"/>
      <c r="GXS48" s="1233"/>
      <c r="GXT48" s="1233"/>
      <c r="GXU48" s="1233"/>
      <c r="GXV48" s="1233"/>
      <c r="GXW48" s="1233"/>
      <c r="GXX48" s="1233"/>
      <c r="GXY48" s="1233"/>
      <c r="GXZ48" s="1233"/>
      <c r="GYA48" s="1232"/>
      <c r="GYB48" s="1233"/>
      <c r="GYC48" s="1233"/>
      <c r="GYD48" s="1233"/>
      <c r="GYE48" s="1233"/>
      <c r="GYF48" s="1233"/>
      <c r="GYG48" s="1233"/>
      <c r="GYH48" s="1233"/>
      <c r="GYI48" s="1233"/>
      <c r="GYJ48" s="1232"/>
      <c r="GYK48" s="1233"/>
      <c r="GYL48" s="1233"/>
      <c r="GYM48" s="1233"/>
      <c r="GYN48" s="1233"/>
      <c r="GYO48" s="1233"/>
      <c r="GYP48" s="1233"/>
      <c r="GYQ48" s="1233"/>
      <c r="GYR48" s="1233"/>
      <c r="GYS48" s="1232"/>
      <c r="GYT48" s="1233"/>
      <c r="GYU48" s="1233"/>
      <c r="GYV48" s="1233"/>
      <c r="GYW48" s="1233"/>
      <c r="GYX48" s="1233"/>
      <c r="GYY48" s="1233"/>
      <c r="GYZ48" s="1233"/>
      <c r="GZA48" s="1233"/>
      <c r="GZB48" s="1232"/>
      <c r="GZC48" s="1233"/>
      <c r="GZD48" s="1233"/>
      <c r="GZE48" s="1233"/>
      <c r="GZF48" s="1233"/>
      <c r="GZG48" s="1233"/>
      <c r="GZH48" s="1233"/>
      <c r="GZI48" s="1233"/>
      <c r="GZJ48" s="1233"/>
      <c r="GZK48" s="1232"/>
      <c r="GZL48" s="1233"/>
      <c r="GZM48" s="1233"/>
      <c r="GZN48" s="1233"/>
      <c r="GZO48" s="1233"/>
      <c r="GZP48" s="1233"/>
      <c r="GZQ48" s="1233"/>
      <c r="GZR48" s="1233"/>
      <c r="GZS48" s="1233"/>
      <c r="GZT48" s="1232"/>
      <c r="GZU48" s="1233"/>
      <c r="GZV48" s="1233"/>
      <c r="GZW48" s="1233"/>
      <c r="GZX48" s="1233"/>
      <c r="GZY48" s="1233"/>
      <c r="GZZ48" s="1233"/>
      <c r="HAA48" s="1233"/>
      <c r="HAB48" s="1233"/>
      <c r="HAC48" s="1232"/>
      <c r="HAD48" s="1233"/>
      <c r="HAE48" s="1233"/>
      <c r="HAF48" s="1233"/>
      <c r="HAG48" s="1233"/>
      <c r="HAH48" s="1233"/>
      <c r="HAI48" s="1233"/>
      <c r="HAJ48" s="1233"/>
      <c r="HAK48" s="1233"/>
      <c r="HAL48" s="1232"/>
      <c r="HAM48" s="1233"/>
      <c r="HAN48" s="1233"/>
      <c r="HAO48" s="1233"/>
      <c r="HAP48" s="1233"/>
      <c r="HAQ48" s="1233"/>
      <c r="HAR48" s="1233"/>
      <c r="HAS48" s="1233"/>
      <c r="HAT48" s="1233"/>
      <c r="HAU48" s="1232"/>
      <c r="HAV48" s="1233"/>
      <c r="HAW48" s="1233"/>
      <c r="HAX48" s="1233"/>
      <c r="HAY48" s="1233"/>
      <c r="HAZ48" s="1233"/>
      <c r="HBA48" s="1233"/>
      <c r="HBB48" s="1233"/>
      <c r="HBC48" s="1233"/>
      <c r="HBD48" s="1232"/>
      <c r="HBE48" s="1233"/>
      <c r="HBF48" s="1233"/>
      <c r="HBG48" s="1233"/>
      <c r="HBH48" s="1233"/>
      <c r="HBI48" s="1233"/>
      <c r="HBJ48" s="1233"/>
      <c r="HBK48" s="1233"/>
      <c r="HBL48" s="1233"/>
      <c r="HBM48" s="1232"/>
      <c r="HBN48" s="1233"/>
      <c r="HBO48" s="1233"/>
      <c r="HBP48" s="1233"/>
      <c r="HBQ48" s="1233"/>
      <c r="HBR48" s="1233"/>
      <c r="HBS48" s="1233"/>
      <c r="HBT48" s="1233"/>
      <c r="HBU48" s="1233"/>
      <c r="HBV48" s="1232"/>
      <c r="HBW48" s="1233"/>
      <c r="HBX48" s="1233"/>
      <c r="HBY48" s="1233"/>
      <c r="HBZ48" s="1233"/>
      <c r="HCA48" s="1233"/>
      <c r="HCB48" s="1233"/>
      <c r="HCC48" s="1233"/>
      <c r="HCD48" s="1233"/>
      <c r="HCE48" s="1232"/>
      <c r="HCF48" s="1233"/>
      <c r="HCG48" s="1233"/>
      <c r="HCH48" s="1233"/>
      <c r="HCI48" s="1233"/>
      <c r="HCJ48" s="1233"/>
      <c r="HCK48" s="1233"/>
      <c r="HCL48" s="1233"/>
      <c r="HCM48" s="1233"/>
      <c r="HCN48" s="1232"/>
      <c r="HCO48" s="1233"/>
      <c r="HCP48" s="1233"/>
      <c r="HCQ48" s="1233"/>
      <c r="HCR48" s="1233"/>
      <c r="HCS48" s="1233"/>
      <c r="HCT48" s="1233"/>
      <c r="HCU48" s="1233"/>
      <c r="HCV48" s="1233"/>
      <c r="HCW48" s="1232"/>
      <c r="HCX48" s="1233"/>
      <c r="HCY48" s="1233"/>
      <c r="HCZ48" s="1233"/>
      <c r="HDA48" s="1233"/>
      <c r="HDB48" s="1233"/>
      <c r="HDC48" s="1233"/>
      <c r="HDD48" s="1233"/>
      <c r="HDE48" s="1233"/>
      <c r="HDF48" s="1232"/>
      <c r="HDG48" s="1233"/>
      <c r="HDH48" s="1233"/>
      <c r="HDI48" s="1233"/>
      <c r="HDJ48" s="1233"/>
      <c r="HDK48" s="1233"/>
      <c r="HDL48" s="1233"/>
      <c r="HDM48" s="1233"/>
      <c r="HDN48" s="1233"/>
      <c r="HDO48" s="1232"/>
      <c r="HDP48" s="1233"/>
      <c r="HDQ48" s="1233"/>
      <c r="HDR48" s="1233"/>
      <c r="HDS48" s="1233"/>
      <c r="HDT48" s="1233"/>
      <c r="HDU48" s="1233"/>
      <c r="HDV48" s="1233"/>
      <c r="HDW48" s="1233"/>
      <c r="HDX48" s="1232"/>
      <c r="HDY48" s="1233"/>
      <c r="HDZ48" s="1233"/>
      <c r="HEA48" s="1233"/>
      <c r="HEB48" s="1233"/>
      <c r="HEC48" s="1233"/>
      <c r="HED48" s="1233"/>
      <c r="HEE48" s="1233"/>
      <c r="HEF48" s="1233"/>
      <c r="HEG48" s="1232"/>
      <c r="HEH48" s="1233"/>
      <c r="HEI48" s="1233"/>
      <c r="HEJ48" s="1233"/>
      <c r="HEK48" s="1233"/>
      <c r="HEL48" s="1233"/>
      <c r="HEM48" s="1233"/>
      <c r="HEN48" s="1233"/>
      <c r="HEO48" s="1233"/>
      <c r="HEP48" s="1232"/>
      <c r="HEQ48" s="1233"/>
      <c r="HER48" s="1233"/>
      <c r="HES48" s="1233"/>
      <c r="HET48" s="1233"/>
      <c r="HEU48" s="1233"/>
      <c r="HEV48" s="1233"/>
      <c r="HEW48" s="1233"/>
      <c r="HEX48" s="1233"/>
      <c r="HEY48" s="1232"/>
      <c r="HEZ48" s="1233"/>
      <c r="HFA48" s="1233"/>
      <c r="HFB48" s="1233"/>
      <c r="HFC48" s="1233"/>
      <c r="HFD48" s="1233"/>
      <c r="HFE48" s="1233"/>
      <c r="HFF48" s="1233"/>
      <c r="HFG48" s="1233"/>
      <c r="HFH48" s="1232"/>
      <c r="HFI48" s="1233"/>
      <c r="HFJ48" s="1233"/>
      <c r="HFK48" s="1233"/>
      <c r="HFL48" s="1233"/>
      <c r="HFM48" s="1233"/>
      <c r="HFN48" s="1233"/>
      <c r="HFO48" s="1233"/>
      <c r="HFP48" s="1233"/>
      <c r="HFQ48" s="1232"/>
      <c r="HFR48" s="1233"/>
      <c r="HFS48" s="1233"/>
      <c r="HFT48" s="1233"/>
      <c r="HFU48" s="1233"/>
      <c r="HFV48" s="1233"/>
      <c r="HFW48" s="1233"/>
      <c r="HFX48" s="1233"/>
      <c r="HFY48" s="1233"/>
      <c r="HFZ48" s="1232"/>
      <c r="HGA48" s="1233"/>
      <c r="HGB48" s="1233"/>
      <c r="HGC48" s="1233"/>
      <c r="HGD48" s="1233"/>
      <c r="HGE48" s="1233"/>
      <c r="HGF48" s="1233"/>
      <c r="HGG48" s="1233"/>
      <c r="HGH48" s="1233"/>
      <c r="HGI48" s="1232"/>
      <c r="HGJ48" s="1233"/>
      <c r="HGK48" s="1233"/>
      <c r="HGL48" s="1233"/>
      <c r="HGM48" s="1233"/>
      <c r="HGN48" s="1233"/>
      <c r="HGO48" s="1233"/>
      <c r="HGP48" s="1233"/>
      <c r="HGQ48" s="1233"/>
      <c r="HGR48" s="1232"/>
      <c r="HGS48" s="1233"/>
      <c r="HGT48" s="1233"/>
      <c r="HGU48" s="1233"/>
      <c r="HGV48" s="1233"/>
      <c r="HGW48" s="1233"/>
      <c r="HGX48" s="1233"/>
      <c r="HGY48" s="1233"/>
      <c r="HGZ48" s="1233"/>
      <c r="HHA48" s="1232"/>
      <c r="HHB48" s="1233"/>
      <c r="HHC48" s="1233"/>
      <c r="HHD48" s="1233"/>
      <c r="HHE48" s="1233"/>
      <c r="HHF48" s="1233"/>
      <c r="HHG48" s="1233"/>
      <c r="HHH48" s="1233"/>
      <c r="HHI48" s="1233"/>
      <c r="HHJ48" s="1232"/>
      <c r="HHK48" s="1233"/>
      <c r="HHL48" s="1233"/>
      <c r="HHM48" s="1233"/>
      <c r="HHN48" s="1233"/>
      <c r="HHO48" s="1233"/>
      <c r="HHP48" s="1233"/>
      <c r="HHQ48" s="1233"/>
      <c r="HHR48" s="1233"/>
      <c r="HHS48" s="1232"/>
      <c r="HHT48" s="1233"/>
      <c r="HHU48" s="1233"/>
      <c r="HHV48" s="1233"/>
      <c r="HHW48" s="1233"/>
      <c r="HHX48" s="1233"/>
      <c r="HHY48" s="1233"/>
      <c r="HHZ48" s="1233"/>
      <c r="HIA48" s="1233"/>
      <c r="HIB48" s="1232"/>
      <c r="HIC48" s="1233"/>
      <c r="HID48" s="1233"/>
      <c r="HIE48" s="1233"/>
      <c r="HIF48" s="1233"/>
      <c r="HIG48" s="1233"/>
      <c r="HIH48" s="1233"/>
      <c r="HII48" s="1233"/>
      <c r="HIJ48" s="1233"/>
      <c r="HIK48" s="1232"/>
      <c r="HIL48" s="1233"/>
      <c r="HIM48" s="1233"/>
      <c r="HIN48" s="1233"/>
      <c r="HIO48" s="1233"/>
      <c r="HIP48" s="1233"/>
      <c r="HIQ48" s="1233"/>
      <c r="HIR48" s="1233"/>
      <c r="HIS48" s="1233"/>
      <c r="HIT48" s="1232"/>
      <c r="HIU48" s="1233"/>
      <c r="HIV48" s="1233"/>
      <c r="HIW48" s="1233"/>
      <c r="HIX48" s="1233"/>
      <c r="HIY48" s="1233"/>
      <c r="HIZ48" s="1233"/>
      <c r="HJA48" s="1233"/>
      <c r="HJB48" s="1233"/>
      <c r="HJC48" s="1232"/>
      <c r="HJD48" s="1233"/>
      <c r="HJE48" s="1233"/>
      <c r="HJF48" s="1233"/>
      <c r="HJG48" s="1233"/>
      <c r="HJH48" s="1233"/>
      <c r="HJI48" s="1233"/>
      <c r="HJJ48" s="1233"/>
      <c r="HJK48" s="1233"/>
      <c r="HJL48" s="1232"/>
      <c r="HJM48" s="1233"/>
      <c r="HJN48" s="1233"/>
      <c r="HJO48" s="1233"/>
      <c r="HJP48" s="1233"/>
      <c r="HJQ48" s="1233"/>
      <c r="HJR48" s="1233"/>
      <c r="HJS48" s="1233"/>
      <c r="HJT48" s="1233"/>
      <c r="HJU48" s="1232"/>
      <c r="HJV48" s="1233"/>
      <c r="HJW48" s="1233"/>
      <c r="HJX48" s="1233"/>
      <c r="HJY48" s="1233"/>
      <c r="HJZ48" s="1233"/>
      <c r="HKA48" s="1233"/>
      <c r="HKB48" s="1233"/>
      <c r="HKC48" s="1233"/>
      <c r="HKD48" s="1232"/>
      <c r="HKE48" s="1233"/>
      <c r="HKF48" s="1233"/>
      <c r="HKG48" s="1233"/>
      <c r="HKH48" s="1233"/>
      <c r="HKI48" s="1233"/>
      <c r="HKJ48" s="1233"/>
      <c r="HKK48" s="1233"/>
      <c r="HKL48" s="1233"/>
      <c r="HKM48" s="1232"/>
      <c r="HKN48" s="1233"/>
      <c r="HKO48" s="1233"/>
      <c r="HKP48" s="1233"/>
      <c r="HKQ48" s="1233"/>
      <c r="HKR48" s="1233"/>
      <c r="HKS48" s="1233"/>
      <c r="HKT48" s="1233"/>
      <c r="HKU48" s="1233"/>
      <c r="HKV48" s="1232"/>
      <c r="HKW48" s="1233"/>
      <c r="HKX48" s="1233"/>
      <c r="HKY48" s="1233"/>
      <c r="HKZ48" s="1233"/>
      <c r="HLA48" s="1233"/>
      <c r="HLB48" s="1233"/>
      <c r="HLC48" s="1233"/>
      <c r="HLD48" s="1233"/>
      <c r="HLE48" s="1232"/>
      <c r="HLF48" s="1233"/>
      <c r="HLG48" s="1233"/>
      <c r="HLH48" s="1233"/>
      <c r="HLI48" s="1233"/>
      <c r="HLJ48" s="1233"/>
      <c r="HLK48" s="1233"/>
      <c r="HLL48" s="1233"/>
      <c r="HLM48" s="1233"/>
      <c r="HLN48" s="1232"/>
      <c r="HLO48" s="1233"/>
      <c r="HLP48" s="1233"/>
      <c r="HLQ48" s="1233"/>
      <c r="HLR48" s="1233"/>
      <c r="HLS48" s="1233"/>
      <c r="HLT48" s="1233"/>
      <c r="HLU48" s="1233"/>
      <c r="HLV48" s="1233"/>
      <c r="HLW48" s="1232"/>
      <c r="HLX48" s="1233"/>
      <c r="HLY48" s="1233"/>
      <c r="HLZ48" s="1233"/>
      <c r="HMA48" s="1233"/>
      <c r="HMB48" s="1233"/>
      <c r="HMC48" s="1233"/>
      <c r="HMD48" s="1233"/>
      <c r="HME48" s="1233"/>
      <c r="HMF48" s="1232"/>
      <c r="HMG48" s="1233"/>
      <c r="HMH48" s="1233"/>
      <c r="HMI48" s="1233"/>
      <c r="HMJ48" s="1233"/>
      <c r="HMK48" s="1233"/>
      <c r="HML48" s="1233"/>
      <c r="HMM48" s="1233"/>
      <c r="HMN48" s="1233"/>
      <c r="HMO48" s="1232"/>
      <c r="HMP48" s="1233"/>
      <c r="HMQ48" s="1233"/>
      <c r="HMR48" s="1233"/>
      <c r="HMS48" s="1233"/>
      <c r="HMT48" s="1233"/>
      <c r="HMU48" s="1233"/>
      <c r="HMV48" s="1233"/>
      <c r="HMW48" s="1233"/>
      <c r="HMX48" s="1232"/>
      <c r="HMY48" s="1233"/>
      <c r="HMZ48" s="1233"/>
      <c r="HNA48" s="1233"/>
      <c r="HNB48" s="1233"/>
      <c r="HNC48" s="1233"/>
      <c r="HND48" s="1233"/>
      <c r="HNE48" s="1233"/>
      <c r="HNF48" s="1233"/>
      <c r="HNG48" s="1232"/>
      <c r="HNH48" s="1233"/>
      <c r="HNI48" s="1233"/>
      <c r="HNJ48" s="1233"/>
      <c r="HNK48" s="1233"/>
      <c r="HNL48" s="1233"/>
      <c r="HNM48" s="1233"/>
      <c r="HNN48" s="1233"/>
      <c r="HNO48" s="1233"/>
      <c r="HNP48" s="1232"/>
      <c r="HNQ48" s="1233"/>
      <c r="HNR48" s="1233"/>
      <c r="HNS48" s="1233"/>
      <c r="HNT48" s="1233"/>
      <c r="HNU48" s="1233"/>
      <c r="HNV48" s="1233"/>
      <c r="HNW48" s="1233"/>
      <c r="HNX48" s="1233"/>
      <c r="HNY48" s="1232"/>
      <c r="HNZ48" s="1233"/>
      <c r="HOA48" s="1233"/>
      <c r="HOB48" s="1233"/>
      <c r="HOC48" s="1233"/>
      <c r="HOD48" s="1233"/>
      <c r="HOE48" s="1233"/>
      <c r="HOF48" s="1233"/>
      <c r="HOG48" s="1233"/>
      <c r="HOH48" s="1232"/>
      <c r="HOI48" s="1233"/>
      <c r="HOJ48" s="1233"/>
      <c r="HOK48" s="1233"/>
      <c r="HOL48" s="1233"/>
      <c r="HOM48" s="1233"/>
      <c r="HON48" s="1233"/>
      <c r="HOO48" s="1233"/>
      <c r="HOP48" s="1233"/>
      <c r="HOQ48" s="1232"/>
      <c r="HOR48" s="1233"/>
      <c r="HOS48" s="1233"/>
      <c r="HOT48" s="1233"/>
      <c r="HOU48" s="1233"/>
      <c r="HOV48" s="1233"/>
      <c r="HOW48" s="1233"/>
      <c r="HOX48" s="1233"/>
      <c r="HOY48" s="1233"/>
      <c r="HOZ48" s="1232"/>
      <c r="HPA48" s="1233"/>
      <c r="HPB48" s="1233"/>
      <c r="HPC48" s="1233"/>
      <c r="HPD48" s="1233"/>
      <c r="HPE48" s="1233"/>
      <c r="HPF48" s="1233"/>
      <c r="HPG48" s="1233"/>
      <c r="HPH48" s="1233"/>
      <c r="HPI48" s="1232"/>
      <c r="HPJ48" s="1233"/>
      <c r="HPK48" s="1233"/>
      <c r="HPL48" s="1233"/>
      <c r="HPM48" s="1233"/>
      <c r="HPN48" s="1233"/>
      <c r="HPO48" s="1233"/>
      <c r="HPP48" s="1233"/>
      <c r="HPQ48" s="1233"/>
      <c r="HPR48" s="1232"/>
      <c r="HPS48" s="1233"/>
      <c r="HPT48" s="1233"/>
      <c r="HPU48" s="1233"/>
      <c r="HPV48" s="1233"/>
      <c r="HPW48" s="1233"/>
      <c r="HPX48" s="1233"/>
      <c r="HPY48" s="1233"/>
      <c r="HPZ48" s="1233"/>
      <c r="HQA48" s="1232"/>
      <c r="HQB48" s="1233"/>
      <c r="HQC48" s="1233"/>
      <c r="HQD48" s="1233"/>
      <c r="HQE48" s="1233"/>
      <c r="HQF48" s="1233"/>
      <c r="HQG48" s="1233"/>
      <c r="HQH48" s="1233"/>
      <c r="HQI48" s="1233"/>
      <c r="HQJ48" s="1232"/>
      <c r="HQK48" s="1233"/>
      <c r="HQL48" s="1233"/>
      <c r="HQM48" s="1233"/>
      <c r="HQN48" s="1233"/>
      <c r="HQO48" s="1233"/>
      <c r="HQP48" s="1233"/>
      <c r="HQQ48" s="1233"/>
      <c r="HQR48" s="1233"/>
      <c r="HQS48" s="1232"/>
      <c r="HQT48" s="1233"/>
      <c r="HQU48" s="1233"/>
      <c r="HQV48" s="1233"/>
      <c r="HQW48" s="1233"/>
      <c r="HQX48" s="1233"/>
      <c r="HQY48" s="1233"/>
      <c r="HQZ48" s="1233"/>
      <c r="HRA48" s="1233"/>
      <c r="HRB48" s="1232"/>
      <c r="HRC48" s="1233"/>
      <c r="HRD48" s="1233"/>
      <c r="HRE48" s="1233"/>
      <c r="HRF48" s="1233"/>
      <c r="HRG48" s="1233"/>
      <c r="HRH48" s="1233"/>
      <c r="HRI48" s="1233"/>
      <c r="HRJ48" s="1233"/>
      <c r="HRK48" s="1232"/>
      <c r="HRL48" s="1233"/>
      <c r="HRM48" s="1233"/>
      <c r="HRN48" s="1233"/>
      <c r="HRO48" s="1233"/>
      <c r="HRP48" s="1233"/>
      <c r="HRQ48" s="1233"/>
      <c r="HRR48" s="1233"/>
      <c r="HRS48" s="1233"/>
      <c r="HRT48" s="1232"/>
      <c r="HRU48" s="1233"/>
      <c r="HRV48" s="1233"/>
      <c r="HRW48" s="1233"/>
      <c r="HRX48" s="1233"/>
      <c r="HRY48" s="1233"/>
      <c r="HRZ48" s="1233"/>
      <c r="HSA48" s="1233"/>
      <c r="HSB48" s="1233"/>
      <c r="HSC48" s="1232"/>
      <c r="HSD48" s="1233"/>
      <c r="HSE48" s="1233"/>
      <c r="HSF48" s="1233"/>
      <c r="HSG48" s="1233"/>
      <c r="HSH48" s="1233"/>
      <c r="HSI48" s="1233"/>
      <c r="HSJ48" s="1233"/>
      <c r="HSK48" s="1233"/>
      <c r="HSL48" s="1232"/>
      <c r="HSM48" s="1233"/>
      <c r="HSN48" s="1233"/>
      <c r="HSO48" s="1233"/>
      <c r="HSP48" s="1233"/>
      <c r="HSQ48" s="1233"/>
      <c r="HSR48" s="1233"/>
      <c r="HSS48" s="1233"/>
      <c r="HST48" s="1233"/>
      <c r="HSU48" s="1232"/>
      <c r="HSV48" s="1233"/>
      <c r="HSW48" s="1233"/>
      <c r="HSX48" s="1233"/>
      <c r="HSY48" s="1233"/>
      <c r="HSZ48" s="1233"/>
      <c r="HTA48" s="1233"/>
      <c r="HTB48" s="1233"/>
      <c r="HTC48" s="1233"/>
      <c r="HTD48" s="1232"/>
      <c r="HTE48" s="1233"/>
      <c r="HTF48" s="1233"/>
      <c r="HTG48" s="1233"/>
      <c r="HTH48" s="1233"/>
      <c r="HTI48" s="1233"/>
      <c r="HTJ48" s="1233"/>
      <c r="HTK48" s="1233"/>
      <c r="HTL48" s="1233"/>
      <c r="HTM48" s="1232"/>
      <c r="HTN48" s="1233"/>
      <c r="HTO48" s="1233"/>
      <c r="HTP48" s="1233"/>
      <c r="HTQ48" s="1233"/>
      <c r="HTR48" s="1233"/>
      <c r="HTS48" s="1233"/>
      <c r="HTT48" s="1233"/>
      <c r="HTU48" s="1233"/>
      <c r="HTV48" s="1232"/>
      <c r="HTW48" s="1233"/>
      <c r="HTX48" s="1233"/>
      <c r="HTY48" s="1233"/>
      <c r="HTZ48" s="1233"/>
      <c r="HUA48" s="1233"/>
      <c r="HUB48" s="1233"/>
      <c r="HUC48" s="1233"/>
      <c r="HUD48" s="1233"/>
      <c r="HUE48" s="1232"/>
      <c r="HUF48" s="1233"/>
      <c r="HUG48" s="1233"/>
      <c r="HUH48" s="1233"/>
      <c r="HUI48" s="1233"/>
      <c r="HUJ48" s="1233"/>
      <c r="HUK48" s="1233"/>
      <c r="HUL48" s="1233"/>
      <c r="HUM48" s="1233"/>
      <c r="HUN48" s="1232"/>
      <c r="HUO48" s="1233"/>
      <c r="HUP48" s="1233"/>
      <c r="HUQ48" s="1233"/>
      <c r="HUR48" s="1233"/>
      <c r="HUS48" s="1233"/>
      <c r="HUT48" s="1233"/>
      <c r="HUU48" s="1233"/>
      <c r="HUV48" s="1233"/>
      <c r="HUW48" s="1232"/>
      <c r="HUX48" s="1233"/>
      <c r="HUY48" s="1233"/>
      <c r="HUZ48" s="1233"/>
      <c r="HVA48" s="1233"/>
      <c r="HVB48" s="1233"/>
      <c r="HVC48" s="1233"/>
      <c r="HVD48" s="1233"/>
      <c r="HVE48" s="1233"/>
      <c r="HVF48" s="1232"/>
      <c r="HVG48" s="1233"/>
      <c r="HVH48" s="1233"/>
      <c r="HVI48" s="1233"/>
      <c r="HVJ48" s="1233"/>
      <c r="HVK48" s="1233"/>
      <c r="HVL48" s="1233"/>
      <c r="HVM48" s="1233"/>
      <c r="HVN48" s="1233"/>
      <c r="HVO48" s="1232"/>
      <c r="HVP48" s="1233"/>
      <c r="HVQ48" s="1233"/>
      <c r="HVR48" s="1233"/>
      <c r="HVS48" s="1233"/>
      <c r="HVT48" s="1233"/>
      <c r="HVU48" s="1233"/>
      <c r="HVV48" s="1233"/>
      <c r="HVW48" s="1233"/>
      <c r="HVX48" s="1232"/>
      <c r="HVY48" s="1233"/>
      <c r="HVZ48" s="1233"/>
      <c r="HWA48" s="1233"/>
      <c r="HWB48" s="1233"/>
      <c r="HWC48" s="1233"/>
      <c r="HWD48" s="1233"/>
      <c r="HWE48" s="1233"/>
      <c r="HWF48" s="1233"/>
      <c r="HWG48" s="1232"/>
      <c r="HWH48" s="1233"/>
      <c r="HWI48" s="1233"/>
      <c r="HWJ48" s="1233"/>
      <c r="HWK48" s="1233"/>
      <c r="HWL48" s="1233"/>
      <c r="HWM48" s="1233"/>
      <c r="HWN48" s="1233"/>
      <c r="HWO48" s="1233"/>
      <c r="HWP48" s="1232"/>
      <c r="HWQ48" s="1233"/>
      <c r="HWR48" s="1233"/>
      <c r="HWS48" s="1233"/>
      <c r="HWT48" s="1233"/>
      <c r="HWU48" s="1233"/>
      <c r="HWV48" s="1233"/>
      <c r="HWW48" s="1233"/>
      <c r="HWX48" s="1233"/>
      <c r="HWY48" s="1232"/>
      <c r="HWZ48" s="1233"/>
      <c r="HXA48" s="1233"/>
      <c r="HXB48" s="1233"/>
      <c r="HXC48" s="1233"/>
      <c r="HXD48" s="1233"/>
      <c r="HXE48" s="1233"/>
      <c r="HXF48" s="1233"/>
      <c r="HXG48" s="1233"/>
      <c r="HXH48" s="1232"/>
      <c r="HXI48" s="1233"/>
      <c r="HXJ48" s="1233"/>
      <c r="HXK48" s="1233"/>
      <c r="HXL48" s="1233"/>
      <c r="HXM48" s="1233"/>
      <c r="HXN48" s="1233"/>
      <c r="HXO48" s="1233"/>
      <c r="HXP48" s="1233"/>
      <c r="HXQ48" s="1232"/>
      <c r="HXR48" s="1233"/>
      <c r="HXS48" s="1233"/>
      <c r="HXT48" s="1233"/>
      <c r="HXU48" s="1233"/>
      <c r="HXV48" s="1233"/>
      <c r="HXW48" s="1233"/>
      <c r="HXX48" s="1233"/>
      <c r="HXY48" s="1233"/>
      <c r="HXZ48" s="1232"/>
      <c r="HYA48" s="1233"/>
      <c r="HYB48" s="1233"/>
      <c r="HYC48" s="1233"/>
      <c r="HYD48" s="1233"/>
      <c r="HYE48" s="1233"/>
      <c r="HYF48" s="1233"/>
      <c r="HYG48" s="1233"/>
      <c r="HYH48" s="1233"/>
      <c r="HYI48" s="1232"/>
      <c r="HYJ48" s="1233"/>
      <c r="HYK48" s="1233"/>
      <c r="HYL48" s="1233"/>
      <c r="HYM48" s="1233"/>
      <c r="HYN48" s="1233"/>
      <c r="HYO48" s="1233"/>
      <c r="HYP48" s="1233"/>
      <c r="HYQ48" s="1233"/>
      <c r="HYR48" s="1232"/>
      <c r="HYS48" s="1233"/>
      <c r="HYT48" s="1233"/>
      <c r="HYU48" s="1233"/>
      <c r="HYV48" s="1233"/>
      <c r="HYW48" s="1233"/>
      <c r="HYX48" s="1233"/>
      <c r="HYY48" s="1233"/>
      <c r="HYZ48" s="1233"/>
      <c r="HZA48" s="1232"/>
      <c r="HZB48" s="1233"/>
      <c r="HZC48" s="1233"/>
      <c r="HZD48" s="1233"/>
      <c r="HZE48" s="1233"/>
      <c r="HZF48" s="1233"/>
      <c r="HZG48" s="1233"/>
      <c r="HZH48" s="1233"/>
      <c r="HZI48" s="1233"/>
      <c r="HZJ48" s="1232"/>
      <c r="HZK48" s="1233"/>
      <c r="HZL48" s="1233"/>
      <c r="HZM48" s="1233"/>
      <c r="HZN48" s="1233"/>
      <c r="HZO48" s="1233"/>
      <c r="HZP48" s="1233"/>
      <c r="HZQ48" s="1233"/>
      <c r="HZR48" s="1233"/>
      <c r="HZS48" s="1232"/>
      <c r="HZT48" s="1233"/>
      <c r="HZU48" s="1233"/>
      <c r="HZV48" s="1233"/>
      <c r="HZW48" s="1233"/>
      <c r="HZX48" s="1233"/>
      <c r="HZY48" s="1233"/>
      <c r="HZZ48" s="1233"/>
      <c r="IAA48" s="1233"/>
      <c r="IAB48" s="1232"/>
      <c r="IAC48" s="1233"/>
      <c r="IAD48" s="1233"/>
      <c r="IAE48" s="1233"/>
      <c r="IAF48" s="1233"/>
      <c r="IAG48" s="1233"/>
      <c r="IAH48" s="1233"/>
      <c r="IAI48" s="1233"/>
      <c r="IAJ48" s="1233"/>
      <c r="IAK48" s="1232"/>
      <c r="IAL48" s="1233"/>
      <c r="IAM48" s="1233"/>
      <c r="IAN48" s="1233"/>
      <c r="IAO48" s="1233"/>
      <c r="IAP48" s="1233"/>
      <c r="IAQ48" s="1233"/>
      <c r="IAR48" s="1233"/>
      <c r="IAS48" s="1233"/>
      <c r="IAT48" s="1232"/>
      <c r="IAU48" s="1233"/>
      <c r="IAV48" s="1233"/>
      <c r="IAW48" s="1233"/>
      <c r="IAX48" s="1233"/>
      <c r="IAY48" s="1233"/>
      <c r="IAZ48" s="1233"/>
      <c r="IBA48" s="1233"/>
      <c r="IBB48" s="1233"/>
      <c r="IBC48" s="1232"/>
      <c r="IBD48" s="1233"/>
      <c r="IBE48" s="1233"/>
      <c r="IBF48" s="1233"/>
      <c r="IBG48" s="1233"/>
      <c r="IBH48" s="1233"/>
      <c r="IBI48" s="1233"/>
      <c r="IBJ48" s="1233"/>
      <c r="IBK48" s="1233"/>
      <c r="IBL48" s="1232"/>
      <c r="IBM48" s="1233"/>
      <c r="IBN48" s="1233"/>
      <c r="IBO48" s="1233"/>
      <c r="IBP48" s="1233"/>
      <c r="IBQ48" s="1233"/>
      <c r="IBR48" s="1233"/>
      <c r="IBS48" s="1233"/>
      <c r="IBT48" s="1233"/>
      <c r="IBU48" s="1232"/>
      <c r="IBV48" s="1233"/>
      <c r="IBW48" s="1233"/>
      <c r="IBX48" s="1233"/>
      <c r="IBY48" s="1233"/>
      <c r="IBZ48" s="1233"/>
      <c r="ICA48" s="1233"/>
      <c r="ICB48" s="1233"/>
      <c r="ICC48" s="1233"/>
      <c r="ICD48" s="1232"/>
      <c r="ICE48" s="1233"/>
      <c r="ICF48" s="1233"/>
      <c r="ICG48" s="1233"/>
      <c r="ICH48" s="1233"/>
      <c r="ICI48" s="1233"/>
      <c r="ICJ48" s="1233"/>
      <c r="ICK48" s="1233"/>
      <c r="ICL48" s="1233"/>
      <c r="ICM48" s="1232"/>
      <c r="ICN48" s="1233"/>
      <c r="ICO48" s="1233"/>
      <c r="ICP48" s="1233"/>
      <c r="ICQ48" s="1233"/>
      <c r="ICR48" s="1233"/>
      <c r="ICS48" s="1233"/>
      <c r="ICT48" s="1233"/>
      <c r="ICU48" s="1233"/>
      <c r="ICV48" s="1232"/>
      <c r="ICW48" s="1233"/>
      <c r="ICX48" s="1233"/>
      <c r="ICY48" s="1233"/>
      <c r="ICZ48" s="1233"/>
      <c r="IDA48" s="1233"/>
      <c r="IDB48" s="1233"/>
      <c r="IDC48" s="1233"/>
      <c r="IDD48" s="1233"/>
      <c r="IDE48" s="1232"/>
      <c r="IDF48" s="1233"/>
      <c r="IDG48" s="1233"/>
      <c r="IDH48" s="1233"/>
      <c r="IDI48" s="1233"/>
      <c r="IDJ48" s="1233"/>
      <c r="IDK48" s="1233"/>
      <c r="IDL48" s="1233"/>
      <c r="IDM48" s="1233"/>
      <c r="IDN48" s="1232"/>
      <c r="IDO48" s="1233"/>
      <c r="IDP48" s="1233"/>
      <c r="IDQ48" s="1233"/>
      <c r="IDR48" s="1233"/>
      <c r="IDS48" s="1233"/>
      <c r="IDT48" s="1233"/>
      <c r="IDU48" s="1233"/>
      <c r="IDV48" s="1233"/>
      <c r="IDW48" s="1232"/>
      <c r="IDX48" s="1233"/>
      <c r="IDY48" s="1233"/>
      <c r="IDZ48" s="1233"/>
      <c r="IEA48" s="1233"/>
      <c r="IEB48" s="1233"/>
      <c r="IEC48" s="1233"/>
      <c r="IED48" s="1233"/>
      <c r="IEE48" s="1233"/>
      <c r="IEF48" s="1232"/>
      <c r="IEG48" s="1233"/>
      <c r="IEH48" s="1233"/>
      <c r="IEI48" s="1233"/>
      <c r="IEJ48" s="1233"/>
      <c r="IEK48" s="1233"/>
      <c r="IEL48" s="1233"/>
      <c r="IEM48" s="1233"/>
      <c r="IEN48" s="1233"/>
      <c r="IEO48" s="1232"/>
      <c r="IEP48" s="1233"/>
      <c r="IEQ48" s="1233"/>
      <c r="IER48" s="1233"/>
      <c r="IES48" s="1233"/>
      <c r="IET48" s="1233"/>
      <c r="IEU48" s="1233"/>
      <c r="IEV48" s="1233"/>
      <c r="IEW48" s="1233"/>
      <c r="IEX48" s="1232"/>
      <c r="IEY48" s="1233"/>
      <c r="IEZ48" s="1233"/>
      <c r="IFA48" s="1233"/>
      <c r="IFB48" s="1233"/>
      <c r="IFC48" s="1233"/>
      <c r="IFD48" s="1233"/>
      <c r="IFE48" s="1233"/>
      <c r="IFF48" s="1233"/>
      <c r="IFG48" s="1232"/>
      <c r="IFH48" s="1233"/>
      <c r="IFI48" s="1233"/>
      <c r="IFJ48" s="1233"/>
      <c r="IFK48" s="1233"/>
      <c r="IFL48" s="1233"/>
      <c r="IFM48" s="1233"/>
      <c r="IFN48" s="1233"/>
      <c r="IFO48" s="1233"/>
      <c r="IFP48" s="1232"/>
      <c r="IFQ48" s="1233"/>
      <c r="IFR48" s="1233"/>
      <c r="IFS48" s="1233"/>
      <c r="IFT48" s="1233"/>
      <c r="IFU48" s="1233"/>
      <c r="IFV48" s="1233"/>
      <c r="IFW48" s="1233"/>
      <c r="IFX48" s="1233"/>
      <c r="IFY48" s="1232"/>
      <c r="IFZ48" s="1233"/>
      <c r="IGA48" s="1233"/>
      <c r="IGB48" s="1233"/>
      <c r="IGC48" s="1233"/>
      <c r="IGD48" s="1233"/>
      <c r="IGE48" s="1233"/>
      <c r="IGF48" s="1233"/>
      <c r="IGG48" s="1233"/>
      <c r="IGH48" s="1232"/>
      <c r="IGI48" s="1233"/>
      <c r="IGJ48" s="1233"/>
      <c r="IGK48" s="1233"/>
      <c r="IGL48" s="1233"/>
      <c r="IGM48" s="1233"/>
      <c r="IGN48" s="1233"/>
      <c r="IGO48" s="1233"/>
      <c r="IGP48" s="1233"/>
      <c r="IGQ48" s="1232"/>
      <c r="IGR48" s="1233"/>
      <c r="IGS48" s="1233"/>
      <c r="IGT48" s="1233"/>
      <c r="IGU48" s="1233"/>
      <c r="IGV48" s="1233"/>
      <c r="IGW48" s="1233"/>
      <c r="IGX48" s="1233"/>
      <c r="IGY48" s="1233"/>
      <c r="IGZ48" s="1232"/>
      <c r="IHA48" s="1233"/>
      <c r="IHB48" s="1233"/>
      <c r="IHC48" s="1233"/>
      <c r="IHD48" s="1233"/>
      <c r="IHE48" s="1233"/>
      <c r="IHF48" s="1233"/>
      <c r="IHG48" s="1233"/>
      <c r="IHH48" s="1233"/>
      <c r="IHI48" s="1232"/>
      <c r="IHJ48" s="1233"/>
      <c r="IHK48" s="1233"/>
      <c r="IHL48" s="1233"/>
      <c r="IHM48" s="1233"/>
      <c r="IHN48" s="1233"/>
      <c r="IHO48" s="1233"/>
      <c r="IHP48" s="1233"/>
      <c r="IHQ48" s="1233"/>
      <c r="IHR48" s="1232"/>
      <c r="IHS48" s="1233"/>
      <c r="IHT48" s="1233"/>
      <c r="IHU48" s="1233"/>
      <c r="IHV48" s="1233"/>
      <c r="IHW48" s="1233"/>
      <c r="IHX48" s="1233"/>
      <c r="IHY48" s="1233"/>
      <c r="IHZ48" s="1233"/>
      <c r="IIA48" s="1232"/>
      <c r="IIB48" s="1233"/>
      <c r="IIC48" s="1233"/>
      <c r="IID48" s="1233"/>
      <c r="IIE48" s="1233"/>
      <c r="IIF48" s="1233"/>
      <c r="IIG48" s="1233"/>
      <c r="IIH48" s="1233"/>
      <c r="III48" s="1233"/>
      <c r="IIJ48" s="1232"/>
      <c r="IIK48" s="1233"/>
      <c r="IIL48" s="1233"/>
      <c r="IIM48" s="1233"/>
      <c r="IIN48" s="1233"/>
      <c r="IIO48" s="1233"/>
      <c r="IIP48" s="1233"/>
      <c r="IIQ48" s="1233"/>
      <c r="IIR48" s="1233"/>
      <c r="IIS48" s="1232"/>
      <c r="IIT48" s="1233"/>
      <c r="IIU48" s="1233"/>
      <c r="IIV48" s="1233"/>
      <c r="IIW48" s="1233"/>
      <c r="IIX48" s="1233"/>
      <c r="IIY48" s="1233"/>
      <c r="IIZ48" s="1233"/>
      <c r="IJA48" s="1233"/>
      <c r="IJB48" s="1232"/>
      <c r="IJC48" s="1233"/>
      <c r="IJD48" s="1233"/>
      <c r="IJE48" s="1233"/>
      <c r="IJF48" s="1233"/>
      <c r="IJG48" s="1233"/>
      <c r="IJH48" s="1233"/>
      <c r="IJI48" s="1233"/>
      <c r="IJJ48" s="1233"/>
      <c r="IJK48" s="1232"/>
      <c r="IJL48" s="1233"/>
      <c r="IJM48" s="1233"/>
      <c r="IJN48" s="1233"/>
      <c r="IJO48" s="1233"/>
      <c r="IJP48" s="1233"/>
      <c r="IJQ48" s="1233"/>
      <c r="IJR48" s="1233"/>
      <c r="IJS48" s="1233"/>
      <c r="IJT48" s="1232"/>
      <c r="IJU48" s="1233"/>
      <c r="IJV48" s="1233"/>
      <c r="IJW48" s="1233"/>
      <c r="IJX48" s="1233"/>
      <c r="IJY48" s="1233"/>
      <c r="IJZ48" s="1233"/>
      <c r="IKA48" s="1233"/>
      <c r="IKB48" s="1233"/>
      <c r="IKC48" s="1232"/>
      <c r="IKD48" s="1233"/>
      <c r="IKE48" s="1233"/>
      <c r="IKF48" s="1233"/>
      <c r="IKG48" s="1233"/>
      <c r="IKH48" s="1233"/>
      <c r="IKI48" s="1233"/>
      <c r="IKJ48" s="1233"/>
      <c r="IKK48" s="1233"/>
      <c r="IKL48" s="1232"/>
      <c r="IKM48" s="1233"/>
      <c r="IKN48" s="1233"/>
      <c r="IKO48" s="1233"/>
      <c r="IKP48" s="1233"/>
      <c r="IKQ48" s="1233"/>
      <c r="IKR48" s="1233"/>
      <c r="IKS48" s="1233"/>
      <c r="IKT48" s="1233"/>
      <c r="IKU48" s="1232"/>
      <c r="IKV48" s="1233"/>
      <c r="IKW48" s="1233"/>
      <c r="IKX48" s="1233"/>
      <c r="IKY48" s="1233"/>
      <c r="IKZ48" s="1233"/>
      <c r="ILA48" s="1233"/>
      <c r="ILB48" s="1233"/>
      <c r="ILC48" s="1233"/>
      <c r="ILD48" s="1232"/>
      <c r="ILE48" s="1233"/>
      <c r="ILF48" s="1233"/>
      <c r="ILG48" s="1233"/>
      <c r="ILH48" s="1233"/>
      <c r="ILI48" s="1233"/>
      <c r="ILJ48" s="1233"/>
      <c r="ILK48" s="1233"/>
      <c r="ILL48" s="1233"/>
      <c r="ILM48" s="1232"/>
      <c r="ILN48" s="1233"/>
      <c r="ILO48" s="1233"/>
      <c r="ILP48" s="1233"/>
      <c r="ILQ48" s="1233"/>
      <c r="ILR48" s="1233"/>
      <c r="ILS48" s="1233"/>
      <c r="ILT48" s="1233"/>
      <c r="ILU48" s="1233"/>
      <c r="ILV48" s="1232"/>
      <c r="ILW48" s="1233"/>
      <c r="ILX48" s="1233"/>
      <c r="ILY48" s="1233"/>
      <c r="ILZ48" s="1233"/>
      <c r="IMA48" s="1233"/>
      <c r="IMB48" s="1233"/>
      <c r="IMC48" s="1233"/>
      <c r="IMD48" s="1233"/>
      <c r="IME48" s="1232"/>
      <c r="IMF48" s="1233"/>
      <c r="IMG48" s="1233"/>
      <c r="IMH48" s="1233"/>
      <c r="IMI48" s="1233"/>
      <c r="IMJ48" s="1233"/>
      <c r="IMK48" s="1233"/>
      <c r="IML48" s="1233"/>
      <c r="IMM48" s="1233"/>
      <c r="IMN48" s="1232"/>
      <c r="IMO48" s="1233"/>
      <c r="IMP48" s="1233"/>
      <c r="IMQ48" s="1233"/>
      <c r="IMR48" s="1233"/>
      <c r="IMS48" s="1233"/>
      <c r="IMT48" s="1233"/>
      <c r="IMU48" s="1233"/>
      <c r="IMV48" s="1233"/>
      <c r="IMW48" s="1232"/>
      <c r="IMX48" s="1233"/>
      <c r="IMY48" s="1233"/>
      <c r="IMZ48" s="1233"/>
      <c r="INA48" s="1233"/>
      <c r="INB48" s="1233"/>
      <c r="INC48" s="1233"/>
      <c r="IND48" s="1233"/>
      <c r="INE48" s="1233"/>
      <c r="INF48" s="1232"/>
      <c r="ING48" s="1233"/>
      <c r="INH48" s="1233"/>
      <c r="INI48" s="1233"/>
      <c r="INJ48" s="1233"/>
      <c r="INK48" s="1233"/>
      <c r="INL48" s="1233"/>
      <c r="INM48" s="1233"/>
      <c r="INN48" s="1233"/>
      <c r="INO48" s="1232"/>
      <c r="INP48" s="1233"/>
      <c r="INQ48" s="1233"/>
      <c r="INR48" s="1233"/>
      <c r="INS48" s="1233"/>
      <c r="INT48" s="1233"/>
      <c r="INU48" s="1233"/>
      <c r="INV48" s="1233"/>
      <c r="INW48" s="1233"/>
      <c r="INX48" s="1232"/>
      <c r="INY48" s="1233"/>
      <c r="INZ48" s="1233"/>
      <c r="IOA48" s="1233"/>
      <c r="IOB48" s="1233"/>
      <c r="IOC48" s="1233"/>
      <c r="IOD48" s="1233"/>
      <c r="IOE48" s="1233"/>
      <c r="IOF48" s="1233"/>
      <c r="IOG48" s="1232"/>
      <c r="IOH48" s="1233"/>
      <c r="IOI48" s="1233"/>
      <c r="IOJ48" s="1233"/>
      <c r="IOK48" s="1233"/>
      <c r="IOL48" s="1233"/>
      <c r="IOM48" s="1233"/>
      <c r="ION48" s="1233"/>
      <c r="IOO48" s="1233"/>
      <c r="IOP48" s="1232"/>
      <c r="IOQ48" s="1233"/>
      <c r="IOR48" s="1233"/>
      <c r="IOS48" s="1233"/>
      <c r="IOT48" s="1233"/>
      <c r="IOU48" s="1233"/>
      <c r="IOV48" s="1233"/>
      <c r="IOW48" s="1233"/>
      <c r="IOX48" s="1233"/>
      <c r="IOY48" s="1232"/>
      <c r="IOZ48" s="1233"/>
      <c r="IPA48" s="1233"/>
      <c r="IPB48" s="1233"/>
      <c r="IPC48" s="1233"/>
      <c r="IPD48" s="1233"/>
      <c r="IPE48" s="1233"/>
      <c r="IPF48" s="1233"/>
      <c r="IPG48" s="1233"/>
      <c r="IPH48" s="1232"/>
      <c r="IPI48" s="1233"/>
      <c r="IPJ48" s="1233"/>
      <c r="IPK48" s="1233"/>
      <c r="IPL48" s="1233"/>
      <c r="IPM48" s="1233"/>
      <c r="IPN48" s="1233"/>
      <c r="IPO48" s="1233"/>
      <c r="IPP48" s="1233"/>
      <c r="IPQ48" s="1232"/>
      <c r="IPR48" s="1233"/>
      <c r="IPS48" s="1233"/>
      <c r="IPT48" s="1233"/>
      <c r="IPU48" s="1233"/>
      <c r="IPV48" s="1233"/>
      <c r="IPW48" s="1233"/>
      <c r="IPX48" s="1233"/>
      <c r="IPY48" s="1233"/>
      <c r="IPZ48" s="1232"/>
      <c r="IQA48" s="1233"/>
      <c r="IQB48" s="1233"/>
      <c r="IQC48" s="1233"/>
      <c r="IQD48" s="1233"/>
      <c r="IQE48" s="1233"/>
      <c r="IQF48" s="1233"/>
      <c r="IQG48" s="1233"/>
      <c r="IQH48" s="1233"/>
      <c r="IQI48" s="1232"/>
      <c r="IQJ48" s="1233"/>
      <c r="IQK48" s="1233"/>
      <c r="IQL48" s="1233"/>
      <c r="IQM48" s="1233"/>
      <c r="IQN48" s="1233"/>
      <c r="IQO48" s="1233"/>
      <c r="IQP48" s="1233"/>
      <c r="IQQ48" s="1233"/>
      <c r="IQR48" s="1232"/>
      <c r="IQS48" s="1233"/>
      <c r="IQT48" s="1233"/>
      <c r="IQU48" s="1233"/>
      <c r="IQV48" s="1233"/>
      <c r="IQW48" s="1233"/>
      <c r="IQX48" s="1233"/>
      <c r="IQY48" s="1233"/>
      <c r="IQZ48" s="1233"/>
      <c r="IRA48" s="1232"/>
      <c r="IRB48" s="1233"/>
      <c r="IRC48" s="1233"/>
      <c r="IRD48" s="1233"/>
      <c r="IRE48" s="1233"/>
      <c r="IRF48" s="1233"/>
      <c r="IRG48" s="1233"/>
      <c r="IRH48" s="1233"/>
      <c r="IRI48" s="1233"/>
      <c r="IRJ48" s="1232"/>
      <c r="IRK48" s="1233"/>
      <c r="IRL48" s="1233"/>
      <c r="IRM48" s="1233"/>
      <c r="IRN48" s="1233"/>
      <c r="IRO48" s="1233"/>
      <c r="IRP48" s="1233"/>
      <c r="IRQ48" s="1233"/>
      <c r="IRR48" s="1233"/>
      <c r="IRS48" s="1232"/>
      <c r="IRT48" s="1233"/>
      <c r="IRU48" s="1233"/>
      <c r="IRV48" s="1233"/>
      <c r="IRW48" s="1233"/>
      <c r="IRX48" s="1233"/>
      <c r="IRY48" s="1233"/>
      <c r="IRZ48" s="1233"/>
      <c r="ISA48" s="1233"/>
      <c r="ISB48" s="1232"/>
      <c r="ISC48" s="1233"/>
      <c r="ISD48" s="1233"/>
      <c r="ISE48" s="1233"/>
      <c r="ISF48" s="1233"/>
      <c r="ISG48" s="1233"/>
      <c r="ISH48" s="1233"/>
      <c r="ISI48" s="1233"/>
      <c r="ISJ48" s="1233"/>
      <c r="ISK48" s="1232"/>
      <c r="ISL48" s="1233"/>
      <c r="ISM48" s="1233"/>
      <c r="ISN48" s="1233"/>
      <c r="ISO48" s="1233"/>
      <c r="ISP48" s="1233"/>
      <c r="ISQ48" s="1233"/>
      <c r="ISR48" s="1233"/>
      <c r="ISS48" s="1233"/>
      <c r="IST48" s="1232"/>
      <c r="ISU48" s="1233"/>
      <c r="ISV48" s="1233"/>
      <c r="ISW48" s="1233"/>
      <c r="ISX48" s="1233"/>
      <c r="ISY48" s="1233"/>
      <c r="ISZ48" s="1233"/>
      <c r="ITA48" s="1233"/>
      <c r="ITB48" s="1233"/>
      <c r="ITC48" s="1232"/>
      <c r="ITD48" s="1233"/>
      <c r="ITE48" s="1233"/>
      <c r="ITF48" s="1233"/>
      <c r="ITG48" s="1233"/>
      <c r="ITH48" s="1233"/>
      <c r="ITI48" s="1233"/>
      <c r="ITJ48" s="1233"/>
      <c r="ITK48" s="1233"/>
      <c r="ITL48" s="1232"/>
      <c r="ITM48" s="1233"/>
      <c r="ITN48" s="1233"/>
      <c r="ITO48" s="1233"/>
      <c r="ITP48" s="1233"/>
      <c r="ITQ48" s="1233"/>
      <c r="ITR48" s="1233"/>
      <c r="ITS48" s="1233"/>
      <c r="ITT48" s="1233"/>
      <c r="ITU48" s="1232"/>
      <c r="ITV48" s="1233"/>
      <c r="ITW48" s="1233"/>
      <c r="ITX48" s="1233"/>
      <c r="ITY48" s="1233"/>
      <c r="ITZ48" s="1233"/>
      <c r="IUA48" s="1233"/>
      <c r="IUB48" s="1233"/>
      <c r="IUC48" s="1233"/>
      <c r="IUD48" s="1232"/>
      <c r="IUE48" s="1233"/>
      <c r="IUF48" s="1233"/>
      <c r="IUG48" s="1233"/>
      <c r="IUH48" s="1233"/>
      <c r="IUI48" s="1233"/>
      <c r="IUJ48" s="1233"/>
      <c r="IUK48" s="1233"/>
      <c r="IUL48" s="1233"/>
      <c r="IUM48" s="1232"/>
      <c r="IUN48" s="1233"/>
      <c r="IUO48" s="1233"/>
      <c r="IUP48" s="1233"/>
      <c r="IUQ48" s="1233"/>
      <c r="IUR48" s="1233"/>
      <c r="IUS48" s="1233"/>
      <c r="IUT48" s="1233"/>
      <c r="IUU48" s="1233"/>
      <c r="IUV48" s="1232"/>
      <c r="IUW48" s="1233"/>
      <c r="IUX48" s="1233"/>
      <c r="IUY48" s="1233"/>
      <c r="IUZ48" s="1233"/>
      <c r="IVA48" s="1233"/>
      <c r="IVB48" s="1233"/>
      <c r="IVC48" s="1233"/>
      <c r="IVD48" s="1233"/>
      <c r="IVE48" s="1232"/>
      <c r="IVF48" s="1233"/>
      <c r="IVG48" s="1233"/>
      <c r="IVH48" s="1233"/>
      <c r="IVI48" s="1233"/>
      <c r="IVJ48" s="1233"/>
      <c r="IVK48" s="1233"/>
      <c r="IVL48" s="1233"/>
      <c r="IVM48" s="1233"/>
      <c r="IVN48" s="1232"/>
      <c r="IVO48" s="1233"/>
      <c r="IVP48" s="1233"/>
      <c r="IVQ48" s="1233"/>
      <c r="IVR48" s="1233"/>
      <c r="IVS48" s="1233"/>
      <c r="IVT48" s="1233"/>
      <c r="IVU48" s="1233"/>
      <c r="IVV48" s="1233"/>
      <c r="IVW48" s="1232"/>
      <c r="IVX48" s="1233"/>
      <c r="IVY48" s="1233"/>
      <c r="IVZ48" s="1233"/>
      <c r="IWA48" s="1233"/>
      <c r="IWB48" s="1233"/>
      <c r="IWC48" s="1233"/>
      <c r="IWD48" s="1233"/>
      <c r="IWE48" s="1233"/>
      <c r="IWF48" s="1232"/>
      <c r="IWG48" s="1233"/>
      <c r="IWH48" s="1233"/>
      <c r="IWI48" s="1233"/>
      <c r="IWJ48" s="1233"/>
      <c r="IWK48" s="1233"/>
      <c r="IWL48" s="1233"/>
      <c r="IWM48" s="1233"/>
      <c r="IWN48" s="1233"/>
      <c r="IWO48" s="1232"/>
      <c r="IWP48" s="1233"/>
      <c r="IWQ48" s="1233"/>
      <c r="IWR48" s="1233"/>
      <c r="IWS48" s="1233"/>
      <c r="IWT48" s="1233"/>
      <c r="IWU48" s="1233"/>
      <c r="IWV48" s="1233"/>
      <c r="IWW48" s="1233"/>
      <c r="IWX48" s="1232"/>
      <c r="IWY48" s="1233"/>
      <c r="IWZ48" s="1233"/>
      <c r="IXA48" s="1233"/>
      <c r="IXB48" s="1233"/>
      <c r="IXC48" s="1233"/>
      <c r="IXD48" s="1233"/>
      <c r="IXE48" s="1233"/>
      <c r="IXF48" s="1233"/>
      <c r="IXG48" s="1232"/>
      <c r="IXH48" s="1233"/>
      <c r="IXI48" s="1233"/>
      <c r="IXJ48" s="1233"/>
      <c r="IXK48" s="1233"/>
      <c r="IXL48" s="1233"/>
      <c r="IXM48" s="1233"/>
      <c r="IXN48" s="1233"/>
      <c r="IXO48" s="1233"/>
      <c r="IXP48" s="1232"/>
      <c r="IXQ48" s="1233"/>
      <c r="IXR48" s="1233"/>
      <c r="IXS48" s="1233"/>
      <c r="IXT48" s="1233"/>
      <c r="IXU48" s="1233"/>
      <c r="IXV48" s="1233"/>
      <c r="IXW48" s="1233"/>
      <c r="IXX48" s="1233"/>
      <c r="IXY48" s="1232"/>
      <c r="IXZ48" s="1233"/>
      <c r="IYA48" s="1233"/>
      <c r="IYB48" s="1233"/>
      <c r="IYC48" s="1233"/>
      <c r="IYD48" s="1233"/>
      <c r="IYE48" s="1233"/>
      <c r="IYF48" s="1233"/>
      <c r="IYG48" s="1233"/>
      <c r="IYH48" s="1232"/>
      <c r="IYI48" s="1233"/>
      <c r="IYJ48" s="1233"/>
      <c r="IYK48" s="1233"/>
      <c r="IYL48" s="1233"/>
      <c r="IYM48" s="1233"/>
      <c r="IYN48" s="1233"/>
      <c r="IYO48" s="1233"/>
      <c r="IYP48" s="1233"/>
      <c r="IYQ48" s="1232"/>
      <c r="IYR48" s="1233"/>
      <c r="IYS48" s="1233"/>
      <c r="IYT48" s="1233"/>
      <c r="IYU48" s="1233"/>
      <c r="IYV48" s="1233"/>
      <c r="IYW48" s="1233"/>
      <c r="IYX48" s="1233"/>
      <c r="IYY48" s="1233"/>
      <c r="IYZ48" s="1232"/>
      <c r="IZA48" s="1233"/>
      <c r="IZB48" s="1233"/>
      <c r="IZC48" s="1233"/>
      <c r="IZD48" s="1233"/>
      <c r="IZE48" s="1233"/>
      <c r="IZF48" s="1233"/>
      <c r="IZG48" s="1233"/>
      <c r="IZH48" s="1233"/>
      <c r="IZI48" s="1232"/>
      <c r="IZJ48" s="1233"/>
      <c r="IZK48" s="1233"/>
      <c r="IZL48" s="1233"/>
      <c r="IZM48" s="1233"/>
      <c r="IZN48" s="1233"/>
      <c r="IZO48" s="1233"/>
      <c r="IZP48" s="1233"/>
      <c r="IZQ48" s="1233"/>
      <c r="IZR48" s="1232"/>
      <c r="IZS48" s="1233"/>
      <c r="IZT48" s="1233"/>
      <c r="IZU48" s="1233"/>
      <c r="IZV48" s="1233"/>
      <c r="IZW48" s="1233"/>
      <c r="IZX48" s="1233"/>
      <c r="IZY48" s="1233"/>
      <c r="IZZ48" s="1233"/>
      <c r="JAA48" s="1232"/>
      <c r="JAB48" s="1233"/>
      <c r="JAC48" s="1233"/>
      <c r="JAD48" s="1233"/>
      <c r="JAE48" s="1233"/>
      <c r="JAF48" s="1233"/>
      <c r="JAG48" s="1233"/>
      <c r="JAH48" s="1233"/>
      <c r="JAI48" s="1233"/>
      <c r="JAJ48" s="1232"/>
      <c r="JAK48" s="1233"/>
      <c r="JAL48" s="1233"/>
      <c r="JAM48" s="1233"/>
      <c r="JAN48" s="1233"/>
      <c r="JAO48" s="1233"/>
      <c r="JAP48" s="1233"/>
      <c r="JAQ48" s="1233"/>
      <c r="JAR48" s="1233"/>
      <c r="JAS48" s="1232"/>
      <c r="JAT48" s="1233"/>
      <c r="JAU48" s="1233"/>
      <c r="JAV48" s="1233"/>
      <c r="JAW48" s="1233"/>
      <c r="JAX48" s="1233"/>
      <c r="JAY48" s="1233"/>
      <c r="JAZ48" s="1233"/>
      <c r="JBA48" s="1233"/>
      <c r="JBB48" s="1232"/>
      <c r="JBC48" s="1233"/>
      <c r="JBD48" s="1233"/>
      <c r="JBE48" s="1233"/>
      <c r="JBF48" s="1233"/>
      <c r="JBG48" s="1233"/>
      <c r="JBH48" s="1233"/>
      <c r="JBI48" s="1233"/>
      <c r="JBJ48" s="1233"/>
      <c r="JBK48" s="1232"/>
      <c r="JBL48" s="1233"/>
      <c r="JBM48" s="1233"/>
      <c r="JBN48" s="1233"/>
      <c r="JBO48" s="1233"/>
      <c r="JBP48" s="1233"/>
      <c r="JBQ48" s="1233"/>
      <c r="JBR48" s="1233"/>
      <c r="JBS48" s="1233"/>
      <c r="JBT48" s="1232"/>
      <c r="JBU48" s="1233"/>
      <c r="JBV48" s="1233"/>
      <c r="JBW48" s="1233"/>
      <c r="JBX48" s="1233"/>
      <c r="JBY48" s="1233"/>
      <c r="JBZ48" s="1233"/>
      <c r="JCA48" s="1233"/>
      <c r="JCB48" s="1233"/>
      <c r="JCC48" s="1232"/>
      <c r="JCD48" s="1233"/>
      <c r="JCE48" s="1233"/>
      <c r="JCF48" s="1233"/>
      <c r="JCG48" s="1233"/>
      <c r="JCH48" s="1233"/>
      <c r="JCI48" s="1233"/>
      <c r="JCJ48" s="1233"/>
      <c r="JCK48" s="1233"/>
      <c r="JCL48" s="1232"/>
      <c r="JCM48" s="1233"/>
      <c r="JCN48" s="1233"/>
      <c r="JCO48" s="1233"/>
      <c r="JCP48" s="1233"/>
      <c r="JCQ48" s="1233"/>
      <c r="JCR48" s="1233"/>
      <c r="JCS48" s="1233"/>
      <c r="JCT48" s="1233"/>
      <c r="JCU48" s="1232"/>
      <c r="JCV48" s="1233"/>
      <c r="JCW48" s="1233"/>
      <c r="JCX48" s="1233"/>
      <c r="JCY48" s="1233"/>
      <c r="JCZ48" s="1233"/>
      <c r="JDA48" s="1233"/>
      <c r="JDB48" s="1233"/>
      <c r="JDC48" s="1233"/>
      <c r="JDD48" s="1232"/>
      <c r="JDE48" s="1233"/>
      <c r="JDF48" s="1233"/>
      <c r="JDG48" s="1233"/>
      <c r="JDH48" s="1233"/>
      <c r="JDI48" s="1233"/>
      <c r="JDJ48" s="1233"/>
      <c r="JDK48" s="1233"/>
      <c r="JDL48" s="1233"/>
      <c r="JDM48" s="1232"/>
      <c r="JDN48" s="1233"/>
      <c r="JDO48" s="1233"/>
      <c r="JDP48" s="1233"/>
      <c r="JDQ48" s="1233"/>
      <c r="JDR48" s="1233"/>
      <c r="JDS48" s="1233"/>
      <c r="JDT48" s="1233"/>
      <c r="JDU48" s="1233"/>
      <c r="JDV48" s="1232"/>
      <c r="JDW48" s="1233"/>
      <c r="JDX48" s="1233"/>
      <c r="JDY48" s="1233"/>
      <c r="JDZ48" s="1233"/>
      <c r="JEA48" s="1233"/>
      <c r="JEB48" s="1233"/>
      <c r="JEC48" s="1233"/>
      <c r="JED48" s="1233"/>
      <c r="JEE48" s="1232"/>
      <c r="JEF48" s="1233"/>
      <c r="JEG48" s="1233"/>
      <c r="JEH48" s="1233"/>
      <c r="JEI48" s="1233"/>
      <c r="JEJ48" s="1233"/>
      <c r="JEK48" s="1233"/>
      <c r="JEL48" s="1233"/>
      <c r="JEM48" s="1233"/>
      <c r="JEN48" s="1232"/>
      <c r="JEO48" s="1233"/>
      <c r="JEP48" s="1233"/>
      <c r="JEQ48" s="1233"/>
      <c r="JER48" s="1233"/>
      <c r="JES48" s="1233"/>
      <c r="JET48" s="1233"/>
      <c r="JEU48" s="1233"/>
      <c r="JEV48" s="1233"/>
      <c r="JEW48" s="1232"/>
      <c r="JEX48" s="1233"/>
      <c r="JEY48" s="1233"/>
      <c r="JEZ48" s="1233"/>
      <c r="JFA48" s="1233"/>
      <c r="JFB48" s="1233"/>
      <c r="JFC48" s="1233"/>
      <c r="JFD48" s="1233"/>
      <c r="JFE48" s="1233"/>
      <c r="JFF48" s="1232"/>
      <c r="JFG48" s="1233"/>
      <c r="JFH48" s="1233"/>
      <c r="JFI48" s="1233"/>
      <c r="JFJ48" s="1233"/>
      <c r="JFK48" s="1233"/>
      <c r="JFL48" s="1233"/>
      <c r="JFM48" s="1233"/>
      <c r="JFN48" s="1233"/>
      <c r="JFO48" s="1232"/>
      <c r="JFP48" s="1233"/>
      <c r="JFQ48" s="1233"/>
      <c r="JFR48" s="1233"/>
      <c r="JFS48" s="1233"/>
      <c r="JFT48" s="1233"/>
      <c r="JFU48" s="1233"/>
      <c r="JFV48" s="1233"/>
      <c r="JFW48" s="1233"/>
      <c r="JFX48" s="1232"/>
      <c r="JFY48" s="1233"/>
      <c r="JFZ48" s="1233"/>
      <c r="JGA48" s="1233"/>
      <c r="JGB48" s="1233"/>
      <c r="JGC48" s="1233"/>
      <c r="JGD48" s="1233"/>
      <c r="JGE48" s="1233"/>
      <c r="JGF48" s="1233"/>
      <c r="JGG48" s="1232"/>
      <c r="JGH48" s="1233"/>
      <c r="JGI48" s="1233"/>
      <c r="JGJ48" s="1233"/>
      <c r="JGK48" s="1233"/>
      <c r="JGL48" s="1233"/>
      <c r="JGM48" s="1233"/>
      <c r="JGN48" s="1233"/>
      <c r="JGO48" s="1233"/>
      <c r="JGP48" s="1232"/>
      <c r="JGQ48" s="1233"/>
      <c r="JGR48" s="1233"/>
      <c r="JGS48" s="1233"/>
      <c r="JGT48" s="1233"/>
      <c r="JGU48" s="1233"/>
      <c r="JGV48" s="1233"/>
      <c r="JGW48" s="1233"/>
      <c r="JGX48" s="1233"/>
      <c r="JGY48" s="1232"/>
      <c r="JGZ48" s="1233"/>
      <c r="JHA48" s="1233"/>
      <c r="JHB48" s="1233"/>
      <c r="JHC48" s="1233"/>
      <c r="JHD48" s="1233"/>
      <c r="JHE48" s="1233"/>
      <c r="JHF48" s="1233"/>
      <c r="JHG48" s="1233"/>
      <c r="JHH48" s="1232"/>
      <c r="JHI48" s="1233"/>
      <c r="JHJ48" s="1233"/>
      <c r="JHK48" s="1233"/>
      <c r="JHL48" s="1233"/>
      <c r="JHM48" s="1233"/>
      <c r="JHN48" s="1233"/>
      <c r="JHO48" s="1233"/>
      <c r="JHP48" s="1233"/>
      <c r="JHQ48" s="1232"/>
      <c r="JHR48" s="1233"/>
      <c r="JHS48" s="1233"/>
      <c r="JHT48" s="1233"/>
      <c r="JHU48" s="1233"/>
      <c r="JHV48" s="1233"/>
      <c r="JHW48" s="1233"/>
      <c r="JHX48" s="1233"/>
      <c r="JHY48" s="1233"/>
      <c r="JHZ48" s="1232"/>
      <c r="JIA48" s="1233"/>
      <c r="JIB48" s="1233"/>
      <c r="JIC48" s="1233"/>
      <c r="JID48" s="1233"/>
      <c r="JIE48" s="1233"/>
      <c r="JIF48" s="1233"/>
      <c r="JIG48" s="1233"/>
      <c r="JIH48" s="1233"/>
      <c r="JII48" s="1232"/>
      <c r="JIJ48" s="1233"/>
      <c r="JIK48" s="1233"/>
      <c r="JIL48" s="1233"/>
      <c r="JIM48" s="1233"/>
      <c r="JIN48" s="1233"/>
      <c r="JIO48" s="1233"/>
      <c r="JIP48" s="1233"/>
      <c r="JIQ48" s="1233"/>
      <c r="JIR48" s="1232"/>
      <c r="JIS48" s="1233"/>
      <c r="JIT48" s="1233"/>
      <c r="JIU48" s="1233"/>
      <c r="JIV48" s="1233"/>
      <c r="JIW48" s="1233"/>
      <c r="JIX48" s="1233"/>
      <c r="JIY48" s="1233"/>
      <c r="JIZ48" s="1233"/>
      <c r="JJA48" s="1232"/>
      <c r="JJB48" s="1233"/>
      <c r="JJC48" s="1233"/>
      <c r="JJD48" s="1233"/>
      <c r="JJE48" s="1233"/>
      <c r="JJF48" s="1233"/>
      <c r="JJG48" s="1233"/>
      <c r="JJH48" s="1233"/>
      <c r="JJI48" s="1233"/>
      <c r="JJJ48" s="1232"/>
      <c r="JJK48" s="1233"/>
      <c r="JJL48" s="1233"/>
      <c r="JJM48" s="1233"/>
      <c r="JJN48" s="1233"/>
      <c r="JJO48" s="1233"/>
      <c r="JJP48" s="1233"/>
      <c r="JJQ48" s="1233"/>
      <c r="JJR48" s="1233"/>
      <c r="JJS48" s="1232"/>
      <c r="JJT48" s="1233"/>
      <c r="JJU48" s="1233"/>
      <c r="JJV48" s="1233"/>
      <c r="JJW48" s="1233"/>
      <c r="JJX48" s="1233"/>
      <c r="JJY48" s="1233"/>
      <c r="JJZ48" s="1233"/>
      <c r="JKA48" s="1233"/>
      <c r="JKB48" s="1232"/>
      <c r="JKC48" s="1233"/>
      <c r="JKD48" s="1233"/>
      <c r="JKE48" s="1233"/>
      <c r="JKF48" s="1233"/>
      <c r="JKG48" s="1233"/>
      <c r="JKH48" s="1233"/>
      <c r="JKI48" s="1233"/>
      <c r="JKJ48" s="1233"/>
      <c r="JKK48" s="1232"/>
      <c r="JKL48" s="1233"/>
      <c r="JKM48" s="1233"/>
      <c r="JKN48" s="1233"/>
      <c r="JKO48" s="1233"/>
      <c r="JKP48" s="1233"/>
      <c r="JKQ48" s="1233"/>
      <c r="JKR48" s="1233"/>
      <c r="JKS48" s="1233"/>
      <c r="JKT48" s="1232"/>
      <c r="JKU48" s="1233"/>
      <c r="JKV48" s="1233"/>
      <c r="JKW48" s="1233"/>
      <c r="JKX48" s="1233"/>
      <c r="JKY48" s="1233"/>
      <c r="JKZ48" s="1233"/>
      <c r="JLA48" s="1233"/>
      <c r="JLB48" s="1233"/>
      <c r="JLC48" s="1232"/>
      <c r="JLD48" s="1233"/>
      <c r="JLE48" s="1233"/>
      <c r="JLF48" s="1233"/>
      <c r="JLG48" s="1233"/>
      <c r="JLH48" s="1233"/>
      <c r="JLI48" s="1233"/>
      <c r="JLJ48" s="1233"/>
      <c r="JLK48" s="1233"/>
      <c r="JLL48" s="1232"/>
      <c r="JLM48" s="1233"/>
      <c r="JLN48" s="1233"/>
      <c r="JLO48" s="1233"/>
      <c r="JLP48" s="1233"/>
      <c r="JLQ48" s="1233"/>
      <c r="JLR48" s="1233"/>
      <c r="JLS48" s="1233"/>
      <c r="JLT48" s="1233"/>
      <c r="JLU48" s="1232"/>
      <c r="JLV48" s="1233"/>
      <c r="JLW48" s="1233"/>
      <c r="JLX48" s="1233"/>
      <c r="JLY48" s="1233"/>
      <c r="JLZ48" s="1233"/>
      <c r="JMA48" s="1233"/>
      <c r="JMB48" s="1233"/>
      <c r="JMC48" s="1233"/>
      <c r="JMD48" s="1232"/>
      <c r="JME48" s="1233"/>
      <c r="JMF48" s="1233"/>
      <c r="JMG48" s="1233"/>
      <c r="JMH48" s="1233"/>
      <c r="JMI48" s="1233"/>
      <c r="JMJ48" s="1233"/>
      <c r="JMK48" s="1233"/>
      <c r="JML48" s="1233"/>
      <c r="JMM48" s="1232"/>
      <c r="JMN48" s="1233"/>
      <c r="JMO48" s="1233"/>
      <c r="JMP48" s="1233"/>
      <c r="JMQ48" s="1233"/>
      <c r="JMR48" s="1233"/>
      <c r="JMS48" s="1233"/>
      <c r="JMT48" s="1233"/>
      <c r="JMU48" s="1233"/>
      <c r="JMV48" s="1232"/>
      <c r="JMW48" s="1233"/>
      <c r="JMX48" s="1233"/>
      <c r="JMY48" s="1233"/>
      <c r="JMZ48" s="1233"/>
      <c r="JNA48" s="1233"/>
      <c r="JNB48" s="1233"/>
      <c r="JNC48" s="1233"/>
      <c r="JND48" s="1233"/>
      <c r="JNE48" s="1232"/>
      <c r="JNF48" s="1233"/>
      <c r="JNG48" s="1233"/>
      <c r="JNH48" s="1233"/>
      <c r="JNI48" s="1233"/>
      <c r="JNJ48" s="1233"/>
      <c r="JNK48" s="1233"/>
      <c r="JNL48" s="1233"/>
      <c r="JNM48" s="1233"/>
      <c r="JNN48" s="1232"/>
      <c r="JNO48" s="1233"/>
      <c r="JNP48" s="1233"/>
      <c r="JNQ48" s="1233"/>
      <c r="JNR48" s="1233"/>
      <c r="JNS48" s="1233"/>
      <c r="JNT48" s="1233"/>
      <c r="JNU48" s="1233"/>
      <c r="JNV48" s="1233"/>
      <c r="JNW48" s="1232"/>
      <c r="JNX48" s="1233"/>
      <c r="JNY48" s="1233"/>
      <c r="JNZ48" s="1233"/>
      <c r="JOA48" s="1233"/>
      <c r="JOB48" s="1233"/>
      <c r="JOC48" s="1233"/>
      <c r="JOD48" s="1233"/>
      <c r="JOE48" s="1233"/>
      <c r="JOF48" s="1232"/>
      <c r="JOG48" s="1233"/>
      <c r="JOH48" s="1233"/>
      <c r="JOI48" s="1233"/>
      <c r="JOJ48" s="1233"/>
      <c r="JOK48" s="1233"/>
      <c r="JOL48" s="1233"/>
      <c r="JOM48" s="1233"/>
      <c r="JON48" s="1233"/>
      <c r="JOO48" s="1232"/>
      <c r="JOP48" s="1233"/>
      <c r="JOQ48" s="1233"/>
      <c r="JOR48" s="1233"/>
      <c r="JOS48" s="1233"/>
      <c r="JOT48" s="1233"/>
      <c r="JOU48" s="1233"/>
      <c r="JOV48" s="1233"/>
      <c r="JOW48" s="1233"/>
      <c r="JOX48" s="1232"/>
      <c r="JOY48" s="1233"/>
      <c r="JOZ48" s="1233"/>
      <c r="JPA48" s="1233"/>
      <c r="JPB48" s="1233"/>
      <c r="JPC48" s="1233"/>
      <c r="JPD48" s="1233"/>
      <c r="JPE48" s="1233"/>
      <c r="JPF48" s="1233"/>
      <c r="JPG48" s="1232"/>
      <c r="JPH48" s="1233"/>
      <c r="JPI48" s="1233"/>
      <c r="JPJ48" s="1233"/>
      <c r="JPK48" s="1233"/>
      <c r="JPL48" s="1233"/>
      <c r="JPM48" s="1233"/>
      <c r="JPN48" s="1233"/>
      <c r="JPO48" s="1233"/>
      <c r="JPP48" s="1232"/>
      <c r="JPQ48" s="1233"/>
      <c r="JPR48" s="1233"/>
      <c r="JPS48" s="1233"/>
      <c r="JPT48" s="1233"/>
      <c r="JPU48" s="1233"/>
      <c r="JPV48" s="1233"/>
      <c r="JPW48" s="1233"/>
      <c r="JPX48" s="1233"/>
      <c r="JPY48" s="1232"/>
      <c r="JPZ48" s="1233"/>
      <c r="JQA48" s="1233"/>
      <c r="JQB48" s="1233"/>
      <c r="JQC48" s="1233"/>
      <c r="JQD48" s="1233"/>
      <c r="JQE48" s="1233"/>
      <c r="JQF48" s="1233"/>
      <c r="JQG48" s="1233"/>
      <c r="JQH48" s="1232"/>
      <c r="JQI48" s="1233"/>
      <c r="JQJ48" s="1233"/>
      <c r="JQK48" s="1233"/>
      <c r="JQL48" s="1233"/>
      <c r="JQM48" s="1233"/>
      <c r="JQN48" s="1233"/>
      <c r="JQO48" s="1233"/>
      <c r="JQP48" s="1233"/>
      <c r="JQQ48" s="1232"/>
      <c r="JQR48" s="1233"/>
      <c r="JQS48" s="1233"/>
      <c r="JQT48" s="1233"/>
      <c r="JQU48" s="1233"/>
      <c r="JQV48" s="1233"/>
      <c r="JQW48" s="1233"/>
      <c r="JQX48" s="1233"/>
      <c r="JQY48" s="1233"/>
      <c r="JQZ48" s="1232"/>
      <c r="JRA48" s="1233"/>
      <c r="JRB48" s="1233"/>
      <c r="JRC48" s="1233"/>
      <c r="JRD48" s="1233"/>
      <c r="JRE48" s="1233"/>
      <c r="JRF48" s="1233"/>
      <c r="JRG48" s="1233"/>
      <c r="JRH48" s="1233"/>
      <c r="JRI48" s="1232"/>
      <c r="JRJ48" s="1233"/>
      <c r="JRK48" s="1233"/>
      <c r="JRL48" s="1233"/>
      <c r="JRM48" s="1233"/>
      <c r="JRN48" s="1233"/>
      <c r="JRO48" s="1233"/>
      <c r="JRP48" s="1233"/>
      <c r="JRQ48" s="1233"/>
      <c r="JRR48" s="1232"/>
      <c r="JRS48" s="1233"/>
      <c r="JRT48" s="1233"/>
      <c r="JRU48" s="1233"/>
      <c r="JRV48" s="1233"/>
      <c r="JRW48" s="1233"/>
      <c r="JRX48" s="1233"/>
      <c r="JRY48" s="1233"/>
      <c r="JRZ48" s="1233"/>
      <c r="JSA48" s="1232"/>
      <c r="JSB48" s="1233"/>
      <c r="JSC48" s="1233"/>
      <c r="JSD48" s="1233"/>
      <c r="JSE48" s="1233"/>
      <c r="JSF48" s="1233"/>
      <c r="JSG48" s="1233"/>
      <c r="JSH48" s="1233"/>
      <c r="JSI48" s="1233"/>
      <c r="JSJ48" s="1232"/>
      <c r="JSK48" s="1233"/>
      <c r="JSL48" s="1233"/>
      <c r="JSM48" s="1233"/>
      <c r="JSN48" s="1233"/>
      <c r="JSO48" s="1233"/>
      <c r="JSP48" s="1233"/>
      <c r="JSQ48" s="1233"/>
      <c r="JSR48" s="1233"/>
      <c r="JSS48" s="1232"/>
      <c r="JST48" s="1233"/>
      <c r="JSU48" s="1233"/>
      <c r="JSV48" s="1233"/>
      <c r="JSW48" s="1233"/>
      <c r="JSX48" s="1233"/>
      <c r="JSY48" s="1233"/>
      <c r="JSZ48" s="1233"/>
      <c r="JTA48" s="1233"/>
      <c r="JTB48" s="1232"/>
      <c r="JTC48" s="1233"/>
      <c r="JTD48" s="1233"/>
      <c r="JTE48" s="1233"/>
      <c r="JTF48" s="1233"/>
      <c r="JTG48" s="1233"/>
      <c r="JTH48" s="1233"/>
      <c r="JTI48" s="1233"/>
      <c r="JTJ48" s="1233"/>
      <c r="JTK48" s="1232"/>
      <c r="JTL48" s="1233"/>
      <c r="JTM48" s="1233"/>
      <c r="JTN48" s="1233"/>
      <c r="JTO48" s="1233"/>
      <c r="JTP48" s="1233"/>
      <c r="JTQ48" s="1233"/>
      <c r="JTR48" s="1233"/>
      <c r="JTS48" s="1233"/>
      <c r="JTT48" s="1232"/>
      <c r="JTU48" s="1233"/>
      <c r="JTV48" s="1233"/>
      <c r="JTW48" s="1233"/>
      <c r="JTX48" s="1233"/>
      <c r="JTY48" s="1233"/>
      <c r="JTZ48" s="1233"/>
      <c r="JUA48" s="1233"/>
      <c r="JUB48" s="1233"/>
      <c r="JUC48" s="1232"/>
      <c r="JUD48" s="1233"/>
      <c r="JUE48" s="1233"/>
      <c r="JUF48" s="1233"/>
      <c r="JUG48" s="1233"/>
      <c r="JUH48" s="1233"/>
      <c r="JUI48" s="1233"/>
      <c r="JUJ48" s="1233"/>
      <c r="JUK48" s="1233"/>
      <c r="JUL48" s="1232"/>
      <c r="JUM48" s="1233"/>
      <c r="JUN48" s="1233"/>
      <c r="JUO48" s="1233"/>
      <c r="JUP48" s="1233"/>
      <c r="JUQ48" s="1233"/>
      <c r="JUR48" s="1233"/>
      <c r="JUS48" s="1233"/>
      <c r="JUT48" s="1233"/>
      <c r="JUU48" s="1232"/>
      <c r="JUV48" s="1233"/>
      <c r="JUW48" s="1233"/>
      <c r="JUX48" s="1233"/>
      <c r="JUY48" s="1233"/>
      <c r="JUZ48" s="1233"/>
      <c r="JVA48" s="1233"/>
      <c r="JVB48" s="1233"/>
      <c r="JVC48" s="1233"/>
      <c r="JVD48" s="1232"/>
      <c r="JVE48" s="1233"/>
      <c r="JVF48" s="1233"/>
      <c r="JVG48" s="1233"/>
      <c r="JVH48" s="1233"/>
      <c r="JVI48" s="1233"/>
      <c r="JVJ48" s="1233"/>
      <c r="JVK48" s="1233"/>
      <c r="JVL48" s="1233"/>
      <c r="JVM48" s="1232"/>
      <c r="JVN48" s="1233"/>
      <c r="JVO48" s="1233"/>
      <c r="JVP48" s="1233"/>
      <c r="JVQ48" s="1233"/>
      <c r="JVR48" s="1233"/>
      <c r="JVS48" s="1233"/>
      <c r="JVT48" s="1233"/>
      <c r="JVU48" s="1233"/>
      <c r="JVV48" s="1232"/>
      <c r="JVW48" s="1233"/>
      <c r="JVX48" s="1233"/>
      <c r="JVY48" s="1233"/>
      <c r="JVZ48" s="1233"/>
      <c r="JWA48" s="1233"/>
      <c r="JWB48" s="1233"/>
      <c r="JWC48" s="1233"/>
      <c r="JWD48" s="1233"/>
      <c r="JWE48" s="1232"/>
      <c r="JWF48" s="1233"/>
      <c r="JWG48" s="1233"/>
      <c r="JWH48" s="1233"/>
      <c r="JWI48" s="1233"/>
      <c r="JWJ48" s="1233"/>
      <c r="JWK48" s="1233"/>
      <c r="JWL48" s="1233"/>
      <c r="JWM48" s="1233"/>
      <c r="JWN48" s="1232"/>
      <c r="JWO48" s="1233"/>
      <c r="JWP48" s="1233"/>
      <c r="JWQ48" s="1233"/>
      <c r="JWR48" s="1233"/>
      <c r="JWS48" s="1233"/>
      <c r="JWT48" s="1233"/>
      <c r="JWU48" s="1233"/>
      <c r="JWV48" s="1233"/>
      <c r="JWW48" s="1232"/>
      <c r="JWX48" s="1233"/>
      <c r="JWY48" s="1233"/>
      <c r="JWZ48" s="1233"/>
      <c r="JXA48" s="1233"/>
      <c r="JXB48" s="1233"/>
      <c r="JXC48" s="1233"/>
      <c r="JXD48" s="1233"/>
      <c r="JXE48" s="1233"/>
      <c r="JXF48" s="1232"/>
      <c r="JXG48" s="1233"/>
      <c r="JXH48" s="1233"/>
      <c r="JXI48" s="1233"/>
      <c r="JXJ48" s="1233"/>
      <c r="JXK48" s="1233"/>
      <c r="JXL48" s="1233"/>
      <c r="JXM48" s="1233"/>
      <c r="JXN48" s="1233"/>
      <c r="JXO48" s="1232"/>
      <c r="JXP48" s="1233"/>
      <c r="JXQ48" s="1233"/>
      <c r="JXR48" s="1233"/>
      <c r="JXS48" s="1233"/>
      <c r="JXT48" s="1233"/>
      <c r="JXU48" s="1233"/>
      <c r="JXV48" s="1233"/>
      <c r="JXW48" s="1233"/>
      <c r="JXX48" s="1232"/>
      <c r="JXY48" s="1233"/>
      <c r="JXZ48" s="1233"/>
      <c r="JYA48" s="1233"/>
      <c r="JYB48" s="1233"/>
      <c r="JYC48" s="1233"/>
      <c r="JYD48" s="1233"/>
      <c r="JYE48" s="1233"/>
      <c r="JYF48" s="1233"/>
      <c r="JYG48" s="1232"/>
      <c r="JYH48" s="1233"/>
      <c r="JYI48" s="1233"/>
      <c r="JYJ48" s="1233"/>
      <c r="JYK48" s="1233"/>
      <c r="JYL48" s="1233"/>
      <c r="JYM48" s="1233"/>
      <c r="JYN48" s="1233"/>
      <c r="JYO48" s="1233"/>
      <c r="JYP48" s="1232"/>
      <c r="JYQ48" s="1233"/>
      <c r="JYR48" s="1233"/>
      <c r="JYS48" s="1233"/>
      <c r="JYT48" s="1233"/>
      <c r="JYU48" s="1233"/>
      <c r="JYV48" s="1233"/>
      <c r="JYW48" s="1233"/>
      <c r="JYX48" s="1233"/>
      <c r="JYY48" s="1232"/>
      <c r="JYZ48" s="1233"/>
      <c r="JZA48" s="1233"/>
      <c r="JZB48" s="1233"/>
      <c r="JZC48" s="1233"/>
      <c r="JZD48" s="1233"/>
      <c r="JZE48" s="1233"/>
      <c r="JZF48" s="1233"/>
      <c r="JZG48" s="1233"/>
      <c r="JZH48" s="1232"/>
      <c r="JZI48" s="1233"/>
      <c r="JZJ48" s="1233"/>
      <c r="JZK48" s="1233"/>
      <c r="JZL48" s="1233"/>
      <c r="JZM48" s="1233"/>
      <c r="JZN48" s="1233"/>
      <c r="JZO48" s="1233"/>
      <c r="JZP48" s="1233"/>
      <c r="JZQ48" s="1232"/>
      <c r="JZR48" s="1233"/>
      <c r="JZS48" s="1233"/>
      <c r="JZT48" s="1233"/>
      <c r="JZU48" s="1233"/>
      <c r="JZV48" s="1233"/>
      <c r="JZW48" s="1233"/>
      <c r="JZX48" s="1233"/>
      <c r="JZY48" s="1233"/>
      <c r="JZZ48" s="1232"/>
      <c r="KAA48" s="1233"/>
      <c r="KAB48" s="1233"/>
      <c r="KAC48" s="1233"/>
      <c r="KAD48" s="1233"/>
      <c r="KAE48" s="1233"/>
      <c r="KAF48" s="1233"/>
      <c r="KAG48" s="1233"/>
      <c r="KAH48" s="1233"/>
      <c r="KAI48" s="1232"/>
      <c r="KAJ48" s="1233"/>
      <c r="KAK48" s="1233"/>
      <c r="KAL48" s="1233"/>
      <c r="KAM48" s="1233"/>
      <c r="KAN48" s="1233"/>
      <c r="KAO48" s="1233"/>
      <c r="KAP48" s="1233"/>
      <c r="KAQ48" s="1233"/>
      <c r="KAR48" s="1232"/>
      <c r="KAS48" s="1233"/>
      <c r="KAT48" s="1233"/>
      <c r="KAU48" s="1233"/>
      <c r="KAV48" s="1233"/>
      <c r="KAW48" s="1233"/>
      <c r="KAX48" s="1233"/>
      <c r="KAY48" s="1233"/>
      <c r="KAZ48" s="1233"/>
      <c r="KBA48" s="1232"/>
      <c r="KBB48" s="1233"/>
      <c r="KBC48" s="1233"/>
      <c r="KBD48" s="1233"/>
      <c r="KBE48" s="1233"/>
      <c r="KBF48" s="1233"/>
      <c r="KBG48" s="1233"/>
      <c r="KBH48" s="1233"/>
      <c r="KBI48" s="1233"/>
      <c r="KBJ48" s="1232"/>
      <c r="KBK48" s="1233"/>
      <c r="KBL48" s="1233"/>
      <c r="KBM48" s="1233"/>
      <c r="KBN48" s="1233"/>
      <c r="KBO48" s="1233"/>
      <c r="KBP48" s="1233"/>
      <c r="KBQ48" s="1233"/>
      <c r="KBR48" s="1233"/>
      <c r="KBS48" s="1232"/>
      <c r="KBT48" s="1233"/>
      <c r="KBU48" s="1233"/>
      <c r="KBV48" s="1233"/>
      <c r="KBW48" s="1233"/>
      <c r="KBX48" s="1233"/>
      <c r="KBY48" s="1233"/>
      <c r="KBZ48" s="1233"/>
      <c r="KCA48" s="1233"/>
      <c r="KCB48" s="1232"/>
      <c r="KCC48" s="1233"/>
      <c r="KCD48" s="1233"/>
      <c r="KCE48" s="1233"/>
      <c r="KCF48" s="1233"/>
      <c r="KCG48" s="1233"/>
      <c r="KCH48" s="1233"/>
      <c r="KCI48" s="1233"/>
      <c r="KCJ48" s="1233"/>
      <c r="KCK48" s="1232"/>
      <c r="KCL48" s="1233"/>
      <c r="KCM48" s="1233"/>
      <c r="KCN48" s="1233"/>
      <c r="KCO48" s="1233"/>
      <c r="KCP48" s="1233"/>
      <c r="KCQ48" s="1233"/>
      <c r="KCR48" s="1233"/>
      <c r="KCS48" s="1233"/>
      <c r="KCT48" s="1232"/>
      <c r="KCU48" s="1233"/>
      <c r="KCV48" s="1233"/>
      <c r="KCW48" s="1233"/>
      <c r="KCX48" s="1233"/>
      <c r="KCY48" s="1233"/>
      <c r="KCZ48" s="1233"/>
      <c r="KDA48" s="1233"/>
      <c r="KDB48" s="1233"/>
      <c r="KDC48" s="1232"/>
      <c r="KDD48" s="1233"/>
      <c r="KDE48" s="1233"/>
      <c r="KDF48" s="1233"/>
      <c r="KDG48" s="1233"/>
      <c r="KDH48" s="1233"/>
      <c r="KDI48" s="1233"/>
      <c r="KDJ48" s="1233"/>
      <c r="KDK48" s="1233"/>
      <c r="KDL48" s="1232"/>
      <c r="KDM48" s="1233"/>
      <c r="KDN48" s="1233"/>
      <c r="KDO48" s="1233"/>
      <c r="KDP48" s="1233"/>
      <c r="KDQ48" s="1233"/>
      <c r="KDR48" s="1233"/>
      <c r="KDS48" s="1233"/>
      <c r="KDT48" s="1233"/>
      <c r="KDU48" s="1232"/>
      <c r="KDV48" s="1233"/>
      <c r="KDW48" s="1233"/>
      <c r="KDX48" s="1233"/>
      <c r="KDY48" s="1233"/>
      <c r="KDZ48" s="1233"/>
      <c r="KEA48" s="1233"/>
      <c r="KEB48" s="1233"/>
      <c r="KEC48" s="1233"/>
      <c r="KED48" s="1232"/>
      <c r="KEE48" s="1233"/>
      <c r="KEF48" s="1233"/>
      <c r="KEG48" s="1233"/>
      <c r="KEH48" s="1233"/>
      <c r="KEI48" s="1233"/>
      <c r="KEJ48" s="1233"/>
      <c r="KEK48" s="1233"/>
      <c r="KEL48" s="1233"/>
      <c r="KEM48" s="1232"/>
      <c r="KEN48" s="1233"/>
      <c r="KEO48" s="1233"/>
      <c r="KEP48" s="1233"/>
      <c r="KEQ48" s="1233"/>
      <c r="KER48" s="1233"/>
      <c r="KES48" s="1233"/>
      <c r="KET48" s="1233"/>
      <c r="KEU48" s="1233"/>
      <c r="KEV48" s="1232"/>
      <c r="KEW48" s="1233"/>
      <c r="KEX48" s="1233"/>
      <c r="KEY48" s="1233"/>
      <c r="KEZ48" s="1233"/>
      <c r="KFA48" s="1233"/>
      <c r="KFB48" s="1233"/>
      <c r="KFC48" s="1233"/>
      <c r="KFD48" s="1233"/>
      <c r="KFE48" s="1232"/>
      <c r="KFF48" s="1233"/>
      <c r="KFG48" s="1233"/>
      <c r="KFH48" s="1233"/>
      <c r="KFI48" s="1233"/>
      <c r="KFJ48" s="1233"/>
      <c r="KFK48" s="1233"/>
      <c r="KFL48" s="1233"/>
      <c r="KFM48" s="1233"/>
      <c r="KFN48" s="1232"/>
      <c r="KFO48" s="1233"/>
      <c r="KFP48" s="1233"/>
      <c r="KFQ48" s="1233"/>
      <c r="KFR48" s="1233"/>
      <c r="KFS48" s="1233"/>
      <c r="KFT48" s="1233"/>
      <c r="KFU48" s="1233"/>
      <c r="KFV48" s="1233"/>
      <c r="KFW48" s="1232"/>
      <c r="KFX48" s="1233"/>
      <c r="KFY48" s="1233"/>
      <c r="KFZ48" s="1233"/>
      <c r="KGA48" s="1233"/>
      <c r="KGB48" s="1233"/>
      <c r="KGC48" s="1233"/>
      <c r="KGD48" s="1233"/>
      <c r="KGE48" s="1233"/>
      <c r="KGF48" s="1232"/>
      <c r="KGG48" s="1233"/>
      <c r="KGH48" s="1233"/>
      <c r="KGI48" s="1233"/>
      <c r="KGJ48" s="1233"/>
      <c r="KGK48" s="1233"/>
      <c r="KGL48" s="1233"/>
      <c r="KGM48" s="1233"/>
      <c r="KGN48" s="1233"/>
      <c r="KGO48" s="1232"/>
      <c r="KGP48" s="1233"/>
      <c r="KGQ48" s="1233"/>
      <c r="KGR48" s="1233"/>
      <c r="KGS48" s="1233"/>
      <c r="KGT48" s="1233"/>
      <c r="KGU48" s="1233"/>
      <c r="KGV48" s="1233"/>
      <c r="KGW48" s="1233"/>
      <c r="KGX48" s="1232"/>
      <c r="KGY48" s="1233"/>
      <c r="KGZ48" s="1233"/>
      <c r="KHA48" s="1233"/>
      <c r="KHB48" s="1233"/>
      <c r="KHC48" s="1233"/>
      <c r="KHD48" s="1233"/>
      <c r="KHE48" s="1233"/>
      <c r="KHF48" s="1233"/>
      <c r="KHG48" s="1232"/>
      <c r="KHH48" s="1233"/>
      <c r="KHI48" s="1233"/>
      <c r="KHJ48" s="1233"/>
      <c r="KHK48" s="1233"/>
      <c r="KHL48" s="1233"/>
      <c r="KHM48" s="1233"/>
      <c r="KHN48" s="1233"/>
      <c r="KHO48" s="1233"/>
      <c r="KHP48" s="1232"/>
      <c r="KHQ48" s="1233"/>
      <c r="KHR48" s="1233"/>
      <c r="KHS48" s="1233"/>
      <c r="KHT48" s="1233"/>
      <c r="KHU48" s="1233"/>
      <c r="KHV48" s="1233"/>
      <c r="KHW48" s="1233"/>
      <c r="KHX48" s="1233"/>
      <c r="KHY48" s="1232"/>
      <c r="KHZ48" s="1233"/>
      <c r="KIA48" s="1233"/>
      <c r="KIB48" s="1233"/>
      <c r="KIC48" s="1233"/>
      <c r="KID48" s="1233"/>
      <c r="KIE48" s="1233"/>
      <c r="KIF48" s="1233"/>
      <c r="KIG48" s="1233"/>
      <c r="KIH48" s="1232"/>
      <c r="KII48" s="1233"/>
      <c r="KIJ48" s="1233"/>
      <c r="KIK48" s="1233"/>
      <c r="KIL48" s="1233"/>
      <c r="KIM48" s="1233"/>
      <c r="KIN48" s="1233"/>
      <c r="KIO48" s="1233"/>
      <c r="KIP48" s="1233"/>
      <c r="KIQ48" s="1232"/>
      <c r="KIR48" s="1233"/>
      <c r="KIS48" s="1233"/>
      <c r="KIT48" s="1233"/>
      <c r="KIU48" s="1233"/>
      <c r="KIV48" s="1233"/>
      <c r="KIW48" s="1233"/>
      <c r="KIX48" s="1233"/>
      <c r="KIY48" s="1233"/>
      <c r="KIZ48" s="1232"/>
      <c r="KJA48" s="1233"/>
      <c r="KJB48" s="1233"/>
      <c r="KJC48" s="1233"/>
      <c r="KJD48" s="1233"/>
      <c r="KJE48" s="1233"/>
      <c r="KJF48" s="1233"/>
      <c r="KJG48" s="1233"/>
      <c r="KJH48" s="1233"/>
      <c r="KJI48" s="1232"/>
      <c r="KJJ48" s="1233"/>
      <c r="KJK48" s="1233"/>
      <c r="KJL48" s="1233"/>
      <c r="KJM48" s="1233"/>
      <c r="KJN48" s="1233"/>
      <c r="KJO48" s="1233"/>
      <c r="KJP48" s="1233"/>
      <c r="KJQ48" s="1233"/>
      <c r="KJR48" s="1232"/>
      <c r="KJS48" s="1233"/>
      <c r="KJT48" s="1233"/>
      <c r="KJU48" s="1233"/>
      <c r="KJV48" s="1233"/>
      <c r="KJW48" s="1233"/>
      <c r="KJX48" s="1233"/>
      <c r="KJY48" s="1233"/>
      <c r="KJZ48" s="1233"/>
      <c r="KKA48" s="1232"/>
      <c r="KKB48" s="1233"/>
      <c r="KKC48" s="1233"/>
      <c r="KKD48" s="1233"/>
      <c r="KKE48" s="1233"/>
      <c r="KKF48" s="1233"/>
      <c r="KKG48" s="1233"/>
      <c r="KKH48" s="1233"/>
      <c r="KKI48" s="1233"/>
      <c r="KKJ48" s="1232"/>
      <c r="KKK48" s="1233"/>
      <c r="KKL48" s="1233"/>
      <c r="KKM48" s="1233"/>
      <c r="KKN48" s="1233"/>
      <c r="KKO48" s="1233"/>
      <c r="KKP48" s="1233"/>
      <c r="KKQ48" s="1233"/>
      <c r="KKR48" s="1233"/>
      <c r="KKS48" s="1232"/>
      <c r="KKT48" s="1233"/>
      <c r="KKU48" s="1233"/>
      <c r="KKV48" s="1233"/>
      <c r="KKW48" s="1233"/>
      <c r="KKX48" s="1233"/>
      <c r="KKY48" s="1233"/>
      <c r="KKZ48" s="1233"/>
      <c r="KLA48" s="1233"/>
      <c r="KLB48" s="1232"/>
      <c r="KLC48" s="1233"/>
      <c r="KLD48" s="1233"/>
      <c r="KLE48" s="1233"/>
      <c r="KLF48" s="1233"/>
      <c r="KLG48" s="1233"/>
      <c r="KLH48" s="1233"/>
      <c r="KLI48" s="1233"/>
      <c r="KLJ48" s="1233"/>
      <c r="KLK48" s="1232"/>
      <c r="KLL48" s="1233"/>
      <c r="KLM48" s="1233"/>
      <c r="KLN48" s="1233"/>
      <c r="KLO48" s="1233"/>
      <c r="KLP48" s="1233"/>
      <c r="KLQ48" s="1233"/>
      <c r="KLR48" s="1233"/>
      <c r="KLS48" s="1233"/>
      <c r="KLT48" s="1232"/>
      <c r="KLU48" s="1233"/>
      <c r="KLV48" s="1233"/>
      <c r="KLW48" s="1233"/>
      <c r="KLX48" s="1233"/>
      <c r="KLY48" s="1233"/>
      <c r="KLZ48" s="1233"/>
      <c r="KMA48" s="1233"/>
      <c r="KMB48" s="1233"/>
      <c r="KMC48" s="1232"/>
      <c r="KMD48" s="1233"/>
      <c r="KME48" s="1233"/>
      <c r="KMF48" s="1233"/>
      <c r="KMG48" s="1233"/>
      <c r="KMH48" s="1233"/>
      <c r="KMI48" s="1233"/>
      <c r="KMJ48" s="1233"/>
      <c r="KMK48" s="1233"/>
      <c r="KML48" s="1232"/>
      <c r="KMM48" s="1233"/>
      <c r="KMN48" s="1233"/>
      <c r="KMO48" s="1233"/>
      <c r="KMP48" s="1233"/>
      <c r="KMQ48" s="1233"/>
      <c r="KMR48" s="1233"/>
      <c r="KMS48" s="1233"/>
      <c r="KMT48" s="1233"/>
      <c r="KMU48" s="1232"/>
      <c r="KMV48" s="1233"/>
      <c r="KMW48" s="1233"/>
      <c r="KMX48" s="1233"/>
      <c r="KMY48" s="1233"/>
      <c r="KMZ48" s="1233"/>
      <c r="KNA48" s="1233"/>
      <c r="KNB48" s="1233"/>
      <c r="KNC48" s="1233"/>
      <c r="KND48" s="1232"/>
      <c r="KNE48" s="1233"/>
      <c r="KNF48" s="1233"/>
      <c r="KNG48" s="1233"/>
      <c r="KNH48" s="1233"/>
      <c r="KNI48" s="1233"/>
      <c r="KNJ48" s="1233"/>
      <c r="KNK48" s="1233"/>
      <c r="KNL48" s="1233"/>
      <c r="KNM48" s="1232"/>
      <c r="KNN48" s="1233"/>
      <c r="KNO48" s="1233"/>
      <c r="KNP48" s="1233"/>
      <c r="KNQ48" s="1233"/>
      <c r="KNR48" s="1233"/>
      <c r="KNS48" s="1233"/>
      <c r="KNT48" s="1233"/>
      <c r="KNU48" s="1233"/>
      <c r="KNV48" s="1232"/>
      <c r="KNW48" s="1233"/>
      <c r="KNX48" s="1233"/>
      <c r="KNY48" s="1233"/>
      <c r="KNZ48" s="1233"/>
      <c r="KOA48" s="1233"/>
      <c r="KOB48" s="1233"/>
      <c r="KOC48" s="1233"/>
      <c r="KOD48" s="1233"/>
      <c r="KOE48" s="1232"/>
      <c r="KOF48" s="1233"/>
      <c r="KOG48" s="1233"/>
      <c r="KOH48" s="1233"/>
      <c r="KOI48" s="1233"/>
      <c r="KOJ48" s="1233"/>
      <c r="KOK48" s="1233"/>
      <c r="KOL48" s="1233"/>
      <c r="KOM48" s="1233"/>
      <c r="KON48" s="1232"/>
      <c r="KOO48" s="1233"/>
      <c r="KOP48" s="1233"/>
      <c r="KOQ48" s="1233"/>
      <c r="KOR48" s="1233"/>
      <c r="KOS48" s="1233"/>
      <c r="KOT48" s="1233"/>
      <c r="KOU48" s="1233"/>
      <c r="KOV48" s="1233"/>
      <c r="KOW48" s="1232"/>
      <c r="KOX48" s="1233"/>
      <c r="KOY48" s="1233"/>
      <c r="KOZ48" s="1233"/>
      <c r="KPA48" s="1233"/>
      <c r="KPB48" s="1233"/>
      <c r="KPC48" s="1233"/>
      <c r="KPD48" s="1233"/>
      <c r="KPE48" s="1233"/>
      <c r="KPF48" s="1232"/>
      <c r="KPG48" s="1233"/>
      <c r="KPH48" s="1233"/>
      <c r="KPI48" s="1233"/>
      <c r="KPJ48" s="1233"/>
      <c r="KPK48" s="1233"/>
      <c r="KPL48" s="1233"/>
      <c r="KPM48" s="1233"/>
      <c r="KPN48" s="1233"/>
      <c r="KPO48" s="1232"/>
      <c r="KPP48" s="1233"/>
      <c r="KPQ48" s="1233"/>
      <c r="KPR48" s="1233"/>
      <c r="KPS48" s="1233"/>
      <c r="KPT48" s="1233"/>
      <c r="KPU48" s="1233"/>
      <c r="KPV48" s="1233"/>
      <c r="KPW48" s="1233"/>
      <c r="KPX48" s="1232"/>
      <c r="KPY48" s="1233"/>
      <c r="KPZ48" s="1233"/>
      <c r="KQA48" s="1233"/>
      <c r="KQB48" s="1233"/>
      <c r="KQC48" s="1233"/>
      <c r="KQD48" s="1233"/>
      <c r="KQE48" s="1233"/>
      <c r="KQF48" s="1233"/>
      <c r="KQG48" s="1232"/>
      <c r="KQH48" s="1233"/>
      <c r="KQI48" s="1233"/>
      <c r="KQJ48" s="1233"/>
      <c r="KQK48" s="1233"/>
      <c r="KQL48" s="1233"/>
      <c r="KQM48" s="1233"/>
      <c r="KQN48" s="1233"/>
      <c r="KQO48" s="1233"/>
      <c r="KQP48" s="1232"/>
      <c r="KQQ48" s="1233"/>
      <c r="KQR48" s="1233"/>
      <c r="KQS48" s="1233"/>
      <c r="KQT48" s="1233"/>
      <c r="KQU48" s="1233"/>
      <c r="KQV48" s="1233"/>
      <c r="KQW48" s="1233"/>
      <c r="KQX48" s="1233"/>
      <c r="KQY48" s="1232"/>
      <c r="KQZ48" s="1233"/>
      <c r="KRA48" s="1233"/>
      <c r="KRB48" s="1233"/>
      <c r="KRC48" s="1233"/>
      <c r="KRD48" s="1233"/>
      <c r="KRE48" s="1233"/>
      <c r="KRF48" s="1233"/>
      <c r="KRG48" s="1233"/>
      <c r="KRH48" s="1232"/>
      <c r="KRI48" s="1233"/>
      <c r="KRJ48" s="1233"/>
      <c r="KRK48" s="1233"/>
      <c r="KRL48" s="1233"/>
      <c r="KRM48" s="1233"/>
      <c r="KRN48" s="1233"/>
      <c r="KRO48" s="1233"/>
      <c r="KRP48" s="1233"/>
      <c r="KRQ48" s="1232"/>
      <c r="KRR48" s="1233"/>
      <c r="KRS48" s="1233"/>
      <c r="KRT48" s="1233"/>
      <c r="KRU48" s="1233"/>
      <c r="KRV48" s="1233"/>
      <c r="KRW48" s="1233"/>
      <c r="KRX48" s="1233"/>
      <c r="KRY48" s="1233"/>
      <c r="KRZ48" s="1232"/>
      <c r="KSA48" s="1233"/>
      <c r="KSB48" s="1233"/>
      <c r="KSC48" s="1233"/>
      <c r="KSD48" s="1233"/>
      <c r="KSE48" s="1233"/>
      <c r="KSF48" s="1233"/>
      <c r="KSG48" s="1233"/>
      <c r="KSH48" s="1233"/>
      <c r="KSI48" s="1232"/>
      <c r="KSJ48" s="1233"/>
      <c r="KSK48" s="1233"/>
      <c r="KSL48" s="1233"/>
      <c r="KSM48" s="1233"/>
      <c r="KSN48" s="1233"/>
      <c r="KSO48" s="1233"/>
      <c r="KSP48" s="1233"/>
      <c r="KSQ48" s="1233"/>
      <c r="KSR48" s="1232"/>
      <c r="KSS48" s="1233"/>
      <c r="KST48" s="1233"/>
      <c r="KSU48" s="1233"/>
      <c r="KSV48" s="1233"/>
      <c r="KSW48" s="1233"/>
      <c r="KSX48" s="1233"/>
      <c r="KSY48" s="1233"/>
      <c r="KSZ48" s="1233"/>
      <c r="KTA48" s="1232"/>
      <c r="KTB48" s="1233"/>
      <c r="KTC48" s="1233"/>
      <c r="KTD48" s="1233"/>
      <c r="KTE48" s="1233"/>
      <c r="KTF48" s="1233"/>
      <c r="KTG48" s="1233"/>
      <c r="KTH48" s="1233"/>
      <c r="KTI48" s="1233"/>
      <c r="KTJ48" s="1232"/>
      <c r="KTK48" s="1233"/>
      <c r="KTL48" s="1233"/>
      <c r="KTM48" s="1233"/>
      <c r="KTN48" s="1233"/>
      <c r="KTO48" s="1233"/>
      <c r="KTP48" s="1233"/>
      <c r="KTQ48" s="1233"/>
      <c r="KTR48" s="1233"/>
      <c r="KTS48" s="1232"/>
      <c r="KTT48" s="1233"/>
      <c r="KTU48" s="1233"/>
      <c r="KTV48" s="1233"/>
      <c r="KTW48" s="1233"/>
      <c r="KTX48" s="1233"/>
      <c r="KTY48" s="1233"/>
      <c r="KTZ48" s="1233"/>
      <c r="KUA48" s="1233"/>
      <c r="KUB48" s="1232"/>
      <c r="KUC48" s="1233"/>
      <c r="KUD48" s="1233"/>
      <c r="KUE48" s="1233"/>
      <c r="KUF48" s="1233"/>
      <c r="KUG48" s="1233"/>
      <c r="KUH48" s="1233"/>
      <c r="KUI48" s="1233"/>
      <c r="KUJ48" s="1233"/>
      <c r="KUK48" s="1232"/>
      <c r="KUL48" s="1233"/>
      <c r="KUM48" s="1233"/>
      <c r="KUN48" s="1233"/>
      <c r="KUO48" s="1233"/>
      <c r="KUP48" s="1233"/>
      <c r="KUQ48" s="1233"/>
      <c r="KUR48" s="1233"/>
      <c r="KUS48" s="1233"/>
      <c r="KUT48" s="1232"/>
      <c r="KUU48" s="1233"/>
      <c r="KUV48" s="1233"/>
      <c r="KUW48" s="1233"/>
      <c r="KUX48" s="1233"/>
      <c r="KUY48" s="1233"/>
      <c r="KUZ48" s="1233"/>
      <c r="KVA48" s="1233"/>
      <c r="KVB48" s="1233"/>
      <c r="KVC48" s="1232"/>
      <c r="KVD48" s="1233"/>
      <c r="KVE48" s="1233"/>
      <c r="KVF48" s="1233"/>
      <c r="KVG48" s="1233"/>
      <c r="KVH48" s="1233"/>
      <c r="KVI48" s="1233"/>
      <c r="KVJ48" s="1233"/>
      <c r="KVK48" s="1233"/>
      <c r="KVL48" s="1232"/>
      <c r="KVM48" s="1233"/>
      <c r="KVN48" s="1233"/>
      <c r="KVO48" s="1233"/>
      <c r="KVP48" s="1233"/>
      <c r="KVQ48" s="1233"/>
      <c r="KVR48" s="1233"/>
      <c r="KVS48" s="1233"/>
      <c r="KVT48" s="1233"/>
      <c r="KVU48" s="1232"/>
      <c r="KVV48" s="1233"/>
      <c r="KVW48" s="1233"/>
      <c r="KVX48" s="1233"/>
      <c r="KVY48" s="1233"/>
      <c r="KVZ48" s="1233"/>
      <c r="KWA48" s="1233"/>
      <c r="KWB48" s="1233"/>
      <c r="KWC48" s="1233"/>
      <c r="KWD48" s="1232"/>
      <c r="KWE48" s="1233"/>
      <c r="KWF48" s="1233"/>
      <c r="KWG48" s="1233"/>
      <c r="KWH48" s="1233"/>
      <c r="KWI48" s="1233"/>
      <c r="KWJ48" s="1233"/>
      <c r="KWK48" s="1233"/>
      <c r="KWL48" s="1233"/>
      <c r="KWM48" s="1232"/>
      <c r="KWN48" s="1233"/>
      <c r="KWO48" s="1233"/>
      <c r="KWP48" s="1233"/>
      <c r="KWQ48" s="1233"/>
      <c r="KWR48" s="1233"/>
      <c r="KWS48" s="1233"/>
      <c r="KWT48" s="1233"/>
      <c r="KWU48" s="1233"/>
      <c r="KWV48" s="1232"/>
      <c r="KWW48" s="1233"/>
      <c r="KWX48" s="1233"/>
      <c r="KWY48" s="1233"/>
      <c r="KWZ48" s="1233"/>
      <c r="KXA48" s="1233"/>
      <c r="KXB48" s="1233"/>
      <c r="KXC48" s="1233"/>
      <c r="KXD48" s="1233"/>
      <c r="KXE48" s="1232"/>
      <c r="KXF48" s="1233"/>
      <c r="KXG48" s="1233"/>
      <c r="KXH48" s="1233"/>
      <c r="KXI48" s="1233"/>
      <c r="KXJ48" s="1233"/>
      <c r="KXK48" s="1233"/>
      <c r="KXL48" s="1233"/>
      <c r="KXM48" s="1233"/>
      <c r="KXN48" s="1232"/>
      <c r="KXO48" s="1233"/>
      <c r="KXP48" s="1233"/>
      <c r="KXQ48" s="1233"/>
      <c r="KXR48" s="1233"/>
      <c r="KXS48" s="1233"/>
      <c r="KXT48" s="1233"/>
      <c r="KXU48" s="1233"/>
      <c r="KXV48" s="1233"/>
      <c r="KXW48" s="1232"/>
      <c r="KXX48" s="1233"/>
      <c r="KXY48" s="1233"/>
      <c r="KXZ48" s="1233"/>
      <c r="KYA48" s="1233"/>
      <c r="KYB48" s="1233"/>
      <c r="KYC48" s="1233"/>
      <c r="KYD48" s="1233"/>
      <c r="KYE48" s="1233"/>
      <c r="KYF48" s="1232"/>
      <c r="KYG48" s="1233"/>
      <c r="KYH48" s="1233"/>
      <c r="KYI48" s="1233"/>
      <c r="KYJ48" s="1233"/>
      <c r="KYK48" s="1233"/>
      <c r="KYL48" s="1233"/>
      <c r="KYM48" s="1233"/>
      <c r="KYN48" s="1233"/>
      <c r="KYO48" s="1232"/>
      <c r="KYP48" s="1233"/>
      <c r="KYQ48" s="1233"/>
      <c r="KYR48" s="1233"/>
      <c r="KYS48" s="1233"/>
      <c r="KYT48" s="1233"/>
      <c r="KYU48" s="1233"/>
      <c r="KYV48" s="1233"/>
      <c r="KYW48" s="1233"/>
      <c r="KYX48" s="1232"/>
      <c r="KYY48" s="1233"/>
      <c r="KYZ48" s="1233"/>
      <c r="KZA48" s="1233"/>
      <c r="KZB48" s="1233"/>
      <c r="KZC48" s="1233"/>
      <c r="KZD48" s="1233"/>
      <c r="KZE48" s="1233"/>
      <c r="KZF48" s="1233"/>
      <c r="KZG48" s="1232"/>
      <c r="KZH48" s="1233"/>
      <c r="KZI48" s="1233"/>
      <c r="KZJ48" s="1233"/>
      <c r="KZK48" s="1233"/>
      <c r="KZL48" s="1233"/>
      <c r="KZM48" s="1233"/>
      <c r="KZN48" s="1233"/>
      <c r="KZO48" s="1233"/>
      <c r="KZP48" s="1232"/>
      <c r="KZQ48" s="1233"/>
      <c r="KZR48" s="1233"/>
      <c r="KZS48" s="1233"/>
      <c r="KZT48" s="1233"/>
      <c r="KZU48" s="1233"/>
      <c r="KZV48" s="1233"/>
      <c r="KZW48" s="1233"/>
      <c r="KZX48" s="1233"/>
      <c r="KZY48" s="1232"/>
      <c r="KZZ48" s="1233"/>
      <c r="LAA48" s="1233"/>
      <c r="LAB48" s="1233"/>
      <c r="LAC48" s="1233"/>
      <c r="LAD48" s="1233"/>
      <c r="LAE48" s="1233"/>
      <c r="LAF48" s="1233"/>
      <c r="LAG48" s="1233"/>
      <c r="LAH48" s="1232"/>
      <c r="LAI48" s="1233"/>
      <c r="LAJ48" s="1233"/>
      <c r="LAK48" s="1233"/>
      <c r="LAL48" s="1233"/>
      <c r="LAM48" s="1233"/>
      <c r="LAN48" s="1233"/>
      <c r="LAO48" s="1233"/>
      <c r="LAP48" s="1233"/>
      <c r="LAQ48" s="1232"/>
      <c r="LAR48" s="1233"/>
      <c r="LAS48" s="1233"/>
      <c r="LAT48" s="1233"/>
      <c r="LAU48" s="1233"/>
      <c r="LAV48" s="1233"/>
      <c r="LAW48" s="1233"/>
      <c r="LAX48" s="1233"/>
      <c r="LAY48" s="1233"/>
      <c r="LAZ48" s="1232"/>
      <c r="LBA48" s="1233"/>
      <c r="LBB48" s="1233"/>
      <c r="LBC48" s="1233"/>
      <c r="LBD48" s="1233"/>
      <c r="LBE48" s="1233"/>
      <c r="LBF48" s="1233"/>
      <c r="LBG48" s="1233"/>
      <c r="LBH48" s="1233"/>
      <c r="LBI48" s="1232"/>
      <c r="LBJ48" s="1233"/>
      <c r="LBK48" s="1233"/>
      <c r="LBL48" s="1233"/>
      <c r="LBM48" s="1233"/>
      <c r="LBN48" s="1233"/>
      <c r="LBO48" s="1233"/>
      <c r="LBP48" s="1233"/>
      <c r="LBQ48" s="1233"/>
      <c r="LBR48" s="1232"/>
      <c r="LBS48" s="1233"/>
      <c r="LBT48" s="1233"/>
      <c r="LBU48" s="1233"/>
      <c r="LBV48" s="1233"/>
      <c r="LBW48" s="1233"/>
      <c r="LBX48" s="1233"/>
      <c r="LBY48" s="1233"/>
      <c r="LBZ48" s="1233"/>
      <c r="LCA48" s="1232"/>
      <c r="LCB48" s="1233"/>
      <c r="LCC48" s="1233"/>
      <c r="LCD48" s="1233"/>
      <c r="LCE48" s="1233"/>
      <c r="LCF48" s="1233"/>
      <c r="LCG48" s="1233"/>
      <c r="LCH48" s="1233"/>
      <c r="LCI48" s="1233"/>
      <c r="LCJ48" s="1232"/>
      <c r="LCK48" s="1233"/>
      <c r="LCL48" s="1233"/>
      <c r="LCM48" s="1233"/>
      <c r="LCN48" s="1233"/>
      <c r="LCO48" s="1233"/>
      <c r="LCP48" s="1233"/>
      <c r="LCQ48" s="1233"/>
      <c r="LCR48" s="1233"/>
      <c r="LCS48" s="1232"/>
      <c r="LCT48" s="1233"/>
      <c r="LCU48" s="1233"/>
      <c r="LCV48" s="1233"/>
      <c r="LCW48" s="1233"/>
      <c r="LCX48" s="1233"/>
      <c r="LCY48" s="1233"/>
      <c r="LCZ48" s="1233"/>
      <c r="LDA48" s="1233"/>
      <c r="LDB48" s="1232"/>
      <c r="LDC48" s="1233"/>
      <c r="LDD48" s="1233"/>
      <c r="LDE48" s="1233"/>
      <c r="LDF48" s="1233"/>
      <c r="LDG48" s="1233"/>
      <c r="LDH48" s="1233"/>
      <c r="LDI48" s="1233"/>
      <c r="LDJ48" s="1233"/>
      <c r="LDK48" s="1232"/>
      <c r="LDL48" s="1233"/>
      <c r="LDM48" s="1233"/>
      <c r="LDN48" s="1233"/>
      <c r="LDO48" s="1233"/>
      <c r="LDP48" s="1233"/>
      <c r="LDQ48" s="1233"/>
      <c r="LDR48" s="1233"/>
      <c r="LDS48" s="1233"/>
      <c r="LDT48" s="1232"/>
      <c r="LDU48" s="1233"/>
      <c r="LDV48" s="1233"/>
      <c r="LDW48" s="1233"/>
      <c r="LDX48" s="1233"/>
      <c r="LDY48" s="1233"/>
      <c r="LDZ48" s="1233"/>
      <c r="LEA48" s="1233"/>
      <c r="LEB48" s="1233"/>
      <c r="LEC48" s="1232"/>
      <c r="LED48" s="1233"/>
      <c r="LEE48" s="1233"/>
      <c r="LEF48" s="1233"/>
      <c r="LEG48" s="1233"/>
      <c r="LEH48" s="1233"/>
      <c r="LEI48" s="1233"/>
      <c r="LEJ48" s="1233"/>
      <c r="LEK48" s="1233"/>
      <c r="LEL48" s="1232"/>
      <c r="LEM48" s="1233"/>
      <c r="LEN48" s="1233"/>
      <c r="LEO48" s="1233"/>
      <c r="LEP48" s="1233"/>
      <c r="LEQ48" s="1233"/>
      <c r="LER48" s="1233"/>
      <c r="LES48" s="1233"/>
      <c r="LET48" s="1233"/>
      <c r="LEU48" s="1232"/>
      <c r="LEV48" s="1233"/>
      <c r="LEW48" s="1233"/>
      <c r="LEX48" s="1233"/>
      <c r="LEY48" s="1233"/>
      <c r="LEZ48" s="1233"/>
      <c r="LFA48" s="1233"/>
      <c r="LFB48" s="1233"/>
      <c r="LFC48" s="1233"/>
      <c r="LFD48" s="1232"/>
      <c r="LFE48" s="1233"/>
      <c r="LFF48" s="1233"/>
      <c r="LFG48" s="1233"/>
      <c r="LFH48" s="1233"/>
      <c r="LFI48" s="1233"/>
      <c r="LFJ48" s="1233"/>
      <c r="LFK48" s="1233"/>
      <c r="LFL48" s="1233"/>
      <c r="LFM48" s="1232"/>
      <c r="LFN48" s="1233"/>
      <c r="LFO48" s="1233"/>
      <c r="LFP48" s="1233"/>
      <c r="LFQ48" s="1233"/>
      <c r="LFR48" s="1233"/>
      <c r="LFS48" s="1233"/>
      <c r="LFT48" s="1233"/>
      <c r="LFU48" s="1233"/>
      <c r="LFV48" s="1232"/>
      <c r="LFW48" s="1233"/>
      <c r="LFX48" s="1233"/>
      <c r="LFY48" s="1233"/>
      <c r="LFZ48" s="1233"/>
      <c r="LGA48" s="1233"/>
      <c r="LGB48" s="1233"/>
      <c r="LGC48" s="1233"/>
      <c r="LGD48" s="1233"/>
      <c r="LGE48" s="1232"/>
      <c r="LGF48" s="1233"/>
      <c r="LGG48" s="1233"/>
      <c r="LGH48" s="1233"/>
      <c r="LGI48" s="1233"/>
      <c r="LGJ48" s="1233"/>
      <c r="LGK48" s="1233"/>
      <c r="LGL48" s="1233"/>
      <c r="LGM48" s="1233"/>
      <c r="LGN48" s="1232"/>
      <c r="LGO48" s="1233"/>
      <c r="LGP48" s="1233"/>
      <c r="LGQ48" s="1233"/>
      <c r="LGR48" s="1233"/>
      <c r="LGS48" s="1233"/>
      <c r="LGT48" s="1233"/>
      <c r="LGU48" s="1233"/>
      <c r="LGV48" s="1233"/>
      <c r="LGW48" s="1232"/>
      <c r="LGX48" s="1233"/>
      <c r="LGY48" s="1233"/>
      <c r="LGZ48" s="1233"/>
      <c r="LHA48" s="1233"/>
      <c r="LHB48" s="1233"/>
      <c r="LHC48" s="1233"/>
      <c r="LHD48" s="1233"/>
      <c r="LHE48" s="1233"/>
      <c r="LHF48" s="1232"/>
      <c r="LHG48" s="1233"/>
      <c r="LHH48" s="1233"/>
      <c r="LHI48" s="1233"/>
      <c r="LHJ48" s="1233"/>
      <c r="LHK48" s="1233"/>
      <c r="LHL48" s="1233"/>
      <c r="LHM48" s="1233"/>
      <c r="LHN48" s="1233"/>
      <c r="LHO48" s="1232"/>
      <c r="LHP48" s="1233"/>
      <c r="LHQ48" s="1233"/>
      <c r="LHR48" s="1233"/>
      <c r="LHS48" s="1233"/>
      <c r="LHT48" s="1233"/>
      <c r="LHU48" s="1233"/>
      <c r="LHV48" s="1233"/>
      <c r="LHW48" s="1233"/>
      <c r="LHX48" s="1232"/>
      <c r="LHY48" s="1233"/>
      <c r="LHZ48" s="1233"/>
      <c r="LIA48" s="1233"/>
      <c r="LIB48" s="1233"/>
      <c r="LIC48" s="1233"/>
      <c r="LID48" s="1233"/>
      <c r="LIE48" s="1233"/>
      <c r="LIF48" s="1233"/>
      <c r="LIG48" s="1232"/>
      <c r="LIH48" s="1233"/>
      <c r="LII48" s="1233"/>
      <c r="LIJ48" s="1233"/>
      <c r="LIK48" s="1233"/>
      <c r="LIL48" s="1233"/>
      <c r="LIM48" s="1233"/>
      <c r="LIN48" s="1233"/>
      <c r="LIO48" s="1233"/>
      <c r="LIP48" s="1232"/>
      <c r="LIQ48" s="1233"/>
      <c r="LIR48" s="1233"/>
      <c r="LIS48" s="1233"/>
      <c r="LIT48" s="1233"/>
      <c r="LIU48" s="1233"/>
      <c r="LIV48" s="1233"/>
      <c r="LIW48" s="1233"/>
      <c r="LIX48" s="1233"/>
      <c r="LIY48" s="1232"/>
      <c r="LIZ48" s="1233"/>
      <c r="LJA48" s="1233"/>
      <c r="LJB48" s="1233"/>
      <c r="LJC48" s="1233"/>
      <c r="LJD48" s="1233"/>
      <c r="LJE48" s="1233"/>
      <c r="LJF48" s="1233"/>
      <c r="LJG48" s="1233"/>
      <c r="LJH48" s="1232"/>
      <c r="LJI48" s="1233"/>
      <c r="LJJ48" s="1233"/>
      <c r="LJK48" s="1233"/>
      <c r="LJL48" s="1233"/>
      <c r="LJM48" s="1233"/>
      <c r="LJN48" s="1233"/>
      <c r="LJO48" s="1233"/>
      <c r="LJP48" s="1233"/>
      <c r="LJQ48" s="1232"/>
      <c r="LJR48" s="1233"/>
      <c r="LJS48" s="1233"/>
      <c r="LJT48" s="1233"/>
      <c r="LJU48" s="1233"/>
      <c r="LJV48" s="1233"/>
      <c r="LJW48" s="1233"/>
      <c r="LJX48" s="1233"/>
      <c r="LJY48" s="1233"/>
      <c r="LJZ48" s="1232"/>
      <c r="LKA48" s="1233"/>
      <c r="LKB48" s="1233"/>
      <c r="LKC48" s="1233"/>
      <c r="LKD48" s="1233"/>
      <c r="LKE48" s="1233"/>
      <c r="LKF48" s="1233"/>
      <c r="LKG48" s="1233"/>
      <c r="LKH48" s="1233"/>
      <c r="LKI48" s="1232"/>
      <c r="LKJ48" s="1233"/>
      <c r="LKK48" s="1233"/>
      <c r="LKL48" s="1233"/>
      <c r="LKM48" s="1233"/>
      <c r="LKN48" s="1233"/>
      <c r="LKO48" s="1233"/>
      <c r="LKP48" s="1233"/>
      <c r="LKQ48" s="1233"/>
      <c r="LKR48" s="1232"/>
      <c r="LKS48" s="1233"/>
      <c r="LKT48" s="1233"/>
      <c r="LKU48" s="1233"/>
      <c r="LKV48" s="1233"/>
      <c r="LKW48" s="1233"/>
      <c r="LKX48" s="1233"/>
      <c r="LKY48" s="1233"/>
      <c r="LKZ48" s="1233"/>
      <c r="LLA48" s="1232"/>
      <c r="LLB48" s="1233"/>
      <c r="LLC48" s="1233"/>
      <c r="LLD48" s="1233"/>
      <c r="LLE48" s="1233"/>
      <c r="LLF48" s="1233"/>
      <c r="LLG48" s="1233"/>
      <c r="LLH48" s="1233"/>
      <c r="LLI48" s="1233"/>
      <c r="LLJ48" s="1232"/>
      <c r="LLK48" s="1233"/>
      <c r="LLL48" s="1233"/>
      <c r="LLM48" s="1233"/>
      <c r="LLN48" s="1233"/>
      <c r="LLO48" s="1233"/>
      <c r="LLP48" s="1233"/>
      <c r="LLQ48" s="1233"/>
      <c r="LLR48" s="1233"/>
      <c r="LLS48" s="1232"/>
      <c r="LLT48" s="1233"/>
      <c r="LLU48" s="1233"/>
      <c r="LLV48" s="1233"/>
      <c r="LLW48" s="1233"/>
      <c r="LLX48" s="1233"/>
      <c r="LLY48" s="1233"/>
      <c r="LLZ48" s="1233"/>
      <c r="LMA48" s="1233"/>
      <c r="LMB48" s="1232"/>
      <c r="LMC48" s="1233"/>
      <c r="LMD48" s="1233"/>
      <c r="LME48" s="1233"/>
      <c r="LMF48" s="1233"/>
      <c r="LMG48" s="1233"/>
      <c r="LMH48" s="1233"/>
      <c r="LMI48" s="1233"/>
      <c r="LMJ48" s="1233"/>
      <c r="LMK48" s="1232"/>
      <c r="LML48" s="1233"/>
      <c r="LMM48" s="1233"/>
      <c r="LMN48" s="1233"/>
      <c r="LMO48" s="1233"/>
      <c r="LMP48" s="1233"/>
      <c r="LMQ48" s="1233"/>
      <c r="LMR48" s="1233"/>
      <c r="LMS48" s="1233"/>
      <c r="LMT48" s="1232"/>
      <c r="LMU48" s="1233"/>
      <c r="LMV48" s="1233"/>
      <c r="LMW48" s="1233"/>
      <c r="LMX48" s="1233"/>
      <c r="LMY48" s="1233"/>
      <c r="LMZ48" s="1233"/>
      <c r="LNA48" s="1233"/>
      <c r="LNB48" s="1233"/>
      <c r="LNC48" s="1232"/>
      <c r="LND48" s="1233"/>
      <c r="LNE48" s="1233"/>
      <c r="LNF48" s="1233"/>
      <c r="LNG48" s="1233"/>
      <c r="LNH48" s="1233"/>
      <c r="LNI48" s="1233"/>
      <c r="LNJ48" s="1233"/>
      <c r="LNK48" s="1233"/>
      <c r="LNL48" s="1232"/>
      <c r="LNM48" s="1233"/>
      <c r="LNN48" s="1233"/>
      <c r="LNO48" s="1233"/>
      <c r="LNP48" s="1233"/>
      <c r="LNQ48" s="1233"/>
      <c r="LNR48" s="1233"/>
      <c r="LNS48" s="1233"/>
      <c r="LNT48" s="1233"/>
      <c r="LNU48" s="1232"/>
      <c r="LNV48" s="1233"/>
      <c r="LNW48" s="1233"/>
      <c r="LNX48" s="1233"/>
      <c r="LNY48" s="1233"/>
      <c r="LNZ48" s="1233"/>
      <c r="LOA48" s="1233"/>
      <c r="LOB48" s="1233"/>
      <c r="LOC48" s="1233"/>
      <c r="LOD48" s="1232"/>
      <c r="LOE48" s="1233"/>
      <c r="LOF48" s="1233"/>
      <c r="LOG48" s="1233"/>
      <c r="LOH48" s="1233"/>
      <c r="LOI48" s="1233"/>
      <c r="LOJ48" s="1233"/>
      <c r="LOK48" s="1233"/>
      <c r="LOL48" s="1233"/>
      <c r="LOM48" s="1232"/>
      <c r="LON48" s="1233"/>
      <c r="LOO48" s="1233"/>
      <c r="LOP48" s="1233"/>
      <c r="LOQ48" s="1233"/>
      <c r="LOR48" s="1233"/>
      <c r="LOS48" s="1233"/>
      <c r="LOT48" s="1233"/>
      <c r="LOU48" s="1233"/>
      <c r="LOV48" s="1232"/>
      <c r="LOW48" s="1233"/>
      <c r="LOX48" s="1233"/>
      <c r="LOY48" s="1233"/>
      <c r="LOZ48" s="1233"/>
      <c r="LPA48" s="1233"/>
      <c r="LPB48" s="1233"/>
      <c r="LPC48" s="1233"/>
      <c r="LPD48" s="1233"/>
      <c r="LPE48" s="1232"/>
      <c r="LPF48" s="1233"/>
      <c r="LPG48" s="1233"/>
      <c r="LPH48" s="1233"/>
      <c r="LPI48" s="1233"/>
      <c r="LPJ48" s="1233"/>
      <c r="LPK48" s="1233"/>
      <c r="LPL48" s="1233"/>
      <c r="LPM48" s="1233"/>
      <c r="LPN48" s="1232"/>
      <c r="LPO48" s="1233"/>
      <c r="LPP48" s="1233"/>
      <c r="LPQ48" s="1233"/>
      <c r="LPR48" s="1233"/>
      <c r="LPS48" s="1233"/>
      <c r="LPT48" s="1233"/>
      <c r="LPU48" s="1233"/>
      <c r="LPV48" s="1233"/>
      <c r="LPW48" s="1232"/>
      <c r="LPX48" s="1233"/>
      <c r="LPY48" s="1233"/>
      <c r="LPZ48" s="1233"/>
      <c r="LQA48" s="1233"/>
      <c r="LQB48" s="1233"/>
      <c r="LQC48" s="1233"/>
      <c r="LQD48" s="1233"/>
      <c r="LQE48" s="1233"/>
      <c r="LQF48" s="1232"/>
      <c r="LQG48" s="1233"/>
      <c r="LQH48" s="1233"/>
      <c r="LQI48" s="1233"/>
      <c r="LQJ48" s="1233"/>
      <c r="LQK48" s="1233"/>
      <c r="LQL48" s="1233"/>
      <c r="LQM48" s="1233"/>
      <c r="LQN48" s="1233"/>
      <c r="LQO48" s="1232"/>
      <c r="LQP48" s="1233"/>
      <c r="LQQ48" s="1233"/>
      <c r="LQR48" s="1233"/>
      <c r="LQS48" s="1233"/>
      <c r="LQT48" s="1233"/>
      <c r="LQU48" s="1233"/>
      <c r="LQV48" s="1233"/>
      <c r="LQW48" s="1233"/>
      <c r="LQX48" s="1232"/>
      <c r="LQY48" s="1233"/>
      <c r="LQZ48" s="1233"/>
      <c r="LRA48" s="1233"/>
      <c r="LRB48" s="1233"/>
      <c r="LRC48" s="1233"/>
      <c r="LRD48" s="1233"/>
      <c r="LRE48" s="1233"/>
      <c r="LRF48" s="1233"/>
      <c r="LRG48" s="1232"/>
      <c r="LRH48" s="1233"/>
      <c r="LRI48" s="1233"/>
      <c r="LRJ48" s="1233"/>
      <c r="LRK48" s="1233"/>
      <c r="LRL48" s="1233"/>
      <c r="LRM48" s="1233"/>
      <c r="LRN48" s="1233"/>
      <c r="LRO48" s="1233"/>
      <c r="LRP48" s="1232"/>
      <c r="LRQ48" s="1233"/>
      <c r="LRR48" s="1233"/>
      <c r="LRS48" s="1233"/>
      <c r="LRT48" s="1233"/>
      <c r="LRU48" s="1233"/>
      <c r="LRV48" s="1233"/>
      <c r="LRW48" s="1233"/>
      <c r="LRX48" s="1233"/>
      <c r="LRY48" s="1232"/>
      <c r="LRZ48" s="1233"/>
      <c r="LSA48" s="1233"/>
      <c r="LSB48" s="1233"/>
      <c r="LSC48" s="1233"/>
      <c r="LSD48" s="1233"/>
      <c r="LSE48" s="1233"/>
      <c r="LSF48" s="1233"/>
      <c r="LSG48" s="1233"/>
      <c r="LSH48" s="1232"/>
      <c r="LSI48" s="1233"/>
      <c r="LSJ48" s="1233"/>
      <c r="LSK48" s="1233"/>
      <c r="LSL48" s="1233"/>
      <c r="LSM48" s="1233"/>
      <c r="LSN48" s="1233"/>
      <c r="LSO48" s="1233"/>
      <c r="LSP48" s="1233"/>
      <c r="LSQ48" s="1232"/>
      <c r="LSR48" s="1233"/>
      <c r="LSS48" s="1233"/>
      <c r="LST48" s="1233"/>
      <c r="LSU48" s="1233"/>
      <c r="LSV48" s="1233"/>
      <c r="LSW48" s="1233"/>
      <c r="LSX48" s="1233"/>
      <c r="LSY48" s="1233"/>
      <c r="LSZ48" s="1232"/>
      <c r="LTA48" s="1233"/>
      <c r="LTB48" s="1233"/>
      <c r="LTC48" s="1233"/>
      <c r="LTD48" s="1233"/>
      <c r="LTE48" s="1233"/>
      <c r="LTF48" s="1233"/>
      <c r="LTG48" s="1233"/>
      <c r="LTH48" s="1233"/>
      <c r="LTI48" s="1232"/>
      <c r="LTJ48" s="1233"/>
      <c r="LTK48" s="1233"/>
      <c r="LTL48" s="1233"/>
      <c r="LTM48" s="1233"/>
      <c r="LTN48" s="1233"/>
      <c r="LTO48" s="1233"/>
      <c r="LTP48" s="1233"/>
      <c r="LTQ48" s="1233"/>
      <c r="LTR48" s="1232"/>
      <c r="LTS48" s="1233"/>
      <c r="LTT48" s="1233"/>
      <c r="LTU48" s="1233"/>
      <c r="LTV48" s="1233"/>
      <c r="LTW48" s="1233"/>
      <c r="LTX48" s="1233"/>
      <c r="LTY48" s="1233"/>
      <c r="LTZ48" s="1233"/>
      <c r="LUA48" s="1232"/>
      <c r="LUB48" s="1233"/>
      <c r="LUC48" s="1233"/>
      <c r="LUD48" s="1233"/>
      <c r="LUE48" s="1233"/>
      <c r="LUF48" s="1233"/>
      <c r="LUG48" s="1233"/>
      <c r="LUH48" s="1233"/>
      <c r="LUI48" s="1233"/>
      <c r="LUJ48" s="1232"/>
      <c r="LUK48" s="1233"/>
      <c r="LUL48" s="1233"/>
      <c r="LUM48" s="1233"/>
      <c r="LUN48" s="1233"/>
      <c r="LUO48" s="1233"/>
      <c r="LUP48" s="1233"/>
      <c r="LUQ48" s="1233"/>
      <c r="LUR48" s="1233"/>
      <c r="LUS48" s="1232"/>
      <c r="LUT48" s="1233"/>
      <c r="LUU48" s="1233"/>
      <c r="LUV48" s="1233"/>
      <c r="LUW48" s="1233"/>
      <c r="LUX48" s="1233"/>
      <c r="LUY48" s="1233"/>
      <c r="LUZ48" s="1233"/>
      <c r="LVA48" s="1233"/>
      <c r="LVB48" s="1232"/>
      <c r="LVC48" s="1233"/>
      <c r="LVD48" s="1233"/>
      <c r="LVE48" s="1233"/>
      <c r="LVF48" s="1233"/>
      <c r="LVG48" s="1233"/>
      <c r="LVH48" s="1233"/>
      <c r="LVI48" s="1233"/>
      <c r="LVJ48" s="1233"/>
      <c r="LVK48" s="1232"/>
      <c r="LVL48" s="1233"/>
      <c r="LVM48" s="1233"/>
      <c r="LVN48" s="1233"/>
      <c r="LVO48" s="1233"/>
      <c r="LVP48" s="1233"/>
      <c r="LVQ48" s="1233"/>
      <c r="LVR48" s="1233"/>
      <c r="LVS48" s="1233"/>
      <c r="LVT48" s="1232"/>
      <c r="LVU48" s="1233"/>
      <c r="LVV48" s="1233"/>
      <c r="LVW48" s="1233"/>
      <c r="LVX48" s="1233"/>
      <c r="LVY48" s="1233"/>
      <c r="LVZ48" s="1233"/>
      <c r="LWA48" s="1233"/>
      <c r="LWB48" s="1233"/>
      <c r="LWC48" s="1232"/>
      <c r="LWD48" s="1233"/>
      <c r="LWE48" s="1233"/>
      <c r="LWF48" s="1233"/>
      <c r="LWG48" s="1233"/>
      <c r="LWH48" s="1233"/>
      <c r="LWI48" s="1233"/>
      <c r="LWJ48" s="1233"/>
      <c r="LWK48" s="1233"/>
      <c r="LWL48" s="1232"/>
      <c r="LWM48" s="1233"/>
      <c r="LWN48" s="1233"/>
      <c r="LWO48" s="1233"/>
      <c r="LWP48" s="1233"/>
      <c r="LWQ48" s="1233"/>
      <c r="LWR48" s="1233"/>
      <c r="LWS48" s="1233"/>
      <c r="LWT48" s="1233"/>
      <c r="LWU48" s="1232"/>
      <c r="LWV48" s="1233"/>
      <c r="LWW48" s="1233"/>
      <c r="LWX48" s="1233"/>
      <c r="LWY48" s="1233"/>
      <c r="LWZ48" s="1233"/>
      <c r="LXA48" s="1233"/>
      <c r="LXB48" s="1233"/>
      <c r="LXC48" s="1233"/>
      <c r="LXD48" s="1232"/>
      <c r="LXE48" s="1233"/>
      <c r="LXF48" s="1233"/>
      <c r="LXG48" s="1233"/>
      <c r="LXH48" s="1233"/>
      <c r="LXI48" s="1233"/>
      <c r="LXJ48" s="1233"/>
      <c r="LXK48" s="1233"/>
      <c r="LXL48" s="1233"/>
      <c r="LXM48" s="1232"/>
      <c r="LXN48" s="1233"/>
      <c r="LXO48" s="1233"/>
      <c r="LXP48" s="1233"/>
      <c r="LXQ48" s="1233"/>
      <c r="LXR48" s="1233"/>
      <c r="LXS48" s="1233"/>
      <c r="LXT48" s="1233"/>
      <c r="LXU48" s="1233"/>
      <c r="LXV48" s="1232"/>
      <c r="LXW48" s="1233"/>
      <c r="LXX48" s="1233"/>
      <c r="LXY48" s="1233"/>
      <c r="LXZ48" s="1233"/>
      <c r="LYA48" s="1233"/>
      <c r="LYB48" s="1233"/>
      <c r="LYC48" s="1233"/>
      <c r="LYD48" s="1233"/>
      <c r="LYE48" s="1232"/>
      <c r="LYF48" s="1233"/>
      <c r="LYG48" s="1233"/>
      <c r="LYH48" s="1233"/>
      <c r="LYI48" s="1233"/>
      <c r="LYJ48" s="1233"/>
      <c r="LYK48" s="1233"/>
      <c r="LYL48" s="1233"/>
      <c r="LYM48" s="1233"/>
      <c r="LYN48" s="1232"/>
      <c r="LYO48" s="1233"/>
      <c r="LYP48" s="1233"/>
      <c r="LYQ48" s="1233"/>
      <c r="LYR48" s="1233"/>
      <c r="LYS48" s="1233"/>
      <c r="LYT48" s="1233"/>
      <c r="LYU48" s="1233"/>
      <c r="LYV48" s="1233"/>
      <c r="LYW48" s="1232"/>
      <c r="LYX48" s="1233"/>
      <c r="LYY48" s="1233"/>
      <c r="LYZ48" s="1233"/>
      <c r="LZA48" s="1233"/>
      <c r="LZB48" s="1233"/>
      <c r="LZC48" s="1233"/>
      <c r="LZD48" s="1233"/>
      <c r="LZE48" s="1233"/>
      <c r="LZF48" s="1232"/>
      <c r="LZG48" s="1233"/>
      <c r="LZH48" s="1233"/>
      <c r="LZI48" s="1233"/>
      <c r="LZJ48" s="1233"/>
      <c r="LZK48" s="1233"/>
      <c r="LZL48" s="1233"/>
      <c r="LZM48" s="1233"/>
      <c r="LZN48" s="1233"/>
      <c r="LZO48" s="1232"/>
      <c r="LZP48" s="1233"/>
      <c r="LZQ48" s="1233"/>
      <c r="LZR48" s="1233"/>
      <c r="LZS48" s="1233"/>
      <c r="LZT48" s="1233"/>
      <c r="LZU48" s="1233"/>
      <c r="LZV48" s="1233"/>
      <c r="LZW48" s="1233"/>
      <c r="LZX48" s="1232"/>
      <c r="LZY48" s="1233"/>
      <c r="LZZ48" s="1233"/>
      <c r="MAA48" s="1233"/>
      <c r="MAB48" s="1233"/>
      <c r="MAC48" s="1233"/>
      <c r="MAD48" s="1233"/>
      <c r="MAE48" s="1233"/>
      <c r="MAF48" s="1233"/>
      <c r="MAG48" s="1232"/>
      <c r="MAH48" s="1233"/>
      <c r="MAI48" s="1233"/>
      <c r="MAJ48" s="1233"/>
      <c r="MAK48" s="1233"/>
      <c r="MAL48" s="1233"/>
      <c r="MAM48" s="1233"/>
      <c r="MAN48" s="1233"/>
      <c r="MAO48" s="1233"/>
      <c r="MAP48" s="1232"/>
      <c r="MAQ48" s="1233"/>
      <c r="MAR48" s="1233"/>
      <c r="MAS48" s="1233"/>
      <c r="MAT48" s="1233"/>
      <c r="MAU48" s="1233"/>
      <c r="MAV48" s="1233"/>
      <c r="MAW48" s="1233"/>
      <c r="MAX48" s="1233"/>
      <c r="MAY48" s="1232"/>
      <c r="MAZ48" s="1233"/>
      <c r="MBA48" s="1233"/>
      <c r="MBB48" s="1233"/>
      <c r="MBC48" s="1233"/>
      <c r="MBD48" s="1233"/>
      <c r="MBE48" s="1233"/>
      <c r="MBF48" s="1233"/>
      <c r="MBG48" s="1233"/>
      <c r="MBH48" s="1232"/>
      <c r="MBI48" s="1233"/>
      <c r="MBJ48" s="1233"/>
      <c r="MBK48" s="1233"/>
      <c r="MBL48" s="1233"/>
      <c r="MBM48" s="1233"/>
      <c r="MBN48" s="1233"/>
      <c r="MBO48" s="1233"/>
      <c r="MBP48" s="1233"/>
      <c r="MBQ48" s="1232"/>
      <c r="MBR48" s="1233"/>
      <c r="MBS48" s="1233"/>
      <c r="MBT48" s="1233"/>
      <c r="MBU48" s="1233"/>
      <c r="MBV48" s="1233"/>
      <c r="MBW48" s="1233"/>
      <c r="MBX48" s="1233"/>
      <c r="MBY48" s="1233"/>
      <c r="MBZ48" s="1232"/>
      <c r="MCA48" s="1233"/>
      <c r="MCB48" s="1233"/>
      <c r="MCC48" s="1233"/>
      <c r="MCD48" s="1233"/>
      <c r="MCE48" s="1233"/>
      <c r="MCF48" s="1233"/>
      <c r="MCG48" s="1233"/>
      <c r="MCH48" s="1233"/>
      <c r="MCI48" s="1232"/>
      <c r="MCJ48" s="1233"/>
      <c r="MCK48" s="1233"/>
      <c r="MCL48" s="1233"/>
      <c r="MCM48" s="1233"/>
      <c r="MCN48" s="1233"/>
      <c r="MCO48" s="1233"/>
      <c r="MCP48" s="1233"/>
      <c r="MCQ48" s="1233"/>
      <c r="MCR48" s="1232"/>
      <c r="MCS48" s="1233"/>
      <c r="MCT48" s="1233"/>
      <c r="MCU48" s="1233"/>
      <c r="MCV48" s="1233"/>
      <c r="MCW48" s="1233"/>
      <c r="MCX48" s="1233"/>
      <c r="MCY48" s="1233"/>
      <c r="MCZ48" s="1233"/>
      <c r="MDA48" s="1232"/>
      <c r="MDB48" s="1233"/>
      <c r="MDC48" s="1233"/>
      <c r="MDD48" s="1233"/>
      <c r="MDE48" s="1233"/>
      <c r="MDF48" s="1233"/>
      <c r="MDG48" s="1233"/>
      <c r="MDH48" s="1233"/>
      <c r="MDI48" s="1233"/>
      <c r="MDJ48" s="1232"/>
      <c r="MDK48" s="1233"/>
      <c r="MDL48" s="1233"/>
      <c r="MDM48" s="1233"/>
      <c r="MDN48" s="1233"/>
      <c r="MDO48" s="1233"/>
      <c r="MDP48" s="1233"/>
      <c r="MDQ48" s="1233"/>
      <c r="MDR48" s="1233"/>
      <c r="MDS48" s="1232"/>
      <c r="MDT48" s="1233"/>
      <c r="MDU48" s="1233"/>
      <c r="MDV48" s="1233"/>
      <c r="MDW48" s="1233"/>
      <c r="MDX48" s="1233"/>
      <c r="MDY48" s="1233"/>
      <c r="MDZ48" s="1233"/>
      <c r="MEA48" s="1233"/>
      <c r="MEB48" s="1232"/>
      <c r="MEC48" s="1233"/>
      <c r="MED48" s="1233"/>
      <c r="MEE48" s="1233"/>
      <c r="MEF48" s="1233"/>
      <c r="MEG48" s="1233"/>
      <c r="MEH48" s="1233"/>
      <c r="MEI48" s="1233"/>
      <c r="MEJ48" s="1233"/>
      <c r="MEK48" s="1232"/>
      <c r="MEL48" s="1233"/>
      <c r="MEM48" s="1233"/>
      <c r="MEN48" s="1233"/>
      <c r="MEO48" s="1233"/>
      <c r="MEP48" s="1233"/>
      <c r="MEQ48" s="1233"/>
      <c r="MER48" s="1233"/>
      <c r="MES48" s="1233"/>
      <c r="MET48" s="1232"/>
      <c r="MEU48" s="1233"/>
      <c r="MEV48" s="1233"/>
      <c r="MEW48" s="1233"/>
      <c r="MEX48" s="1233"/>
      <c r="MEY48" s="1233"/>
      <c r="MEZ48" s="1233"/>
      <c r="MFA48" s="1233"/>
      <c r="MFB48" s="1233"/>
      <c r="MFC48" s="1232"/>
      <c r="MFD48" s="1233"/>
      <c r="MFE48" s="1233"/>
      <c r="MFF48" s="1233"/>
      <c r="MFG48" s="1233"/>
      <c r="MFH48" s="1233"/>
      <c r="MFI48" s="1233"/>
      <c r="MFJ48" s="1233"/>
      <c r="MFK48" s="1233"/>
      <c r="MFL48" s="1232"/>
      <c r="MFM48" s="1233"/>
      <c r="MFN48" s="1233"/>
      <c r="MFO48" s="1233"/>
      <c r="MFP48" s="1233"/>
      <c r="MFQ48" s="1233"/>
      <c r="MFR48" s="1233"/>
      <c r="MFS48" s="1233"/>
      <c r="MFT48" s="1233"/>
      <c r="MFU48" s="1232"/>
      <c r="MFV48" s="1233"/>
      <c r="MFW48" s="1233"/>
      <c r="MFX48" s="1233"/>
      <c r="MFY48" s="1233"/>
      <c r="MFZ48" s="1233"/>
      <c r="MGA48" s="1233"/>
      <c r="MGB48" s="1233"/>
      <c r="MGC48" s="1233"/>
      <c r="MGD48" s="1232"/>
      <c r="MGE48" s="1233"/>
      <c r="MGF48" s="1233"/>
      <c r="MGG48" s="1233"/>
      <c r="MGH48" s="1233"/>
      <c r="MGI48" s="1233"/>
      <c r="MGJ48" s="1233"/>
      <c r="MGK48" s="1233"/>
      <c r="MGL48" s="1233"/>
      <c r="MGM48" s="1232"/>
      <c r="MGN48" s="1233"/>
      <c r="MGO48" s="1233"/>
      <c r="MGP48" s="1233"/>
      <c r="MGQ48" s="1233"/>
      <c r="MGR48" s="1233"/>
      <c r="MGS48" s="1233"/>
      <c r="MGT48" s="1233"/>
      <c r="MGU48" s="1233"/>
      <c r="MGV48" s="1232"/>
      <c r="MGW48" s="1233"/>
      <c r="MGX48" s="1233"/>
      <c r="MGY48" s="1233"/>
      <c r="MGZ48" s="1233"/>
      <c r="MHA48" s="1233"/>
      <c r="MHB48" s="1233"/>
      <c r="MHC48" s="1233"/>
      <c r="MHD48" s="1233"/>
      <c r="MHE48" s="1232"/>
      <c r="MHF48" s="1233"/>
      <c r="MHG48" s="1233"/>
      <c r="MHH48" s="1233"/>
      <c r="MHI48" s="1233"/>
      <c r="MHJ48" s="1233"/>
      <c r="MHK48" s="1233"/>
      <c r="MHL48" s="1233"/>
      <c r="MHM48" s="1233"/>
      <c r="MHN48" s="1232"/>
      <c r="MHO48" s="1233"/>
      <c r="MHP48" s="1233"/>
      <c r="MHQ48" s="1233"/>
      <c r="MHR48" s="1233"/>
      <c r="MHS48" s="1233"/>
      <c r="MHT48" s="1233"/>
      <c r="MHU48" s="1233"/>
      <c r="MHV48" s="1233"/>
      <c r="MHW48" s="1232"/>
      <c r="MHX48" s="1233"/>
      <c r="MHY48" s="1233"/>
      <c r="MHZ48" s="1233"/>
      <c r="MIA48" s="1233"/>
      <c r="MIB48" s="1233"/>
      <c r="MIC48" s="1233"/>
      <c r="MID48" s="1233"/>
      <c r="MIE48" s="1233"/>
      <c r="MIF48" s="1232"/>
      <c r="MIG48" s="1233"/>
      <c r="MIH48" s="1233"/>
      <c r="MII48" s="1233"/>
      <c r="MIJ48" s="1233"/>
      <c r="MIK48" s="1233"/>
      <c r="MIL48" s="1233"/>
      <c r="MIM48" s="1233"/>
      <c r="MIN48" s="1233"/>
      <c r="MIO48" s="1232"/>
      <c r="MIP48" s="1233"/>
      <c r="MIQ48" s="1233"/>
      <c r="MIR48" s="1233"/>
      <c r="MIS48" s="1233"/>
      <c r="MIT48" s="1233"/>
      <c r="MIU48" s="1233"/>
      <c r="MIV48" s="1233"/>
      <c r="MIW48" s="1233"/>
      <c r="MIX48" s="1232"/>
      <c r="MIY48" s="1233"/>
      <c r="MIZ48" s="1233"/>
      <c r="MJA48" s="1233"/>
      <c r="MJB48" s="1233"/>
      <c r="MJC48" s="1233"/>
      <c r="MJD48" s="1233"/>
      <c r="MJE48" s="1233"/>
      <c r="MJF48" s="1233"/>
      <c r="MJG48" s="1232"/>
      <c r="MJH48" s="1233"/>
      <c r="MJI48" s="1233"/>
      <c r="MJJ48" s="1233"/>
      <c r="MJK48" s="1233"/>
      <c r="MJL48" s="1233"/>
      <c r="MJM48" s="1233"/>
      <c r="MJN48" s="1233"/>
      <c r="MJO48" s="1233"/>
      <c r="MJP48" s="1232"/>
      <c r="MJQ48" s="1233"/>
      <c r="MJR48" s="1233"/>
      <c r="MJS48" s="1233"/>
      <c r="MJT48" s="1233"/>
      <c r="MJU48" s="1233"/>
      <c r="MJV48" s="1233"/>
      <c r="MJW48" s="1233"/>
      <c r="MJX48" s="1233"/>
      <c r="MJY48" s="1232"/>
      <c r="MJZ48" s="1233"/>
      <c r="MKA48" s="1233"/>
      <c r="MKB48" s="1233"/>
      <c r="MKC48" s="1233"/>
      <c r="MKD48" s="1233"/>
      <c r="MKE48" s="1233"/>
      <c r="MKF48" s="1233"/>
      <c r="MKG48" s="1233"/>
      <c r="MKH48" s="1232"/>
      <c r="MKI48" s="1233"/>
      <c r="MKJ48" s="1233"/>
      <c r="MKK48" s="1233"/>
      <c r="MKL48" s="1233"/>
      <c r="MKM48" s="1233"/>
      <c r="MKN48" s="1233"/>
      <c r="MKO48" s="1233"/>
      <c r="MKP48" s="1233"/>
      <c r="MKQ48" s="1232"/>
      <c r="MKR48" s="1233"/>
      <c r="MKS48" s="1233"/>
      <c r="MKT48" s="1233"/>
      <c r="MKU48" s="1233"/>
      <c r="MKV48" s="1233"/>
      <c r="MKW48" s="1233"/>
      <c r="MKX48" s="1233"/>
      <c r="MKY48" s="1233"/>
      <c r="MKZ48" s="1232"/>
      <c r="MLA48" s="1233"/>
      <c r="MLB48" s="1233"/>
      <c r="MLC48" s="1233"/>
      <c r="MLD48" s="1233"/>
      <c r="MLE48" s="1233"/>
      <c r="MLF48" s="1233"/>
      <c r="MLG48" s="1233"/>
      <c r="MLH48" s="1233"/>
      <c r="MLI48" s="1232"/>
      <c r="MLJ48" s="1233"/>
      <c r="MLK48" s="1233"/>
      <c r="MLL48" s="1233"/>
      <c r="MLM48" s="1233"/>
      <c r="MLN48" s="1233"/>
      <c r="MLO48" s="1233"/>
      <c r="MLP48" s="1233"/>
      <c r="MLQ48" s="1233"/>
      <c r="MLR48" s="1232"/>
      <c r="MLS48" s="1233"/>
      <c r="MLT48" s="1233"/>
      <c r="MLU48" s="1233"/>
      <c r="MLV48" s="1233"/>
      <c r="MLW48" s="1233"/>
      <c r="MLX48" s="1233"/>
      <c r="MLY48" s="1233"/>
      <c r="MLZ48" s="1233"/>
      <c r="MMA48" s="1232"/>
      <c r="MMB48" s="1233"/>
      <c r="MMC48" s="1233"/>
      <c r="MMD48" s="1233"/>
      <c r="MME48" s="1233"/>
      <c r="MMF48" s="1233"/>
      <c r="MMG48" s="1233"/>
      <c r="MMH48" s="1233"/>
      <c r="MMI48" s="1233"/>
      <c r="MMJ48" s="1232"/>
      <c r="MMK48" s="1233"/>
      <c r="MML48" s="1233"/>
      <c r="MMM48" s="1233"/>
      <c r="MMN48" s="1233"/>
      <c r="MMO48" s="1233"/>
      <c r="MMP48" s="1233"/>
      <c r="MMQ48" s="1233"/>
      <c r="MMR48" s="1233"/>
      <c r="MMS48" s="1232"/>
      <c r="MMT48" s="1233"/>
      <c r="MMU48" s="1233"/>
      <c r="MMV48" s="1233"/>
      <c r="MMW48" s="1233"/>
      <c r="MMX48" s="1233"/>
      <c r="MMY48" s="1233"/>
      <c r="MMZ48" s="1233"/>
      <c r="MNA48" s="1233"/>
      <c r="MNB48" s="1232"/>
      <c r="MNC48" s="1233"/>
      <c r="MND48" s="1233"/>
      <c r="MNE48" s="1233"/>
      <c r="MNF48" s="1233"/>
      <c r="MNG48" s="1233"/>
      <c r="MNH48" s="1233"/>
      <c r="MNI48" s="1233"/>
      <c r="MNJ48" s="1233"/>
      <c r="MNK48" s="1232"/>
      <c r="MNL48" s="1233"/>
      <c r="MNM48" s="1233"/>
      <c r="MNN48" s="1233"/>
      <c r="MNO48" s="1233"/>
      <c r="MNP48" s="1233"/>
      <c r="MNQ48" s="1233"/>
      <c r="MNR48" s="1233"/>
      <c r="MNS48" s="1233"/>
      <c r="MNT48" s="1232"/>
      <c r="MNU48" s="1233"/>
      <c r="MNV48" s="1233"/>
      <c r="MNW48" s="1233"/>
      <c r="MNX48" s="1233"/>
      <c r="MNY48" s="1233"/>
      <c r="MNZ48" s="1233"/>
      <c r="MOA48" s="1233"/>
      <c r="MOB48" s="1233"/>
      <c r="MOC48" s="1232"/>
      <c r="MOD48" s="1233"/>
      <c r="MOE48" s="1233"/>
      <c r="MOF48" s="1233"/>
      <c r="MOG48" s="1233"/>
      <c r="MOH48" s="1233"/>
      <c r="MOI48" s="1233"/>
      <c r="MOJ48" s="1233"/>
      <c r="MOK48" s="1233"/>
      <c r="MOL48" s="1232"/>
      <c r="MOM48" s="1233"/>
      <c r="MON48" s="1233"/>
      <c r="MOO48" s="1233"/>
      <c r="MOP48" s="1233"/>
      <c r="MOQ48" s="1233"/>
      <c r="MOR48" s="1233"/>
      <c r="MOS48" s="1233"/>
      <c r="MOT48" s="1233"/>
      <c r="MOU48" s="1232"/>
      <c r="MOV48" s="1233"/>
      <c r="MOW48" s="1233"/>
      <c r="MOX48" s="1233"/>
      <c r="MOY48" s="1233"/>
      <c r="MOZ48" s="1233"/>
      <c r="MPA48" s="1233"/>
      <c r="MPB48" s="1233"/>
      <c r="MPC48" s="1233"/>
      <c r="MPD48" s="1232"/>
      <c r="MPE48" s="1233"/>
      <c r="MPF48" s="1233"/>
      <c r="MPG48" s="1233"/>
      <c r="MPH48" s="1233"/>
      <c r="MPI48" s="1233"/>
      <c r="MPJ48" s="1233"/>
      <c r="MPK48" s="1233"/>
      <c r="MPL48" s="1233"/>
      <c r="MPM48" s="1232"/>
      <c r="MPN48" s="1233"/>
      <c r="MPO48" s="1233"/>
      <c r="MPP48" s="1233"/>
      <c r="MPQ48" s="1233"/>
      <c r="MPR48" s="1233"/>
      <c r="MPS48" s="1233"/>
      <c r="MPT48" s="1233"/>
      <c r="MPU48" s="1233"/>
      <c r="MPV48" s="1232"/>
      <c r="MPW48" s="1233"/>
      <c r="MPX48" s="1233"/>
      <c r="MPY48" s="1233"/>
      <c r="MPZ48" s="1233"/>
      <c r="MQA48" s="1233"/>
      <c r="MQB48" s="1233"/>
      <c r="MQC48" s="1233"/>
      <c r="MQD48" s="1233"/>
      <c r="MQE48" s="1232"/>
      <c r="MQF48" s="1233"/>
      <c r="MQG48" s="1233"/>
      <c r="MQH48" s="1233"/>
      <c r="MQI48" s="1233"/>
      <c r="MQJ48" s="1233"/>
      <c r="MQK48" s="1233"/>
      <c r="MQL48" s="1233"/>
      <c r="MQM48" s="1233"/>
      <c r="MQN48" s="1232"/>
      <c r="MQO48" s="1233"/>
      <c r="MQP48" s="1233"/>
      <c r="MQQ48" s="1233"/>
      <c r="MQR48" s="1233"/>
      <c r="MQS48" s="1233"/>
      <c r="MQT48" s="1233"/>
      <c r="MQU48" s="1233"/>
      <c r="MQV48" s="1233"/>
      <c r="MQW48" s="1232"/>
      <c r="MQX48" s="1233"/>
      <c r="MQY48" s="1233"/>
      <c r="MQZ48" s="1233"/>
      <c r="MRA48" s="1233"/>
      <c r="MRB48" s="1233"/>
      <c r="MRC48" s="1233"/>
      <c r="MRD48" s="1233"/>
      <c r="MRE48" s="1233"/>
      <c r="MRF48" s="1232"/>
      <c r="MRG48" s="1233"/>
      <c r="MRH48" s="1233"/>
      <c r="MRI48" s="1233"/>
      <c r="MRJ48" s="1233"/>
      <c r="MRK48" s="1233"/>
      <c r="MRL48" s="1233"/>
      <c r="MRM48" s="1233"/>
      <c r="MRN48" s="1233"/>
      <c r="MRO48" s="1232"/>
      <c r="MRP48" s="1233"/>
      <c r="MRQ48" s="1233"/>
      <c r="MRR48" s="1233"/>
      <c r="MRS48" s="1233"/>
      <c r="MRT48" s="1233"/>
      <c r="MRU48" s="1233"/>
      <c r="MRV48" s="1233"/>
      <c r="MRW48" s="1233"/>
      <c r="MRX48" s="1232"/>
      <c r="MRY48" s="1233"/>
      <c r="MRZ48" s="1233"/>
      <c r="MSA48" s="1233"/>
      <c r="MSB48" s="1233"/>
      <c r="MSC48" s="1233"/>
      <c r="MSD48" s="1233"/>
      <c r="MSE48" s="1233"/>
      <c r="MSF48" s="1233"/>
      <c r="MSG48" s="1232"/>
      <c r="MSH48" s="1233"/>
      <c r="MSI48" s="1233"/>
      <c r="MSJ48" s="1233"/>
      <c r="MSK48" s="1233"/>
      <c r="MSL48" s="1233"/>
      <c r="MSM48" s="1233"/>
      <c r="MSN48" s="1233"/>
      <c r="MSO48" s="1233"/>
      <c r="MSP48" s="1232"/>
      <c r="MSQ48" s="1233"/>
      <c r="MSR48" s="1233"/>
      <c r="MSS48" s="1233"/>
      <c r="MST48" s="1233"/>
      <c r="MSU48" s="1233"/>
      <c r="MSV48" s="1233"/>
      <c r="MSW48" s="1233"/>
      <c r="MSX48" s="1233"/>
      <c r="MSY48" s="1232"/>
      <c r="MSZ48" s="1233"/>
      <c r="MTA48" s="1233"/>
      <c r="MTB48" s="1233"/>
      <c r="MTC48" s="1233"/>
      <c r="MTD48" s="1233"/>
      <c r="MTE48" s="1233"/>
      <c r="MTF48" s="1233"/>
      <c r="MTG48" s="1233"/>
      <c r="MTH48" s="1232"/>
      <c r="MTI48" s="1233"/>
      <c r="MTJ48" s="1233"/>
      <c r="MTK48" s="1233"/>
      <c r="MTL48" s="1233"/>
      <c r="MTM48" s="1233"/>
      <c r="MTN48" s="1233"/>
      <c r="MTO48" s="1233"/>
      <c r="MTP48" s="1233"/>
      <c r="MTQ48" s="1232"/>
      <c r="MTR48" s="1233"/>
      <c r="MTS48" s="1233"/>
      <c r="MTT48" s="1233"/>
      <c r="MTU48" s="1233"/>
      <c r="MTV48" s="1233"/>
      <c r="MTW48" s="1233"/>
      <c r="MTX48" s="1233"/>
      <c r="MTY48" s="1233"/>
      <c r="MTZ48" s="1232"/>
      <c r="MUA48" s="1233"/>
      <c r="MUB48" s="1233"/>
      <c r="MUC48" s="1233"/>
      <c r="MUD48" s="1233"/>
      <c r="MUE48" s="1233"/>
      <c r="MUF48" s="1233"/>
      <c r="MUG48" s="1233"/>
      <c r="MUH48" s="1233"/>
      <c r="MUI48" s="1232"/>
      <c r="MUJ48" s="1233"/>
      <c r="MUK48" s="1233"/>
      <c r="MUL48" s="1233"/>
      <c r="MUM48" s="1233"/>
      <c r="MUN48" s="1233"/>
      <c r="MUO48" s="1233"/>
      <c r="MUP48" s="1233"/>
      <c r="MUQ48" s="1233"/>
      <c r="MUR48" s="1232"/>
      <c r="MUS48" s="1233"/>
      <c r="MUT48" s="1233"/>
      <c r="MUU48" s="1233"/>
      <c r="MUV48" s="1233"/>
      <c r="MUW48" s="1233"/>
      <c r="MUX48" s="1233"/>
      <c r="MUY48" s="1233"/>
      <c r="MUZ48" s="1233"/>
      <c r="MVA48" s="1232"/>
      <c r="MVB48" s="1233"/>
      <c r="MVC48" s="1233"/>
      <c r="MVD48" s="1233"/>
      <c r="MVE48" s="1233"/>
      <c r="MVF48" s="1233"/>
      <c r="MVG48" s="1233"/>
      <c r="MVH48" s="1233"/>
      <c r="MVI48" s="1233"/>
      <c r="MVJ48" s="1232"/>
      <c r="MVK48" s="1233"/>
      <c r="MVL48" s="1233"/>
      <c r="MVM48" s="1233"/>
      <c r="MVN48" s="1233"/>
      <c r="MVO48" s="1233"/>
      <c r="MVP48" s="1233"/>
      <c r="MVQ48" s="1233"/>
      <c r="MVR48" s="1233"/>
      <c r="MVS48" s="1232"/>
      <c r="MVT48" s="1233"/>
      <c r="MVU48" s="1233"/>
      <c r="MVV48" s="1233"/>
      <c r="MVW48" s="1233"/>
      <c r="MVX48" s="1233"/>
      <c r="MVY48" s="1233"/>
      <c r="MVZ48" s="1233"/>
      <c r="MWA48" s="1233"/>
      <c r="MWB48" s="1232"/>
      <c r="MWC48" s="1233"/>
      <c r="MWD48" s="1233"/>
      <c r="MWE48" s="1233"/>
      <c r="MWF48" s="1233"/>
      <c r="MWG48" s="1233"/>
      <c r="MWH48" s="1233"/>
      <c r="MWI48" s="1233"/>
      <c r="MWJ48" s="1233"/>
      <c r="MWK48" s="1232"/>
      <c r="MWL48" s="1233"/>
      <c r="MWM48" s="1233"/>
      <c r="MWN48" s="1233"/>
      <c r="MWO48" s="1233"/>
      <c r="MWP48" s="1233"/>
      <c r="MWQ48" s="1233"/>
      <c r="MWR48" s="1233"/>
      <c r="MWS48" s="1233"/>
      <c r="MWT48" s="1232"/>
      <c r="MWU48" s="1233"/>
      <c r="MWV48" s="1233"/>
      <c r="MWW48" s="1233"/>
      <c r="MWX48" s="1233"/>
      <c r="MWY48" s="1233"/>
      <c r="MWZ48" s="1233"/>
      <c r="MXA48" s="1233"/>
      <c r="MXB48" s="1233"/>
      <c r="MXC48" s="1232"/>
      <c r="MXD48" s="1233"/>
      <c r="MXE48" s="1233"/>
      <c r="MXF48" s="1233"/>
      <c r="MXG48" s="1233"/>
      <c r="MXH48" s="1233"/>
      <c r="MXI48" s="1233"/>
      <c r="MXJ48" s="1233"/>
      <c r="MXK48" s="1233"/>
      <c r="MXL48" s="1232"/>
      <c r="MXM48" s="1233"/>
      <c r="MXN48" s="1233"/>
      <c r="MXO48" s="1233"/>
      <c r="MXP48" s="1233"/>
      <c r="MXQ48" s="1233"/>
      <c r="MXR48" s="1233"/>
      <c r="MXS48" s="1233"/>
      <c r="MXT48" s="1233"/>
      <c r="MXU48" s="1232"/>
      <c r="MXV48" s="1233"/>
      <c r="MXW48" s="1233"/>
      <c r="MXX48" s="1233"/>
      <c r="MXY48" s="1233"/>
      <c r="MXZ48" s="1233"/>
      <c r="MYA48" s="1233"/>
      <c r="MYB48" s="1233"/>
      <c r="MYC48" s="1233"/>
      <c r="MYD48" s="1232"/>
      <c r="MYE48" s="1233"/>
      <c r="MYF48" s="1233"/>
      <c r="MYG48" s="1233"/>
      <c r="MYH48" s="1233"/>
      <c r="MYI48" s="1233"/>
      <c r="MYJ48" s="1233"/>
      <c r="MYK48" s="1233"/>
      <c r="MYL48" s="1233"/>
      <c r="MYM48" s="1232"/>
      <c r="MYN48" s="1233"/>
      <c r="MYO48" s="1233"/>
      <c r="MYP48" s="1233"/>
      <c r="MYQ48" s="1233"/>
      <c r="MYR48" s="1233"/>
      <c r="MYS48" s="1233"/>
      <c r="MYT48" s="1233"/>
      <c r="MYU48" s="1233"/>
      <c r="MYV48" s="1232"/>
      <c r="MYW48" s="1233"/>
      <c r="MYX48" s="1233"/>
      <c r="MYY48" s="1233"/>
      <c r="MYZ48" s="1233"/>
      <c r="MZA48" s="1233"/>
      <c r="MZB48" s="1233"/>
      <c r="MZC48" s="1233"/>
      <c r="MZD48" s="1233"/>
      <c r="MZE48" s="1232"/>
      <c r="MZF48" s="1233"/>
      <c r="MZG48" s="1233"/>
      <c r="MZH48" s="1233"/>
      <c r="MZI48" s="1233"/>
      <c r="MZJ48" s="1233"/>
      <c r="MZK48" s="1233"/>
      <c r="MZL48" s="1233"/>
      <c r="MZM48" s="1233"/>
      <c r="MZN48" s="1232"/>
      <c r="MZO48" s="1233"/>
      <c r="MZP48" s="1233"/>
      <c r="MZQ48" s="1233"/>
      <c r="MZR48" s="1233"/>
      <c r="MZS48" s="1233"/>
      <c r="MZT48" s="1233"/>
      <c r="MZU48" s="1233"/>
      <c r="MZV48" s="1233"/>
      <c r="MZW48" s="1232"/>
      <c r="MZX48" s="1233"/>
      <c r="MZY48" s="1233"/>
      <c r="MZZ48" s="1233"/>
      <c r="NAA48" s="1233"/>
      <c r="NAB48" s="1233"/>
      <c r="NAC48" s="1233"/>
      <c r="NAD48" s="1233"/>
      <c r="NAE48" s="1233"/>
      <c r="NAF48" s="1232"/>
      <c r="NAG48" s="1233"/>
      <c r="NAH48" s="1233"/>
      <c r="NAI48" s="1233"/>
      <c r="NAJ48" s="1233"/>
      <c r="NAK48" s="1233"/>
      <c r="NAL48" s="1233"/>
      <c r="NAM48" s="1233"/>
      <c r="NAN48" s="1233"/>
      <c r="NAO48" s="1232"/>
      <c r="NAP48" s="1233"/>
      <c r="NAQ48" s="1233"/>
      <c r="NAR48" s="1233"/>
      <c r="NAS48" s="1233"/>
      <c r="NAT48" s="1233"/>
      <c r="NAU48" s="1233"/>
      <c r="NAV48" s="1233"/>
      <c r="NAW48" s="1233"/>
      <c r="NAX48" s="1232"/>
      <c r="NAY48" s="1233"/>
      <c r="NAZ48" s="1233"/>
      <c r="NBA48" s="1233"/>
      <c r="NBB48" s="1233"/>
      <c r="NBC48" s="1233"/>
      <c r="NBD48" s="1233"/>
      <c r="NBE48" s="1233"/>
      <c r="NBF48" s="1233"/>
      <c r="NBG48" s="1232"/>
      <c r="NBH48" s="1233"/>
      <c r="NBI48" s="1233"/>
      <c r="NBJ48" s="1233"/>
      <c r="NBK48" s="1233"/>
      <c r="NBL48" s="1233"/>
      <c r="NBM48" s="1233"/>
      <c r="NBN48" s="1233"/>
      <c r="NBO48" s="1233"/>
      <c r="NBP48" s="1232"/>
      <c r="NBQ48" s="1233"/>
      <c r="NBR48" s="1233"/>
      <c r="NBS48" s="1233"/>
      <c r="NBT48" s="1233"/>
      <c r="NBU48" s="1233"/>
      <c r="NBV48" s="1233"/>
      <c r="NBW48" s="1233"/>
      <c r="NBX48" s="1233"/>
      <c r="NBY48" s="1232"/>
      <c r="NBZ48" s="1233"/>
      <c r="NCA48" s="1233"/>
      <c r="NCB48" s="1233"/>
      <c r="NCC48" s="1233"/>
      <c r="NCD48" s="1233"/>
      <c r="NCE48" s="1233"/>
      <c r="NCF48" s="1233"/>
      <c r="NCG48" s="1233"/>
      <c r="NCH48" s="1232"/>
      <c r="NCI48" s="1233"/>
      <c r="NCJ48" s="1233"/>
      <c r="NCK48" s="1233"/>
      <c r="NCL48" s="1233"/>
      <c r="NCM48" s="1233"/>
      <c r="NCN48" s="1233"/>
      <c r="NCO48" s="1233"/>
      <c r="NCP48" s="1233"/>
      <c r="NCQ48" s="1232"/>
      <c r="NCR48" s="1233"/>
      <c r="NCS48" s="1233"/>
      <c r="NCT48" s="1233"/>
      <c r="NCU48" s="1233"/>
      <c r="NCV48" s="1233"/>
      <c r="NCW48" s="1233"/>
      <c r="NCX48" s="1233"/>
      <c r="NCY48" s="1233"/>
      <c r="NCZ48" s="1232"/>
      <c r="NDA48" s="1233"/>
      <c r="NDB48" s="1233"/>
      <c r="NDC48" s="1233"/>
      <c r="NDD48" s="1233"/>
      <c r="NDE48" s="1233"/>
      <c r="NDF48" s="1233"/>
      <c r="NDG48" s="1233"/>
      <c r="NDH48" s="1233"/>
      <c r="NDI48" s="1232"/>
      <c r="NDJ48" s="1233"/>
      <c r="NDK48" s="1233"/>
      <c r="NDL48" s="1233"/>
      <c r="NDM48" s="1233"/>
      <c r="NDN48" s="1233"/>
      <c r="NDO48" s="1233"/>
      <c r="NDP48" s="1233"/>
      <c r="NDQ48" s="1233"/>
      <c r="NDR48" s="1232"/>
      <c r="NDS48" s="1233"/>
      <c r="NDT48" s="1233"/>
      <c r="NDU48" s="1233"/>
      <c r="NDV48" s="1233"/>
      <c r="NDW48" s="1233"/>
      <c r="NDX48" s="1233"/>
      <c r="NDY48" s="1233"/>
      <c r="NDZ48" s="1233"/>
      <c r="NEA48" s="1232"/>
      <c r="NEB48" s="1233"/>
      <c r="NEC48" s="1233"/>
      <c r="NED48" s="1233"/>
      <c r="NEE48" s="1233"/>
      <c r="NEF48" s="1233"/>
      <c r="NEG48" s="1233"/>
      <c r="NEH48" s="1233"/>
      <c r="NEI48" s="1233"/>
      <c r="NEJ48" s="1232"/>
      <c r="NEK48" s="1233"/>
      <c r="NEL48" s="1233"/>
      <c r="NEM48" s="1233"/>
      <c r="NEN48" s="1233"/>
      <c r="NEO48" s="1233"/>
      <c r="NEP48" s="1233"/>
      <c r="NEQ48" s="1233"/>
      <c r="NER48" s="1233"/>
      <c r="NES48" s="1232"/>
      <c r="NET48" s="1233"/>
      <c r="NEU48" s="1233"/>
      <c r="NEV48" s="1233"/>
      <c r="NEW48" s="1233"/>
      <c r="NEX48" s="1233"/>
      <c r="NEY48" s="1233"/>
      <c r="NEZ48" s="1233"/>
      <c r="NFA48" s="1233"/>
      <c r="NFB48" s="1232"/>
      <c r="NFC48" s="1233"/>
      <c r="NFD48" s="1233"/>
      <c r="NFE48" s="1233"/>
      <c r="NFF48" s="1233"/>
      <c r="NFG48" s="1233"/>
      <c r="NFH48" s="1233"/>
      <c r="NFI48" s="1233"/>
      <c r="NFJ48" s="1233"/>
      <c r="NFK48" s="1232"/>
      <c r="NFL48" s="1233"/>
      <c r="NFM48" s="1233"/>
      <c r="NFN48" s="1233"/>
      <c r="NFO48" s="1233"/>
      <c r="NFP48" s="1233"/>
      <c r="NFQ48" s="1233"/>
      <c r="NFR48" s="1233"/>
      <c r="NFS48" s="1233"/>
      <c r="NFT48" s="1232"/>
      <c r="NFU48" s="1233"/>
      <c r="NFV48" s="1233"/>
      <c r="NFW48" s="1233"/>
      <c r="NFX48" s="1233"/>
      <c r="NFY48" s="1233"/>
      <c r="NFZ48" s="1233"/>
      <c r="NGA48" s="1233"/>
      <c r="NGB48" s="1233"/>
      <c r="NGC48" s="1232"/>
      <c r="NGD48" s="1233"/>
      <c r="NGE48" s="1233"/>
      <c r="NGF48" s="1233"/>
      <c r="NGG48" s="1233"/>
      <c r="NGH48" s="1233"/>
      <c r="NGI48" s="1233"/>
      <c r="NGJ48" s="1233"/>
      <c r="NGK48" s="1233"/>
      <c r="NGL48" s="1232"/>
      <c r="NGM48" s="1233"/>
      <c r="NGN48" s="1233"/>
      <c r="NGO48" s="1233"/>
      <c r="NGP48" s="1233"/>
      <c r="NGQ48" s="1233"/>
      <c r="NGR48" s="1233"/>
      <c r="NGS48" s="1233"/>
      <c r="NGT48" s="1233"/>
      <c r="NGU48" s="1232"/>
      <c r="NGV48" s="1233"/>
      <c r="NGW48" s="1233"/>
      <c r="NGX48" s="1233"/>
      <c r="NGY48" s="1233"/>
      <c r="NGZ48" s="1233"/>
      <c r="NHA48" s="1233"/>
      <c r="NHB48" s="1233"/>
      <c r="NHC48" s="1233"/>
      <c r="NHD48" s="1232"/>
      <c r="NHE48" s="1233"/>
      <c r="NHF48" s="1233"/>
      <c r="NHG48" s="1233"/>
      <c r="NHH48" s="1233"/>
      <c r="NHI48" s="1233"/>
      <c r="NHJ48" s="1233"/>
      <c r="NHK48" s="1233"/>
      <c r="NHL48" s="1233"/>
      <c r="NHM48" s="1232"/>
      <c r="NHN48" s="1233"/>
      <c r="NHO48" s="1233"/>
      <c r="NHP48" s="1233"/>
      <c r="NHQ48" s="1233"/>
      <c r="NHR48" s="1233"/>
      <c r="NHS48" s="1233"/>
      <c r="NHT48" s="1233"/>
      <c r="NHU48" s="1233"/>
      <c r="NHV48" s="1232"/>
      <c r="NHW48" s="1233"/>
      <c r="NHX48" s="1233"/>
      <c r="NHY48" s="1233"/>
      <c r="NHZ48" s="1233"/>
      <c r="NIA48" s="1233"/>
      <c r="NIB48" s="1233"/>
      <c r="NIC48" s="1233"/>
      <c r="NID48" s="1233"/>
      <c r="NIE48" s="1232"/>
      <c r="NIF48" s="1233"/>
      <c r="NIG48" s="1233"/>
      <c r="NIH48" s="1233"/>
      <c r="NII48" s="1233"/>
      <c r="NIJ48" s="1233"/>
      <c r="NIK48" s="1233"/>
      <c r="NIL48" s="1233"/>
      <c r="NIM48" s="1233"/>
      <c r="NIN48" s="1232"/>
      <c r="NIO48" s="1233"/>
      <c r="NIP48" s="1233"/>
      <c r="NIQ48" s="1233"/>
      <c r="NIR48" s="1233"/>
      <c r="NIS48" s="1233"/>
      <c r="NIT48" s="1233"/>
      <c r="NIU48" s="1233"/>
      <c r="NIV48" s="1233"/>
      <c r="NIW48" s="1232"/>
      <c r="NIX48" s="1233"/>
      <c r="NIY48" s="1233"/>
      <c r="NIZ48" s="1233"/>
      <c r="NJA48" s="1233"/>
      <c r="NJB48" s="1233"/>
      <c r="NJC48" s="1233"/>
      <c r="NJD48" s="1233"/>
      <c r="NJE48" s="1233"/>
      <c r="NJF48" s="1232"/>
      <c r="NJG48" s="1233"/>
      <c r="NJH48" s="1233"/>
      <c r="NJI48" s="1233"/>
      <c r="NJJ48" s="1233"/>
      <c r="NJK48" s="1233"/>
      <c r="NJL48" s="1233"/>
      <c r="NJM48" s="1233"/>
      <c r="NJN48" s="1233"/>
      <c r="NJO48" s="1232"/>
      <c r="NJP48" s="1233"/>
      <c r="NJQ48" s="1233"/>
      <c r="NJR48" s="1233"/>
      <c r="NJS48" s="1233"/>
      <c r="NJT48" s="1233"/>
      <c r="NJU48" s="1233"/>
      <c r="NJV48" s="1233"/>
      <c r="NJW48" s="1233"/>
      <c r="NJX48" s="1232"/>
      <c r="NJY48" s="1233"/>
      <c r="NJZ48" s="1233"/>
      <c r="NKA48" s="1233"/>
      <c r="NKB48" s="1233"/>
      <c r="NKC48" s="1233"/>
      <c r="NKD48" s="1233"/>
      <c r="NKE48" s="1233"/>
      <c r="NKF48" s="1233"/>
      <c r="NKG48" s="1232"/>
      <c r="NKH48" s="1233"/>
      <c r="NKI48" s="1233"/>
      <c r="NKJ48" s="1233"/>
      <c r="NKK48" s="1233"/>
      <c r="NKL48" s="1233"/>
      <c r="NKM48" s="1233"/>
      <c r="NKN48" s="1233"/>
      <c r="NKO48" s="1233"/>
      <c r="NKP48" s="1232"/>
      <c r="NKQ48" s="1233"/>
      <c r="NKR48" s="1233"/>
      <c r="NKS48" s="1233"/>
      <c r="NKT48" s="1233"/>
      <c r="NKU48" s="1233"/>
      <c r="NKV48" s="1233"/>
      <c r="NKW48" s="1233"/>
      <c r="NKX48" s="1233"/>
      <c r="NKY48" s="1232"/>
      <c r="NKZ48" s="1233"/>
      <c r="NLA48" s="1233"/>
      <c r="NLB48" s="1233"/>
      <c r="NLC48" s="1233"/>
      <c r="NLD48" s="1233"/>
      <c r="NLE48" s="1233"/>
      <c r="NLF48" s="1233"/>
      <c r="NLG48" s="1233"/>
      <c r="NLH48" s="1232"/>
      <c r="NLI48" s="1233"/>
      <c r="NLJ48" s="1233"/>
      <c r="NLK48" s="1233"/>
      <c r="NLL48" s="1233"/>
      <c r="NLM48" s="1233"/>
      <c r="NLN48" s="1233"/>
      <c r="NLO48" s="1233"/>
      <c r="NLP48" s="1233"/>
      <c r="NLQ48" s="1232"/>
      <c r="NLR48" s="1233"/>
      <c r="NLS48" s="1233"/>
      <c r="NLT48" s="1233"/>
      <c r="NLU48" s="1233"/>
      <c r="NLV48" s="1233"/>
      <c r="NLW48" s="1233"/>
      <c r="NLX48" s="1233"/>
      <c r="NLY48" s="1233"/>
      <c r="NLZ48" s="1232"/>
      <c r="NMA48" s="1233"/>
      <c r="NMB48" s="1233"/>
      <c r="NMC48" s="1233"/>
      <c r="NMD48" s="1233"/>
      <c r="NME48" s="1233"/>
      <c r="NMF48" s="1233"/>
      <c r="NMG48" s="1233"/>
      <c r="NMH48" s="1233"/>
      <c r="NMI48" s="1232"/>
      <c r="NMJ48" s="1233"/>
      <c r="NMK48" s="1233"/>
      <c r="NML48" s="1233"/>
      <c r="NMM48" s="1233"/>
      <c r="NMN48" s="1233"/>
      <c r="NMO48" s="1233"/>
      <c r="NMP48" s="1233"/>
      <c r="NMQ48" s="1233"/>
      <c r="NMR48" s="1232"/>
      <c r="NMS48" s="1233"/>
      <c r="NMT48" s="1233"/>
      <c r="NMU48" s="1233"/>
      <c r="NMV48" s="1233"/>
      <c r="NMW48" s="1233"/>
      <c r="NMX48" s="1233"/>
      <c r="NMY48" s="1233"/>
      <c r="NMZ48" s="1233"/>
      <c r="NNA48" s="1232"/>
      <c r="NNB48" s="1233"/>
      <c r="NNC48" s="1233"/>
      <c r="NND48" s="1233"/>
      <c r="NNE48" s="1233"/>
      <c r="NNF48" s="1233"/>
      <c r="NNG48" s="1233"/>
      <c r="NNH48" s="1233"/>
      <c r="NNI48" s="1233"/>
      <c r="NNJ48" s="1232"/>
      <c r="NNK48" s="1233"/>
      <c r="NNL48" s="1233"/>
      <c r="NNM48" s="1233"/>
      <c r="NNN48" s="1233"/>
      <c r="NNO48" s="1233"/>
      <c r="NNP48" s="1233"/>
      <c r="NNQ48" s="1233"/>
      <c r="NNR48" s="1233"/>
      <c r="NNS48" s="1232"/>
      <c r="NNT48" s="1233"/>
      <c r="NNU48" s="1233"/>
      <c r="NNV48" s="1233"/>
      <c r="NNW48" s="1233"/>
      <c r="NNX48" s="1233"/>
      <c r="NNY48" s="1233"/>
      <c r="NNZ48" s="1233"/>
      <c r="NOA48" s="1233"/>
      <c r="NOB48" s="1232"/>
      <c r="NOC48" s="1233"/>
      <c r="NOD48" s="1233"/>
      <c r="NOE48" s="1233"/>
      <c r="NOF48" s="1233"/>
      <c r="NOG48" s="1233"/>
      <c r="NOH48" s="1233"/>
      <c r="NOI48" s="1233"/>
      <c r="NOJ48" s="1233"/>
      <c r="NOK48" s="1232"/>
      <c r="NOL48" s="1233"/>
      <c r="NOM48" s="1233"/>
      <c r="NON48" s="1233"/>
      <c r="NOO48" s="1233"/>
      <c r="NOP48" s="1233"/>
      <c r="NOQ48" s="1233"/>
      <c r="NOR48" s="1233"/>
      <c r="NOS48" s="1233"/>
      <c r="NOT48" s="1232"/>
      <c r="NOU48" s="1233"/>
      <c r="NOV48" s="1233"/>
      <c r="NOW48" s="1233"/>
      <c r="NOX48" s="1233"/>
      <c r="NOY48" s="1233"/>
      <c r="NOZ48" s="1233"/>
      <c r="NPA48" s="1233"/>
      <c r="NPB48" s="1233"/>
      <c r="NPC48" s="1232"/>
      <c r="NPD48" s="1233"/>
      <c r="NPE48" s="1233"/>
      <c r="NPF48" s="1233"/>
      <c r="NPG48" s="1233"/>
      <c r="NPH48" s="1233"/>
      <c r="NPI48" s="1233"/>
      <c r="NPJ48" s="1233"/>
      <c r="NPK48" s="1233"/>
      <c r="NPL48" s="1232"/>
      <c r="NPM48" s="1233"/>
      <c r="NPN48" s="1233"/>
      <c r="NPO48" s="1233"/>
      <c r="NPP48" s="1233"/>
      <c r="NPQ48" s="1233"/>
      <c r="NPR48" s="1233"/>
      <c r="NPS48" s="1233"/>
      <c r="NPT48" s="1233"/>
      <c r="NPU48" s="1232"/>
      <c r="NPV48" s="1233"/>
      <c r="NPW48" s="1233"/>
      <c r="NPX48" s="1233"/>
      <c r="NPY48" s="1233"/>
      <c r="NPZ48" s="1233"/>
      <c r="NQA48" s="1233"/>
      <c r="NQB48" s="1233"/>
      <c r="NQC48" s="1233"/>
      <c r="NQD48" s="1232"/>
      <c r="NQE48" s="1233"/>
      <c r="NQF48" s="1233"/>
      <c r="NQG48" s="1233"/>
      <c r="NQH48" s="1233"/>
      <c r="NQI48" s="1233"/>
      <c r="NQJ48" s="1233"/>
      <c r="NQK48" s="1233"/>
      <c r="NQL48" s="1233"/>
      <c r="NQM48" s="1232"/>
      <c r="NQN48" s="1233"/>
      <c r="NQO48" s="1233"/>
      <c r="NQP48" s="1233"/>
      <c r="NQQ48" s="1233"/>
      <c r="NQR48" s="1233"/>
      <c r="NQS48" s="1233"/>
      <c r="NQT48" s="1233"/>
      <c r="NQU48" s="1233"/>
      <c r="NQV48" s="1232"/>
      <c r="NQW48" s="1233"/>
      <c r="NQX48" s="1233"/>
      <c r="NQY48" s="1233"/>
      <c r="NQZ48" s="1233"/>
      <c r="NRA48" s="1233"/>
      <c r="NRB48" s="1233"/>
      <c r="NRC48" s="1233"/>
      <c r="NRD48" s="1233"/>
      <c r="NRE48" s="1232"/>
      <c r="NRF48" s="1233"/>
      <c r="NRG48" s="1233"/>
      <c r="NRH48" s="1233"/>
      <c r="NRI48" s="1233"/>
      <c r="NRJ48" s="1233"/>
      <c r="NRK48" s="1233"/>
      <c r="NRL48" s="1233"/>
      <c r="NRM48" s="1233"/>
      <c r="NRN48" s="1232"/>
      <c r="NRO48" s="1233"/>
      <c r="NRP48" s="1233"/>
      <c r="NRQ48" s="1233"/>
      <c r="NRR48" s="1233"/>
      <c r="NRS48" s="1233"/>
      <c r="NRT48" s="1233"/>
      <c r="NRU48" s="1233"/>
      <c r="NRV48" s="1233"/>
      <c r="NRW48" s="1232"/>
      <c r="NRX48" s="1233"/>
      <c r="NRY48" s="1233"/>
      <c r="NRZ48" s="1233"/>
      <c r="NSA48" s="1233"/>
      <c r="NSB48" s="1233"/>
      <c r="NSC48" s="1233"/>
      <c r="NSD48" s="1233"/>
      <c r="NSE48" s="1233"/>
      <c r="NSF48" s="1232"/>
      <c r="NSG48" s="1233"/>
      <c r="NSH48" s="1233"/>
      <c r="NSI48" s="1233"/>
      <c r="NSJ48" s="1233"/>
      <c r="NSK48" s="1233"/>
      <c r="NSL48" s="1233"/>
      <c r="NSM48" s="1233"/>
      <c r="NSN48" s="1233"/>
      <c r="NSO48" s="1232"/>
      <c r="NSP48" s="1233"/>
      <c r="NSQ48" s="1233"/>
      <c r="NSR48" s="1233"/>
      <c r="NSS48" s="1233"/>
      <c r="NST48" s="1233"/>
      <c r="NSU48" s="1233"/>
      <c r="NSV48" s="1233"/>
      <c r="NSW48" s="1233"/>
      <c r="NSX48" s="1232"/>
      <c r="NSY48" s="1233"/>
      <c r="NSZ48" s="1233"/>
      <c r="NTA48" s="1233"/>
      <c r="NTB48" s="1233"/>
      <c r="NTC48" s="1233"/>
      <c r="NTD48" s="1233"/>
      <c r="NTE48" s="1233"/>
      <c r="NTF48" s="1233"/>
      <c r="NTG48" s="1232"/>
      <c r="NTH48" s="1233"/>
      <c r="NTI48" s="1233"/>
      <c r="NTJ48" s="1233"/>
      <c r="NTK48" s="1233"/>
      <c r="NTL48" s="1233"/>
      <c r="NTM48" s="1233"/>
      <c r="NTN48" s="1233"/>
      <c r="NTO48" s="1233"/>
      <c r="NTP48" s="1232"/>
      <c r="NTQ48" s="1233"/>
      <c r="NTR48" s="1233"/>
      <c r="NTS48" s="1233"/>
      <c r="NTT48" s="1233"/>
      <c r="NTU48" s="1233"/>
      <c r="NTV48" s="1233"/>
      <c r="NTW48" s="1233"/>
      <c r="NTX48" s="1233"/>
      <c r="NTY48" s="1232"/>
      <c r="NTZ48" s="1233"/>
      <c r="NUA48" s="1233"/>
      <c r="NUB48" s="1233"/>
      <c r="NUC48" s="1233"/>
      <c r="NUD48" s="1233"/>
      <c r="NUE48" s="1233"/>
      <c r="NUF48" s="1233"/>
      <c r="NUG48" s="1233"/>
      <c r="NUH48" s="1232"/>
      <c r="NUI48" s="1233"/>
      <c r="NUJ48" s="1233"/>
      <c r="NUK48" s="1233"/>
      <c r="NUL48" s="1233"/>
      <c r="NUM48" s="1233"/>
      <c r="NUN48" s="1233"/>
      <c r="NUO48" s="1233"/>
      <c r="NUP48" s="1233"/>
      <c r="NUQ48" s="1232"/>
      <c r="NUR48" s="1233"/>
      <c r="NUS48" s="1233"/>
      <c r="NUT48" s="1233"/>
      <c r="NUU48" s="1233"/>
      <c r="NUV48" s="1233"/>
      <c r="NUW48" s="1233"/>
      <c r="NUX48" s="1233"/>
      <c r="NUY48" s="1233"/>
      <c r="NUZ48" s="1232"/>
      <c r="NVA48" s="1233"/>
      <c r="NVB48" s="1233"/>
      <c r="NVC48" s="1233"/>
      <c r="NVD48" s="1233"/>
      <c r="NVE48" s="1233"/>
      <c r="NVF48" s="1233"/>
      <c r="NVG48" s="1233"/>
      <c r="NVH48" s="1233"/>
      <c r="NVI48" s="1232"/>
      <c r="NVJ48" s="1233"/>
      <c r="NVK48" s="1233"/>
      <c r="NVL48" s="1233"/>
      <c r="NVM48" s="1233"/>
      <c r="NVN48" s="1233"/>
      <c r="NVO48" s="1233"/>
      <c r="NVP48" s="1233"/>
      <c r="NVQ48" s="1233"/>
      <c r="NVR48" s="1232"/>
      <c r="NVS48" s="1233"/>
      <c r="NVT48" s="1233"/>
      <c r="NVU48" s="1233"/>
      <c r="NVV48" s="1233"/>
      <c r="NVW48" s="1233"/>
      <c r="NVX48" s="1233"/>
      <c r="NVY48" s="1233"/>
      <c r="NVZ48" s="1233"/>
      <c r="NWA48" s="1232"/>
      <c r="NWB48" s="1233"/>
      <c r="NWC48" s="1233"/>
      <c r="NWD48" s="1233"/>
      <c r="NWE48" s="1233"/>
      <c r="NWF48" s="1233"/>
      <c r="NWG48" s="1233"/>
      <c r="NWH48" s="1233"/>
      <c r="NWI48" s="1233"/>
      <c r="NWJ48" s="1232"/>
      <c r="NWK48" s="1233"/>
      <c r="NWL48" s="1233"/>
      <c r="NWM48" s="1233"/>
      <c r="NWN48" s="1233"/>
      <c r="NWO48" s="1233"/>
      <c r="NWP48" s="1233"/>
      <c r="NWQ48" s="1233"/>
      <c r="NWR48" s="1233"/>
      <c r="NWS48" s="1232"/>
      <c r="NWT48" s="1233"/>
      <c r="NWU48" s="1233"/>
      <c r="NWV48" s="1233"/>
      <c r="NWW48" s="1233"/>
      <c r="NWX48" s="1233"/>
      <c r="NWY48" s="1233"/>
      <c r="NWZ48" s="1233"/>
      <c r="NXA48" s="1233"/>
      <c r="NXB48" s="1232"/>
      <c r="NXC48" s="1233"/>
      <c r="NXD48" s="1233"/>
      <c r="NXE48" s="1233"/>
      <c r="NXF48" s="1233"/>
      <c r="NXG48" s="1233"/>
      <c r="NXH48" s="1233"/>
      <c r="NXI48" s="1233"/>
      <c r="NXJ48" s="1233"/>
      <c r="NXK48" s="1232"/>
      <c r="NXL48" s="1233"/>
      <c r="NXM48" s="1233"/>
      <c r="NXN48" s="1233"/>
      <c r="NXO48" s="1233"/>
      <c r="NXP48" s="1233"/>
      <c r="NXQ48" s="1233"/>
      <c r="NXR48" s="1233"/>
      <c r="NXS48" s="1233"/>
      <c r="NXT48" s="1232"/>
      <c r="NXU48" s="1233"/>
      <c r="NXV48" s="1233"/>
      <c r="NXW48" s="1233"/>
      <c r="NXX48" s="1233"/>
      <c r="NXY48" s="1233"/>
      <c r="NXZ48" s="1233"/>
      <c r="NYA48" s="1233"/>
      <c r="NYB48" s="1233"/>
      <c r="NYC48" s="1232"/>
      <c r="NYD48" s="1233"/>
      <c r="NYE48" s="1233"/>
      <c r="NYF48" s="1233"/>
      <c r="NYG48" s="1233"/>
      <c r="NYH48" s="1233"/>
      <c r="NYI48" s="1233"/>
      <c r="NYJ48" s="1233"/>
      <c r="NYK48" s="1233"/>
      <c r="NYL48" s="1232"/>
      <c r="NYM48" s="1233"/>
      <c r="NYN48" s="1233"/>
      <c r="NYO48" s="1233"/>
      <c r="NYP48" s="1233"/>
      <c r="NYQ48" s="1233"/>
      <c r="NYR48" s="1233"/>
      <c r="NYS48" s="1233"/>
      <c r="NYT48" s="1233"/>
      <c r="NYU48" s="1232"/>
      <c r="NYV48" s="1233"/>
      <c r="NYW48" s="1233"/>
      <c r="NYX48" s="1233"/>
      <c r="NYY48" s="1233"/>
      <c r="NYZ48" s="1233"/>
      <c r="NZA48" s="1233"/>
      <c r="NZB48" s="1233"/>
      <c r="NZC48" s="1233"/>
      <c r="NZD48" s="1232"/>
      <c r="NZE48" s="1233"/>
      <c r="NZF48" s="1233"/>
      <c r="NZG48" s="1233"/>
      <c r="NZH48" s="1233"/>
      <c r="NZI48" s="1233"/>
      <c r="NZJ48" s="1233"/>
      <c r="NZK48" s="1233"/>
      <c r="NZL48" s="1233"/>
      <c r="NZM48" s="1232"/>
      <c r="NZN48" s="1233"/>
      <c r="NZO48" s="1233"/>
      <c r="NZP48" s="1233"/>
      <c r="NZQ48" s="1233"/>
      <c r="NZR48" s="1233"/>
      <c r="NZS48" s="1233"/>
      <c r="NZT48" s="1233"/>
      <c r="NZU48" s="1233"/>
      <c r="NZV48" s="1232"/>
      <c r="NZW48" s="1233"/>
      <c r="NZX48" s="1233"/>
      <c r="NZY48" s="1233"/>
      <c r="NZZ48" s="1233"/>
      <c r="OAA48" s="1233"/>
      <c r="OAB48" s="1233"/>
      <c r="OAC48" s="1233"/>
      <c r="OAD48" s="1233"/>
      <c r="OAE48" s="1232"/>
      <c r="OAF48" s="1233"/>
      <c r="OAG48" s="1233"/>
      <c r="OAH48" s="1233"/>
      <c r="OAI48" s="1233"/>
      <c r="OAJ48" s="1233"/>
      <c r="OAK48" s="1233"/>
      <c r="OAL48" s="1233"/>
      <c r="OAM48" s="1233"/>
      <c r="OAN48" s="1232"/>
      <c r="OAO48" s="1233"/>
      <c r="OAP48" s="1233"/>
      <c r="OAQ48" s="1233"/>
      <c r="OAR48" s="1233"/>
      <c r="OAS48" s="1233"/>
      <c r="OAT48" s="1233"/>
      <c r="OAU48" s="1233"/>
      <c r="OAV48" s="1233"/>
      <c r="OAW48" s="1232"/>
      <c r="OAX48" s="1233"/>
      <c r="OAY48" s="1233"/>
      <c r="OAZ48" s="1233"/>
      <c r="OBA48" s="1233"/>
      <c r="OBB48" s="1233"/>
      <c r="OBC48" s="1233"/>
      <c r="OBD48" s="1233"/>
      <c r="OBE48" s="1233"/>
      <c r="OBF48" s="1232"/>
      <c r="OBG48" s="1233"/>
      <c r="OBH48" s="1233"/>
      <c r="OBI48" s="1233"/>
      <c r="OBJ48" s="1233"/>
      <c r="OBK48" s="1233"/>
      <c r="OBL48" s="1233"/>
      <c r="OBM48" s="1233"/>
      <c r="OBN48" s="1233"/>
      <c r="OBO48" s="1232"/>
      <c r="OBP48" s="1233"/>
      <c r="OBQ48" s="1233"/>
      <c r="OBR48" s="1233"/>
      <c r="OBS48" s="1233"/>
      <c r="OBT48" s="1233"/>
      <c r="OBU48" s="1233"/>
      <c r="OBV48" s="1233"/>
      <c r="OBW48" s="1233"/>
      <c r="OBX48" s="1232"/>
      <c r="OBY48" s="1233"/>
      <c r="OBZ48" s="1233"/>
      <c r="OCA48" s="1233"/>
      <c r="OCB48" s="1233"/>
      <c r="OCC48" s="1233"/>
      <c r="OCD48" s="1233"/>
      <c r="OCE48" s="1233"/>
      <c r="OCF48" s="1233"/>
      <c r="OCG48" s="1232"/>
      <c r="OCH48" s="1233"/>
      <c r="OCI48" s="1233"/>
      <c r="OCJ48" s="1233"/>
      <c r="OCK48" s="1233"/>
      <c r="OCL48" s="1233"/>
      <c r="OCM48" s="1233"/>
      <c r="OCN48" s="1233"/>
      <c r="OCO48" s="1233"/>
      <c r="OCP48" s="1232"/>
      <c r="OCQ48" s="1233"/>
      <c r="OCR48" s="1233"/>
      <c r="OCS48" s="1233"/>
      <c r="OCT48" s="1233"/>
      <c r="OCU48" s="1233"/>
      <c r="OCV48" s="1233"/>
      <c r="OCW48" s="1233"/>
      <c r="OCX48" s="1233"/>
      <c r="OCY48" s="1232"/>
      <c r="OCZ48" s="1233"/>
      <c r="ODA48" s="1233"/>
      <c r="ODB48" s="1233"/>
      <c r="ODC48" s="1233"/>
      <c r="ODD48" s="1233"/>
      <c r="ODE48" s="1233"/>
      <c r="ODF48" s="1233"/>
      <c r="ODG48" s="1233"/>
      <c r="ODH48" s="1232"/>
      <c r="ODI48" s="1233"/>
      <c r="ODJ48" s="1233"/>
      <c r="ODK48" s="1233"/>
      <c r="ODL48" s="1233"/>
      <c r="ODM48" s="1233"/>
      <c r="ODN48" s="1233"/>
      <c r="ODO48" s="1233"/>
      <c r="ODP48" s="1233"/>
      <c r="ODQ48" s="1232"/>
      <c r="ODR48" s="1233"/>
      <c r="ODS48" s="1233"/>
      <c r="ODT48" s="1233"/>
      <c r="ODU48" s="1233"/>
      <c r="ODV48" s="1233"/>
      <c r="ODW48" s="1233"/>
      <c r="ODX48" s="1233"/>
      <c r="ODY48" s="1233"/>
      <c r="ODZ48" s="1232"/>
      <c r="OEA48" s="1233"/>
      <c r="OEB48" s="1233"/>
      <c r="OEC48" s="1233"/>
      <c r="OED48" s="1233"/>
      <c r="OEE48" s="1233"/>
      <c r="OEF48" s="1233"/>
      <c r="OEG48" s="1233"/>
      <c r="OEH48" s="1233"/>
      <c r="OEI48" s="1232"/>
      <c r="OEJ48" s="1233"/>
      <c r="OEK48" s="1233"/>
      <c r="OEL48" s="1233"/>
      <c r="OEM48" s="1233"/>
      <c r="OEN48" s="1233"/>
      <c r="OEO48" s="1233"/>
      <c r="OEP48" s="1233"/>
      <c r="OEQ48" s="1233"/>
      <c r="OER48" s="1232"/>
      <c r="OES48" s="1233"/>
      <c r="OET48" s="1233"/>
      <c r="OEU48" s="1233"/>
      <c r="OEV48" s="1233"/>
      <c r="OEW48" s="1233"/>
      <c r="OEX48" s="1233"/>
      <c r="OEY48" s="1233"/>
      <c r="OEZ48" s="1233"/>
      <c r="OFA48" s="1232"/>
      <c r="OFB48" s="1233"/>
      <c r="OFC48" s="1233"/>
      <c r="OFD48" s="1233"/>
      <c r="OFE48" s="1233"/>
      <c r="OFF48" s="1233"/>
      <c r="OFG48" s="1233"/>
      <c r="OFH48" s="1233"/>
      <c r="OFI48" s="1233"/>
      <c r="OFJ48" s="1232"/>
      <c r="OFK48" s="1233"/>
      <c r="OFL48" s="1233"/>
      <c r="OFM48" s="1233"/>
      <c r="OFN48" s="1233"/>
      <c r="OFO48" s="1233"/>
      <c r="OFP48" s="1233"/>
      <c r="OFQ48" s="1233"/>
      <c r="OFR48" s="1233"/>
      <c r="OFS48" s="1232"/>
      <c r="OFT48" s="1233"/>
      <c r="OFU48" s="1233"/>
      <c r="OFV48" s="1233"/>
      <c r="OFW48" s="1233"/>
      <c r="OFX48" s="1233"/>
      <c r="OFY48" s="1233"/>
      <c r="OFZ48" s="1233"/>
      <c r="OGA48" s="1233"/>
      <c r="OGB48" s="1232"/>
      <c r="OGC48" s="1233"/>
      <c r="OGD48" s="1233"/>
      <c r="OGE48" s="1233"/>
      <c r="OGF48" s="1233"/>
      <c r="OGG48" s="1233"/>
      <c r="OGH48" s="1233"/>
      <c r="OGI48" s="1233"/>
      <c r="OGJ48" s="1233"/>
      <c r="OGK48" s="1232"/>
      <c r="OGL48" s="1233"/>
      <c r="OGM48" s="1233"/>
      <c r="OGN48" s="1233"/>
      <c r="OGO48" s="1233"/>
      <c r="OGP48" s="1233"/>
      <c r="OGQ48" s="1233"/>
      <c r="OGR48" s="1233"/>
      <c r="OGS48" s="1233"/>
      <c r="OGT48" s="1232"/>
      <c r="OGU48" s="1233"/>
      <c r="OGV48" s="1233"/>
      <c r="OGW48" s="1233"/>
      <c r="OGX48" s="1233"/>
      <c r="OGY48" s="1233"/>
      <c r="OGZ48" s="1233"/>
      <c r="OHA48" s="1233"/>
      <c r="OHB48" s="1233"/>
      <c r="OHC48" s="1232"/>
      <c r="OHD48" s="1233"/>
      <c r="OHE48" s="1233"/>
      <c r="OHF48" s="1233"/>
      <c r="OHG48" s="1233"/>
      <c r="OHH48" s="1233"/>
      <c r="OHI48" s="1233"/>
      <c r="OHJ48" s="1233"/>
      <c r="OHK48" s="1233"/>
      <c r="OHL48" s="1232"/>
      <c r="OHM48" s="1233"/>
      <c r="OHN48" s="1233"/>
      <c r="OHO48" s="1233"/>
      <c r="OHP48" s="1233"/>
      <c r="OHQ48" s="1233"/>
      <c r="OHR48" s="1233"/>
      <c r="OHS48" s="1233"/>
      <c r="OHT48" s="1233"/>
      <c r="OHU48" s="1232"/>
      <c r="OHV48" s="1233"/>
      <c r="OHW48" s="1233"/>
      <c r="OHX48" s="1233"/>
      <c r="OHY48" s="1233"/>
      <c r="OHZ48" s="1233"/>
      <c r="OIA48" s="1233"/>
      <c r="OIB48" s="1233"/>
      <c r="OIC48" s="1233"/>
      <c r="OID48" s="1232"/>
      <c r="OIE48" s="1233"/>
      <c r="OIF48" s="1233"/>
      <c r="OIG48" s="1233"/>
      <c r="OIH48" s="1233"/>
      <c r="OII48" s="1233"/>
      <c r="OIJ48" s="1233"/>
      <c r="OIK48" s="1233"/>
      <c r="OIL48" s="1233"/>
      <c r="OIM48" s="1232"/>
      <c r="OIN48" s="1233"/>
      <c r="OIO48" s="1233"/>
      <c r="OIP48" s="1233"/>
      <c r="OIQ48" s="1233"/>
      <c r="OIR48" s="1233"/>
      <c r="OIS48" s="1233"/>
      <c r="OIT48" s="1233"/>
      <c r="OIU48" s="1233"/>
      <c r="OIV48" s="1232"/>
      <c r="OIW48" s="1233"/>
      <c r="OIX48" s="1233"/>
      <c r="OIY48" s="1233"/>
      <c r="OIZ48" s="1233"/>
      <c r="OJA48" s="1233"/>
      <c r="OJB48" s="1233"/>
      <c r="OJC48" s="1233"/>
      <c r="OJD48" s="1233"/>
      <c r="OJE48" s="1232"/>
      <c r="OJF48" s="1233"/>
      <c r="OJG48" s="1233"/>
      <c r="OJH48" s="1233"/>
      <c r="OJI48" s="1233"/>
      <c r="OJJ48" s="1233"/>
      <c r="OJK48" s="1233"/>
      <c r="OJL48" s="1233"/>
      <c r="OJM48" s="1233"/>
      <c r="OJN48" s="1232"/>
      <c r="OJO48" s="1233"/>
      <c r="OJP48" s="1233"/>
      <c r="OJQ48" s="1233"/>
      <c r="OJR48" s="1233"/>
      <c r="OJS48" s="1233"/>
      <c r="OJT48" s="1233"/>
      <c r="OJU48" s="1233"/>
      <c r="OJV48" s="1233"/>
      <c r="OJW48" s="1232"/>
      <c r="OJX48" s="1233"/>
      <c r="OJY48" s="1233"/>
      <c r="OJZ48" s="1233"/>
      <c r="OKA48" s="1233"/>
      <c r="OKB48" s="1233"/>
      <c r="OKC48" s="1233"/>
      <c r="OKD48" s="1233"/>
      <c r="OKE48" s="1233"/>
      <c r="OKF48" s="1232"/>
      <c r="OKG48" s="1233"/>
      <c r="OKH48" s="1233"/>
      <c r="OKI48" s="1233"/>
      <c r="OKJ48" s="1233"/>
      <c r="OKK48" s="1233"/>
      <c r="OKL48" s="1233"/>
      <c r="OKM48" s="1233"/>
      <c r="OKN48" s="1233"/>
      <c r="OKO48" s="1232"/>
      <c r="OKP48" s="1233"/>
      <c r="OKQ48" s="1233"/>
      <c r="OKR48" s="1233"/>
      <c r="OKS48" s="1233"/>
      <c r="OKT48" s="1233"/>
      <c r="OKU48" s="1233"/>
      <c r="OKV48" s="1233"/>
      <c r="OKW48" s="1233"/>
      <c r="OKX48" s="1232"/>
      <c r="OKY48" s="1233"/>
      <c r="OKZ48" s="1233"/>
      <c r="OLA48" s="1233"/>
      <c r="OLB48" s="1233"/>
      <c r="OLC48" s="1233"/>
      <c r="OLD48" s="1233"/>
      <c r="OLE48" s="1233"/>
      <c r="OLF48" s="1233"/>
      <c r="OLG48" s="1232"/>
      <c r="OLH48" s="1233"/>
      <c r="OLI48" s="1233"/>
      <c r="OLJ48" s="1233"/>
      <c r="OLK48" s="1233"/>
      <c r="OLL48" s="1233"/>
      <c r="OLM48" s="1233"/>
      <c r="OLN48" s="1233"/>
      <c r="OLO48" s="1233"/>
      <c r="OLP48" s="1232"/>
      <c r="OLQ48" s="1233"/>
      <c r="OLR48" s="1233"/>
      <c r="OLS48" s="1233"/>
      <c r="OLT48" s="1233"/>
      <c r="OLU48" s="1233"/>
      <c r="OLV48" s="1233"/>
      <c r="OLW48" s="1233"/>
      <c r="OLX48" s="1233"/>
      <c r="OLY48" s="1232"/>
      <c r="OLZ48" s="1233"/>
      <c r="OMA48" s="1233"/>
      <c r="OMB48" s="1233"/>
      <c r="OMC48" s="1233"/>
      <c r="OMD48" s="1233"/>
      <c r="OME48" s="1233"/>
      <c r="OMF48" s="1233"/>
      <c r="OMG48" s="1233"/>
      <c r="OMH48" s="1232"/>
      <c r="OMI48" s="1233"/>
      <c r="OMJ48" s="1233"/>
      <c r="OMK48" s="1233"/>
      <c r="OML48" s="1233"/>
      <c r="OMM48" s="1233"/>
      <c r="OMN48" s="1233"/>
      <c r="OMO48" s="1233"/>
      <c r="OMP48" s="1233"/>
      <c r="OMQ48" s="1232"/>
      <c r="OMR48" s="1233"/>
      <c r="OMS48" s="1233"/>
      <c r="OMT48" s="1233"/>
      <c r="OMU48" s="1233"/>
      <c r="OMV48" s="1233"/>
      <c r="OMW48" s="1233"/>
      <c r="OMX48" s="1233"/>
      <c r="OMY48" s="1233"/>
      <c r="OMZ48" s="1232"/>
      <c r="ONA48" s="1233"/>
      <c r="ONB48" s="1233"/>
      <c r="ONC48" s="1233"/>
      <c r="OND48" s="1233"/>
      <c r="ONE48" s="1233"/>
      <c r="ONF48" s="1233"/>
      <c r="ONG48" s="1233"/>
      <c r="ONH48" s="1233"/>
      <c r="ONI48" s="1232"/>
      <c r="ONJ48" s="1233"/>
      <c r="ONK48" s="1233"/>
      <c r="ONL48" s="1233"/>
      <c r="ONM48" s="1233"/>
      <c r="ONN48" s="1233"/>
      <c r="ONO48" s="1233"/>
      <c r="ONP48" s="1233"/>
      <c r="ONQ48" s="1233"/>
      <c r="ONR48" s="1232"/>
      <c r="ONS48" s="1233"/>
      <c r="ONT48" s="1233"/>
      <c r="ONU48" s="1233"/>
      <c r="ONV48" s="1233"/>
      <c r="ONW48" s="1233"/>
      <c r="ONX48" s="1233"/>
      <c r="ONY48" s="1233"/>
      <c r="ONZ48" s="1233"/>
      <c r="OOA48" s="1232"/>
      <c r="OOB48" s="1233"/>
      <c r="OOC48" s="1233"/>
      <c r="OOD48" s="1233"/>
      <c r="OOE48" s="1233"/>
      <c r="OOF48" s="1233"/>
      <c r="OOG48" s="1233"/>
      <c r="OOH48" s="1233"/>
      <c r="OOI48" s="1233"/>
      <c r="OOJ48" s="1232"/>
      <c r="OOK48" s="1233"/>
      <c r="OOL48" s="1233"/>
      <c r="OOM48" s="1233"/>
      <c r="OON48" s="1233"/>
      <c r="OOO48" s="1233"/>
      <c r="OOP48" s="1233"/>
      <c r="OOQ48" s="1233"/>
      <c r="OOR48" s="1233"/>
      <c r="OOS48" s="1232"/>
      <c r="OOT48" s="1233"/>
      <c r="OOU48" s="1233"/>
      <c r="OOV48" s="1233"/>
      <c r="OOW48" s="1233"/>
      <c r="OOX48" s="1233"/>
      <c r="OOY48" s="1233"/>
      <c r="OOZ48" s="1233"/>
      <c r="OPA48" s="1233"/>
      <c r="OPB48" s="1232"/>
      <c r="OPC48" s="1233"/>
      <c r="OPD48" s="1233"/>
      <c r="OPE48" s="1233"/>
      <c r="OPF48" s="1233"/>
      <c r="OPG48" s="1233"/>
      <c r="OPH48" s="1233"/>
      <c r="OPI48" s="1233"/>
      <c r="OPJ48" s="1233"/>
      <c r="OPK48" s="1232"/>
      <c r="OPL48" s="1233"/>
      <c r="OPM48" s="1233"/>
      <c r="OPN48" s="1233"/>
      <c r="OPO48" s="1233"/>
      <c r="OPP48" s="1233"/>
      <c r="OPQ48" s="1233"/>
      <c r="OPR48" s="1233"/>
      <c r="OPS48" s="1233"/>
      <c r="OPT48" s="1232"/>
      <c r="OPU48" s="1233"/>
      <c r="OPV48" s="1233"/>
      <c r="OPW48" s="1233"/>
      <c r="OPX48" s="1233"/>
      <c r="OPY48" s="1233"/>
      <c r="OPZ48" s="1233"/>
      <c r="OQA48" s="1233"/>
      <c r="OQB48" s="1233"/>
      <c r="OQC48" s="1232"/>
      <c r="OQD48" s="1233"/>
      <c r="OQE48" s="1233"/>
      <c r="OQF48" s="1233"/>
      <c r="OQG48" s="1233"/>
      <c r="OQH48" s="1233"/>
      <c r="OQI48" s="1233"/>
      <c r="OQJ48" s="1233"/>
      <c r="OQK48" s="1233"/>
      <c r="OQL48" s="1232"/>
      <c r="OQM48" s="1233"/>
      <c r="OQN48" s="1233"/>
      <c r="OQO48" s="1233"/>
      <c r="OQP48" s="1233"/>
      <c r="OQQ48" s="1233"/>
      <c r="OQR48" s="1233"/>
      <c r="OQS48" s="1233"/>
      <c r="OQT48" s="1233"/>
      <c r="OQU48" s="1232"/>
      <c r="OQV48" s="1233"/>
      <c r="OQW48" s="1233"/>
      <c r="OQX48" s="1233"/>
      <c r="OQY48" s="1233"/>
      <c r="OQZ48" s="1233"/>
      <c r="ORA48" s="1233"/>
      <c r="ORB48" s="1233"/>
      <c r="ORC48" s="1233"/>
      <c r="ORD48" s="1232"/>
      <c r="ORE48" s="1233"/>
      <c r="ORF48" s="1233"/>
      <c r="ORG48" s="1233"/>
      <c r="ORH48" s="1233"/>
      <c r="ORI48" s="1233"/>
      <c r="ORJ48" s="1233"/>
      <c r="ORK48" s="1233"/>
      <c r="ORL48" s="1233"/>
      <c r="ORM48" s="1232"/>
      <c r="ORN48" s="1233"/>
      <c r="ORO48" s="1233"/>
      <c r="ORP48" s="1233"/>
      <c r="ORQ48" s="1233"/>
      <c r="ORR48" s="1233"/>
      <c r="ORS48" s="1233"/>
      <c r="ORT48" s="1233"/>
      <c r="ORU48" s="1233"/>
      <c r="ORV48" s="1232"/>
      <c r="ORW48" s="1233"/>
      <c r="ORX48" s="1233"/>
      <c r="ORY48" s="1233"/>
      <c r="ORZ48" s="1233"/>
      <c r="OSA48" s="1233"/>
      <c r="OSB48" s="1233"/>
      <c r="OSC48" s="1233"/>
      <c r="OSD48" s="1233"/>
      <c r="OSE48" s="1232"/>
      <c r="OSF48" s="1233"/>
      <c r="OSG48" s="1233"/>
      <c r="OSH48" s="1233"/>
      <c r="OSI48" s="1233"/>
      <c r="OSJ48" s="1233"/>
      <c r="OSK48" s="1233"/>
      <c r="OSL48" s="1233"/>
      <c r="OSM48" s="1233"/>
      <c r="OSN48" s="1232"/>
      <c r="OSO48" s="1233"/>
      <c r="OSP48" s="1233"/>
      <c r="OSQ48" s="1233"/>
      <c r="OSR48" s="1233"/>
      <c r="OSS48" s="1233"/>
      <c r="OST48" s="1233"/>
      <c r="OSU48" s="1233"/>
      <c r="OSV48" s="1233"/>
      <c r="OSW48" s="1232"/>
      <c r="OSX48" s="1233"/>
      <c r="OSY48" s="1233"/>
      <c r="OSZ48" s="1233"/>
      <c r="OTA48" s="1233"/>
      <c r="OTB48" s="1233"/>
      <c r="OTC48" s="1233"/>
      <c r="OTD48" s="1233"/>
      <c r="OTE48" s="1233"/>
      <c r="OTF48" s="1232"/>
      <c r="OTG48" s="1233"/>
      <c r="OTH48" s="1233"/>
      <c r="OTI48" s="1233"/>
      <c r="OTJ48" s="1233"/>
      <c r="OTK48" s="1233"/>
      <c r="OTL48" s="1233"/>
      <c r="OTM48" s="1233"/>
      <c r="OTN48" s="1233"/>
      <c r="OTO48" s="1232"/>
      <c r="OTP48" s="1233"/>
      <c r="OTQ48" s="1233"/>
      <c r="OTR48" s="1233"/>
      <c r="OTS48" s="1233"/>
      <c r="OTT48" s="1233"/>
      <c r="OTU48" s="1233"/>
      <c r="OTV48" s="1233"/>
      <c r="OTW48" s="1233"/>
      <c r="OTX48" s="1232"/>
      <c r="OTY48" s="1233"/>
      <c r="OTZ48" s="1233"/>
      <c r="OUA48" s="1233"/>
      <c r="OUB48" s="1233"/>
      <c r="OUC48" s="1233"/>
      <c r="OUD48" s="1233"/>
      <c r="OUE48" s="1233"/>
      <c r="OUF48" s="1233"/>
      <c r="OUG48" s="1232"/>
      <c r="OUH48" s="1233"/>
      <c r="OUI48" s="1233"/>
      <c r="OUJ48" s="1233"/>
      <c r="OUK48" s="1233"/>
      <c r="OUL48" s="1233"/>
      <c r="OUM48" s="1233"/>
      <c r="OUN48" s="1233"/>
      <c r="OUO48" s="1233"/>
      <c r="OUP48" s="1232"/>
      <c r="OUQ48" s="1233"/>
      <c r="OUR48" s="1233"/>
      <c r="OUS48" s="1233"/>
      <c r="OUT48" s="1233"/>
      <c r="OUU48" s="1233"/>
      <c r="OUV48" s="1233"/>
      <c r="OUW48" s="1233"/>
      <c r="OUX48" s="1233"/>
      <c r="OUY48" s="1232"/>
      <c r="OUZ48" s="1233"/>
      <c r="OVA48" s="1233"/>
      <c r="OVB48" s="1233"/>
      <c r="OVC48" s="1233"/>
      <c r="OVD48" s="1233"/>
      <c r="OVE48" s="1233"/>
      <c r="OVF48" s="1233"/>
      <c r="OVG48" s="1233"/>
      <c r="OVH48" s="1232"/>
      <c r="OVI48" s="1233"/>
      <c r="OVJ48" s="1233"/>
      <c r="OVK48" s="1233"/>
      <c r="OVL48" s="1233"/>
      <c r="OVM48" s="1233"/>
      <c r="OVN48" s="1233"/>
      <c r="OVO48" s="1233"/>
      <c r="OVP48" s="1233"/>
      <c r="OVQ48" s="1232"/>
      <c r="OVR48" s="1233"/>
      <c r="OVS48" s="1233"/>
      <c r="OVT48" s="1233"/>
      <c r="OVU48" s="1233"/>
      <c r="OVV48" s="1233"/>
      <c r="OVW48" s="1233"/>
      <c r="OVX48" s="1233"/>
      <c r="OVY48" s="1233"/>
      <c r="OVZ48" s="1232"/>
      <c r="OWA48" s="1233"/>
      <c r="OWB48" s="1233"/>
      <c r="OWC48" s="1233"/>
      <c r="OWD48" s="1233"/>
      <c r="OWE48" s="1233"/>
      <c r="OWF48" s="1233"/>
      <c r="OWG48" s="1233"/>
      <c r="OWH48" s="1233"/>
      <c r="OWI48" s="1232"/>
      <c r="OWJ48" s="1233"/>
      <c r="OWK48" s="1233"/>
      <c r="OWL48" s="1233"/>
      <c r="OWM48" s="1233"/>
      <c r="OWN48" s="1233"/>
      <c r="OWO48" s="1233"/>
      <c r="OWP48" s="1233"/>
      <c r="OWQ48" s="1233"/>
      <c r="OWR48" s="1232"/>
      <c r="OWS48" s="1233"/>
      <c r="OWT48" s="1233"/>
      <c r="OWU48" s="1233"/>
      <c r="OWV48" s="1233"/>
      <c r="OWW48" s="1233"/>
      <c r="OWX48" s="1233"/>
      <c r="OWY48" s="1233"/>
      <c r="OWZ48" s="1233"/>
      <c r="OXA48" s="1232"/>
      <c r="OXB48" s="1233"/>
      <c r="OXC48" s="1233"/>
      <c r="OXD48" s="1233"/>
      <c r="OXE48" s="1233"/>
      <c r="OXF48" s="1233"/>
      <c r="OXG48" s="1233"/>
      <c r="OXH48" s="1233"/>
      <c r="OXI48" s="1233"/>
      <c r="OXJ48" s="1232"/>
      <c r="OXK48" s="1233"/>
      <c r="OXL48" s="1233"/>
      <c r="OXM48" s="1233"/>
      <c r="OXN48" s="1233"/>
      <c r="OXO48" s="1233"/>
      <c r="OXP48" s="1233"/>
      <c r="OXQ48" s="1233"/>
      <c r="OXR48" s="1233"/>
      <c r="OXS48" s="1232"/>
      <c r="OXT48" s="1233"/>
      <c r="OXU48" s="1233"/>
      <c r="OXV48" s="1233"/>
      <c r="OXW48" s="1233"/>
      <c r="OXX48" s="1233"/>
      <c r="OXY48" s="1233"/>
      <c r="OXZ48" s="1233"/>
      <c r="OYA48" s="1233"/>
      <c r="OYB48" s="1232"/>
      <c r="OYC48" s="1233"/>
      <c r="OYD48" s="1233"/>
      <c r="OYE48" s="1233"/>
      <c r="OYF48" s="1233"/>
      <c r="OYG48" s="1233"/>
      <c r="OYH48" s="1233"/>
      <c r="OYI48" s="1233"/>
      <c r="OYJ48" s="1233"/>
      <c r="OYK48" s="1232"/>
      <c r="OYL48" s="1233"/>
      <c r="OYM48" s="1233"/>
      <c r="OYN48" s="1233"/>
      <c r="OYO48" s="1233"/>
      <c r="OYP48" s="1233"/>
      <c r="OYQ48" s="1233"/>
      <c r="OYR48" s="1233"/>
      <c r="OYS48" s="1233"/>
      <c r="OYT48" s="1232"/>
      <c r="OYU48" s="1233"/>
      <c r="OYV48" s="1233"/>
      <c r="OYW48" s="1233"/>
      <c r="OYX48" s="1233"/>
      <c r="OYY48" s="1233"/>
      <c r="OYZ48" s="1233"/>
      <c r="OZA48" s="1233"/>
      <c r="OZB48" s="1233"/>
      <c r="OZC48" s="1232"/>
      <c r="OZD48" s="1233"/>
      <c r="OZE48" s="1233"/>
      <c r="OZF48" s="1233"/>
      <c r="OZG48" s="1233"/>
      <c r="OZH48" s="1233"/>
      <c r="OZI48" s="1233"/>
      <c r="OZJ48" s="1233"/>
      <c r="OZK48" s="1233"/>
      <c r="OZL48" s="1232"/>
      <c r="OZM48" s="1233"/>
      <c r="OZN48" s="1233"/>
      <c r="OZO48" s="1233"/>
      <c r="OZP48" s="1233"/>
      <c r="OZQ48" s="1233"/>
      <c r="OZR48" s="1233"/>
      <c r="OZS48" s="1233"/>
      <c r="OZT48" s="1233"/>
      <c r="OZU48" s="1232"/>
      <c r="OZV48" s="1233"/>
      <c r="OZW48" s="1233"/>
      <c r="OZX48" s="1233"/>
      <c r="OZY48" s="1233"/>
      <c r="OZZ48" s="1233"/>
      <c r="PAA48" s="1233"/>
      <c r="PAB48" s="1233"/>
      <c r="PAC48" s="1233"/>
      <c r="PAD48" s="1232"/>
      <c r="PAE48" s="1233"/>
      <c r="PAF48" s="1233"/>
      <c r="PAG48" s="1233"/>
      <c r="PAH48" s="1233"/>
      <c r="PAI48" s="1233"/>
      <c r="PAJ48" s="1233"/>
      <c r="PAK48" s="1233"/>
      <c r="PAL48" s="1233"/>
      <c r="PAM48" s="1232"/>
      <c r="PAN48" s="1233"/>
      <c r="PAO48" s="1233"/>
      <c r="PAP48" s="1233"/>
      <c r="PAQ48" s="1233"/>
      <c r="PAR48" s="1233"/>
      <c r="PAS48" s="1233"/>
      <c r="PAT48" s="1233"/>
      <c r="PAU48" s="1233"/>
      <c r="PAV48" s="1232"/>
      <c r="PAW48" s="1233"/>
      <c r="PAX48" s="1233"/>
      <c r="PAY48" s="1233"/>
      <c r="PAZ48" s="1233"/>
      <c r="PBA48" s="1233"/>
      <c r="PBB48" s="1233"/>
      <c r="PBC48" s="1233"/>
      <c r="PBD48" s="1233"/>
      <c r="PBE48" s="1232"/>
      <c r="PBF48" s="1233"/>
      <c r="PBG48" s="1233"/>
      <c r="PBH48" s="1233"/>
      <c r="PBI48" s="1233"/>
      <c r="PBJ48" s="1233"/>
      <c r="PBK48" s="1233"/>
      <c r="PBL48" s="1233"/>
      <c r="PBM48" s="1233"/>
      <c r="PBN48" s="1232"/>
      <c r="PBO48" s="1233"/>
      <c r="PBP48" s="1233"/>
      <c r="PBQ48" s="1233"/>
      <c r="PBR48" s="1233"/>
      <c r="PBS48" s="1233"/>
      <c r="PBT48" s="1233"/>
      <c r="PBU48" s="1233"/>
      <c r="PBV48" s="1233"/>
      <c r="PBW48" s="1232"/>
      <c r="PBX48" s="1233"/>
      <c r="PBY48" s="1233"/>
      <c r="PBZ48" s="1233"/>
      <c r="PCA48" s="1233"/>
      <c r="PCB48" s="1233"/>
      <c r="PCC48" s="1233"/>
      <c r="PCD48" s="1233"/>
      <c r="PCE48" s="1233"/>
      <c r="PCF48" s="1232"/>
      <c r="PCG48" s="1233"/>
      <c r="PCH48" s="1233"/>
      <c r="PCI48" s="1233"/>
      <c r="PCJ48" s="1233"/>
      <c r="PCK48" s="1233"/>
      <c r="PCL48" s="1233"/>
      <c r="PCM48" s="1233"/>
      <c r="PCN48" s="1233"/>
      <c r="PCO48" s="1232"/>
      <c r="PCP48" s="1233"/>
      <c r="PCQ48" s="1233"/>
      <c r="PCR48" s="1233"/>
      <c r="PCS48" s="1233"/>
      <c r="PCT48" s="1233"/>
      <c r="PCU48" s="1233"/>
      <c r="PCV48" s="1233"/>
      <c r="PCW48" s="1233"/>
      <c r="PCX48" s="1232"/>
      <c r="PCY48" s="1233"/>
      <c r="PCZ48" s="1233"/>
      <c r="PDA48" s="1233"/>
      <c r="PDB48" s="1233"/>
      <c r="PDC48" s="1233"/>
      <c r="PDD48" s="1233"/>
      <c r="PDE48" s="1233"/>
      <c r="PDF48" s="1233"/>
      <c r="PDG48" s="1232"/>
      <c r="PDH48" s="1233"/>
      <c r="PDI48" s="1233"/>
      <c r="PDJ48" s="1233"/>
      <c r="PDK48" s="1233"/>
      <c r="PDL48" s="1233"/>
      <c r="PDM48" s="1233"/>
      <c r="PDN48" s="1233"/>
      <c r="PDO48" s="1233"/>
      <c r="PDP48" s="1232"/>
      <c r="PDQ48" s="1233"/>
      <c r="PDR48" s="1233"/>
      <c r="PDS48" s="1233"/>
      <c r="PDT48" s="1233"/>
      <c r="PDU48" s="1233"/>
      <c r="PDV48" s="1233"/>
      <c r="PDW48" s="1233"/>
      <c r="PDX48" s="1233"/>
      <c r="PDY48" s="1232"/>
      <c r="PDZ48" s="1233"/>
      <c r="PEA48" s="1233"/>
      <c r="PEB48" s="1233"/>
      <c r="PEC48" s="1233"/>
      <c r="PED48" s="1233"/>
      <c r="PEE48" s="1233"/>
      <c r="PEF48" s="1233"/>
      <c r="PEG48" s="1233"/>
      <c r="PEH48" s="1232"/>
      <c r="PEI48" s="1233"/>
      <c r="PEJ48" s="1233"/>
      <c r="PEK48" s="1233"/>
      <c r="PEL48" s="1233"/>
      <c r="PEM48" s="1233"/>
      <c r="PEN48" s="1233"/>
      <c r="PEO48" s="1233"/>
      <c r="PEP48" s="1233"/>
      <c r="PEQ48" s="1232"/>
      <c r="PER48" s="1233"/>
      <c r="PES48" s="1233"/>
      <c r="PET48" s="1233"/>
      <c r="PEU48" s="1233"/>
      <c r="PEV48" s="1233"/>
      <c r="PEW48" s="1233"/>
      <c r="PEX48" s="1233"/>
      <c r="PEY48" s="1233"/>
      <c r="PEZ48" s="1232"/>
      <c r="PFA48" s="1233"/>
      <c r="PFB48" s="1233"/>
      <c r="PFC48" s="1233"/>
      <c r="PFD48" s="1233"/>
      <c r="PFE48" s="1233"/>
      <c r="PFF48" s="1233"/>
      <c r="PFG48" s="1233"/>
      <c r="PFH48" s="1233"/>
      <c r="PFI48" s="1232"/>
      <c r="PFJ48" s="1233"/>
      <c r="PFK48" s="1233"/>
      <c r="PFL48" s="1233"/>
      <c r="PFM48" s="1233"/>
      <c r="PFN48" s="1233"/>
      <c r="PFO48" s="1233"/>
      <c r="PFP48" s="1233"/>
      <c r="PFQ48" s="1233"/>
      <c r="PFR48" s="1232"/>
      <c r="PFS48" s="1233"/>
      <c r="PFT48" s="1233"/>
      <c r="PFU48" s="1233"/>
      <c r="PFV48" s="1233"/>
      <c r="PFW48" s="1233"/>
      <c r="PFX48" s="1233"/>
      <c r="PFY48" s="1233"/>
      <c r="PFZ48" s="1233"/>
      <c r="PGA48" s="1232"/>
      <c r="PGB48" s="1233"/>
      <c r="PGC48" s="1233"/>
      <c r="PGD48" s="1233"/>
      <c r="PGE48" s="1233"/>
      <c r="PGF48" s="1233"/>
      <c r="PGG48" s="1233"/>
      <c r="PGH48" s="1233"/>
      <c r="PGI48" s="1233"/>
      <c r="PGJ48" s="1232"/>
      <c r="PGK48" s="1233"/>
      <c r="PGL48" s="1233"/>
      <c r="PGM48" s="1233"/>
      <c r="PGN48" s="1233"/>
      <c r="PGO48" s="1233"/>
      <c r="PGP48" s="1233"/>
      <c r="PGQ48" s="1233"/>
      <c r="PGR48" s="1233"/>
      <c r="PGS48" s="1232"/>
      <c r="PGT48" s="1233"/>
      <c r="PGU48" s="1233"/>
      <c r="PGV48" s="1233"/>
      <c r="PGW48" s="1233"/>
      <c r="PGX48" s="1233"/>
      <c r="PGY48" s="1233"/>
      <c r="PGZ48" s="1233"/>
      <c r="PHA48" s="1233"/>
      <c r="PHB48" s="1232"/>
      <c r="PHC48" s="1233"/>
      <c r="PHD48" s="1233"/>
      <c r="PHE48" s="1233"/>
      <c r="PHF48" s="1233"/>
      <c r="PHG48" s="1233"/>
      <c r="PHH48" s="1233"/>
      <c r="PHI48" s="1233"/>
      <c r="PHJ48" s="1233"/>
      <c r="PHK48" s="1232"/>
      <c r="PHL48" s="1233"/>
      <c r="PHM48" s="1233"/>
      <c r="PHN48" s="1233"/>
      <c r="PHO48" s="1233"/>
      <c r="PHP48" s="1233"/>
      <c r="PHQ48" s="1233"/>
      <c r="PHR48" s="1233"/>
      <c r="PHS48" s="1233"/>
      <c r="PHT48" s="1232"/>
      <c r="PHU48" s="1233"/>
      <c r="PHV48" s="1233"/>
      <c r="PHW48" s="1233"/>
      <c r="PHX48" s="1233"/>
      <c r="PHY48" s="1233"/>
      <c r="PHZ48" s="1233"/>
      <c r="PIA48" s="1233"/>
      <c r="PIB48" s="1233"/>
      <c r="PIC48" s="1232"/>
      <c r="PID48" s="1233"/>
      <c r="PIE48" s="1233"/>
      <c r="PIF48" s="1233"/>
      <c r="PIG48" s="1233"/>
      <c r="PIH48" s="1233"/>
      <c r="PII48" s="1233"/>
      <c r="PIJ48" s="1233"/>
      <c r="PIK48" s="1233"/>
      <c r="PIL48" s="1232"/>
      <c r="PIM48" s="1233"/>
      <c r="PIN48" s="1233"/>
      <c r="PIO48" s="1233"/>
      <c r="PIP48" s="1233"/>
      <c r="PIQ48" s="1233"/>
      <c r="PIR48" s="1233"/>
      <c r="PIS48" s="1233"/>
      <c r="PIT48" s="1233"/>
      <c r="PIU48" s="1232"/>
      <c r="PIV48" s="1233"/>
      <c r="PIW48" s="1233"/>
      <c r="PIX48" s="1233"/>
      <c r="PIY48" s="1233"/>
      <c r="PIZ48" s="1233"/>
      <c r="PJA48" s="1233"/>
      <c r="PJB48" s="1233"/>
      <c r="PJC48" s="1233"/>
      <c r="PJD48" s="1232"/>
      <c r="PJE48" s="1233"/>
      <c r="PJF48" s="1233"/>
      <c r="PJG48" s="1233"/>
      <c r="PJH48" s="1233"/>
      <c r="PJI48" s="1233"/>
      <c r="PJJ48" s="1233"/>
      <c r="PJK48" s="1233"/>
      <c r="PJL48" s="1233"/>
      <c r="PJM48" s="1232"/>
      <c r="PJN48" s="1233"/>
      <c r="PJO48" s="1233"/>
      <c r="PJP48" s="1233"/>
      <c r="PJQ48" s="1233"/>
      <c r="PJR48" s="1233"/>
      <c r="PJS48" s="1233"/>
      <c r="PJT48" s="1233"/>
      <c r="PJU48" s="1233"/>
      <c r="PJV48" s="1232"/>
      <c r="PJW48" s="1233"/>
      <c r="PJX48" s="1233"/>
      <c r="PJY48" s="1233"/>
      <c r="PJZ48" s="1233"/>
      <c r="PKA48" s="1233"/>
      <c r="PKB48" s="1233"/>
      <c r="PKC48" s="1233"/>
      <c r="PKD48" s="1233"/>
      <c r="PKE48" s="1232"/>
      <c r="PKF48" s="1233"/>
      <c r="PKG48" s="1233"/>
      <c r="PKH48" s="1233"/>
      <c r="PKI48" s="1233"/>
      <c r="PKJ48" s="1233"/>
      <c r="PKK48" s="1233"/>
      <c r="PKL48" s="1233"/>
      <c r="PKM48" s="1233"/>
      <c r="PKN48" s="1232"/>
      <c r="PKO48" s="1233"/>
      <c r="PKP48" s="1233"/>
      <c r="PKQ48" s="1233"/>
      <c r="PKR48" s="1233"/>
      <c r="PKS48" s="1233"/>
      <c r="PKT48" s="1233"/>
      <c r="PKU48" s="1233"/>
      <c r="PKV48" s="1233"/>
      <c r="PKW48" s="1232"/>
      <c r="PKX48" s="1233"/>
      <c r="PKY48" s="1233"/>
      <c r="PKZ48" s="1233"/>
      <c r="PLA48" s="1233"/>
      <c r="PLB48" s="1233"/>
      <c r="PLC48" s="1233"/>
      <c r="PLD48" s="1233"/>
      <c r="PLE48" s="1233"/>
      <c r="PLF48" s="1232"/>
      <c r="PLG48" s="1233"/>
      <c r="PLH48" s="1233"/>
      <c r="PLI48" s="1233"/>
      <c r="PLJ48" s="1233"/>
      <c r="PLK48" s="1233"/>
      <c r="PLL48" s="1233"/>
      <c r="PLM48" s="1233"/>
      <c r="PLN48" s="1233"/>
      <c r="PLO48" s="1232"/>
      <c r="PLP48" s="1233"/>
      <c r="PLQ48" s="1233"/>
      <c r="PLR48" s="1233"/>
      <c r="PLS48" s="1233"/>
      <c r="PLT48" s="1233"/>
      <c r="PLU48" s="1233"/>
      <c r="PLV48" s="1233"/>
      <c r="PLW48" s="1233"/>
      <c r="PLX48" s="1232"/>
      <c r="PLY48" s="1233"/>
      <c r="PLZ48" s="1233"/>
      <c r="PMA48" s="1233"/>
      <c r="PMB48" s="1233"/>
      <c r="PMC48" s="1233"/>
      <c r="PMD48" s="1233"/>
      <c r="PME48" s="1233"/>
      <c r="PMF48" s="1233"/>
      <c r="PMG48" s="1232"/>
      <c r="PMH48" s="1233"/>
      <c r="PMI48" s="1233"/>
      <c r="PMJ48" s="1233"/>
      <c r="PMK48" s="1233"/>
      <c r="PML48" s="1233"/>
      <c r="PMM48" s="1233"/>
      <c r="PMN48" s="1233"/>
      <c r="PMO48" s="1233"/>
      <c r="PMP48" s="1232"/>
      <c r="PMQ48" s="1233"/>
      <c r="PMR48" s="1233"/>
      <c r="PMS48" s="1233"/>
      <c r="PMT48" s="1233"/>
      <c r="PMU48" s="1233"/>
      <c r="PMV48" s="1233"/>
      <c r="PMW48" s="1233"/>
      <c r="PMX48" s="1233"/>
      <c r="PMY48" s="1232"/>
      <c r="PMZ48" s="1233"/>
      <c r="PNA48" s="1233"/>
      <c r="PNB48" s="1233"/>
      <c r="PNC48" s="1233"/>
      <c r="PND48" s="1233"/>
      <c r="PNE48" s="1233"/>
      <c r="PNF48" s="1233"/>
      <c r="PNG48" s="1233"/>
      <c r="PNH48" s="1232"/>
      <c r="PNI48" s="1233"/>
      <c r="PNJ48" s="1233"/>
      <c r="PNK48" s="1233"/>
      <c r="PNL48" s="1233"/>
      <c r="PNM48" s="1233"/>
      <c r="PNN48" s="1233"/>
      <c r="PNO48" s="1233"/>
      <c r="PNP48" s="1233"/>
      <c r="PNQ48" s="1232"/>
      <c r="PNR48" s="1233"/>
      <c r="PNS48" s="1233"/>
      <c r="PNT48" s="1233"/>
      <c r="PNU48" s="1233"/>
      <c r="PNV48" s="1233"/>
      <c r="PNW48" s="1233"/>
      <c r="PNX48" s="1233"/>
      <c r="PNY48" s="1233"/>
      <c r="PNZ48" s="1232"/>
      <c r="POA48" s="1233"/>
      <c r="POB48" s="1233"/>
      <c r="POC48" s="1233"/>
      <c r="POD48" s="1233"/>
      <c r="POE48" s="1233"/>
      <c r="POF48" s="1233"/>
      <c r="POG48" s="1233"/>
      <c r="POH48" s="1233"/>
      <c r="POI48" s="1232"/>
      <c r="POJ48" s="1233"/>
      <c r="POK48" s="1233"/>
      <c r="POL48" s="1233"/>
      <c r="POM48" s="1233"/>
      <c r="PON48" s="1233"/>
      <c r="POO48" s="1233"/>
      <c r="POP48" s="1233"/>
      <c r="POQ48" s="1233"/>
      <c r="POR48" s="1232"/>
      <c r="POS48" s="1233"/>
      <c r="POT48" s="1233"/>
      <c r="POU48" s="1233"/>
      <c r="POV48" s="1233"/>
      <c r="POW48" s="1233"/>
      <c r="POX48" s="1233"/>
      <c r="POY48" s="1233"/>
      <c r="POZ48" s="1233"/>
      <c r="PPA48" s="1232"/>
      <c r="PPB48" s="1233"/>
      <c r="PPC48" s="1233"/>
      <c r="PPD48" s="1233"/>
      <c r="PPE48" s="1233"/>
      <c r="PPF48" s="1233"/>
      <c r="PPG48" s="1233"/>
      <c r="PPH48" s="1233"/>
      <c r="PPI48" s="1233"/>
      <c r="PPJ48" s="1232"/>
      <c r="PPK48" s="1233"/>
      <c r="PPL48" s="1233"/>
      <c r="PPM48" s="1233"/>
      <c r="PPN48" s="1233"/>
      <c r="PPO48" s="1233"/>
      <c r="PPP48" s="1233"/>
      <c r="PPQ48" s="1233"/>
      <c r="PPR48" s="1233"/>
      <c r="PPS48" s="1232"/>
      <c r="PPT48" s="1233"/>
      <c r="PPU48" s="1233"/>
      <c r="PPV48" s="1233"/>
      <c r="PPW48" s="1233"/>
      <c r="PPX48" s="1233"/>
      <c r="PPY48" s="1233"/>
      <c r="PPZ48" s="1233"/>
      <c r="PQA48" s="1233"/>
      <c r="PQB48" s="1232"/>
      <c r="PQC48" s="1233"/>
      <c r="PQD48" s="1233"/>
      <c r="PQE48" s="1233"/>
      <c r="PQF48" s="1233"/>
      <c r="PQG48" s="1233"/>
      <c r="PQH48" s="1233"/>
      <c r="PQI48" s="1233"/>
      <c r="PQJ48" s="1233"/>
      <c r="PQK48" s="1232"/>
      <c r="PQL48" s="1233"/>
      <c r="PQM48" s="1233"/>
      <c r="PQN48" s="1233"/>
      <c r="PQO48" s="1233"/>
      <c r="PQP48" s="1233"/>
      <c r="PQQ48" s="1233"/>
      <c r="PQR48" s="1233"/>
      <c r="PQS48" s="1233"/>
      <c r="PQT48" s="1232"/>
      <c r="PQU48" s="1233"/>
      <c r="PQV48" s="1233"/>
      <c r="PQW48" s="1233"/>
      <c r="PQX48" s="1233"/>
      <c r="PQY48" s="1233"/>
      <c r="PQZ48" s="1233"/>
      <c r="PRA48" s="1233"/>
      <c r="PRB48" s="1233"/>
      <c r="PRC48" s="1232"/>
      <c r="PRD48" s="1233"/>
      <c r="PRE48" s="1233"/>
      <c r="PRF48" s="1233"/>
      <c r="PRG48" s="1233"/>
      <c r="PRH48" s="1233"/>
      <c r="PRI48" s="1233"/>
      <c r="PRJ48" s="1233"/>
      <c r="PRK48" s="1233"/>
      <c r="PRL48" s="1232"/>
      <c r="PRM48" s="1233"/>
      <c r="PRN48" s="1233"/>
      <c r="PRO48" s="1233"/>
      <c r="PRP48" s="1233"/>
      <c r="PRQ48" s="1233"/>
      <c r="PRR48" s="1233"/>
      <c r="PRS48" s="1233"/>
      <c r="PRT48" s="1233"/>
      <c r="PRU48" s="1232"/>
      <c r="PRV48" s="1233"/>
      <c r="PRW48" s="1233"/>
      <c r="PRX48" s="1233"/>
      <c r="PRY48" s="1233"/>
      <c r="PRZ48" s="1233"/>
      <c r="PSA48" s="1233"/>
      <c r="PSB48" s="1233"/>
      <c r="PSC48" s="1233"/>
      <c r="PSD48" s="1232"/>
      <c r="PSE48" s="1233"/>
      <c r="PSF48" s="1233"/>
      <c r="PSG48" s="1233"/>
      <c r="PSH48" s="1233"/>
      <c r="PSI48" s="1233"/>
      <c r="PSJ48" s="1233"/>
      <c r="PSK48" s="1233"/>
      <c r="PSL48" s="1233"/>
      <c r="PSM48" s="1232"/>
      <c r="PSN48" s="1233"/>
      <c r="PSO48" s="1233"/>
      <c r="PSP48" s="1233"/>
      <c r="PSQ48" s="1233"/>
      <c r="PSR48" s="1233"/>
      <c r="PSS48" s="1233"/>
      <c r="PST48" s="1233"/>
      <c r="PSU48" s="1233"/>
      <c r="PSV48" s="1232"/>
      <c r="PSW48" s="1233"/>
      <c r="PSX48" s="1233"/>
      <c r="PSY48" s="1233"/>
      <c r="PSZ48" s="1233"/>
      <c r="PTA48" s="1233"/>
      <c r="PTB48" s="1233"/>
      <c r="PTC48" s="1233"/>
      <c r="PTD48" s="1233"/>
      <c r="PTE48" s="1232"/>
      <c r="PTF48" s="1233"/>
      <c r="PTG48" s="1233"/>
      <c r="PTH48" s="1233"/>
      <c r="PTI48" s="1233"/>
      <c r="PTJ48" s="1233"/>
      <c r="PTK48" s="1233"/>
      <c r="PTL48" s="1233"/>
      <c r="PTM48" s="1233"/>
      <c r="PTN48" s="1232"/>
      <c r="PTO48" s="1233"/>
      <c r="PTP48" s="1233"/>
      <c r="PTQ48" s="1233"/>
      <c r="PTR48" s="1233"/>
      <c r="PTS48" s="1233"/>
      <c r="PTT48" s="1233"/>
      <c r="PTU48" s="1233"/>
      <c r="PTV48" s="1233"/>
      <c r="PTW48" s="1232"/>
      <c r="PTX48" s="1233"/>
      <c r="PTY48" s="1233"/>
      <c r="PTZ48" s="1233"/>
      <c r="PUA48" s="1233"/>
      <c r="PUB48" s="1233"/>
      <c r="PUC48" s="1233"/>
      <c r="PUD48" s="1233"/>
      <c r="PUE48" s="1233"/>
      <c r="PUF48" s="1232"/>
      <c r="PUG48" s="1233"/>
      <c r="PUH48" s="1233"/>
      <c r="PUI48" s="1233"/>
      <c r="PUJ48" s="1233"/>
      <c r="PUK48" s="1233"/>
      <c r="PUL48" s="1233"/>
      <c r="PUM48" s="1233"/>
      <c r="PUN48" s="1233"/>
      <c r="PUO48" s="1232"/>
      <c r="PUP48" s="1233"/>
      <c r="PUQ48" s="1233"/>
      <c r="PUR48" s="1233"/>
      <c r="PUS48" s="1233"/>
      <c r="PUT48" s="1233"/>
      <c r="PUU48" s="1233"/>
      <c r="PUV48" s="1233"/>
      <c r="PUW48" s="1233"/>
      <c r="PUX48" s="1232"/>
      <c r="PUY48" s="1233"/>
      <c r="PUZ48" s="1233"/>
      <c r="PVA48" s="1233"/>
      <c r="PVB48" s="1233"/>
      <c r="PVC48" s="1233"/>
      <c r="PVD48" s="1233"/>
      <c r="PVE48" s="1233"/>
      <c r="PVF48" s="1233"/>
      <c r="PVG48" s="1232"/>
      <c r="PVH48" s="1233"/>
      <c r="PVI48" s="1233"/>
      <c r="PVJ48" s="1233"/>
      <c r="PVK48" s="1233"/>
      <c r="PVL48" s="1233"/>
      <c r="PVM48" s="1233"/>
      <c r="PVN48" s="1233"/>
      <c r="PVO48" s="1233"/>
      <c r="PVP48" s="1232"/>
      <c r="PVQ48" s="1233"/>
      <c r="PVR48" s="1233"/>
      <c r="PVS48" s="1233"/>
      <c r="PVT48" s="1233"/>
      <c r="PVU48" s="1233"/>
      <c r="PVV48" s="1233"/>
      <c r="PVW48" s="1233"/>
      <c r="PVX48" s="1233"/>
      <c r="PVY48" s="1232"/>
      <c r="PVZ48" s="1233"/>
      <c r="PWA48" s="1233"/>
      <c r="PWB48" s="1233"/>
      <c r="PWC48" s="1233"/>
      <c r="PWD48" s="1233"/>
      <c r="PWE48" s="1233"/>
      <c r="PWF48" s="1233"/>
      <c r="PWG48" s="1233"/>
      <c r="PWH48" s="1232"/>
      <c r="PWI48" s="1233"/>
      <c r="PWJ48" s="1233"/>
      <c r="PWK48" s="1233"/>
      <c r="PWL48" s="1233"/>
      <c r="PWM48" s="1233"/>
      <c r="PWN48" s="1233"/>
      <c r="PWO48" s="1233"/>
      <c r="PWP48" s="1233"/>
      <c r="PWQ48" s="1232"/>
      <c r="PWR48" s="1233"/>
      <c r="PWS48" s="1233"/>
      <c r="PWT48" s="1233"/>
      <c r="PWU48" s="1233"/>
      <c r="PWV48" s="1233"/>
      <c r="PWW48" s="1233"/>
      <c r="PWX48" s="1233"/>
      <c r="PWY48" s="1233"/>
      <c r="PWZ48" s="1232"/>
      <c r="PXA48" s="1233"/>
      <c r="PXB48" s="1233"/>
      <c r="PXC48" s="1233"/>
      <c r="PXD48" s="1233"/>
      <c r="PXE48" s="1233"/>
      <c r="PXF48" s="1233"/>
      <c r="PXG48" s="1233"/>
      <c r="PXH48" s="1233"/>
      <c r="PXI48" s="1232"/>
      <c r="PXJ48" s="1233"/>
      <c r="PXK48" s="1233"/>
      <c r="PXL48" s="1233"/>
      <c r="PXM48" s="1233"/>
      <c r="PXN48" s="1233"/>
      <c r="PXO48" s="1233"/>
      <c r="PXP48" s="1233"/>
      <c r="PXQ48" s="1233"/>
      <c r="PXR48" s="1232"/>
      <c r="PXS48" s="1233"/>
      <c r="PXT48" s="1233"/>
      <c r="PXU48" s="1233"/>
      <c r="PXV48" s="1233"/>
      <c r="PXW48" s="1233"/>
      <c r="PXX48" s="1233"/>
      <c r="PXY48" s="1233"/>
      <c r="PXZ48" s="1233"/>
      <c r="PYA48" s="1232"/>
      <c r="PYB48" s="1233"/>
      <c r="PYC48" s="1233"/>
      <c r="PYD48" s="1233"/>
      <c r="PYE48" s="1233"/>
      <c r="PYF48" s="1233"/>
      <c r="PYG48" s="1233"/>
      <c r="PYH48" s="1233"/>
      <c r="PYI48" s="1233"/>
      <c r="PYJ48" s="1232"/>
      <c r="PYK48" s="1233"/>
      <c r="PYL48" s="1233"/>
      <c r="PYM48" s="1233"/>
      <c r="PYN48" s="1233"/>
      <c r="PYO48" s="1233"/>
      <c r="PYP48" s="1233"/>
      <c r="PYQ48" s="1233"/>
      <c r="PYR48" s="1233"/>
      <c r="PYS48" s="1232"/>
      <c r="PYT48" s="1233"/>
      <c r="PYU48" s="1233"/>
      <c r="PYV48" s="1233"/>
      <c r="PYW48" s="1233"/>
      <c r="PYX48" s="1233"/>
      <c r="PYY48" s="1233"/>
      <c r="PYZ48" s="1233"/>
      <c r="PZA48" s="1233"/>
      <c r="PZB48" s="1232"/>
      <c r="PZC48" s="1233"/>
      <c r="PZD48" s="1233"/>
      <c r="PZE48" s="1233"/>
      <c r="PZF48" s="1233"/>
      <c r="PZG48" s="1233"/>
      <c r="PZH48" s="1233"/>
      <c r="PZI48" s="1233"/>
      <c r="PZJ48" s="1233"/>
      <c r="PZK48" s="1232"/>
      <c r="PZL48" s="1233"/>
      <c r="PZM48" s="1233"/>
      <c r="PZN48" s="1233"/>
      <c r="PZO48" s="1233"/>
      <c r="PZP48" s="1233"/>
      <c r="PZQ48" s="1233"/>
      <c r="PZR48" s="1233"/>
      <c r="PZS48" s="1233"/>
      <c r="PZT48" s="1232"/>
      <c r="PZU48" s="1233"/>
      <c r="PZV48" s="1233"/>
      <c r="PZW48" s="1233"/>
      <c r="PZX48" s="1233"/>
      <c r="PZY48" s="1233"/>
      <c r="PZZ48" s="1233"/>
      <c r="QAA48" s="1233"/>
      <c r="QAB48" s="1233"/>
      <c r="QAC48" s="1232"/>
      <c r="QAD48" s="1233"/>
      <c r="QAE48" s="1233"/>
      <c r="QAF48" s="1233"/>
      <c r="QAG48" s="1233"/>
      <c r="QAH48" s="1233"/>
      <c r="QAI48" s="1233"/>
      <c r="QAJ48" s="1233"/>
      <c r="QAK48" s="1233"/>
      <c r="QAL48" s="1232"/>
      <c r="QAM48" s="1233"/>
      <c r="QAN48" s="1233"/>
      <c r="QAO48" s="1233"/>
      <c r="QAP48" s="1233"/>
      <c r="QAQ48" s="1233"/>
      <c r="QAR48" s="1233"/>
      <c r="QAS48" s="1233"/>
      <c r="QAT48" s="1233"/>
      <c r="QAU48" s="1232"/>
      <c r="QAV48" s="1233"/>
      <c r="QAW48" s="1233"/>
      <c r="QAX48" s="1233"/>
      <c r="QAY48" s="1233"/>
      <c r="QAZ48" s="1233"/>
      <c r="QBA48" s="1233"/>
      <c r="QBB48" s="1233"/>
      <c r="QBC48" s="1233"/>
      <c r="QBD48" s="1232"/>
      <c r="QBE48" s="1233"/>
      <c r="QBF48" s="1233"/>
      <c r="QBG48" s="1233"/>
      <c r="QBH48" s="1233"/>
      <c r="QBI48" s="1233"/>
      <c r="QBJ48" s="1233"/>
      <c r="QBK48" s="1233"/>
      <c r="QBL48" s="1233"/>
      <c r="QBM48" s="1232"/>
      <c r="QBN48" s="1233"/>
      <c r="QBO48" s="1233"/>
      <c r="QBP48" s="1233"/>
      <c r="QBQ48" s="1233"/>
      <c r="QBR48" s="1233"/>
      <c r="QBS48" s="1233"/>
      <c r="QBT48" s="1233"/>
      <c r="QBU48" s="1233"/>
      <c r="QBV48" s="1232"/>
      <c r="QBW48" s="1233"/>
      <c r="QBX48" s="1233"/>
      <c r="QBY48" s="1233"/>
      <c r="QBZ48" s="1233"/>
      <c r="QCA48" s="1233"/>
      <c r="QCB48" s="1233"/>
      <c r="QCC48" s="1233"/>
      <c r="QCD48" s="1233"/>
      <c r="QCE48" s="1232"/>
      <c r="QCF48" s="1233"/>
      <c r="QCG48" s="1233"/>
      <c r="QCH48" s="1233"/>
      <c r="QCI48" s="1233"/>
      <c r="QCJ48" s="1233"/>
      <c r="QCK48" s="1233"/>
      <c r="QCL48" s="1233"/>
      <c r="QCM48" s="1233"/>
      <c r="QCN48" s="1232"/>
      <c r="QCO48" s="1233"/>
      <c r="QCP48" s="1233"/>
      <c r="QCQ48" s="1233"/>
      <c r="QCR48" s="1233"/>
      <c r="QCS48" s="1233"/>
      <c r="QCT48" s="1233"/>
      <c r="QCU48" s="1233"/>
      <c r="QCV48" s="1233"/>
      <c r="QCW48" s="1232"/>
      <c r="QCX48" s="1233"/>
      <c r="QCY48" s="1233"/>
      <c r="QCZ48" s="1233"/>
      <c r="QDA48" s="1233"/>
      <c r="QDB48" s="1233"/>
      <c r="QDC48" s="1233"/>
      <c r="QDD48" s="1233"/>
      <c r="QDE48" s="1233"/>
      <c r="QDF48" s="1232"/>
      <c r="QDG48" s="1233"/>
      <c r="QDH48" s="1233"/>
      <c r="QDI48" s="1233"/>
      <c r="QDJ48" s="1233"/>
      <c r="QDK48" s="1233"/>
      <c r="QDL48" s="1233"/>
      <c r="QDM48" s="1233"/>
      <c r="QDN48" s="1233"/>
      <c r="QDO48" s="1232"/>
      <c r="QDP48" s="1233"/>
      <c r="QDQ48" s="1233"/>
      <c r="QDR48" s="1233"/>
      <c r="QDS48" s="1233"/>
      <c r="QDT48" s="1233"/>
      <c r="QDU48" s="1233"/>
      <c r="QDV48" s="1233"/>
      <c r="QDW48" s="1233"/>
      <c r="QDX48" s="1232"/>
      <c r="QDY48" s="1233"/>
      <c r="QDZ48" s="1233"/>
      <c r="QEA48" s="1233"/>
      <c r="QEB48" s="1233"/>
      <c r="QEC48" s="1233"/>
      <c r="QED48" s="1233"/>
      <c r="QEE48" s="1233"/>
      <c r="QEF48" s="1233"/>
      <c r="QEG48" s="1232"/>
      <c r="QEH48" s="1233"/>
      <c r="QEI48" s="1233"/>
      <c r="QEJ48" s="1233"/>
      <c r="QEK48" s="1233"/>
      <c r="QEL48" s="1233"/>
      <c r="QEM48" s="1233"/>
      <c r="QEN48" s="1233"/>
      <c r="QEO48" s="1233"/>
      <c r="QEP48" s="1232"/>
      <c r="QEQ48" s="1233"/>
      <c r="QER48" s="1233"/>
      <c r="QES48" s="1233"/>
      <c r="QET48" s="1233"/>
      <c r="QEU48" s="1233"/>
      <c r="QEV48" s="1233"/>
      <c r="QEW48" s="1233"/>
      <c r="QEX48" s="1233"/>
      <c r="QEY48" s="1232"/>
      <c r="QEZ48" s="1233"/>
      <c r="QFA48" s="1233"/>
      <c r="QFB48" s="1233"/>
      <c r="QFC48" s="1233"/>
      <c r="QFD48" s="1233"/>
      <c r="QFE48" s="1233"/>
      <c r="QFF48" s="1233"/>
      <c r="QFG48" s="1233"/>
      <c r="QFH48" s="1232"/>
      <c r="QFI48" s="1233"/>
      <c r="QFJ48" s="1233"/>
      <c r="QFK48" s="1233"/>
      <c r="QFL48" s="1233"/>
      <c r="QFM48" s="1233"/>
      <c r="QFN48" s="1233"/>
      <c r="QFO48" s="1233"/>
      <c r="QFP48" s="1233"/>
      <c r="QFQ48" s="1232"/>
      <c r="QFR48" s="1233"/>
      <c r="QFS48" s="1233"/>
      <c r="QFT48" s="1233"/>
      <c r="QFU48" s="1233"/>
      <c r="QFV48" s="1233"/>
      <c r="QFW48" s="1233"/>
      <c r="QFX48" s="1233"/>
      <c r="QFY48" s="1233"/>
      <c r="QFZ48" s="1232"/>
      <c r="QGA48" s="1233"/>
      <c r="QGB48" s="1233"/>
      <c r="QGC48" s="1233"/>
      <c r="QGD48" s="1233"/>
      <c r="QGE48" s="1233"/>
      <c r="QGF48" s="1233"/>
      <c r="QGG48" s="1233"/>
      <c r="QGH48" s="1233"/>
      <c r="QGI48" s="1232"/>
      <c r="QGJ48" s="1233"/>
      <c r="QGK48" s="1233"/>
      <c r="QGL48" s="1233"/>
      <c r="QGM48" s="1233"/>
      <c r="QGN48" s="1233"/>
      <c r="QGO48" s="1233"/>
      <c r="QGP48" s="1233"/>
      <c r="QGQ48" s="1233"/>
      <c r="QGR48" s="1232"/>
      <c r="QGS48" s="1233"/>
      <c r="QGT48" s="1233"/>
      <c r="QGU48" s="1233"/>
      <c r="QGV48" s="1233"/>
      <c r="QGW48" s="1233"/>
      <c r="QGX48" s="1233"/>
      <c r="QGY48" s="1233"/>
      <c r="QGZ48" s="1233"/>
      <c r="QHA48" s="1232"/>
      <c r="QHB48" s="1233"/>
      <c r="QHC48" s="1233"/>
      <c r="QHD48" s="1233"/>
      <c r="QHE48" s="1233"/>
      <c r="QHF48" s="1233"/>
      <c r="QHG48" s="1233"/>
      <c r="QHH48" s="1233"/>
      <c r="QHI48" s="1233"/>
      <c r="QHJ48" s="1232"/>
      <c r="QHK48" s="1233"/>
      <c r="QHL48" s="1233"/>
      <c r="QHM48" s="1233"/>
      <c r="QHN48" s="1233"/>
      <c r="QHO48" s="1233"/>
      <c r="QHP48" s="1233"/>
      <c r="QHQ48" s="1233"/>
      <c r="QHR48" s="1233"/>
      <c r="QHS48" s="1232"/>
      <c r="QHT48" s="1233"/>
      <c r="QHU48" s="1233"/>
      <c r="QHV48" s="1233"/>
      <c r="QHW48" s="1233"/>
      <c r="QHX48" s="1233"/>
      <c r="QHY48" s="1233"/>
      <c r="QHZ48" s="1233"/>
      <c r="QIA48" s="1233"/>
      <c r="QIB48" s="1232"/>
      <c r="QIC48" s="1233"/>
      <c r="QID48" s="1233"/>
      <c r="QIE48" s="1233"/>
      <c r="QIF48" s="1233"/>
      <c r="QIG48" s="1233"/>
      <c r="QIH48" s="1233"/>
      <c r="QII48" s="1233"/>
      <c r="QIJ48" s="1233"/>
      <c r="QIK48" s="1232"/>
      <c r="QIL48" s="1233"/>
      <c r="QIM48" s="1233"/>
      <c r="QIN48" s="1233"/>
      <c r="QIO48" s="1233"/>
      <c r="QIP48" s="1233"/>
      <c r="QIQ48" s="1233"/>
      <c r="QIR48" s="1233"/>
      <c r="QIS48" s="1233"/>
      <c r="QIT48" s="1232"/>
      <c r="QIU48" s="1233"/>
      <c r="QIV48" s="1233"/>
      <c r="QIW48" s="1233"/>
      <c r="QIX48" s="1233"/>
      <c r="QIY48" s="1233"/>
      <c r="QIZ48" s="1233"/>
      <c r="QJA48" s="1233"/>
      <c r="QJB48" s="1233"/>
      <c r="QJC48" s="1232"/>
      <c r="QJD48" s="1233"/>
      <c r="QJE48" s="1233"/>
      <c r="QJF48" s="1233"/>
      <c r="QJG48" s="1233"/>
      <c r="QJH48" s="1233"/>
      <c r="QJI48" s="1233"/>
      <c r="QJJ48" s="1233"/>
      <c r="QJK48" s="1233"/>
      <c r="QJL48" s="1232"/>
      <c r="QJM48" s="1233"/>
      <c r="QJN48" s="1233"/>
      <c r="QJO48" s="1233"/>
      <c r="QJP48" s="1233"/>
      <c r="QJQ48" s="1233"/>
      <c r="QJR48" s="1233"/>
      <c r="QJS48" s="1233"/>
      <c r="QJT48" s="1233"/>
      <c r="QJU48" s="1232"/>
      <c r="QJV48" s="1233"/>
      <c r="QJW48" s="1233"/>
      <c r="QJX48" s="1233"/>
      <c r="QJY48" s="1233"/>
      <c r="QJZ48" s="1233"/>
      <c r="QKA48" s="1233"/>
      <c r="QKB48" s="1233"/>
      <c r="QKC48" s="1233"/>
      <c r="QKD48" s="1232"/>
      <c r="QKE48" s="1233"/>
      <c r="QKF48" s="1233"/>
      <c r="QKG48" s="1233"/>
      <c r="QKH48" s="1233"/>
      <c r="QKI48" s="1233"/>
      <c r="QKJ48" s="1233"/>
      <c r="QKK48" s="1233"/>
      <c r="QKL48" s="1233"/>
      <c r="QKM48" s="1232"/>
      <c r="QKN48" s="1233"/>
      <c r="QKO48" s="1233"/>
      <c r="QKP48" s="1233"/>
      <c r="QKQ48" s="1233"/>
      <c r="QKR48" s="1233"/>
      <c r="QKS48" s="1233"/>
      <c r="QKT48" s="1233"/>
      <c r="QKU48" s="1233"/>
      <c r="QKV48" s="1232"/>
      <c r="QKW48" s="1233"/>
      <c r="QKX48" s="1233"/>
      <c r="QKY48" s="1233"/>
      <c r="QKZ48" s="1233"/>
      <c r="QLA48" s="1233"/>
      <c r="QLB48" s="1233"/>
      <c r="QLC48" s="1233"/>
      <c r="QLD48" s="1233"/>
      <c r="QLE48" s="1232"/>
      <c r="QLF48" s="1233"/>
      <c r="QLG48" s="1233"/>
      <c r="QLH48" s="1233"/>
      <c r="QLI48" s="1233"/>
      <c r="QLJ48" s="1233"/>
      <c r="QLK48" s="1233"/>
      <c r="QLL48" s="1233"/>
      <c r="QLM48" s="1233"/>
      <c r="QLN48" s="1232"/>
      <c r="QLO48" s="1233"/>
      <c r="QLP48" s="1233"/>
      <c r="QLQ48" s="1233"/>
      <c r="QLR48" s="1233"/>
      <c r="QLS48" s="1233"/>
      <c r="QLT48" s="1233"/>
      <c r="QLU48" s="1233"/>
      <c r="QLV48" s="1233"/>
      <c r="QLW48" s="1232"/>
      <c r="QLX48" s="1233"/>
      <c r="QLY48" s="1233"/>
      <c r="QLZ48" s="1233"/>
      <c r="QMA48" s="1233"/>
      <c r="QMB48" s="1233"/>
      <c r="QMC48" s="1233"/>
      <c r="QMD48" s="1233"/>
      <c r="QME48" s="1233"/>
      <c r="QMF48" s="1232"/>
      <c r="QMG48" s="1233"/>
      <c r="QMH48" s="1233"/>
      <c r="QMI48" s="1233"/>
      <c r="QMJ48" s="1233"/>
      <c r="QMK48" s="1233"/>
      <c r="QML48" s="1233"/>
      <c r="QMM48" s="1233"/>
      <c r="QMN48" s="1233"/>
      <c r="QMO48" s="1232"/>
      <c r="QMP48" s="1233"/>
      <c r="QMQ48" s="1233"/>
      <c r="QMR48" s="1233"/>
      <c r="QMS48" s="1233"/>
      <c r="QMT48" s="1233"/>
      <c r="QMU48" s="1233"/>
      <c r="QMV48" s="1233"/>
      <c r="QMW48" s="1233"/>
      <c r="QMX48" s="1232"/>
      <c r="QMY48" s="1233"/>
      <c r="QMZ48" s="1233"/>
      <c r="QNA48" s="1233"/>
      <c r="QNB48" s="1233"/>
      <c r="QNC48" s="1233"/>
      <c r="QND48" s="1233"/>
      <c r="QNE48" s="1233"/>
      <c r="QNF48" s="1233"/>
      <c r="QNG48" s="1232"/>
      <c r="QNH48" s="1233"/>
      <c r="QNI48" s="1233"/>
      <c r="QNJ48" s="1233"/>
      <c r="QNK48" s="1233"/>
      <c r="QNL48" s="1233"/>
      <c r="QNM48" s="1233"/>
      <c r="QNN48" s="1233"/>
      <c r="QNO48" s="1233"/>
      <c r="QNP48" s="1232"/>
      <c r="QNQ48" s="1233"/>
      <c r="QNR48" s="1233"/>
      <c r="QNS48" s="1233"/>
      <c r="QNT48" s="1233"/>
      <c r="QNU48" s="1233"/>
      <c r="QNV48" s="1233"/>
      <c r="QNW48" s="1233"/>
      <c r="QNX48" s="1233"/>
      <c r="QNY48" s="1232"/>
      <c r="QNZ48" s="1233"/>
      <c r="QOA48" s="1233"/>
      <c r="QOB48" s="1233"/>
      <c r="QOC48" s="1233"/>
      <c r="QOD48" s="1233"/>
      <c r="QOE48" s="1233"/>
      <c r="QOF48" s="1233"/>
      <c r="QOG48" s="1233"/>
      <c r="QOH48" s="1232"/>
      <c r="QOI48" s="1233"/>
      <c r="QOJ48" s="1233"/>
      <c r="QOK48" s="1233"/>
      <c r="QOL48" s="1233"/>
      <c r="QOM48" s="1233"/>
      <c r="QON48" s="1233"/>
      <c r="QOO48" s="1233"/>
      <c r="QOP48" s="1233"/>
      <c r="QOQ48" s="1232"/>
      <c r="QOR48" s="1233"/>
      <c r="QOS48" s="1233"/>
      <c r="QOT48" s="1233"/>
      <c r="QOU48" s="1233"/>
      <c r="QOV48" s="1233"/>
      <c r="QOW48" s="1233"/>
      <c r="QOX48" s="1233"/>
      <c r="QOY48" s="1233"/>
      <c r="QOZ48" s="1232"/>
      <c r="QPA48" s="1233"/>
      <c r="QPB48" s="1233"/>
      <c r="QPC48" s="1233"/>
      <c r="QPD48" s="1233"/>
      <c r="QPE48" s="1233"/>
      <c r="QPF48" s="1233"/>
      <c r="QPG48" s="1233"/>
      <c r="QPH48" s="1233"/>
      <c r="QPI48" s="1232"/>
      <c r="QPJ48" s="1233"/>
      <c r="QPK48" s="1233"/>
      <c r="QPL48" s="1233"/>
      <c r="QPM48" s="1233"/>
      <c r="QPN48" s="1233"/>
      <c r="QPO48" s="1233"/>
      <c r="QPP48" s="1233"/>
      <c r="QPQ48" s="1233"/>
      <c r="QPR48" s="1232"/>
      <c r="QPS48" s="1233"/>
      <c r="QPT48" s="1233"/>
      <c r="QPU48" s="1233"/>
      <c r="QPV48" s="1233"/>
      <c r="QPW48" s="1233"/>
      <c r="QPX48" s="1233"/>
      <c r="QPY48" s="1233"/>
      <c r="QPZ48" s="1233"/>
      <c r="QQA48" s="1232"/>
      <c r="QQB48" s="1233"/>
      <c r="QQC48" s="1233"/>
      <c r="QQD48" s="1233"/>
      <c r="QQE48" s="1233"/>
      <c r="QQF48" s="1233"/>
      <c r="QQG48" s="1233"/>
      <c r="QQH48" s="1233"/>
      <c r="QQI48" s="1233"/>
      <c r="QQJ48" s="1232"/>
      <c r="QQK48" s="1233"/>
      <c r="QQL48" s="1233"/>
      <c r="QQM48" s="1233"/>
      <c r="QQN48" s="1233"/>
      <c r="QQO48" s="1233"/>
      <c r="QQP48" s="1233"/>
      <c r="QQQ48" s="1233"/>
      <c r="QQR48" s="1233"/>
      <c r="QQS48" s="1232"/>
      <c r="QQT48" s="1233"/>
      <c r="QQU48" s="1233"/>
      <c r="QQV48" s="1233"/>
      <c r="QQW48" s="1233"/>
      <c r="QQX48" s="1233"/>
      <c r="QQY48" s="1233"/>
      <c r="QQZ48" s="1233"/>
      <c r="QRA48" s="1233"/>
      <c r="QRB48" s="1232"/>
      <c r="QRC48" s="1233"/>
      <c r="QRD48" s="1233"/>
      <c r="QRE48" s="1233"/>
      <c r="QRF48" s="1233"/>
      <c r="QRG48" s="1233"/>
      <c r="QRH48" s="1233"/>
      <c r="QRI48" s="1233"/>
      <c r="QRJ48" s="1233"/>
      <c r="QRK48" s="1232"/>
      <c r="QRL48" s="1233"/>
      <c r="QRM48" s="1233"/>
      <c r="QRN48" s="1233"/>
      <c r="QRO48" s="1233"/>
      <c r="QRP48" s="1233"/>
      <c r="QRQ48" s="1233"/>
      <c r="QRR48" s="1233"/>
      <c r="QRS48" s="1233"/>
      <c r="QRT48" s="1232"/>
      <c r="QRU48" s="1233"/>
      <c r="QRV48" s="1233"/>
      <c r="QRW48" s="1233"/>
      <c r="QRX48" s="1233"/>
      <c r="QRY48" s="1233"/>
      <c r="QRZ48" s="1233"/>
      <c r="QSA48" s="1233"/>
      <c r="QSB48" s="1233"/>
      <c r="QSC48" s="1232"/>
      <c r="QSD48" s="1233"/>
      <c r="QSE48" s="1233"/>
      <c r="QSF48" s="1233"/>
      <c r="QSG48" s="1233"/>
      <c r="QSH48" s="1233"/>
      <c r="QSI48" s="1233"/>
      <c r="QSJ48" s="1233"/>
      <c r="QSK48" s="1233"/>
      <c r="QSL48" s="1232"/>
      <c r="QSM48" s="1233"/>
      <c r="QSN48" s="1233"/>
      <c r="QSO48" s="1233"/>
      <c r="QSP48" s="1233"/>
      <c r="QSQ48" s="1233"/>
      <c r="QSR48" s="1233"/>
      <c r="QSS48" s="1233"/>
      <c r="QST48" s="1233"/>
      <c r="QSU48" s="1232"/>
      <c r="QSV48" s="1233"/>
      <c r="QSW48" s="1233"/>
      <c r="QSX48" s="1233"/>
      <c r="QSY48" s="1233"/>
      <c r="QSZ48" s="1233"/>
      <c r="QTA48" s="1233"/>
      <c r="QTB48" s="1233"/>
      <c r="QTC48" s="1233"/>
      <c r="QTD48" s="1232"/>
      <c r="QTE48" s="1233"/>
      <c r="QTF48" s="1233"/>
      <c r="QTG48" s="1233"/>
      <c r="QTH48" s="1233"/>
      <c r="QTI48" s="1233"/>
      <c r="QTJ48" s="1233"/>
      <c r="QTK48" s="1233"/>
      <c r="QTL48" s="1233"/>
      <c r="QTM48" s="1232"/>
      <c r="QTN48" s="1233"/>
      <c r="QTO48" s="1233"/>
      <c r="QTP48" s="1233"/>
      <c r="QTQ48" s="1233"/>
      <c r="QTR48" s="1233"/>
      <c r="QTS48" s="1233"/>
      <c r="QTT48" s="1233"/>
      <c r="QTU48" s="1233"/>
      <c r="QTV48" s="1232"/>
      <c r="QTW48" s="1233"/>
      <c r="QTX48" s="1233"/>
      <c r="QTY48" s="1233"/>
      <c r="QTZ48" s="1233"/>
      <c r="QUA48" s="1233"/>
      <c r="QUB48" s="1233"/>
      <c r="QUC48" s="1233"/>
      <c r="QUD48" s="1233"/>
      <c r="QUE48" s="1232"/>
      <c r="QUF48" s="1233"/>
      <c r="QUG48" s="1233"/>
      <c r="QUH48" s="1233"/>
      <c r="QUI48" s="1233"/>
      <c r="QUJ48" s="1233"/>
      <c r="QUK48" s="1233"/>
      <c r="QUL48" s="1233"/>
      <c r="QUM48" s="1233"/>
      <c r="QUN48" s="1232"/>
      <c r="QUO48" s="1233"/>
      <c r="QUP48" s="1233"/>
      <c r="QUQ48" s="1233"/>
      <c r="QUR48" s="1233"/>
      <c r="QUS48" s="1233"/>
      <c r="QUT48" s="1233"/>
      <c r="QUU48" s="1233"/>
      <c r="QUV48" s="1233"/>
      <c r="QUW48" s="1232"/>
      <c r="QUX48" s="1233"/>
      <c r="QUY48" s="1233"/>
      <c r="QUZ48" s="1233"/>
      <c r="QVA48" s="1233"/>
      <c r="QVB48" s="1233"/>
      <c r="QVC48" s="1233"/>
      <c r="QVD48" s="1233"/>
      <c r="QVE48" s="1233"/>
      <c r="QVF48" s="1232"/>
      <c r="QVG48" s="1233"/>
      <c r="QVH48" s="1233"/>
      <c r="QVI48" s="1233"/>
      <c r="QVJ48" s="1233"/>
      <c r="QVK48" s="1233"/>
      <c r="QVL48" s="1233"/>
      <c r="QVM48" s="1233"/>
      <c r="QVN48" s="1233"/>
      <c r="QVO48" s="1232"/>
      <c r="QVP48" s="1233"/>
      <c r="QVQ48" s="1233"/>
      <c r="QVR48" s="1233"/>
      <c r="QVS48" s="1233"/>
      <c r="QVT48" s="1233"/>
      <c r="QVU48" s="1233"/>
      <c r="QVV48" s="1233"/>
      <c r="QVW48" s="1233"/>
      <c r="QVX48" s="1232"/>
      <c r="QVY48" s="1233"/>
      <c r="QVZ48" s="1233"/>
      <c r="QWA48" s="1233"/>
      <c r="QWB48" s="1233"/>
      <c r="QWC48" s="1233"/>
      <c r="QWD48" s="1233"/>
      <c r="QWE48" s="1233"/>
      <c r="QWF48" s="1233"/>
      <c r="QWG48" s="1232"/>
      <c r="QWH48" s="1233"/>
      <c r="QWI48" s="1233"/>
      <c r="QWJ48" s="1233"/>
      <c r="QWK48" s="1233"/>
      <c r="QWL48" s="1233"/>
      <c r="QWM48" s="1233"/>
      <c r="QWN48" s="1233"/>
      <c r="QWO48" s="1233"/>
      <c r="QWP48" s="1232"/>
      <c r="QWQ48" s="1233"/>
      <c r="QWR48" s="1233"/>
      <c r="QWS48" s="1233"/>
      <c r="QWT48" s="1233"/>
      <c r="QWU48" s="1233"/>
      <c r="QWV48" s="1233"/>
      <c r="QWW48" s="1233"/>
      <c r="QWX48" s="1233"/>
      <c r="QWY48" s="1232"/>
      <c r="QWZ48" s="1233"/>
      <c r="QXA48" s="1233"/>
      <c r="QXB48" s="1233"/>
      <c r="QXC48" s="1233"/>
      <c r="QXD48" s="1233"/>
      <c r="QXE48" s="1233"/>
      <c r="QXF48" s="1233"/>
      <c r="QXG48" s="1233"/>
      <c r="QXH48" s="1232"/>
      <c r="QXI48" s="1233"/>
      <c r="QXJ48" s="1233"/>
      <c r="QXK48" s="1233"/>
      <c r="QXL48" s="1233"/>
      <c r="QXM48" s="1233"/>
      <c r="QXN48" s="1233"/>
      <c r="QXO48" s="1233"/>
      <c r="QXP48" s="1233"/>
      <c r="QXQ48" s="1232"/>
      <c r="QXR48" s="1233"/>
      <c r="QXS48" s="1233"/>
      <c r="QXT48" s="1233"/>
      <c r="QXU48" s="1233"/>
      <c r="QXV48" s="1233"/>
      <c r="QXW48" s="1233"/>
      <c r="QXX48" s="1233"/>
      <c r="QXY48" s="1233"/>
      <c r="QXZ48" s="1232"/>
      <c r="QYA48" s="1233"/>
      <c r="QYB48" s="1233"/>
      <c r="QYC48" s="1233"/>
      <c r="QYD48" s="1233"/>
      <c r="QYE48" s="1233"/>
      <c r="QYF48" s="1233"/>
      <c r="QYG48" s="1233"/>
      <c r="QYH48" s="1233"/>
      <c r="QYI48" s="1232"/>
      <c r="QYJ48" s="1233"/>
      <c r="QYK48" s="1233"/>
      <c r="QYL48" s="1233"/>
      <c r="QYM48" s="1233"/>
      <c r="QYN48" s="1233"/>
      <c r="QYO48" s="1233"/>
      <c r="QYP48" s="1233"/>
      <c r="QYQ48" s="1233"/>
      <c r="QYR48" s="1232"/>
      <c r="QYS48" s="1233"/>
      <c r="QYT48" s="1233"/>
      <c r="QYU48" s="1233"/>
      <c r="QYV48" s="1233"/>
      <c r="QYW48" s="1233"/>
      <c r="QYX48" s="1233"/>
      <c r="QYY48" s="1233"/>
      <c r="QYZ48" s="1233"/>
      <c r="QZA48" s="1232"/>
      <c r="QZB48" s="1233"/>
      <c r="QZC48" s="1233"/>
      <c r="QZD48" s="1233"/>
      <c r="QZE48" s="1233"/>
      <c r="QZF48" s="1233"/>
      <c r="QZG48" s="1233"/>
      <c r="QZH48" s="1233"/>
      <c r="QZI48" s="1233"/>
      <c r="QZJ48" s="1232"/>
      <c r="QZK48" s="1233"/>
      <c r="QZL48" s="1233"/>
      <c r="QZM48" s="1233"/>
      <c r="QZN48" s="1233"/>
      <c r="QZO48" s="1233"/>
      <c r="QZP48" s="1233"/>
      <c r="QZQ48" s="1233"/>
      <c r="QZR48" s="1233"/>
      <c r="QZS48" s="1232"/>
      <c r="QZT48" s="1233"/>
      <c r="QZU48" s="1233"/>
      <c r="QZV48" s="1233"/>
      <c r="QZW48" s="1233"/>
      <c r="QZX48" s="1233"/>
      <c r="QZY48" s="1233"/>
      <c r="QZZ48" s="1233"/>
      <c r="RAA48" s="1233"/>
      <c r="RAB48" s="1232"/>
      <c r="RAC48" s="1233"/>
      <c r="RAD48" s="1233"/>
      <c r="RAE48" s="1233"/>
      <c r="RAF48" s="1233"/>
      <c r="RAG48" s="1233"/>
      <c r="RAH48" s="1233"/>
      <c r="RAI48" s="1233"/>
      <c r="RAJ48" s="1233"/>
      <c r="RAK48" s="1232"/>
      <c r="RAL48" s="1233"/>
      <c r="RAM48" s="1233"/>
      <c r="RAN48" s="1233"/>
      <c r="RAO48" s="1233"/>
      <c r="RAP48" s="1233"/>
      <c r="RAQ48" s="1233"/>
      <c r="RAR48" s="1233"/>
      <c r="RAS48" s="1233"/>
      <c r="RAT48" s="1232"/>
      <c r="RAU48" s="1233"/>
      <c r="RAV48" s="1233"/>
      <c r="RAW48" s="1233"/>
      <c r="RAX48" s="1233"/>
      <c r="RAY48" s="1233"/>
      <c r="RAZ48" s="1233"/>
      <c r="RBA48" s="1233"/>
      <c r="RBB48" s="1233"/>
      <c r="RBC48" s="1232"/>
      <c r="RBD48" s="1233"/>
      <c r="RBE48" s="1233"/>
      <c r="RBF48" s="1233"/>
      <c r="RBG48" s="1233"/>
      <c r="RBH48" s="1233"/>
      <c r="RBI48" s="1233"/>
      <c r="RBJ48" s="1233"/>
      <c r="RBK48" s="1233"/>
      <c r="RBL48" s="1232"/>
      <c r="RBM48" s="1233"/>
      <c r="RBN48" s="1233"/>
      <c r="RBO48" s="1233"/>
      <c r="RBP48" s="1233"/>
      <c r="RBQ48" s="1233"/>
      <c r="RBR48" s="1233"/>
      <c r="RBS48" s="1233"/>
      <c r="RBT48" s="1233"/>
      <c r="RBU48" s="1232"/>
      <c r="RBV48" s="1233"/>
      <c r="RBW48" s="1233"/>
      <c r="RBX48" s="1233"/>
      <c r="RBY48" s="1233"/>
      <c r="RBZ48" s="1233"/>
      <c r="RCA48" s="1233"/>
      <c r="RCB48" s="1233"/>
      <c r="RCC48" s="1233"/>
      <c r="RCD48" s="1232"/>
      <c r="RCE48" s="1233"/>
      <c r="RCF48" s="1233"/>
      <c r="RCG48" s="1233"/>
      <c r="RCH48" s="1233"/>
      <c r="RCI48" s="1233"/>
      <c r="RCJ48" s="1233"/>
      <c r="RCK48" s="1233"/>
      <c r="RCL48" s="1233"/>
      <c r="RCM48" s="1232"/>
      <c r="RCN48" s="1233"/>
      <c r="RCO48" s="1233"/>
      <c r="RCP48" s="1233"/>
      <c r="RCQ48" s="1233"/>
      <c r="RCR48" s="1233"/>
      <c r="RCS48" s="1233"/>
      <c r="RCT48" s="1233"/>
      <c r="RCU48" s="1233"/>
      <c r="RCV48" s="1232"/>
      <c r="RCW48" s="1233"/>
      <c r="RCX48" s="1233"/>
      <c r="RCY48" s="1233"/>
      <c r="RCZ48" s="1233"/>
      <c r="RDA48" s="1233"/>
      <c r="RDB48" s="1233"/>
      <c r="RDC48" s="1233"/>
      <c r="RDD48" s="1233"/>
      <c r="RDE48" s="1232"/>
      <c r="RDF48" s="1233"/>
      <c r="RDG48" s="1233"/>
      <c r="RDH48" s="1233"/>
      <c r="RDI48" s="1233"/>
      <c r="RDJ48" s="1233"/>
      <c r="RDK48" s="1233"/>
      <c r="RDL48" s="1233"/>
      <c r="RDM48" s="1233"/>
      <c r="RDN48" s="1232"/>
      <c r="RDO48" s="1233"/>
      <c r="RDP48" s="1233"/>
      <c r="RDQ48" s="1233"/>
      <c r="RDR48" s="1233"/>
      <c r="RDS48" s="1233"/>
      <c r="RDT48" s="1233"/>
      <c r="RDU48" s="1233"/>
      <c r="RDV48" s="1233"/>
      <c r="RDW48" s="1232"/>
      <c r="RDX48" s="1233"/>
      <c r="RDY48" s="1233"/>
      <c r="RDZ48" s="1233"/>
      <c r="REA48" s="1233"/>
      <c r="REB48" s="1233"/>
      <c r="REC48" s="1233"/>
      <c r="RED48" s="1233"/>
      <c r="REE48" s="1233"/>
      <c r="REF48" s="1232"/>
      <c r="REG48" s="1233"/>
      <c r="REH48" s="1233"/>
      <c r="REI48" s="1233"/>
      <c r="REJ48" s="1233"/>
      <c r="REK48" s="1233"/>
      <c r="REL48" s="1233"/>
      <c r="REM48" s="1233"/>
      <c r="REN48" s="1233"/>
      <c r="REO48" s="1232"/>
      <c r="REP48" s="1233"/>
      <c r="REQ48" s="1233"/>
      <c r="RER48" s="1233"/>
      <c r="RES48" s="1233"/>
      <c r="RET48" s="1233"/>
      <c r="REU48" s="1233"/>
      <c r="REV48" s="1233"/>
      <c r="REW48" s="1233"/>
      <c r="REX48" s="1232"/>
      <c r="REY48" s="1233"/>
      <c r="REZ48" s="1233"/>
      <c r="RFA48" s="1233"/>
      <c r="RFB48" s="1233"/>
      <c r="RFC48" s="1233"/>
      <c r="RFD48" s="1233"/>
      <c r="RFE48" s="1233"/>
      <c r="RFF48" s="1233"/>
      <c r="RFG48" s="1232"/>
      <c r="RFH48" s="1233"/>
      <c r="RFI48" s="1233"/>
      <c r="RFJ48" s="1233"/>
      <c r="RFK48" s="1233"/>
      <c r="RFL48" s="1233"/>
      <c r="RFM48" s="1233"/>
      <c r="RFN48" s="1233"/>
      <c r="RFO48" s="1233"/>
      <c r="RFP48" s="1232"/>
      <c r="RFQ48" s="1233"/>
      <c r="RFR48" s="1233"/>
      <c r="RFS48" s="1233"/>
      <c r="RFT48" s="1233"/>
      <c r="RFU48" s="1233"/>
      <c r="RFV48" s="1233"/>
      <c r="RFW48" s="1233"/>
      <c r="RFX48" s="1233"/>
      <c r="RFY48" s="1232"/>
      <c r="RFZ48" s="1233"/>
      <c r="RGA48" s="1233"/>
      <c r="RGB48" s="1233"/>
      <c r="RGC48" s="1233"/>
      <c r="RGD48" s="1233"/>
      <c r="RGE48" s="1233"/>
      <c r="RGF48" s="1233"/>
      <c r="RGG48" s="1233"/>
      <c r="RGH48" s="1232"/>
      <c r="RGI48" s="1233"/>
      <c r="RGJ48" s="1233"/>
      <c r="RGK48" s="1233"/>
      <c r="RGL48" s="1233"/>
      <c r="RGM48" s="1233"/>
      <c r="RGN48" s="1233"/>
      <c r="RGO48" s="1233"/>
      <c r="RGP48" s="1233"/>
      <c r="RGQ48" s="1232"/>
      <c r="RGR48" s="1233"/>
      <c r="RGS48" s="1233"/>
      <c r="RGT48" s="1233"/>
      <c r="RGU48" s="1233"/>
      <c r="RGV48" s="1233"/>
      <c r="RGW48" s="1233"/>
      <c r="RGX48" s="1233"/>
      <c r="RGY48" s="1233"/>
      <c r="RGZ48" s="1232"/>
      <c r="RHA48" s="1233"/>
      <c r="RHB48" s="1233"/>
      <c r="RHC48" s="1233"/>
      <c r="RHD48" s="1233"/>
      <c r="RHE48" s="1233"/>
      <c r="RHF48" s="1233"/>
      <c r="RHG48" s="1233"/>
      <c r="RHH48" s="1233"/>
      <c r="RHI48" s="1232"/>
      <c r="RHJ48" s="1233"/>
      <c r="RHK48" s="1233"/>
      <c r="RHL48" s="1233"/>
      <c r="RHM48" s="1233"/>
      <c r="RHN48" s="1233"/>
      <c r="RHO48" s="1233"/>
      <c r="RHP48" s="1233"/>
      <c r="RHQ48" s="1233"/>
      <c r="RHR48" s="1232"/>
      <c r="RHS48" s="1233"/>
      <c r="RHT48" s="1233"/>
      <c r="RHU48" s="1233"/>
      <c r="RHV48" s="1233"/>
      <c r="RHW48" s="1233"/>
      <c r="RHX48" s="1233"/>
      <c r="RHY48" s="1233"/>
      <c r="RHZ48" s="1233"/>
      <c r="RIA48" s="1232"/>
      <c r="RIB48" s="1233"/>
      <c r="RIC48" s="1233"/>
      <c r="RID48" s="1233"/>
      <c r="RIE48" s="1233"/>
      <c r="RIF48" s="1233"/>
      <c r="RIG48" s="1233"/>
      <c r="RIH48" s="1233"/>
      <c r="RII48" s="1233"/>
      <c r="RIJ48" s="1232"/>
      <c r="RIK48" s="1233"/>
      <c r="RIL48" s="1233"/>
      <c r="RIM48" s="1233"/>
      <c r="RIN48" s="1233"/>
      <c r="RIO48" s="1233"/>
      <c r="RIP48" s="1233"/>
      <c r="RIQ48" s="1233"/>
      <c r="RIR48" s="1233"/>
      <c r="RIS48" s="1232"/>
      <c r="RIT48" s="1233"/>
      <c r="RIU48" s="1233"/>
      <c r="RIV48" s="1233"/>
      <c r="RIW48" s="1233"/>
      <c r="RIX48" s="1233"/>
      <c r="RIY48" s="1233"/>
      <c r="RIZ48" s="1233"/>
      <c r="RJA48" s="1233"/>
      <c r="RJB48" s="1232"/>
      <c r="RJC48" s="1233"/>
      <c r="RJD48" s="1233"/>
      <c r="RJE48" s="1233"/>
      <c r="RJF48" s="1233"/>
      <c r="RJG48" s="1233"/>
      <c r="RJH48" s="1233"/>
      <c r="RJI48" s="1233"/>
      <c r="RJJ48" s="1233"/>
      <c r="RJK48" s="1232"/>
      <c r="RJL48" s="1233"/>
      <c r="RJM48" s="1233"/>
      <c r="RJN48" s="1233"/>
      <c r="RJO48" s="1233"/>
      <c r="RJP48" s="1233"/>
      <c r="RJQ48" s="1233"/>
      <c r="RJR48" s="1233"/>
      <c r="RJS48" s="1233"/>
      <c r="RJT48" s="1232"/>
      <c r="RJU48" s="1233"/>
      <c r="RJV48" s="1233"/>
      <c r="RJW48" s="1233"/>
      <c r="RJX48" s="1233"/>
      <c r="RJY48" s="1233"/>
      <c r="RJZ48" s="1233"/>
      <c r="RKA48" s="1233"/>
      <c r="RKB48" s="1233"/>
      <c r="RKC48" s="1232"/>
      <c r="RKD48" s="1233"/>
      <c r="RKE48" s="1233"/>
      <c r="RKF48" s="1233"/>
      <c r="RKG48" s="1233"/>
      <c r="RKH48" s="1233"/>
      <c r="RKI48" s="1233"/>
      <c r="RKJ48" s="1233"/>
      <c r="RKK48" s="1233"/>
      <c r="RKL48" s="1232"/>
      <c r="RKM48" s="1233"/>
      <c r="RKN48" s="1233"/>
      <c r="RKO48" s="1233"/>
      <c r="RKP48" s="1233"/>
      <c r="RKQ48" s="1233"/>
      <c r="RKR48" s="1233"/>
      <c r="RKS48" s="1233"/>
      <c r="RKT48" s="1233"/>
      <c r="RKU48" s="1232"/>
      <c r="RKV48" s="1233"/>
      <c r="RKW48" s="1233"/>
      <c r="RKX48" s="1233"/>
      <c r="RKY48" s="1233"/>
      <c r="RKZ48" s="1233"/>
      <c r="RLA48" s="1233"/>
      <c r="RLB48" s="1233"/>
      <c r="RLC48" s="1233"/>
      <c r="RLD48" s="1232"/>
      <c r="RLE48" s="1233"/>
      <c r="RLF48" s="1233"/>
      <c r="RLG48" s="1233"/>
      <c r="RLH48" s="1233"/>
      <c r="RLI48" s="1233"/>
      <c r="RLJ48" s="1233"/>
      <c r="RLK48" s="1233"/>
      <c r="RLL48" s="1233"/>
      <c r="RLM48" s="1232"/>
      <c r="RLN48" s="1233"/>
      <c r="RLO48" s="1233"/>
      <c r="RLP48" s="1233"/>
      <c r="RLQ48" s="1233"/>
      <c r="RLR48" s="1233"/>
      <c r="RLS48" s="1233"/>
      <c r="RLT48" s="1233"/>
      <c r="RLU48" s="1233"/>
      <c r="RLV48" s="1232"/>
      <c r="RLW48" s="1233"/>
      <c r="RLX48" s="1233"/>
      <c r="RLY48" s="1233"/>
      <c r="RLZ48" s="1233"/>
      <c r="RMA48" s="1233"/>
      <c r="RMB48" s="1233"/>
      <c r="RMC48" s="1233"/>
      <c r="RMD48" s="1233"/>
      <c r="RME48" s="1232"/>
      <c r="RMF48" s="1233"/>
      <c r="RMG48" s="1233"/>
      <c r="RMH48" s="1233"/>
      <c r="RMI48" s="1233"/>
      <c r="RMJ48" s="1233"/>
      <c r="RMK48" s="1233"/>
      <c r="RML48" s="1233"/>
      <c r="RMM48" s="1233"/>
      <c r="RMN48" s="1232"/>
      <c r="RMO48" s="1233"/>
      <c r="RMP48" s="1233"/>
      <c r="RMQ48" s="1233"/>
      <c r="RMR48" s="1233"/>
      <c r="RMS48" s="1233"/>
      <c r="RMT48" s="1233"/>
      <c r="RMU48" s="1233"/>
      <c r="RMV48" s="1233"/>
      <c r="RMW48" s="1232"/>
      <c r="RMX48" s="1233"/>
      <c r="RMY48" s="1233"/>
      <c r="RMZ48" s="1233"/>
      <c r="RNA48" s="1233"/>
      <c r="RNB48" s="1233"/>
      <c r="RNC48" s="1233"/>
      <c r="RND48" s="1233"/>
      <c r="RNE48" s="1233"/>
      <c r="RNF48" s="1232"/>
      <c r="RNG48" s="1233"/>
      <c r="RNH48" s="1233"/>
      <c r="RNI48" s="1233"/>
      <c r="RNJ48" s="1233"/>
      <c r="RNK48" s="1233"/>
      <c r="RNL48" s="1233"/>
      <c r="RNM48" s="1233"/>
      <c r="RNN48" s="1233"/>
      <c r="RNO48" s="1232"/>
      <c r="RNP48" s="1233"/>
      <c r="RNQ48" s="1233"/>
      <c r="RNR48" s="1233"/>
      <c r="RNS48" s="1233"/>
      <c r="RNT48" s="1233"/>
      <c r="RNU48" s="1233"/>
      <c r="RNV48" s="1233"/>
      <c r="RNW48" s="1233"/>
      <c r="RNX48" s="1232"/>
      <c r="RNY48" s="1233"/>
      <c r="RNZ48" s="1233"/>
      <c r="ROA48" s="1233"/>
      <c r="ROB48" s="1233"/>
      <c r="ROC48" s="1233"/>
      <c r="ROD48" s="1233"/>
      <c r="ROE48" s="1233"/>
      <c r="ROF48" s="1233"/>
      <c r="ROG48" s="1232"/>
      <c r="ROH48" s="1233"/>
      <c r="ROI48" s="1233"/>
      <c r="ROJ48" s="1233"/>
      <c r="ROK48" s="1233"/>
      <c r="ROL48" s="1233"/>
      <c r="ROM48" s="1233"/>
      <c r="RON48" s="1233"/>
      <c r="ROO48" s="1233"/>
      <c r="ROP48" s="1232"/>
      <c r="ROQ48" s="1233"/>
      <c r="ROR48" s="1233"/>
      <c r="ROS48" s="1233"/>
      <c r="ROT48" s="1233"/>
      <c r="ROU48" s="1233"/>
      <c r="ROV48" s="1233"/>
      <c r="ROW48" s="1233"/>
      <c r="ROX48" s="1233"/>
      <c r="ROY48" s="1232"/>
      <c r="ROZ48" s="1233"/>
      <c r="RPA48" s="1233"/>
      <c r="RPB48" s="1233"/>
      <c r="RPC48" s="1233"/>
      <c r="RPD48" s="1233"/>
      <c r="RPE48" s="1233"/>
      <c r="RPF48" s="1233"/>
      <c r="RPG48" s="1233"/>
      <c r="RPH48" s="1232"/>
      <c r="RPI48" s="1233"/>
      <c r="RPJ48" s="1233"/>
      <c r="RPK48" s="1233"/>
      <c r="RPL48" s="1233"/>
      <c r="RPM48" s="1233"/>
      <c r="RPN48" s="1233"/>
      <c r="RPO48" s="1233"/>
      <c r="RPP48" s="1233"/>
      <c r="RPQ48" s="1232"/>
      <c r="RPR48" s="1233"/>
      <c r="RPS48" s="1233"/>
      <c r="RPT48" s="1233"/>
      <c r="RPU48" s="1233"/>
      <c r="RPV48" s="1233"/>
      <c r="RPW48" s="1233"/>
      <c r="RPX48" s="1233"/>
      <c r="RPY48" s="1233"/>
      <c r="RPZ48" s="1232"/>
      <c r="RQA48" s="1233"/>
      <c r="RQB48" s="1233"/>
      <c r="RQC48" s="1233"/>
      <c r="RQD48" s="1233"/>
      <c r="RQE48" s="1233"/>
      <c r="RQF48" s="1233"/>
      <c r="RQG48" s="1233"/>
      <c r="RQH48" s="1233"/>
      <c r="RQI48" s="1232"/>
      <c r="RQJ48" s="1233"/>
      <c r="RQK48" s="1233"/>
      <c r="RQL48" s="1233"/>
      <c r="RQM48" s="1233"/>
      <c r="RQN48" s="1233"/>
      <c r="RQO48" s="1233"/>
      <c r="RQP48" s="1233"/>
      <c r="RQQ48" s="1233"/>
      <c r="RQR48" s="1232"/>
      <c r="RQS48" s="1233"/>
      <c r="RQT48" s="1233"/>
      <c r="RQU48" s="1233"/>
      <c r="RQV48" s="1233"/>
      <c r="RQW48" s="1233"/>
      <c r="RQX48" s="1233"/>
      <c r="RQY48" s="1233"/>
      <c r="RQZ48" s="1233"/>
      <c r="RRA48" s="1232"/>
      <c r="RRB48" s="1233"/>
      <c r="RRC48" s="1233"/>
      <c r="RRD48" s="1233"/>
      <c r="RRE48" s="1233"/>
      <c r="RRF48" s="1233"/>
      <c r="RRG48" s="1233"/>
      <c r="RRH48" s="1233"/>
      <c r="RRI48" s="1233"/>
      <c r="RRJ48" s="1232"/>
      <c r="RRK48" s="1233"/>
      <c r="RRL48" s="1233"/>
      <c r="RRM48" s="1233"/>
      <c r="RRN48" s="1233"/>
      <c r="RRO48" s="1233"/>
      <c r="RRP48" s="1233"/>
      <c r="RRQ48" s="1233"/>
      <c r="RRR48" s="1233"/>
      <c r="RRS48" s="1232"/>
      <c r="RRT48" s="1233"/>
      <c r="RRU48" s="1233"/>
      <c r="RRV48" s="1233"/>
      <c r="RRW48" s="1233"/>
      <c r="RRX48" s="1233"/>
      <c r="RRY48" s="1233"/>
      <c r="RRZ48" s="1233"/>
      <c r="RSA48" s="1233"/>
      <c r="RSB48" s="1232"/>
      <c r="RSC48" s="1233"/>
      <c r="RSD48" s="1233"/>
      <c r="RSE48" s="1233"/>
      <c r="RSF48" s="1233"/>
      <c r="RSG48" s="1233"/>
      <c r="RSH48" s="1233"/>
      <c r="RSI48" s="1233"/>
      <c r="RSJ48" s="1233"/>
      <c r="RSK48" s="1232"/>
      <c r="RSL48" s="1233"/>
      <c r="RSM48" s="1233"/>
      <c r="RSN48" s="1233"/>
      <c r="RSO48" s="1233"/>
      <c r="RSP48" s="1233"/>
      <c r="RSQ48" s="1233"/>
      <c r="RSR48" s="1233"/>
      <c r="RSS48" s="1233"/>
      <c r="RST48" s="1232"/>
      <c r="RSU48" s="1233"/>
      <c r="RSV48" s="1233"/>
      <c r="RSW48" s="1233"/>
      <c r="RSX48" s="1233"/>
      <c r="RSY48" s="1233"/>
      <c r="RSZ48" s="1233"/>
      <c r="RTA48" s="1233"/>
      <c r="RTB48" s="1233"/>
      <c r="RTC48" s="1232"/>
      <c r="RTD48" s="1233"/>
      <c r="RTE48" s="1233"/>
      <c r="RTF48" s="1233"/>
      <c r="RTG48" s="1233"/>
      <c r="RTH48" s="1233"/>
      <c r="RTI48" s="1233"/>
      <c r="RTJ48" s="1233"/>
      <c r="RTK48" s="1233"/>
      <c r="RTL48" s="1232"/>
      <c r="RTM48" s="1233"/>
      <c r="RTN48" s="1233"/>
      <c r="RTO48" s="1233"/>
      <c r="RTP48" s="1233"/>
      <c r="RTQ48" s="1233"/>
      <c r="RTR48" s="1233"/>
      <c r="RTS48" s="1233"/>
      <c r="RTT48" s="1233"/>
      <c r="RTU48" s="1232"/>
      <c r="RTV48" s="1233"/>
      <c r="RTW48" s="1233"/>
      <c r="RTX48" s="1233"/>
      <c r="RTY48" s="1233"/>
      <c r="RTZ48" s="1233"/>
      <c r="RUA48" s="1233"/>
      <c r="RUB48" s="1233"/>
      <c r="RUC48" s="1233"/>
      <c r="RUD48" s="1232"/>
      <c r="RUE48" s="1233"/>
      <c r="RUF48" s="1233"/>
      <c r="RUG48" s="1233"/>
      <c r="RUH48" s="1233"/>
      <c r="RUI48" s="1233"/>
      <c r="RUJ48" s="1233"/>
      <c r="RUK48" s="1233"/>
      <c r="RUL48" s="1233"/>
      <c r="RUM48" s="1232"/>
      <c r="RUN48" s="1233"/>
      <c r="RUO48" s="1233"/>
      <c r="RUP48" s="1233"/>
      <c r="RUQ48" s="1233"/>
      <c r="RUR48" s="1233"/>
      <c r="RUS48" s="1233"/>
      <c r="RUT48" s="1233"/>
      <c r="RUU48" s="1233"/>
      <c r="RUV48" s="1232"/>
      <c r="RUW48" s="1233"/>
      <c r="RUX48" s="1233"/>
      <c r="RUY48" s="1233"/>
      <c r="RUZ48" s="1233"/>
      <c r="RVA48" s="1233"/>
      <c r="RVB48" s="1233"/>
      <c r="RVC48" s="1233"/>
      <c r="RVD48" s="1233"/>
      <c r="RVE48" s="1232"/>
      <c r="RVF48" s="1233"/>
      <c r="RVG48" s="1233"/>
      <c r="RVH48" s="1233"/>
      <c r="RVI48" s="1233"/>
      <c r="RVJ48" s="1233"/>
      <c r="RVK48" s="1233"/>
      <c r="RVL48" s="1233"/>
      <c r="RVM48" s="1233"/>
      <c r="RVN48" s="1232"/>
      <c r="RVO48" s="1233"/>
      <c r="RVP48" s="1233"/>
      <c r="RVQ48" s="1233"/>
      <c r="RVR48" s="1233"/>
      <c r="RVS48" s="1233"/>
      <c r="RVT48" s="1233"/>
      <c r="RVU48" s="1233"/>
      <c r="RVV48" s="1233"/>
      <c r="RVW48" s="1232"/>
      <c r="RVX48" s="1233"/>
      <c r="RVY48" s="1233"/>
      <c r="RVZ48" s="1233"/>
      <c r="RWA48" s="1233"/>
      <c r="RWB48" s="1233"/>
      <c r="RWC48" s="1233"/>
      <c r="RWD48" s="1233"/>
      <c r="RWE48" s="1233"/>
      <c r="RWF48" s="1232"/>
      <c r="RWG48" s="1233"/>
      <c r="RWH48" s="1233"/>
      <c r="RWI48" s="1233"/>
      <c r="RWJ48" s="1233"/>
      <c r="RWK48" s="1233"/>
      <c r="RWL48" s="1233"/>
      <c r="RWM48" s="1233"/>
      <c r="RWN48" s="1233"/>
      <c r="RWO48" s="1232"/>
      <c r="RWP48" s="1233"/>
      <c r="RWQ48" s="1233"/>
      <c r="RWR48" s="1233"/>
      <c r="RWS48" s="1233"/>
      <c r="RWT48" s="1233"/>
      <c r="RWU48" s="1233"/>
      <c r="RWV48" s="1233"/>
      <c r="RWW48" s="1233"/>
      <c r="RWX48" s="1232"/>
      <c r="RWY48" s="1233"/>
      <c r="RWZ48" s="1233"/>
      <c r="RXA48" s="1233"/>
      <c r="RXB48" s="1233"/>
      <c r="RXC48" s="1233"/>
      <c r="RXD48" s="1233"/>
      <c r="RXE48" s="1233"/>
      <c r="RXF48" s="1233"/>
      <c r="RXG48" s="1232"/>
      <c r="RXH48" s="1233"/>
      <c r="RXI48" s="1233"/>
      <c r="RXJ48" s="1233"/>
      <c r="RXK48" s="1233"/>
      <c r="RXL48" s="1233"/>
      <c r="RXM48" s="1233"/>
      <c r="RXN48" s="1233"/>
      <c r="RXO48" s="1233"/>
      <c r="RXP48" s="1232"/>
      <c r="RXQ48" s="1233"/>
      <c r="RXR48" s="1233"/>
      <c r="RXS48" s="1233"/>
      <c r="RXT48" s="1233"/>
      <c r="RXU48" s="1233"/>
      <c r="RXV48" s="1233"/>
      <c r="RXW48" s="1233"/>
      <c r="RXX48" s="1233"/>
      <c r="RXY48" s="1232"/>
      <c r="RXZ48" s="1233"/>
      <c r="RYA48" s="1233"/>
      <c r="RYB48" s="1233"/>
      <c r="RYC48" s="1233"/>
      <c r="RYD48" s="1233"/>
      <c r="RYE48" s="1233"/>
      <c r="RYF48" s="1233"/>
      <c r="RYG48" s="1233"/>
      <c r="RYH48" s="1232"/>
      <c r="RYI48" s="1233"/>
      <c r="RYJ48" s="1233"/>
      <c r="RYK48" s="1233"/>
      <c r="RYL48" s="1233"/>
      <c r="RYM48" s="1233"/>
      <c r="RYN48" s="1233"/>
      <c r="RYO48" s="1233"/>
      <c r="RYP48" s="1233"/>
      <c r="RYQ48" s="1232"/>
      <c r="RYR48" s="1233"/>
      <c r="RYS48" s="1233"/>
      <c r="RYT48" s="1233"/>
      <c r="RYU48" s="1233"/>
      <c r="RYV48" s="1233"/>
      <c r="RYW48" s="1233"/>
      <c r="RYX48" s="1233"/>
      <c r="RYY48" s="1233"/>
      <c r="RYZ48" s="1232"/>
      <c r="RZA48" s="1233"/>
      <c r="RZB48" s="1233"/>
      <c r="RZC48" s="1233"/>
      <c r="RZD48" s="1233"/>
      <c r="RZE48" s="1233"/>
      <c r="RZF48" s="1233"/>
      <c r="RZG48" s="1233"/>
      <c r="RZH48" s="1233"/>
      <c r="RZI48" s="1232"/>
      <c r="RZJ48" s="1233"/>
      <c r="RZK48" s="1233"/>
      <c r="RZL48" s="1233"/>
      <c r="RZM48" s="1233"/>
      <c r="RZN48" s="1233"/>
      <c r="RZO48" s="1233"/>
      <c r="RZP48" s="1233"/>
      <c r="RZQ48" s="1233"/>
      <c r="RZR48" s="1232"/>
      <c r="RZS48" s="1233"/>
      <c r="RZT48" s="1233"/>
      <c r="RZU48" s="1233"/>
      <c r="RZV48" s="1233"/>
      <c r="RZW48" s="1233"/>
      <c r="RZX48" s="1233"/>
      <c r="RZY48" s="1233"/>
      <c r="RZZ48" s="1233"/>
      <c r="SAA48" s="1232"/>
      <c r="SAB48" s="1233"/>
      <c r="SAC48" s="1233"/>
      <c r="SAD48" s="1233"/>
      <c r="SAE48" s="1233"/>
      <c r="SAF48" s="1233"/>
      <c r="SAG48" s="1233"/>
      <c r="SAH48" s="1233"/>
      <c r="SAI48" s="1233"/>
      <c r="SAJ48" s="1232"/>
      <c r="SAK48" s="1233"/>
      <c r="SAL48" s="1233"/>
      <c r="SAM48" s="1233"/>
      <c r="SAN48" s="1233"/>
      <c r="SAO48" s="1233"/>
      <c r="SAP48" s="1233"/>
      <c r="SAQ48" s="1233"/>
      <c r="SAR48" s="1233"/>
      <c r="SAS48" s="1232"/>
      <c r="SAT48" s="1233"/>
      <c r="SAU48" s="1233"/>
      <c r="SAV48" s="1233"/>
      <c r="SAW48" s="1233"/>
      <c r="SAX48" s="1233"/>
      <c r="SAY48" s="1233"/>
      <c r="SAZ48" s="1233"/>
      <c r="SBA48" s="1233"/>
      <c r="SBB48" s="1232"/>
      <c r="SBC48" s="1233"/>
      <c r="SBD48" s="1233"/>
      <c r="SBE48" s="1233"/>
      <c r="SBF48" s="1233"/>
      <c r="SBG48" s="1233"/>
      <c r="SBH48" s="1233"/>
      <c r="SBI48" s="1233"/>
      <c r="SBJ48" s="1233"/>
      <c r="SBK48" s="1232"/>
      <c r="SBL48" s="1233"/>
      <c r="SBM48" s="1233"/>
      <c r="SBN48" s="1233"/>
      <c r="SBO48" s="1233"/>
      <c r="SBP48" s="1233"/>
      <c r="SBQ48" s="1233"/>
      <c r="SBR48" s="1233"/>
      <c r="SBS48" s="1233"/>
      <c r="SBT48" s="1232"/>
      <c r="SBU48" s="1233"/>
      <c r="SBV48" s="1233"/>
      <c r="SBW48" s="1233"/>
      <c r="SBX48" s="1233"/>
      <c r="SBY48" s="1233"/>
      <c r="SBZ48" s="1233"/>
      <c r="SCA48" s="1233"/>
      <c r="SCB48" s="1233"/>
      <c r="SCC48" s="1232"/>
      <c r="SCD48" s="1233"/>
      <c r="SCE48" s="1233"/>
      <c r="SCF48" s="1233"/>
      <c r="SCG48" s="1233"/>
      <c r="SCH48" s="1233"/>
      <c r="SCI48" s="1233"/>
      <c r="SCJ48" s="1233"/>
      <c r="SCK48" s="1233"/>
      <c r="SCL48" s="1232"/>
      <c r="SCM48" s="1233"/>
      <c r="SCN48" s="1233"/>
      <c r="SCO48" s="1233"/>
      <c r="SCP48" s="1233"/>
      <c r="SCQ48" s="1233"/>
      <c r="SCR48" s="1233"/>
      <c r="SCS48" s="1233"/>
      <c r="SCT48" s="1233"/>
      <c r="SCU48" s="1232"/>
      <c r="SCV48" s="1233"/>
      <c r="SCW48" s="1233"/>
      <c r="SCX48" s="1233"/>
      <c r="SCY48" s="1233"/>
      <c r="SCZ48" s="1233"/>
      <c r="SDA48" s="1233"/>
      <c r="SDB48" s="1233"/>
      <c r="SDC48" s="1233"/>
      <c r="SDD48" s="1232"/>
      <c r="SDE48" s="1233"/>
      <c r="SDF48" s="1233"/>
      <c r="SDG48" s="1233"/>
      <c r="SDH48" s="1233"/>
      <c r="SDI48" s="1233"/>
      <c r="SDJ48" s="1233"/>
      <c r="SDK48" s="1233"/>
      <c r="SDL48" s="1233"/>
      <c r="SDM48" s="1232"/>
      <c r="SDN48" s="1233"/>
      <c r="SDO48" s="1233"/>
      <c r="SDP48" s="1233"/>
      <c r="SDQ48" s="1233"/>
      <c r="SDR48" s="1233"/>
      <c r="SDS48" s="1233"/>
      <c r="SDT48" s="1233"/>
      <c r="SDU48" s="1233"/>
      <c r="SDV48" s="1232"/>
      <c r="SDW48" s="1233"/>
      <c r="SDX48" s="1233"/>
      <c r="SDY48" s="1233"/>
      <c r="SDZ48" s="1233"/>
      <c r="SEA48" s="1233"/>
      <c r="SEB48" s="1233"/>
      <c r="SEC48" s="1233"/>
      <c r="SED48" s="1233"/>
      <c r="SEE48" s="1232"/>
      <c r="SEF48" s="1233"/>
      <c r="SEG48" s="1233"/>
      <c r="SEH48" s="1233"/>
      <c r="SEI48" s="1233"/>
      <c r="SEJ48" s="1233"/>
      <c r="SEK48" s="1233"/>
      <c r="SEL48" s="1233"/>
      <c r="SEM48" s="1233"/>
      <c r="SEN48" s="1232"/>
      <c r="SEO48" s="1233"/>
      <c r="SEP48" s="1233"/>
      <c r="SEQ48" s="1233"/>
      <c r="SER48" s="1233"/>
      <c r="SES48" s="1233"/>
      <c r="SET48" s="1233"/>
      <c r="SEU48" s="1233"/>
      <c r="SEV48" s="1233"/>
      <c r="SEW48" s="1232"/>
      <c r="SEX48" s="1233"/>
      <c r="SEY48" s="1233"/>
      <c r="SEZ48" s="1233"/>
      <c r="SFA48" s="1233"/>
      <c r="SFB48" s="1233"/>
      <c r="SFC48" s="1233"/>
      <c r="SFD48" s="1233"/>
      <c r="SFE48" s="1233"/>
      <c r="SFF48" s="1232"/>
      <c r="SFG48" s="1233"/>
      <c r="SFH48" s="1233"/>
      <c r="SFI48" s="1233"/>
      <c r="SFJ48" s="1233"/>
      <c r="SFK48" s="1233"/>
      <c r="SFL48" s="1233"/>
      <c r="SFM48" s="1233"/>
      <c r="SFN48" s="1233"/>
      <c r="SFO48" s="1232"/>
      <c r="SFP48" s="1233"/>
      <c r="SFQ48" s="1233"/>
      <c r="SFR48" s="1233"/>
      <c r="SFS48" s="1233"/>
      <c r="SFT48" s="1233"/>
      <c r="SFU48" s="1233"/>
      <c r="SFV48" s="1233"/>
      <c r="SFW48" s="1233"/>
      <c r="SFX48" s="1232"/>
      <c r="SFY48" s="1233"/>
      <c r="SFZ48" s="1233"/>
      <c r="SGA48" s="1233"/>
      <c r="SGB48" s="1233"/>
      <c r="SGC48" s="1233"/>
      <c r="SGD48" s="1233"/>
      <c r="SGE48" s="1233"/>
      <c r="SGF48" s="1233"/>
      <c r="SGG48" s="1232"/>
      <c r="SGH48" s="1233"/>
      <c r="SGI48" s="1233"/>
      <c r="SGJ48" s="1233"/>
      <c r="SGK48" s="1233"/>
      <c r="SGL48" s="1233"/>
      <c r="SGM48" s="1233"/>
      <c r="SGN48" s="1233"/>
      <c r="SGO48" s="1233"/>
      <c r="SGP48" s="1232"/>
      <c r="SGQ48" s="1233"/>
      <c r="SGR48" s="1233"/>
      <c r="SGS48" s="1233"/>
      <c r="SGT48" s="1233"/>
      <c r="SGU48" s="1233"/>
      <c r="SGV48" s="1233"/>
      <c r="SGW48" s="1233"/>
      <c r="SGX48" s="1233"/>
      <c r="SGY48" s="1232"/>
      <c r="SGZ48" s="1233"/>
      <c r="SHA48" s="1233"/>
      <c r="SHB48" s="1233"/>
      <c r="SHC48" s="1233"/>
      <c r="SHD48" s="1233"/>
      <c r="SHE48" s="1233"/>
      <c r="SHF48" s="1233"/>
      <c r="SHG48" s="1233"/>
      <c r="SHH48" s="1232"/>
      <c r="SHI48" s="1233"/>
      <c r="SHJ48" s="1233"/>
      <c r="SHK48" s="1233"/>
      <c r="SHL48" s="1233"/>
      <c r="SHM48" s="1233"/>
      <c r="SHN48" s="1233"/>
      <c r="SHO48" s="1233"/>
      <c r="SHP48" s="1233"/>
      <c r="SHQ48" s="1232"/>
      <c r="SHR48" s="1233"/>
      <c r="SHS48" s="1233"/>
      <c r="SHT48" s="1233"/>
      <c r="SHU48" s="1233"/>
      <c r="SHV48" s="1233"/>
      <c r="SHW48" s="1233"/>
      <c r="SHX48" s="1233"/>
      <c r="SHY48" s="1233"/>
      <c r="SHZ48" s="1232"/>
      <c r="SIA48" s="1233"/>
      <c r="SIB48" s="1233"/>
      <c r="SIC48" s="1233"/>
      <c r="SID48" s="1233"/>
      <c r="SIE48" s="1233"/>
      <c r="SIF48" s="1233"/>
      <c r="SIG48" s="1233"/>
      <c r="SIH48" s="1233"/>
      <c r="SII48" s="1232"/>
      <c r="SIJ48" s="1233"/>
      <c r="SIK48" s="1233"/>
      <c r="SIL48" s="1233"/>
      <c r="SIM48" s="1233"/>
      <c r="SIN48" s="1233"/>
      <c r="SIO48" s="1233"/>
      <c r="SIP48" s="1233"/>
      <c r="SIQ48" s="1233"/>
      <c r="SIR48" s="1232"/>
      <c r="SIS48" s="1233"/>
      <c r="SIT48" s="1233"/>
      <c r="SIU48" s="1233"/>
      <c r="SIV48" s="1233"/>
      <c r="SIW48" s="1233"/>
      <c r="SIX48" s="1233"/>
      <c r="SIY48" s="1233"/>
      <c r="SIZ48" s="1233"/>
      <c r="SJA48" s="1232"/>
      <c r="SJB48" s="1233"/>
      <c r="SJC48" s="1233"/>
      <c r="SJD48" s="1233"/>
      <c r="SJE48" s="1233"/>
      <c r="SJF48" s="1233"/>
      <c r="SJG48" s="1233"/>
      <c r="SJH48" s="1233"/>
      <c r="SJI48" s="1233"/>
      <c r="SJJ48" s="1232"/>
      <c r="SJK48" s="1233"/>
      <c r="SJL48" s="1233"/>
      <c r="SJM48" s="1233"/>
      <c r="SJN48" s="1233"/>
      <c r="SJO48" s="1233"/>
      <c r="SJP48" s="1233"/>
      <c r="SJQ48" s="1233"/>
      <c r="SJR48" s="1233"/>
      <c r="SJS48" s="1232"/>
      <c r="SJT48" s="1233"/>
      <c r="SJU48" s="1233"/>
      <c r="SJV48" s="1233"/>
      <c r="SJW48" s="1233"/>
      <c r="SJX48" s="1233"/>
      <c r="SJY48" s="1233"/>
      <c r="SJZ48" s="1233"/>
      <c r="SKA48" s="1233"/>
      <c r="SKB48" s="1232"/>
      <c r="SKC48" s="1233"/>
      <c r="SKD48" s="1233"/>
      <c r="SKE48" s="1233"/>
      <c r="SKF48" s="1233"/>
      <c r="SKG48" s="1233"/>
      <c r="SKH48" s="1233"/>
      <c r="SKI48" s="1233"/>
      <c r="SKJ48" s="1233"/>
      <c r="SKK48" s="1232"/>
      <c r="SKL48" s="1233"/>
      <c r="SKM48" s="1233"/>
      <c r="SKN48" s="1233"/>
      <c r="SKO48" s="1233"/>
      <c r="SKP48" s="1233"/>
      <c r="SKQ48" s="1233"/>
      <c r="SKR48" s="1233"/>
      <c r="SKS48" s="1233"/>
      <c r="SKT48" s="1232"/>
      <c r="SKU48" s="1233"/>
      <c r="SKV48" s="1233"/>
      <c r="SKW48" s="1233"/>
      <c r="SKX48" s="1233"/>
      <c r="SKY48" s="1233"/>
      <c r="SKZ48" s="1233"/>
      <c r="SLA48" s="1233"/>
      <c r="SLB48" s="1233"/>
      <c r="SLC48" s="1232"/>
      <c r="SLD48" s="1233"/>
      <c r="SLE48" s="1233"/>
      <c r="SLF48" s="1233"/>
      <c r="SLG48" s="1233"/>
      <c r="SLH48" s="1233"/>
      <c r="SLI48" s="1233"/>
      <c r="SLJ48" s="1233"/>
      <c r="SLK48" s="1233"/>
      <c r="SLL48" s="1232"/>
      <c r="SLM48" s="1233"/>
      <c r="SLN48" s="1233"/>
      <c r="SLO48" s="1233"/>
      <c r="SLP48" s="1233"/>
      <c r="SLQ48" s="1233"/>
      <c r="SLR48" s="1233"/>
      <c r="SLS48" s="1233"/>
      <c r="SLT48" s="1233"/>
      <c r="SLU48" s="1232"/>
      <c r="SLV48" s="1233"/>
      <c r="SLW48" s="1233"/>
      <c r="SLX48" s="1233"/>
      <c r="SLY48" s="1233"/>
      <c r="SLZ48" s="1233"/>
      <c r="SMA48" s="1233"/>
      <c r="SMB48" s="1233"/>
      <c r="SMC48" s="1233"/>
      <c r="SMD48" s="1232"/>
      <c r="SME48" s="1233"/>
      <c r="SMF48" s="1233"/>
      <c r="SMG48" s="1233"/>
      <c r="SMH48" s="1233"/>
      <c r="SMI48" s="1233"/>
      <c r="SMJ48" s="1233"/>
      <c r="SMK48" s="1233"/>
      <c r="SML48" s="1233"/>
      <c r="SMM48" s="1232"/>
      <c r="SMN48" s="1233"/>
      <c r="SMO48" s="1233"/>
      <c r="SMP48" s="1233"/>
      <c r="SMQ48" s="1233"/>
      <c r="SMR48" s="1233"/>
      <c r="SMS48" s="1233"/>
      <c r="SMT48" s="1233"/>
      <c r="SMU48" s="1233"/>
      <c r="SMV48" s="1232"/>
      <c r="SMW48" s="1233"/>
      <c r="SMX48" s="1233"/>
      <c r="SMY48" s="1233"/>
      <c r="SMZ48" s="1233"/>
      <c r="SNA48" s="1233"/>
      <c r="SNB48" s="1233"/>
      <c r="SNC48" s="1233"/>
      <c r="SND48" s="1233"/>
      <c r="SNE48" s="1232"/>
      <c r="SNF48" s="1233"/>
      <c r="SNG48" s="1233"/>
      <c r="SNH48" s="1233"/>
      <c r="SNI48" s="1233"/>
      <c r="SNJ48" s="1233"/>
      <c r="SNK48" s="1233"/>
      <c r="SNL48" s="1233"/>
      <c r="SNM48" s="1233"/>
      <c r="SNN48" s="1232"/>
      <c r="SNO48" s="1233"/>
      <c r="SNP48" s="1233"/>
      <c r="SNQ48" s="1233"/>
      <c r="SNR48" s="1233"/>
      <c r="SNS48" s="1233"/>
      <c r="SNT48" s="1233"/>
      <c r="SNU48" s="1233"/>
      <c r="SNV48" s="1233"/>
      <c r="SNW48" s="1232"/>
      <c r="SNX48" s="1233"/>
      <c r="SNY48" s="1233"/>
      <c r="SNZ48" s="1233"/>
      <c r="SOA48" s="1233"/>
      <c r="SOB48" s="1233"/>
      <c r="SOC48" s="1233"/>
      <c r="SOD48" s="1233"/>
      <c r="SOE48" s="1233"/>
      <c r="SOF48" s="1232"/>
      <c r="SOG48" s="1233"/>
      <c r="SOH48" s="1233"/>
      <c r="SOI48" s="1233"/>
      <c r="SOJ48" s="1233"/>
      <c r="SOK48" s="1233"/>
      <c r="SOL48" s="1233"/>
      <c r="SOM48" s="1233"/>
      <c r="SON48" s="1233"/>
      <c r="SOO48" s="1232"/>
      <c r="SOP48" s="1233"/>
      <c r="SOQ48" s="1233"/>
      <c r="SOR48" s="1233"/>
      <c r="SOS48" s="1233"/>
      <c r="SOT48" s="1233"/>
      <c r="SOU48" s="1233"/>
      <c r="SOV48" s="1233"/>
      <c r="SOW48" s="1233"/>
      <c r="SOX48" s="1232"/>
      <c r="SOY48" s="1233"/>
      <c r="SOZ48" s="1233"/>
      <c r="SPA48" s="1233"/>
      <c r="SPB48" s="1233"/>
      <c r="SPC48" s="1233"/>
      <c r="SPD48" s="1233"/>
      <c r="SPE48" s="1233"/>
      <c r="SPF48" s="1233"/>
      <c r="SPG48" s="1232"/>
      <c r="SPH48" s="1233"/>
      <c r="SPI48" s="1233"/>
      <c r="SPJ48" s="1233"/>
      <c r="SPK48" s="1233"/>
      <c r="SPL48" s="1233"/>
      <c r="SPM48" s="1233"/>
      <c r="SPN48" s="1233"/>
      <c r="SPO48" s="1233"/>
      <c r="SPP48" s="1232"/>
      <c r="SPQ48" s="1233"/>
      <c r="SPR48" s="1233"/>
      <c r="SPS48" s="1233"/>
      <c r="SPT48" s="1233"/>
      <c r="SPU48" s="1233"/>
      <c r="SPV48" s="1233"/>
      <c r="SPW48" s="1233"/>
      <c r="SPX48" s="1233"/>
      <c r="SPY48" s="1232"/>
      <c r="SPZ48" s="1233"/>
      <c r="SQA48" s="1233"/>
      <c r="SQB48" s="1233"/>
      <c r="SQC48" s="1233"/>
      <c r="SQD48" s="1233"/>
      <c r="SQE48" s="1233"/>
      <c r="SQF48" s="1233"/>
      <c r="SQG48" s="1233"/>
      <c r="SQH48" s="1232"/>
      <c r="SQI48" s="1233"/>
      <c r="SQJ48" s="1233"/>
      <c r="SQK48" s="1233"/>
      <c r="SQL48" s="1233"/>
      <c r="SQM48" s="1233"/>
      <c r="SQN48" s="1233"/>
      <c r="SQO48" s="1233"/>
      <c r="SQP48" s="1233"/>
      <c r="SQQ48" s="1232"/>
      <c r="SQR48" s="1233"/>
      <c r="SQS48" s="1233"/>
      <c r="SQT48" s="1233"/>
      <c r="SQU48" s="1233"/>
      <c r="SQV48" s="1233"/>
      <c r="SQW48" s="1233"/>
      <c r="SQX48" s="1233"/>
      <c r="SQY48" s="1233"/>
      <c r="SQZ48" s="1232"/>
      <c r="SRA48" s="1233"/>
      <c r="SRB48" s="1233"/>
      <c r="SRC48" s="1233"/>
      <c r="SRD48" s="1233"/>
      <c r="SRE48" s="1233"/>
      <c r="SRF48" s="1233"/>
      <c r="SRG48" s="1233"/>
      <c r="SRH48" s="1233"/>
      <c r="SRI48" s="1232"/>
      <c r="SRJ48" s="1233"/>
      <c r="SRK48" s="1233"/>
      <c r="SRL48" s="1233"/>
      <c r="SRM48" s="1233"/>
      <c r="SRN48" s="1233"/>
      <c r="SRO48" s="1233"/>
      <c r="SRP48" s="1233"/>
      <c r="SRQ48" s="1233"/>
      <c r="SRR48" s="1232"/>
      <c r="SRS48" s="1233"/>
      <c r="SRT48" s="1233"/>
      <c r="SRU48" s="1233"/>
      <c r="SRV48" s="1233"/>
      <c r="SRW48" s="1233"/>
      <c r="SRX48" s="1233"/>
      <c r="SRY48" s="1233"/>
      <c r="SRZ48" s="1233"/>
      <c r="SSA48" s="1232"/>
      <c r="SSB48" s="1233"/>
      <c r="SSC48" s="1233"/>
      <c r="SSD48" s="1233"/>
      <c r="SSE48" s="1233"/>
      <c r="SSF48" s="1233"/>
      <c r="SSG48" s="1233"/>
      <c r="SSH48" s="1233"/>
      <c r="SSI48" s="1233"/>
      <c r="SSJ48" s="1232"/>
      <c r="SSK48" s="1233"/>
      <c r="SSL48" s="1233"/>
      <c r="SSM48" s="1233"/>
      <c r="SSN48" s="1233"/>
      <c r="SSO48" s="1233"/>
      <c r="SSP48" s="1233"/>
      <c r="SSQ48" s="1233"/>
      <c r="SSR48" s="1233"/>
      <c r="SSS48" s="1232"/>
      <c r="SST48" s="1233"/>
      <c r="SSU48" s="1233"/>
      <c r="SSV48" s="1233"/>
      <c r="SSW48" s="1233"/>
      <c r="SSX48" s="1233"/>
      <c r="SSY48" s="1233"/>
      <c r="SSZ48" s="1233"/>
      <c r="STA48" s="1233"/>
      <c r="STB48" s="1232"/>
      <c r="STC48" s="1233"/>
      <c r="STD48" s="1233"/>
      <c r="STE48" s="1233"/>
      <c r="STF48" s="1233"/>
      <c r="STG48" s="1233"/>
      <c r="STH48" s="1233"/>
      <c r="STI48" s="1233"/>
      <c r="STJ48" s="1233"/>
      <c r="STK48" s="1232"/>
      <c r="STL48" s="1233"/>
      <c r="STM48" s="1233"/>
      <c r="STN48" s="1233"/>
      <c r="STO48" s="1233"/>
      <c r="STP48" s="1233"/>
      <c r="STQ48" s="1233"/>
      <c r="STR48" s="1233"/>
      <c r="STS48" s="1233"/>
      <c r="STT48" s="1232"/>
      <c r="STU48" s="1233"/>
      <c r="STV48" s="1233"/>
      <c r="STW48" s="1233"/>
      <c r="STX48" s="1233"/>
      <c r="STY48" s="1233"/>
      <c r="STZ48" s="1233"/>
      <c r="SUA48" s="1233"/>
      <c r="SUB48" s="1233"/>
      <c r="SUC48" s="1232"/>
      <c r="SUD48" s="1233"/>
      <c r="SUE48" s="1233"/>
      <c r="SUF48" s="1233"/>
      <c r="SUG48" s="1233"/>
      <c r="SUH48" s="1233"/>
      <c r="SUI48" s="1233"/>
      <c r="SUJ48" s="1233"/>
      <c r="SUK48" s="1233"/>
      <c r="SUL48" s="1232"/>
      <c r="SUM48" s="1233"/>
      <c r="SUN48" s="1233"/>
      <c r="SUO48" s="1233"/>
      <c r="SUP48" s="1233"/>
      <c r="SUQ48" s="1233"/>
      <c r="SUR48" s="1233"/>
      <c r="SUS48" s="1233"/>
      <c r="SUT48" s="1233"/>
      <c r="SUU48" s="1232"/>
      <c r="SUV48" s="1233"/>
      <c r="SUW48" s="1233"/>
      <c r="SUX48" s="1233"/>
      <c r="SUY48" s="1233"/>
      <c r="SUZ48" s="1233"/>
      <c r="SVA48" s="1233"/>
      <c r="SVB48" s="1233"/>
      <c r="SVC48" s="1233"/>
      <c r="SVD48" s="1232"/>
      <c r="SVE48" s="1233"/>
      <c r="SVF48" s="1233"/>
      <c r="SVG48" s="1233"/>
      <c r="SVH48" s="1233"/>
      <c r="SVI48" s="1233"/>
      <c r="SVJ48" s="1233"/>
      <c r="SVK48" s="1233"/>
      <c r="SVL48" s="1233"/>
      <c r="SVM48" s="1232"/>
      <c r="SVN48" s="1233"/>
      <c r="SVO48" s="1233"/>
      <c r="SVP48" s="1233"/>
      <c r="SVQ48" s="1233"/>
      <c r="SVR48" s="1233"/>
      <c r="SVS48" s="1233"/>
      <c r="SVT48" s="1233"/>
      <c r="SVU48" s="1233"/>
      <c r="SVV48" s="1232"/>
      <c r="SVW48" s="1233"/>
      <c r="SVX48" s="1233"/>
      <c r="SVY48" s="1233"/>
      <c r="SVZ48" s="1233"/>
      <c r="SWA48" s="1233"/>
      <c r="SWB48" s="1233"/>
      <c r="SWC48" s="1233"/>
      <c r="SWD48" s="1233"/>
      <c r="SWE48" s="1232"/>
      <c r="SWF48" s="1233"/>
      <c r="SWG48" s="1233"/>
      <c r="SWH48" s="1233"/>
      <c r="SWI48" s="1233"/>
      <c r="SWJ48" s="1233"/>
      <c r="SWK48" s="1233"/>
      <c r="SWL48" s="1233"/>
      <c r="SWM48" s="1233"/>
      <c r="SWN48" s="1232"/>
      <c r="SWO48" s="1233"/>
      <c r="SWP48" s="1233"/>
      <c r="SWQ48" s="1233"/>
      <c r="SWR48" s="1233"/>
      <c r="SWS48" s="1233"/>
      <c r="SWT48" s="1233"/>
      <c r="SWU48" s="1233"/>
      <c r="SWV48" s="1233"/>
      <c r="SWW48" s="1232"/>
      <c r="SWX48" s="1233"/>
      <c r="SWY48" s="1233"/>
      <c r="SWZ48" s="1233"/>
      <c r="SXA48" s="1233"/>
      <c r="SXB48" s="1233"/>
      <c r="SXC48" s="1233"/>
      <c r="SXD48" s="1233"/>
      <c r="SXE48" s="1233"/>
      <c r="SXF48" s="1232"/>
      <c r="SXG48" s="1233"/>
      <c r="SXH48" s="1233"/>
      <c r="SXI48" s="1233"/>
      <c r="SXJ48" s="1233"/>
      <c r="SXK48" s="1233"/>
      <c r="SXL48" s="1233"/>
      <c r="SXM48" s="1233"/>
      <c r="SXN48" s="1233"/>
      <c r="SXO48" s="1232"/>
      <c r="SXP48" s="1233"/>
      <c r="SXQ48" s="1233"/>
      <c r="SXR48" s="1233"/>
      <c r="SXS48" s="1233"/>
      <c r="SXT48" s="1233"/>
      <c r="SXU48" s="1233"/>
      <c r="SXV48" s="1233"/>
      <c r="SXW48" s="1233"/>
      <c r="SXX48" s="1232"/>
      <c r="SXY48" s="1233"/>
      <c r="SXZ48" s="1233"/>
      <c r="SYA48" s="1233"/>
      <c r="SYB48" s="1233"/>
      <c r="SYC48" s="1233"/>
      <c r="SYD48" s="1233"/>
      <c r="SYE48" s="1233"/>
      <c r="SYF48" s="1233"/>
      <c r="SYG48" s="1232"/>
      <c r="SYH48" s="1233"/>
      <c r="SYI48" s="1233"/>
      <c r="SYJ48" s="1233"/>
      <c r="SYK48" s="1233"/>
      <c r="SYL48" s="1233"/>
      <c r="SYM48" s="1233"/>
      <c r="SYN48" s="1233"/>
      <c r="SYO48" s="1233"/>
      <c r="SYP48" s="1232"/>
      <c r="SYQ48" s="1233"/>
      <c r="SYR48" s="1233"/>
      <c r="SYS48" s="1233"/>
      <c r="SYT48" s="1233"/>
      <c r="SYU48" s="1233"/>
      <c r="SYV48" s="1233"/>
      <c r="SYW48" s="1233"/>
      <c r="SYX48" s="1233"/>
      <c r="SYY48" s="1232"/>
      <c r="SYZ48" s="1233"/>
      <c r="SZA48" s="1233"/>
      <c r="SZB48" s="1233"/>
      <c r="SZC48" s="1233"/>
      <c r="SZD48" s="1233"/>
      <c r="SZE48" s="1233"/>
      <c r="SZF48" s="1233"/>
      <c r="SZG48" s="1233"/>
      <c r="SZH48" s="1232"/>
      <c r="SZI48" s="1233"/>
      <c r="SZJ48" s="1233"/>
      <c r="SZK48" s="1233"/>
      <c r="SZL48" s="1233"/>
      <c r="SZM48" s="1233"/>
      <c r="SZN48" s="1233"/>
      <c r="SZO48" s="1233"/>
      <c r="SZP48" s="1233"/>
      <c r="SZQ48" s="1232"/>
      <c r="SZR48" s="1233"/>
      <c r="SZS48" s="1233"/>
      <c r="SZT48" s="1233"/>
      <c r="SZU48" s="1233"/>
      <c r="SZV48" s="1233"/>
      <c r="SZW48" s="1233"/>
      <c r="SZX48" s="1233"/>
      <c r="SZY48" s="1233"/>
      <c r="SZZ48" s="1232"/>
      <c r="TAA48" s="1233"/>
      <c r="TAB48" s="1233"/>
      <c r="TAC48" s="1233"/>
      <c r="TAD48" s="1233"/>
      <c r="TAE48" s="1233"/>
      <c r="TAF48" s="1233"/>
      <c r="TAG48" s="1233"/>
      <c r="TAH48" s="1233"/>
      <c r="TAI48" s="1232"/>
      <c r="TAJ48" s="1233"/>
      <c r="TAK48" s="1233"/>
      <c r="TAL48" s="1233"/>
      <c r="TAM48" s="1233"/>
      <c r="TAN48" s="1233"/>
      <c r="TAO48" s="1233"/>
      <c r="TAP48" s="1233"/>
      <c r="TAQ48" s="1233"/>
      <c r="TAR48" s="1232"/>
      <c r="TAS48" s="1233"/>
      <c r="TAT48" s="1233"/>
      <c r="TAU48" s="1233"/>
      <c r="TAV48" s="1233"/>
      <c r="TAW48" s="1233"/>
      <c r="TAX48" s="1233"/>
      <c r="TAY48" s="1233"/>
      <c r="TAZ48" s="1233"/>
      <c r="TBA48" s="1232"/>
      <c r="TBB48" s="1233"/>
      <c r="TBC48" s="1233"/>
      <c r="TBD48" s="1233"/>
      <c r="TBE48" s="1233"/>
      <c r="TBF48" s="1233"/>
      <c r="TBG48" s="1233"/>
      <c r="TBH48" s="1233"/>
      <c r="TBI48" s="1233"/>
      <c r="TBJ48" s="1232"/>
      <c r="TBK48" s="1233"/>
      <c r="TBL48" s="1233"/>
      <c r="TBM48" s="1233"/>
      <c r="TBN48" s="1233"/>
      <c r="TBO48" s="1233"/>
      <c r="TBP48" s="1233"/>
      <c r="TBQ48" s="1233"/>
      <c r="TBR48" s="1233"/>
      <c r="TBS48" s="1232"/>
      <c r="TBT48" s="1233"/>
      <c r="TBU48" s="1233"/>
      <c r="TBV48" s="1233"/>
      <c r="TBW48" s="1233"/>
      <c r="TBX48" s="1233"/>
      <c r="TBY48" s="1233"/>
      <c r="TBZ48" s="1233"/>
      <c r="TCA48" s="1233"/>
      <c r="TCB48" s="1232"/>
      <c r="TCC48" s="1233"/>
      <c r="TCD48" s="1233"/>
      <c r="TCE48" s="1233"/>
      <c r="TCF48" s="1233"/>
      <c r="TCG48" s="1233"/>
      <c r="TCH48" s="1233"/>
      <c r="TCI48" s="1233"/>
      <c r="TCJ48" s="1233"/>
      <c r="TCK48" s="1232"/>
      <c r="TCL48" s="1233"/>
      <c r="TCM48" s="1233"/>
      <c r="TCN48" s="1233"/>
      <c r="TCO48" s="1233"/>
      <c r="TCP48" s="1233"/>
      <c r="TCQ48" s="1233"/>
      <c r="TCR48" s="1233"/>
      <c r="TCS48" s="1233"/>
      <c r="TCT48" s="1232"/>
      <c r="TCU48" s="1233"/>
      <c r="TCV48" s="1233"/>
      <c r="TCW48" s="1233"/>
      <c r="TCX48" s="1233"/>
      <c r="TCY48" s="1233"/>
      <c r="TCZ48" s="1233"/>
      <c r="TDA48" s="1233"/>
      <c r="TDB48" s="1233"/>
      <c r="TDC48" s="1232"/>
      <c r="TDD48" s="1233"/>
      <c r="TDE48" s="1233"/>
      <c r="TDF48" s="1233"/>
      <c r="TDG48" s="1233"/>
      <c r="TDH48" s="1233"/>
      <c r="TDI48" s="1233"/>
      <c r="TDJ48" s="1233"/>
      <c r="TDK48" s="1233"/>
      <c r="TDL48" s="1232"/>
      <c r="TDM48" s="1233"/>
      <c r="TDN48" s="1233"/>
      <c r="TDO48" s="1233"/>
      <c r="TDP48" s="1233"/>
      <c r="TDQ48" s="1233"/>
      <c r="TDR48" s="1233"/>
      <c r="TDS48" s="1233"/>
      <c r="TDT48" s="1233"/>
      <c r="TDU48" s="1232"/>
      <c r="TDV48" s="1233"/>
      <c r="TDW48" s="1233"/>
      <c r="TDX48" s="1233"/>
      <c r="TDY48" s="1233"/>
      <c r="TDZ48" s="1233"/>
      <c r="TEA48" s="1233"/>
      <c r="TEB48" s="1233"/>
      <c r="TEC48" s="1233"/>
      <c r="TED48" s="1232"/>
      <c r="TEE48" s="1233"/>
      <c r="TEF48" s="1233"/>
      <c r="TEG48" s="1233"/>
      <c r="TEH48" s="1233"/>
      <c r="TEI48" s="1233"/>
      <c r="TEJ48" s="1233"/>
      <c r="TEK48" s="1233"/>
      <c r="TEL48" s="1233"/>
      <c r="TEM48" s="1232"/>
      <c r="TEN48" s="1233"/>
      <c r="TEO48" s="1233"/>
      <c r="TEP48" s="1233"/>
      <c r="TEQ48" s="1233"/>
      <c r="TER48" s="1233"/>
      <c r="TES48" s="1233"/>
      <c r="TET48" s="1233"/>
      <c r="TEU48" s="1233"/>
      <c r="TEV48" s="1232"/>
      <c r="TEW48" s="1233"/>
      <c r="TEX48" s="1233"/>
      <c r="TEY48" s="1233"/>
      <c r="TEZ48" s="1233"/>
      <c r="TFA48" s="1233"/>
      <c r="TFB48" s="1233"/>
      <c r="TFC48" s="1233"/>
      <c r="TFD48" s="1233"/>
      <c r="TFE48" s="1232"/>
      <c r="TFF48" s="1233"/>
      <c r="TFG48" s="1233"/>
      <c r="TFH48" s="1233"/>
      <c r="TFI48" s="1233"/>
      <c r="TFJ48" s="1233"/>
      <c r="TFK48" s="1233"/>
      <c r="TFL48" s="1233"/>
      <c r="TFM48" s="1233"/>
      <c r="TFN48" s="1232"/>
      <c r="TFO48" s="1233"/>
      <c r="TFP48" s="1233"/>
      <c r="TFQ48" s="1233"/>
      <c r="TFR48" s="1233"/>
      <c r="TFS48" s="1233"/>
      <c r="TFT48" s="1233"/>
      <c r="TFU48" s="1233"/>
      <c r="TFV48" s="1233"/>
      <c r="TFW48" s="1232"/>
      <c r="TFX48" s="1233"/>
      <c r="TFY48" s="1233"/>
      <c r="TFZ48" s="1233"/>
      <c r="TGA48" s="1233"/>
      <c r="TGB48" s="1233"/>
      <c r="TGC48" s="1233"/>
      <c r="TGD48" s="1233"/>
      <c r="TGE48" s="1233"/>
      <c r="TGF48" s="1232"/>
      <c r="TGG48" s="1233"/>
      <c r="TGH48" s="1233"/>
      <c r="TGI48" s="1233"/>
      <c r="TGJ48" s="1233"/>
      <c r="TGK48" s="1233"/>
      <c r="TGL48" s="1233"/>
      <c r="TGM48" s="1233"/>
      <c r="TGN48" s="1233"/>
      <c r="TGO48" s="1232"/>
      <c r="TGP48" s="1233"/>
      <c r="TGQ48" s="1233"/>
      <c r="TGR48" s="1233"/>
      <c r="TGS48" s="1233"/>
      <c r="TGT48" s="1233"/>
      <c r="TGU48" s="1233"/>
      <c r="TGV48" s="1233"/>
      <c r="TGW48" s="1233"/>
      <c r="TGX48" s="1232"/>
      <c r="TGY48" s="1233"/>
      <c r="TGZ48" s="1233"/>
      <c r="THA48" s="1233"/>
      <c r="THB48" s="1233"/>
      <c r="THC48" s="1233"/>
      <c r="THD48" s="1233"/>
      <c r="THE48" s="1233"/>
      <c r="THF48" s="1233"/>
      <c r="THG48" s="1232"/>
      <c r="THH48" s="1233"/>
      <c r="THI48" s="1233"/>
      <c r="THJ48" s="1233"/>
      <c r="THK48" s="1233"/>
      <c r="THL48" s="1233"/>
      <c r="THM48" s="1233"/>
      <c r="THN48" s="1233"/>
      <c r="THO48" s="1233"/>
      <c r="THP48" s="1232"/>
      <c r="THQ48" s="1233"/>
      <c r="THR48" s="1233"/>
      <c r="THS48" s="1233"/>
      <c r="THT48" s="1233"/>
      <c r="THU48" s="1233"/>
      <c r="THV48" s="1233"/>
      <c r="THW48" s="1233"/>
      <c r="THX48" s="1233"/>
      <c r="THY48" s="1232"/>
      <c r="THZ48" s="1233"/>
      <c r="TIA48" s="1233"/>
      <c r="TIB48" s="1233"/>
      <c r="TIC48" s="1233"/>
      <c r="TID48" s="1233"/>
      <c r="TIE48" s="1233"/>
      <c r="TIF48" s="1233"/>
      <c r="TIG48" s="1233"/>
      <c r="TIH48" s="1232"/>
      <c r="TII48" s="1233"/>
      <c r="TIJ48" s="1233"/>
      <c r="TIK48" s="1233"/>
      <c r="TIL48" s="1233"/>
      <c r="TIM48" s="1233"/>
      <c r="TIN48" s="1233"/>
      <c r="TIO48" s="1233"/>
      <c r="TIP48" s="1233"/>
      <c r="TIQ48" s="1232"/>
      <c r="TIR48" s="1233"/>
      <c r="TIS48" s="1233"/>
      <c r="TIT48" s="1233"/>
      <c r="TIU48" s="1233"/>
      <c r="TIV48" s="1233"/>
      <c r="TIW48" s="1233"/>
      <c r="TIX48" s="1233"/>
      <c r="TIY48" s="1233"/>
      <c r="TIZ48" s="1232"/>
      <c r="TJA48" s="1233"/>
      <c r="TJB48" s="1233"/>
      <c r="TJC48" s="1233"/>
      <c r="TJD48" s="1233"/>
      <c r="TJE48" s="1233"/>
      <c r="TJF48" s="1233"/>
      <c r="TJG48" s="1233"/>
      <c r="TJH48" s="1233"/>
      <c r="TJI48" s="1232"/>
      <c r="TJJ48" s="1233"/>
      <c r="TJK48" s="1233"/>
      <c r="TJL48" s="1233"/>
      <c r="TJM48" s="1233"/>
      <c r="TJN48" s="1233"/>
      <c r="TJO48" s="1233"/>
      <c r="TJP48" s="1233"/>
      <c r="TJQ48" s="1233"/>
      <c r="TJR48" s="1232"/>
      <c r="TJS48" s="1233"/>
      <c r="TJT48" s="1233"/>
      <c r="TJU48" s="1233"/>
      <c r="TJV48" s="1233"/>
      <c r="TJW48" s="1233"/>
      <c r="TJX48" s="1233"/>
      <c r="TJY48" s="1233"/>
      <c r="TJZ48" s="1233"/>
      <c r="TKA48" s="1232"/>
      <c r="TKB48" s="1233"/>
      <c r="TKC48" s="1233"/>
      <c r="TKD48" s="1233"/>
      <c r="TKE48" s="1233"/>
      <c r="TKF48" s="1233"/>
      <c r="TKG48" s="1233"/>
      <c r="TKH48" s="1233"/>
      <c r="TKI48" s="1233"/>
      <c r="TKJ48" s="1232"/>
      <c r="TKK48" s="1233"/>
      <c r="TKL48" s="1233"/>
      <c r="TKM48" s="1233"/>
      <c r="TKN48" s="1233"/>
      <c r="TKO48" s="1233"/>
      <c r="TKP48" s="1233"/>
      <c r="TKQ48" s="1233"/>
      <c r="TKR48" s="1233"/>
      <c r="TKS48" s="1232"/>
      <c r="TKT48" s="1233"/>
      <c r="TKU48" s="1233"/>
      <c r="TKV48" s="1233"/>
      <c r="TKW48" s="1233"/>
      <c r="TKX48" s="1233"/>
      <c r="TKY48" s="1233"/>
      <c r="TKZ48" s="1233"/>
      <c r="TLA48" s="1233"/>
      <c r="TLB48" s="1232"/>
      <c r="TLC48" s="1233"/>
      <c r="TLD48" s="1233"/>
      <c r="TLE48" s="1233"/>
      <c r="TLF48" s="1233"/>
      <c r="TLG48" s="1233"/>
      <c r="TLH48" s="1233"/>
      <c r="TLI48" s="1233"/>
      <c r="TLJ48" s="1233"/>
      <c r="TLK48" s="1232"/>
      <c r="TLL48" s="1233"/>
      <c r="TLM48" s="1233"/>
      <c r="TLN48" s="1233"/>
      <c r="TLO48" s="1233"/>
      <c r="TLP48" s="1233"/>
      <c r="TLQ48" s="1233"/>
      <c r="TLR48" s="1233"/>
      <c r="TLS48" s="1233"/>
      <c r="TLT48" s="1232"/>
      <c r="TLU48" s="1233"/>
      <c r="TLV48" s="1233"/>
      <c r="TLW48" s="1233"/>
      <c r="TLX48" s="1233"/>
      <c r="TLY48" s="1233"/>
      <c r="TLZ48" s="1233"/>
      <c r="TMA48" s="1233"/>
      <c r="TMB48" s="1233"/>
      <c r="TMC48" s="1232"/>
      <c r="TMD48" s="1233"/>
      <c r="TME48" s="1233"/>
      <c r="TMF48" s="1233"/>
      <c r="TMG48" s="1233"/>
      <c r="TMH48" s="1233"/>
      <c r="TMI48" s="1233"/>
      <c r="TMJ48" s="1233"/>
      <c r="TMK48" s="1233"/>
      <c r="TML48" s="1232"/>
      <c r="TMM48" s="1233"/>
      <c r="TMN48" s="1233"/>
      <c r="TMO48" s="1233"/>
      <c r="TMP48" s="1233"/>
      <c r="TMQ48" s="1233"/>
      <c r="TMR48" s="1233"/>
      <c r="TMS48" s="1233"/>
      <c r="TMT48" s="1233"/>
      <c r="TMU48" s="1232"/>
      <c r="TMV48" s="1233"/>
      <c r="TMW48" s="1233"/>
      <c r="TMX48" s="1233"/>
      <c r="TMY48" s="1233"/>
      <c r="TMZ48" s="1233"/>
      <c r="TNA48" s="1233"/>
      <c r="TNB48" s="1233"/>
      <c r="TNC48" s="1233"/>
      <c r="TND48" s="1232"/>
      <c r="TNE48" s="1233"/>
      <c r="TNF48" s="1233"/>
      <c r="TNG48" s="1233"/>
      <c r="TNH48" s="1233"/>
      <c r="TNI48" s="1233"/>
      <c r="TNJ48" s="1233"/>
      <c r="TNK48" s="1233"/>
      <c r="TNL48" s="1233"/>
      <c r="TNM48" s="1232"/>
      <c r="TNN48" s="1233"/>
      <c r="TNO48" s="1233"/>
      <c r="TNP48" s="1233"/>
      <c r="TNQ48" s="1233"/>
      <c r="TNR48" s="1233"/>
      <c r="TNS48" s="1233"/>
      <c r="TNT48" s="1233"/>
      <c r="TNU48" s="1233"/>
      <c r="TNV48" s="1232"/>
      <c r="TNW48" s="1233"/>
      <c r="TNX48" s="1233"/>
      <c r="TNY48" s="1233"/>
      <c r="TNZ48" s="1233"/>
      <c r="TOA48" s="1233"/>
      <c r="TOB48" s="1233"/>
      <c r="TOC48" s="1233"/>
      <c r="TOD48" s="1233"/>
      <c r="TOE48" s="1232"/>
      <c r="TOF48" s="1233"/>
      <c r="TOG48" s="1233"/>
      <c r="TOH48" s="1233"/>
      <c r="TOI48" s="1233"/>
      <c r="TOJ48" s="1233"/>
      <c r="TOK48" s="1233"/>
      <c r="TOL48" s="1233"/>
      <c r="TOM48" s="1233"/>
      <c r="TON48" s="1232"/>
      <c r="TOO48" s="1233"/>
      <c r="TOP48" s="1233"/>
      <c r="TOQ48" s="1233"/>
      <c r="TOR48" s="1233"/>
      <c r="TOS48" s="1233"/>
      <c r="TOT48" s="1233"/>
      <c r="TOU48" s="1233"/>
      <c r="TOV48" s="1233"/>
      <c r="TOW48" s="1232"/>
      <c r="TOX48" s="1233"/>
      <c r="TOY48" s="1233"/>
      <c r="TOZ48" s="1233"/>
      <c r="TPA48" s="1233"/>
      <c r="TPB48" s="1233"/>
      <c r="TPC48" s="1233"/>
      <c r="TPD48" s="1233"/>
      <c r="TPE48" s="1233"/>
      <c r="TPF48" s="1232"/>
      <c r="TPG48" s="1233"/>
      <c r="TPH48" s="1233"/>
      <c r="TPI48" s="1233"/>
      <c r="TPJ48" s="1233"/>
      <c r="TPK48" s="1233"/>
      <c r="TPL48" s="1233"/>
      <c r="TPM48" s="1233"/>
      <c r="TPN48" s="1233"/>
      <c r="TPO48" s="1232"/>
      <c r="TPP48" s="1233"/>
      <c r="TPQ48" s="1233"/>
      <c r="TPR48" s="1233"/>
      <c r="TPS48" s="1233"/>
      <c r="TPT48" s="1233"/>
      <c r="TPU48" s="1233"/>
      <c r="TPV48" s="1233"/>
      <c r="TPW48" s="1233"/>
      <c r="TPX48" s="1232"/>
      <c r="TPY48" s="1233"/>
      <c r="TPZ48" s="1233"/>
      <c r="TQA48" s="1233"/>
      <c r="TQB48" s="1233"/>
      <c r="TQC48" s="1233"/>
      <c r="TQD48" s="1233"/>
      <c r="TQE48" s="1233"/>
      <c r="TQF48" s="1233"/>
      <c r="TQG48" s="1232"/>
      <c r="TQH48" s="1233"/>
      <c r="TQI48" s="1233"/>
      <c r="TQJ48" s="1233"/>
      <c r="TQK48" s="1233"/>
      <c r="TQL48" s="1233"/>
      <c r="TQM48" s="1233"/>
      <c r="TQN48" s="1233"/>
      <c r="TQO48" s="1233"/>
      <c r="TQP48" s="1232"/>
      <c r="TQQ48" s="1233"/>
      <c r="TQR48" s="1233"/>
      <c r="TQS48" s="1233"/>
      <c r="TQT48" s="1233"/>
      <c r="TQU48" s="1233"/>
      <c r="TQV48" s="1233"/>
      <c r="TQW48" s="1233"/>
      <c r="TQX48" s="1233"/>
      <c r="TQY48" s="1232"/>
      <c r="TQZ48" s="1233"/>
      <c r="TRA48" s="1233"/>
      <c r="TRB48" s="1233"/>
      <c r="TRC48" s="1233"/>
      <c r="TRD48" s="1233"/>
      <c r="TRE48" s="1233"/>
      <c r="TRF48" s="1233"/>
      <c r="TRG48" s="1233"/>
      <c r="TRH48" s="1232"/>
      <c r="TRI48" s="1233"/>
      <c r="TRJ48" s="1233"/>
      <c r="TRK48" s="1233"/>
      <c r="TRL48" s="1233"/>
      <c r="TRM48" s="1233"/>
      <c r="TRN48" s="1233"/>
      <c r="TRO48" s="1233"/>
      <c r="TRP48" s="1233"/>
      <c r="TRQ48" s="1232"/>
      <c r="TRR48" s="1233"/>
      <c r="TRS48" s="1233"/>
      <c r="TRT48" s="1233"/>
      <c r="TRU48" s="1233"/>
      <c r="TRV48" s="1233"/>
      <c r="TRW48" s="1233"/>
      <c r="TRX48" s="1233"/>
      <c r="TRY48" s="1233"/>
      <c r="TRZ48" s="1232"/>
      <c r="TSA48" s="1233"/>
      <c r="TSB48" s="1233"/>
      <c r="TSC48" s="1233"/>
      <c r="TSD48" s="1233"/>
      <c r="TSE48" s="1233"/>
      <c r="TSF48" s="1233"/>
      <c r="TSG48" s="1233"/>
      <c r="TSH48" s="1233"/>
      <c r="TSI48" s="1232"/>
      <c r="TSJ48" s="1233"/>
      <c r="TSK48" s="1233"/>
      <c r="TSL48" s="1233"/>
      <c r="TSM48" s="1233"/>
      <c r="TSN48" s="1233"/>
      <c r="TSO48" s="1233"/>
      <c r="TSP48" s="1233"/>
      <c r="TSQ48" s="1233"/>
      <c r="TSR48" s="1232"/>
      <c r="TSS48" s="1233"/>
      <c r="TST48" s="1233"/>
      <c r="TSU48" s="1233"/>
      <c r="TSV48" s="1233"/>
      <c r="TSW48" s="1233"/>
      <c r="TSX48" s="1233"/>
      <c r="TSY48" s="1233"/>
      <c r="TSZ48" s="1233"/>
      <c r="TTA48" s="1232"/>
      <c r="TTB48" s="1233"/>
      <c r="TTC48" s="1233"/>
      <c r="TTD48" s="1233"/>
      <c r="TTE48" s="1233"/>
      <c r="TTF48" s="1233"/>
      <c r="TTG48" s="1233"/>
      <c r="TTH48" s="1233"/>
      <c r="TTI48" s="1233"/>
      <c r="TTJ48" s="1232"/>
      <c r="TTK48" s="1233"/>
      <c r="TTL48" s="1233"/>
      <c r="TTM48" s="1233"/>
      <c r="TTN48" s="1233"/>
      <c r="TTO48" s="1233"/>
      <c r="TTP48" s="1233"/>
      <c r="TTQ48" s="1233"/>
      <c r="TTR48" s="1233"/>
      <c r="TTS48" s="1232"/>
      <c r="TTT48" s="1233"/>
      <c r="TTU48" s="1233"/>
      <c r="TTV48" s="1233"/>
      <c r="TTW48" s="1233"/>
      <c r="TTX48" s="1233"/>
      <c r="TTY48" s="1233"/>
      <c r="TTZ48" s="1233"/>
      <c r="TUA48" s="1233"/>
      <c r="TUB48" s="1232"/>
      <c r="TUC48" s="1233"/>
      <c r="TUD48" s="1233"/>
      <c r="TUE48" s="1233"/>
      <c r="TUF48" s="1233"/>
      <c r="TUG48" s="1233"/>
      <c r="TUH48" s="1233"/>
      <c r="TUI48" s="1233"/>
      <c r="TUJ48" s="1233"/>
      <c r="TUK48" s="1232"/>
      <c r="TUL48" s="1233"/>
      <c r="TUM48" s="1233"/>
      <c r="TUN48" s="1233"/>
      <c r="TUO48" s="1233"/>
      <c r="TUP48" s="1233"/>
      <c r="TUQ48" s="1233"/>
      <c r="TUR48" s="1233"/>
      <c r="TUS48" s="1233"/>
      <c r="TUT48" s="1232"/>
      <c r="TUU48" s="1233"/>
      <c r="TUV48" s="1233"/>
      <c r="TUW48" s="1233"/>
      <c r="TUX48" s="1233"/>
      <c r="TUY48" s="1233"/>
      <c r="TUZ48" s="1233"/>
      <c r="TVA48" s="1233"/>
      <c r="TVB48" s="1233"/>
      <c r="TVC48" s="1232"/>
      <c r="TVD48" s="1233"/>
      <c r="TVE48" s="1233"/>
      <c r="TVF48" s="1233"/>
      <c r="TVG48" s="1233"/>
      <c r="TVH48" s="1233"/>
      <c r="TVI48" s="1233"/>
      <c r="TVJ48" s="1233"/>
      <c r="TVK48" s="1233"/>
      <c r="TVL48" s="1232"/>
      <c r="TVM48" s="1233"/>
      <c r="TVN48" s="1233"/>
      <c r="TVO48" s="1233"/>
      <c r="TVP48" s="1233"/>
      <c r="TVQ48" s="1233"/>
      <c r="TVR48" s="1233"/>
      <c r="TVS48" s="1233"/>
      <c r="TVT48" s="1233"/>
      <c r="TVU48" s="1232"/>
      <c r="TVV48" s="1233"/>
      <c r="TVW48" s="1233"/>
      <c r="TVX48" s="1233"/>
      <c r="TVY48" s="1233"/>
      <c r="TVZ48" s="1233"/>
      <c r="TWA48" s="1233"/>
      <c r="TWB48" s="1233"/>
      <c r="TWC48" s="1233"/>
      <c r="TWD48" s="1232"/>
      <c r="TWE48" s="1233"/>
      <c r="TWF48" s="1233"/>
      <c r="TWG48" s="1233"/>
      <c r="TWH48" s="1233"/>
      <c r="TWI48" s="1233"/>
      <c r="TWJ48" s="1233"/>
      <c r="TWK48" s="1233"/>
      <c r="TWL48" s="1233"/>
      <c r="TWM48" s="1232"/>
      <c r="TWN48" s="1233"/>
      <c r="TWO48" s="1233"/>
      <c r="TWP48" s="1233"/>
      <c r="TWQ48" s="1233"/>
      <c r="TWR48" s="1233"/>
      <c r="TWS48" s="1233"/>
      <c r="TWT48" s="1233"/>
      <c r="TWU48" s="1233"/>
      <c r="TWV48" s="1232"/>
      <c r="TWW48" s="1233"/>
      <c r="TWX48" s="1233"/>
      <c r="TWY48" s="1233"/>
      <c r="TWZ48" s="1233"/>
      <c r="TXA48" s="1233"/>
      <c r="TXB48" s="1233"/>
      <c r="TXC48" s="1233"/>
      <c r="TXD48" s="1233"/>
      <c r="TXE48" s="1232"/>
      <c r="TXF48" s="1233"/>
      <c r="TXG48" s="1233"/>
      <c r="TXH48" s="1233"/>
      <c r="TXI48" s="1233"/>
      <c r="TXJ48" s="1233"/>
      <c r="TXK48" s="1233"/>
      <c r="TXL48" s="1233"/>
      <c r="TXM48" s="1233"/>
      <c r="TXN48" s="1232"/>
      <c r="TXO48" s="1233"/>
      <c r="TXP48" s="1233"/>
      <c r="TXQ48" s="1233"/>
      <c r="TXR48" s="1233"/>
      <c r="TXS48" s="1233"/>
      <c r="TXT48" s="1233"/>
      <c r="TXU48" s="1233"/>
      <c r="TXV48" s="1233"/>
      <c r="TXW48" s="1232"/>
      <c r="TXX48" s="1233"/>
      <c r="TXY48" s="1233"/>
      <c r="TXZ48" s="1233"/>
      <c r="TYA48" s="1233"/>
      <c r="TYB48" s="1233"/>
      <c r="TYC48" s="1233"/>
      <c r="TYD48" s="1233"/>
      <c r="TYE48" s="1233"/>
      <c r="TYF48" s="1232"/>
      <c r="TYG48" s="1233"/>
      <c r="TYH48" s="1233"/>
      <c r="TYI48" s="1233"/>
      <c r="TYJ48" s="1233"/>
      <c r="TYK48" s="1233"/>
      <c r="TYL48" s="1233"/>
      <c r="TYM48" s="1233"/>
      <c r="TYN48" s="1233"/>
      <c r="TYO48" s="1232"/>
      <c r="TYP48" s="1233"/>
      <c r="TYQ48" s="1233"/>
      <c r="TYR48" s="1233"/>
      <c r="TYS48" s="1233"/>
      <c r="TYT48" s="1233"/>
      <c r="TYU48" s="1233"/>
      <c r="TYV48" s="1233"/>
      <c r="TYW48" s="1233"/>
      <c r="TYX48" s="1232"/>
      <c r="TYY48" s="1233"/>
      <c r="TYZ48" s="1233"/>
      <c r="TZA48" s="1233"/>
      <c r="TZB48" s="1233"/>
      <c r="TZC48" s="1233"/>
      <c r="TZD48" s="1233"/>
      <c r="TZE48" s="1233"/>
      <c r="TZF48" s="1233"/>
      <c r="TZG48" s="1232"/>
      <c r="TZH48" s="1233"/>
      <c r="TZI48" s="1233"/>
      <c r="TZJ48" s="1233"/>
      <c r="TZK48" s="1233"/>
      <c r="TZL48" s="1233"/>
      <c r="TZM48" s="1233"/>
      <c r="TZN48" s="1233"/>
      <c r="TZO48" s="1233"/>
      <c r="TZP48" s="1232"/>
      <c r="TZQ48" s="1233"/>
      <c r="TZR48" s="1233"/>
      <c r="TZS48" s="1233"/>
      <c r="TZT48" s="1233"/>
      <c r="TZU48" s="1233"/>
      <c r="TZV48" s="1233"/>
      <c r="TZW48" s="1233"/>
      <c r="TZX48" s="1233"/>
      <c r="TZY48" s="1232"/>
      <c r="TZZ48" s="1233"/>
      <c r="UAA48" s="1233"/>
      <c r="UAB48" s="1233"/>
      <c r="UAC48" s="1233"/>
      <c r="UAD48" s="1233"/>
      <c r="UAE48" s="1233"/>
      <c r="UAF48" s="1233"/>
      <c r="UAG48" s="1233"/>
      <c r="UAH48" s="1232"/>
      <c r="UAI48" s="1233"/>
      <c r="UAJ48" s="1233"/>
      <c r="UAK48" s="1233"/>
      <c r="UAL48" s="1233"/>
      <c r="UAM48" s="1233"/>
      <c r="UAN48" s="1233"/>
      <c r="UAO48" s="1233"/>
      <c r="UAP48" s="1233"/>
      <c r="UAQ48" s="1232"/>
      <c r="UAR48" s="1233"/>
      <c r="UAS48" s="1233"/>
      <c r="UAT48" s="1233"/>
      <c r="UAU48" s="1233"/>
      <c r="UAV48" s="1233"/>
      <c r="UAW48" s="1233"/>
      <c r="UAX48" s="1233"/>
      <c r="UAY48" s="1233"/>
      <c r="UAZ48" s="1232"/>
      <c r="UBA48" s="1233"/>
      <c r="UBB48" s="1233"/>
      <c r="UBC48" s="1233"/>
      <c r="UBD48" s="1233"/>
      <c r="UBE48" s="1233"/>
      <c r="UBF48" s="1233"/>
      <c r="UBG48" s="1233"/>
      <c r="UBH48" s="1233"/>
      <c r="UBI48" s="1232"/>
      <c r="UBJ48" s="1233"/>
      <c r="UBK48" s="1233"/>
      <c r="UBL48" s="1233"/>
      <c r="UBM48" s="1233"/>
      <c r="UBN48" s="1233"/>
      <c r="UBO48" s="1233"/>
      <c r="UBP48" s="1233"/>
      <c r="UBQ48" s="1233"/>
      <c r="UBR48" s="1232"/>
      <c r="UBS48" s="1233"/>
      <c r="UBT48" s="1233"/>
      <c r="UBU48" s="1233"/>
      <c r="UBV48" s="1233"/>
      <c r="UBW48" s="1233"/>
      <c r="UBX48" s="1233"/>
      <c r="UBY48" s="1233"/>
      <c r="UBZ48" s="1233"/>
      <c r="UCA48" s="1232"/>
      <c r="UCB48" s="1233"/>
      <c r="UCC48" s="1233"/>
      <c r="UCD48" s="1233"/>
      <c r="UCE48" s="1233"/>
      <c r="UCF48" s="1233"/>
      <c r="UCG48" s="1233"/>
      <c r="UCH48" s="1233"/>
      <c r="UCI48" s="1233"/>
      <c r="UCJ48" s="1232"/>
      <c r="UCK48" s="1233"/>
      <c r="UCL48" s="1233"/>
      <c r="UCM48" s="1233"/>
      <c r="UCN48" s="1233"/>
      <c r="UCO48" s="1233"/>
      <c r="UCP48" s="1233"/>
      <c r="UCQ48" s="1233"/>
      <c r="UCR48" s="1233"/>
      <c r="UCS48" s="1232"/>
      <c r="UCT48" s="1233"/>
      <c r="UCU48" s="1233"/>
      <c r="UCV48" s="1233"/>
      <c r="UCW48" s="1233"/>
      <c r="UCX48" s="1233"/>
      <c r="UCY48" s="1233"/>
      <c r="UCZ48" s="1233"/>
      <c r="UDA48" s="1233"/>
      <c r="UDB48" s="1232"/>
      <c r="UDC48" s="1233"/>
      <c r="UDD48" s="1233"/>
      <c r="UDE48" s="1233"/>
      <c r="UDF48" s="1233"/>
      <c r="UDG48" s="1233"/>
      <c r="UDH48" s="1233"/>
      <c r="UDI48" s="1233"/>
      <c r="UDJ48" s="1233"/>
      <c r="UDK48" s="1232"/>
      <c r="UDL48" s="1233"/>
      <c r="UDM48" s="1233"/>
      <c r="UDN48" s="1233"/>
      <c r="UDO48" s="1233"/>
      <c r="UDP48" s="1233"/>
      <c r="UDQ48" s="1233"/>
      <c r="UDR48" s="1233"/>
      <c r="UDS48" s="1233"/>
      <c r="UDT48" s="1232"/>
      <c r="UDU48" s="1233"/>
      <c r="UDV48" s="1233"/>
      <c r="UDW48" s="1233"/>
      <c r="UDX48" s="1233"/>
      <c r="UDY48" s="1233"/>
      <c r="UDZ48" s="1233"/>
      <c r="UEA48" s="1233"/>
      <c r="UEB48" s="1233"/>
      <c r="UEC48" s="1232"/>
      <c r="UED48" s="1233"/>
      <c r="UEE48" s="1233"/>
      <c r="UEF48" s="1233"/>
      <c r="UEG48" s="1233"/>
      <c r="UEH48" s="1233"/>
      <c r="UEI48" s="1233"/>
      <c r="UEJ48" s="1233"/>
      <c r="UEK48" s="1233"/>
      <c r="UEL48" s="1232"/>
      <c r="UEM48" s="1233"/>
      <c r="UEN48" s="1233"/>
      <c r="UEO48" s="1233"/>
      <c r="UEP48" s="1233"/>
      <c r="UEQ48" s="1233"/>
      <c r="UER48" s="1233"/>
      <c r="UES48" s="1233"/>
      <c r="UET48" s="1233"/>
      <c r="UEU48" s="1232"/>
      <c r="UEV48" s="1233"/>
      <c r="UEW48" s="1233"/>
      <c r="UEX48" s="1233"/>
      <c r="UEY48" s="1233"/>
      <c r="UEZ48" s="1233"/>
      <c r="UFA48" s="1233"/>
      <c r="UFB48" s="1233"/>
      <c r="UFC48" s="1233"/>
      <c r="UFD48" s="1232"/>
      <c r="UFE48" s="1233"/>
      <c r="UFF48" s="1233"/>
      <c r="UFG48" s="1233"/>
      <c r="UFH48" s="1233"/>
      <c r="UFI48" s="1233"/>
      <c r="UFJ48" s="1233"/>
      <c r="UFK48" s="1233"/>
      <c r="UFL48" s="1233"/>
      <c r="UFM48" s="1232"/>
      <c r="UFN48" s="1233"/>
      <c r="UFO48" s="1233"/>
      <c r="UFP48" s="1233"/>
      <c r="UFQ48" s="1233"/>
      <c r="UFR48" s="1233"/>
      <c r="UFS48" s="1233"/>
      <c r="UFT48" s="1233"/>
      <c r="UFU48" s="1233"/>
      <c r="UFV48" s="1232"/>
      <c r="UFW48" s="1233"/>
      <c r="UFX48" s="1233"/>
      <c r="UFY48" s="1233"/>
      <c r="UFZ48" s="1233"/>
      <c r="UGA48" s="1233"/>
      <c r="UGB48" s="1233"/>
      <c r="UGC48" s="1233"/>
      <c r="UGD48" s="1233"/>
      <c r="UGE48" s="1232"/>
      <c r="UGF48" s="1233"/>
      <c r="UGG48" s="1233"/>
      <c r="UGH48" s="1233"/>
      <c r="UGI48" s="1233"/>
      <c r="UGJ48" s="1233"/>
      <c r="UGK48" s="1233"/>
      <c r="UGL48" s="1233"/>
      <c r="UGM48" s="1233"/>
      <c r="UGN48" s="1232"/>
      <c r="UGO48" s="1233"/>
      <c r="UGP48" s="1233"/>
      <c r="UGQ48" s="1233"/>
      <c r="UGR48" s="1233"/>
      <c r="UGS48" s="1233"/>
      <c r="UGT48" s="1233"/>
      <c r="UGU48" s="1233"/>
      <c r="UGV48" s="1233"/>
      <c r="UGW48" s="1232"/>
      <c r="UGX48" s="1233"/>
      <c r="UGY48" s="1233"/>
      <c r="UGZ48" s="1233"/>
      <c r="UHA48" s="1233"/>
      <c r="UHB48" s="1233"/>
      <c r="UHC48" s="1233"/>
      <c r="UHD48" s="1233"/>
      <c r="UHE48" s="1233"/>
      <c r="UHF48" s="1232"/>
      <c r="UHG48" s="1233"/>
      <c r="UHH48" s="1233"/>
      <c r="UHI48" s="1233"/>
      <c r="UHJ48" s="1233"/>
      <c r="UHK48" s="1233"/>
      <c r="UHL48" s="1233"/>
      <c r="UHM48" s="1233"/>
      <c r="UHN48" s="1233"/>
      <c r="UHO48" s="1232"/>
      <c r="UHP48" s="1233"/>
      <c r="UHQ48" s="1233"/>
      <c r="UHR48" s="1233"/>
      <c r="UHS48" s="1233"/>
      <c r="UHT48" s="1233"/>
      <c r="UHU48" s="1233"/>
      <c r="UHV48" s="1233"/>
      <c r="UHW48" s="1233"/>
      <c r="UHX48" s="1232"/>
      <c r="UHY48" s="1233"/>
      <c r="UHZ48" s="1233"/>
      <c r="UIA48" s="1233"/>
      <c r="UIB48" s="1233"/>
      <c r="UIC48" s="1233"/>
      <c r="UID48" s="1233"/>
      <c r="UIE48" s="1233"/>
      <c r="UIF48" s="1233"/>
      <c r="UIG48" s="1232"/>
      <c r="UIH48" s="1233"/>
      <c r="UII48" s="1233"/>
      <c r="UIJ48" s="1233"/>
      <c r="UIK48" s="1233"/>
      <c r="UIL48" s="1233"/>
      <c r="UIM48" s="1233"/>
      <c r="UIN48" s="1233"/>
      <c r="UIO48" s="1233"/>
      <c r="UIP48" s="1232"/>
      <c r="UIQ48" s="1233"/>
      <c r="UIR48" s="1233"/>
      <c r="UIS48" s="1233"/>
      <c r="UIT48" s="1233"/>
      <c r="UIU48" s="1233"/>
      <c r="UIV48" s="1233"/>
      <c r="UIW48" s="1233"/>
      <c r="UIX48" s="1233"/>
      <c r="UIY48" s="1232"/>
      <c r="UIZ48" s="1233"/>
      <c r="UJA48" s="1233"/>
      <c r="UJB48" s="1233"/>
      <c r="UJC48" s="1233"/>
      <c r="UJD48" s="1233"/>
      <c r="UJE48" s="1233"/>
      <c r="UJF48" s="1233"/>
      <c r="UJG48" s="1233"/>
      <c r="UJH48" s="1232"/>
      <c r="UJI48" s="1233"/>
      <c r="UJJ48" s="1233"/>
      <c r="UJK48" s="1233"/>
      <c r="UJL48" s="1233"/>
      <c r="UJM48" s="1233"/>
      <c r="UJN48" s="1233"/>
      <c r="UJO48" s="1233"/>
      <c r="UJP48" s="1233"/>
      <c r="UJQ48" s="1232"/>
      <c r="UJR48" s="1233"/>
      <c r="UJS48" s="1233"/>
      <c r="UJT48" s="1233"/>
      <c r="UJU48" s="1233"/>
      <c r="UJV48" s="1233"/>
      <c r="UJW48" s="1233"/>
      <c r="UJX48" s="1233"/>
      <c r="UJY48" s="1233"/>
      <c r="UJZ48" s="1232"/>
      <c r="UKA48" s="1233"/>
      <c r="UKB48" s="1233"/>
      <c r="UKC48" s="1233"/>
      <c r="UKD48" s="1233"/>
      <c r="UKE48" s="1233"/>
      <c r="UKF48" s="1233"/>
      <c r="UKG48" s="1233"/>
      <c r="UKH48" s="1233"/>
      <c r="UKI48" s="1232"/>
      <c r="UKJ48" s="1233"/>
      <c r="UKK48" s="1233"/>
      <c r="UKL48" s="1233"/>
      <c r="UKM48" s="1233"/>
      <c r="UKN48" s="1233"/>
      <c r="UKO48" s="1233"/>
      <c r="UKP48" s="1233"/>
      <c r="UKQ48" s="1233"/>
      <c r="UKR48" s="1232"/>
      <c r="UKS48" s="1233"/>
      <c r="UKT48" s="1233"/>
      <c r="UKU48" s="1233"/>
      <c r="UKV48" s="1233"/>
      <c r="UKW48" s="1233"/>
      <c r="UKX48" s="1233"/>
      <c r="UKY48" s="1233"/>
      <c r="UKZ48" s="1233"/>
      <c r="ULA48" s="1232"/>
      <c r="ULB48" s="1233"/>
      <c r="ULC48" s="1233"/>
      <c r="ULD48" s="1233"/>
      <c r="ULE48" s="1233"/>
      <c r="ULF48" s="1233"/>
      <c r="ULG48" s="1233"/>
      <c r="ULH48" s="1233"/>
      <c r="ULI48" s="1233"/>
      <c r="ULJ48" s="1232"/>
      <c r="ULK48" s="1233"/>
      <c r="ULL48" s="1233"/>
      <c r="ULM48" s="1233"/>
      <c r="ULN48" s="1233"/>
      <c r="ULO48" s="1233"/>
      <c r="ULP48" s="1233"/>
      <c r="ULQ48" s="1233"/>
      <c r="ULR48" s="1233"/>
      <c r="ULS48" s="1232"/>
      <c r="ULT48" s="1233"/>
      <c r="ULU48" s="1233"/>
      <c r="ULV48" s="1233"/>
      <c r="ULW48" s="1233"/>
      <c r="ULX48" s="1233"/>
      <c r="ULY48" s="1233"/>
      <c r="ULZ48" s="1233"/>
      <c r="UMA48" s="1233"/>
      <c r="UMB48" s="1232"/>
      <c r="UMC48" s="1233"/>
      <c r="UMD48" s="1233"/>
      <c r="UME48" s="1233"/>
      <c r="UMF48" s="1233"/>
      <c r="UMG48" s="1233"/>
      <c r="UMH48" s="1233"/>
      <c r="UMI48" s="1233"/>
      <c r="UMJ48" s="1233"/>
      <c r="UMK48" s="1232"/>
      <c r="UML48" s="1233"/>
      <c r="UMM48" s="1233"/>
      <c r="UMN48" s="1233"/>
      <c r="UMO48" s="1233"/>
      <c r="UMP48" s="1233"/>
      <c r="UMQ48" s="1233"/>
      <c r="UMR48" s="1233"/>
      <c r="UMS48" s="1233"/>
      <c r="UMT48" s="1232"/>
      <c r="UMU48" s="1233"/>
      <c r="UMV48" s="1233"/>
      <c r="UMW48" s="1233"/>
      <c r="UMX48" s="1233"/>
      <c r="UMY48" s="1233"/>
      <c r="UMZ48" s="1233"/>
      <c r="UNA48" s="1233"/>
      <c r="UNB48" s="1233"/>
      <c r="UNC48" s="1232"/>
      <c r="UND48" s="1233"/>
      <c r="UNE48" s="1233"/>
      <c r="UNF48" s="1233"/>
      <c r="UNG48" s="1233"/>
      <c r="UNH48" s="1233"/>
      <c r="UNI48" s="1233"/>
      <c r="UNJ48" s="1233"/>
      <c r="UNK48" s="1233"/>
      <c r="UNL48" s="1232"/>
      <c r="UNM48" s="1233"/>
      <c r="UNN48" s="1233"/>
      <c r="UNO48" s="1233"/>
      <c r="UNP48" s="1233"/>
      <c r="UNQ48" s="1233"/>
      <c r="UNR48" s="1233"/>
      <c r="UNS48" s="1233"/>
      <c r="UNT48" s="1233"/>
      <c r="UNU48" s="1232"/>
      <c r="UNV48" s="1233"/>
      <c r="UNW48" s="1233"/>
      <c r="UNX48" s="1233"/>
      <c r="UNY48" s="1233"/>
      <c r="UNZ48" s="1233"/>
      <c r="UOA48" s="1233"/>
      <c r="UOB48" s="1233"/>
      <c r="UOC48" s="1233"/>
      <c r="UOD48" s="1232"/>
      <c r="UOE48" s="1233"/>
      <c r="UOF48" s="1233"/>
      <c r="UOG48" s="1233"/>
      <c r="UOH48" s="1233"/>
      <c r="UOI48" s="1233"/>
      <c r="UOJ48" s="1233"/>
      <c r="UOK48" s="1233"/>
      <c r="UOL48" s="1233"/>
      <c r="UOM48" s="1232"/>
      <c r="UON48" s="1233"/>
      <c r="UOO48" s="1233"/>
      <c r="UOP48" s="1233"/>
      <c r="UOQ48" s="1233"/>
      <c r="UOR48" s="1233"/>
      <c r="UOS48" s="1233"/>
      <c r="UOT48" s="1233"/>
      <c r="UOU48" s="1233"/>
      <c r="UOV48" s="1232"/>
      <c r="UOW48" s="1233"/>
      <c r="UOX48" s="1233"/>
      <c r="UOY48" s="1233"/>
      <c r="UOZ48" s="1233"/>
      <c r="UPA48" s="1233"/>
      <c r="UPB48" s="1233"/>
      <c r="UPC48" s="1233"/>
      <c r="UPD48" s="1233"/>
      <c r="UPE48" s="1232"/>
      <c r="UPF48" s="1233"/>
      <c r="UPG48" s="1233"/>
      <c r="UPH48" s="1233"/>
      <c r="UPI48" s="1233"/>
      <c r="UPJ48" s="1233"/>
      <c r="UPK48" s="1233"/>
      <c r="UPL48" s="1233"/>
      <c r="UPM48" s="1233"/>
      <c r="UPN48" s="1232"/>
      <c r="UPO48" s="1233"/>
      <c r="UPP48" s="1233"/>
      <c r="UPQ48" s="1233"/>
      <c r="UPR48" s="1233"/>
      <c r="UPS48" s="1233"/>
      <c r="UPT48" s="1233"/>
      <c r="UPU48" s="1233"/>
      <c r="UPV48" s="1233"/>
      <c r="UPW48" s="1232"/>
      <c r="UPX48" s="1233"/>
      <c r="UPY48" s="1233"/>
      <c r="UPZ48" s="1233"/>
      <c r="UQA48" s="1233"/>
      <c r="UQB48" s="1233"/>
      <c r="UQC48" s="1233"/>
      <c r="UQD48" s="1233"/>
      <c r="UQE48" s="1233"/>
      <c r="UQF48" s="1232"/>
      <c r="UQG48" s="1233"/>
      <c r="UQH48" s="1233"/>
      <c r="UQI48" s="1233"/>
      <c r="UQJ48" s="1233"/>
      <c r="UQK48" s="1233"/>
      <c r="UQL48" s="1233"/>
      <c r="UQM48" s="1233"/>
      <c r="UQN48" s="1233"/>
      <c r="UQO48" s="1232"/>
      <c r="UQP48" s="1233"/>
      <c r="UQQ48" s="1233"/>
      <c r="UQR48" s="1233"/>
      <c r="UQS48" s="1233"/>
      <c r="UQT48" s="1233"/>
      <c r="UQU48" s="1233"/>
      <c r="UQV48" s="1233"/>
      <c r="UQW48" s="1233"/>
      <c r="UQX48" s="1232"/>
      <c r="UQY48" s="1233"/>
      <c r="UQZ48" s="1233"/>
      <c r="URA48" s="1233"/>
      <c r="URB48" s="1233"/>
      <c r="URC48" s="1233"/>
      <c r="URD48" s="1233"/>
      <c r="URE48" s="1233"/>
      <c r="URF48" s="1233"/>
      <c r="URG48" s="1232"/>
      <c r="URH48" s="1233"/>
      <c r="URI48" s="1233"/>
      <c r="URJ48" s="1233"/>
      <c r="URK48" s="1233"/>
      <c r="URL48" s="1233"/>
      <c r="URM48" s="1233"/>
      <c r="URN48" s="1233"/>
      <c r="URO48" s="1233"/>
      <c r="URP48" s="1232"/>
      <c r="URQ48" s="1233"/>
      <c r="URR48" s="1233"/>
      <c r="URS48" s="1233"/>
      <c r="URT48" s="1233"/>
      <c r="URU48" s="1233"/>
      <c r="URV48" s="1233"/>
      <c r="URW48" s="1233"/>
      <c r="URX48" s="1233"/>
      <c r="URY48" s="1232"/>
      <c r="URZ48" s="1233"/>
      <c r="USA48" s="1233"/>
      <c r="USB48" s="1233"/>
      <c r="USC48" s="1233"/>
      <c r="USD48" s="1233"/>
      <c r="USE48" s="1233"/>
      <c r="USF48" s="1233"/>
      <c r="USG48" s="1233"/>
      <c r="USH48" s="1232"/>
      <c r="USI48" s="1233"/>
      <c r="USJ48" s="1233"/>
      <c r="USK48" s="1233"/>
      <c r="USL48" s="1233"/>
      <c r="USM48" s="1233"/>
      <c r="USN48" s="1233"/>
      <c r="USO48" s="1233"/>
      <c r="USP48" s="1233"/>
      <c r="USQ48" s="1232"/>
      <c r="USR48" s="1233"/>
      <c r="USS48" s="1233"/>
      <c r="UST48" s="1233"/>
      <c r="USU48" s="1233"/>
      <c r="USV48" s="1233"/>
      <c r="USW48" s="1233"/>
      <c r="USX48" s="1233"/>
      <c r="USY48" s="1233"/>
      <c r="USZ48" s="1232"/>
      <c r="UTA48" s="1233"/>
      <c r="UTB48" s="1233"/>
      <c r="UTC48" s="1233"/>
      <c r="UTD48" s="1233"/>
      <c r="UTE48" s="1233"/>
      <c r="UTF48" s="1233"/>
      <c r="UTG48" s="1233"/>
      <c r="UTH48" s="1233"/>
      <c r="UTI48" s="1232"/>
      <c r="UTJ48" s="1233"/>
      <c r="UTK48" s="1233"/>
      <c r="UTL48" s="1233"/>
      <c r="UTM48" s="1233"/>
      <c r="UTN48" s="1233"/>
      <c r="UTO48" s="1233"/>
      <c r="UTP48" s="1233"/>
      <c r="UTQ48" s="1233"/>
      <c r="UTR48" s="1232"/>
      <c r="UTS48" s="1233"/>
      <c r="UTT48" s="1233"/>
      <c r="UTU48" s="1233"/>
      <c r="UTV48" s="1233"/>
      <c r="UTW48" s="1233"/>
      <c r="UTX48" s="1233"/>
      <c r="UTY48" s="1233"/>
      <c r="UTZ48" s="1233"/>
      <c r="UUA48" s="1232"/>
      <c r="UUB48" s="1233"/>
      <c r="UUC48" s="1233"/>
      <c r="UUD48" s="1233"/>
      <c r="UUE48" s="1233"/>
      <c r="UUF48" s="1233"/>
      <c r="UUG48" s="1233"/>
      <c r="UUH48" s="1233"/>
      <c r="UUI48" s="1233"/>
      <c r="UUJ48" s="1232"/>
      <c r="UUK48" s="1233"/>
      <c r="UUL48" s="1233"/>
      <c r="UUM48" s="1233"/>
      <c r="UUN48" s="1233"/>
      <c r="UUO48" s="1233"/>
      <c r="UUP48" s="1233"/>
      <c r="UUQ48" s="1233"/>
      <c r="UUR48" s="1233"/>
      <c r="UUS48" s="1232"/>
      <c r="UUT48" s="1233"/>
      <c r="UUU48" s="1233"/>
      <c r="UUV48" s="1233"/>
      <c r="UUW48" s="1233"/>
      <c r="UUX48" s="1233"/>
      <c r="UUY48" s="1233"/>
      <c r="UUZ48" s="1233"/>
      <c r="UVA48" s="1233"/>
      <c r="UVB48" s="1232"/>
      <c r="UVC48" s="1233"/>
      <c r="UVD48" s="1233"/>
      <c r="UVE48" s="1233"/>
      <c r="UVF48" s="1233"/>
      <c r="UVG48" s="1233"/>
      <c r="UVH48" s="1233"/>
      <c r="UVI48" s="1233"/>
      <c r="UVJ48" s="1233"/>
      <c r="UVK48" s="1232"/>
      <c r="UVL48" s="1233"/>
      <c r="UVM48" s="1233"/>
      <c r="UVN48" s="1233"/>
      <c r="UVO48" s="1233"/>
      <c r="UVP48" s="1233"/>
      <c r="UVQ48" s="1233"/>
      <c r="UVR48" s="1233"/>
      <c r="UVS48" s="1233"/>
      <c r="UVT48" s="1232"/>
      <c r="UVU48" s="1233"/>
      <c r="UVV48" s="1233"/>
      <c r="UVW48" s="1233"/>
      <c r="UVX48" s="1233"/>
      <c r="UVY48" s="1233"/>
      <c r="UVZ48" s="1233"/>
      <c r="UWA48" s="1233"/>
      <c r="UWB48" s="1233"/>
      <c r="UWC48" s="1232"/>
      <c r="UWD48" s="1233"/>
      <c r="UWE48" s="1233"/>
      <c r="UWF48" s="1233"/>
      <c r="UWG48" s="1233"/>
      <c r="UWH48" s="1233"/>
      <c r="UWI48" s="1233"/>
      <c r="UWJ48" s="1233"/>
      <c r="UWK48" s="1233"/>
      <c r="UWL48" s="1232"/>
      <c r="UWM48" s="1233"/>
      <c r="UWN48" s="1233"/>
      <c r="UWO48" s="1233"/>
      <c r="UWP48" s="1233"/>
      <c r="UWQ48" s="1233"/>
      <c r="UWR48" s="1233"/>
      <c r="UWS48" s="1233"/>
      <c r="UWT48" s="1233"/>
      <c r="UWU48" s="1232"/>
      <c r="UWV48" s="1233"/>
      <c r="UWW48" s="1233"/>
      <c r="UWX48" s="1233"/>
      <c r="UWY48" s="1233"/>
      <c r="UWZ48" s="1233"/>
      <c r="UXA48" s="1233"/>
      <c r="UXB48" s="1233"/>
      <c r="UXC48" s="1233"/>
      <c r="UXD48" s="1232"/>
      <c r="UXE48" s="1233"/>
      <c r="UXF48" s="1233"/>
      <c r="UXG48" s="1233"/>
      <c r="UXH48" s="1233"/>
      <c r="UXI48" s="1233"/>
      <c r="UXJ48" s="1233"/>
      <c r="UXK48" s="1233"/>
      <c r="UXL48" s="1233"/>
      <c r="UXM48" s="1232"/>
      <c r="UXN48" s="1233"/>
      <c r="UXO48" s="1233"/>
      <c r="UXP48" s="1233"/>
      <c r="UXQ48" s="1233"/>
      <c r="UXR48" s="1233"/>
      <c r="UXS48" s="1233"/>
      <c r="UXT48" s="1233"/>
      <c r="UXU48" s="1233"/>
      <c r="UXV48" s="1232"/>
      <c r="UXW48" s="1233"/>
      <c r="UXX48" s="1233"/>
      <c r="UXY48" s="1233"/>
      <c r="UXZ48" s="1233"/>
      <c r="UYA48" s="1233"/>
      <c r="UYB48" s="1233"/>
      <c r="UYC48" s="1233"/>
      <c r="UYD48" s="1233"/>
      <c r="UYE48" s="1232"/>
      <c r="UYF48" s="1233"/>
      <c r="UYG48" s="1233"/>
      <c r="UYH48" s="1233"/>
      <c r="UYI48" s="1233"/>
      <c r="UYJ48" s="1233"/>
      <c r="UYK48" s="1233"/>
      <c r="UYL48" s="1233"/>
      <c r="UYM48" s="1233"/>
      <c r="UYN48" s="1232"/>
      <c r="UYO48" s="1233"/>
      <c r="UYP48" s="1233"/>
      <c r="UYQ48" s="1233"/>
      <c r="UYR48" s="1233"/>
      <c r="UYS48" s="1233"/>
      <c r="UYT48" s="1233"/>
      <c r="UYU48" s="1233"/>
      <c r="UYV48" s="1233"/>
      <c r="UYW48" s="1232"/>
      <c r="UYX48" s="1233"/>
      <c r="UYY48" s="1233"/>
      <c r="UYZ48" s="1233"/>
      <c r="UZA48" s="1233"/>
      <c r="UZB48" s="1233"/>
      <c r="UZC48" s="1233"/>
      <c r="UZD48" s="1233"/>
      <c r="UZE48" s="1233"/>
      <c r="UZF48" s="1232"/>
      <c r="UZG48" s="1233"/>
      <c r="UZH48" s="1233"/>
      <c r="UZI48" s="1233"/>
      <c r="UZJ48" s="1233"/>
      <c r="UZK48" s="1233"/>
      <c r="UZL48" s="1233"/>
      <c r="UZM48" s="1233"/>
      <c r="UZN48" s="1233"/>
      <c r="UZO48" s="1232"/>
      <c r="UZP48" s="1233"/>
      <c r="UZQ48" s="1233"/>
      <c r="UZR48" s="1233"/>
      <c r="UZS48" s="1233"/>
      <c r="UZT48" s="1233"/>
      <c r="UZU48" s="1233"/>
      <c r="UZV48" s="1233"/>
      <c r="UZW48" s="1233"/>
      <c r="UZX48" s="1232"/>
      <c r="UZY48" s="1233"/>
      <c r="UZZ48" s="1233"/>
      <c r="VAA48" s="1233"/>
      <c r="VAB48" s="1233"/>
      <c r="VAC48" s="1233"/>
      <c r="VAD48" s="1233"/>
      <c r="VAE48" s="1233"/>
      <c r="VAF48" s="1233"/>
      <c r="VAG48" s="1232"/>
      <c r="VAH48" s="1233"/>
      <c r="VAI48" s="1233"/>
      <c r="VAJ48" s="1233"/>
      <c r="VAK48" s="1233"/>
      <c r="VAL48" s="1233"/>
      <c r="VAM48" s="1233"/>
      <c r="VAN48" s="1233"/>
      <c r="VAO48" s="1233"/>
      <c r="VAP48" s="1232"/>
      <c r="VAQ48" s="1233"/>
      <c r="VAR48" s="1233"/>
      <c r="VAS48" s="1233"/>
      <c r="VAT48" s="1233"/>
      <c r="VAU48" s="1233"/>
      <c r="VAV48" s="1233"/>
      <c r="VAW48" s="1233"/>
      <c r="VAX48" s="1233"/>
      <c r="VAY48" s="1232"/>
      <c r="VAZ48" s="1233"/>
      <c r="VBA48" s="1233"/>
      <c r="VBB48" s="1233"/>
      <c r="VBC48" s="1233"/>
      <c r="VBD48" s="1233"/>
      <c r="VBE48" s="1233"/>
      <c r="VBF48" s="1233"/>
      <c r="VBG48" s="1233"/>
      <c r="VBH48" s="1232"/>
      <c r="VBI48" s="1233"/>
      <c r="VBJ48" s="1233"/>
      <c r="VBK48" s="1233"/>
      <c r="VBL48" s="1233"/>
      <c r="VBM48" s="1233"/>
      <c r="VBN48" s="1233"/>
      <c r="VBO48" s="1233"/>
      <c r="VBP48" s="1233"/>
      <c r="VBQ48" s="1232"/>
      <c r="VBR48" s="1233"/>
      <c r="VBS48" s="1233"/>
      <c r="VBT48" s="1233"/>
      <c r="VBU48" s="1233"/>
      <c r="VBV48" s="1233"/>
      <c r="VBW48" s="1233"/>
      <c r="VBX48" s="1233"/>
      <c r="VBY48" s="1233"/>
      <c r="VBZ48" s="1232"/>
      <c r="VCA48" s="1233"/>
      <c r="VCB48" s="1233"/>
      <c r="VCC48" s="1233"/>
      <c r="VCD48" s="1233"/>
      <c r="VCE48" s="1233"/>
      <c r="VCF48" s="1233"/>
      <c r="VCG48" s="1233"/>
      <c r="VCH48" s="1233"/>
      <c r="VCI48" s="1232"/>
      <c r="VCJ48" s="1233"/>
      <c r="VCK48" s="1233"/>
      <c r="VCL48" s="1233"/>
      <c r="VCM48" s="1233"/>
      <c r="VCN48" s="1233"/>
      <c r="VCO48" s="1233"/>
      <c r="VCP48" s="1233"/>
      <c r="VCQ48" s="1233"/>
      <c r="VCR48" s="1232"/>
      <c r="VCS48" s="1233"/>
      <c r="VCT48" s="1233"/>
      <c r="VCU48" s="1233"/>
      <c r="VCV48" s="1233"/>
      <c r="VCW48" s="1233"/>
      <c r="VCX48" s="1233"/>
      <c r="VCY48" s="1233"/>
      <c r="VCZ48" s="1233"/>
      <c r="VDA48" s="1232"/>
      <c r="VDB48" s="1233"/>
      <c r="VDC48" s="1233"/>
      <c r="VDD48" s="1233"/>
      <c r="VDE48" s="1233"/>
      <c r="VDF48" s="1233"/>
      <c r="VDG48" s="1233"/>
      <c r="VDH48" s="1233"/>
      <c r="VDI48" s="1233"/>
      <c r="VDJ48" s="1232"/>
      <c r="VDK48" s="1233"/>
      <c r="VDL48" s="1233"/>
      <c r="VDM48" s="1233"/>
      <c r="VDN48" s="1233"/>
      <c r="VDO48" s="1233"/>
      <c r="VDP48" s="1233"/>
      <c r="VDQ48" s="1233"/>
      <c r="VDR48" s="1233"/>
      <c r="VDS48" s="1232"/>
      <c r="VDT48" s="1233"/>
      <c r="VDU48" s="1233"/>
      <c r="VDV48" s="1233"/>
      <c r="VDW48" s="1233"/>
      <c r="VDX48" s="1233"/>
      <c r="VDY48" s="1233"/>
      <c r="VDZ48" s="1233"/>
      <c r="VEA48" s="1233"/>
      <c r="VEB48" s="1232"/>
      <c r="VEC48" s="1233"/>
      <c r="VED48" s="1233"/>
      <c r="VEE48" s="1233"/>
      <c r="VEF48" s="1233"/>
      <c r="VEG48" s="1233"/>
      <c r="VEH48" s="1233"/>
      <c r="VEI48" s="1233"/>
      <c r="VEJ48" s="1233"/>
      <c r="VEK48" s="1232"/>
      <c r="VEL48" s="1233"/>
      <c r="VEM48" s="1233"/>
      <c r="VEN48" s="1233"/>
      <c r="VEO48" s="1233"/>
      <c r="VEP48" s="1233"/>
      <c r="VEQ48" s="1233"/>
      <c r="VER48" s="1233"/>
      <c r="VES48" s="1233"/>
      <c r="VET48" s="1232"/>
      <c r="VEU48" s="1233"/>
      <c r="VEV48" s="1233"/>
      <c r="VEW48" s="1233"/>
      <c r="VEX48" s="1233"/>
      <c r="VEY48" s="1233"/>
      <c r="VEZ48" s="1233"/>
      <c r="VFA48" s="1233"/>
      <c r="VFB48" s="1233"/>
      <c r="VFC48" s="1232"/>
      <c r="VFD48" s="1233"/>
      <c r="VFE48" s="1233"/>
      <c r="VFF48" s="1233"/>
      <c r="VFG48" s="1233"/>
      <c r="VFH48" s="1233"/>
      <c r="VFI48" s="1233"/>
      <c r="VFJ48" s="1233"/>
      <c r="VFK48" s="1233"/>
      <c r="VFL48" s="1232"/>
      <c r="VFM48" s="1233"/>
      <c r="VFN48" s="1233"/>
      <c r="VFO48" s="1233"/>
      <c r="VFP48" s="1233"/>
      <c r="VFQ48" s="1233"/>
      <c r="VFR48" s="1233"/>
      <c r="VFS48" s="1233"/>
      <c r="VFT48" s="1233"/>
      <c r="VFU48" s="1232"/>
      <c r="VFV48" s="1233"/>
      <c r="VFW48" s="1233"/>
      <c r="VFX48" s="1233"/>
      <c r="VFY48" s="1233"/>
      <c r="VFZ48" s="1233"/>
      <c r="VGA48" s="1233"/>
      <c r="VGB48" s="1233"/>
      <c r="VGC48" s="1233"/>
      <c r="VGD48" s="1232"/>
      <c r="VGE48" s="1233"/>
      <c r="VGF48" s="1233"/>
      <c r="VGG48" s="1233"/>
      <c r="VGH48" s="1233"/>
      <c r="VGI48" s="1233"/>
      <c r="VGJ48" s="1233"/>
      <c r="VGK48" s="1233"/>
      <c r="VGL48" s="1233"/>
      <c r="VGM48" s="1232"/>
      <c r="VGN48" s="1233"/>
      <c r="VGO48" s="1233"/>
      <c r="VGP48" s="1233"/>
      <c r="VGQ48" s="1233"/>
      <c r="VGR48" s="1233"/>
      <c r="VGS48" s="1233"/>
      <c r="VGT48" s="1233"/>
      <c r="VGU48" s="1233"/>
      <c r="VGV48" s="1232"/>
      <c r="VGW48" s="1233"/>
      <c r="VGX48" s="1233"/>
      <c r="VGY48" s="1233"/>
      <c r="VGZ48" s="1233"/>
      <c r="VHA48" s="1233"/>
      <c r="VHB48" s="1233"/>
      <c r="VHC48" s="1233"/>
      <c r="VHD48" s="1233"/>
      <c r="VHE48" s="1232"/>
      <c r="VHF48" s="1233"/>
      <c r="VHG48" s="1233"/>
      <c r="VHH48" s="1233"/>
      <c r="VHI48" s="1233"/>
      <c r="VHJ48" s="1233"/>
      <c r="VHK48" s="1233"/>
      <c r="VHL48" s="1233"/>
      <c r="VHM48" s="1233"/>
      <c r="VHN48" s="1232"/>
      <c r="VHO48" s="1233"/>
      <c r="VHP48" s="1233"/>
      <c r="VHQ48" s="1233"/>
      <c r="VHR48" s="1233"/>
      <c r="VHS48" s="1233"/>
      <c r="VHT48" s="1233"/>
      <c r="VHU48" s="1233"/>
      <c r="VHV48" s="1233"/>
      <c r="VHW48" s="1232"/>
      <c r="VHX48" s="1233"/>
      <c r="VHY48" s="1233"/>
      <c r="VHZ48" s="1233"/>
      <c r="VIA48" s="1233"/>
      <c r="VIB48" s="1233"/>
      <c r="VIC48" s="1233"/>
      <c r="VID48" s="1233"/>
      <c r="VIE48" s="1233"/>
      <c r="VIF48" s="1232"/>
      <c r="VIG48" s="1233"/>
      <c r="VIH48" s="1233"/>
      <c r="VII48" s="1233"/>
      <c r="VIJ48" s="1233"/>
      <c r="VIK48" s="1233"/>
      <c r="VIL48" s="1233"/>
      <c r="VIM48" s="1233"/>
      <c r="VIN48" s="1233"/>
      <c r="VIO48" s="1232"/>
      <c r="VIP48" s="1233"/>
      <c r="VIQ48" s="1233"/>
      <c r="VIR48" s="1233"/>
      <c r="VIS48" s="1233"/>
      <c r="VIT48" s="1233"/>
      <c r="VIU48" s="1233"/>
      <c r="VIV48" s="1233"/>
      <c r="VIW48" s="1233"/>
      <c r="VIX48" s="1232"/>
      <c r="VIY48" s="1233"/>
      <c r="VIZ48" s="1233"/>
      <c r="VJA48" s="1233"/>
      <c r="VJB48" s="1233"/>
      <c r="VJC48" s="1233"/>
      <c r="VJD48" s="1233"/>
      <c r="VJE48" s="1233"/>
      <c r="VJF48" s="1233"/>
      <c r="VJG48" s="1232"/>
      <c r="VJH48" s="1233"/>
      <c r="VJI48" s="1233"/>
      <c r="VJJ48" s="1233"/>
      <c r="VJK48" s="1233"/>
      <c r="VJL48" s="1233"/>
      <c r="VJM48" s="1233"/>
      <c r="VJN48" s="1233"/>
      <c r="VJO48" s="1233"/>
      <c r="VJP48" s="1232"/>
      <c r="VJQ48" s="1233"/>
      <c r="VJR48" s="1233"/>
      <c r="VJS48" s="1233"/>
      <c r="VJT48" s="1233"/>
      <c r="VJU48" s="1233"/>
      <c r="VJV48" s="1233"/>
      <c r="VJW48" s="1233"/>
      <c r="VJX48" s="1233"/>
      <c r="VJY48" s="1232"/>
      <c r="VJZ48" s="1233"/>
      <c r="VKA48" s="1233"/>
      <c r="VKB48" s="1233"/>
      <c r="VKC48" s="1233"/>
      <c r="VKD48" s="1233"/>
      <c r="VKE48" s="1233"/>
      <c r="VKF48" s="1233"/>
      <c r="VKG48" s="1233"/>
      <c r="VKH48" s="1232"/>
      <c r="VKI48" s="1233"/>
      <c r="VKJ48" s="1233"/>
      <c r="VKK48" s="1233"/>
      <c r="VKL48" s="1233"/>
      <c r="VKM48" s="1233"/>
      <c r="VKN48" s="1233"/>
      <c r="VKO48" s="1233"/>
      <c r="VKP48" s="1233"/>
      <c r="VKQ48" s="1232"/>
      <c r="VKR48" s="1233"/>
      <c r="VKS48" s="1233"/>
      <c r="VKT48" s="1233"/>
      <c r="VKU48" s="1233"/>
      <c r="VKV48" s="1233"/>
      <c r="VKW48" s="1233"/>
      <c r="VKX48" s="1233"/>
      <c r="VKY48" s="1233"/>
      <c r="VKZ48" s="1232"/>
      <c r="VLA48" s="1233"/>
      <c r="VLB48" s="1233"/>
      <c r="VLC48" s="1233"/>
      <c r="VLD48" s="1233"/>
      <c r="VLE48" s="1233"/>
      <c r="VLF48" s="1233"/>
      <c r="VLG48" s="1233"/>
      <c r="VLH48" s="1233"/>
      <c r="VLI48" s="1232"/>
      <c r="VLJ48" s="1233"/>
      <c r="VLK48" s="1233"/>
      <c r="VLL48" s="1233"/>
      <c r="VLM48" s="1233"/>
      <c r="VLN48" s="1233"/>
      <c r="VLO48" s="1233"/>
      <c r="VLP48" s="1233"/>
      <c r="VLQ48" s="1233"/>
      <c r="VLR48" s="1232"/>
      <c r="VLS48" s="1233"/>
      <c r="VLT48" s="1233"/>
      <c r="VLU48" s="1233"/>
      <c r="VLV48" s="1233"/>
      <c r="VLW48" s="1233"/>
      <c r="VLX48" s="1233"/>
      <c r="VLY48" s="1233"/>
      <c r="VLZ48" s="1233"/>
      <c r="VMA48" s="1232"/>
      <c r="VMB48" s="1233"/>
      <c r="VMC48" s="1233"/>
      <c r="VMD48" s="1233"/>
      <c r="VME48" s="1233"/>
      <c r="VMF48" s="1233"/>
      <c r="VMG48" s="1233"/>
      <c r="VMH48" s="1233"/>
      <c r="VMI48" s="1233"/>
      <c r="VMJ48" s="1232"/>
      <c r="VMK48" s="1233"/>
      <c r="VML48" s="1233"/>
      <c r="VMM48" s="1233"/>
      <c r="VMN48" s="1233"/>
      <c r="VMO48" s="1233"/>
      <c r="VMP48" s="1233"/>
      <c r="VMQ48" s="1233"/>
      <c r="VMR48" s="1233"/>
      <c r="VMS48" s="1232"/>
      <c r="VMT48" s="1233"/>
      <c r="VMU48" s="1233"/>
      <c r="VMV48" s="1233"/>
      <c r="VMW48" s="1233"/>
      <c r="VMX48" s="1233"/>
      <c r="VMY48" s="1233"/>
      <c r="VMZ48" s="1233"/>
      <c r="VNA48" s="1233"/>
      <c r="VNB48" s="1232"/>
      <c r="VNC48" s="1233"/>
      <c r="VND48" s="1233"/>
      <c r="VNE48" s="1233"/>
      <c r="VNF48" s="1233"/>
      <c r="VNG48" s="1233"/>
      <c r="VNH48" s="1233"/>
      <c r="VNI48" s="1233"/>
      <c r="VNJ48" s="1233"/>
      <c r="VNK48" s="1232"/>
      <c r="VNL48" s="1233"/>
      <c r="VNM48" s="1233"/>
      <c r="VNN48" s="1233"/>
      <c r="VNO48" s="1233"/>
      <c r="VNP48" s="1233"/>
      <c r="VNQ48" s="1233"/>
      <c r="VNR48" s="1233"/>
      <c r="VNS48" s="1233"/>
      <c r="VNT48" s="1232"/>
      <c r="VNU48" s="1233"/>
      <c r="VNV48" s="1233"/>
      <c r="VNW48" s="1233"/>
      <c r="VNX48" s="1233"/>
      <c r="VNY48" s="1233"/>
      <c r="VNZ48" s="1233"/>
      <c r="VOA48" s="1233"/>
      <c r="VOB48" s="1233"/>
      <c r="VOC48" s="1232"/>
      <c r="VOD48" s="1233"/>
      <c r="VOE48" s="1233"/>
      <c r="VOF48" s="1233"/>
      <c r="VOG48" s="1233"/>
      <c r="VOH48" s="1233"/>
      <c r="VOI48" s="1233"/>
      <c r="VOJ48" s="1233"/>
      <c r="VOK48" s="1233"/>
      <c r="VOL48" s="1232"/>
      <c r="VOM48" s="1233"/>
      <c r="VON48" s="1233"/>
      <c r="VOO48" s="1233"/>
      <c r="VOP48" s="1233"/>
      <c r="VOQ48" s="1233"/>
      <c r="VOR48" s="1233"/>
      <c r="VOS48" s="1233"/>
      <c r="VOT48" s="1233"/>
      <c r="VOU48" s="1232"/>
      <c r="VOV48" s="1233"/>
      <c r="VOW48" s="1233"/>
      <c r="VOX48" s="1233"/>
      <c r="VOY48" s="1233"/>
      <c r="VOZ48" s="1233"/>
      <c r="VPA48" s="1233"/>
      <c r="VPB48" s="1233"/>
      <c r="VPC48" s="1233"/>
      <c r="VPD48" s="1232"/>
      <c r="VPE48" s="1233"/>
      <c r="VPF48" s="1233"/>
      <c r="VPG48" s="1233"/>
      <c r="VPH48" s="1233"/>
      <c r="VPI48" s="1233"/>
      <c r="VPJ48" s="1233"/>
      <c r="VPK48" s="1233"/>
      <c r="VPL48" s="1233"/>
      <c r="VPM48" s="1232"/>
      <c r="VPN48" s="1233"/>
      <c r="VPO48" s="1233"/>
      <c r="VPP48" s="1233"/>
      <c r="VPQ48" s="1233"/>
      <c r="VPR48" s="1233"/>
      <c r="VPS48" s="1233"/>
      <c r="VPT48" s="1233"/>
      <c r="VPU48" s="1233"/>
      <c r="VPV48" s="1232"/>
      <c r="VPW48" s="1233"/>
      <c r="VPX48" s="1233"/>
      <c r="VPY48" s="1233"/>
      <c r="VPZ48" s="1233"/>
      <c r="VQA48" s="1233"/>
      <c r="VQB48" s="1233"/>
      <c r="VQC48" s="1233"/>
      <c r="VQD48" s="1233"/>
      <c r="VQE48" s="1232"/>
      <c r="VQF48" s="1233"/>
      <c r="VQG48" s="1233"/>
      <c r="VQH48" s="1233"/>
      <c r="VQI48" s="1233"/>
      <c r="VQJ48" s="1233"/>
      <c r="VQK48" s="1233"/>
      <c r="VQL48" s="1233"/>
      <c r="VQM48" s="1233"/>
      <c r="VQN48" s="1232"/>
      <c r="VQO48" s="1233"/>
      <c r="VQP48" s="1233"/>
      <c r="VQQ48" s="1233"/>
      <c r="VQR48" s="1233"/>
      <c r="VQS48" s="1233"/>
      <c r="VQT48" s="1233"/>
      <c r="VQU48" s="1233"/>
      <c r="VQV48" s="1233"/>
      <c r="VQW48" s="1232"/>
      <c r="VQX48" s="1233"/>
      <c r="VQY48" s="1233"/>
      <c r="VQZ48" s="1233"/>
      <c r="VRA48" s="1233"/>
      <c r="VRB48" s="1233"/>
      <c r="VRC48" s="1233"/>
      <c r="VRD48" s="1233"/>
      <c r="VRE48" s="1233"/>
      <c r="VRF48" s="1232"/>
      <c r="VRG48" s="1233"/>
      <c r="VRH48" s="1233"/>
      <c r="VRI48" s="1233"/>
      <c r="VRJ48" s="1233"/>
      <c r="VRK48" s="1233"/>
      <c r="VRL48" s="1233"/>
      <c r="VRM48" s="1233"/>
      <c r="VRN48" s="1233"/>
      <c r="VRO48" s="1232"/>
      <c r="VRP48" s="1233"/>
      <c r="VRQ48" s="1233"/>
      <c r="VRR48" s="1233"/>
      <c r="VRS48" s="1233"/>
      <c r="VRT48" s="1233"/>
      <c r="VRU48" s="1233"/>
      <c r="VRV48" s="1233"/>
      <c r="VRW48" s="1233"/>
      <c r="VRX48" s="1232"/>
      <c r="VRY48" s="1233"/>
      <c r="VRZ48" s="1233"/>
      <c r="VSA48" s="1233"/>
      <c r="VSB48" s="1233"/>
      <c r="VSC48" s="1233"/>
      <c r="VSD48" s="1233"/>
      <c r="VSE48" s="1233"/>
      <c r="VSF48" s="1233"/>
      <c r="VSG48" s="1232"/>
      <c r="VSH48" s="1233"/>
      <c r="VSI48" s="1233"/>
      <c r="VSJ48" s="1233"/>
      <c r="VSK48" s="1233"/>
      <c r="VSL48" s="1233"/>
      <c r="VSM48" s="1233"/>
      <c r="VSN48" s="1233"/>
      <c r="VSO48" s="1233"/>
      <c r="VSP48" s="1232"/>
      <c r="VSQ48" s="1233"/>
      <c r="VSR48" s="1233"/>
      <c r="VSS48" s="1233"/>
      <c r="VST48" s="1233"/>
      <c r="VSU48" s="1233"/>
      <c r="VSV48" s="1233"/>
      <c r="VSW48" s="1233"/>
      <c r="VSX48" s="1233"/>
      <c r="VSY48" s="1232"/>
      <c r="VSZ48" s="1233"/>
      <c r="VTA48" s="1233"/>
      <c r="VTB48" s="1233"/>
      <c r="VTC48" s="1233"/>
      <c r="VTD48" s="1233"/>
      <c r="VTE48" s="1233"/>
      <c r="VTF48" s="1233"/>
      <c r="VTG48" s="1233"/>
      <c r="VTH48" s="1232"/>
      <c r="VTI48" s="1233"/>
      <c r="VTJ48" s="1233"/>
      <c r="VTK48" s="1233"/>
      <c r="VTL48" s="1233"/>
      <c r="VTM48" s="1233"/>
      <c r="VTN48" s="1233"/>
      <c r="VTO48" s="1233"/>
      <c r="VTP48" s="1233"/>
      <c r="VTQ48" s="1232"/>
      <c r="VTR48" s="1233"/>
      <c r="VTS48" s="1233"/>
      <c r="VTT48" s="1233"/>
      <c r="VTU48" s="1233"/>
      <c r="VTV48" s="1233"/>
      <c r="VTW48" s="1233"/>
      <c r="VTX48" s="1233"/>
      <c r="VTY48" s="1233"/>
      <c r="VTZ48" s="1232"/>
      <c r="VUA48" s="1233"/>
      <c r="VUB48" s="1233"/>
      <c r="VUC48" s="1233"/>
      <c r="VUD48" s="1233"/>
      <c r="VUE48" s="1233"/>
      <c r="VUF48" s="1233"/>
      <c r="VUG48" s="1233"/>
      <c r="VUH48" s="1233"/>
      <c r="VUI48" s="1232"/>
      <c r="VUJ48" s="1233"/>
      <c r="VUK48" s="1233"/>
      <c r="VUL48" s="1233"/>
      <c r="VUM48" s="1233"/>
      <c r="VUN48" s="1233"/>
      <c r="VUO48" s="1233"/>
      <c r="VUP48" s="1233"/>
      <c r="VUQ48" s="1233"/>
      <c r="VUR48" s="1232"/>
      <c r="VUS48" s="1233"/>
      <c r="VUT48" s="1233"/>
      <c r="VUU48" s="1233"/>
      <c r="VUV48" s="1233"/>
      <c r="VUW48" s="1233"/>
      <c r="VUX48" s="1233"/>
      <c r="VUY48" s="1233"/>
      <c r="VUZ48" s="1233"/>
      <c r="VVA48" s="1232"/>
      <c r="VVB48" s="1233"/>
      <c r="VVC48" s="1233"/>
      <c r="VVD48" s="1233"/>
      <c r="VVE48" s="1233"/>
      <c r="VVF48" s="1233"/>
      <c r="VVG48" s="1233"/>
      <c r="VVH48" s="1233"/>
      <c r="VVI48" s="1233"/>
      <c r="VVJ48" s="1232"/>
      <c r="VVK48" s="1233"/>
      <c r="VVL48" s="1233"/>
      <c r="VVM48" s="1233"/>
      <c r="VVN48" s="1233"/>
      <c r="VVO48" s="1233"/>
      <c r="VVP48" s="1233"/>
      <c r="VVQ48" s="1233"/>
      <c r="VVR48" s="1233"/>
      <c r="VVS48" s="1232"/>
      <c r="VVT48" s="1233"/>
      <c r="VVU48" s="1233"/>
      <c r="VVV48" s="1233"/>
      <c r="VVW48" s="1233"/>
      <c r="VVX48" s="1233"/>
      <c r="VVY48" s="1233"/>
      <c r="VVZ48" s="1233"/>
      <c r="VWA48" s="1233"/>
      <c r="VWB48" s="1232"/>
      <c r="VWC48" s="1233"/>
      <c r="VWD48" s="1233"/>
      <c r="VWE48" s="1233"/>
      <c r="VWF48" s="1233"/>
      <c r="VWG48" s="1233"/>
      <c r="VWH48" s="1233"/>
      <c r="VWI48" s="1233"/>
      <c r="VWJ48" s="1233"/>
      <c r="VWK48" s="1232"/>
      <c r="VWL48" s="1233"/>
      <c r="VWM48" s="1233"/>
      <c r="VWN48" s="1233"/>
      <c r="VWO48" s="1233"/>
      <c r="VWP48" s="1233"/>
      <c r="VWQ48" s="1233"/>
      <c r="VWR48" s="1233"/>
      <c r="VWS48" s="1233"/>
      <c r="VWT48" s="1232"/>
      <c r="VWU48" s="1233"/>
      <c r="VWV48" s="1233"/>
      <c r="VWW48" s="1233"/>
      <c r="VWX48" s="1233"/>
      <c r="VWY48" s="1233"/>
      <c r="VWZ48" s="1233"/>
      <c r="VXA48" s="1233"/>
      <c r="VXB48" s="1233"/>
      <c r="VXC48" s="1232"/>
      <c r="VXD48" s="1233"/>
      <c r="VXE48" s="1233"/>
      <c r="VXF48" s="1233"/>
      <c r="VXG48" s="1233"/>
      <c r="VXH48" s="1233"/>
      <c r="VXI48" s="1233"/>
      <c r="VXJ48" s="1233"/>
      <c r="VXK48" s="1233"/>
      <c r="VXL48" s="1232"/>
      <c r="VXM48" s="1233"/>
      <c r="VXN48" s="1233"/>
      <c r="VXO48" s="1233"/>
      <c r="VXP48" s="1233"/>
      <c r="VXQ48" s="1233"/>
      <c r="VXR48" s="1233"/>
      <c r="VXS48" s="1233"/>
      <c r="VXT48" s="1233"/>
      <c r="VXU48" s="1232"/>
      <c r="VXV48" s="1233"/>
      <c r="VXW48" s="1233"/>
      <c r="VXX48" s="1233"/>
      <c r="VXY48" s="1233"/>
      <c r="VXZ48" s="1233"/>
      <c r="VYA48" s="1233"/>
      <c r="VYB48" s="1233"/>
      <c r="VYC48" s="1233"/>
      <c r="VYD48" s="1232"/>
      <c r="VYE48" s="1233"/>
      <c r="VYF48" s="1233"/>
      <c r="VYG48" s="1233"/>
      <c r="VYH48" s="1233"/>
      <c r="VYI48" s="1233"/>
      <c r="VYJ48" s="1233"/>
      <c r="VYK48" s="1233"/>
      <c r="VYL48" s="1233"/>
      <c r="VYM48" s="1232"/>
      <c r="VYN48" s="1233"/>
      <c r="VYO48" s="1233"/>
      <c r="VYP48" s="1233"/>
      <c r="VYQ48" s="1233"/>
      <c r="VYR48" s="1233"/>
      <c r="VYS48" s="1233"/>
      <c r="VYT48" s="1233"/>
      <c r="VYU48" s="1233"/>
      <c r="VYV48" s="1232"/>
      <c r="VYW48" s="1233"/>
      <c r="VYX48" s="1233"/>
      <c r="VYY48" s="1233"/>
      <c r="VYZ48" s="1233"/>
      <c r="VZA48" s="1233"/>
      <c r="VZB48" s="1233"/>
      <c r="VZC48" s="1233"/>
      <c r="VZD48" s="1233"/>
      <c r="VZE48" s="1232"/>
      <c r="VZF48" s="1233"/>
      <c r="VZG48" s="1233"/>
      <c r="VZH48" s="1233"/>
      <c r="VZI48" s="1233"/>
      <c r="VZJ48" s="1233"/>
      <c r="VZK48" s="1233"/>
      <c r="VZL48" s="1233"/>
      <c r="VZM48" s="1233"/>
      <c r="VZN48" s="1232"/>
      <c r="VZO48" s="1233"/>
      <c r="VZP48" s="1233"/>
      <c r="VZQ48" s="1233"/>
      <c r="VZR48" s="1233"/>
      <c r="VZS48" s="1233"/>
      <c r="VZT48" s="1233"/>
      <c r="VZU48" s="1233"/>
      <c r="VZV48" s="1233"/>
      <c r="VZW48" s="1232"/>
      <c r="VZX48" s="1233"/>
      <c r="VZY48" s="1233"/>
      <c r="VZZ48" s="1233"/>
      <c r="WAA48" s="1233"/>
      <c r="WAB48" s="1233"/>
      <c r="WAC48" s="1233"/>
      <c r="WAD48" s="1233"/>
      <c r="WAE48" s="1233"/>
      <c r="WAF48" s="1232"/>
      <c r="WAG48" s="1233"/>
      <c r="WAH48" s="1233"/>
      <c r="WAI48" s="1233"/>
      <c r="WAJ48" s="1233"/>
      <c r="WAK48" s="1233"/>
      <c r="WAL48" s="1233"/>
      <c r="WAM48" s="1233"/>
      <c r="WAN48" s="1233"/>
      <c r="WAO48" s="1232"/>
      <c r="WAP48" s="1233"/>
      <c r="WAQ48" s="1233"/>
      <c r="WAR48" s="1233"/>
      <c r="WAS48" s="1233"/>
      <c r="WAT48" s="1233"/>
      <c r="WAU48" s="1233"/>
      <c r="WAV48" s="1233"/>
      <c r="WAW48" s="1233"/>
      <c r="WAX48" s="1232"/>
      <c r="WAY48" s="1233"/>
      <c r="WAZ48" s="1233"/>
      <c r="WBA48" s="1233"/>
      <c r="WBB48" s="1233"/>
      <c r="WBC48" s="1233"/>
      <c r="WBD48" s="1233"/>
      <c r="WBE48" s="1233"/>
      <c r="WBF48" s="1233"/>
      <c r="WBG48" s="1232"/>
      <c r="WBH48" s="1233"/>
      <c r="WBI48" s="1233"/>
      <c r="WBJ48" s="1233"/>
      <c r="WBK48" s="1233"/>
      <c r="WBL48" s="1233"/>
      <c r="WBM48" s="1233"/>
      <c r="WBN48" s="1233"/>
      <c r="WBO48" s="1233"/>
      <c r="WBP48" s="1232"/>
      <c r="WBQ48" s="1233"/>
      <c r="WBR48" s="1233"/>
      <c r="WBS48" s="1233"/>
      <c r="WBT48" s="1233"/>
      <c r="WBU48" s="1233"/>
      <c r="WBV48" s="1233"/>
      <c r="WBW48" s="1233"/>
      <c r="WBX48" s="1233"/>
      <c r="WBY48" s="1232"/>
      <c r="WBZ48" s="1233"/>
      <c r="WCA48" s="1233"/>
      <c r="WCB48" s="1233"/>
      <c r="WCC48" s="1233"/>
      <c r="WCD48" s="1233"/>
      <c r="WCE48" s="1233"/>
      <c r="WCF48" s="1233"/>
      <c r="WCG48" s="1233"/>
      <c r="WCH48" s="1232"/>
      <c r="WCI48" s="1233"/>
      <c r="WCJ48" s="1233"/>
      <c r="WCK48" s="1233"/>
      <c r="WCL48" s="1233"/>
      <c r="WCM48" s="1233"/>
      <c r="WCN48" s="1233"/>
      <c r="WCO48" s="1233"/>
      <c r="WCP48" s="1233"/>
      <c r="WCQ48" s="1232"/>
      <c r="WCR48" s="1233"/>
      <c r="WCS48" s="1233"/>
      <c r="WCT48" s="1233"/>
      <c r="WCU48" s="1233"/>
      <c r="WCV48" s="1233"/>
      <c r="WCW48" s="1233"/>
      <c r="WCX48" s="1233"/>
      <c r="WCY48" s="1233"/>
      <c r="WCZ48" s="1232"/>
      <c r="WDA48" s="1233"/>
      <c r="WDB48" s="1233"/>
      <c r="WDC48" s="1233"/>
      <c r="WDD48" s="1233"/>
      <c r="WDE48" s="1233"/>
      <c r="WDF48" s="1233"/>
      <c r="WDG48" s="1233"/>
      <c r="WDH48" s="1233"/>
      <c r="WDI48" s="1232"/>
      <c r="WDJ48" s="1233"/>
      <c r="WDK48" s="1233"/>
      <c r="WDL48" s="1233"/>
      <c r="WDM48" s="1233"/>
      <c r="WDN48" s="1233"/>
      <c r="WDO48" s="1233"/>
      <c r="WDP48" s="1233"/>
      <c r="WDQ48" s="1233"/>
      <c r="WDR48" s="1232"/>
      <c r="WDS48" s="1233"/>
      <c r="WDT48" s="1233"/>
      <c r="WDU48" s="1233"/>
      <c r="WDV48" s="1233"/>
      <c r="WDW48" s="1233"/>
      <c r="WDX48" s="1233"/>
      <c r="WDY48" s="1233"/>
      <c r="WDZ48" s="1233"/>
      <c r="WEA48" s="1232"/>
      <c r="WEB48" s="1233"/>
      <c r="WEC48" s="1233"/>
      <c r="WED48" s="1233"/>
      <c r="WEE48" s="1233"/>
      <c r="WEF48" s="1233"/>
      <c r="WEG48" s="1233"/>
      <c r="WEH48" s="1233"/>
      <c r="WEI48" s="1233"/>
      <c r="WEJ48" s="1232"/>
      <c r="WEK48" s="1233"/>
      <c r="WEL48" s="1233"/>
      <c r="WEM48" s="1233"/>
      <c r="WEN48" s="1233"/>
      <c r="WEO48" s="1233"/>
      <c r="WEP48" s="1233"/>
      <c r="WEQ48" s="1233"/>
      <c r="WER48" s="1233"/>
      <c r="WES48" s="1232"/>
      <c r="WET48" s="1233"/>
      <c r="WEU48" s="1233"/>
      <c r="WEV48" s="1233"/>
      <c r="WEW48" s="1233"/>
      <c r="WEX48" s="1233"/>
      <c r="WEY48" s="1233"/>
      <c r="WEZ48" s="1233"/>
      <c r="WFA48" s="1233"/>
      <c r="WFB48" s="1232"/>
      <c r="WFC48" s="1233"/>
      <c r="WFD48" s="1233"/>
      <c r="WFE48" s="1233"/>
      <c r="WFF48" s="1233"/>
      <c r="WFG48" s="1233"/>
      <c r="WFH48" s="1233"/>
      <c r="WFI48" s="1233"/>
      <c r="WFJ48" s="1233"/>
      <c r="WFK48" s="1232"/>
      <c r="WFL48" s="1233"/>
      <c r="WFM48" s="1233"/>
      <c r="WFN48" s="1233"/>
      <c r="WFO48" s="1233"/>
      <c r="WFP48" s="1233"/>
      <c r="WFQ48" s="1233"/>
      <c r="WFR48" s="1233"/>
      <c r="WFS48" s="1233"/>
      <c r="WFT48" s="1232"/>
      <c r="WFU48" s="1233"/>
      <c r="WFV48" s="1233"/>
      <c r="WFW48" s="1233"/>
      <c r="WFX48" s="1233"/>
      <c r="WFY48" s="1233"/>
      <c r="WFZ48" s="1233"/>
      <c r="WGA48" s="1233"/>
      <c r="WGB48" s="1233"/>
      <c r="WGC48" s="1232"/>
      <c r="WGD48" s="1233"/>
      <c r="WGE48" s="1233"/>
      <c r="WGF48" s="1233"/>
      <c r="WGG48" s="1233"/>
      <c r="WGH48" s="1233"/>
      <c r="WGI48" s="1233"/>
      <c r="WGJ48" s="1233"/>
      <c r="WGK48" s="1233"/>
      <c r="WGL48" s="1232"/>
      <c r="WGM48" s="1233"/>
      <c r="WGN48" s="1233"/>
      <c r="WGO48" s="1233"/>
      <c r="WGP48" s="1233"/>
      <c r="WGQ48" s="1233"/>
      <c r="WGR48" s="1233"/>
      <c r="WGS48" s="1233"/>
      <c r="WGT48" s="1233"/>
      <c r="WGU48" s="1232"/>
      <c r="WGV48" s="1233"/>
      <c r="WGW48" s="1233"/>
      <c r="WGX48" s="1233"/>
      <c r="WGY48" s="1233"/>
      <c r="WGZ48" s="1233"/>
      <c r="WHA48" s="1233"/>
      <c r="WHB48" s="1233"/>
      <c r="WHC48" s="1233"/>
      <c r="WHD48" s="1232"/>
      <c r="WHE48" s="1233"/>
      <c r="WHF48" s="1233"/>
      <c r="WHG48" s="1233"/>
      <c r="WHH48" s="1233"/>
      <c r="WHI48" s="1233"/>
      <c r="WHJ48" s="1233"/>
      <c r="WHK48" s="1233"/>
      <c r="WHL48" s="1233"/>
      <c r="WHM48" s="1232"/>
      <c r="WHN48" s="1233"/>
      <c r="WHO48" s="1233"/>
      <c r="WHP48" s="1233"/>
      <c r="WHQ48" s="1233"/>
      <c r="WHR48" s="1233"/>
      <c r="WHS48" s="1233"/>
      <c r="WHT48" s="1233"/>
      <c r="WHU48" s="1233"/>
      <c r="WHV48" s="1232"/>
      <c r="WHW48" s="1233"/>
      <c r="WHX48" s="1233"/>
      <c r="WHY48" s="1233"/>
      <c r="WHZ48" s="1233"/>
      <c r="WIA48" s="1233"/>
      <c r="WIB48" s="1233"/>
      <c r="WIC48" s="1233"/>
      <c r="WID48" s="1233"/>
      <c r="WIE48" s="1232"/>
      <c r="WIF48" s="1233"/>
      <c r="WIG48" s="1233"/>
      <c r="WIH48" s="1233"/>
      <c r="WII48" s="1233"/>
      <c r="WIJ48" s="1233"/>
      <c r="WIK48" s="1233"/>
      <c r="WIL48" s="1233"/>
      <c r="WIM48" s="1233"/>
      <c r="WIN48" s="1232"/>
      <c r="WIO48" s="1233"/>
      <c r="WIP48" s="1233"/>
      <c r="WIQ48" s="1233"/>
      <c r="WIR48" s="1233"/>
      <c r="WIS48" s="1233"/>
      <c r="WIT48" s="1233"/>
      <c r="WIU48" s="1233"/>
      <c r="WIV48" s="1233"/>
      <c r="WIW48" s="1232"/>
      <c r="WIX48" s="1233"/>
      <c r="WIY48" s="1233"/>
      <c r="WIZ48" s="1233"/>
      <c r="WJA48" s="1233"/>
      <c r="WJB48" s="1233"/>
      <c r="WJC48" s="1233"/>
      <c r="WJD48" s="1233"/>
      <c r="WJE48" s="1233"/>
      <c r="WJF48" s="1232"/>
      <c r="WJG48" s="1233"/>
      <c r="WJH48" s="1233"/>
      <c r="WJI48" s="1233"/>
      <c r="WJJ48" s="1233"/>
      <c r="WJK48" s="1233"/>
      <c r="WJL48" s="1233"/>
      <c r="WJM48" s="1233"/>
      <c r="WJN48" s="1233"/>
      <c r="WJO48" s="1232"/>
      <c r="WJP48" s="1233"/>
      <c r="WJQ48" s="1233"/>
      <c r="WJR48" s="1233"/>
      <c r="WJS48" s="1233"/>
      <c r="WJT48" s="1233"/>
      <c r="WJU48" s="1233"/>
      <c r="WJV48" s="1233"/>
      <c r="WJW48" s="1233"/>
      <c r="WJX48" s="1232"/>
      <c r="WJY48" s="1233"/>
      <c r="WJZ48" s="1233"/>
      <c r="WKA48" s="1233"/>
      <c r="WKB48" s="1233"/>
      <c r="WKC48" s="1233"/>
      <c r="WKD48" s="1233"/>
      <c r="WKE48" s="1233"/>
      <c r="WKF48" s="1233"/>
      <c r="WKG48" s="1232"/>
      <c r="WKH48" s="1233"/>
      <c r="WKI48" s="1233"/>
      <c r="WKJ48" s="1233"/>
      <c r="WKK48" s="1233"/>
      <c r="WKL48" s="1233"/>
      <c r="WKM48" s="1233"/>
      <c r="WKN48" s="1233"/>
      <c r="WKO48" s="1233"/>
      <c r="WKP48" s="1232"/>
      <c r="WKQ48" s="1233"/>
      <c r="WKR48" s="1233"/>
      <c r="WKS48" s="1233"/>
      <c r="WKT48" s="1233"/>
      <c r="WKU48" s="1233"/>
      <c r="WKV48" s="1233"/>
      <c r="WKW48" s="1233"/>
      <c r="WKX48" s="1233"/>
      <c r="WKY48" s="1232"/>
      <c r="WKZ48" s="1233"/>
      <c r="WLA48" s="1233"/>
      <c r="WLB48" s="1233"/>
      <c r="WLC48" s="1233"/>
      <c r="WLD48" s="1233"/>
      <c r="WLE48" s="1233"/>
      <c r="WLF48" s="1233"/>
      <c r="WLG48" s="1233"/>
      <c r="WLH48" s="1232"/>
      <c r="WLI48" s="1233"/>
      <c r="WLJ48" s="1233"/>
      <c r="WLK48" s="1233"/>
      <c r="WLL48" s="1233"/>
      <c r="WLM48" s="1233"/>
      <c r="WLN48" s="1233"/>
      <c r="WLO48" s="1233"/>
      <c r="WLP48" s="1233"/>
      <c r="WLQ48" s="1232"/>
      <c r="WLR48" s="1233"/>
      <c r="WLS48" s="1233"/>
      <c r="WLT48" s="1233"/>
      <c r="WLU48" s="1233"/>
      <c r="WLV48" s="1233"/>
      <c r="WLW48" s="1233"/>
      <c r="WLX48" s="1233"/>
      <c r="WLY48" s="1233"/>
      <c r="WLZ48" s="1232"/>
      <c r="WMA48" s="1233"/>
      <c r="WMB48" s="1233"/>
      <c r="WMC48" s="1233"/>
      <c r="WMD48" s="1233"/>
      <c r="WME48" s="1233"/>
      <c r="WMF48" s="1233"/>
      <c r="WMG48" s="1233"/>
      <c r="WMH48" s="1233"/>
      <c r="WMI48" s="1232"/>
      <c r="WMJ48" s="1233"/>
      <c r="WMK48" s="1233"/>
      <c r="WML48" s="1233"/>
      <c r="WMM48" s="1233"/>
      <c r="WMN48" s="1233"/>
      <c r="WMO48" s="1233"/>
      <c r="WMP48" s="1233"/>
      <c r="WMQ48" s="1233"/>
      <c r="WMR48" s="1232"/>
      <c r="WMS48" s="1233"/>
      <c r="WMT48" s="1233"/>
      <c r="WMU48" s="1233"/>
      <c r="WMV48" s="1233"/>
      <c r="WMW48" s="1233"/>
      <c r="WMX48" s="1233"/>
      <c r="WMY48" s="1233"/>
      <c r="WMZ48" s="1233"/>
      <c r="WNA48" s="1232"/>
      <c r="WNB48" s="1233"/>
      <c r="WNC48" s="1233"/>
      <c r="WND48" s="1233"/>
      <c r="WNE48" s="1233"/>
      <c r="WNF48" s="1233"/>
      <c r="WNG48" s="1233"/>
      <c r="WNH48" s="1233"/>
      <c r="WNI48" s="1233"/>
      <c r="WNJ48" s="1232"/>
      <c r="WNK48" s="1233"/>
      <c r="WNL48" s="1233"/>
      <c r="WNM48" s="1233"/>
      <c r="WNN48" s="1233"/>
      <c r="WNO48" s="1233"/>
      <c r="WNP48" s="1233"/>
      <c r="WNQ48" s="1233"/>
      <c r="WNR48" s="1233"/>
      <c r="WNS48" s="1232"/>
      <c r="WNT48" s="1233"/>
      <c r="WNU48" s="1233"/>
      <c r="WNV48" s="1233"/>
      <c r="WNW48" s="1233"/>
      <c r="WNX48" s="1233"/>
      <c r="WNY48" s="1233"/>
      <c r="WNZ48" s="1233"/>
      <c r="WOA48" s="1233"/>
      <c r="WOB48" s="1232"/>
      <c r="WOC48" s="1233"/>
      <c r="WOD48" s="1233"/>
      <c r="WOE48" s="1233"/>
      <c r="WOF48" s="1233"/>
      <c r="WOG48" s="1233"/>
      <c r="WOH48" s="1233"/>
      <c r="WOI48" s="1233"/>
      <c r="WOJ48" s="1233"/>
      <c r="WOK48" s="1232"/>
      <c r="WOL48" s="1233"/>
      <c r="WOM48" s="1233"/>
      <c r="WON48" s="1233"/>
      <c r="WOO48" s="1233"/>
      <c r="WOP48" s="1233"/>
      <c r="WOQ48" s="1233"/>
      <c r="WOR48" s="1233"/>
      <c r="WOS48" s="1233"/>
      <c r="WOT48" s="1232"/>
      <c r="WOU48" s="1233"/>
      <c r="WOV48" s="1233"/>
      <c r="WOW48" s="1233"/>
      <c r="WOX48" s="1233"/>
      <c r="WOY48" s="1233"/>
      <c r="WOZ48" s="1233"/>
      <c r="WPA48" s="1233"/>
      <c r="WPB48" s="1233"/>
      <c r="WPC48" s="1232"/>
      <c r="WPD48" s="1233"/>
      <c r="WPE48" s="1233"/>
      <c r="WPF48" s="1233"/>
      <c r="WPG48" s="1233"/>
      <c r="WPH48" s="1233"/>
      <c r="WPI48" s="1233"/>
      <c r="WPJ48" s="1233"/>
      <c r="WPK48" s="1233"/>
      <c r="WPL48" s="1232"/>
      <c r="WPM48" s="1233"/>
      <c r="WPN48" s="1233"/>
      <c r="WPO48" s="1233"/>
      <c r="WPP48" s="1233"/>
      <c r="WPQ48" s="1233"/>
      <c r="WPR48" s="1233"/>
      <c r="WPS48" s="1233"/>
      <c r="WPT48" s="1233"/>
      <c r="WPU48" s="1232"/>
      <c r="WPV48" s="1233"/>
      <c r="WPW48" s="1233"/>
      <c r="WPX48" s="1233"/>
      <c r="WPY48" s="1233"/>
      <c r="WPZ48" s="1233"/>
      <c r="WQA48" s="1233"/>
      <c r="WQB48" s="1233"/>
      <c r="WQC48" s="1233"/>
      <c r="WQD48" s="1232"/>
      <c r="WQE48" s="1233"/>
      <c r="WQF48" s="1233"/>
      <c r="WQG48" s="1233"/>
      <c r="WQH48" s="1233"/>
      <c r="WQI48" s="1233"/>
      <c r="WQJ48" s="1233"/>
      <c r="WQK48" s="1233"/>
      <c r="WQL48" s="1233"/>
      <c r="WQM48" s="1232"/>
      <c r="WQN48" s="1233"/>
      <c r="WQO48" s="1233"/>
      <c r="WQP48" s="1233"/>
      <c r="WQQ48" s="1233"/>
      <c r="WQR48" s="1233"/>
      <c r="WQS48" s="1233"/>
      <c r="WQT48" s="1233"/>
      <c r="WQU48" s="1233"/>
      <c r="WQV48" s="1232"/>
      <c r="WQW48" s="1233"/>
      <c r="WQX48" s="1233"/>
      <c r="WQY48" s="1233"/>
      <c r="WQZ48" s="1233"/>
      <c r="WRA48" s="1233"/>
      <c r="WRB48" s="1233"/>
      <c r="WRC48" s="1233"/>
      <c r="WRD48" s="1233"/>
      <c r="WRE48" s="1232"/>
      <c r="WRF48" s="1233"/>
      <c r="WRG48" s="1233"/>
      <c r="WRH48" s="1233"/>
      <c r="WRI48" s="1233"/>
      <c r="WRJ48" s="1233"/>
      <c r="WRK48" s="1233"/>
      <c r="WRL48" s="1233"/>
      <c r="WRM48" s="1233"/>
      <c r="WRN48" s="1232"/>
      <c r="WRO48" s="1233"/>
      <c r="WRP48" s="1233"/>
      <c r="WRQ48" s="1233"/>
      <c r="WRR48" s="1233"/>
      <c r="WRS48" s="1233"/>
      <c r="WRT48" s="1233"/>
      <c r="WRU48" s="1233"/>
      <c r="WRV48" s="1233"/>
      <c r="WRW48" s="1232"/>
      <c r="WRX48" s="1233"/>
      <c r="WRY48" s="1233"/>
      <c r="WRZ48" s="1233"/>
      <c r="WSA48" s="1233"/>
      <c r="WSB48" s="1233"/>
      <c r="WSC48" s="1233"/>
      <c r="WSD48" s="1233"/>
      <c r="WSE48" s="1233"/>
      <c r="WSF48" s="1232"/>
      <c r="WSG48" s="1233"/>
      <c r="WSH48" s="1233"/>
      <c r="WSI48" s="1233"/>
      <c r="WSJ48" s="1233"/>
      <c r="WSK48" s="1233"/>
      <c r="WSL48" s="1233"/>
      <c r="WSM48" s="1233"/>
      <c r="WSN48" s="1233"/>
      <c r="WSO48" s="1232"/>
      <c r="WSP48" s="1233"/>
      <c r="WSQ48" s="1233"/>
      <c r="WSR48" s="1233"/>
      <c r="WSS48" s="1233"/>
      <c r="WST48" s="1233"/>
      <c r="WSU48" s="1233"/>
      <c r="WSV48" s="1233"/>
      <c r="WSW48" s="1233"/>
      <c r="WSX48" s="1232"/>
      <c r="WSY48" s="1233"/>
      <c r="WSZ48" s="1233"/>
      <c r="WTA48" s="1233"/>
      <c r="WTB48" s="1233"/>
      <c r="WTC48" s="1233"/>
      <c r="WTD48" s="1233"/>
      <c r="WTE48" s="1233"/>
      <c r="WTF48" s="1233"/>
      <c r="WTG48" s="1232"/>
      <c r="WTH48" s="1233"/>
      <c r="WTI48" s="1233"/>
      <c r="WTJ48" s="1233"/>
      <c r="WTK48" s="1233"/>
      <c r="WTL48" s="1233"/>
      <c r="WTM48" s="1233"/>
      <c r="WTN48" s="1233"/>
      <c r="WTO48" s="1233"/>
      <c r="WTP48" s="1232"/>
      <c r="WTQ48" s="1233"/>
      <c r="WTR48" s="1233"/>
      <c r="WTS48" s="1233"/>
      <c r="WTT48" s="1233"/>
      <c r="WTU48" s="1233"/>
      <c r="WTV48" s="1233"/>
      <c r="WTW48" s="1233"/>
      <c r="WTX48" s="1233"/>
      <c r="WTY48" s="1232"/>
      <c r="WTZ48" s="1233"/>
      <c r="WUA48" s="1233"/>
      <c r="WUB48" s="1233"/>
      <c r="WUC48" s="1233"/>
      <c r="WUD48" s="1233"/>
      <c r="WUE48" s="1233"/>
      <c r="WUF48" s="1233"/>
      <c r="WUG48" s="1233"/>
      <c r="WUH48" s="1232"/>
      <c r="WUI48" s="1233"/>
      <c r="WUJ48" s="1233"/>
      <c r="WUK48" s="1233"/>
      <c r="WUL48" s="1233"/>
      <c r="WUM48" s="1233"/>
      <c r="WUN48" s="1233"/>
      <c r="WUO48" s="1233"/>
      <c r="WUP48" s="1233"/>
      <c r="WUQ48" s="1232"/>
      <c r="WUR48" s="1233"/>
      <c r="WUS48" s="1233"/>
      <c r="WUT48" s="1233"/>
      <c r="WUU48" s="1233"/>
      <c r="WUV48" s="1233"/>
      <c r="WUW48" s="1233"/>
      <c r="WUX48" s="1233"/>
      <c r="WUY48" s="1233"/>
      <c r="WUZ48" s="1232"/>
      <c r="WVA48" s="1233"/>
      <c r="WVB48" s="1233"/>
      <c r="WVC48" s="1233"/>
      <c r="WVD48" s="1233"/>
      <c r="WVE48" s="1233"/>
      <c r="WVF48" s="1233"/>
      <c r="WVG48" s="1233"/>
      <c r="WVH48" s="1233"/>
      <c r="WVI48" s="1232"/>
      <c r="WVJ48" s="1233"/>
      <c r="WVK48" s="1233"/>
      <c r="WVL48" s="1233"/>
      <c r="WVM48" s="1233"/>
      <c r="WVN48" s="1233"/>
      <c r="WVO48" s="1233"/>
      <c r="WVP48" s="1233"/>
      <c r="WVQ48" s="1233"/>
      <c r="WVR48" s="1232"/>
      <c r="WVS48" s="1233"/>
      <c r="WVT48" s="1233"/>
      <c r="WVU48" s="1233"/>
      <c r="WVV48" s="1233"/>
      <c r="WVW48" s="1233"/>
      <c r="WVX48" s="1233"/>
      <c r="WVY48" s="1233"/>
      <c r="WVZ48" s="1233"/>
      <c r="WWA48" s="1232"/>
      <c r="WWB48" s="1233"/>
      <c r="WWC48" s="1233"/>
      <c r="WWD48" s="1233"/>
      <c r="WWE48" s="1233"/>
      <c r="WWF48" s="1233"/>
      <c r="WWG48" s="1233"/>
      <c r="WWH48" s="1233"/>
      <c r="WWI48" s="1233"/>
      <c r="WWJ48" s="1232"/>
      <c r="WWK48" s="1233"/>
      <c r="WWL48" s="1233"/>
      <c r="WWM48" s="1233"/>
      <c r="WWN48" s="1233"/>
      <c r="WWO48" s="1233"/>
      <c r="WWP48" s="1233"/>
      <c r="WWQ48" s="1233"/>
      <c r="WWR48" s="1233"/>
      <c r="WWS48" s="1232"/>
      <c r="WWT48" s="1233"/>
      <c r="WWU48" s="1233"/>
      <c r="WWV48" s="1233"/>
      <c r="WWW48" s="1233"/>
      <c r="WWX48" s="1233"/>
      <c r="WWY48" s="1233"/>
      <c r="WWZ48" s="1233"/>
      <c r="WXA48" s="1233"/>
      <c r="WXB48" s="1232"/>
      <c r="WXC48" s="1233"/>
      <c r="WXD48" s="1233"/>
      <c r="WXE48" s="1233"/>
      <c r="WXF48" s="1233"/>
      <c r="WXG48" s="1233"/>
      <c r="WXH48" s="1233"/>
      <c r="WXI48" s="1233"/>
      <c r="WXJ48" s="1233"/>
      <c r="WXK48" s="1232"/>
      <c r="WXL48" s="1233"/>
      <c r="WXM48" s="1233"/>
      <c r="WXN48" s="1233"/>
      <c r="WXO48" s="1233"/>
      <c r="WXP48" s="1233"/>
      <c r="WXQ48" s="1233"/>
      <c r="WXR48" s="1233"/>
      <c r="WXS48" s="1233"/>
      <c r="WXT48" s="1232"/>
      <c r="WXU48" s="1233"/>
      <c r="WXV48" s="1233"/>
      <c r="WXW48" s="1233"/>
      <c r="WXX48" s="1233"/>
      <c r="WXY48" s="1233"/>
      <c r="WXZ48" s="1233"/>
      <c r="WYA48" s="1233"/>
      <c r="WYB48" s="1233"/>
      <c r="WYC48" s="1232"/>
      <c r="WYD48" s="1233"/>
      <c r="WYE48" s="1233"/>
      <c r="WYF48" s="1233"/>
      <c r="WYG48" s="1233"/>
      <c r="WYH48" s="1233"/>
      <c r="WYI48" s="1233"/>
      <c r="WYJ48" s="1233"/>
      <c r="WYK48" s="1233"/>
      <c r="WYL48" s="1232"/>
      <c r="WYM48" s="1233"/>
      <c r="WYN48" s="1233"/>
      <c r="WYO48" s="1233"/>
      <c r="WYP48" s="1233"/>
      <c r="WYQ48" s="1233"/>
      <c r="WYR48" s="1233"/>
      <c r="WYS48" s="1233"/>
      <c r="WYT48" s="1233"/>
      <c r="WYU48" s="1232"/>
      <c r="WYV48" s="1233"/>
      <c r="WYW48" s="1233"/>
      <c r="WYX48" s="1233"/>
      <c r="WYY48" s="1233"/>
      <c r="WYZ48" s="1233"/>
      <c r="WZA48" s="1233"/>
      <c r="WZB48" s="1233"/>
      <c r="WZC48" s="1233"/>
      <c r="WZD48" s="1232"/>
      <c r="WZE48" s="1233"/>
      <c r="WZF48" s="1233"/>
      <c r="WZG48" s="1233"/>
      <c r="WZH48" s="1233"/>
      <c r="WZI48" s="1233"/>
      <c r="WZJ48" s="1233"/>
      <c r="WZK48" s="1233"/>
      <c r="WZL48" s="1233"/>
      <c r="WZM48" s="1232"/>
      <c r="WZN48" s="1233"/>
      <c r="WZO48" s="1233"/>
      <c r="WZP48" s="1233"/>
      <c r="WZQ48" s="1233"/>
      <c r="WZR48" s="1233"/>
      <c r="WZS48" s="1233"/>
      <c r="WZT48" s="1233"/>
      <c r="WZU48" s="1233"/>
      <c r="WZV48" s="1232"/>
      <c r="WZW48" s="1233"/>
      <c r="WZX48" s="1233"/>
      <c r="WZY48" s="1233"/>
      <c r="WZZ48" s="1233"/>
      <c r="XAA48" s="1233"/>
      <c r="XAB48" s="1233"/>
      <c r="XAC48" s="1233"/>
      <c r="XAD48" s="1233"/>
      <c r="XAE48" s="1232"/>
      <c r="XAF48" s="1233"/>
      <c r="XAG48" s="1233"/>
      <c r="XAH48" s="1233"/>
      <c r="XAI48" s="1233"/>
      <c r="XAJ48" s="1233"/>
      <c r="XAK48" s="1233"/>
      <c r="XAL48" s="1233"/>
      <c r="XAM48" s="1233"/>
      <c r="XAN48" s="1232"/>
      <c r="XAO48" s="1233"/>
      <c r="XAP48" s="1233"/>
      <c r="XAQ48" s="1233"/>
      <c r="XAR48" s="1233"/>
      <c r="XAS48" s="1233"/>
      <c r="XAT48" s="1233"/>
      <c r="XAU48" s="1233"/>
      <c r="XAV48" s="1233"/>
      <c r="XAW48" s="1232"/>
      <c r="XAX48" s="1233"/>
      <c r="XAY48" s="1233"/>
      <c r="XAZ48" s="1233"/>
      <c r="XBA48" s="1233"/>
      <c r="XBB48" s="1233"/>
      <c r="XBC48" s="1233"/>
      <c r="XBD48" s="1233"/>
      <c r="XBE48" s="1233"/>
      <c r="XBF48" s="1232"/>
      <c r="XBG48" s="1233"/>
      <c r="XBH48" s="1233"/>
      <c r="XBI48" s="1233"/>
      <c r="XBJ48" s="1233"/>
      <c r="XBK48" s="1233"/>
      <c r="XBL48" s="1233"/>
      <c r="XBM48" s="1233"/>
      <c r="XBN48" s="1233"/>
      <c r="XBO48" s="1232"/>
      <c r="XBP48" s="1233"/>
      <c r="XBQ48" s="1233"/>
      <c r="XBR48" s="1233"/>
      <c r="XBS48" s="1233"/>
      <c r="XBT48" s="1233"/>
      <c r="XBU48" s="1233"/>
      <c r="XBV48" s="1233"/>
      <c r="XBW48" s="1233"/>
      <c r="XBX48" s="1232"/>
      <c r="XBY48" s="1233"/>
      <c r="XBZ48" s="1233"/>
      <c r="XCA48" s="1233"/>
      <c r="XCB48" s="1233"/>
      <c r="XCC48" s="1233"/>
      <c r="XCD48" s="1233"/>
      <c r="XCE48" s="1233"/>
      <c r="XCF48" s="1233"/>
      <c r="XCG48" s="1232"/>
      <c r="XCH48" s="1233"/>
      <c r="XCI48" s="1233"/>
      <c r="XCJ48" s="1233"/>
      <c r="XCK48" s="1233"/>
      <c r="XCL48" s="1233"/>
      <c r="XCM48" s="1233"/>
      <c r="XCN48" s="1233"/>
      <c r="XCO48" s="1233"/>
      <c r="XCP48" s="1232"/>
      <c r="XCQ48" s="1233"/>
      <c r="XCR48" s="1233"/>
      <c r="XCS48" s="1233"/>
      <c r="XCT48" s="1233"/>
      <c r="XCU48" s="1233"/>
      <c r="XCV48" s="1233"/>
      <c r="XCW48" s="1233"/>
      <c r="XCX48" s="1233"/>
      <c r="XCY48" s="1232"/>
      <c r="XCZ48" s="1233"/>
      <c r="XDA48" s="1233"/>
      <c r="XDB48" s="1233"/>
      <c r="XDC48" s="1233"/>
      <c r="XDD48" s="1233"/>
      <c r="XDE48" s="1233"/>
      <c r="XDF48" s="1233"/>
      <c r="XDG48" s="1233"/>
      <c r="XDH48" s="1232"/>
      <c r="XDI48" s="1233"/>
      <c r="XDJ48" s="1233"/>
      <c r="XDK48" s="1233"/>
      <c r="XDL48" s="1233"/>
      <c r="XDM48" s="1233"/>
      <c r="XDN48" s="1233"/>
      <c r="XDO48" s="1233"/>
      <c r="XDP48" s="1233"/>
      <c r="XDQ48" s="1232"/>
      <c r="XDR48" s="1233"/>
      <c r="XDS48" s="1233"/>
      <c r="XDT48" s="1233"/>
      <c r="XDU48" s="1233"/>
      <c r="XDV48" s="1233"/>
      <c r="XDW48" s="1233"/>
      <c r="XDX48" s="1233"/>
      <c r="XDY48" s="1233"/>
      <c r="XDZ48" s="1232"/>
      <c r="XEA48" s="1233"/>
      <c r="XEB48" s="1233"/>
      <c r="XEC48" s="1233"/>
      <c r="XED48" s="1233"/>
      <c r="XEE48" s="1233"/>
      <c r="XEF48" s="1233"/>
      <c r="XEG48" s="1233"/>
      <c r="XEH48" s="1233"/>
      <c r="XEI48" s="1232"/>
      <c r="XEJ48" s="1233"/>
      <c r="XEK48" s="1233"/>
      <c r="XEL48" s="1233"/>
      <c r="XEM48" s="1233"/>
      <c r="XEN48" s="1233"/>
      <c r="XEO48" s="1233"/>
      <c r="XEP48" s="1233"/>
      <c r="XEQ48" s="1233"/>
      <c r="XER48" s="1232"/>
      <c r="XES48" s="1233"/>
      <c r="XET48" s="1233"/>
      <c r="XEU48" s="1233"/>
      <c r="XEV48" s="1233"/>
      <c r="XEW48" s="1233"/>
      <c r="XEX48" s="1233"/>
      <c r="XEY48" s="1233"/>
      <c r="XEZ48" s="1233"/>
      <c r="XFA48" s="1232"/>
      <c r="XFB48" s="1233"/>
      <c r="XFC48" s="1233"/>
      <c r="XFD48" s="1233"/>
    </row>
    <row r="49" spans="1:16384" ht="17.25" customHeight="1">
      <c r="A49" s="1232" t="s">
        <v>1670</v>
      </c>
      <c r="B49" s="1233"/>
      <c r="C49" s="1233"/>
      <c r="D49" s="1233"/>
      <c r="E49" s="1233"/>
      <c r="F49" s="1233"/>
      <c r="G49" s="1233"/>
      <c r="H49" s="1233"/>
      <c r="I49" s="1233"/>
      <c r="J49" s="1232"/>
      <c r="K49" s="1233"/>
      <c r="L49" s="1233"/>
      <c r="M49" s="1233"/>
      <c r="N49" s="1233"/>
      <c r="O49" s="1233"/>
      <c r="P49" s="1233"/>
      <c r="Q49" s="1233"/>
      <c r="R49" s="1233"/>
      <c r="S49" s="1232"/>
      <c r="T49" s="1233"/>
      <c r="U49" s="1233"/>
      <c r="V49" s="1233"/>
      <c r="W49" s="1233"/>
      <c r="X49" s="1233"/>
      <c r="Y49" s="1233"/>
      <c r="Z49" s="1233"/>
      <c r="AA49" s="1233"/>
      <c r="AB49" s="1232"/>
      <c r="AC49" s="1233"/>
      <c r="AD49" s="1233"/>
      <c r="AE49" s="1233"/>
      <c r="AF49" s="1233"/>
      <c r="AG49" s="1233"/>
      <c r="AH49" s="1233"/>
      <c r="AI49" s="1233"/>
      <c r="AJ49" s="1233"/>
      <c r="AK49" s="1232"/>
      <c r="AL49" s="1233"/>
      <c r="AM49" s="1233"/>
      <c r="AN49" s="1233"/>
      <c r="AO49" s="1233"/>
      <c r="AP49" s="1233"/>
      <c r="AQ49" s="1233"/>
      <c r="AR49" s="1233"/>
      <c r="AS49" s="1233"/>
      <c r="AT49" s="1232"/>
      <c r="AU49" s="1233"/>
      <c r="AV49" s="1233"/>
      <c r="AW49" s="1233"/>
      <c r="AX49" s="1233"/>
      <c r="AY49" s="1233"/>
      <c r="AZ49" s="1233"/>
      <c r="BA49" s="1233"/>
      <c r="BB49" s="1233"/>
      <c r="BC49" s="1232"/>
      <c r="BD49" s="1233"/>
      <c r="BE49" s="1233"/>
      <c r="BF49" s="1233"/>
      <c r="BG49" s="1233"/>
      <c r="BH49" s="1233"/>
      <c r="BI49" s="1233"/>
      <c r="BJ49" s="1233"/>
      <c r="BK49" s="1233"/>
      <c r="BL49" s="1232"/>
      <c r="BM49" s="1233"/>
      <c r="BN49" s="1233"/>
      <c r="BO49" s="1233"/>
      <c r="BP49" s="1233"/>
      <c r="BQ49" s="1233"/>
      <c r="BR49" s="1233"/>
      <c r="BS49" s="1233"/>
      <c r="BT49" s="1233"/>
      <c r="BU49" s="1232"/>
      <c r="BV49" s="1233"/>
      <c r="BW49" s="1233"/>
      <c r="BX49" s="1233"/>
      <c r="BY49" s="1233"/>
      <c r="BZ49" s="1233"/>
      <c r="CA49" s="1233"/>
      <c r="CB49" s="1233"/>
      <c r="CC49" s="1233"/>
      <c r="CD49" s="1232"/>
      <c r="CE49" s="1233"/>
      <c r="CF49" s="1233"/>
      <c r="CG49" s="1233"/>
      <c r="CH49" s="1233"/>
      <c r="CI49" s="1233"/>
      <c r="CJ49" s="1233"/>
      <c r="CK49" s="1233"/>
      <c r="CL49" s="1233"/>
      <c r="CM49" s="1232"/>
      <c r="CN49" s="1233"/>
      <c r="CO49" s="1233"/>
      <c r="CP49" s="1233"/>
      <c r="CQ49" s="1233"/>
      <c r="CR49" s="1233"/>
      <c r="CS49" s="1233"/>
      <c r="CT49" s="1233"/>
      <c r="CU49" s="1233"/>
      <c r="CV49" s="1232"/>
      <c r="CW49" s="1233"/>
      <c r="CX49" s="1233"/>
      <c r="CY49" s="1233"/>
      <c r="CZ49" s="1233"/>
      <c r="DA49" s="1233"/>
      <c r="DB49" s="1233"/>
      <c r="DC49" s="1233"/>
      <c r="DD49" s="1233"/>
      <c r="DE49" s="1232"/>
      <c r="DF49" s="1233"/>
      <c r="DG49" s="1233"/>
      <c r="DH49" s="1233"/>
      <c r="DI49" s="1233"/>
      <c r="DJ49" s="1233"/>
      <c r="DK49" s="1233"/>
      <c r="DL49" s="1233"/>
      <c r="DM49" s="1233"/>
      <c r="DN49" s="1232"/>
      <c r="DO49" s="1233"/>
      <c r="DP49" s="1233"/>
      <c r="DQ49" s="1233"/>
      <c r="DR49" s="1233"/>
      <c r="DS49" s="1233"/>
      <c r="DT49" s="1233"/>
      <c r="DU49" s="1233"/>
      <c r="DV49" s="1233"/>
      <c r="DW49" s="1232"/>
      <c r="DX49" s="1233"/>
      <c r="DY49" s="1233"/>
      <c r="DZ49" s="1233"/>
      <c r="EA49" s="1233"/>
      <c r="EB49" s="1233"/>
      <c r="EC49" s="1233"/>
      <c r="ED49" s="1233"/>
      <c r="EE49" s="1233"/>
      <c r="EF49" s="1232"/>
      <c r="EG49" s="1233"/>
      <c r="EH49" s="1233"/>
      <c r="EI49" s="1233"/>
      <c r="EJ49" s="1233"/>
      <c r="EK49" s="1233"/>
      <c r="EL49" s="1233"/>
      <c r="EM49" s="1233"/>
      <c r="EN49" s="1233"/>
      <c r="EO49" s="1232"/>
      <c r="EP49" s="1233"/>
      <c r="EQ49" s="1233"/>
      <c r="ER49" s="1233"/>
      <c r="ES49" s="1233"/>
      <c r="ET49" s="1233"/>
      <c r="EU49" s="1233"/>
      <c r="EV49" s="1233"/>
      <c r="EW49" s="1233"/>
      <c r="EX49" s="1232"/>
      <c r="EY49" s="1233"/>
      <c r="EZ49" s="1233"/>
      <c r="FA49" s="1233"/>
      <c r="FB49" s="1233"/>
      <c r="FC49" s="1233"/>
      <c r="FD49" s="1233"/>
      <c r="FE49" s="1233"/>
      <c r="FF49" s="1233"/>
      <c r="FG49" s="1232"/>
      <c r="FH49" s="1233"/>
      <c r="FI49" s="1233"/>
      <c r="FJ49" s="1233"/>
      <c r="FK49" s="1233"/>
      <c r="FL49" s="1233"/>
      <c r="FM49" s="1233"/>
      <c r="FN49" s="1233"/>
      <c r="FO49" s="1233"/>
      <c r="FP49" s="1232"/>
      <c r="FQ49" s="1233"/>
      <c r="FR49" s="1233"/>
      <c r="FS49" s="1233"/>
      <c r="FT49" s="1233"/>
      <c r="FU49" s="1233"/>
      <c r="FV49" s="1233"/>
      <c r="FW49" s="1233"/>
      <c r="FX49" s="1233"/>
      <c r="FY49" s="1232"/>
      <c r="FZ49" s="1233"/>
      <c r="GA49" s="1233"/>
      <c r="GB49" s="1233"/>
      <c r="GC49" s="1233"/>
      <c r="GD49" s="1233"/>
      <c r="GE49" s="1233"/>
      <c r="GF49" s="1233"/>
      <c r="GG49" s="1233"/>
      <c r="GH49" s="1232"/>
      <c r="GI49" s="1233"/>
      <c r="GJ49" s="1233"/>
      <c r="GK49" s="1233"/>
      <c r="GL49" s="1233"/>
      <c r="GM49" s="1233"/>
      <c r="GN49" s="1233"/>
      <c r="GO49" s="1233"/>
      <c r="GP49" s="1233"/>
      <c r="GQ49" s="1232"/>
      <c r="GR49" s="1233"/>
      <c r="GS49" s="1233"/>
      <c r="GT49" s="1233"/>
      <c r="GU49" s="1233"/>
      <c r="GV49" s="1233"/>
      <c r="GW49" s="1233"/>
      <c r="GX49" s="1233"/>
      <c r="GY49" s="1233"/>
      <c r="GZ49" s="1232"/>
      <c r="HA49" s="1233"/>
      <c r="HB49" s="1233"/>
      <c r="HC49" s="1233"/>
      <c r="HD49" s="1233"/>
      <c r="HE49" s="1233"/>
      <c r="HF49" s="1233"/>
      <c r="HG49" s="1233"/>
      <c r="HH49" s="1233"/>
      <c r="HI49" s="1232"/>
      <c r="HJ49" s="1233"/>
      <c r="HK49" s="1233"/>
      <c r="HL49" s="1233"/>
      <c r="HM49" s="1233"/>
      <c r="HN49" s="1233"/>
      <c r="HO49" s="1233"/>
      <c r="HP49" s="1233"/>
      <c r="HQ49" s="1233"/>
      <c r="HR49" s="1232"/>
      <c r="HS49" s="1233"/>
      <c r="HT49" s="1233"/>
      <c r="HU49" s="1233"/>
      <c r="HV49" s="1233"/>
      <c r="HW49" s="1233"/>
      <c r="HX49" s="1233"/>
      <c r="HY49" s="1233"/>
      <c r="HZ49" s="1233"/>
      <c r="IA49" s="1232"/>
      <c r="IB49" s="1233"/>
      <c r="IC49" s="1233"/>
      <c r="ID49" s="1233"/>
      <c r="IE49" s="1233"/>
      <c r="IF49" s="1233"/>
      <c r="IG49" s="1233"/>
      <c r="IH49" s="1233"/>
      <c r="II49" s="1233"/>
      <c r="IJ49" s="1232"/>
      <c r="IK49" s="1233"/>
      <c r="IL49" s="1233"/>
      <c r="IM49" s="1233"/>
      <c r="IN49" s="1233"/>
      <c r="IO49" s="1233"/>
      <c r="IP49" s="1233"/>
      <c r="IQ49" s="1233"/>
      <c r="IR49" s="1233"/>
      <c r="IS49" s="1232"/>
      <c r="IT49" s="1233"/>
      <c r="IU49" s="1233"/>
      <c r="IV49" s="1233"/>
      <c r="IW49" s="1233"/>
      <c r="IX49" s="1233"/>
      <c r="IY49" s="1233"/>
      <c r="IZ49" s="1233"/>
      <c r="JA49" s="1233"/>
      <c r="JB49" s="1232"/>
      <c r="JC49" s="1233"/>
      <c r="JD49" s="1233"/>
      <c r="JE49" s="1233"/>
      <c r="JF49" s="1233"/>
      <c r="JG49" s="1233"/>
      <c r="JH49" s="1233"/>
      <c r="JI49" s="1233"/>
      <c r="JJ49" s="1233"/>
      <c r="JK49" s="1232"/>
      <c r="JL49" s="1233"/>
      <c r="JM49" s="1233"/>
      <c r="JN49" s="1233"/>
      <c r="JO49" s="1233"/>
      <c r="JP49" s="1233"/>
      <c r="JQ49" s="1233"/>
      <c r="JR49" s="1233"/>
      <c r="JS49" s="1233"/>
      <c r="JT49" s="1232"/>
      <c r="JU49" s="1233"/>
      <c r="JV49" s="1233"/>
      <c r="JW49" s="1233"/>
      <c r="JX49" s="1233"/>
      <c r="JY49" s="1233"/>
      <c r="JZ49" s="1233"/>
      <c r="KA49" s="1233"/>
      <c r="KB49" s="1233"/>
      <c r="KC49" s="1232"/>
      <c r="KD49" s="1233"/>
      <c r="KE49" s="1233"/>
      <c r="KF49" s="1233"/>
      <c r="KG49" s="1233"/>
      <c r="KH49" s="1233"/>
      <c r="KI49" s="1233"/>
      <c r="KJ49" s="1233"/>
      <c r="KK49" s="1233"/>
      <c r="KL49" s="1232"/>
      <c r="KM49" s="1233"/>
      <c r="KN49" s="1233"/>
      <c r="KO49" s="1233"/>
      <c r="KP49" s="1233"/>
      <c r="KQ49" s="1233"/>
      <c r="KR49" s="1233"/>
      <c r="KS49" s="1233"/>
      <c r="KT49" s="1233"/>
      <c r="KU49" s="1232"/>
      <c r="KV49" s="1233"/>
      <c r="KW49" s="1233"/>
      <c r="KX49" s="1233"/>
      <c r="KY49" s="1233"/>
      <c r="KZ49" s="1233"/>
      <c r="LA49" s="1233"/>
      <c r="LB49" s="1233"/>
      <c r="LC49" s="1233"/>
      <c r="LD49" s="1232"/>
      <c r="LE49" s="1233"/>
      <c r="LF49" s="1233"/>
      <c r="LG49" s="1233"/>
      <c r="LH49" s="1233"/>
      <c r="LI49" s="1233"/>
      <c r="LJ49" s="1233"/>
      <c r="LK49" s="1233"/>
      <c r="LL49" s="1233"/>
      <c r="LM49" s="1232"/>
      <c r="LN49" s="1233"/>
      <c r="LO49" s="1233"/>
      <c r="LP49" s="1233"/>
      <c r="LQ49" s="1233"/>
      <c r="LR49" s="1233"/>
      <c r="LS49" s="1233"/>
      <c r="LT49" s="1233"/>
      <c r="LU49" s="1233"/>
      <c r="LV49" s="1232"/>
      <c r="LW49" s="1233"/>
      <c r="LX49" s="1233"/>
      <c r="LY49" s="1233"/>
      <c r="LZ49" s="1233"/>
      <c r="MA49" s="1233"/>
      <c r="MB49" s="1233"/>
      <c r="MC49" s="1233"/>
      <c r="MD49" s="1233"/>
      <c r="ME49" s="1232"/>
      <c r="MF49" s="1233"/>
      <c r="MG49" s="1233"/>
      <c r="MH49" s="1233"/>
      <c r="MI49" s="1233"/>
      <c r="MJ49" s="1233"/>
      <c r="MK49" s="1233"/>
      <c r="ML49" s="1233"/>
      <c r="MM49" s="1233"/>
      <c r="MN49" s="1232"/>
      <c r="MO49" s="1233"/>
      <c r="MP49" s="1233"/>
      <c r="MQ49" s="1233"/>
      <c r="MR49" s="1233"/>
      <c r="MS49" s="1233"/>
      <c r="MT49" s="1233"/>
      <c r="MU49" s="1233"/>
      <c r="MV49" s="1233"/>
      <c r="MW49" s="1232"/>
      <c r="MX49" s="1233"/>
      <c r="MY49" s="1233"/>
      <c r="MZ49" s="1233"/>
      <c r="NA49" s="1233"/>
      <c r="NB49" s="1233"/>
      <c r="NC49" s="1233"/>
      <c r="ND49" s="1233"/>
      <c r="NE49" s="1233"/>
      <c r="NF49" s="1232"/>
      <c r="NG49" s="1233"/>
      <c r="NH49" s="1233"/>
      <c r="NI49" s="1233"/>
      <c r="NJ49" s="1233"/>
      <c r="NK49" s="1233"/>
      <c r="NL49" s="1233"/>
      <c r="NM49" s="1233"/>
      <c r="NN49" s="1233"/>
      <c r="NO49" s="1232"/>
      <c r="NP49" s="1233"/>
      <c r="NQ49" s="1233"/>
      <c r="NR49" s="1233"/>
      <c r="NS49" s="1233"/>
      <c r="NT49" s="1233"/>
      <c r="NU49" s="1233"/>
      <c r="NV49" s="1233"/>
      <c r="NW49" s="1233"/>
      <c r="NX49" s="1232"/>
      <c r="NY49" s="1233"/>
      <c r="NZ49" s="1233"/>
      <c r="OA49" s="1233"/>
      <c r="OB49" s="1233"/>
      <c r="OC49" s="1233"/>
      <c r="OD49" s="1233"/>
      <c r="OE49" s="1233"/>
      <c r="OF49" s="1233"/>
      <c r="OG49" s="1232"/>
      <c r="OH49" s="1233"/>
      <c r="OI49" s="1233"/>
      <c r="OJ49" s="1233"/>
      <c r="OK49" s="1233"/>
      <c r="OL49" s="1233"/>
      <c r="OM49" s="1233"/>
      <c r="ON49" s="1233"/>
      <c r="OO49" s="1233"/>
      <c r="OP49" s="1232"/>
      <c r="OQ49" s="1233"/>
      <c r="OR49" s="1233"/>
      <c r="OS49" s="1233"/>
      <c r="OT49" s="1233"/>
      <c r="OU49" s="1233"/>
      <c r="OV49" s="1233"/>
      <c r="OW49" s="1233"/>
      <c r="OX49" s="1233"/>
      <c r="OY49" s="1232"/>
      <c r="OZ49" s="1233"/>
      <c r="PA49" s="1233"/>
      <c r="PB49" s="1233"/>
      <c r="PC49" s="1233"/>
      <c r="PD49" s="1233"/>
      <c r="PE49" s="1233"/>
      <c r="PF49" s="1233"/>
      <c r="PG49" s="1233"/>
      <c r="PH49" s="1232"/>
      <c r="PI49" s="1233"/>
      <c r="PJ49" s="1233"/>
      <c r="PK49" s="1233"/>
      <c r="PL49" s="1233"/>
      <c r="PM49" s="1233"/>
      <c r="PN49" s="1233"/>
      <c r="PO49" s="1233"/>
      <c r="PP49" s="1233"/>
      <c r="PQ49" s="1232"/>
      <c r="PR49" s="1233"/>
      <c r="PS49" s="1233"/>
      <c r="PT49" s="1233"/>
      <c r="PU49" s="1233"/>
      <c r="PV49" s="1233"/>
      <c r="PW49" s="1233"/>
      <c r="PX49" s="1233"/>
      <c r="PY49" s="1233"/>
      <c r="PZ49" s="1232"/>
      <c r="QA49" s="1233"/>
      <c r="QB49" s="1233"/>
      <c r="QC49" s="1233"/>
      <c r="QD49" s="1233"/>
      <c r="QE49" s="1233"/>
      <c r="QF49" s="1233"/>
      <c r="QG49" s="1233"/>
      <c r="QH49" s="1233"/>
      <c r="QI49" s="1232"/>
      <c r="QJ49" s="1233"/>
      <c r="QK49" s="1233"/>
      <c r="QL49" s="1233"/>
      <c r="QM49" s="1233"/>
      <c r="QN49" s="1233"/>
      <c r="QO49" s="1233"/>
      <c r="QP49" s="1233"/>
      <c r="QQ49" s="1233"/>
      <c r="QR49" s="1232"/>
      <c r="QS49" s="1233"/>
      <c r="QT49" s="1233"/>
      <c r="QU49" s="1233"/>
      <c r="QV49" s="1233"/>
      <c r="QW49" s="1233"/>
      <c r="QX49" s="1233"/>
      <c r="QY49" s="1233"/>
      <c r="QZ49" s="1233"/>
      <c r="RA49" s="1232"/>
      <c r="RB49" s="1233"/>
      <c r="RC49" s="1233"/>
      <c r="RD49" s="1233"/>
      <c r="RE49" s="1233"/>
      <c r="RF49" s="1233"/>
      <c r="RG49" s="1233"/>
      <c r="RH49" s="1233"/>
      <c r="RI49" s="1233"/>
      <c r="RJ49" s="1232"/>
      <c r="RK49" s="1233"/>
      <c r="RL49" s="1233"/>
      <c r="RM49" s="1233"/>
      <c r="RN49" s="1233"/>
      <c r="RO49" s="1233"/>
      <c r="RP49" s="1233"/>
      <c r="RQ49" s="1233"/>
      <c r="RR49" s="1233"/>
      <c r="RS49" s="1232"/>
      <c r="RT49" s="1233"/>
      <c r="RU49" s="1233"/>
      <c r="RV49" s="1233"/>
      <c r="RW49" s="1233"/>
      <c r="RX49" s="1233"/>
      <c r="RY49" s="1233"/>
      <c r="RZ49" s="1233"/>
      <c r="SA49" s="1233"/>
      <c r="SB49" s="1232"/>
      <c r="SC49" s="1233"/>
      <c r="SD49" s="1233"/>
      <c r="SE49" s="1233"/>
      <c r="SF49" s="1233"/>
      <c r="SG49" s="1233"/>
      <c r="SH49" s="1233"/>
      <c r="SI49" s="1233"/>
      <c r="SJ49" s="1233"/>
      <c r="SK49" s="1232"/>
      <c r="SL49" s="1233"/>
      <c r="SM49" s="1233"/>
      <c r="SN49" s="1233"/>
      <c r="SO49" s="1233"/>
      <c r="SP49" s="1233"/>
      <c r="SQ49" s="1233"/>
      <c r="SR49" s="1233"/>
      <c r="SS49" s="1233"/>
      <c r="ST49" s="1232"/>
      <c r="SU49" s="1233"/>
      <c r="SV49" s="1233"/>
      <c r="SW49" s="1233"/>
      <c r="SX49" s="1233"/>
      <c r="SY49" s="1233"/>
      <c r="SZ49" s="1233"/>
      <c r="TA49" s="1233"/>
      <c r="TB49" s="1233"/>
      <c r="TC49" s="1232"/>
      <c r="TD49" s="1233"/>
      <c r="TE49" s="1233"/>
      <c r="TF49" s="1233"/>
      <c r="TG49" s="1233"/>
      <c r="TH49" s="1233"/>
      <c r="TI49" s="1233"/>
      <c r="TJ49" s="1233"/>
      <c r="TK49" s="1233"/>
      <c r="TL49" s="1232"/>
      <c r="TM49" s="1233"/>
      <c r="TN49" s="1233"/>
      <c r="TO49" s="1233"/>
      <c r="TP49" s="1233"/>
      <c r="TQ49" s="1233"/>
      <c r="TR49" s="1233"/>
      <c r="TS49" s="1233"/>
      <c r="TT49" s="1233"/>
      <c r="TU49" s="1232"/>
      <c r="TV49" s="1233"/>
      <c r="TW49" s="1233"/>
      <c r="TX49" s="1233"/>
      <c r="TY49" s="1233"/>
      <c r="TZ49" s="1233"/>
      <c r="UA49" s="1233"/>
      <c r="UB49" s="1233"/>
      <c r="UC49" s="1233"/>
      <c r="UD49" s="1232"/>
      <c r="UE49" s="1233"/>
      <c r="UF49" s="1233"/>
      <c r="UG49" s="1233"/>
      <c r="UH49" s="1233"/>
      <c r="UI49" s="1233"/>
      <c r="UJ49" s="1233"/>
      <c r="UK49" s="1233"/>
      <c r="UL49" s="1233"/>
      <c r="UM49" s="1232"/>
      <c r="UN49" s="1233"/>
      <c r="UO49" s="1233"/>
      <c r="UP49" s="1233"/>
      <c r="UQ49" s="1233"/>
      <c r="UR49" s="1233"/>
      <c r="US49" s="1233"/>
      <c r="UT49" s="1233"/>
      <c r="UU49" s="1233"/>
      <c r="UV49" s="1232"/>
      <c r="UW49" s="1233"/>
      <c r="UX49" s="1233"/>
      <c r="UY49" s="1233"/>
      <c r="UZ49" s="1233"/>
      <c r="VA49" s="1233"/>
      <c r="VB49" s="1233"/>
      <c r="VC49" s="1233"/>
      <c r="VD49" s="1233"/>
      <c r="VE49" s="1232"/>
      <c r="VF49" s="1233"/>
      <c r="VG49" s="1233"/>
      <c r="VH49" s="1233"/>
      <c r="VI49" s="1233"/>
      <c r="VJ49" s="1233"/>
      <c r="VK49" s="1233"/>
      <c r="VL49" s="1233"/>
      <c r="VM49" s="1233"/>
      <c r="VN49" s="1232"/>
      <c r="VO49" s="1233"/>
      <c r="VP49" s="1233"/>
      <c r="VQ49" s="1233"/>
      <c r="VR49" s="1233"/>
      <c r="VS49" s="1233"/>
      <c r="VT49" s="1233"/>
      <c r="VU49" s="1233"/>
      <c r="VV49" s="1233"/>
      <c r="VW49" s="1232"/>
      <c r="VX49" s="1233"/>
      <c r="VY49" s="1233"/>
      <c r="VZ49" s="1233"/>
      <c r="WA49" s="1233"/>
      <c r="WB49" s="1233"/>
      <c r="WC49" s="1233"/>
      <c r="WD49" s="1233"/>
      <c r="WE49" s="1233"/>
      <c r="WF49" s="1232"/>
      <c r="WG49" s="1233"/>
      <c r="WH49" s="1233"/>
      <c r="WI49" s="1233"/>
      <c r="WJ49" s="1233"/>
      <c r="WK49" s="1233"/>
      <c r="WL49" s="1233"/>
      <c r="WM49" s="1233"/>
      <c r="WN49" s="1233"/>
      <c r="WO49" s="1232"/>
      <c r="WP49" s="1233"/>
      <c r="WQ49" s="1233"/>
      <c r="WR49" s="1233"/>
      <c r="WS49" s="1233"/>
      <c r="WT49" s="1233"/>
      <c r="WU49" s="1233"/>
      <c r="WV49" s="1233"/>
      <c r="WW49" s="1233"/>
      <c r="WX49" s="1232"/>
      <c r="WY49" s="1233"/>
      <c r="WZ49" s="1233"/>
      <c r="XA49" s="1233"/>
      <c r="XB49" s="1233"/>
      <c r="XC49" s="1233"/>
      <c r="XD49" s="1233"/>
      <c r="XE49" s="1233"/>
      <c r="XF49" s="1233"/>
      <c r="XG49" s="1232"/>
      <c r="XH49" s="1233"/>
      <c r="XI49" s="1233"/>
      <c r="XJ49" s="1233"/>
      <c r="XK49" s="1233"/>
      <c r="XL49" s="1233"/>
      <c r="XM49" s="1233"/>
      <c r="XN49" s="1233"/>
      <c r="XO49" s="1233"/>
      <c r="XP49" s="1232"/>
      <c r="XQ49" s="1233"/>
      <c r="XR49" s="1233"/>
      <c r="XS49" s="1233"/>
      <c r="XT49" s="1233"/>
      <c r="XU49" s="1233"/>
      <c r="XV49" s="1233"/>
      <c r="XW49" s="1233"/>
      <c r="XX49" s="1233"/>
      <c r="XY49" s="1232"/>
      <c r="XZ49" s="1233"/>
      <c r="YA49" s="1233"/>
      <c r="YB49" s="1233"/>
      <c r="YC49" s="1233"/>
      <c r="YD49" s="1233"/>
      <c r="YE49" s="1233"/>
      <c r="YF49" s="1233"/>
      <c r="YG49" s="1233"/>
      <c r="YH49" s="1232"/>
      <c r="YI49" s="1233"/>
      <c r="YJ49" s="1233"/>
      <c r="YK49" s="1233"/>
      <c r="YL49" s="1233"/>
      <c r="YM49" s="1233"/>
      <c r="YN49" s="1233"/>
      <c r="YO49" s="1233"/>
      <c r="YP49" s="1233"/>
      <c r="YQ49" s="1232"/>
      <c r="YR49" s="1233"/>
      <c r="YS49" s="1233"/>
      <c r="YT49" s="1233"/>
      <c r="YU49" s="1233"/>
      <c r="YV49" s="1233"/>
      <c r="YW49" s="1233"/>
      <c r="YX49" s="1233"/>
      <c r="YY49" s="1233"/>
      <c r="YZ49" s="1232"/>
      <c r="ZA49" s="1233"/>
      <c r="ZB49" s="1233"/>
      <c r="ZC49" s="1233"/>
      <c r="ZD49" s="1233"/>
      <c r="ZE49" s="1233"/>
      <c r="ZF49" s="1233"/>
      <c r="ZG49" s="1233"/>
      <c r="ZH49" s="1233"/>
      <c r="ZI49" s="1232"/>
      <c r="ZJ49" s="1233"/>
      <c r="ZK49" s="1233"/>
      <c r="ZL49" s="1233"/>
      <c r="ZM49" s="1233"/>
      <c r="ZN49" s="1233"/>
      <c r="ZO49" s="1233"/>
      <c r="ZP49" s="1233"/>
      <c r="ZQ49" s="1233"/>
      <c r="ZR49" s="1232"/>
      <c r="ZS49" s="1233"/>
      <c r="ZT49" s="1233"/>
      <c r="ZU49" s="1233"/>
      <c r="ZV49" s="1233"/>
      <c r="ZW49" s="1233"/>
      <c r="ZX49" s="1233"/>
      <c r="ZY49" s="1233"/>
      <c r="ZZ49" s="1233"/>
      <c r="AAA49" s="1232"/>
      <c r="AAB49" s="1233"/>
      <c r="AAC49" s="1233"/>
      <c r="AAD49" s="1233"/>
      <c r="AAE49" s="1233"/>
      <c r="AAF49" s="1233"/>
      <c r="AAG49" s="1233"/>
      <c r="AAH49" s="1233"/>
      <c r="AAI49" s="1233"/>
      <c r="AAJ49" s="1232"/>
      <c r="AAK49" s="1233"/>
      <c r="AAL49" s="1233"/>
      <c r="AAM49" s="1233"/>
      <c r="AAN49" s="1233"/>
      <c r="AAO49" s="1233"/>
      <c r="AAP49" s="1233"/>
      <c r="AAQ49" s="1233"/>
      <c r="AAR49" s="1233"/>
      <c r="AAS49" s="1232"/>
      <c r="AAT49" s="1233"/>
      <c r="AAU49" s="1233"/>
      <c r="AAV49" s="1233"/>
      <c r="AAW49" s="1233"/>
      <c r="AAX49" s="1233"/>
      <c r="AAY49" s="1233"/>
      <c r="AAZ49" s="1233"/>
      <c r="ABA49" s="1233"/>
      <c r="ABB49" s="1232"/>
      <c r="ABC49" s="1233"/>
      <c r="ABD49" s="1233"/>
      <c r="ABE49" s="1233"/>
      <c r="ABF49" s="1233"/>
      <c r="ABG49" s="1233"/>
      <c r="ABH49" s="1233"/>
      <c r="ABI49" s="1233"/>
      <c r="ABJ49" s="1233"/>
      <c r="ABK49" s="1232"/>
      <c r="ABL49" s="1233"/>
      <c r="ABM49" s="1233"/>
      <c r="ABN49" s="1233"/>
      <c r="ABO49" s="1233"/>
      <c r="ABP49" s="1233"/>
      <c r="ABQ49" s="1233"/>
      <c r="ABR49" s="1233"/>
      <c r="ABS49" s="1233"/>
      <c r="ABT49" s="1232"/>
      <c r="ABU49" s="1233"/>
      <c r="ABV49" s="1233"/>
      <c r="ABW49" s="1233"/>
      <c r="ABX49" s="1233"/>
      <c r="ABY49" s="1233"/>
      <c r="ABZ49" s="1233"/>
      <c r="ACA49" s="1233"/>
      <c r="ACB49" s="1233"/>
      <c r="ACC49" s="1232"/>
      <c r="ACD49" s="1233"/>
      <c r="ACE49" s="1233"/>
      <c r="ACF49" s="1233"/>
      <c r="ACG49" s="1233"/>
      <c r="ACH49" s="1233"/>
      <c r="ACI49" s="1233"/>
      <c r="ACJ49" s="1233"/>
      <c r="ACK49" s="1233"/>
      <c r="ACL49" s="1232"/>
      <c r="ACM49" s="1233"/>
      <c r="ACN49" s="1233"/>
      <c r="ACO49" s="1233"/>
      <c r="ACP49" s="1233"/>
      <c r="ACQ49" s="1233"/>
      <c r="ACR49" s="1233"/>
      <c r="ACS49" s="1233"/>
      <c r="ACT49" s="1233"/>
      <c r="ACU49" s="1232"/>
      <c r="ACV49" s="1233"/>
      <c r="ACW49" s="1233"/>
      <c r="ACX49" s="1233"/>
      <c r="ACY49" s="1233"/>
      <c r="ACZ49" s="1233"/>
      <c r="ADA49" s="1233"/>
      <c r="ADB49" s="1233"/>
      <c r="ADC49" s="1233"/>
      <c r="ADD49" s="1232"/>
      <c r="ADE49" s="1233"/>
      <c r="ADF49" s="1233"/>
      <c r="ADG49" s="1233"/>
      <c r="ADH49" s="1233"/>
      <c r="ADI49" s="1233"/>
      <c r="ADJ49" s="1233"/>
      <c r="ADK49" s="1233"/>
      <c r="ADL49" s="1233"/>
      <c r="ADM49" s="1232"/>
      <c r="ADN49" s="1233"/>
      <c r="ADO49" s="1233"/>
      <c r="ADP49" s="1233"/>
      <c r="ADQ49" s="1233"/>
      <c r="ADR49" s="1233"/>
      <c r="ADS49" s="1233"/>
      <c r="ADT49" s="1233"/>
      <c r="ADU49" s="1233"/>
      <c r="ADV49" s="1232"/>
      <c r="ADW49" s="1233"/>
      <c r="ADX49" s="1233"/>
      <c r="ADY49" s="1233"/>
      <c r="ADZ49" s="1233"/>
      <c r="AEA49" s="1233"/>
      <c r="AEB49" s="1233"/>
      <c r="AEC49" s="1233"/>
      <c r="AED49" s="1233"/>
      <c r="AEE49" s="1232"/>
      <c r="AEF49" s="1233"/>
      <c r="AEG49" s="1233"/>
      <c r="AEH49" s="1233"/>
      <c r="AEI49" s="1233"/>
      <c r="AEJ49" s="1233"/>
      <c r="AEK49" s="1233"/>
      <c r="AEL49" s="1233"/>
      <c r="AEM49" s="1233"/>
      <c r="AEN49" s="1232"/>
      <c r="AEO49" s="1233"/>
      <c r="AEP49" s="1233"/>
      <c r="AEQ49" s="1233"/>
      <c r="AER49" s="1233"/>
      <c r="AES49" s="1233"/>
      <c r="AET49" s="1233"/>
      <c r="AEU49" s="1233"/>
      <c r="AEV49" s="1233"/>
      <c r="AEW49" s="1232"/>
      <c r="AEX49" s="1233"/>
      <c r="AEY49" s="1233"/>
      <c r="AEZ49" s="1233"/>
      <c r="AFA49" s="1233"/>
      <c r="AFB49" s="1233"/>
      <c r="AFC49" s="1233"/>
      <c r="AFD49" s="1233"/>
      <c r="AFE49" s="1233"/>
      <c r="AFF49" s="1232"/>
      <c r="AFG49" s="1233"/>
      <c r="AFH49" s="1233"/>
      <c r="AFI49" s="1233"/>
      <c r="AFJ49" s="1233"/>
      <c r="AFK49" s="1233"/>
      <c r="AFL49" s="1233"/>
      <c r="AFM49" s="1233"/>
      <c r="AFN49" s="1233"/>
      <c r="AFO49" s="1232"/>
      <c r="AFP49" s="1233"/>
      <c r="AFQ49" s="1233"/>
      <c r="AFR49" s="1233"/>
      <c r="AFS49" s="1233"/>
      <c r="AFT49" s="1233"/>
      <c r="AFU49" s="1233"/>
      <c r="AFV49" s="1233"/>
      <c r="AFW49" s="1233"/>
      <c r="AFX49" s="1232"/>
      <c r="AFY49" s="1233"/>
      <c r="AFZ49" s="1233"/>
      <c r="AGA49" s="1233"/>
      <c r="AGB49" s="1233"/>
      <c r="AGC49" s="1233"/>
      <c r="AGD49" s="1233"/>
      <c r="AGE49" s="1233"/>
      <c r="AGF49" s="1233"/>
      <c r="AGG49" s="1232"/>
      <c r="AGH49" s="1233"/>
      <c r="AGI49" s="1233"/>
      <c r="AGJ49" s="1233"/>
      <c r="AGK49" s="1233"/>
      <c r="AGL49" s="1233"/>
      <c r="AGM49" s="1233"/>
      <c r="AGN49" s="1233"/>
      <c r="AGO49" s="1233"/>
      <c r="AGP49" s="1232"/>
      <c r="AGQ49" s="1233"/>
      <c r="AGR49" s="1233"/>
      <c r="AGS49" s="1233"/>
      <c r="AGT49" s="1233"/>
      <c r="AGU49" s="1233"/>
      <c r="AGV49" s="1233"/>
      <c r="AGW49" s="1233"/>
      <c r="AGX49" s="1233"/>
      <c r="AGY49" s="1232"/>
      <c r="AGZ49" s="1233"/>
      <c r="AHA49" s="1233"/>
      <c r="AHB49" s="1233"/>
      <c r="AHC49" s="1233"/>
      <c r="AHD49" s="1233"/>
      <c r="AHE49" s="1233"/>
      <c r="AHF49" s="1233"/>
      <c r="AHG49" s="1233"/>
      <c r="AHH49" s="1232"/>
      <c r="AHI49" s="1233"/>
      <c r="AHJ49" s="1233"/>
      <c r="AHK49" s="1233"/>
      <c r="AHL49" s="1233"/>
      <c r="AHM49" s="1233"/>
      <c r="AHN49" s="1233"/>
      <c r="AHO49" s="1233"/>
      <c r="AHP49" s="1233"/>
      <c r="AHQ49" s="1232"/>
      <c r="AHR49" s="1233"/>
      <c r="AHS49" s="1233"/>
      <c r="AHT49" s="1233"/>
      <c r="AHU49" s="1233"/>
      <c r="AHV49" s="1233"/>
      <c r="AHW49" s="1233"/>
      <c r="AHX49" s="1233"/>
      <c r="AHY49" s="1233"/>
      <c r="AHZ49" s="1232"/>
      <c r="AIA49" s="1233"/>
      <c r="AIB49" s="1233"/>
      <c r="AIC49" s="1233"/>
      <c r="AID49" s="1233"/>
      <c r="AIE49" s="1233"/>
      <c r="AIF49" s="1233"/>
      <c r="AIG49" s="1233"/>
      <c r="AIH49" s="1233"/>
      <c r="AII49" s="1232"/>
      <c r="AIJ49" s="1233"/>
      <c r="AIK49" s="1233"/>
      <c r="AIL49" s="1233"/>
      <c r="AIM49" s="1233"/>
      <c r="AIN49" s="1233"/>
      <c r="AIO49" s="1233"/>
      <c r="AIP49" s="1233"/>
      <c r="AIQ49" s="1233"/>
      <c r="AIR49" s="1232"/>
      <c r="AIS49" s="1233"/>
      <c r="AIT49" s="1233"/>
      <c r="AIU49" s="1233"/>
      <c r="AIV49" s="1233"/>
      <c r="AIW49" s="1233"/>
      <c r="AIX49" s="1233"/>
      <c r="AIY49" s="1233"/>
      <c r="AIZ49" s="1233"/>
      <c r="AJA49" s="1232"/>
      <c r="AJB49" s="1233"/>
      <c r="AJC49" s="1233"/>
      <c r="AJD49" s="1233"/>
      <c r="AJE49" s="1233"/>
      <c r="AJF49" s="1233"/>
      <c r="AJG49" s="1233"/>
      <c r="AJH49" s="1233"/>
      <c r="AJI49" s="1233"/>
      <c r="AJJ49" s="1232"/>
      <c r="AJK49" s="1233"/>
      <c r="AJL49" s="1233"/>
      <c r="AJM49" s="1233"/>
      <c r="AJN49" s="1233"/>
      <c r="AJO49" s="1233"/>
      <c r="AJP49" s="1233"/>
      <c r="AJQ49" s="1233"/>
      <c r="AJR49" s="1233"/>
      <c r="AJS49" s="1232"/>
      <c r="AJT49" s="1233"/>
      <c r="AJU49" s="1233"/>
      <c r="AJV49" s="1233"/>
      <c r="AJW49" s="1233"/>
      <c r="AJX49" s="1233"/>
      <c r="AJY49" s="1233"/>
      <c r="AJZ49" s="1233"/>
      <c r="AKA49" s="1233"/>
      <c r="AKB49" s="1232"/>
      <c r="AKC49" s="1233"/>
      <c r="AKD49" s="1233"/>
      <c r="AKE49" s="1233"/>
      <c r="AKF49" s="1233"/>
      <c r="AKG49" s="1233"/>
      <c r="AKH49" s="1233"/>
      <c r="AKI49" s="1233"/>
      <c r="AKJ49" s="1233"/>
      <c r="AKK49" s="1232"/>
      <c r="AKL49" s="1233"/>
      <c r="AKM49" s="1233"/>
      <c r="AKN49" s="1233"/>
      <c r="AKO49" s="1233"/>
      <c r="AKP49" s="1233"/>
      <c r="AKQ49" s="1233"/>
      <c r="AKR49" s="1233"/>
      <c r="AKS49" s="1233"/>
      <c r="AKT49" s="1232"/>
      <c r="AKU49" s="1233"/>
      <c r="AKV49" s="1233"/>
      <c r="AKW49" s="1233"/>
      <c r="AKX49" s="1233"/>
      <c r="AKY49" s="1233"/>
      <c r="AKZ49" s="1233"/>
      <c r="ALA49" s="1233"/>
      <c r="ALB49" s="1233"/>
      <c r="ALC49" s="1232"/>
      <c r="ALD49" s="1233"/>
      <c r="ALE49" s="1233"/>
      <c r="ALF49" s="1233"/>
      <c r="ALG49" s="1233"/>
      <c r="ALH49" s="1233"/>
      <c r="ALI49" s="1233"/>
      <c r="ALJ49" s="1233"/>
      <c r="ALK49" s="1233"/>
      <c r="ALL49" s="1232"/>
      <c r="ALM49" s="1233"/>
      <c r="ALN49" s="1233"/>
      <c r="ALO49" s="1233"/>
      <c r="ALP49" s="1233"/>
      <c r="ALQ49" s="1233"/>
      <c r="ALR49" s="1233"/>
      <c r="ALS49" s="1233"/>
      <c r="ALT49" s="1233"/>
      <c r="ALU49" s="1232"/>
      <c r="ALV49" s="1233"/>
      <c r="ALW49" s="1233"/>
      <c r="ALX49" s="1233"/>
      <c r="ALY49" s="1233"/>
      <c r="ALZ49" s="1233"/>
      <c r="AMA49" s="1233"/>
      <c r="AMB49" s="1233"/>
      <c r="AMC49" s="1233"/>
      <c r="AMD49" s="1232"/>
      <c r="AME49" s="1233"/>
      <c r="AMF49" s="1233"/>
      <c r="AMG49" s="1233"/>
      <c r="AMH49" s="1233"/>
      <c r="AMI49" s="1233"/>
      <c r="AMJ49" s="1233"/>
      <c r="AMK49" s="1233"/>
      <c r="AML49" s="1233"/>
      <c r="AMM49" s="1232"/>
      <c r="AMN49" s="1233"/>
      <c r="AMO49" s="1233"/>
      <c r="AMP49" s="1233"/>
      <c r="AMQ49" s="1233"/>
      <c r="AMR49" s="1233"/>
      <c r="AMS49" s="1233"/>
      <c r="AMT49" s="1233"/>
      <c r="AMU49" s="1233"/>
      <c r="AMV49" s="1232"/>
      <c r="AMW49" s="1233"/>
      <c r="AMX49" s="1233"/>
      <c r="AMY49" s="1233"/>
      <c r="AMZ49" s="1233"/>
      <c r="ANA49" s="1233"/>
      <c r="ANB49" s="1233"/>
      <c r="ANC49" s="1233"/>
      <c r="AND49" s="1233"/>
      <c r="ANE49" s="1232"/>
      <c r="ANF49" s="1233"/>
      <c r="ANG49" s="1233"/>
      <c r="ANH49" s="1233"/>
      <c r="ANI49" s="1233"/>
      <c r="ANJ49" s="1233"/>
      <c r="ANK49" s="1233"/>
      <c r="ANL49" s="1233"/>
      <c r="ANM49" s="1233"/>
      <c r="ANN49" s="1232"/>
      <c r="ANO49" s="1233"/>
      <c r="ANP49" s="1233"/>
      <c r="ANQ49" s="1233"/>
      <c r="ANR49" s="1233"/>
      <c r="ANS49" s="1233"/>
      <c r="ANT49" s="1233"/>
      <c r="ANU49" s="1233"/>
      <c r="ANV49" s="1233"/>
      <c r="ANW49" s="1232"/>
      <c r="ANX49" s="1233"/>
      <c r="ANY49" s="1233"/>
      <c r="ANZ49" s="1233"/>
      <c r="AOA49" s="1233"/>
      <c r="AOB49" s="1233"/>
      <c r="AOC49" s="1233"/>
      <c r="AOD49" s="1233"/>
      <c r="AOE49" s="1233"/>
      <c r="AOF49" s="1232"/>
      <c r="AOG49" s="1233"/>
      <c r="AOH49" s="1233"/>
      <c r="AOI49" s="1233"/>
      <c r="AOJ49" s="1233"/>
      <c r="AOK49" s="1233"/>
      <c r="AOL49" s="1233"/>
      <c r="AOM49" s="1233"/>
      <c r="AON49" s="1233"/>
      <c r="AOO49" s="1232"/>
      <c r="AOP49" s="1233"/>
      <c r="AOQ49" s="1233"/>
      <c r="AOR49" s="1233"/>
      <c r="AOS49" s="1233"/>
      <c r="AOT49" s="1233"/>
      <c r="AOU49" s="1233"/>
      <c r="AOV49" s="1233"/>
      <c r="AOW49" s="1233"/>
      <c r="AOX49" s="1232"/>
      <c r="AOY49" s="1233"/>
      <c r="AOZ49" s="1233"/>
      <c r="APA49" s="1233"/>
      <c r="APB49" s="1233"/>
      <c r="APC49" s="1233"/>
      <c r="APD49" s="1233"/>
      <c r="APE49" s="1233"/>
      <c r="APF49" s="1233"/>
      <c r="APG49" s="1232"/>
      <c r="APH49" s="1233"/>
      <c r="API49" s="1233"/>
      <c r="APJ49" s="1233"/>
      <c r="APK49" s="1233"/>
      <c r="APL49" s="1233"/>
      <c r="APM49" s="1233"/>
      <c r="APN49" s="1233"/>
      <c r="APO49" s="1233"/>
      <c r="APP49" s="1232"/>
      <c r="APQ49" s="1233"/>
      <c r="APR49" s="1233"/>
      <c r="APS49" s="1233"/>
      <c r="APT49" s="1233"/>
      <c r="APU49" s="1233"/>
      <c r="APV49" s="1233"/>
      <c r="APW49" s="1233"/>
      <c r="APX49" s="1233"/>
      <c r="APY49" s="1232"/>
      <c r="APZ49" s="1233"/>
      <c r="AQA49" s="1233"/>
      <c r="AQB49" s="1233"/>
      <c r="AQC49" s="1233"/>
      <c r="AQD49" s="1233"/>
      <c r="AQE49" s="1233"/>
      <c r="AQF49" s="1233"/>
      <c r="AQG49" s="1233"/>
      <c r="AQH49" s="1232"/>
      <c r="AQI49" s="1233"/>
      <c r="AQJ49" s="1233"/>
      <c r="AQK49" s="1233"/>
      <c r="AQL49" s="1233"/>
      <c r="AQM49" s="1233"/>
      <c r="AQN49" s="1233"/>
      <c r="AQO49" s="1233"/>
      <c r="AQP49" s="1233"/>
      <c r="AQQ49" s="1232"/>
      <c r="AQR49" s="1233"/>
      <c r="AQS49" s="1233"/>
      <c r="AQT49" s="1233"/>
      <c r="AQU49" s="1233"/>
      <c r="AQV49" s="1233"/>
      <c r="AQW49" s="1233"/>
      <c r="AQX49" s="1233"/>
      <c r="AQY49" s="1233"/>
      <c r="AQZ49" s="1232"/>
      <c r="ARA49" s="1233"/>
      <c r="ARB49" s="1233"/>
      <c r="ARC49" s="1233"/>
      <c r="ARD49" s="1233"/>
      <c r="ARE49" s="1233"/>
      <c r="ARF49" s="1233"/>
      <c r="ARG49" s="1233"/>
      <c r="ARH49" s="1233"/>
      <c r="ARI49" s="1232"/>
      <c r="ARJ49" s="1233"/>
      <c r="ARK49" s="1233"/>
      <c r="ARL49" s="1233"/>
      <c r="ARM49" s="1233"/>
      <c r="ARN49" s="1233"/>
      <c r="ARO49" s="1233"/>
      <c r="ARP49" s="1233"/>
      <c r="ARQ49" s="1233"/>
      <c r="ARR49" s="1232"/>
      <c r="ARS49" s="1233"/>
      <c r="ART49" s="1233"/>
      <c r="ARU49" s="1233"/>
      <c r="ARV49" s="1233"/>
      <c r="ARW49" s="1233"/>
      <c r="ARX49" s="1233"/>
      <c r="ARY49" s="1233"/>
      <c r="ARZ49" s="1233"/>
      <c r="ASA49" s="1232"/>
      <c r="ASB49" s="1233"/>
      <c r="ASC49" s="1233"/>
      <c r="ASD49" s="1233"/>
      <c r="ASE49" s="1233"/>
      <c r="ASF49" s="1233"/>
      <c r="ASG49" s="1233"/>
      <c r="ASH49" s="1233"/>
      <c r="ASI49" s="1233"/>
      <c r="ASJ49" s="1232"/>
      <c r="ASK49" s="1233"/>
      <c r="ASL49" s="1233"/>
      <c r="ASM49" s="1233"/>
      <c r="ASN49" s="1233"/>
      <c r="ASO49" s="1233"/>
      <c r="ASP49" s="1233"/>
      <c r="ASQ49" s="1233"/>
      <c r="ASR49" s="1233"/>
      <c r="ASS49" s="1232"/>
      <c r="AST49" s="1233"/>
      <c r="ASU49" s="1233"/>
      <c r="ASV49" s="1233"/>
      <c r="ASW49" s="1233"/>
      <c r="ASX49" s="1233"/>
      <c r="ASY49" s="1233"/>
      <c r="ASZ49" s="1233"/>
      <c r="ATA49" s="1233"/>
      <c r="ATB49" s="1232"/>
      <c r="ATC49" s="1233"/>
      <c r="ATD49" s="1233"/>
      <c r="ATE49" s="1233"/>
      <c r="ATF49" s="1233"/>
      <c r="ATG49" s="1233"/>
      <c r="ATH49" s="1233"/>
      <c r="ATI49" s="1233"/>
      <c r="ATJ49" s="1233"/>
      <c r="ATK49" s="1232"/>
      <c r="ATL49" s="1233"/>
      <c r="ATM49" s="1233"/>
      <c r="ATN49" s="1233"/>
      <c r="ATO49" s="1233"/>
      <c r="ATP49" s="1233"/>
      <c r="ATQ49" s="1233"/>
      <c r="ATR49" s="1233"/>
      <c r="ATS49" s="1233"/>
      <c r="ATT49" s="1232"/>
      <c r="ATU49" s="1233"/>
      <c r="ATV49" s="1233"/>
      <c r="ATW49" s="1233"/>
      <c r="ATX49" s="1233"/>
      <c r="ATY49" s="1233"/>
      <c r="ATZ49" s="1233"/>
      <c r="AUA49" s="1233"/>
      <c r="AUB49" s="1233"/>
      <c r="AUC49" s="1232"/>
      <c r="AUD49" s="1233"/>
      <c r="AUE49" s="1233"/>
      <c r="AUF49" s="1233"/>
      <c r="AUG49" s="1233"/>
      <c r="AUH49" s="1233"/>
      <c r="AUI49" s="1233"/>
      <c r="AUJ49" s="1233"/>
      <c r="AUK49" s="1233"/>
      <c r="AUL49" s="1232"/>
      <c r="AUM49" s="1233"/>
      <c r="AUN49" s="1233"/>
      <c r="AUO49" s="1233"/>
      <c r="AUP49" s="1233"/>
      <c r="AUQ49" s="1233"/>
      <c r="AUR49" s="1233"/>
      <c r="AUS49" s="1233"/>
      <c r="AUT49" s="1233"/>
      <c r="AUU49" s="1232"/>
      <c r="AUV49" s="1233"/>
      <c r="AUW49" s="1233"/>
      <c r="AUX49" s="1233"/>
      <c r="AUY49" s="1233"/>
      <c r="AUZ49" s="1233"/>
      <c r="AVA49" s="1233"/>
      <c r="AVB49" s="1233"/>
      <c r="AVC49" s="1233"/>
      <c r="AVD49" s="1232"/>
      <c r="AVE49" s="1233"/>
      <c r="AVF49" s="1233"/>
      <c r="AVG49" s="1233"/>
      <c r="AVH49" s="1233"/>
      <c r="AVI49" s="1233"/>
      <c r="AVJ49" s="1233"/>
      <c r="AVK49" s="1233"/>
      <c r="AVL49" s="1233"/>
      <c r="AVM49" s="1232"/>
      <c r="AVN49" s="1233"/>
      <c r="AVO49" s="1233"/>
      <c r="AVP49" s="1233"/>
      <c r="AVQ49" s="1233"/>
      <c r="AVR49" s="1233"/>
      <c r="AVS49" s="1233"/>
      <c r="AVT49" s="1233"/>
      <c r="AVU49" s="1233"/>
      <c r="AVV49" s="1232"/>
      <c r="AVW49" s="1233"/>
      <c r="AVX49" s="1233"/>
      <c r="AVY49" s="1233"/>
      <c r="AVZ49" s="1233"/>
      <c r="AWA49" s="1233"/>
      <c r="AWB49" s="1233"/>
      <c r="AWC49" s="1233"/>
      <c r="AWD49" s="1233"/>
      <c r="AWE49" s="1232"/>
      <c r="AWF49" s="1233"/>
      <c r="AWG49" s="1233"/>
      <c r="AWH49" s="1233"/>
      <c r="AWI49" s="1233"/>
      <c r="AWJ49" s="1233"/>
      <c r="AWK49" s="1233"/>
      <c r="AWL49" s="1233"/>
      <c r="AWM49" s="1233"/>
      <c r="AWN49" s="1232"/>
      <c r="AWO49" s="1233"/>
      <c r="AWP49" s="1233"/>
      <c r="AWQ49" s="1233"/>
      <c r="AWR49" s="1233"/>
      <c r="AWS49" s="1233"/>
      <c r="AWT49" s="1233"/>
      <c r="AWU49" s="1233"/>
      <c r="AWV49" s="1233"/>
      <c r="AWW49" s="1232"/>
      <c r="AWX49" s="1233"/>
      <c r="AWY49" s="1233"/>
      <c r="AWZ49" s="1233"/>
      <c r="AXA49" s="1233"/>
      <c r="AXB49" s="1233"/>
      <c r="AXC49" s="1233"/>
      <c r="AXD49" s="1233"/>
      <c r="AXE49" s="1233"/>
      <c r="AXF49" s="1232"/>
      <c r="AXG49" s="1233"/>
      <c r="AXH49" s="1233"/>
      <c r="AXI49" s="1233"/>
      <c r="AXJ49" s="1233"/>
      <c r="AXK49" s="1233"/>
      <c r="AXL49" s="1233"/>
      <c r="AXM49" s="1233"/>
      <c r="AXN49" s="1233"/>
      <c r="AXO49" s="1232"/>
      <c r="AXP49" s="1233"/>
      <c r="AXQ49" s="1233"/>
      <c r="AXR49" s="1233"/>
      <c r="AXS49" s="1233"/>
      <c r="AXT49" s="1233"/>
      <c r="AXU49" s="1233"/>
      <c r="AXV49" s="1233"/>
      <c r="AXW49" s="1233"/>
      <c r="AXX49" s="1232"/>
      <c r="AXY49" s="1233"/>
      <c r="AXZ49" s="1233"/>
      <c r="AYA49" s="1233"/>
      <c r="AYB49" s="1233"/>
      <c r="AYC49" s="1233"/>
      <c r="AYD49" s="1233"/>
      <c r="AYE49" s="1233"/>
      <c r="AYF49" s="1233"/>
      <c r="AYG49" s="1232"/>
      <c r="AYH49" s="1233"/>
      <c r="AYI49" s="1233"/>
      <c r="AYJ49" s="1233"/>
      <c r="AYK49" s="1233"/>
      <c r="AYL49" s="1233"/>
      <c r="AYM49" s="1233"/>
      <c r="AYN49" s="1233"/>
      <c r="AYO49" s="1233"/>
      <c r="AYP49" s="1232"/>
      <c r="AYQ49" s="1233"/>
      <c r="AYR49" s="1233"/>
      <c r="AYS49" s="1233"/>
      <c r="AYT49" s="1233"/>
      <c r="AYU49" s="1233"/>
      <c r="AYV49" s="1233"/>
      <c r="AYW49" s="1233"/>
      <c r="AYX49" s="1233"/>
      <c r="AYY49" s="1232"/>
      <c r="AYZ49" s="1233"/>
      <c r="AZA49" s="1233"/>
      <c r="AZB49" s="1233"/>
      <c r="AZC49" s="1233"/>
      <c r="AZD49" s="1233"/>
      <c r="AZE49" s="1233"/>
      <c r="AZF49" s="1233"/>
      <c r="AZG49" s="1233"/>
      <c r="AZH49" s="1232"/>
      <c r="AZI49" s="1233"/>
      <c r="AZJ49" s="1233"/>
      <c r="AZK49" s="1233"/>
      <c r="AZL49" s="1233"/>
      <c r="AZM49" s="1233"/>
      <c r="AZN49" s="1233"/>
      <c r="AZO49" s="1233"/>
      <c r="AZP49" s="1233"/>
      <c r="AZQ49" s="1232"/>
      <c r="AZR49" s="1233"/>
      <c r="AZS49" s="1233"/>
      <c r="AZT49" s="1233"/>
      <c r="AZU49" s="1233"/>
      <c r="AZV49" s="1233"/>
      <c r="AZW49" s="1233"/>
      <c r="AZX49" s="1233"/>
      <c r="AZY49" s="1233"/>
      <c r="AZZ49" s="1232"/>
      <c r="BAA49" s="1233"/>
      <c r="BAB49" s="1233"/>
      <c r="BAC49" s="1233"/>
      <c r="BAD49" s="1233"/>
      <c r="BAE49" s="1233"/>
      <c r="BAF49" s="1233"/>
      <c r="BAG49" s="1233"/>
      <c r="BAH49" s="1233"/>
      <c r="BAI49" s="1232"/>
      <c r="BAJ49" s="1233"/>
      <c r="BAK49" s="1233"/>
      <c r="BAL49" s="1233"/>
      <c r="BAM49" s="1233"/>
      <c r="BAN49" s="1233"/>
      <c r="BAO49" s="1233"/>
      <c r="BAP49" s="1233"/>
      <c r="BAQ49" s="1233"/>
      <c r="BAR49" s="1232"/>
      <c r="BAS49" s="1233"/>
      <c r="BAT49" s="1233"/>
      <c r="BAU49" s="1233"/>
      <c r="BAV49" s="1233"/>
      <c r="BAW49" s="1233"/>
      <c r="BAX49" s="1233"/>
      <c r="BAY49" s="1233"/>
      <c r="BAZ49" s="1233"/>
      <c r="BBA49" s="1232"/>
      <c r="BBB49" s="1233"/>
      <c r="BBC49" s="1233"/>
      <c r="BBD49" s="1233"/>
      <c r="BBE49" s="1233"/>
      <c r="BBF49" s="1233"/>
      <c r="BBG49" s="1233"/>
      <c r="BBH49" s="1233"/>
      <c r="BBI49" s="1233"/>
      <c r="BBJ49" s="1232"/>
      <c r="BBK49" s="1233"/>
      <c r="BBL49" s="1233"/>
      <c r="BBM49" s="1233"/>
      <c r="BBN49" s="1233"/>
      <c r="BBO49" s="1233"/>
      <c r="BBP49" s="1233"/>
      <c r="BBQ49" s="1233"/>
      <c r="BBR49" s="1233"/>
      <c r="BBS49" s="1232"/>
      <c r="BBT49" s="1233"/>
      <c r="BBU49" s="1233"/>
      <c r="BBV49" s="1233"/>
      <c r="BBW49" s="1233"/>
      <c r="BBX49" s="1233"/>
      <c r="BBY49" s="1233"/>
      <c r="BBZ49" s="1233"/>
      <c r="BCA49" s="1233"/>
      <c r="BCB49" s="1232"/>
      <c r="BCC49" s="1233"/>
      <c r="BCD49" s="1233"/>
      <c r="BCE49" s="1233"/>
      <c r="BCF49" s="1233"/>
      <c r="BCG49" s="1233"/>
      <c r="BCH49" s="1233"/>
      <c r="BCI49" s="1233"/>
      <c r="BCJ49" s="1233"/>
      <c r="BCK49" s="1232"/>
      <c r="BCL49" s="1233"/>
      <c r="BCM49" s="1233"/>
      <c r="BCN49" s="1233"/>
      <c r="BCO49" s="1233"/>
      <c r="BCP49" s="1233"/>
      <c r="BCQ49" s="1233"/>
      <c r="BCR49" s="1233"/>
      <c r="BCS49" s="1233"/>
      <c r="BCT49" s="1232"/>
      <c r="BCU49" s="1233"/>
      <c r="BCV49" s="1233"/>
      <c r="BCW49" s="1233"/>
      <c r="BCX49" s="1233"/>
      <c r="BCY49" s="1233"/>
      <c r="BCZ49" s="1233"/>
      <c r="BDA49" s="1233"/>
      <c r="BDB49" s="1233"/>
      <c r="BDC49" s="1232"/>
      <c r="BDD49" s="1233"/>
      <c r="BDE49" s="1233"/>
      <c r="BDF49" s="1233"/>
      <c r="BDG49" s="1233"/>
      <c r="BDH49" s="1233"/>
      <c r="BDI49" s="1233"/>
      <c r="BDJ49" s="1233"/>
      <c r="BDK49" s="1233"/>
      <c r="BDL49" s="1232"/>
      <c r="BDM49" s="1233"/>
      <c r="BDN49" s="1233"/>
      <c r="BDO49" s="1233"/>
      <c r="BDP49" s="1233"/>
      <c r="BDQ49" s="1233"/>
      <c r="BDR49" s="1233"/>
      <c r="BDS49" s="1233"/>
      <c r="BDT49" s="1233"/>
      <c r="BDU49" s="1232"/>
      <c r="BDV49" s="1233"/>
      <c r="BDW49" s="1233"/>
      <c r="BDX49" s="1233"/>
      <c r="BDY49" s="1233"/>
      <c r="BDZ49" s="1233"/>
      <c r="BEA49" s="1233"/>
      <c r="BEB49" s="1233"/>
      <c r="BEC49" s="1233"/>
      <c r="BED49" s="1232"/>
      <c r="BEE49" s="1233"/>
      <c r="BEF49" s="1233"/>
      <c r="BEG49" s="1233"/>
      <c r="BEH49" s="1233"/>
      <c r="BEI49" s="1233"/>
      <c r="BEJ49" s="1233"/>
      <c r="BEK49" s="1233"/>
      <c r="BEL49" s="1233"/>
      <c r="BEM49" s="1232"/>
      <c r="BEN49" s="1233"/>
      <c r="BEO49" s="1233"/>
      <c r="BEP49" s="1233"/>
      <c r="BEQ49" s="1233"/>
      <c r="BER49" s="1233"/>
      <c r="BES49" s="1233"/>
      <c r="BET49" s="1233"/>
      <c r="BEU49" s="1233"/>
      <c r="BEV49" s="1232"/>
      <c r="BEW49" s="1233"/>
      <c r="BEX49" s="1233"/>
      <c r="BEY49" s="1233"/>
      <c r="BEZ49" s="1233"/>
      <c r="BFA49" s="1233"/>
      <c r="BFB49" s="1233"/>
      <c r="BFC49" s="1233"/>
      <c r="BFD49" s="1233"/>
      <c r="BFE49" s="1232"/>
      <c r="BFF49" s="1233"/>
      <c r="BFG49" s="1233"/>
      <c r="BFH49" s="1233"/>
      <c r="BFI49" s="1233"/>
      <c r="BFJ49" s="1233"/>
      <c r="BFK49" s="1233"/>
      <c r="BFL49" s="1233"/>
      <c r="BFM49" s="1233"/>
      <c r="BFN49" s="1232"/>
      <c r="BFO49" s="1233"/>
      <c r="BFP49" s="1233"/>
      <c r="BFQ49" s="1233"/>
      <c r="BFR49" s="1233"/>
      <c r="BFS49" s="1233"/>
      <c r="BFT49" s="1233"/>
      <c r="BFU49" s="1233"/>
      <c r="BFV49" s="1233"/>
      <c r="BFW49" s="1232"/>
      <c r="BFX49" s="1233"/>
      <c r="BFY49" s="1233"/>
      <c r="BFZ49" s="1233"/>
      <c r="BGA49" s="1233"/>
      <c r="BGB49" s="1233"/>
      <c r="BGC49" s="1233"/>
      <c r="BGD49" s="1233"/>
      <c r="BGE49" s="1233"/>
      <c r="BGF49" s="1232"/>
      <c r="BGG49" s="1233"/>
      <c r="BGH49" s="1233"/>
      <c r="BGI49" s="1233"/>
      <c r="BGJ49" s="1233"/>
      <c r="BGK49" s="1233"/>
      <c r="BGL49" s="1233"/>
      <c r="BGM49" s="1233"/>
      <c r="BGN49" s="1233"/>
      <c r="BGO49" s="1232"/>
      <c r="BGP49" s="1233"/>
      <c r="BGQ49" s="1233"/>
      <c r="BGR49" s="1233"/>
      <c r="BGS49" s="1233"/>
      <c r="BGT49" s="1233"/>
      <c r="BGU49" s="1233"/>
      <c r="BGV49" s="1233"/>
      <c r="BGW49" s="1233"/>
      <c r="BGX49" s="1232"/>
      <c r="BGY49" s="1233"/>
      <c r="BGZ49" s="1233"/>
      <c r="BHA49" s="1233"/>
      <c r="BHB49" s="1233"/>
      <c r="BHC49" s="1233"/>
      <c r="BHD49" s="1233"/>
      <c r="BHE49" s="1233"/>
      <c r="BHF49" s="1233"/>
      <c r="BHG49" s="1232"/>
      <c r="BHH49" s="1233"/>
      <c r="BHI49" s="1233"/>
      <c r="BHJ49" s="1233"/>
      <c r="BHK49" s="1233"/>
      <c r="BHL49" s="1233"/>
      <c r="BHM49" s="1233"/>
      <c r="BHN49" s="1233"/>
      <c r="BHO49" s="1233"/>
      <c r="BHP49" s="1232"/>
      <c r="BHQ49" s="1233"/>
      <c r="BHR49" s="1233"/>
      <c r="BHS49" s="1233"/>
      <c r="BHT49" s="1233"/>
      <c r="BHU49" s="1233"/>
      <c r="BHV49" s="1233"/>
      <c r="BHW49" s="1233"/>
      <c r="BHX49" s="1233"/>
      <c r="BHY49" s="1232"/>
      <c r="BHZ49" s="1233"/>
      <c r="BIA49" s="1233"/>
      <c r="BIB49" s="1233"/>
      <c r="BIC49" s="1233"/>
      <c r="BID49" s="1233"/>
      <c r="BIE49" s="1233"/>
      <c r="BIF49" s="1233"/>
      <c r="BIG49" s="1233"/>
      <c r="BIH49" s="1232"/>
      <c r="BII49" s="1233"/>
      <c r="BIJ49" s="1233"/>
      <c r="BIK49" s="1233"/>
      <c r="BIL49" s="1233"/>
      <c r="BIM49" s="1233"/>
      <c r="BIN49" s="1233"/>
      <c r="BIO49" s="1233"/>
      <c r="BIP49" s="1233"/>
      <c r="BIQ49" s="1232"/>
      <c r="BIR49" s="1233"/>
      <c r="BIS49" s="1233"/>
      <c r="BIT49" s="1233"/>
      <c r="BIU49" s="1233"/>
      <c r="BIV49" s="1233"/>
      <c r="BIW49" s="1233"/>
      <c r="BIX49" s="1233"/>
      <c r="BIY49" s="1233"/>
      <c r="BIZ49" s="1232"/>
      <c r="BJA49" s="1233"/>
      <c r="BJB49" s="1233"/>
      <c r="BJC49" s="1233"/>
      <c r="BJD49" s="1233"/>
      <c r="BJE49" s="1233"/>
      <c r="BJF49" s="1233"/>
      <c r="BJG49" s="1233"/>
      <c r="BJH49" s="1233"/>
      <c r="BJI49" s="1232"/>
      <c r="BJJ49" s="1233"/>
      <c r="BJK49" s="1233"/>
      <c r="BJL49" s="1233"/>
      <c r="BJM49" s="1233"/>
      <c r="BJN49" s="1233"/>
      <c r="BJO49" s="1233"/>
      <c r="BJP49" s="1233"/>
      <c r="BJQ49" s="1233"/>
      <c r="BJR49" s="1232"/>
      <c r="BJS49" s="1233"/>
      <c r="BJT49" s="1233"/>
      <c r="BJU49" s="1233"/>
      <c r="BJV49" s="1233"/>
      <c r="BJW49" s="1233"/>
      <c r="BJX49" s="1233"/>
      <c r="BJY49" s="1233"/>
      <c r="BJZ49" s="1233"/>
      <c r="BKA49" s="1232"/>
      <c r="BKB49" s="1233"/>
      <c r="BKC49" s="1233"/>
      <c r="BKD49" s="1233"/>
      <c r="BKE49" s="1233"/>
      <c r="BKF49" s="1233"/>
      <c r="BKG49" s="1233"/>
      <c r="BKH49" s="1233"/>
      <c r="BKI49" s="1233"/>
      <c r="BKJ49" s="1232"/>
      <c r="BKK49" s="1233"/>
      <c r="BKL49" s="1233"/>
      <c r="BKM49" s="1233"/>
      <c r="BKN49" s="1233"/>
      <c r="BKO49" s="1233"/>
      <c r="BKP49" s="1233"/>
      <c r="BKQ49" s="1233"/>
      <c r="BKR49" s="1233"/>
      <c r="BKS49" s="1232"/>
      <c r="BKT49" s="1233"/>
      <c r="BKU49" s="1233"/>
      <c r="BKV49" s="1233"/>
      <c r="BKW49" s="1233"/>
      <c r="BKX49" s="1233"/>
      <c r="BKY49" s="1233"/>
      <c r="BKZ49" s="1233"/>
      <c r="BLA49" s="1233"/>
      <c r="BLB49" s="1232"/>
      <c r="BLC49" s="1233"/>
      <c r="BLD49" s="1233"/>
      <c r="BLE49" s="1233"/>
      <c r="BLF49" s="1233"/>
      <c r="BLG49" s="1233"/>
      <c r="BLH49" s="1233"/>
      <c r="BLI49" s="1233"/>
      <c r="BLJ49" s="1233"/>
      <c r="BLK49" s="1232"/>
      <c r="BLL49" s="1233"/>
      <c r="BLM49" s="1233"/>
      <c r="BLN49" s="1233"/>
      <c r="BLO49" s="1233"/>
      <c r="BLP49" s="1233"/>
      <c r="BLQ49" s="1233"/>
      <c r="BLR49" s="1233"/>
      <c r="BLS49" s="1233"/>
      <c r="BLT49" s="1232"/>
      <c r="BLU49" s="1233"/>
      <c r="BLV49" s="1233"/>
      <c r="BLW49" s="1233"/>
      <c r="BLX49" s="1233"/>
      <c r="BLY49" s="1233"/>
      <c r="BLZ49" s="1233"/>
      <c r="BMA49" s="1233"/>
      <c r="BMB49" s="1233"/>
      <c r="BMC49" s="1232"/>
      <c r="BMD49" s="1233"/>
      <c r="BME49" s="1233"/>
      <c r="BMF49" s="1233"/>
      <c r="BMG49" s="1233"/>
      <c r="BMH49" s="1233"/>
      <c r="BMI49" s="1233"/>
      <c r="BMJ49" s="1233"/>
      <c r="BMK49" s="1233"/>
      <c r="BML49" s="1232"/>
      <c r="BMM49" s="1233"/>
      <c r="BMN49" s="1233"/>
      <c r="BMO49" s="1233"/>
      <c r="BMP49" s="1233"/>
      <c r="BMQ49" s="1233"/>
      <c r="BMR49" s="1233"/>
      <c r="BMS49" s="1233"/>
      <c r="BMT49" s="1233"/>
      <c r="BMU49" s="1232"/>
      <c r="BMV49" s="1233"/>
      <c r="BMW49" s="1233"/>
      <c r="BMX49" s="1233"/>
      <c r="BMY49" s="1233"/>
      <c r="BMZ49" s="1233"/>
      <c r="BNA49" s="1233"/>
      <c r="BNB49" s="1233"/>
      <c r="BNC49" s="1233"/>
      <c r="BND49" s="1232"/>
      <c r="BNE49" s="1233"/>
      <c r="BNF49" s="1233"/>
      <c r="BNG49" s="1233"/>
      <c r="BNH49" s="1233"/>
      <c r="BNI49" s="1233"/>
      <c r="BNJ49" s="1233"/>
      <c r="BNK49" s="1233"/>
      <c r="BNL49" s="1233"/>
      <c r="BNM49" s="1232"/>
      <c r="BNN49" s="1233"/>
      <c r="BNO49" s="1233"/>
      <c r="BNP49" s="1233"/>
      <c r="BNQ49" s="1233"/>
      <c r="BNR49" s="1233"/>
      <c r="BNS49" s="1233"/>
      <c r="BNT49" s="1233"/>
      <c r="BNU49" s="1233"/>
      <c r="BNV49" s="1232"/>
      <c r="BNW49" s="1233"/>
      <c r="BNX49" s="1233"/>
      <c r="BNY49" s="1233"/>
      <c r="BNZ49" s="1233"/>
      <c r="BOA49" s="1233"/>
      <c r="BOB49" s="1233"/>
      <c r="BOC49" s="1233"/>
      <c r="BOD49" s="1233"/>
      <c r="BOE49" s="1232"/>
      <c r="BOF49" s="1233"/>
      <c r="BOG49" s="1233"/>
      <c r="BOH49" s="1233"/>
      <c r="BOI49" s="1233"/>
      <c r="BOJ49" s="1233"/>
      <c r="BOK49" s="1233"/>
      <c r="BOL49" s="1233"/>
      <c r="BOM49" s="1233"/>
      <c r="BON49" s="1232"/>
      <c r="BOO49" s="1233"/>
      <c r="BOP49" s="1233"/>
      <c r="BOQ49" s="1233"/>
      <c r="BOR49" s="1233"/>
      <c r="BOS49" s="1233"/>
      <c r="BOT49" s="1233"/>
      <c r="BOU49" s="1233"/>
      <c r="BOV49" s="1233"/>
      <c r="BOW49" s="1232"/>
      <c r="BOX49" s="1233"/>
      <c r="BOY49" s="1233"/>
      <c r="BOZ49" s="1233"/>
      <c r="BPA49" s="1233"/>
      <c r="BPB49" s="1233"/>
      <c r="BPC49" s="1233"/>
      <c r="BPD49" s="1233"/>
      <c r="BPE49" s="1233"/>
      <c r="BPF49" s="1232"/>
      <c r="BPG49" s="1233"/>
      <c r="BPH49" s="1233"/>
      <c r="BPI49" s="1233"/>
      <c r="BPJ49" s="1233"/>
      <c r="BPK49" s="1233"/>
      <c r="BPL49" s="1233"/>
      <c r="BPM49" s="1233"/>
      <c r="BPN49" s="1233"/>
      <c r="BPO49" s="1232"/>
      <c r="BPP49" s="1233"/>
      <c r="BPQ49" s="1233"/>
      <c r="BPR49" s="1233"/>
      <c r="BPS49" s="1233"/>
      <c r="BPT49" s="1233"/>
      <c r="BPU49" s="1233"/>
      <c r="BPV49" s="1233"/>
      <c r="BPW49" s="1233"/>
      <c r="BPX49" s="1232"/>
      <c r="BPY49" s="1233"/>
      <c r="BPZ49" s="1233"/>
      <c r="BQA49" s="1233"/>
      <c r="BQB49" s="1233"/>
      <c r="BQC49" s="1233"/>
      <c r="BQD49" s="1233"/>
      <c r="BQE49" s="1233"/>
      <c r="BQF49" s="1233"/>
      <c r="BQG49" s="1232"/>
      <c r="BQH49" s="1233"/>
      <c r="BQI49" s="1233"/>
      <c r="BQJ49" s="1233"/>
      <c r="BQK49" s="1233"/>
      <c r="BQL49" s="1233"/>
      <c r="BQM49" s="1233"/>
      <c r="BQN49" s="1233"/>
      <c r="BQO49" s="1233"/>
      <c r="BQP49" s="1232"/>
      <c r="BQQ49" s="1233"/>
      <c r="BQR49" s="1233"/>
      <c r="BQS49" s="1233"/>
      <c r="BQT49" s="1233"/>
      <c r="BQU49" s="1233"/>
      <c r="BQV49" s="1233"/>
      <c r="BQW49" s="1233"/>
      <c r="BQX49" s="1233"/>
      <c r="BQY49" s="1232"/>
      <c r="BQZ49" s="1233"/>
      <c r="BRA49" s="1233"/>
      <c r="BRB49" s="1233"/>
      <c r="BRC49" s="1233"/>
      <c r="BRD49" s="1233"/>
      <c r="BRE49" s="1233"/>
      <c r="BRF49" s="1233"/>
      <c r="BRG49" s="1233"/>
      <c r="BRH49" s="1232"/>
      <c r="BRI49" s="1233"/>
      <c r="BRJ49" s="1233"/>
      <c r="BRK49" s="1233"/>
      <c r="BRL49" s="1233"/>
      <c r="BRM49" s="1233"/>
      <c r="BRN49" s="1233"/>
      <c r="BRO49" s="1233"/>
      <c r="BRP49" s="1233"/>
      <c r="BRQ49" s="1232"/>
      <c r="BRR49" s="1233"/>
      <c r="BRS49" s="1233"/>
      <c r="BRT49" s="1233"/>
      <c r="BRU49" s="1233"/>
      <c r="BRV49" s="1233"/>
      <c r="BRW49" s="1233"/>
      <c r="BRX49" s="1233"/>
      <c r="BRY49" s="1233"/>
      <c r="BRZ49" s="1232"/>
      <c r="BSA49" s="1233"/>
      <c r="BSB49" s="1233"/>
      <c r="BSC49" s="1233"/>
      <c r="BSD49" s="1233"/>
      <c r="BSE49" s="1233"/>
      <c r="BSF49" s="1233"/>
      <c r="BSG49" s="1233"/>
      <c r="BSH49" s="1233"/>
      <c r="BSI49" s="1232"/>
      <c r="BSJ49" s="1233"/>
      <c r="BSK49" s="1233"/>
      <c r="BSL49" s="1233"/>
      <c r="BSM49" s="1233"/>
      <c r="BSN49" s="1233"/>
      <c r="BSO49" s="1233"/>
      <c r="BSP49" s="1233"/>
      <c r="BSQ49" s="1233"/>
      <c r="BSR49" s="1232"/>
      <c r="BSS49" s="1233"/>
      <c r="BST49" s="1233"/>
      <c r="BSU49" s="1233"/>
      <c r="BSV49" s="1233"/>
      <c r="BSW49" s="1233"/>
      <c r="BSX49" s="1233"/>
      <c r="BSY49" s="1233"/>
      <c r="BSZ49" s="1233"/>
      <c r="BTA49" s="1232"/>
      <c r="BTB49" s="1233"/>
      <c r="BTC49" s="1233"/>
      <c r="BTD49" s="1233"/>
      <c r="BTE49" s="1233"/>
      <c r="BTF49" s="1233"/>
      <c r="BTG49" s="1233"/>
      <c r="BTH49" s="1233"/>
      <c r="BTI49" s="1233"/>
      <c r="BTJ49" s="1232"/>
      <c r="BTK49" s="1233"/>
      <c r="BTL49" s="1233"/>
      <c r="BTM49" s="1233"/>
      <c r="BTN49" s="1233"/>
      <c r="BTO49" s="1233"/>
      <c r="BTP49" s="1233"/>
      <c r="BTQ49" s="1233"/>
      <c r="BTR49" s="1233"/>
      <c r="BTS49" s="1232"/>
      <c r="BTT49" s="1233"/>
      <c r="BTU49" s="1233"/>
      <c r="BTV49" s="1233"/>
      <c r="BTW49" s="1233"/>
      <c r="BTX49" s="1233"/>
      <c r="BTY49" s="1233"/>
      <c r="BTZ49" s="1233"/>
      <c r="BUA49" s="1233"/>
      <c r="BUB49" s="1232"/>
      <c r="BUC49" s="1233"/>
      <c r="BUD49" s="1233"/>
      <c r="BUE49" s="1233"/>
      <c r="BUF49" s="1233"/>
      <c r="BUG49" s="1233"/>
      <c r="BUH49" s="1233"/>
      <c r="BUI49" s="1233"/>
      <c r="BUJ49" s="1233"/>
      <c r="BUK49" s="1232"/>
      <c r="BUL49" s="1233"/>
      <c r="BUM49" s="1233"/>
      <c r="BUN49" s="1233"/>
      <c r="BUO49" s="1233"/>
      <c r="BUP49" s="1233"/>
      <c r="BUQ49" s="1233"/>
      <c r="BUR49" s="1233"/>
      <c r="BUS49" s="1233"/>
      <c r="BUT49" s="1232"/>
      <c r="BUU49" s="1233"/>
      <c r="BUV49" s="1233"/>
      <c r="BUW49" s="1233"/>
      <c r="BUX49" s="1233"/>
      <c r="BUY49" s="1233"/>
      <c r="BUZ49" s="1233"/>
      <c r="BVA49" s="1233"/>
      <c r="BVB49" s="1233"/>
      <c r="BVC49" s="1232"/>
      <c r="BVD49" s="1233"/>
      <c r="BVE49" s="1233"/>
      <c r="BVF49" s="1233"/>
      <c r="BVG49" s="1233"/>
      <c r="BVH49" s="1233"/>
      <c r="BVI49" s="1233"/>
      <c r="BVJ49" s="1233"/>
      <c r="BVK49" s="1233"/>
      <c r="BVL49" s="1232"/>
      <c r="BVM49" s="1233"/>
      <c r="BVN49" s="1233"/>
      <c r="BVO49" s="1233"/>
      <c r="BVP49" s="1233"/>
      <c r="BVQ49" s="1233"/>
      <c r="BVR49" s="1233"/>
      <c r="BVS49" s="1233"/>
      <c r="BVT49" s="1233"/>
      <c r="BVU49" s="1232"/>
      <c r="BVV49" s="1233"/>
      <c r="BVW49" s="1233"/>
      <c r="BVX49" s="1233"/>
      <c r="BVY49" s="1233"/>
      <c r="BVZ49" s="1233"/>
      <c r="BWA49" s="1233"/>
      <c r="BWB49" s="1233"/>
      <c r="BWC49" s="1233"/>
      <c r="BWD49" s="1232"/>
      <c r="BWE49" s="1233"/>
      <c r="BWF49" s="1233"/>
      <c r="BWG49" s="1233"/>
      <c r="BWH49" s="1233"/>
      <c r="BWI49" s="1233"/>
      <c r="BWJ49" s="1233"/>
      <c r="BWK49" s="1233"/>
      <c r="BWL49" s="1233"/>
      <c r="BWM49" s="1232"/>
      <c r="BWN49" s="1233"/>
      <c r="BWO49" s="1233"/>
      <c r="BWP49" s="1233"/>
      <c r="BWQ49" s="1233"/>
      <c r="BWR49" s="1233"/>
      <c r="BWS49" s="1233"/>
      <c r="BWT49" s="1233"/>
      <c r="BWU49" s="1233"/>
      <c r="BWV49" s="1232"/>
      <c r="BWW49" s="1233"/>
      <c r="BWX49" s="1233"/>
      <c r="BWY49" s="1233"/>
      <c r="BWZ49" s="1233"/>
      <c r="BXA49" s="1233"/>
      <c r="BXB49" s="1233"/>
      <c r="BXC49" s="1233"/>
      <c r="BXD49" s="1233"/>
      <c r="BXE49" s="1232"/>
      <c r="BXF49" s="1233"/>
      <c r="BXG49" s="1233"/>
      <c r="BXH49" s="1233"/>
      <c r="BXI49" s="1233"/>
      <c r="BXJ49" s="1233"/>
      <c r="BXK49" s="1233"/>
      <c r="BXL49" s="1233"/>
      <c r="BXM49" s="1233"/>
      <c r="BXN49" s="1232"/>
      <c r="BXO49" s="1233"/>
      <c r="BXP49" s="1233"/>
      <c r="BXQ49" s="1233"/>
      <c r="BXR49" s="1233"/>
      <c r="BXS49" s="1233"/>
      <c r="BXT49" s="1233"/>
      <c r="BXU49" s="1233"/>
      <c r="BXV49" s="1233"/>
      <c r="BXW49" s="1232"/>
      <c r="BXX49" s="1233"/>
      <c r="BXY49" s="1233"/>
      <c r="BXZ49" s="1233"/>
      <c r="BYA49" s="1233"/>
      <c r="BYB49" s="1233"/>
      <c r="BYC49" s="1233"/>
      <c r="BYD49" s="1233"/>
      <c r="BYE49" s="1233"/>
      <c r="BYF49" s="1232"/>
      <c r="BYG49" s="1233"/>
      <c r="BYH49" s="1233"/>
      <c r="BYI49" s="1233"/>
      <c r="BYJ49" s="1233"/>
      <c r="BYK49" s="1233"/>
      <c r="BYL49" s="1233"/>
      <c r="BYM49" s="1233"/>
      <c r="BYN49" s="1233"/>
      <c r="BYO49" s="1232"/>
      <c r="BYP49" s="1233"/>
      <c r="BYQ49" s="1233"/>
      <c r="BYR49" s="1233"/>
      <c r="BYS49" s="1233"/>
      <c r="BYT49" s="1233"/>
      <c r="BYU49" s="1233"/>
      <c r="BYV49" s="1233"/>
      <c r="BYW49" s="1233"/>
      <c r="BYX49" s="1232"/>
      <c r="BYY49" s="1233"/>
      <c r="BYZ49" s="1233"/>
      <c r="BZA49" s="1233"/>
      <c r="BZB49" s="1233"/>
      <c r="BZC49" s="1233"/>
      <c r="BZD49" s="1233"/>
      <c r="BZE49" s="1233"/>
      <c r="BZF49" s="1233"/>
      <c r="BZG49" s="1232"/>
      <c r="BZH49" s="1233"/>
      <c r="BZI49" s="1233"/>
      <c r="BZJ49" s="1233"/>
      <c r="BZK49" s="1233"/>
      <c r="BZL49" s="1233"/>
      <c r="BZM49" s="1233"/>
      <c r="BZN49" s="1233"/>
      <c r="BZO49" s="1233"/>
      <c r="BZP49" s="1232"/>
      <c r="BZQ49" s="1233"/>
      <c r="BZR49" s="1233"/>
      <c r="BZS49" s="1233"/>
      <c r="BZT49" s="1233"/>
      <c r="BZU49" s="1233"/>
      <c r="BZV49" s="1233"/>
      <c r="BZW49" s="1233"/>
      <c r="BZX49" s="1233"/>
      <c r="BZY49" s="1232"/>
      <c r="BZZ49" s="1233"/>
      <c r="CAA49" s="1233"/>
      <c r="CAB49" s="1233"/>
      <c r="CAC49" s="1233"/>
      <c r="CAD49" s="1233"/>
      <c r="CAE49" s="1233"/>
      <c r="CAF49" s="1233"/>
      <c r="CAG49" s="1233"/>
      <c r="CAH49" s="1232"/>
      <c r="CAI49" s="1233"/>
      <c r="CAJ49" s="1233"/>
      <c r="CAK49" s="1233"/>
      <c r="CAL49" s="1233"/>
      <c r="CAM49" s="1233"/>
      <c r="CAN49" s="1233"/>
      <c r="CAO49" s="1233"/>
      <c r="CAP49" s="1233"/>
      <c r="CAQ49" s="1232"/>
      <c r="CAR49" s="1233"/>
      <c r="CAS49" s="1233"/>
      <c r="CAT49" s="1233"/>
      <c r="CAU49" s="1233"/>
      <c r="CAV49" s="1233"/>
      <c r="CAW49" s="1233"/>
      <c r="CAX49" s="1233"/>
      <c r="CAY49" s="1233"/>
      <c r="CAZ49" s="1232"/>
      <c r="CBA49" s="1233"/>
      <c r="CBB49" s="1233"/>
      <c r="CBC49" s="1233"/>
      <c r="CBD49" s="1233"/>
      <c r="CBE49" s="1233"/>
      <c r="CBF49" s="1233"/>
      <c r="CBG49" s="1233"/>
      <c r="CBH49" s="1233"/>
      <c r="CBI49" s="1232"/>
      <c r="CBJ49" s="1233"/>
      <c r="CBK49" s="1233"/>
      <c r="CBL49" s="1233"/>
      <c r="CBM49" s="1233"/>
      <c r="CBN49" s="1233"/>
      <c r="CBO49" s="1233"/>
      <c r="CBP49" s="1233"/>
      <c r="CBQ49" s="1233"/>
      <c r="CBR49" s="1232"/>
      <c r="CBS49" s="1233"/>
      <c r="CBT49" s="1233"/>
      <c r="CBU49" s="1233"/>
      <c r="CBV49" s="1233"/>
      <c r="CBW49" s="1233"/>
      <c r="CBX49" s="1233"/>
      <c r="CBY49" s="1233"/>
      <c r="CBZ49" s="1233"/>
      <c r="CCA49" s="1232"/>
      <c r="CCB49" s="1233"/>
      <c r="CCC49" s="1233"/>
      <c r="CCD49" s="1233"/>
      <c r="CCE49" s="1233"/>
      <c r="CCF49" s="1233"/>
      <c r="CCG49" s="1233"/>
      <c r="CCH49" s="1233"/>
      <c r="CCI49" s="1233"/>
      <c r="CCJ49" s="1232"/>
      <c r="CCK49" s="1233"/>
      <c r="CCL49" s="1233"/>
      <c r="CCM49" s="1233"/>
      <c r="CCN49" s="1233"/>
      <c r="CCO49" s="1233"/>
      <c r="CCP49" s="1233"/>
      <c r="CCQ49" s="1233"/>
      <c r="CCR49" s="1233"/>
      <c r="CCS49" s="1232"/>
      <c r="CCT49" s="1233"/>
      <c r="CCU49" s="1233"/>
      <c r="CCV49" s="1233"/>
      <c r="CCW49" s="1233"/>
      <c r="CCX49" s="1233"/>
      <c r="CCY49" s="1233"/>
      <c r="CCZ49" s="1233"/>
      <c r="CDA49" s="1233"/>
      <c r="CDB49" s="1232"/>
      <c r="CDC49" s="1233"/>
      <c r="CDD49" s="1233"/>
      <c r="CDE49" s="1233"/>
      <c r="CDF49" s="1233"/>
      <c r="CDG49" s="1233"/>
      <c r="CDH49" s="1233"/>
      <c r="CDI49" s="1233"/>
      <c r="CDJ49" s="1233"/>
      <c r="CDK49" s="1232"/>
      <c r="CDL49" s="1233"/>
      <c r="CDM49" s="1233"/>
      <c r="CDN49" s="1233"/>
      <c r="CDO49" s="1233"/>
      <c r="CDP49" s="1233"/>
      <c r="CDQ49" s="1233"/>
      <c r="CDR49" s="1233"/>
      <c r="CDS49" s="1233"/>
      <c r="CDT49" s="1232"/>
      <c r="CDU49" s="1233"/>
      <c r="CDV49" s="1233"/>
      <c r="CDW49" s="1233"/>
      <c r="CDX49" s="1233"/>
      <c r="CDY49" s="1233"/>
      <c r="CDZ49" s="1233"/>
      <c r="CEA49" s="1233"/>
      <c r="CEB49" s="1233"/>
      <c r="CEC49" s="1232"/>
      <c r="CED49" s="1233"/>
      <c r="CEE49" s="1233"/>
      <c r="CEF49" s="1233"/>
      <c r="CEG49" s="1233"/>
      <c r="CEH49" s="1233"/>
      <c r="CEI49" s="1233"/>
      <c r="CEJ49" s="1233"/>
      <c r="CEK49" s="1233"/>
      <c r="CEL49" s="1232"/>
      <c r="CEM49" s="1233"/>
      <c r="CEN49" s="1233"/>
      <c r="CEO49" s="1233"/>
      <c r="CEP49" s="1233"/>
      <c r="CEQ49" s="1233"/>
      <c r="CER49" s="1233"/>
      <c r="CES49" s="1233"/>
      <c r="CET49" s="1233"/>
      <c r="CEU49" s="1232"/>
      <c r="CEV49" s="1233"/>
      <c r="CEW49" s="1233"/>
      <c r="CEX49" s="1233"/>
      <c r="CEY49" s="1233"/>
      <c r="CEZ49" s="1233"/>
      <c r="CFA49" s="1233"/>
      <c r="CFB49" s="1233"/>
      <c r="CFC49" s="1233"/>
      <c r="CFD49" s="1232"/>
      <c r="CFE49" s="1233"/>
      <c r="CFF49" s="1233"/>
      <c r="CFG49" s="1233"/>
      <c r="CFH49" s="1233"/>
      <c r="CFI49" s="1233"/>
      <c r="CFJ49" s="1233"/>
      <c r="CFK49" s="1233"/>
      <c r="CFL49" s="1233"/>
      <c r="CFM49" s="1232"/>
      <c r="CFN49" s="1233"/>
      <c r="CFO49" s="1233"/>
      <c r="CFP49" s="1233"/>
      <c r="CFQ49" s="1233"/>
      <c r="CFR49" s="1233"/>
      <c r="CFS49" s="1233"/>
      <c r="CFT49" s="1233"/>
      <c r="CFU49" s="1233"/>
      <c r="CFV49" s="1232"/>
      <c r="CFW49" s="1233"/>
      <c r="CFX49" s="1233"/>
      <c r="CFY49" s="1233"/>
      <c r="CFZ49" s="1233"/>
      <c r="CGA49" s="1233"/>
      <c r="CGB49" s="1233"/>
      <c r="CGC49" s="1233"/>
      <c r="CGD49" s="1233"/>
      <c r="CGE49" s="1232"/>
      <c r="CGF49" s="1233"/>
      <c r="CGG49" s="1233"/>
      <c r="CGH49" s="1233"/>
      <c r="CGI49" s="1233"/>
      <c r="CGJ49" s="1233"/>
      <c r="CGK49" s="1233"/>
      <c r="CGL49" s="1233"/>
      <c r="CGM49" s="1233"/>
      <c r="CGN49" s="1232"/>
      <c r="CGO49" s="1233"/>
      <c r="CGP49" s="1233"/>
      <c r="CGQ49" s="1233"/>
      <c r="CGR49" s="1233"/>
      <c r="CGS49" s="1233"/>
      <c r="CGT49" s="1233"/>
      <c r="CGU49" s="1233"/>
      <c r="CGV49" s="1233"/>
      <c r="CGW49" s="1232"/>
      <c r="CGX49" s="1233"/>
      <c r="CGY49" s="1233"/>
      <c r="CGZ49" s="1233"/>
      <c r="CHA49" s="1233"/>
      <c r="CHB49" s="1233"/>
      <c r="CHC49" s="1233"/>
      <c r="CHD49" s="1233"/>
      <c r="CHE49" s="1233"/>
      <c r="CHF49" s="1232"/>
      <c r="CHG49" s="1233"/>
      <c r="CHH49" s="1233"/>
      <c r="CHI49" s="1233"/>
      <c r="CHJ49" s="1233"/>
      <c r="CHK49" s="1233"/>
      <c r="CHL49" s="1233"/>
      <c r="CHM49" s="1233"/>
      <c r="CHN49" s="1233"/>
      <c r="CHO49" s="1232"/>
      <c r="CHP49" s="1233"/>
      <c r="CHQ49" s="1233"/>
      <c r="CHR49" s="1233"/>
      <c r="CHS49" s="1233"/>
      <c r="CHT49" s="1233"/>
      <c r="CHU49" s="1233"/>
      <c r="CHV49" s="1233"/>
      <c r="CHW49" s="1233"/>
      <c r="CHX49" s="1232"/>
      <c r="CHY49" s="1233"/>
      <c r="CHZ49" s="1233"/>
      <c r="CIA49" s="1233"/>
      <c r="CIB49" s="1233"/>
      <c r="CIC49" s="1233"/>
      <c r="CID49" s="1233"/>
      <c r="CIE49" s="1233"/>
      <c r="CIF49" s="1233"/>
      <c r="CIG49" s="1232"/>
      <c r="CIH49" s="1233"/>
      <c r="CII49" s="1233"/>
      <c r="CIJ49" s="1233"/>
      <c r="CIK49" s="1233"/>
      <c r="CIL49" s="1233"/>
      <c r="CIM49" s="1233"/>
      <c r="CIN49" s="1233"/>
      <c r="CIO49" s="1233"/>
      <c r="CIP49" s="1232"/>
      <c r="CIQ49" s="1233"/>
      <c r="CIR49" s="1233"/>
      <c r="CIS49" s="1233"/>
      <c r="CIT49" s="1233"/>
      <c r="CIU49" s="1233"/>
      <c r="CIV49" s="1233"/>
      <c r="CIW49" s="1233"/>
      <c r="CIX49" s="1233"/>
      <c r="CIY49" s="1232"/>
      <c r="CIZ49" s="1233"/>
      <c r="CJA49" s="1233"/>
      <c r="CJB49" s="1233"/>
      <c r="CJC49" s="1233"/>
      <c r="CJD49" s="1233"/>
      <c r="CJE49" s="1233"/>
      <c r="CJF49" s="1233"/>
      <c r="CJG49" s="1233"/>
      <c r="CJH49" s="1232"/>
      <c r="CJI49" s="1233"/>
      <c r="CJJ49" s="1233"/>
      <c r="CJK49" s="1233"/>
      <c r="CJL49" s="1233"/>
      <c r="CJM49" s="1233"/>
      <c r="CJN49" s="1233"/>
      <c r="CJO49" s="1233"/>
      <c r="CJP49" s="1233"/>
      <c r="CJQ49" s="1232"/>
      <c r="CJR49" s="1233"/>
      <c r="CJS49" s="1233"/>
      <c r="CJT49" s="1233"/>
      <c r="CJU49" s="1233"/>
      <c r="CJV49" s="1233"/>
      <c r="CJW49" s="1233"/>
      <c r="CJX49" s="1233"/>
      <c r="CJY49" s="1233"/>
      <c r="CJZ49" s="1232"/>
      <c r="CKA49" s="1233"/>
      <c r="CKB49" s="1233"/>
      <c r="CKC49" s="1233"/>
      <c r="CKD49" s="1233"/>
      <c r="CKE49" s="1233"/>
      <c r="CKF49" s="1233"/>
      <c r="CKG49" s="1233"/>
      <c r="CKH49" s="1233"/>
      <c r="CKI49" s="1232"/>
      <c r="CKJ49" s="1233"/>
      <c r="CKK49" s="1233"/>
      <c r="CKL49" s="1233"/>
      <c r="CKM49" s="1233"/>
      <c r="CKN49" s="1233"/>
      <c r="CKO49" s="1233"/>
      <c r="CKP49" s="1233"/>
      <c r="CKQ49" s="1233"/>
      <c r="CKR49" s="1232"/>
      <c r="CKS49" s="1233"/>
      <c r="CKT49" s="1233"/>
      <c r="CKU49" s="1233"/>
      <c r="CKV49" s="1233"/>
      <c r="CKW49" s="1233"/>
      <c r="CKX49" s="1233"/>
      <c r="CKY49" s="1233"/>
      <c r="CKZ49" s="1233"/>
      <c r="CLA49" s="1232"/>
      <c r="CLB49" s="1233"/>
      <c r="CLC49" s="1233"/>
      <c r="CLD49" s="1233"/>
      <c r="CLE49" s="1233"/>
      <c r="CLF49" s="1233"/>
      <c r="CLG49" s="1233"/>
      <c r="CLH49" s="1233"/>
      <c r="CLI49" s="1233"/>
      <c r="CLJ49" s="1232"/>
      <c r="CLK49" s="1233"/>
      <c r="CLL49" s="1233"/>
      <c r="CLM49" s="1233"/>
      <c r="CLN49" s="1233"/>
      <c r="CLO49" s="1233"/>
      <c r="CLP49" s="1233"/>
      <c r="CLQ49" s="1233"/>
      <c r="CLR49" s="1233"/>
      <c r="CLS49" s="1232"/>
      <c r="CLT49" s="1233"/>
      <c r="CLU49" s="1233"/>
      <c r="CLV49" s="1233"/>
      <c r="CLW49" s="1233"/>
      <c r="CLX49" s="1233"/>
      <c r="CLY49" s="1233"/>
      <c r="CLZ49" s="1233"/>
      <c r="CMA49" s="1233"/>
      <c r="CMB49" s="1232"/>
      <c r="CMC49" s="1233"/>
      <c r="CMD49" s="1233"/>
      <c r="CME49" s="1233"/>
      <c r="CMF49" s="1233"/>
      <c r="CMG49" s="1233"/>
      <c r="CMH49" s="1233"/>
      <c r="CMI49" s="1233"/>
      <c r="CMJ49" s="1233"/>
      <c r="CMK49" s="1232"/>
      <c r="CML49" s="1233"/>
      <c r="CMM49" s="1233"/>
      <c r="CMN49" s="1233"/>
      <c r="CMO49" s="1233"/>
      <c r="CMP49" s="1233"/>
      <c r="CMQ49" s="1233"/>
      <c r="CMR49" s="1233"/>
      <c r="CMS49" s="1233"/>
      <c r="CMT49" s="1232"/>
      <c r="CMU49" s="1233"/>
      <c r="CMV49" s="1233"/>
      <c r="CMW49" s="1233"/>
      <c r="CMX49" s="1233"/>
      <c r="CMY49" s="1233"/>
      <c r="CMZ49" s="1233"/>
      <c r="CNA49" s="1233"/>
      <c r="CNB49" s="1233"/>
      <c r="CNC49" s="1232"/>
      <c r="CND49" s="1233"/>
      <c r="CNE49" s="1233"/>
      <c r="CNF49" s="1233"/>
      <c r="CNG49" s="1233"/>
      <c r="CNH49" s="1233"/>
      <c r="CNI49" s="1233"/>
      <c r="CNJ49" s="1233"/>
      <c r="CNK49" s="1233"/>
      <c r="CNL49" s="1232"/>
      <c r="CNM49" s="1233"/>
      <c r="CNN49" s="1233"/>
      <c r="CNO49" s="1233"/>
      <c r="CNP49" s="1233"/>
      <c r="CNQ49" s="1233"/>
      <c r="CNR49" s="1233"/>
      <c r="CNS49" s="1233"/>
      <c r="CNT49" s="1233"/>
      <c r="CNU49" s="1232"/>
      <c r="CNV49" s="1233"/>
      <c r="CNW49" s="1233"/>
      <c r="CNX49" s="1233"/>
      <c r="CNY49" s="1233"/>
      <c r="CNZ49" s="1233"/>
      <c r="COA49" s="1233"/>
      <c r="COB49" s="1233"/>
      <c r="COC49" s="1233"/>
      <c r="COD49" s="1232"/>
      <c r="COE49" s="1233"/>
      <c r="COF49" s="1233"/>
      <c r="COG49" s="1233"/>
      <c r="COH49" s="1233"/>
      <c r="COI49" s="1233"/>
      <c r="COJ49" s="1233"/>
      <c r="COK49" s="1233"/>
      <c r="COL49" s="1233"/>
      <c r="COM49" s="1232"/>
      <c r="CON49" s="1233"/>
      <c r="COO49" s="1233"/>
      <c r="COP49" s="1233"/>
      <c r="COQ49" s="1233"/>
      <c r="COR49" s="1233"/>
      <c r="COS49" s="1233"/>
      <c r="COT49" s="1233"/>
      <c r="COU49" s="1233"/>
      <c r="COV49" s="1232"/>
      <c r="COW49" s="1233"/>
      <c r="COX49" s="1233"/>
      <c r="COY49" s="1233"/>
      <c r="COZ49" s="1233"/>
      <c r="CPA49" s="1233"/>
      <c r="CPB49" s="1233"/>
      <c r="CPC49" s="1233"/>
      <c r="CPD49" s="1233"/>
      <c r="CPE49" s="1232"/>
      <c r="CPF49" s="1233"/>
      <c r="CPG49" s="1233"/>
      <c r="CPH49" s="1233"/>
      <c r="CPI49" s="1233"/>
      <c r="CPJ49" s="1233"/>
      <c r="CPK49" s="1233"/>
      <c r="CPL49" s="1233"/>
      <c r="CPM49" s="1233"/>
      <c r="CPN49" s="1232"/>
      <c r="CPO49" s="1233"/>
      <c r="CPP49" s="1233"/>
      <c r="CPQ49" s="1233"/>
      <c r="CPR49" s="1233"/>
      <c r="CPS49" s="1233"/>
      <c r="CPT49" s="1233"/>
      <c r="CPU49" s="1233"/>
      <c r="CPV49" s="1233"/>
      <c r="CPW49" s="1232"/>
      <c r="CPX49" s="1233"/>
      <c r="CPY49" s="1233"/>
      <c r="CPZ49" s="1233"/>
      <c r="CQA49" s="1233"/>
      <c r="CQB49" s="1233"/>
      <c r="CQC49" s="1233"/>
      <c r="CQD49" s="1233"/>
      <c r="CQE49" s="1233"/>
      <c r="CQF49" s="1232"/>
      <c r="CQG49" s="1233"/>
      <c r="CQH49" s="1233"/>
      <c r="CQI49" s="1233"/>
      <c r="CQJ49" s="1233"/>
      <c r="CQK49" s="1233"/>
      <c r="CQL49" s="1233"/>
      <c r="CQM49" s="1233"/>
      <c r="CQN49" s="1233"/>
      <c r="CQO49" s="1232"/>
      <c r="CQP49" s="1233"/>
      <c r="CQQ49" s="1233"/>
      <c r="CQR49" s="1233"/>
      <c r="CQS49" s="1233"/>
      <c r="CQT49" s="1233"/>
      <c r="CQU49" s="1233"/>
      <c r="CQV49" s="1233"/>
      <c r="CQW49" s="1233"/>
      <c r="CQX49" s="1232"/>
      <c r="CQY49" s="1233"/>
      <c r="CQZ49" s="1233"/>
      <c r="CRA49" s="1233"/>
      <c r="CRB49" s="1233"/>
      <c r="CRC49" s="1233"/>
      <c r="CRD49" s="1233"/>
      <c r="CRE49" s="1233"/>
      <c r="CRF49" s="1233"/>
      <c r="CRG49" s="1232"/>
      <c r="CRH49" s="1233"/>
      <c r="CRI49" s="1233"/>
      <c r="CRJ49" s="1233"/>
      <c r="CRK49" s="1233"/>
      <c r="CRL49" s="1233"/>
      <c r="CRM49" s="1233"/>
      <c r="CRN49" s="1233"/>
      <c r="CRO49" s="1233"/>
      <c r="CRP49" s="1232"/>
      <c r="CRQ49" s="1233"/>
      <c r="CRR49" s="1233"/>
      <c r="CRS49" s="1233"/>
      <c r="CRT49" s="1233"/>
      <c r="CRU49" s="1233"/>
      <c r="CRV49" s="1233"/>
      <c r="CRW49" s="1233"/>
      <c r="CRX49" s="1233"/>
      <c r="CRY49" s="1232"/>
      <c r="CRZ49" s="1233"/>
      <c r="CSA49" s="1233"/>
      <c r="CSB49" s="1233"/>
      <c r="CSC49" s="1233"/>
      <c r="CSD49" s="1233"/>
      <c r="CSE49" s="1233"/>
      <c r="CSF49" s="1233"/>
      <c r="CSG49" s="1233"/>
      <c r="CSH49" s="1232"/>
      <c r="CSI49" s="1233"/>
      <c r="CSJ49" s="1233"/>
      <c r="CSK49" s="1233"/>
      <c r="CSL49" s="1233"/>
      <c r="CSM49" s="1233"/>
      <c r="CSN49" s="1233"/>
      <c r="CSO49" s="1233"/>
      <c r="CSP49" s="1233"/>
      <c r="CSQ49" s="1232"/>
      <c r="CSR49" s="1233"/>
      <c r="CSS49" s="1233"/>
      <c r="CST49" s="1233"/>
      <c r="CSU49" s="1233"/>
      <c r="CSV49" s="1233"/>
      <c r="CSW49" s="1233"/>
      <c r="CSX49" s="1233"/>
      <c r="CSY49" s="1233"/>
      <c r="CSZ49" s="1232"/>
      <c r="CTA49" s="1233"/>
      <c r="CTB49" s="1233"/>
      <c r="CTC49" s="1233"/>
      <c r="CTD49" s="1233"/>
      <c r="CTE49" s="1233"/>
      <c r="CTF49" s="1233"/>
      <c r="CTG49" s="1233"/>
      <c r="CTH49" s="1233"/>
      <c r="CTI49" s="1232"/>
      <c r="CTJ49" s="1233"/>
      <c r="CTK49" s="1233"/>
      <c r="CTL49" s="1233"/>
      <c r="CTM49" s="1233"/>
      <c r="CTN49" s="1233"/>
      <c r="CTO49" s="1233"/>
      <c r="CTP49" s="1233"/>
      <c r="CTQ49" s="1233"/>
      <c r="CTR49" s="1232"/>
      <c r="CTS49" s="1233"/>
      <c r="CTT49" s="1233"/>
      <c r="CTU49" s="1233"/>
      <c r="CTV49" s="1233"/>
      <c r="CTW49" s="1233"/>
      <c r="CTX49" s="1233"/>
      <c r="CTY49" s="1233"/>
      <c r="CTZ49" s="1233"/>
      <c r="CUA49" s="1232"/>
      <c r="CUB49" s="1233"/>
      <c r="CUC49" s="1233"/>
      <c r="CUD49" s="1233"/>
      <c r="CUE49" s="1233"/>
      <c r="CUF49" s="1233"/>
      <c r="CUG49" s="1233"/>
      <c r="CUH49" s="1233"/>
      <c r="CUI49" s="1233"/>
      <c r="CUJ49" s="1232"/>
      <c r="CUK49" s="1233"/>
      <c r="CUL49" s="1233"/>
      <c r="CUM49" s="1233"/>
      <c r="CUN49" s="1233"/>
      <c r="CUO49" s="1233"/>
      <c r="CUP49" s="1233"/>
      <c r="CUQ49" s="1233"/>
      <c r="CUR49" s="1233"/>
      <c r="CUS49" s="1232"/>
      <c r="CUT49" s="1233"/>
      <c r="CUU49" s="1233"/>
      <c r="CUV49" s="1233"/>
      <c r="CUW49" s="1233"/>
      <c r="CUX49" s="1233"/>
      <c r="CUY49" s="1233"/>
      <c r="CUZ49" s="1233"/>
      <c r="CVA49" s="1233"/>
      <c r="CVB49" s="1232"/>
      <c r="CVC49" s="1233"/>
      <c r="CVD49" s="1233"/>
      <c r="CVE49" s="1233"/>
      <c r="CVF49" s="1233"/>
      <c r="CVG49" s="1233"/>
      <c r="CVH49" s="1233"/>
      <c r="CVI49" s="1233"/>
      <c r="CVJ49" s="1233"/>
      <c r="CVK49" s="1232"/>
      <c r="CVL49" s="1233"/>
      <c r="CVM49" s="1233"/>
      <c r="CVN49" s="1233"/>
      <c r="CVO49" s="1233"/>
      <c r="CVP49" s="1233"/>
      <c r="CVQ49" s="1233"/>
      <c r="CVR49" s="1233"/>
      <c r="CVS49" s="1233"/>
      <c r="CVT49" s="1232"/>
      <c r="CVU49" s="1233"/>
      <c r="CVV49" s="1233"/>
      <c r="CVW49" s="1233"/>
      <c r="CVX49" s="1233"/>
      <c r="CVY49" s="1233"/>
      <c r="CVZ49" s="1233"/>
      <c r="CWA49" s="1233"/>
      <c r="CWB49" s="1233"/>
      <c r="CWC49" s="1232"/>
      <c r="CWD49" s="1233"/>
      <c r="CWE49" s="1233"/>
      <c r="CWF49" s="1233"/>
      <c r="CWG49" s="1233"/>
      <c r="CWH49" s="1233"/>
      <c r="CWI49" s="1233"/>
      <c r="CWJ49" s="1233"/>
      <c r="CWK49" s="1233"/>
      <c r="CWL49" s="1232"/>
      <c r="CWM49" s="1233"/>
      <c r="CWN49" s="1233"/>
      <c r="CWO49" s="1233"/>
      <c r="CWP49" s="1233"/>
      <c r="CWQ49" s="1233"/>
      <c r="CWR49" s="1233"/>
      <c r="CWS49" s="1233"/>
      <c r="CWT49" s="1233"/>
      <c r="CWU49" s="1232"/>
      <c r="CWV49" s="1233"/>
      <c r="CWW49" s="1233"/>
      <c r="CWX49" s="1233"/>
      <c r="CWY49" s="1233"/>
      <c r="CWZ49" s="1233"/>
      <c r="CXA49" s="1233"/>
      <c r="CXB49" s="1233"/>
      <c r="CXC49" s="1233"/>
      <c r="CXD49" s="1232"/>
      <c r="CXE49" s="1233"/>
      <c r="CXF49" s="1233"/>
      <c r="CXG49" s="1233"/>
      <c r="CXH49" s="1233"/>
      <c r="CXI49" s="1233"/>
      <c r="CXJ49" s="1233"/>
      <c r="CXK49" s="1233"/>
      <c r="CXL49" s="1233"/>
      <c r="CXM49" s="1232"/>
      <c r="CXN49" s="1233"/>
      <c r="CXO49" s="1233"/>
      <c r="CXP49" s="1233"/>
      <c r="CXQ49" s="1233"/>
      <c r="CXR49" s="1233"/>
      <c r="CXS49" s="1233"/>
      <c r="CXT49" s="1233"/>
      <c r="CXU49" s="1233"/>
      <c r="CXV49" s="1232"/>
      <c r="CXW49" s="1233"/>
      <c r="CXX49" s="1233"/>
      <c r="CXY49" s="1233"/>
      <c r="CXZ49" s="1233"/>
      <c r="CYA49" s="1233"/>
      <c r="CYB49" s="1233"/>
      <c r="CYC49" s="1233"/>
      <c r="CYD49" s="1233"/>
      <c r="CYE49" s="1232"/>
      <c r="CYF49" s="1233"/>
      <c r="CYG49" s="1233"/>
      <c r="CYH49" s="1233"/>
      <c r="CYI49" s="1233"/>
      <c r="CYJ49" s="1233"/>
      <c r="CYK49" s="1233"/>
      <c r="CYL49" s="1233"/>
      <c r="CYM49" s="1233"/>
      <c r="CYN49" s="1232"/>
      <c r="CYO49" s="1233"/>
      <c r="CYP49" s="1233"/>
      <c r="CYQ49" s="1233"/>
      <c r="CYR49" s="1233"/>
      <c r="CYS49" s="1233"/>
      <c r="CYT49" s="1233"/>
      <c r="CYU49" s="1233"/>
      <c r="CYV49" s="1233"/>
      <c r="CYW49" s="1232"/>
      <c r="CYX49" s="1233"/>
      <c r="CYY49" s="1233"/>
      <c r="CYZ49" s="1233"/>
      <c r="CZA49" s="1233"/>
      <c r="CZB49" s="1233"/>
      <c r="CZC49" s="1233"/>
      <c r="CZD49" s="1233"/>
      <c r="CZE49" s="1233"/>
      <c r="CZF49" s="1232"/>
      <c r="CZG49" s="1233"/>
      <c r="CZH49" s="1233"/>
      <c r="CZI49" s="1233"/>
      <c r="CZJ49" s="1233"/>
      <c r="CZK49" s="1233"/>
      <c r="CZL49" s="1233"/>
      <c r="CZM49" s="1233"/>
      <c r="CZN49" s="1233"/>
      <c r="CZO49" s="1232"/>
      <c r="CZP49" s="1233"/>
      <c r="CZQ49" s="1233"/>
      <c r="CZR49" s="1233"/>
      <c r="CZS49" s="1233"/>
      <c r="CZT49" s="1233"/>
      <c r="CZU49" s="1233"/>
      <c r="CZV49" s="1233"/>
      <c r="CZW49" s="1233"/>
      <c r="CZX49" s="1232"/>
      <c r="CZY49" s="1233"/>
      <c r="CZZ49" s="1233"/>
      <c r="DAA49" s="1233"/>
      <c r="DAB49" s="1233"/>
      <c r="DAC49" s="1233"/>
      <c r="DAD49" s="1233"/>
      <c r="DAE49" s="1233"/>
      <c r="DAF49" s="1233"/>
      <c r="DAG49" s="1232"/>
      <c r="DAH49" s="1233"/>
      <c r="DAI49" s="1233"/>
      <c r="DAJ49" s="1233"/>
      <c r="DAK49" s="1233"/>
      <c r="DAL49" s="1233"/>
      <c r="DAM49" s="1233"/>
      <c r="DAN49" s="1233"/>
      <c r="DAO49" s="1233"/>
      <c r="DAP49" s="1232"/>
      <c r="DAQ49" s="1233"/>
      <c r="DAR49" s="1233"/>
      <c r="DAS49" s="1233"/>
      <c r="DAT49" s="1233"/>
      <c r="DAU49" s="1233"/>
      <c r="DAV49" s="1233"/>
      <c r="DAW49" s="1233"/>
      <c r="DAX49" s="1233"/>
      <c r="DAY49" s="1232"/>
      <c r="DAZ49" s="1233"/>
      <c r="DBA49" s="1233"/>
      <c r="DBB49" s="1233"/>
      <c r="DBC49" s="1233"/>
      <c r="DBD49" s="1233"/>
      <c r="DBE49" s="1233"/>
      <c r="DBF49" s="1233"/>
      <c r="DBG49" s="1233"/>
      <c r="DBH49" s="1232"/>
      <c r="DBI49" s="1233"/>
      <c r="DBJ49" s="1233"/>
      <c r="DBK49" s="1233"/>
      <c r="DBL49" s="1233"/>
      <c r="DBM49" s="1233"/>
      <c r="DBN49" s="1233"/>
      <c r="DBO49" s="1233"/>
      <c r="DBP49" s="1233"/>
      <c r="DBQ49" s="1232"/>
      <c r="DBR49" s="1233"/>
      <c r="DBS49" s="1233"/>
      <c r="DBT49" s="1233"/>
      <c r="DBU49" s="1233"/>
      <c r="DBV49" s="1233"/>
      <c r="DBW49" s="1233"/>
      <c r="DBX49" s="1233"/>
      <c r="DBY49" s="1233"/>
      <c r="DBZ49" s="1232"/>
      <c r="DCA49" s="1233"/>
      <c r="DCB49" s="1233"/>
      <c r="DCC49" s="1233"/>
      <c r="DCD49" s="1233"/>
      <c r="DCE49" s="1233"/>
      <c r="DCF49" s="1233"/>
      <c r="DCG49" s="1233"/>
      <c r="DCH49" s="1233"/>
      <c r="DCI49" s="1232"/>
      <c r="DCJ49" s="1233"/>
      <c r="DCK49" s="1233"/>
      <c r="DCL49" s="1233"/>
      <c r="DCM49" s="1233"/>
      <c r="DCN49" s="1233"/>
      <c r="DCO49" s="1233"/>
      <c r="DCP49" s="1233"/>
      <c r="DCQ49" s="1233"/>
      <c r="DCR49" s="1232"/>
      <c r="DCS49" s="1233"/>
      <c r="DCT49" s="1233"/>
      <c r="DCU49" s="1233"/>
      <c r="DCV49" s="1233"/>
      <c r="DCW49" s="1233"/>
      <c r="DCX49" s="1233"/>
      <c r="DCY49" s="1233"/>
      <c r="DCZ49" s="1233"/>
      <c r="DDA49" s="1232"/>
      <c r="DDB49" s="1233"/>
      <c r="DDC49" s="1233"/>
      <c r="DDD49" s="1233"/>
      <c r="DDE49" s="1233"/>
      <c r="DDF49" s="1233"/>
      <c r="DDG49" s="1233"/>
      <c r="DDH49" s="1233"/>
      <c r="DDI49" s="1233"/>
      <c r="DDJ49" s="1232"/>
      <c r="DDK49" s="1233"/>
      <c r="DDL49" s="1233"/>
      <c r="DDM49" s="1233"/>
      <c r="DDN49" s="1233"/>
      <c r="DDO49" s="1233"/>
      <c r="DDP49" s="1233"/>
      <c r="DDQ49" s="1233"/>
      <c r="DDR49" s="1233"/>
      <c r="DDS49" s="1232"/>
      <c r="DDT49" s="1233"/>
      <c r="DDU49" s="1233"/>
      <c r="DDV49" s="1233"/>
      <c r="DDW49" s="1233"/>
      <c r="DDX49" s="1233"/>
      <c r="DDY49" s="1233"/>
      <c r="DDZ49" s="1233"/>
      <c r="DEA49" s="1233"/>
      <c r="DEB49" s="1232"/>
      <c r="DEC49" s="1233"/>
      <c r="DED49" s="1233"/>
      <c r="DEE49" s="1233"/>
      <c r="DEF49" s="1233"/>
      <c r="DEG49" s="1233"/>
      <c r="DEH49" s="1233"/>
      <c r="DEI49" s="1233"/>
      <c r="DEJ49" s="1233"/>
      <c r="DEK49" s="1232"/>
      <c r="DEL49" s="1233"/>
      <c r="DEM49" s="1233"/>
      <c r="DEN49" s="1233"/>
      <c r="DEO49" s="1233"/>
      <c r="DEP49" s="1233"/>
      <c r="DEQ49" s="1233"/>
      <c r="DER49" s="1233"/>
      <c r="DES49" s="1233"/>
      <c r="DET49" s="1232"/>
      <c r="DEU49" s="1233"/>
      <c r="DEV49" s="1233"/>
      <c r="DEW49" s="1233"/>
      <c r="DEX49" s="1233"/>
      <c r="DEY49" s="1233"/>
      <c r="DEZ49" s="1233"/>
      <c r="DFA49" s="1233"/>
      <c r="DFB49" s="1233"/>
      <c r="DFC49" s="1232"/>
      <c r="DFD49" s="1233"/>
      <c r="DFE49" s="1233"/>
      <c r="DFF49" s="1233"/>
      <c r="DFG49" s="1233"/>
      <c r="DFH49" s="1233"/>
      <c r="DFI49" s="1233"/>
      <c r="DFJ49" s="1233"/>
      <c r="DFK49" s="1233"/>
      <c r="DFL49" s="1232"/>
      <c r="DFM49" s="1233"/>
      <c r="DFN49" s="1233"/>
      <c r="DFO49" s="1233"/>
      <c r="DFP49" s="1233"/>
      <c r="DFQ49" s="1233"/>
      <c r="DFR49" s="1233"/>
      <c r="DFS49" s="1233"/>
      <c r="DFT49" s="1233"/>
      <c r="DFU49" s="1232"/>
      <c r="DFV49" s="1233"/>
      <c r="DFW49" s="1233"/>
      <c r="DFX49" s="1233"/>
      <c r="DFY49" s="1233"/>
      <c r="DFZ49" s="1233"/>
      <c r="DGA49" s="1233"/>
      <c r="DGB49" s="1233"/>
      <c r="DGC49" s="1233"/>
      <c r="DGD49" s="1232"/>
      <c r="DGE49" s="1233"/>
      <c r="DGF49" s="1233"/>
      <c r="DGG49" s="1233"/>
      <c r="DGH49" s="1233"/>
      <c r="DGI49" s="1233"/>
      <c r="DGJ49" s="1233"/>
      <c r="DGK49" s="1233"/>
      <c r="DGL49" s="1233"/>
      <c r="DGM49" s="1232"/>
      <c r="DGN49" s="1233"/>
      <c r="DGO49" s="1233"/>
      <c r="DGP49" s="1233"/>
      <c r="DGQ49" s="1233"/>
      <c r="DGR49" s="1233"/>
      <c r="DGS49" s="1233"/>
      <c r="DGT49" s="1233"/>
      <c r="DGU49" s="1233"/>
      <c r="DGV49" s="1232"/>
      <c r="DGW49" s="1233"/>
      <c r="DGX49" s="1233"/>
      <c r="DGY49" s="1233"/>
      <c r="DGZ49" s="1233"/>
      <c r="DHA49" s="1233"/>
      <c r="DHB49" s="1233"/>
      <c r="DHC49" s="1233"/>
      <c r="DHD49" s="1233"/>
      <c r="DHE49" s="1232"/>
      <c r="DHF49" s="1233"/>
      <c r="DHG49" s="1233"/>
      <c r="DHH49" s="1233"/>
      <c r="DHI49" s="1233"/>
      <c r="DHJ49" s="1233"/>
      <c r="DHK49" s="1233"/>
      <c r="DHL49" s="1233"/>
      <c r="DHM49" s="1233"/>
      <c r="DHN49" s="1232"/>
      <c r="DHO49" s="1233"/>
      <c r="DHP49" s="1233"/>
      <c r="DHQ49" s="1233"/>
      <c r="DHR49" s="1233"/>
      <c r="DHS49" s="1233"/>
      <c r="DHT49" s="1233"/>
      <c r="DHU49" s="1233"/>
      <c r="DHV49" s="1233"/>
      <c r="DHW49" s="1232"/>
      <c r="DHX49" s="1233"/>
      <c r="DHY49" s="1233"/>
      <c r="DHZ49" s="1233"/>
      <c r="DIA49" s="1233"/>
      <c r="DIB49" s="1233"/>
      <c r="DIC49" s="1233"/>
      <c r="DID49" s="1233"/>
      <c r="DIE49" s="1233"/>
      <c r="DIF49" s="1232"/>
      <c r="DIG49" s="1233"/>
      <c r="DIH49" s="1233"/>
      <c r="DII49" s="1233"/>
      <c r="DIJ49" s="1233"/>
      <c r="DIK49" s="1233"/>
      <c r="DIL49" s="1233"/>
      <c r="DIM49" s="1233"/>
      <c r="DIN49" s="1233"/>
      <c r="DIO49" s="1232"/>
      <c r="DIP49" s="1233"/>
      <c r="DIQ49" s="1233"/>
      <c r="DIR49" s="1233"/>
      <c r="DIS49" s="1233"/>
      <c r="DIT49" s="1233"/>
      <c r="DIU49" s="1233"/>
      <c r="DIV49" s="1233"/>
      <c r="DIW49" s="1233"/>
      <c r="DIX49" s="1232"/>
      <c r="DIY49" s="1233"/>
      <c r="DIZ49" s="1233"/>
      <c r="DJA49" s="1233"/>
      <c r="DJB49" s="1233"/>
      <c r="DJC49" s="1233"/>
      <c r="DJD49" s="1233"/>
      <c r="DJE49" s="1233"/>
      <c r="DJF49" s="1233"/>
      <c r="DJG49" s="1232"/>
      <c r="DJH49" s="1233"/>
      <c r="DJI49" s="1233"/>
      <c r="DJJ49" s="1233"/>
      <c r="DJK49" s="1233"/>
      <c r="DJL49" s="1233"/>
      <c r="DJM49" s="1233"/>
      <c r="DJN49" s="1233"/>
      <c r="DJO49" s="1233"/>
      <c r="DJP49" s="1232"/>
      <c r="DJQ49" s="1233"/>
      <c r="DJR49" s="1233"/>
      <c r="DJS49" s="1233"/>
      <c r="DJT49" s="1233"/>
      <c r="DJU49" s="1233"/>
      <c r="DJV49" s="1233"/>
      <c r="DJW49" s="1233"/>
      <c r="DJX49" s="1233"/>
      <c r="DJY49" s="1232"/>
      <c r="DJZ49" s="1233"/>
      <c r="DKA49" s="1233"/>
      <c r="DKB49" s="1233"/>
      <c r="DKC49" s="1233"/>
      <c r="DKD49" s="1233"/>
      <c r="DKE49" s="1233"/>
      <c r="DKF49" s="1233"/>
      <c r="DKG49" s="1233"/>
      <c r="DKH49" s="1232"/>
      <c r="DKI49" s="1233"/>
      <c r="DKJ49" s="1233"/>
      <c r="DKK49" s="1233"/>
      <c r="DKL49" s="1233"/>
      <c r="DKM49" s="1233"/>
      <c r="DKN49" s="1233"/>
      <c r="DKO49" s="1233"/>
      <c r="DKP49" s="1233"/>
      <c r="DKQ49" s="1232"/>
      <c r="DKR49" s="1233"/>
      <c r="DKS49" s="1233"/>
      <c r="DKT49" s="1233"/>
      <c r="DKU49" s="1233"/>
      <c r="DKV49" s="1233"/>
      <c r="DKW49" s="1233"/>
      <c r="DKX49" s="1233"/>
      <c r="DKY49" s="1233"/>
      <c r="DKZ49" s="1232"/>
      <c r="DLA49" s="1233"/>
      <c r="DLB49" s="1233"/>
      <c r="DLC49" s="1233"/>
      <c r="DLD49" s="1233"/>
      <c r="DLE49" s="1233"/>
      <c r="DLF49" s="1233"/>
      <c r="DLG49" s="1233"/>
      <c r="DLH49" s="1233"/>
      <c r="DLI49" s="1232"/>
      <c r="DLJ49" s="1233"/>
      <c r="DLK49" s="1233"/>
      <c r="DLL49" s="1233"/>
      <c r="DLM49" s="1233"/>
      <c r="DLN49" s="1233"/>
      <c r="DLO49" s="1233"/>
      <c r="DLP49" s="1233"/>
      <c r="DLQ49" s="1233"/>
      <c r="DLR49" s="1232"/>
      <c r="DLS49" s="1233"/>
      <c r="DLT49" s="1233"/>
      <c r="DLU49" s="1233"/>
      <c r="DLV49" s="1233"/>
      <c r="DLW49" s="1233"/>
      <c r="DLX49" s="1233"/>
      <c r="DLY49" s="1233"/>
      <c r="DLZ49" s="1233"/>
      <c r="DMA49" s="1232"/>
      <c r="DMB49" s="1233"/>
      <c r="DMC49" s="1233"/>
      <c r="DMD49" s="1233"/>
      <c r="DME49" s="1233"/>
      <c r="DMF49" s="1233"/>
      <c r="DMG49" s="1233"/>
      <c r="DMH49" s="1233"/>
      <c r="DMI49" s="1233"/>
      <c r="DMJ49" s="1232"/>
      <c r="DMK49" s="1233"/>
      <c r="DML49" s="1233"/>
      <c r="DMM49" s="1233"/>
      <c r="DMN49" s="1233"/>
      <c r="DMO49" s="1233"/>
      <c r="DMP49" s="1233"/>
      <c r="DMQ49" s="1233"/>
      <c r="DMR49" s="1233"/>
      <c r="DMS49" s="1232"/>
      <c r="DMT49" s="1233"/>
      <c r="DMU49" s="1233"/>
      <c r="DMV49" s="1233"/>
      <c r="DMW49" s="1233"/>
      <c r="DMX49" s="1233"/>
      <c r="DMY49" s="1233"/>
      <c r="DMZ49" s="1233"/>
      <c r="DNA49" s="1233"/>
      <c r="DNB49" s="1232"/>
      <c r="DNC49" s="1233"/>
      <c r="DND49" s="1233"/>
      <c r="DNE49" s="1233"/>
      <c r="DNF49" s="1233"/>
      <c r="DNG49" s="1233"/>
      <c r="DNH49" s="1233"/>
      <c r="DNI49" s="1233"/>
      <c r="DNJ49" s="1233"/>
      <c r="DNK49" s="1232"/>
      <c r="DNL49" s="1233"/>
      <c r="DNM49" s="1233"/>
      <c r="DNN49" s="1233"/>
      <c r="DNO49" s="1233"/>
      <c r="DNP49" s="1233"/>
      <c r="DNQ49" s="1233"/>
      <c r="DNR49" s="1233"/>
      <c r="DNS49" s="1233"/>
      <c r="DNT49" s="1232"/>
      <c r="DNU49" s="1233"/>
      <c r="DNV49" s="1233"/>
      <c r="DNW49" s="1233"/>
      <c r="DNX49" s="1233"/>
      <c r="DNY49" s="1233"/>
      <c r="DNZ49" s="1233"/>
      <c r="DOA49" s="1233"/>
      <c r="DOB49" s="1233"/>
      <c r="DOC49" s="1232"/>
      <c r="DOD49" s="1233"/>
      <c r="DOE49" s="1233"/>
      <c r="DOF49" s="1233"/>
      <c r="DOG49" s="1233"/>
      <c r="DOH49" s="1233"/>
      <c r="DOI49" s="1233"/>
      <c r="DOJ49" s="1233"/>
      <c r="DOK49" s="1233"/>
      <c r="DOL49" s="1232"/>
      <c r="DOM49" s="1233"/>
      <c r="DON49" s="1233"/>
      <c r="DOO49" s="1233"/>
      <c r="DOP49" s="1233"/>
      <c r="DOQ49" s="1233"/>
      <c r="DOR49" s="1233"/>
      <c r="DOS49" s="1233"/>
      <c r="DOT49" s="1233"/>
      <c r="DOU49" s="1232"/>
      <c r="DOV49" s="1233"/>
      <c r="DOW49" s="1233"/>
      <c r="DOX49" s="1233"/>
      <c r="DOY49" s="1233"/>
      <c r="DOZ49" s="1233"/>
      <c r="DPA49" s="1233"/>
      <c r="DPB49" s="1233"/>
      <c r="DPC49" s="1233"/>
      <c r="DPD49" s="1232"/>
      <c r="DPE49" s="1233"/>
      <c r="DPF49" s="1233"/>
      <c r="DPG49" s="1233"/>
      <c r="DPH49" s="1233"/>
      <c r="DPI49" s="1233"/>
      <c r="DPJ49" s="1233"/>
      <c r="DPK49" s="1233"/>
      <c r="DPL49" s="1233"/>
      <c r="DPM49" s="1232"/>
      <c r="DPN49" s="1233"/>
      <c r="DPO49" s="1233"/>
      <c r="DPP49" s="1233"/>
      <c r="DPQ49" s="1233"/>
      <c r="DPR49" s="1233"/>
      <c r="DPS49" s="1233"/>
      <c r="DPT49" s="1233"/>
      <c r="DPU49" s="1233"/>
      <c r="DPV49" s="1232"/>
      <c r="DPW49" s="1233"/>
      <c r="DPX49" s="1233"/>
      <c r="DPY49" s="1233"/>
      <c r="DPZ49" s="1233"/>
      <c r="DQA49" s="1233"/>
      <c r="DQB49" s="1233"/>
      <c r="DQC49" s="1233"/>
      <c r="DQD49" s="1233"/>
      <c r="DQE49" s="1232"/>
      <c r="DQF49" s="1233"/>
      <c r="DQG49" s="1233"/>
      <c r="DQH49" s="1233"/>
      <c r="DQI49" s="1233"/>
      <c r="DQJ49" s="1233"/>
      <c r="DQK49" s="1233"/>
      <c r="DQL49" s="1233"/>
      <c r="DQM49" s="1233"/>
      <c r="DQN49" s="1232"/>
      <c r="DQO49" s="1233"/>
      <c r="DQP49" s="1233"/>
      <c r="DQQ49" s="1233"/>
      <c r="DQR49" s="1233"/>
      <c r="DQS49" s="1233"/>
      <c r="DQT49" s="1233"/>
      <c r="DQU49" s="1233"/>
      <c r="DQV49" s="1233"/>
      <c r="DQW49" s="1232"/>
      <c r="DQX49" s="1233"/>
      <c r="DQY49" s="1233"/>
      <c r="DQZ49" s="1233"/>
      <c r="DRA49" s="1233"/>
      <c r="DRB49" s="1233"/>
      <c r="DRC49" s="1233"/>
      <c r="DRD49" s="1233"/>
      <c r="DRE49" s="1233"/>
      <c r="DRF49" s="1232"/>
      <c r="DRG49" s="1233"/>
      <c r="DRH49" s="1233"/>
      <c r="DRI49" s="1233"/>
      <c r="DRJ49" s="1233"/>
      <c r="DRK49" s="1233"/>
      <c r="DRL49" s="1233"/>
      <c r="DRM49" s="1233"/>
      <c r="DRN49" s="1233"/>
      <c r="DRO49" s="1232"/>
      <c r="DRP49" s="1233"/>
      <c r="DRQ49" s="1233"/>
      <c r="DRR49" s="1233"/>
      <c r="DRS49" s="1233"/>
      <c r="DRT49" s="1233"/>
      <c r="DRU49" s="1233"/>
      <c r="DRV49" s="1233"/>
      <c r="DRW49" s="1233"/>
      <c r="DRX49" s="1232"/>
      <c r="DRY49" s="1233"/>
      <c r="DRZ49" s="1233"/>
      <c r="DSA49" s="1233"/>
      <c r="DSB49" s="1233"/>
      <c r="DSC49" s="1233"/>
      <c r="DSD49" s="1233"/>
      <c r="DSE49" s="1233"/>
      <c r="DSF49" s="1233"/>
      <c r="DSG49" s="1232"/>
      <c r="DSH49" s="1233"/>
      <c r="DSI49" s="1233"/>
      <c r="DSJ49" s="1233"/>
      <c r="DSK49" s="1233"/>
      <c r="DSL49" s="1233"/>
      <c r="DSM49" s="1233"/>
      <c r="DSN49" s="1233"/>
      <c r="DSO49" s="1233"/>
      <c r="DSP49" s="1232"/>
      <c r="DSQ49" s="1233"/>
      <c r="DSR49" s="1233"/>
      <c r="DSS49" s="1233"/>
      <c r="DST49" s="1233"/>
      <c r="DSU49" s="1233"/>
      <c r="DSV49" s="1233"/>
      <c r="DSW49" s="1233"/>
      <c r="DSX49" s="1233"/>
      <c r="DSY49" s="1232"/>
      <c r="DSZ49" s="1233"/>
      <c r="DTA49" s="1233"/>
      <c r="DTB49" s="1233"/>
      <c r="DTC49" s="1233"/>
      <c r="DTD49" s="1233"/>
      <c r="DTE49" s="1233"/>
      <c r="DTF49" s="1233"/>
      <c r="DTG49" s="1233"/>
      <c r="DTH49" s="1232"/>
      <c r="DTI49" s="1233"/>
      <c r="DTJ49" s="1233"/>
      <c r="DTK49" s="1233"/>
      <c r="DTL49" s="1233"/>
      <c r="DTM49" s="1233"/>
      <c r="DTN49" s="1233"/>
      <c r="DTO49" s="1233"/>
      <c r="DTP49" s="1233"/>
      <c r="DTQ49" s="1232"/>
      <c r="DTR49" s="1233"/>
      <c r="DTS49" s="1233"/>
      <c r="DTT49" s="1233"/>
      <c r="DTU49" s="1233"/>
      <c r="DTV49" s="1233"/>
      <c r="DTW49" s="1233"/>
      <c r="DTX49" s="1233"/>
      <c r="DTY49" s="1233"/>
      <c r="DTZ49" s="1232"/>
      <c r="DUA49" s="1233"/>
      <c r="DUB49" s="1233"/>
      <c r="DUC49" s="1233"/>
      <c r="DUD49" s="1233"/>
      <c r="DUE49" s="1233"/>
      <c r="DUF49" s="1233"/>
      <c r="DUG49" s="1233"/>
      <c r="DUH49" s="1233"/>
      <c r="DUI49" s="1232"/>
      <c r="DUJ49" s="1233"/>
      <c r="DUK49" s="1233"/>
      <c r="DUL49" s="1233"/>
      <c r="DUM49" s="1233"/>
      <c r="DUN49" s="1233"/>
      <c r="DUO49" s="1233"/>
      <c r="DUP49" s="1233"/>
      <c r="DUQ49" s="1233"/>
      <c r="DUR49" s="1232"/>
      <c r="DUS49" s="1233"/>
      <c r="DUT49" s="1233"/>
      <c r="DUU49" s="1233"/>
      <c r="DUV49" s="1233"/>
      <c r="DUW49" s="1233"/>
      <c r="DUX49" s="1233"/>
      <c r="DUY49" s="1233"/>
      <c r="DUZ49" s="1233"/>
      <c r="DVA49" s="1232"/>
      <c r="DVB49" s="1233"/>
      <c r="DVC49" s="1233"/>
      <c r="DVD49" s="1233"/>
      <c r="DVE49" s="1233"/>
      <c r="DVF49" s="1233"/>
      <c r="DVG49" s="1233"/>
      <c r="DVH49" s="1233"/>
      <c r="DVI49" s="1233"/>
      <c r="DVJ49" s="1232"/>
      <c r="DVK49" s="1233"/>
      <c r="DVL49" s="1233"/>
      <c r="DVM49" s="1233"/>
      <c r="DVN49" s="1233"/>
      <c r="DVO49" s="1233"/>
      <c r="DVP49" s="1233"/>
      <c r="DVQ49" s="1233"/>
      <c r="DVR49" s="1233"/>
      <c r="DVS49" s="1232"/>
      <c r="DVT49" s="1233"/>
      <c r="DVU49" s="1233"/>
      <c r="DVV49" s="1233"/>
      <c r="DVW49" s="1233"/>
      <c r="DVX49" s="1233"/>
      <c r="DVY49" s="1233"/>
      <c r="DVZ49" s="1233"/>
      <c r="DWA49" s="1233"/>
      <c r="DWB49" s="1232"/>
      <c r="DWC49" s="1233"/>
      <c r="DWD49" s="1233"/>
      <c r="DWE49" s="1233"/>
      <c r="DWF49" s="1233"/>
      <c r="DWG49" s="1233"/>
      <c r="DWH49" s="1233"/>
      <c r="DWI49" s="1233"/>
      <c r="DWJ49" s="1233"/>
      <c r="DWK49" s="1232"/>
      <c r="DWL49" s="1233"/>
      <c r="DWM49" s="1233"/>
      <c r="DWN49" s="1233"/>
      <c r="DWO49" s="1233"/>
      <c r="DWP49" s="1233"/>
      <c r="DWQ49" s="1233"/>
      <c r="DWR49" s="1233"/>
      <c r="DWS49" s="1233"/>
      <c r="DWT49" s="1232"/>
      <c r="DWU49" s="1233"/>
      <c r="DWV49" s="1233"/>
      <c r="DWW49" s="1233"/>
      <c r="DWX49" s="1233"/>
      <c r="DWY49" s="1233"/>
      <c r="DWZ49" s="1233"/>
      <c r="DXA49" s="1233"/>
      <c r="DXB49" s="1233"/>
      <c r="DXC49" s="1232"/>
      <c r="DXD49" s="1233"/>
      <c r="DXE49" s="1233"/>
      <c r="DXF49" s="1233"/>
      <c r="DXG49" s="1233"/>
      <c r="DXH49" s="1233"/>
      <c r="DXI49" s="1233"/>
      <c r="DXJ49" s="1233"/>
      <c r="DXK49" s="1233"/>
      <c r="DXL49" s="1232"/>
      <c r="DXM49" s="1233"/>
      <c r="DXN49" s="1233"/>
      <c r="DXO49" s="1233"/>
      <c r="DXP49" s="1233"/>
      <c r="DXQ49" s="1233"/>
      <c r="DXR49" s="1233"/>
      <c r="DXS49" s="1233"/>
      <c r="DXT49" s="1233"/>
      <c r="DXU49" s="1232"/>
      <c r="DXV49" s="1233"/>
      <c r="DXW49" s="1233"/>
      <c r="DXX49" s="1233"/>
      <c r="DXY49" s="1233"/>
      <c r="DXZ49" s="1233"/>
      <c r="DYA49" s="1233"/>
      <c r="DYB49" s="1233"/>
      <c r="DYC49" s="1233"/>
      <c r="DYD49" s="1232"/>
      <c r="DYE49" s="1233"/>
      <c r="DYF49" s="1233"/>
      <c r="DYG49" s="1233"/>
      <c r="DYH49" s="1233"/>
      <c r="DYI49" s="1233"/>
      <c r="DYJ49" s="1233"/>
      <c r="DYK49" s="1233"/>
      <c r="DYL49" s="1233"/>
      <c r="DYM49" s="1232"/>
      <c r="DYN49" s="1233"/>
      <c r="DYO49" s="1233"/>
      <c r="DYP49" s="1233"/>
      <c r="DYQ49" s="1233"/>
      <c r="DYR49" s="1233"/>
      <c r="DYS49" s="1233"/>
      <c r="DYT49" s="1233"/>
      <c r="DYU49" s="1233"/>
      <c r="DYV49" s="1232"/>
      <c r="DYW49" s="1233"/>
      <c r="DYX49" s="1233"/>
      <c r="DYY49" s="1233"/>
      <c r="DYZ49" s="1233"/>
      <c r="DZA49" s="1233"/>
      <c r="DZB49" s="1233"/>
      <c r="DZC49" s="1233"/>
      <c r="DZD49" s="1233"/>
      <c r="DZE49" s="1232"/>
      <c r="DZF49" s="1233"/>
      <c r="DZG49" s="1233"/>
      <c r="DZH49" s="1233"/>
      <c r="DZI49" s="1233"/>
      <c r="DZJ49" s="1233"/>
      <c r="DZK49" s="1233"/>
      <c r="DZL49" s="1233"/>
      <c r="DZM49" s="1233"/>
      <c r="DZN49" s="1232"/>
      <c r="DZO49" s="1233"/>
      <c r="DZP49" s="1233"/>
      <c r="DZQ49" s="1233"/>
      <c r="DZR49" s="1233"/>
      <c r="DZS49" s="1233"/>
      <c r="DZT49" s="1233"/>
      <c r="DZU49" s="1233"/>
      <c r="DZV49" s="1233"/>
      <c r="DZW49" s="1232"/>
      <c r="DZX49" s="1233"/>
      <c r="DZY49" s="1233"/>
      <c r="DZZ49" s="1233"/>
      <c r="EAA49" s="1233"/>
      <c r="EAB49" s="1233"/>
      <c r="EAC49" s="1233"/>
      <c r="EAD49" s="1233"/>
      <c r="EAE49" s="1233"/>
      <c r="EAF49" s="1232"/>
      <c r="EAG49" s="1233"/>
      <c r="EAH49" s="1233"/>
      <c r="EAI49" s="1233"/>
      <c r="EAJ49" s="1233"/>
      <c r="EAK49" s="1233"/>
      <c r="EAL49" s="1233"/>
      <c r="EAM49" s="1233"/>
      <c r="EAN49" s="1233"/>
      <c r="EAO49" s="1232"/>
      <c r="EAP49" s="1233"/>
      <c r="EAQ49" s="1233"/>
      <c r="EAR49" s="1233"/>
      <c r="EAS49" s="1233"/>
      <c r="EAT49" s="1233"/>
      <c r="EAU49" s="1233"/>
      <c r="EAV49" s="1233"/>
      <c r="EAW49" s="1233"/>
      <c r="EAX49" s="1232"/>
      <c r="EAY49" s="1233"/>
      <c r="EAZ49" s="1233"/>
      <c r="EBA49" s="1233"/>
      <c r="EBB49" s="1233"/>
      <c r="EBC49" s="1233"/>
      <c r="EBD49" s="1233"/>
      <c r="EBE49" s="1233"/>
      <c r="EBF49" s="1233"/>
      <c r="EBG49" s="1232"/>
      <c r="EBH49" s="1233"/>
      <c r="EBI49" s="1233"/>
      <c r="EBJ49" s="1233"/>
      <c r="EBK49" s="1233"/>
      <c r="EBL49" s="1233"/>
      <c r="EBM49" s="1233"/>
      <c r="EBN49" s="1233"/>
      <c r="EBO49" s="1233"/>
      <c r="EBP49" s="1232"/>
      <c r="EBQ49" s="1233"/>
      <c r="EBR49" s="1233"/>
      <c r="EBS49" s="1233"/>
      <c r="EBT49" s="1233"/>
      <c r="EBU49" s="1233"/>
      <c r="EBV49" s="1233"/>
      <c r="EBW49" s="1233"/>
      <c r="EBX49" s="1233"/>
      <c r="EBY49" s="1232"/>
      <c r="EBZ49" s="1233"/>
      <c r="ECA49" s="1233"/>
      <c r="ECB49" s="1233"/>
      <c r="ECC49" s="1233"/>
      <c r="ECD49" s="1233"/>
      <c r="ECE49" s="1233"/>
      <c r="ECF49" s="1233"/>
      <c r="ECG49" s="1233"/>
      <c r="ECH49" s="1232"/>
      <c r="ECI49" s="1233"/>
      <c r="ECJ49" s="1233"/>
      <c r="ECK49" s="1233"/>
      <c r="ECL49" s="1233"/>
      <c r="ECM49" s="1233"/>
      <c r="ECN49" s="1233"/>
      <c r="ECO49" s="1233"/>
      <c r="ECP49" s="1233"/>
      <c r="ECQ49" s="1232"/>
      <c r="ECR49" s="1233"/>
      <c r="ECS49" s="1233"/>
      <c r="ECT49" s="1233"/>
      <c r="ECU49" s="1233"/>
      <c r="ECV49" s="1233"/>
      <c r="ECW49" s="1233"/>
      <c r="ECX49" s="1233"/>
      <c r="ECY49" s="1233"/>
      <c r="ECZ49" s="1232"/>
      <c r="EDA49" s="1233"/>
      <c r="EDB49" s="1233"/>
      <c r="EDC49" s="1233"/>
      <c r="EDD49" s="1233"/>
      <c r="EDE49" s="1233"/>
      <c r="EDF49" s="1233"/>
      <c r="EDG49" s="1233"/>
      <c r="EDH49" s="1233"/>
      <c r="EDI49" s="1232"/>
      <c r="EDJ49" s="1233"/>
      <c r="EDK49" s="1233"/>
      <c r="EDL49" s="1233"/>
      <c r="EDM49" s="1233"/>
      <c r="EDN49" s="1233"/>
      <c r="EDO49" s="1233"/>
      <c r="EDP49" s="1233"/>
      <c r="EDQ49" s="1233"/>
      <c r="EDR49" s="1232"/>
      <c r="EDS49" s="1233"/>
      <c r="EDT49" s="1233"/>
      <c r="EDU49" s="1233"/>
      <c r="EDV49" s="1233"/>
      <c r="EDW49" s="1233"/>
      <c r="EDX49" s="1233"/>
      <c r="EDY49" s="1233"/>
      <c r="EDZ49" s="1233"/>
      <c r="EEA49" s="1232"/>
      <c r="EEB49" s="1233"/>
      <c r="EEC49" s="1233"/>
      <c r="EED49" s="1233"/>
      <c r="EEE49" s="1233"/>
      <c r="EEF49" s="1233"/>
      <c r="EEG49" s="1233"/>
      <c r="EEH49" s="1233"/>
      <c r="EEI49" s="1233"/>
      <c r="EEJ49" s="1232"/>
      <c r="EEK49" s="1233"/>
      <c r="EEL49" s="1233"/>
      <c r="EEM49" s="1233"/>
      <c r="EEN49" s="1233"/>
      <c r="EEO49" s="1233"/>
      <c r="EEP49" s="1233"/>
      <c r="EEQ49" s="1233"/>
      <c r="EER49" s="1233"/>
      <c r="EES49" s="1232"/>
      <c r="EET49" s="1233"/>
      <c r="EEU49" s="1233"/>
      <c r="EEV49" s="1233"/>
      <c r="EEW49" s="1233"/>
      <c r="EEX49" s="1233"/>
      <c r="EEY49" s="1233"/>
      <c r="EEZ49" s="1233"/>
      <c r="EFA49" s="1233"/>
      <c r="EFB49" s="1232"/>
      <c r="EFC49" s="1233"/>
      <c r="EFD49" s="1233"/>
      <c r="EFE49" s="1233"/>
      <c r="EFF49" s="1233"/>
      <c r="EFG49" s="1233"/>
      <c r="EFH49" s="1233"/>
      <c r="EFI49" s="1233"/>
      <c r="EFJ49" s="1233"/>
      <c r="EFK49" s="1232"/>
      <c r="EFL49" s="1233"/>
      <c r="EFM49" s="1233"/>
      <c r="EFN49" s="1233"/>
      <c r="EFO49" s="1233"/>
      <c r="EFP49" s="1233"/>
      <c r="EFQ49" s="1233"/>
      <c r="EFR49" s="1233"/>
      <c r="EFS49" s="1233"/>
      <c r="EFT49" s="1232"/>
      <c r="EFU49" s="1233"/>
      <c r="EFV49" s="1233"/>
      <c r="EFW49" s="1233"/>
      <c r="EFX49" s="1233"/>
      <c r="EFY49" s="1233"/>
      <c r="EFZ49" s="1233"/>
      <c r="EGA49" s="1233"/>
      <c r="EGB49" s="1233"/>
      <c r="EGC49" s="1232"/>
      <c r="EGD49" s="1233"/>
      <c r="EGE49" s="1233"/>
      <c r="EGF49" s="1233"/>
      <c r="EGG49" s="1233"/>
      <c r="EGH49" s="1233"/>
      <c r="EGI49" s="1233"/>
      <c r="EGJ49" s="1233"/>
      <c r="EGK49" s="1233"/>
      <c r="EGL49" s="1232"/>
      <c r="EGM49" s="1233"/>
      <c r="EGN49" s="1233"/>
      <c r="EGO49" s="1233"/>
      <c r="EGP49" s="1233"/>
      <c r="EGQ49" s="1233"/>
      <c r="EGR49" s="1233"/>
      <c r="EGS49" s="1233"/>
      <c r="EGT49" s="1233"/>
      <c r="EGU49" s="1232"/>
      <c r="EGV49" s="1233"/>
      <c r="EGW49" s="1233"/>
      <c r="EGX49" s="1233"/>
      <c r="EGY49" s="1233"/>
      <c r="EGZ49" s="1233"/>
      <c r="EHA49" s="1233"/>
      <c r="EHB49" s="1233"/>
      <c r="EHC49" s="1233"/>
      <c r="EHD49" s="1232"/>
      <c r="EHE49" s="1233"/>
      <c r="EHF49" s="1233"/>
      <c r="EHG49" s="1233"/>
      <c r="EHH49" s="1233"/>
      <c r="EHI49" s="1233"/>
      <c r="EHJ49" s="1233"/>
      <c r="EHK49" s="1233"/>
      <c r="EHL49" s="1233"/>
      <c r="EHM49" s="1232"/>
      <c r="EHN49" s="1233"/>
      <c r="EHO49" s="1233"/>
      <c r="EHP49" s="1233"/>
      <c r="EHQ49" s="1233"/>
      <c r="EHR49" s="1233"/>
      <c r="EHS49" s="1233"/>
      <c r="EHT49" s="1233"/>
      <c r="EHU49" s="1233"/>
      <c r="EHV49" s="1232"/>
      <c r="EHW49" s="1233"/>
      <c r="EHX49" s="1233"/>
      <c r="EHY49" s="1233"/>
      <c r="EHZ49" s="1233"/>
      <c r="EIA49" s="1233"/>
      <c r="EIB49" s="1233"/>
      <c r="EIC49" s="1233"/>
      <c r="EID49" s="1233"/>
      <c r="EIE49" s="1232"/>
      <c r="EIF49" s="1233"/>
      <c r="EIG49" s="1233"/>
      <c r="EIH49" s="1233"/>
      <c r="EII49" s="1233"/>
      <c r="EIJ49" s="1233"/>
      <c r="EIK49" s="1233"/>
      <c r="EIL49" s="1233"/>
      <c r="EIM49" s="1233"/>
      <c r="EIN49" s="1232"/>
      <c r="EIO49" s="1233"/>
      <c r="EIP49" s="1233"/>
      <c r="EIQ49" s="1233"/>
      <c r="EIR49" s="1233"/>
      <c r="EIS49" s="1233"/>
      <c r="EIT49" s="1233"/>
      <c r="EIU49" s="1233"/>
      <c r="EIV49" s="1233"/>
      <c r="EIW49" s="1232"/>
      <c r="EIX49" s="1233"/>
      <c r="EIY49" s="1233"/>
      <c r="EIZ49" s="1233"/>
      <c r="EJA49" s="1233"/>
      <c r="EJB49" s="1233"/>
      <c r="EJC49" s="1233"/>
      <c r="EJD49" s="1233"/>
      <c r="EJE49" s="1233"/>
      <c r="EJF49" s="1232"/>
      <c r="EJG49" s="1233"/>
      <c r="EJH49" s="1233"/>
      <c r="EJI49" s="1233"/>
      <c r="EJJ49" s="1233"/>
      <c r="EJK49" s="1233"/>
      <c r="EJL49" s="1233"/>
      <c r="EJM49" s="1233"/>
      <c r="EJN49" s="1233"/>
      <c r="EJO49" s="1232"/>
      <c r="EJP49" s="1233"/>
      <c r="EJQ49" s="1233"/>
      <c r="EJR49" s="1233"/>
      <c r="EJS49" s="1233"/>
      <c r="EJT49" s="1233"/>
      <c r="EJU49" s="1233"/>
      <c r="EJV49" s="1233"/>
      <c r="EJW49" s="1233"/>
      <c r="EJX49" s="1232"/>
      <c r="EJY49" s="1233"/>
      <c r="EJZ49" s="1233"/>
      <c r="EKA49" s="1233"/>
      <c r="EKB49" s="1233"/>
      <c r="EKC49" s="1233"/>
      <c r="EKD49" s="1233"/>
      <c r="EKE49" s="1233"/>
      <c r="EKF49" s="1233"/>
      <c r="EKG49" s="1232"/>
      <c r="EKH49" s="1233"/>
      <c r="EKI49" s="1233"/>
      <c r="EKJ49" s="1233"/>
      <c r="EKK49" s="1233"/>
      <c r="EKL49" s="1233"/>
      <c r="EKM49" s="1233"/>
      <c r="EKN49" s="1233"/>
      <c r="EKO49" s="1233"/>
      <c r="EKP49" s="1232"/>
      <c r="EKQ49" s="1233"/>
      <c r="EKR49" s="1233"/>
      <c r="EKS49" s="1233"/>
      <c r="EKT49" s="1233"/>
      <c r="EKU49" s="1233"/>
      <c r="EKV49" s="1233"/>
      <c r="EKW49" s="1233"/>
      <c r="EKX49" s="1233"/>
      <c r="EKY49" s="1232"/>
      <c r="EKZ49" s="1233"/>
      <c r="ELA49" s="1233"/>
      <c r="ELB49" s="1233"/>
      <c r="ELC49" s="1233"/>
      <c r="ELD49" s="1233"/>
      <c r="ELE49" s="1233"/>
      <c r="ELF49" s="1233"/>
      <c r="ELG49" s="1233"/>
      <c r="ELH49" s="1232"/>
      <c r="ELI49" s="1233"/>
      <c r="ELJ49" s="1233"/>
      <c r="ELK49" s="1233"/>
      <c r="ELL49" s="1233"/>
      <c r="ELM49" s="1233"/>
      <c r="ELN49" s="1233"/>
      <c r="ELO49" s="1233"/>
      <c r="ELP49" s="1233"/>
      <c r="ELQ49" s="1232"/>
      <c r="ELR49" s="1233"/>
      <c r="ELS49" s="1233"/>
      <c r="ELT49" s="1233"/>
      <c r="ELU49" s="1233"/>
      <c r="ELV49" s="1233"/>
      <c r="ELW49" s="1233"/>
      <c r="ELX49" s="1233"/>
      <c r="ELY49" s="1233"/>
      <c r="ELZ49" s="1232"/>
      <c r="EMA49" s="1233"/>
      <c r="EMB49" s="1233"/>
      <c r="EMC49" s="1233"/>
      <c r="EMD49" s="1233"/>
      <c r="EME49" s="1233"/>
      <c r="EMF49" s="1233"/>
      <c r="EMG49" s="1233"/>
      <c r="EMH49" s="1233"/>
      <c r="EMI49" s="1232"/>
      <c r="EMJ49" s="1233"/>
      <c r="EMK49" s="1233"/>
      <c r="EML49" s="1233"/>
      <c r="EMM49" s="1233"/>
      <c r="EMN49" s="1233"/>
      <c r="EMO49" s="1233"/>
      <c r="EMP49" s="1233"/>
      <c r="EMQ49" s="1233"/>
      <c r="EMR49" s="1232"/>
      <c r="EMS49" s="1233"/>
      <c r="EMT49" s="1233"/>
      <c r="EMU49" s="1233"/>
      <c r="EMV49" s="1233"/>
      <c r="EMW49" s="1233"/>
      <c r="EMX49" s="1233"/>
      <c r="EMY49" s="1233"/>
      <c r="EMZ49" s="1233"/>
      <c r="ENA49" s="1232"/>
      <c r="ENB49" s="1233"/>
      <c r="ENC49" s="1233"/>
      <c r="END49" s="1233"/>
      <c r="ENE49" s="1233"/>
      <c r="ENF49" s="1233"/>
      <c r="ENG49" s="1233"/>
      <c r="ENH49" s="1233"/>
      <c r="ENI49" s="1233"/>
      <c r="ENJ49" s="1232"/>
      <c r="ENK49" s="1233"/>
      <c r="ENL49" s="1233"/>
      <c r="ENM49" s="1233"/>
      <c r="ENN49" s="1233"/>
      <c r="ENO49" s="1233"/>
      <c r="ENP49" s="1233"/>
      <c r="ENQ49" s="1233"/>
      <c r="ENR49" s="1233"/>
      <c r="ENS49" s="1232"/>
      <c r="ENT49" s="1233"/>
      <c r="ENU49" s="1233"/>
      <c r="ENV49" s="1233"/>
      <c r="ENW49" s="1233"/>
      <c r="ENX49" s="1233"/>
      <c r="ENY49" s="1233"/>
      <c r="ENZ49" s="1233"/>
      <c r="EOA49" s="1233"/>
      <c r="EOB49" s="1232"/>
      <c r="EOC49" s="1233"/>
      <c r="EOD49" s="1233"/>
      <c r="EOE49" s="1233"/>
      <c r="EOF49" s="1233"/>
      <c r="EOG49" s="1233"/>
      <c r="EOH49" s="1233"/>
      <c r="EOI49" s="1233"/>
      <c r="EOJ49" s="1233"/>
      <c r="EOK49" s="1232"/>
      <c r="EOL49" s="1233"/>
      <c r="EOM49" s="1233"/>
      <c r="EON49" s="1233"/>
      <c r="EOO49" s="1233"/>
      <c r="EOP49" s="1233"/>
      <c r="EOQ49" s="1233"/>
      <c r="EOR49" s="1233"/>
      <c r="EOS49" s="1233"/>
      <c r="EOT49" s="1232"/>
      <c r="EOU49" s="1233"/>
      <c r="EOV49" s="1233"/>
      <c r="EOW49" s="1233"/>
      <c r="EOX49" s="1233"/>
      <c r="EOY49" s="1233"/>
      <c r="EOZ49" s="1233"/>
      <c r="EPA49" s="1233"/>
      <c r="EPB49" s="1233"/>
      <c r="EPC49" s="1232"/>
      <c r="EPD49" s="1233"/>
      <c r="EPE49" s="1233"/>
      <c r="EPF49" s="1233"/>
      <c r="EPG49" s="1233"/>
      <c r="EPH49" s="1233"/>
      <c r="EPI49" s="1233"/>
      <c r="EPJ49" s="1233"/>
      <c r="EPK49" s="1233"/>
      <c r="EPL49" s="1232"/>
      <c r="EPM49" s="1233"/>
      <c r="EPN49" s="1233"/>
      <c r="EPO49" s="1233"/>
      <c r="EPP49" s="1233"/>
      <c r="EPQ49" s="1233"/>
      <c r="EPR49" s="1233"/>
      <c r="EPS49" s="1233"/>
      <c r="EPT49" s="1233"/>
      <c r="EPU49" s="1232"/>
      <c r="EPV49" s="1233"/>
      <c r="EPW49" s="1233"/>
      <c r="EPX49" s="1233"/>
      <c r="EPY49" s="1233"/>
      <c r="EPZ49" s="1233"/>
      <c r="EQA49" s="1233"/>
      <c r="EQB49" s="1233"/>
      <c r="EQC49" s="1233"/>
      <c r="EQD49" s="1232"/>
      <c r="EQE49" s="1233"/>
      <c r="EQF49" s="1233"/>
      <c r="EQG49" s="1233"/>
      <c r="EQH49" s="1233"/>
      <c r="EQI49" s="1233"/>
      <c r="EQJ49" s="1233"/>
      <c r="EQK49" s="1233"/>
      <c r="EQL49" s="1233"/>
      <c r="EQM49" s="1232"/>
      <c r="EQN49" s="1233"/>
      <c r="EQO49" s="1233"/>
      <c r="EQP49" s="1233"/>
      <c r="EQQ49" s="1233"/>
      <c r="EQR49" s="1233"/>
      <c r="EQS49" s="1233"/>
      <c r="EQT49" s="1233"/>
      <c r="EQU49" s="1233"/>
      <c r="EQV49" s="1232"/>
      <c r="EQW49" s="1233"/>
      <c r="EQX49" s="1233"/>
      <c r="EQY49" s="1233"/>
      <c r="EQZ49" s="1233"/>
      <c r="ERA49" s="1233"/>
      <c r="ERB49" s="1233"/>
      <c r="ERC49" s="1233"/>
      <c r="ERD49" s="1233"/>
      <c r="ERE49" s="1232"/>
      <c r="ERF49" s="1233"/>
      <c r="ERG49" s="1233"/>
      <c r="ERH49" s="1233"/>
      <c r="ERI49" s="1233"/>
      <c r="ERJ49" s="1233"/>
      <c r="ERK49" s="1233"/>
      <c r="ERL49" s="1233"/>
      <c r="ERM49" s="1233"/>
      <c r="ERN49" s="1232"/>
      <c r="ERO49" s="1233"/>
      <c r="ERP49" s="1233"/>
      <c r="ERQ49" s="1233"/>
      <c r="ERR49" s="1233"/>
      <c r="ERS49" s="1233"/>
      <c r="ERT49" s="1233"/>
      <c r="ERU49" s="1233"/>
      <c r="ERV49" s="1233"/>
      <c r="ERW49" s="1232"/>
      <c r="ERX49" s="1233"/>
      <c r="ERY49" s="1233"/>
      <c r="ERZ49" s="1233"/>
      <c r="ESA49" s="1233"/>
      <c r="ESB49" s="1233"/>
      <c r="ESC49" s="1233"/>
      <c r="ESD49" s="1233"/>
      <c r="ESE49" s="1233"/>
      <c r="ESF49" s="1232"/>
      <c r="ESG49" s="1233"/>
      <c r="ESH49" s="1233"/>
      <c r="ESI49" s="1233"/>
      <c r="ESJ49" s="1233"/>
      <c r="ESK49" s="1233"/>
      <c r="ESL49" s="1233"/>
      <c r="ESM49" s="1233"/>
      <c r="ESN49" s="1233"/>
      <c r="ESO49" s="1232"/>
      <c r="ESP49" s="1233"/>
      <c r="ESQ49" s="1233"/>
      <c r="ESR49" s="1233"/>
      <c r="ESS49" s="1233"/>
      <c r="EST49" s="1233"/>
      <c r="ESU49" s="1233"/>
      <c r="ESV49" s="1233"/>
      <c r="ESW49" s="1233"/>
      <c r="ESX49" s="1232"/>
      <c r="ESY49" s="1233"/>
      <c r="ESZ49" s="1233"/>
      <c r="ETA49" s="1233"/>
      <c r="ETB49" s="1233"/>
      <c r="ETC49" s="1233"/>
      <c r="ETD49" s="1233"/>
      <c r="ETE49" s="1233"/>
      <c r="ETF49" s="1233"/>
      <c r="ETG49" s="1232"/>
      <c r="ETH49" s="1233"/>
      <c r="ETI49" s="1233"/>
      <c r="ETJ49" s="1233"/>
      <c r="ETK49" s="1233"/>
      <c r="ETL49" s="1233"/>
      <c r="ETM49" s="1233"/>
      <c r="ETN49" s="1233"/>
      <c r="ETO49" s="1233"/>
      <c r="ETP49" s="1232"/>
      <c r="ETQ49" s="1233"/>
      <c r="ETR49" s="1233"/>
      <c r="ETS49" s="1233"/>
      <c r="ETT49" s="1233"/>
      <c r="ETU49" s="1233"/>
      <c r="ETV49" s="1233"/>
      <c r="ETW49" s="1233"/>
      <c r="ETX49" s="1233"/>
      <c r="ETY49" s="1232"/>
      <c r="ETZ49" s="1233"/>
      <c r="EUA49" s="1233"/>
      <c r="EUB49" s="1233"/>
      <c r="EUC49" s="1233"/>
      <c r="EUD49" s="1233"/>
      <c r="EUE49" s="1233"/>
      <c r="EUF49" s="1233"/>
      <c r="EUG49" s="1233"/>
      <c r="EUH49" s="1232"/>
      <c r="EUI49" s="1233"/>
      <c r="EUJ49" s="1233"/>
      <c r="EUK49" s="1233"/>
      <c r="EUL49" s="1233"/>
      <c r="EUM49" s="1233"/>
      <c r="EUN49" s="1233"/>
      <c r="EUO49" s="1233"/>
      <c r="EUP49" s="1233"/>
      <c r="EUQ49" s="1232"/>
      <c r="EUR49" s="1233"/>
      <c r="EUS49" s="1233"/>
      <c r="EUT49" s="1233"/>
      <c r="EUU49" s="1233"/>
      <c r="EUV49" s="1233"/>
      <c r="EUW49" s="1233"/>
      <c r="EUX49" s="1233"/>
      <c r="EUY49" s="1233"/>
      <c r="EUZ49" s="1232"/>
      <c r="EVA49" s="1233"/>
      <c r="EVB49" s="1233"/>
      <c r="EVC49" s="1233"/>
      <c r="EVD49" s="1233"/>
      <c r="EVE49" s="1233"/>
      <c r="EVF49" s="1233"/>
      <c r="EVG49" s="1233"/>
      <c r="EVH49" s="1233"/>
      <c r="EVI49" s="1232"/>
      <c r="EVJ49" s="1233"/>
      <c r="EVK49" s="1233"/>
      <c r="EVL49" s="1233"/>
      <c r="EVM49" s="1233"/>
      <c r="EVN49" s="1233"/>
      <c r="EVO49" s="1233"/>
      <c r="EVP49" s="1233"/>
      <c r="EVQ49" s="1233"/>
      <c r="EVR49" s="1232"/>
      <c r="EVS49" s="1233"/>
      <c r="EVT49" s="1233"/>
      <c r="EVU49" s="1233"/>
      <c r="EVV49" s="1233"/>
      <c r="EVW49" s="1233"/>
      <c r="EVX49" s="1233"/>
      <c r="EVY49" s="1233"/>
      <c r="EVZ49" s="1233"/>
      <c r="EWA49" s="1232"/>
      <c r="EWB49" s="1233"/>
      <c r="EWC49" s="1233"/>
      <c r="EWD49" s="1233"/>
      <c r="EWE49" s="1233"/>
      <c r="EWF49" s="1233"/>
      <c r="EWG49" s="1233"/>
      <c r="EWH49" s="1233"/>
      <c r="EWI49" s="1233"/>
      <c r="EWJ49" s="1232"/>
      <c r="EWK49" s="1233"/>
      <c r="EWL49" s="1233"/>
      <c r="EWM49" s="1233"/>
      <c r="EWN49" s="1233"/>
      <c r="EWO49" s="1233"/>
      <c r="EWP49" s="1233"/>
      <c r="EWQ49" s="1233"/>
      <c r="EWR49" s="1233"/>
      <c r="EWS49" s="1232"/>
      <c r="EWT49" s="1233"/>
      <c r="EWU49" s="1233"/>
      <c r="EWV49" s="1233"/>
      <c r="EWW49" s="1233"/>
      <c r="EWX49" s="1233"/>
      <c r="EWY49" s="1233"/>
      <c r="EWZ49" s="1233"/>
      <c r="EXA49" s="1233"/>
      <c r="EXB49" s="1232"/>
      <c r="EXC49" s="1233"/>
      <c r="EXD49" s="1233"/>
      <c r="EXE49" s="1233"/>
      <c r="EXF49" s="1233"/>
      <c r="EXG49" s="1233"/>
      <c r="EXH49" s="1233"/>
      <c r="EXI49" s="1233"/>
      <c r="EXJ49" s="1233"/>
      <c r="EXK49" s="1232"/>
      <c r="EXL49" s="1233"/>
      <c r="EXM49" s="1233"/>
      <c r="EXN49" s="1233"/>
      <c r="EXO49" s="1233"/>
      <c r="EXP49" s="1233"/>
      <c r="EXQ49" s="1233"/>
      <c r="EXR49" s="1233"/>
      <c r="EXS49" s="1233"/>
      <c r="EXT49" s="1232"/>
      <c r="EXU49" s="1233"/>
      <c r="EXV49" s="1233"/>
      <c r="EXW49" s="1233"/>
      <c r="EXX49" s="1233"/>
      <c r="EXY49" s="1233"/>
      <c r="EXZ49" s="1233"/>
      <c r="EYA49" s="1233"/>
      <c r="EYB49" s="1233"/>
      <c r="EYC49" s="1232"/>
      <c r="EYD49" s="1233"/>
      <c r="EYE49" s="1233"/>
      <c r="EYF49" s="1233"/>
      <c r="EYG49" s="1233"/>
      <c r="EYH49" s="1233"/>
      <c r="EYI49" s="1233"/>
      <c r="EYJ49" s="1233"/>
      <c r="EYK49" s="1233"/>
      <c r="EYL49" s="1232"/>
      <c r="EYM49" s="1233"/>
      <c r="EYN49" s="1233"/>
      <c r="EYO49" s="1233"/>
      <c r="EYP49" s="1233"/>
      <c r="EYQ49" s="1233"/>
      <c r="EYR49" s="1233"/>
      <c r="EYS49" s="1233"/>
      <c r="EYT49" s="1233"/>
      <c r="EYU49" s="1232"/>
      <c r="EYV49" s="1233"/>
      <c r="EYW49" s="1233"/>
      <c r="EYX49" s="1233"/>
      <c r="EYY49" s="1233"/>
      <c r="EYZ49" s="1233"/>
      <c r="EZA49" s="1233"/>
      <c r="EZB49" s="1233"/>
      <c r="EZC49" s="1233"/>
      <c r="EZD49" s="1232"/>
      <c r="EZE49" s="1233"/>
      <c r="EZF49" s="1233"/>
      <c r="EZG49" s="1233"/>
      <c r="EZH49" s="1233"/>
      <c r="EZI49" s="1233"/>
      <c r="EZJ49" s="1233"/>
      <c r="EZK49" s="1233"/>
      <c r="EZL49" s="1233"/>
      <c r="EZM49" s="1232"/>
      <c r="EZN49" s="1233"/>
      <c r="EZO49" s="1233"/>
      <c r="EZP49" s="1233"/>
      <c r="EZQ49" s="1233"/>
      <c r="EZR49" s="1233"/>
      <c r="EZS49" s="1233"/>
      <c r="EZT49" s="1233"/>
      <c r="EZU49" s="1233"/>
      <c r="EZV49" s="1232"/>
      <c r="EZW49" s="1233"/>
      <c r="EZX49" s="1233"/>
      <c r="EZY49" s="1233"/>
      <c r="EZZ49" s="1233"/>
      <c r="FAA49" s="1233"/>
      <c r="FAB49" s="1233"/>
      <c r="FAC49" s="1233"/>
      <c r="FAD49" s="1233"/>
      <c r="FAE49" s="1232"/>
      <c r="FAF49" s="1233"/>
      <c r="FAG49" s="1233"/>
      <c r="FAH49" s="1233"/>
      <c r="FAI49" s="1233"/>
      <c r="FAJ49" s="1233"/>
      <c r="FAK49" s="1233"/>
      <c r="FAL49" s="1233"/>
      <c r="FAM49" s="1233"/>
      <c r="FAN49" s="1232"/>
      <c r="FAO49" s="1233"/>
      <c r="FAP49" s="1233"/>
      <c r="FAQ49" s="1233"/>
      <c r="FAR49" s="1233"/>
      <c r="FAS49" s="1233"/>
      <c r="FAT49" s="1233"/>
      <c r="FAU49" s="1233"/>
      <c r="FAV49" s="1233"/>
      <c r="FAW49" s="1232"/>
      <c r="FAX49" s="1233"/>
      <c r="FAY49" s="1233"/>
      <c r="FAZ49" s="1233"/>
      <c r="FBA49" s="1233"/>
      <c r="FBB49" s="1233"/>
      <c r="FBC49" s="1233"/>
      <c r="FBD49" s="1233"/>
      <c r="FBE49" s="1233"/>
      <c r="FBF49" s="1232"/>
      <c r="FBG49" s="1233"/>
      <c r="FBH49" s="1233"/>
      <c r="FBI49" s="1233"/>
      <c r="FBJ49" s="1233"/>
      <c r="FBK49" s="1233"/>
      <c r="FBL49" s="1233"/>
      <c r="FBM49" s="1233"/>
      <c r="FBN49" s="1233"/>
      <c r="FBO49" s="1232"/>
      <c r="FBP49" s="1233"/>
      <c r="FBQ49" s="1233"/>
      <c r="FBR49" s="1233"/>
      <c r="FBS49" s="1233"/>
      <c r="FBT49" s="1233"/>
      <c r="FBU49" s="1233"/>
      <c r="FBV49" s="1233"/>
      <c r="FBW49" s="1233"/>
      <c r="FBX49" s="1232"/>
      <c r="FBY49" s="1233"/>
      <c r="FBZ49" s="1233"/>
      <c r="FCA49" s="1233"/>
      <c r="FCB49" s="1233"/>
      <c r="FCC49" s="1233"/>
      <c r="FCD49" s="1233"/>
      <c r="FCE49" s="1233"/>
      <c r="FCF49" s="1233"/>
      <c r="FCG49" s="1232"/>
      <c r="FCH49" s="1233"/>
      <c r="FCI49" s="1233"/>
      <c r="FCJ49" s="1233"/>
      <c r="FCK49" s="1233"/>
      <c r="FCL49" s="1233"/>
      <c r="FCM49" s="1233"/>
      <c r="FCN49" s="1233"/>
      <c r="FCO49" s="1233"/>
      <c r="FCP49" s="1232"/>
      <c r="FCQ49" s="1233"/>
      <c r="FCR49" s="1233"/>
      <c r="FCS49" s="1233"/>
      <c r="FCT49" s="1233"/>
      <c r="FCU49" s="1233"/>
      <c r="FCV49" s="1233"/>
      <c r="FCW49" s="1233"/>
      <c r="FCX49" s="1233"/>
      <c r="FCY49" s="1232"/>
      <c r="FCZ49" s="1233"/>
      <c r="FDA49" s="1233"/>
      <c r="FDB49" s="1233"/>
      <c r="FDC49" s="1233"/>
      <c r="FDD49" s="1233"/>
      <c r="FDE49" s="1233"/>
      <c r="FDF49" s="1233"/>
      <c r="FDG49" s="1233"/>
      <c r="FDH49" s="1232"/>
      <c r="FDI49" s="1233"/>
      <c r="FDJ49" s="1233"/>
      <c r="FDK49" s="1233"/>
      <c r="FDL49" s="1233"/>
      <c r="FDM49" s="1233"/>
      <c r="FDN49" s="1233"/>
      <c r="FDO49" s="1233"/>
      <c r="FDP49" s="1233"/>
      <c r="FDQ49" s="1232"/>
      <c r="FDR49" s="1233"/>
      <c r="FDS49" s="1233"/>
      <c r="FDT49" s="1233"/>
      <c r="FDU49" s="1233"/>
      <c r="FDV49" s="1233"/>
      <c r="FDW49" s="1233"/>
      <c r="FDX49" s="1233"/>
      <c r="FDY49" s="1233"/>
      <c r="FDZ49" s="1232"/>
      <c r="FEA49" s="1233"/>
      <c r="FEB49" s="1233"/>
      <c r="FEC49" s="1233"/>
      <c r="FED49" s="1233"/>
      <c r="FEE49" s="1233"/>
      <c r="FEF49" s="1233"/>
      <c r="FEG49" s="1233"/>
      <c r="FEH49" s="1233"/>
      <c r="FEI49" s="1232"/>
      <c r="FEJ49" s="1233"/>
      <c r="FEK49" s="1233"/>
      <c r="FEL49" s="1233"/>
      <c r="FEM49" s="1233"/>
      <c r="FEN49" s="1233"/>
      <c r="FEO49" s="1233"/>
      <c r="FEP49" s="1233"/>
      <c r="FEQ49" s="1233"/>
      <c r="FER49" s="1232"/>
      <c r="FES49" s="1233"/>
      <c r="FET49" s="1233"/>
      <c r="FEU49" s="1233"/>
      <c r="FEV49" s="1233"/>
      <c r="FEW49" s="1233"/>
      <c r="FEX49" s="1233"/>
      <c r="FEY49" s="1233"/>
      <c r="FEZ49" s="1233"/>
      <c r="FFA49" s="1232"/>
      <c r="FFB49" s="1233"/>
      <c r="FFC49" s="1233"/>
      <c r="FFD49" s="1233"/>
      <c r="FFE49" s="1233"/>
      <c r="FFF49" s="1233"/>
      <c r="FFG49" s="1233"/>
      <c r="FFH49" s="1233"/>
      <c r="FFI49" s="1233"/>
      <c r="FFJ49" s="1232"/>
      <c r="FFK49" s="1233"/>
      <c r="FFL49" s="1233"/>
      <c r="FFM49" s="1233"/>
      <c r="FFN49" s="1233"/>
      <c r="FFO49" s="1233"/>
      <c r="FFP49" s="1233"/>
      <c r="FFQ49" s="1233"/>
      <c r="FFR49" s="1233"/>
      <c r="FFS49" s="1232"/>
      <c r="FFT49" s="1233"/>
      <c r="FFU49" s="1233"/>
      <c r="FFV49" s="1233"/>
      <c r="FFW49" s="1233"/>
      <c r="FFX49" s="1233"/>
      <c r="FFY49" s="1233"/>
      <c r="FFZ49" s="1233"/>
      <c r="FGA49" s="1233"/>
      <c r="FGB49" s="1232"/>
      <c r="FGC49" s="1233"/>
      <c r="FGD49" s="1233"/>
      <c r="FGE49" s="1233"/>
      <c r="FGF49" s="1233"/>
      <c r="FGG49" s="1233"/>
      <c r="FGH49" s="1233"/>
      <c r="FGI49" s="1233"/>
      <c r="FGJ49" s="1233"/>
      <c r="FGK49" s="1232"/>
      <c r="FGL49" s="1233"/>
      <c r="FGM49" s="1233"/>
      <c r="FGN49" s="1233"/>
      <c r="FGO49" s="1233"/>
      <c r="FGP49" s="1233"/>
      <c r="FGQ49" s="1233"/>
      <c r="FGR49" s="1233"/>
      <c r="FGS49" s="1233"/>
      <c r="FGT49" s="1232"/>
      <c r="FGU49" s="1233"/>
      <c r="FGV49" s="1233"/>
      <c r="FGW49" s="1233"/>
      <c r="FGX49" s="1233"/>
      <c r="FGY49" s="1233"/>
      <c r="FGZ49" s="1233"/>
      <c r="FHA49" s="1233"/>
      <c r="FHB49" s="1233"/>
      <c r="FHC49" s="1232"/>
      <c r="FHD49" s="1233"/>
      <c r="FHE49" s="1233"/>
      <c r="FHF49" s="1233"/>
      <c r="FHG49" s="1233"/>
      <c r="FHH49" s="1233"/>
      <c r="FHI49" s="1233"/>
      <c r="FHJ49" s="1233"/>
      <c r="FHK49" s="1233"/>
      <c r="FHL49" s="1232"/>
      <c r="FHM49" s="1233"/>
      <c r="FHN49" s="1233"/>
      <c r="FHO49" s="1233"/>
      <c r="FHP49" s="1233"/>
      <c r="FHQ49" s="1233"/>
      <c r="FHR49" s="1233"/>
      <c r="FHS49" s="1233"/>
      <c r="FHT49" s="1233"/>
      <c r="FHU49" s="1232"/>
      <c r="FHV49" s="1233"/>
      <c r="FHW49" s="1233"/>
      <c r="FHX49" s="1233"/>
      <c r="FHY49" s="1233"/>
      <c r="FHZ49" s="1233"/>
      <c r="FIA49" s="1233"/>
      <c r="FIB49" s="1233"/>
      <c r="FIC49" s="1233"/>
      <c r="FID49" s="1232"/>
      <c r="FIE49" s="1233"/>
      <c r="FIF49" s="1233"/>
      <c r="FIG49" s="1233"/>
      <c r="FIH49" s="1233"/>
      <c r="FII49" s="1233"/>
      <c r="FIJ49" s="1233"/>
      <c r="FIK49" s="1233"/>
      <c r="FIL49" s="1233"/>
      <c r="FIM49" s="1232"/>
      <c r="FIN49" s="1233"/>
      <c r="FIO49" s="1233"/>
      <c r="FIP49" s="1233"/>
      <c r="FIQ49" s="1233"/>
      <c r="FIR49" s="1233"/>
      <c r="FIS49" s="1233"/>
      <c r="FIT49" s="1233"/>
      <c r="FIU49" s="1233"/>
      <c r="FIV49" s="1232"/>
      <c r="FIW49" s="1233"/>
      <c r="FIX49" s="1233"/>
      <c r="FIY49" s="1233"/>
      <c r="FIZ49" s="1233"/>
      <c r="FJA49" s="1233"/>
      <c r="FJB49" s="1233"/>
      <c r="FJC49" s="1233"/>
      <c r="FJD49" s="1233"/>
      <c r="FJE49" s="1232"/>
      <c r="FJF49" s="1233"/>
      <c r="FJG49" s="1233"/>
      <c r="FJH49" s="1233"/>
      <c r="FJI49" s="1233"/>
      <c r="FJJ49" s="1233"/>
      <c r="FJK49" s="1233"/>
      <c r="FJL49" s="1233"/>
      <c r="FJM49" s="1233"/>
      <c r="FJN49" s="1232"/>
      <c r="FJO49" s="1233"/>
      <c r="FJP49" s="1233"/>
      <c r="FJQ49" s="1233"/>
      <c r="FJR49" s="1233"/>
      <c r="FJS49" s="1233"/>
      <c r="FJT49" s="1233"/>
      <c r="FJU49" s="1233"/>
      <c r="FJV49" s="1233"/>
      <c r="FJW49" s="1232"/>
      <c r="FJX49" s="1233"/>
      <c r="FJY49" s="1233"/>
      <c r="FJZ49" s="1233"/>
      <c r="FKA49" s="1233"/>
      <c r="FKB49" s="1233"/>
      <c r="FKC49" s="1233"/>
      <c r="FKD49" s="1233"/>
      <c r="FKE49" s="1233"/>
      <c r="FKF49" s="1232"/>
      <c r="FKG49" s="1233"/>
      <c r="FKH49" s="1233"/>
      <c r="FKI49" s="1233"/>
      <c r="FKJ49" s="1233"/>
      <c r="FKK49" s="1233"/>
      <c r="FKL49" s="1233"/>
      <c r="FKM49" s="1233"/>
      <c r="FKN49" s="1233"/>
      <c r="FKO49" s="1232"/>
      <c r="FKP49" s="1233"/>
      <c r="FKQ49" s="1233"/>
      <c r="FKR49" s="1233"/>
      <c r="FKS49" s="1233"/>
      <c r="FKT49" s="1233"/>
      <c r="FKU49" s="1233"/>
      <c r="FKV49" s="1233"/>
      <c r="FKW49" s="1233"/>
      <c r="FKX49" s="1232"/>
      <c r="FKY49" s="1233"/>
      <c r="FKZ49" s="1233"/>
      <c r="FLA49" s="1233"/>
      <c r="FLB49" s="1233"/>
      <c r="FLC49" s="1233"/>
      <c r="FLD49" s="1233"/>
      <c r="FLE49" s="1233"/>
      <c r="FLF49" s="1233"/>
      <c r="FLG49" s="1232"/>
      <c r="FLH49" s="1233"/>
      <c r="FLI49" s="1233"/>
      <c r="FLJ49" s="1233"/>
      <c r="FLK49" s="1233"/>
      <c r="FLL49" s="1233"/>
      <c r="FLM49" s="1233"/>
      <c r="FLN49" s="1233"/>
      <c r="FLO49" s="1233"/>
      <c r="FLP49" s="1232"/>
      <c r="FLQ49" s="1233"/>
      <c r="FLR49" s="1233"/>
      <c r="FLS49" s="1233"/>
      <c r="FLT49" s="1233"/>
      <c r="FLU49" s="1233"/>
      <c r="FLV49" s="1233"/>
      <c r="FLW49" s="1233"/>
      <c r="FLX49" s="1233"/>
      <c r="FLY49" s="1232"/>
      <c r="FLZ49" s="1233"/>
      <c r="FMA49" s="1233"/>
      <c r="FMB49" s="1233"/>
      <c r="FMC49" s="1233"/>
      <c r="FMD49" s="1233"/>
      <c r="FME49" s="1233"/>
      <c r="FMF49" s="1233"/>
      <c r="FMG49" s="1233"/>
      <c r="FMH49" s="1232"/>
      <c r="FMI49" s="1233"/>
      <c r="FMJ49" s="1233"/>
      <c r="FMK49" s="1233"/>
      <c r="FML49" s="1233"/>
      <c r="FMM49" s="1233"/>
      <c r="FMN49" s="1233"/>
      <c r="FMO49" s="1233"/>
      <c r="FMP49" s="1233"/>
      <c r="FMQ49" s="1232"/>
      <c r="FMR49" s="1233"/>
      <c r="FMS49" s="1233"/>
      <c r="FMT49" s="1233"/>
      <c r="FMU49" s="1233"/>
      <c r="FMV49" s="1233"/>
      <c r="FMW49" s="1233"/>
      <c r="FMX49" s="1233"/>
      <c r="FMY49" s="1233"/>
      <c r="FMZ49" s="1232"/>
      <c r="FNA49" s="1233"/>
      <c r="FNB49" s="1233"/>
      <c r="FNC49" s="1233"/>
      <c r="FND49" s="1233"/>
      <c r="FNE49" s="1233"/>
      <c r="FNF49" s="1233"/>
      <c r="FNG49" s="1233"/>
      <c r="FNH49" s="1233"/>
      <c r="FNI49" s="1232"/>
      <c r="FNJ49" s="1233"/>
      <c r="FNK49" s="1233"/>
      <c r="FNL49" s="1233"/>
      <c r="FNM49" s="1233"/>
      <c r="FNN49" s="1233"/>
      <c r="FNO49" s="1233"/>
      <c r="FNP49" s="1233"/>
      <c r="FNQ49" s="1233"/>
      <c r="FNR49" s="1232"/>
      <c r="FNS49" s="1233"/>
      <c r="FNT49" s="1233"/>
      <c r="FNU49" s="1233"/>
      <c r="FNV49" s="1233"/>
      <c r="FNW49" s="1233"/>
      <c r="FNX49" s="1233"/>
      <c r="FNY49" s="1233"/>
      <c r="FNZ49" s="1233"/>
      <c r="FOA49" s="1232"/>
      <c r="FOB49" s="1233"/>
      <c r="FOC49" s="1233"/>
      <c r="FOD49" s="1233"/>
      <c r="FOE49" s="1233"/>
      <c r="FOF49" s="1233"/>
      <c r="FOG49" s="1233"/>
      <c r="FOH49" s="1233"/>
      <c r="FOI49" s="1233"/>
      <c r="FOJ49" s="1232"/>
      <c r="FOK49" s="1233"/>
      <c r="FOL49" s="1233"/>
      <c r="FOM49" s="1233"/>
      <c r="FON49" s="1233"/>
      <c r="FOO49" s="1233"/>
      <c r="FOP49" s="1233"/>
      <c r="FOQ49" s="1233"/>
      <c r="FOR49" s="1233"/>
      <c r="FOS49" s="1232"/>
      <c r="FOT49" s="1233"/>
      <c r="FOU49" s="1233"/>
      <c r="FOV49" s="1233"/>
      <c r="FOW49" s="1233"/>
      <c r="FOX49" s="1233"/>
      <c r="FOY49" s="1233"/>
      <c r="FOZ49" s="1233"/>
      <c r="FPA49" s="1233"/>
      <c r="FPB49" s="1232"/>
      <c r="FPC49" s="1233"/>
      <c r="FPD49" s="1233"/>
      <c r="FPE49" s="1233"/>
      <c r="FPF49" s="1233"/>
      <c r="FPG49" s="1233"/>
      <c r="FPH49" s="1233"/>
      <c r="FPI49" s="1233"/>
      <c r="FPJ49" s="1233"/>
      <c r="FPK49" s="1232"/>
      <c r="FPL49" s="1233"/>
      <c r="FPM49" s="1233"/>
      <c r="FPN49" s="1233"/>
      <c r="FPO49" s="1233"/>
      <c r="FPP49" s="1233"/>
      <c r="FPQ49" s="1233"/>
      <c r="FPR49" s="1233"/>
      <c r="FPS49" s="1233"/>
      <c r="FPT49" s="1232"/>
      <c r="FPU49" s="1233"/>
      <c r="FPV49" s="1233"/>
      <c r="FPW49" s="1233"/>
      <c r="FPX49" s="1233"/>
      <c r="FPY49" s="1233"/>
      <c r="FPZ49" s="1233"/>
      <c r="FQA49" s="1233"/>
      <c r="FQB49" s="1233"/>
      <c r="FQC49" s="1232"/>
      <c r="FQD49" s="1233"/>
      <c r="FQE49" s="1233"/>
      <c r="FQF49" s="1233"/>
      <c r="FQG49" s="1233"/>
      <c r="FQH49" s="1233"/>
      <c r="FQI49" s="1233"/>
      <c r="FQJ49" s="1233"/>
      <c r="FQK49" s="1233"/>
      <c r="FQL49" s="1232"/>
      <c r="FQM49" s="1233"/>
      <c r="FQN49" s="1233"/>
      <c r="FQO49" s="1233"/>
      <c r="FQP49" s="1233"/>
      <c r="FQQ49" s="1233"/>
      <c r="FQR49" s="1233"/>
      <c r="FQS49" s="1233"/>
      <c r="FQT49" s="1233"/>
      <c r="FQU49" s="1232"/>
      <c r="FQV49" s="1233"/>
      <c r="FQW49" s="1233"/>
      <c r="FQX49" s="1233"/>
      <c r="FQY49" s="1233"/>
      <c r="FQZ49" s="1233"/>
      <c r="FRA49" s="1233"/>
      <c r="FRB49" s="1233"/>
      <c r="FRC49" s="1233"/>
      <c r="FRD49" s="1232"/>
      <c r="FRE49" s="1233"/>
      <c r="FRF49" s="1233"/>
      <c r="FRG49" s="1233"/>
      <c r="FRH49" s="1233"/>
      <c r="FRI49" s="1233"/>
      <c r="FRJ49" s="1233"/>
      <c r="FRK49" s="1233"/>
      <c r="FRL49" s="1233"/>
      <c r="FRM49" s="1232"/>
      <c r="FRN49" s="1233"/>
      <c r="FRO49" s="1233"/>
      <c r="FRP49" s="1233"/>
      <c r="FRQ49" s="1233"/>
      <c r="FRR49" s="1233"/>
      <c r="FRS49" s="1233"/>
      <c r="FRT49" s="1233"/>
      <c r="FRU49" s="1233"/>
      <c r="FRV49" s="1232"/>
      <c r="FRW49" s="1233"/>
      <c r="FRX49" s="1233"/>
      <c r="FRY49" s="1233"/>
      <c r="FRZ49" s="1233"/>
      <c r="FSA49" s="1233"/>
      <c r="FSB49" s="1233"/>
      <c r="FSC49" s="1233"/>
      <c r="FSD49" s="1233"/>
      <c r="FSE49" s="1232"/>
      <c r="FSF49" s="1233"/>
      <c r="FSG49" s="1233"/>
      <c r="FSH49" s="1233"/>
      <c r="FSI49" s="1233"/>
      <c r="FSJ49" s="1233"/>
      <c r="FSK49" s="1233"/>
      <c r="FSL49" s="1233"/>
      <c r="FSM49" s="1233"/>
      <c r="FSN49" s="1232"/>
      <c r="FSO49" s="1233"/>
      <c r="FSP49" s="1233"/>
      <c r="FSQ49" s="1233"/>
      <c r="FSR49" s="1233"/>
      <c r="FSS49" s="1233"/>
      <c r="FST49" s="1233"/>
      <c r="FSU49" s="1233"/>
      <c r="FSV49" s="1233"/>
      <c r="FSW49" s="1232"/>
      <c r="FSX49" s="1233"/>
      <c r="FSY49" s="1233"/>
      <c r="FSZ49" s="1233"/>
      <c r="FTA49" s="1233"/>
      <c r="FTB49" s="1233"/>
      <c r="FTC49" s="1233"/>
      <c r="FTD49" s="1233"/>
      <c r="FTE49" s="1233"/>
      <c r="FTF49" s="1232"/>
      <c r="FTG49" s="1233"/>
      <c r="FTH49" s="1233"/>
      <c r="FTI49" s="1233"/>
      <c r="FTJ49" s="1233"/>
      <c r="FTK49" s="1233"/>
      <c r="FTL49" s="1233"/>
      <c r="FTM49" s="1233"/>
      <c r="FTN49" s="1233"/>
      <c r="FTO49" s="1232"/>
      <c r="FTP49" s="1233"/>
      <c r="FTQ49" s="1233"/>
      <c r="FTR49" s="1233"/>
      <c r="FTS49" s="1233"/>
      <c r="FTT49" s="1233"/>
      <c r="FTU49" s="1233"/>
      <c r="FTV49" s="1233"/>
      <c r="FTW49" s="1233"/>
      <c r="FTX49" s="1232"/>
      <c r="FTY49" s="1233"/>
      <c r="FTZ49" s="1233"/>
      <c r="FUA49" s="1233"/>
      <c r="FUB49" s="1233"/>
      <c r="FUC49" s="1233"/>
      <c r="FUD49" s="1233"/>
      <c r="FUE49" s="1233"/>
      <c r="FUF49" s="1233"/>
      <c r="FUG49" s="1232"/>
      <c r="FUH49" s="1233"/>
      <c r="FUI49" s="1233"/>
      <c r="FUJ49" s="1233"/>
      <c r="FUK49" s="1233"/>
      <c r="FUL49" s="1233"/>
      <c r="FUM49" s="1233"/>
      <c r="FUN49" s="1233"/>
      <c r="FUO49" s="1233"/>
      <c r="FUP49" s="1232"/>
      <c r="FUQ49" s="1233"/>
      <c r="FUR49" s="1233"/>
      <c r="FUS49" s="1233"/>
      <c r="FUT49" s="1233"/>
      <c r="FUU49" s="1233"/>
      <c r="FUV49" s="1233"/>
      <c r="FUW49" s="1233"/>
      <c r="FUX49" s="1233"/>
      <c r="FUY49" s="1232"/>
      <c r="FUZ49" s="1233"/>
      <c r="FVA49" s="1233"/>
      <c r="FVB49" s="1233"/>
      <c r="FVC49" s="1233"/>
      <c r="FVD49" s="1233"/>
      <c r="FVE49" s="1233"/>
      <c r="FVF49" s="1233"/>
      <c r="FVG49" s="1233"/>
      <c r="FVH49" s="1232"/>
      <c r="FVI49" s="1233"/>
      <c r="FVJ49" s="1233"/>
      <c r="FVK49" s="1233"/>
      <c r="FVL49" s="1233"/>
      <c r="FVM49" s="1233"/>
      <c r="FVN49" s="1233"/>
      <c r="FVO49" s="1233"/>
      <c r="FVP49" s="1233"/>
      <c r="FVQ49" s="1232"/>
      <c r="FVR49" s="1233"/>
      <c r="FVS49" s="1233"/>
      <c r="FVT49" s="1233"/>
      <c r="FVU49" s="1233"/>
      <c r="FVV49" s="1233"/>
      <c r="FVW49" s="1233"/>
      <c r="FVX49" s="1233"/>
      <c r="FVY49" s="1233"/>
      <c r="FVZ49" s="1232"/>
      <c r="FWA49" s="1233"/>
      <c r="FWB49" s="1233"/>
      <c r="FWC49" s="1233"/>
      <c r="FWD49" s="1233"/>
      <c r="FWE49" s="1233"/>
      <c r="FWF49" s="1233"/>
      <c r="FWG49" s="1233"/>
      <c r="FWH49" s="1233"/>
      <c r="FWI49" s="1232"/>
      <c r="FWJ49" s="1233"/>
      <c r="FWK49" s="1233"/>
      <c r="FWL49" s="1233"/>
      <c r="FWM49" s="1233"/>
      <c r="FWN49" s="1233"/>
      <c r="FWO49" s="1233"/>
      <c r="FWP49" s="1233"/>
      <c r="FWQ49" s="1233"/>
      <c r="FWR49" s="1232"/>
      <c r="FWS49" s="1233"/>
      <c r="FWT49" s="1233"/>
      <c r="FWU49" s="1233"/>
      <c r="FWV49" s="1233"/>
      <c r="FWW49" s="1233"/>
      <c r="FWX49" s="1233"/>
      <c r="FWY49" s="1233"/>
      <c r="FWZ49" s="1233"/>
      <c r="FXA49" s="1232"/>
      <c r="FXB49" s="1233"/>
      <c r="FXC49" s="1233"/>
      <c r="FXD49" s="1233"/>
      <c r="FXE49" s="1233"/>
      <c r="FXF49" s="1233"/>
      <c r="FXG49" s="1233"/>
      <c r="FXH49" s="1233"/>
      <c r="FXI49" s="1233"/>
      <c r="FXJ49" s="1232"/>
      <c r="FXK49" s="1233"/>
      <c r="FXL49" s="1233"/>
      <c r="FXM49" s="1233"/>
      <c r="FXN49" s="1233"/>
      <c r="FXO49" s="1233"/>
      <c r="FXP49" s="1233"/>
      <c r="FXQ49" s="1233"/>
      <c r="FXR49" s="1233"/>
      <c r="FXS49" s="1232"/>
      <c r="FXT49" s="1233"/>
      <c r="FXU49" s="1233"/>
      <c r="FXV49" s="1233"/>
      <c r="FXW49" s="1233"/>
      <c r="FXX49" s="1233"/>
      <c r="FXY49" s="1233"/>
      <c r="FXZ49" s="1233"/>
      <c r="FYA49" s="1233"/>
      <c r="FYB49" s="1232"/>
      <c r="FYC49" s="1233"/>
      <c r="FYD49" s="1233"/>
      <c r="FYE49" s="1233"/>
      <c r="FYF49" s="1233"/>
      <c r="FYG49" s="1233"/>
      <c r="FYH49" s="1233"/>
      <c r="FYI49" s="1233"/>
      <c r="FYJ49" s="1233"/>
      <c r="FYK49" s="1232"/>
      <c r="FYL49" s="1233"/>
      <c r="FYM49" s="1233"/>
      <c r="FYN49" s="1233"/>
      <c r="FYO49" s="1233"/>
      <c r="FYP49" s="1233"/>
      <c r="FYQ49" s="1233"/>
      <c r="FYR49" s="1233"/>
      <c r="FYS49" s="1233"/>
      <c r="FYT49" s="1232"/>
      <c r="FYU49" s="1233"/>
      <c r="FYV49" s="1233"/>
      <c r="FYW49" s="1233"/>
      <c r="FYX49" s="1233"/>
      <c r="FYY49" s="1233"/>
      <c r="FYZ49" s="1233"/>
      <c r="FZA49" s="1233"/>
      <c r="FZB49" s="1233"/>
      <c r="FZC49" s="1232"/>
      <c r="FZD49" s="1233"/>
      <c r="FZE49" s="1233"/>
      <c r="FZF49" s="1233"/>
      <c r="FZG49" s="1233"/>
      <c r="FZH49" s="1233"/>
      <c r="FZI49" s="1233"/>
      <c r="FZJ49" s="1233"/>
      <c r="FZK49" s="1233"/>
      <c r="FZL49" s="1232"/>
      <c r="FZM49" s="1233"/>
      <c r="FZN49" s="1233"/>
      <c r="FZO49" s="1233"/>
      <c r="FZP49" s="1233"/>
      <c r="FZQ49" s="1233"/>
      <c r="FZR49" s="1233"/>
      <c r="FZS49" s="1233"/>
      <c r="FZT49" s="1233"/>
      <c r="FZU49" s="1232"/>
      <c r="FZV49" s="1233"/>
      <c r="FZW49" s="1233"/>
      <c r="FZX49" s="1233"/>
      <c r="FZY49" s="1233"/>
      <c r="FZZ49" s="1233"/>
      <c r="GAA49" s="1233"/>
      <c r="GAB49" s="1233"/>
      <c r="GAC49" s="1233"/>
      <c r="GAD49" s="1232"/>
      <c r="GAE49" s="1233"/>
      <c r="GAF49" s="1233"/>
      <c r="GAG49" s="1233"/>
      <c r="GAH49" s="1233"/>
      <c r="GAI49" s="1233"/>
      <c r="GAJ49" s="1233"/>
      <c r="GAK49" s="1233"/>
      <c r="GAL49" s="1233"/>
      <c r="GAM49" s="1232"/>
      <c r="GAN49" s="1233"/>
      <c r="GAO49" s="1233"/>
      <c r="GAP49" s="1233"/>
      <c r="GAQ49" s="1233"/>
      <c r="GAR49" s="1233"/>
      <c r="GAS49" s="1233"/>
      <c r="GAT49" s="1233"/>
      <c r="GAU49" s="1233"/>
      <c r="GAV49" s="1232"/>
      <c r="GAW49" s="1233"/>
      <c r="GAX49" s="1233"/>
      <c r="GAY49" s="1233"/>
      <c r="GAZ49" s="1233"/>
      <c r="GBA49" s="1233"/>
      <c r="GBB49" s="1233"/>
      <c r="GBC49" s="1233"/>
      <c r="GBD49" s="1233"/>
      <c r="GBE49" s="1232"/>
      <c r="GBF49" s="1233"/>
      <c r="GBG49" s="1233"/>
      <c r="GBH49" s="1233"/>
      <c r="GBI49" s="1233"/>
      <c r="GBJ49" s="1233"/>
      <c r="GBK49" s="1233"/>
      <c r="GBL49" s="1233"/>
      <c r="GBM49" s="1233"/>
      <c r="GBN49" s="1232"/>
      <c r="GBO49" s="1233"/>
      <c r="GBP49" s="1233"/>
      <c r="GBQ49" s="1233"/>
      <c r="GBR49" s="1233"/>
      <c r="GBS49" s="1233"/>
      <c r="GBT49" s="1233"/>
      <c r="GBU49" s="1233"/>
      <c r="GBV49" s="1233"/>
      <c r="GBW49" s="1232"/>
      <c r="GBX49" s="1233"/>
      <c r="GBY49" s="1233"/>
      <c r="GBZ49" s="1233"/>
      <c r="GCA49" s="1233"/>
      <c r="GCB49" s="1233"/>
      <c r="GCC49" s="1233"/>
      <c r="GCD49" s="1233"/>
      <c r="GCE49" s="1233"/>
      <c r="GCF49" s="1232"/>
      <c r="GCG49" s="1233"/>
      <c r="GCH49" s="1233"/>
      <c r="GCI49" s="1233"/>
      <c r="GCJ49" s="1233"/>
      <c r="GCK49" s="1233"/>
      <c r="GCL49" s="1233"/>
      <c r="GCM49" s="1233"/>
      <c r="GCN49" s="1233"/>
      <c r="GCO49" s="1232"/>
      <c r="GCP49" s="1233"/>
      <c r="GCQ49" s="1233"/>
      <c r="GCR49" s="1233"/>
      <c r="GCS49" s="1233"/>
      <c r="GCT49" s="1233"/>
      <c r="GCU49" s="1233"/>
      <c r="GCV49" s="1233"/>
      <c r="GCW49" s="1233"/>
      <c r="GCX49" s="1232"/>
      <c r="GCY49" s="1233"/>
      <c r="GCZ49" s="1233"/>
      <c r="GDA49" s="1233"/>
      <c r="GDB49" s="1233"/>
      <c r="GDC49" s="1233"/>
      <c r="GDD49" s="1233"/>
      <c r="GDE49" s="1233"/>
      <c r="GDF49" s="1233"/>
      <c r="GDG49" s="1232"/>
      <c r="GDH49" s="1233"/>
      <c r="GDI49" s="1233"/>
      <c r="GDJ49" s="1233"/>
      <c r="GDK49" s="1233"/>
      <c r="GDL49" s="1233"/>
      <c r="GDM49" s="1233"/>
      <c r="GDN49" s="1233"/>
      <c r="GDO49" s="1233"/>
      <c r="GDP49" s="1232"/>
      <c r="GDQ49" s="1233"/>
      <c r="GDR49" s="1233"/>
      <c r="GDS49" s="1233"/>
      <c r="GDT49" s="1233"/>
      <c r="GDU49" s="1233"/>
      <c r="GDV49" s="1233"/>
      <c r="GDW49" s="1233"/>
      <c r="GDX49" s="1233"/>
      <c r="GDY49" s="1232"/>
      <c r="GDZ49" s="1233"/>
      <c r="GEA49" s="1233"/>
      <c r="GEB49" s="1233"/>
      <c r="GEC49" s="1233"/>
      <c r="GED49" s="1233"/>
      <c r="GEE49" s="1233"/>
      <c r="GEF49" s="1233"/>
      <c r="GEG49" s="1233"/>
      <c r="GEH49" s="1232"/>
      <c r="GEI49" s="1233"/>
      <c r="GEJ49" s="1233"/>
      <c r="GEK49" s="1233"/>
      <c r="GEL49" s="1233"/>
      <c r="GEM49" s="1233"/>
      <c r="GEN49" s="1233"/>
      <c r="GEO49" s="1233"/>
      <c r="GEP49" s="1233"/>
      <c r="GEQ49" s="1232"/>
      <c r="GER49" s="1233"/>
      <c r="GES49" s="1233"/>
      <c r="GET49" s="1233"/>
      <c r="GEU49" s="1233"/>
      <c r="GEV49" s="1233"/>
      <c r="GEW49" s="1233"/>
      <c r="GEX49" s="1233"/>
      <c r="GEY49" s="1233"/>
      <c r="GEZ49" s="1232"/>
      <c r="GFA49" s="1233"/>
      <c r="GFB49" s="1233"/>
      <c r="GFC49" s="1233"/>
      <c r="GFD49" s="1233"/>
      <c r="GFE49" s="1233"/>
      <c r="GFF49" s="1233"/>
      <c r="GFG49" s="1233"/>
      <c r="GFH49" s="1233"/>
      <c r="GFI49" s="1232"/>
      <c r="GFJ49" s="1233"/>
      <c r="GFK49" s="1233"/>
      <c r="GFL49" s="1233"/>
      <c r="GFM49" s="1233"/>
      <c r="GFN49" s="1233"/>
      <c r="GFO49" s="1233"/>
      <c r="GFP49" s="1233"/>
      <c r="GFQ49" s="1233"/>
      <c r="GFR49" s="1232"/>
      <c r="GFS49" s="1233"/>
      <c r="GFT49" s="1233"/>
      <c r="GFU49" s="1233"/>
      <c r="GFV49" s="1233"/>
      <c r="GFW49" s="1233"/>
      <c r="GFX49" s="1233"/>
      <c r="GFY49" s="1233"/>
      <c r="GFZ49" s="1233"/>
      <c r="GGA49" s="1232"/>
      <c r="GGB49" s="1233"/>
      <c r="GGC49" s="1233"/>
      <c r="GGD49" s="1233"/>
      <c r="GGE49" s="1233"/>
      <c r="GGF49" s="1233"/>
      <c r="GGG49" s="1233"/>
      <c r="GGH49" s="1233"/>
      <c r="GGI49" s="1233"/>
      <c r="GGJ49" s="1232"/>
      <c r="GGK49" s="1233"/>
      <c r="GGL49" s="1233"/>
      <c r="GGM49" s="1233"/>
      <c r="GGN49" s="1233"/>
      <c r="GGO49" s="1233"/>
      <c r="GGP49" s="1233"/>
      <c r="GGQ49" s="1233"/>
      <c r="GGR49" s="1233"/>
      <c r="GGS49" s="1232"/>
      <c r="GGT49" s="1233"/>
      <c r="GGU49" s="1233"/>
      <c r="GGV49" s="1233"/>
      <c r="GGW49" s="1233"/>
      <c r="GGX49" s="1233"/>
      <c r="GGY49" s="1233"/>
      <c r="GGZ49" s="1233"/>
      <c r="GHA49" s="1233"/>
      <c r="GHB49" s="1232"/>
      <c r="GHC49" s="1233"/>
      <c r="GHD49" s="1233"/>
      <c r="GHE49" s="1233"/>
      <c r="GHF49" s="1233"/>
      <c r="GHG49" s="1233"/>
      <c r="GHH49" s="1233"/>
      <c r="GHI49" s="1233"/>
      <c r="GHJ49" s="1233"/>
      <c r="GHK49" s="1232"/>
      <c r="GHL49" s="1233"/>
      <c r="GHM49" s="1233"/>
      <c r="GHN49" s="1233"/>
      <c r="GHO49" s="1233"/>
      <c r="GHP49" s="1233"/>
      <c r="GHQ49" s="1233"/>
      <c r="GHR49" s="1233"/>
      <c r="GHS49" s="1233"/>
      <c r="GHT49" s="1232"/>
      <c r="GHU49" s="1233"/>
      <c r="GHV49" s="1233"/>
      <c r="GHW49" s="1233"/>
      <c r="GHX49" s="1233"/>
      <c r="GHY49" s="1233"/>
      <c r="GHZ49" s="1233"/>
      <c r="GIA49" s="1233"/>
      <c r="GIB49" s="1233"/>
      <c r="GIC49" s="1232"/>
      <c r="GID49" s="1233"/>
      <c r="GIE49" s="1233"/>
      <c r="GIF49" s="1233"/>
      <c r="GIG49" s="1233"/>
      <c r="GIH49" s="1233"/>
      <c r="GII49" s="1233"/>
      <c r="GIJ49" s="1233"/>
      <c r="GIK49" s="1233"/>
      <c r="GIL49" s="1232"/>
      <c r="GIM49" s="1233"/>
      <c r="GIN49" s="1233"/>
      <c r="GIO49" s="1233"/>
      <c r="GIP49" s="1233"/>
      <c r="GIQ49" s="1233"/>
      <c r="GIR49" s="1233"/>
      <c r="GIS49" s="1233"/>
      <c r="GIT49" s="1233"/>
      <c r="GIU49" s="1232"/>
      <c r="GIV49" s="1233"/>
      <c r="GIW49" s="1233"/>
      <c r="GIX49" s="1233"/>
      <c r="GIY49" s="1233"/>
      <c r="GIZ49" s="1233"/>
      <c r="GJA49" s="1233"/>
      <c r="GJB49" s="1233"/>
      <c r="GJC49" s="1233"/>
      <c r="GJD49" s="1232"/>
      <c r="GJE49" s="1233"/>
      <c r="GJF49" s="1233"/>
      <c r="GJG49" s="1233"/>
      <c r="GJH49" s="1233"/>
      <c r="GJI49" s="1233"/>
      <c r="GJJ49" s="1233"/>
      <c r="GJK49" s="1233"/>
      <c r="GJL49" s="1233"/>
      <c r="GJM49" s="1232"/>
      <c r="GJN49" s="1233"/>
      <c r="GJO49" s="1233"/>
      <c r="GJP49" s="1233"/>
      <c r="GJQ49" s="1233"/>
      <c r="GJR49" s="1233"/>
      <c r="GJS49" s="1233"/>
      <c r="GJT49" s="1233"/>
      <c r="GJU49" s="1233"/>
      <c r="GJV49" s="1232"/>
      <c r="GJW49" s="1233"/>
      <c r="GJX49" s="1233"/>
      <c r="GJY49" s="1233"/>
      <c r="GJZ49" s="1233"/>
      <c r="GKA49" s="1233"/>
      <c r="GKB49" s="1233"/>
      <c r="GKC49" s="1233"/>
      <c r="GKD49" s="1233"/>
      <c r="GKE49" s="1232"/>
      <c r="GKF49" s="1233"/>
      <c r="GKG49" s="1233"/>
      <c r="GKH49" s="1233"/>
      <c r="GKI49" s="1233"/>
      <c r="GKJ49" s="1233"/>
      <c r="GKK49" s="1233"/>
      <c r="GKL49" s="1233"/>
      <c r="GKM49" s="1233"/>
      <c r="GKN49" s="1232"/>
      <c r="GKO49" s="1233"/>
      <c r="GKP49" s="1233"/>
      <c r="GKQ49" s="1233"/>
      <c r="GKR49" s="1233"/>
      <c r="GKS49" s="1233"/>
      <c r="GKT49" s="1233"/>
      <c r="GKU49" s="1233"/>
      <c r="GKV49" s="1233"/>
      <c r="GKW49" s="1232"/>
      <c r="GKX49" s="1233"/>
      <c r="GKY49" s="1233"/>
      <c r="GKZ49" s="1233"/>
      <c r="GLA49" s="1233"/>
      <c r="GLB49" s="1233"/>
      <c r="GLC49" s="1233"/>
      <c r="GLD49" s="1233"/>
      <c r="GLE49" s="1233"/>
      <c r="GLF49" s="1232"/>
      <c r="GLG49" s="1233"/>
      <c r="GLH49" s="1233"/>
      <c r="GLI49" s="1233"/>
      <c r="GLJ49" s="1233"/>
      <c r="GLK49" s="1233"/>
      <c r="GLL49" s="1233"/>
      <c r="GLM49" s="1233"/>
      <c r="GLN49" s="1233"/>
      <c r="GLO49" s="1232"/>
      <c r="GLP49" s="1233"/>
      <c r="GLQ49" s="1233"/>
      <c r="GLR49" s="1233"/>
      <c r="GLS49" s="1233"/>
      <c r="GLT49" s="1233"/>
      <c r="GLU49" s="1233"/>
      <c r="GLV49" s="1233"/>
      <c r="GLW49" s="1233"/>
      <c r="GLX49" s="1232"/>
      <c r="GLY49" s="1233"/>
      <c r="GLZ49" s="1233"/>
      <c r="GMA49" s="1233"/>
      <c r="GMB49" s="1233"/>
      <c r="GMC49" s="1233"/>
      <c r="GMD49" s="1233"/>
      <c r="GME49" s="1233"/>
      <c r="GMF49" s="1233"/>
      <c r="GMG49" s="1232"/>
      <c r="GMH49" s="1233"/>
      <c r="GMI49" s="1233"/>
      <c r="GMJ49" s="1233"/>
      <c r="GMK49" s="1233"/>
      <c r="GML49" s="1233"/>
      <c r="GMM49" s="1233"/>
      <c r="GMN49" s="1233"/>
      <c r="GMO49" s="1233"/>
      <c r="GMP49" s="1232"/>
      <c r="GMQ49" s="1233"/>
      <c r="GMR49" s="1233"/>
      <c r="GMS49" s="1233"/>
      <c r="GMT49" s="1233"/>
      <c r="GMU49" s="1233"/>
      <c r="GMV49" s="1233"/>
      <c r="GMW49" s="1233"/>
      <c r="GMX49" s="1233"/>
      <c r="GMY49" s="1232"/>
      <c r="GMZ49" s="1233"/>
      <c r="GNA49" s="1233"/>
      <c r="GNB49" s="1233"/>
      <c r="GNC49" s="1233"/>
      <c r="GND49" s="1233"/>
      <c r="GNE49" s="1233"/>
      <c r="GNF49" s="1233"/>
      <c r="GNG49" s="1233"/>
      <c r="GNH49" s="1232"/>
      <c r="GNI49" s="1233"/>
      <c r="GNJ49" s="1233"/>
      <c r="GNK49" s="1233"/>
      <c r="GNL49" s="1233"/>
      <c r="GNM49" s="1233"/>
      <c r="GNN49" s="1233"/>
      <c r="GNO49" s="1233"/>
      <c r="GNP49" s="1233"/>
      <c r="GNQ49" s="1232"/>
      <c r="GNR49" s="1233"/>
      <c r="GNS49" s="1233"/>
      <c r="GNT49" s="1233"/>
      <c r="GNU49" s="1233"/>
      <c r="GNV49" s="1233"/>
      <c r="GNW49" s="1233"/>
      <c r="GNX49" s="1233"/>
      <c r="GNY49" s="1233"/>
      <c r="GNZ49" s="1232"/>
      <c r="GOA49" s="1233"/>
      <c r="GOB49" s="1233"/>
      <c r="GOC49" s="1233"/>
      <c r="GOD49" s="1233"/>
      <c r="GOE49" s="1233"/>
      <c r="GOF49" s="1233"/>
      <c r="GOG49" s="1233"/>
      <c r="GOH49" s="1233"/>
      <c r="GOI49" s="1232"/>
      <c r="GOJ49" s="1233"/>
      <c r="GOK49" s="1233"/>
      <c r="GOL49" s="1233"/>
      <c r="GOM49" s="1233"/>
      <c r="GON49" s="1233"/>
      <c r="GOO49" s="1233"/>
      <c r="GOP49" s="1233"/>
      <c r="GOQ49" s="1233"/>
      <c r="GOR49" s="1232"/>
      <c r="GOS49" s="1233"/>
      <c r="GOT49" s="1233"/>
      <c r="GOU49" s="1233"/>
      <c r="GOV49" s="1233"/>
      <c r="GOW49" s="1233"/>
      <c r="GOX49" s="1233"/>
      <c r="GOY49" s="1233"/>
      <c r="GOZ49" s="1233"/>
      <c r="GPA49" s="1232"/>
      <c r="GPB49" s="1233"/>
      <c r="GPC49" s="1233"/>
      <c r="GPD49" s="1233"/>
      <c r="GPE49" s="1233"/>
      <c r="GPF49" s="1233"/>
      <c r="GPG49" s="1233"/>
      <c r="GPH49" s="1233"/>
      <c r="GPI49" s="1233"/>
      <c r="GPJ49" s="1232"/>
      <c r="GPK49" s="1233"/>
      <c r="GPL49" s="1233"/>
      <c r="GPM49" s="1233"/>
      <c r="GPN49" s="1233"/>
      <c r="GPO49" s="1233"/>
      <c r="GPP49" s="1233"/>
      <c r="GPQ49" s="1233"/>
      <c r="GPR49" s="1233"/>
      <c r="GPS49" s="1232"/>
      <c r="GPT49" s="1233"/>
      <c r="GPU49" s="1233"/>
      <c r="GPV49" s="1233"/>
      <c r="GPW49" s="1233"/>
      <c r="GPX49" s="1233"/>
      <c r="GPY49" s="1233"/>
      <c r="GPZ49" s="1233"/>
      <c r="GQA49" s="1233"/>
      <c r="GQB49" s="1232"/>
      <c r="GQC49" s="1233"/>
      <c r="GQD49" s="1233"/>
      <c r="GQE49" s="1233"/>
      <c r="GQF49" s="1233"/>
      <c r="GQG49" s="1233"/>
      <c r="GQH49" s="1233"/>
      <c r="GQI49" s="1233"/>
      <c r="GQJ49" s="1233"/>
      <c r="GQK49" s="1232"/>
      <c r="GQL49" s="1233"/>
      <c r="GQM49" s="1233"/>
      <c r="GQN49" s="1233"/>
      <c r="GQO49" s="1233"/>
      <c r="GQP49" s="1233"/>
      <c r="GQQ49" s="1233"/>
      <c r="GQR49" s="1233"/>
      <c r="GQS49" s="1233"/>
      <c r="GQT49" s="1232"/>
      <c r="GQU49" s="1233"/>
      <c r="GQV49" s="1233"/>
      <c r="GQW49" s="1233"/>
      <c r="GQX49" s="1233"/>
      <c r="GQY49" s="1233"/>
      <c r="GQZ49" s="1233"/>
      <c r="GRA49" s="1233"/>
      <c r="GRB49" s="1233"/>
      <c r="GRC49" s="1232"/>
      <c r="GRD49" s="1233"/>
      <c r="GRE49" s="1233"/>
      <c r="GRF49" s="1233"/>
      <c r="GRG49" s="1233"/>
      <c r="GRH49" s="1233"/>
      <c r="GRI49" s="1233"/>
      <c r="GRJ49" s="1233"/>
      <c r="GRK49" s="1233"/>
      <c r="GRL49" s="1232"/>
      <c r="GRM49" s="1233"/>
      <c r="GRN49" s="1233"/>
      <c r="GRO49" s="1233"/>
      <c r="GRP49" s="1233"/>
      <c r="GRQ49" s="1233"/>
      <c r="GRR49" s="1233"/>
      <c r="GRS49" s="1233"/>
      <c r="GRT49" s="1233"/>
      <c r="GRU49" s="1232"/>
      <c r="GRV49" s="1233"/>
      <c r="GRW49" s="1233"/>
      <c r="GRX49" s="1233"/>
      <c r="GRY49" s="1233"/>
      <c r="GRZ49" s="1233"/>
      <c r="GSA49" s="1233"/>
      <c r="GSB49" s="1233"/>
      <c r="GSC49" s="1233"/>
      <c r="GSD49" s="1232"/>
      <c r="GSE49" s="1233"/>
      <c r="GSF49" s="1233"/>
      <c r="GSG49" s="1233"/>
      <c r="GSH49" s="1233"/>
      <c r="GSI49" s="1233"/>
      <c r="GSJ49" s="1233"/>
      <c r="GSK49" s="1233"/>
      <c r="GSL49" s="1233"/>
      <c r="GSM49" s="1232"/>
      <c r="GSN49" s="1233"/>
      <c r="GSO49" s="1233"/>
      <c r="GSP49" s="1233"/>
      <c r="GSQ49" s="1233"/>
      <c r="GSR49" s="1233"/>
      <c r="GSS49" s="1233"/>
      <c r="GST49" s="1233"/>
      <c r="GSU49" s="1233"/>
      <c r="GSV49" s="1232"/>
      <c r="GSW49" s="1233"/>
      <c r="GSX49" s="1233"/>
      <c r="GSY49" s="1233"/>
      <c r="GSZ49" s="1233"/>
      <c r="GTA49" s="1233"/>
      <c r="GTB49" s="1233"/>
      <c r="GTC49" s="1233"/>
      <c r="GTD49" s="1233"/>
      <c r="GTE49" s="1232"/>
      <c r="GTF49" s="1233"/>
      <c r="GTG49" s="1233"/>
      <c r="GTH49" s="1233"/>
      <c r="GTI49" s="1233"/>
      <c r="GTJ49" s="1233"/>
      <c r="GTK49" s="1233"/>
      <c r="GTL49" s="1233"/>
      <c r="GTM49" s="1233"/>
      <c r="GTN49" s="1232"/>
      <c r="GTO49" s="1233"/>
      <c r="GTP49" s="1233"/>
      <c r="GTQ49" s="1233"/>
      <c r="GTR49" s="1233"/>
      <c r="GTS49" s="1233"/>
      <c r="GTT49" s="1233"/>
      <c r="GTU49" s="1233"/>
      <c r="GTV49" s="1233"/>
      <c r="GTW49" s="1232"/>
      <c r="GTX49" s="1233"/>
      <c r="GTY49" s="1233"/>
      <c r="GTZ49" s="1233"/>
      <c r="GUA49" s="1233"/>
      <c r="GUB49" s="1233"/>
      <c r="GUC49" s="1233"/>
      <c r="GUD49" s="1233"/>
      <c r="GUE49" s="1233"/>
      <c r="GUF49" s="1232"/>
      <c r="GUG49" s="1233"/>
      <c r="GUH49" s="1233"/>
      <c r="GUI49" s="1233"/>
      <c r="GUJ49" s="1233"/>
      <c r="GUK49" s="1233"/>
      <c r="GUL49" s="1233"/>
      <c r="GUM49" s="1233"/>
      <c r="GUN49" s="1233"/>
      <c r="GUO49" s="1232"/>
      <c r="GUP49" s="1233"/>
      <c r="GUQ49" s="1233"/>
      <c r="GUR49" s="1233"/>
      <c r="GUS49" s="1233"/>
      <c r="GUT49" s="1233"/>
      <c r="GUU49" s="1233"/>
      <c r="GUV49" s="1233"/>
      <c r="GUW49" s="1233"/>
      <c r="GUX49" s="1232"/>
      <c r="GUY49" s="1233"/>
      <c r="GUZ49" s="1233"/>
      <c r="GVA49" s="1233"/>
      <c r="GVB49" s="1233"/>
      <c r="GVC49" s="1233"/>
      <c r="GVD49" s="1233"/>
      <c r="GVE49" s="1233"/>
      <c r="GVF49" s="1233"/>
      <c r="GVG49" s="1232"/>
      <c r="GVH49" s="1233"/>
      <c r="GVI49" s="1233"/>
      <c r="GVJ49" s="1233"/>
      <c r="GVK49" s="1233"/>
      <c r="GVL49" s="1233"/>
      <c r="GVM49" s="1233"/>
      <c r="GVN49" s="1233"/>
      <c r="GVO49" s="1233"/>
      <c r="GVP49" s="1232"/>
      <c r="GVQ49" s="1233"/>
      <c r="GVR49" s="1233"/>
      <c r="GVS49" s="1233"/>
      <c r="GVT49" s="1233"/>
      <c r="GVU49" s="1233"/>
      <c r="GVV49" s="1233"/>
      <c r="GVW49" s="1233"/>
      <c r="GVX49" s="1233"/>
      <c r="GVY49" s="1232"/>
      <c r="GVZ49" s="1233"/>
      <c r="GWA49" s="1233"/>
      <c r="GWB49" s="1233"/>
      <c r="GWC49" s="1233"/>
      <c r="GWD49" s="1233"/>
      <c r="GWE49" s="1233"/>
      <c r="GWF49" s="1233"/>
      <c r="GWG49" s="1233"/>
      <c r="GWH49" s="1232"/>
      <c r="GWI49" s="1233"/>
      <c r="GWJ49" s="1233"/>
      <c r="GWK49" s="1233"/>
      <c r="GWL49" s="1233"/>
      <c r="GWM49" s="1233"/>
      <c r="GWN49" s="1233"/>
      <c r="GWO49" s="1233"/>
      <c r="GWP49" s="1233"/>
      <c r="GWQ49" s="1232"/>
      <c r="GWR49" s="1233"/>
      <c r="GWS49" s="1233"/>
      <c r="GWT49" s="1233"/>
      <c r="GWU49" s="1233"/>
      <c r="GWV49" s="1233"/>
      <c r="GWW49" s="1233"/>
      <c r="GWX49" s="1233"/>
      <c r="GWY49" s="1233"/>
      <c r="GWZ49" s="1232"/>
      <c r="GXA49" s="1233"/>
      <c r="GXB49" s="1233"/>
      <c r="GXC49" s="1233"/>
      <c r="GXD49" s="1233"/>
      <c r="GXE49" s="1233"/>
      <c r="GXF49" s="1233"/>
      <c r="GXG49" s="1233"/>
      <c r="GXH49" s="1233"/>
      <c r="GXI49" s="1232"/>
      <c r="GXJ49" s="1233"/>
      <c r="GXK49" s="1233"/>
      <c r="GXL49" s="1233"/>
      <c r="GXM49" s="1233"/>
      <c r="GXN49" s="1233"/>
      <c r="GXO49" s="1233"/>
      <c r="GXP49" s="1233"/>
      <c r="GXQ49" s="1233"/>
      <c r="GXR49" s="1232"/>
      <c r="GXS49" s="1233"/>
      <c r="GXT49" s="1233"/>
      <c r="GXU49" s="1233"/>
      <c r="GXV49" s="1233"/>
      <c r="GXW49" s="1233"/>
      <c r="GXX49" s="1233"/>
      <c r="GXY49" s="1233"/>
      <c r="GXZ49" s="1233"/>
      <c r="GYA49" s="1232"/>
      <c r="GYB49" s="1233"/>
      <c r="GYC49" s="1233"/>
      <c r="GYD49" s="1233"/>
      <c r="GYE49" s="1233"/>
      <c r="GYF49" s="1233"/>
      <c r="GYG49" s="1233"/>
      <c r="GYH49" s="1233"/>
      <c r="GYI49" s="1233"/>
      <c r="GYJ49" s="1232"/>
      <c r="GYK49" s="1233"/>
      <c r="GYL49" s="1233"/>
      <c r="GYM49" s="1233"/>
      <c r="GYN49" s="1233"/>
      <c r="GYO49" s="1233"/>
      <c r="GYP49" s="1233"/>
      <c r="GYQ49" s="1233"/>
      <c r="GYR49" s="1233"/>
      <c r="GYS49" s="1232"/>
      <c r="GYT49" s="1233"/>
      <c r="GYU49" s="1233"/>
      <c r="GYV49" s="1233"/>
      <c r="GYW49" s="1233"/>
      <c r="GYX49" s="1233"/>
      <c r="GYY49" s="1233"/>
      <c r="GYZ49" s="1233"/>
      <c r="GZA49" s="1233"/>
      <c r="GZB49" s="1232"/>
      <c r="GZC49" s="1233"/>
      <c r="GZD49" s="1233"/>
      <c r="GZE49" s="1233"/>
      <c r="GZF49" s="1233"/>
      <c r="GZG49" s="1233"/>
      <c r="GZH49" s="1233"/>
      <c r="GZI49" s="1233"/>
      <c r="GZJ49" s="1233"/>
      <c r="GZK49" s="1232"/>
      <c r="GZL49" s="1233"/>
      <c r="GZM49" s="1233"/>
      <c r="GZN49" s="1233"/>
      <c r="GZO49" s="1233"/>
      <c r="GZP49" s="1233"/>
      <c r="GZQ49" s="1233"/>
      <c r="GZR49" s="1233"/>
      <c r="GZS49" s="1233"/>
      <c r="GZT49" s="1232"/>
      <c r="GZU49" s="1233"/>
      <c r="GZV49" s="1233"/>
      <c r="GZW49" s="1233"/>
      <c r="GZX49" s="1233"/>
      <c r="GZY49" s="1233"/>
      <c r="GZZ49" s="1233"/>
      <c r="HAA49" s="1233"/>
      <c r="HAB49" s="1233"/>
      <c r="HAC49" s="1232"/>
      <c r="HAD49" s="1233"/>
      <c r="HAE49" s="1233"/>
      <c r="HAF49" s="1233"/>
      <c r="HAG49" s="1233"/>
      <c r="HAH49" s="1233"/>
      <c r="HAI49" s="1233"/>
      <c r="HAJ49" s="1233"/>
      <c r="HAK49" s="1233"/>
      <c r="HAL49" s="1232"/>
      <c r="HAM49" s="1233"/>
      <c r="HAN49" s="1233"/>
      <c r="HAO49" s="1233"/>
      <c r="HAP49" s="1233"/>
      <c r="HAQ49" s="1233"/>
      <c r="HAR49" s="1233"/>
      <c r="HAS49" s="1233"/>
      <c r="HAT49" s="1233"/>
      <c r="HAU49" s="1232"/>
      <c r="HAV49" s="1233"/>
      <c r="HAW49" s="1233"/>
      <c r="HAX49" s="1233"/>
      <c r="HAY49" s="1233"/>
      <c r="HAZ49" s="1233"/>
      <c r="HBA49" s="1233"/>
      <c r="HBB49" s="1233"/>
      <c r="HBC49" s="1233"/>
      <c r="HBD49" s="1232"/>
      <c r="HBE49" s="1233"/>
      <c r="HBF49" s="1233"/>
      <c r="HBG49" s="1233"/>
      <c r="HBH49" s="1233"/>
      <c r="HBI49" s="1233"/>
      <c r="HBJ49" s="1233"/>
      <c r="HBK49" s="1233"/>
      <c r="HBL49" s="1233"/>
      <c r="HBM49" s="1232"/>
      <c r="HBN49" s="1233"/>
      <c r="HBO49" s="1233"/>
      <c r="HBP49" s="1233"/>
      <c r="HBQ49" s="1233"/>
      <c r="HBR49" s="1233"/>
      <c r="HBS49" s="1233"/>
      <c r="HBT49" s="1233"/>
      <c r="HBU49" s="1233"/>
      <c r="HBV49" s="1232"/>
      <c r="HBW49" s="1233"/>
      <c r="HBX49" s="1233"/>
      <c r="HBY49" s="1233"/>
      <c r="HBZ49" s="1233"/>
      <c r="HCA49" s="1233"/>
      <c r="HCB49" s="1233"/>
      <c r="HCC49" s="1233"/>
      <c r="HCD49" s="1233"/>
      <c r="HCE49" s="1232"/>
      <c r="HCF49" s="1233"/>
      <c r="HCG49" s="1233"/>
      <c r="HCH49" s="1233"/>
      <c r="HCI49" s="1233"/>
      <c r="HCJ49" s="1233"/>
      <c r="HCK49" s="1233"/>
      <c r="HCL49" s="1233"/>
      <c r="HCM49" s="1233"/>
      <c r="HCN49" s="1232"/>
      <c r="HCO49" s="1233"/>
      <c r="HCP49" s="1233"/>
      <c r="HCQ49" s="1233"/>
      <c r="HCR49" s="1233"/>
      <c r="HCS49" s="1233"/>
      <c r="HCT49" s="1233"/>
      <c r="HCU49" s="1233"/>
      <c r="HCV49" s="1233"/>
      <c r="HCW49" s="1232"/>
      <c r="HCX49" s="1233"/>
      <c r="HCY49" s="1233"/>
      <c r="HCZ49" s="1233"/>
      <c r="HDA49" s="1233"/>
      <c r="HDB49" s="1233"/>
      <c r="HDC49" s="1233"/>
      <c r="HDD49" s="1233"/>
      <c r="HDE49" s="1233"/>
      <c r="HDF49" s="1232"/>
      <c r="HDG49" s="1233"/>
      <c r="HDH49" s="1233"/>
      <c r="HDI49" s="1233"/>
      <c r="HDJ49" s="1233"/>
      <c r="HDK49" s="1233"/>
      <c r="HDL49" s="1233"/>
      <c r="HDM49" s="1233"/>
      <c r="HDN49" s="1233"/>
      <c r="HDO49" s="1232"/>
      <c r="HDP49" s="1233"/>
      <c r="HDQ49" s="1233"/>
      <c r="HDR49" s="1233"/>
      <c r="HDS49" s="1233"/>
      <c r="HDT49" s="1233"/>
      <c r="HDU49" s="1233"/>
      <c r="HDV49" s="1233"/>
      <c r="HDW49" s="1233"/>
      <c r="HDX49" s="1232"/>
      <c r="HDY49" s="1233"/>
      <c r="HDZ49" s="1233"/>
      <c r="HEA49" s="1233"/>
      <c r="HEB49" s="1233"/>
      <c r="HEC49" s="1233"/>
      <c r="HED49" s="1233"/>
      <c r="HEE49" s="1233"/>
      <c r="HEF49" s="1233"/>
      <c r="HEG49" s="1232"/>
      <c r="HEH49" s="1233"/>
      <c r="HEI49" s="1233"/>
      <c r="HEJ49" s="1233"/>
      <c r="HEK49" s="1233"/>
      <c r="HEL49" s="1233"/>
      <c r="HEM49" s="1233"/>
      <c r="HEN49" s="1233"/>
      <c r="HEO49" s="1233"/>
      <c r="HEP49" s="1232"/>
      <c r="HEQ49" s="1233"/>
      <c r="HER49" s="1233"/>
      <c r="HES49" s="1233"/>
      <c r="HET49" s="1233"/>
      <c r="HEU49" s="1233"/>
      <c r="HEV49" s="1233"/>
      <c r="HEW49" s="1233"/>
      <c r="HEX49" s="1233"/>
      <c r="HEY49" s="1232"/>
      <c r="HEZ49" s="1233"/>
      <c r="HFA49" s="1233"/>
      <c r="HFB49" s="1233"/>
      <c r="HFC49" s="1233"/>
      <c r="HFD49" s="1233"/>
      <c r="HFE49" s="1233"/>
      <c r="HFF49" s="1233"/>
      <c r="HFG49" s="1233"/>
      <c r="HFH49" s="1232"/>
      <c r="HFI49" s="1233"/>
      <c r="HFJ49" s="1233"/>
      <c r="HFK49" s="1233"/>
      <c r="HFL49" s="1233"/>
      <c r="HFM49" s="1233"/>
      <c r="HFN49" s="1233"/>
      <c r="HFO49" s="1233"/>
      <c r="HFP49" s="1233"/>
      <c r="HFQ49" s="1232"/>
      <c r="HFR49" s="1233"/>
      <c r="HFS49" s="1233"/>
      <c r="HFT49" s="1233"/>
      <c r="HFU49" s="1233"/>
      <c r="HFV49" s="1233"/>
      <c r="HFW49" s="1233"/>
      <c r="HFX49" s="1233"/>
      <c r="HFY49" s="1233"/>
      <c r="HFZ49" s="1232"/>
      <c r="HGA49" s="1233"/>
      <c r="HGB49" s="1233"/>
      <c r="HGC49" s="1233"/>
      <c r="HGD49" s="1233"/>
      <c r="HGE49" s="1233"/>
      <c r="HGF49" s="1233"/>
      <c r="HGG49" s="1233"/>
      <c r="HGH49" s="1233"/>
      <c r="HGI49" s="1232"/>
      <c r="HGJ49" s="1233"/>
      <c r="HGK49" s="1233"/>
      <c r="HGL49" s="1233"/>
      <c r="HGM49" s="1233"/>
      <c r="HGN49" s="1233"/>
      <c r="HGO49" s="1233"/>
      <c r="HGP49" s="1233"/>
      <c r="HGQ49" s="1233"/>
      <c r="HGR49" s="1232"/>
      <c r="HGS49" s="1233"/>
      <c r="HGT49" s="1233"/>
      <c r="HGU49" s="1233"/>
      <c r="HGV49" s="1233"/>
      <c r="HGW49" s="1233"/>
      <c r="HGX49" s="1233"/>
      <c r="HGY49" s="1233"/>
      <c r="HGZ49" s="1233"/>
      <c r="HHA49" s="1232"/>
      <c r="HHB49" s="1233"/>
      <c r="HHC49" s="1233"/>
      <c r="HHD49" s="1233"/>
      <c r="HHE49" s="1233"/>
      <c r="HHF49" s="1233"/>
      <c r="HHG49" s="1233"/>
      <c r="HHH49" s="1233"/>
      <c r="HHI49" s="1233"/>
      <c r="HHJ49" s="1232"/>
      <c r="HHK49" s="1233"/>
      <c r="HHL49" s="1233"/>
      <c r="HHM49" s="1233"/>
      <c r="HHN49" s="1233"/>
      <c r="HHO49" s="1233"/>
      <c r="HHP49" s="1233"/>
      <c r="HHQ49" s="1233"/>
      <c r="HHR49" s="1233"/>
      <c r="HHS49" s="1232"/>
      <c r="HHT49" s="1233"/>
      <c r="HHU49" s="1233"/>
      <c r="HHV49" s="1233"/>
      <c r="HHW49" s="1233"/>
      <c r="HHX49" s="1233"/>
      <c r="HHY49" s="1233"/>
      <c r="HHZ49" s="1233"/>
      <c r="HIA49" s="1233"/>
      <c r="HIB49" s="1232"/>
      <c r="HIC49" s="1233"/>
      <c r="HID49" s="1233"/>
      <c r="HIE49" s="1233"/>
      <c r="HIF49" s="1233"/>
      <c r="HIG49" s="1233"/>
      <c r="HIH49" s="1233"/>
      <c r="HII49" s="1233"/>
      <c r="HIJ49" s="1233"/>
      <c r="HIK49" s="1232"/>
      <c r="HIL49" s="1233"/>
      <c r="HIM49" s="1233"/>
      <c r="HIN49" s="1233"/>
      <c r="HIO49" s="1233"/>
      <c r="HIP49" s="1233"/>
      <c r="HIQ49" s="1233"/>
      <c r="HIR49" s="1233"/>
      <c r="HIS49" s="1233"/>
      <c r="HIT49" s="1232"/>
      <c r="HIU49" s="1233"/>
      <c r="HIV49" s="1233"/>
      <c r="HIW49" s="1233"/>
      <c r="HIX49" s="1233"/>
      <c r="HIY49" s="1233"/>
      <c r="HIZ49" s="1233"/>
      <c r="HJA49" s="1233"/>
      <c r="HJB49" s="1233"/>
      <c r="HJC49" s="1232"/>
      <c r="HJD49" s="1233"/>
      <c r="HJE49" s="1233"/>
      <c r="HJF49" s="1233"/>
      <c r="HJG49" s="1233"/>
      <c r="HJH49" s="1233"/>
      <c r="HJI49" s="1233"/>
      <c r="HJJ49" s="1233"/>
      <c r="HJK49" s="1233"/>
      <c r="HJL49" s="1232"/>
      <c r="HJM49" s="1233"/>
      <c r="HJN49" s="1233"/>
      <c r="HJO49" s="1233"/>
      <c r="HJP49" s="1233"/>
      <c r="HJQ49" s="1233"/>
      <c r="HJR49" s="1233"/>
      <c r="HJS49" s="1233"/>
      <c r="HJT49" s="1233"/>
      <c r="HJU49" s="1232"/>
      <c r="HJV49" s="1233"/>
      <c r="HJW49" s="1233"/>
      <c r="HJX49" s="1233"/>
      <c r="HJY49" s="1233"/>
      <c r="HJZ49" s="1233"/>
      <c r="HKA49" s="1233"/>
      <c r="HKB49" s="1233"/>
      <c r="HKC49" s="1233"/>
      <c r="HKD49" s="1232"/>
      <c r="HKE49" s="1233"/>
      <c r="HKF49" s="1233"/>
      <c r="HKG49" s="1233"/>
      <c r="HKH49" s="1233"/>
      <c r="HKI49" s="1233"/>
      <c r="HKJ49" s="1233"/>
      <c r="HKK49" s="1233"/>
      <c r="HKL49" s="1233"/>
      <c r="HKM49" s="1232"/>
      <c r="HKN49" s="1233"/>
      <c r="HKO49" s="1233"/>
      <c r="HKP49" s="1233"/>
      <c r="HKQ49" s="1233"/>
      <c r="HKR49" s="1233"/>
      <c r="HKS49" s="1233"/>
      <c r="HKT49" s="1233"/>
      <c r="HKU49" s="1233"/>
      <c r="HKV49" s="1232"/>
      <c r="HKW49" s="1233"/>
      <c r="HKX49" s="1233"/>
      <c r="HKY49" s="1233"/>
      <c r="HKZ49" s="1233"/>
      <c r="HLA49" s="1233"/>
      <c r="HLB49" s="1233"/>
      <c r="HLC49" s="1233"/>
      <c r="HLD49" s="1233"/>
      <c r="HLE49" s="1232"/>
      <c r="HLF49" s="1233"/>
      <c r="HLG49" s="1233"/>
      <c r="HLH49" s="1233"/>
      <c r="HLI49" s="1233"/>
      <c r="HLJ49" s="1233"/>
      <c r="HLK49" s="1233"/>
      <c r="HLL49" s="1233"/>
      <c r="HLM49" s="1233"/>
      <c r="HLN49" s="1232"/>
      <c r="HLO49" s="1233"/>
      <c r="HLP49" s="1233"/>
      <c r="HLQ49" s="1233"/>
      <c r="HLR49" s="1233"/>
      <c r="HLS49" s="1233"/>
      <c r="HLT49" s="1233"/>
      <c r="HLU49" s="1233"/>
      <c r="HLV49" s="1233"/>
      <c r="HLW49" s="1232"/>
      <c r="HLX49" s="1233"/>
      <c r="HLY49" s="1233"/>
      <c r="HLZ49" s="1233"/>
      <c r="HMA49" s="1233"/>
      <c r="HMB49" s="1233"/>
      <c r="HMC49" s="1233"/>
      <c r="HMD49" s="1233"/>
      <c r="HME49" s="1233"/>
      <c r="HMF49" s="1232"/>
      <c r="HMG49" s="1233"/>
      <c r="HMH49" s="1233"/>
      <c r="HMI49" s="1233"/>
      <c r="HMJ49" s="1233"/>
      <c r="HMK49" s="1233"/>
      <c r="HML49" s="1233"/>
      <c r="HMM49" s="1233"/>
      <c r="HMN49" s="1233"/>
      <c r="HMO49" s="1232"/>
      <c r="HMP49" s="1233"/>
      <c r="HMQ49" s="1233"/>
      <c r="HMR49" s="1233"/>
      <c r="HMS49" s="1233"/>
      <c r="HMT49" s="1233"/>
      <c r="HMU49" s="1233"/>
      <c r="HMV49" s="1233"/>
      <c r="HMW49" s="1233"/>
      <c r="HMX49" s="1232"/>
      <c r="HMY49" s="1233"/>
      <c r="HMZ49" s="1233"/>
      <c r="HNA49" s="1233"/>
      <c r="HNB49" s="1233"/>
      <c r="HNC49" s="1233"/>
      <c r="HND49" s="1233"/>
      <c r="HNE49" s="1233"/>
      <c r="HNF49" s="1233"/>
      <c r="HNG49" s="1232"/>
      <c r="HNH49" s="1233"/>
      <c r="HNI49" s="1233"/>
      <c r="HNJ49" s="1233"/>
      <c r="HNK49" s="1233"/>
      <c r="HNL49" s="1233"/>
      <c r="HNM49" s="1233"/>
      <c r="HNN49" s="1233"/>
      <c r="HNO49" s="1233"/>
      <c r="HNP49" s="1232"/>
      <c r="HNQ49" s="1233"/>
      <c r="HNR49" s="1233"/>
      <c r="HNS49" s="1233"/>
      <c r="HNT49" s="1233"/>
      <c r="HNU49" s="1233"/>
      <c r="HNV49" s="1233"/>
      <c r="HNW49" s="1233"/>
      <c r="HNX49" s="1233"/>
      <c r="HNY49" s="1232"/>
      <c r="HNZ49" s="1233"/>
      <c r="HOA49" s="1233"/>
      <c r="HOB49" s="1233"/>
      <c r="HOC49" s="1233"/>
      <c r="HOD49" s="1233"/>
      <c r="HOE49" s="1233"/>
      <c r="HOF49" s="1233"/>
      <c r="HOG49" s="1233"/>
      <c r="HOH49" s="1232"/>
      <c r="HOI49" s="1233"/>
      <c r="HOJ49" s="1233"/>
      <c r="HOK49" s="1233"/>
      <c r="HOL49" s="1233"/>
      <c r="HOM49" s="1233"/>
      <c r="HON49" s="1233"/>
      <c r="HOO49" s="1233"/>
      <c r="HOP49" s="1233"/>
      <c r="HOQ49" s="1232"/>
      <c r="HOR49" s="1233"/>
      <c r="HOS49" s="1233"/>
      <c r="HOT49" s="1233"/>
      <c r="HOU49" s="1233"/>
      <c r="HOV49" s="1233"/>
      <c r="HOW49" s="1233"/>
      <c r="HOX49" s="1233"/>
      <c r="HOY49" s="1233"/>
      <c r="HOZ49" s="1232"/>
      <c r="HPA49" s="1233"/>
      <c r="HPB49" s="1233"/>
      <c r="HPC49" s="1233"/>
      <c r="HPD49" s="1233"/>
      <c r="HPE49" s="1233"/>
      <c r="HPF49" s="1233"/>
      <c r="HPG49" s="1233"/>
      <c r="HPH49" s="1233"/>
      <c r="HPI49" s="1232"/>
      <c r="HPJ49" s="1233"/>
      <c r="HPK49" s="1233"/>
      <c r="HPL49" s="1233"/>
      <c r="HPM49" s="1233"/>
      <c r="HPN49" s="1233"/>
      <c r="HPO49" s="1233"/>
      <c r="HPP49" s="1233"/>
      <c r="HPQ49" s="1233"/>
      <c r="HPR49" s="1232"/>
      <c r="HPS49" s="1233"/>
      <c r="HPT49" s="1233"/>
      <c r="HPU49" s="1233"/>
      <c r="HPV49" s="1233"/>
      <c r="HPW49" s="1233"/>
      <c r="HPX49" s="1233"/>
      <c r="HPY49" s="1233"/>
      <c r="HPZ49" s="1233"/>
      <c r="HQA49" s="1232"/>
      <c r="HQB49" s="1233"/>
      <c r="HQC49" s="1233"/>
      <c r="HQD49" s="1233"/>
      <c r="HQE49" s="1233"/>
      <c r="HQF49" s="1233"/>
      <c r="HQG49" s="1233"/>
      <c r="HQH49" s="1233"/>
      <c r="HQI49" s="1233"/>
      <c r="HQJ49" s="1232"/>
      <c r="HQK49" s="1233"/>
      <c r="HQL49" s="1233"/>
      <c r="HQM49" s="1233"/>
      <c r="HQN49" s="1233"/>
      <c r="HQO49" s="1233"/>
      <c r="HQP49" s="1233"/>
      <c r="HQQ49" s="1233"/>
      <c r="HQR49" s="1233"/>
      <c r="HQS49" s="1232"/>
      <c r="HQT49" s="1233"/>
      <c r="HQU49" s="1233"/>
      <c r="HQV49" s="1233"/>
      <c r="HQW49" s="1233"/>
      <c r="HQX49" s="1233"/>
      <c r="HQY49" s="1233"/>
      <c r="HQZ49" s="1233"/>
      <c r="HRA49" s="1233"/>
      <c r="HRB49" s="1232"/>
      <c r="HRC49" s="1233"/>
      <c r="HRD49" s="1233"/>
      <c r="HRE49" s="1233"/>
      <c r="HRF49" s="1233"/>
      <c r="HRG49" s="1233"/>
      <c r="HRH49" s="1233"/>
      <c r="HRI49" s="1233"/>
      <c r="HRJ49" s="1233"/>
      <c r="HRK49" s="1232"/>
      <c r="HRL49" s="1233"/>
      <c r="HRM49" s="1233"/>
      <c r="HRN49" s="1233"/>
      <c r="HRO49" s="1233"/>
      <c r="HRP49" s="1233"/>
      <c r="HRQ49" s="1233"/>
      <c r="HRR49" s="1233"/>
      <c r="HRS49" s="1233"/>
      <c r="HRT49" s="1232"/>
      <c r="HRU49" s="1233"/>
      <c r="HRV49" s="1233"/>
      <c r="HRW49" s="1233"/>
      <c r="HRX49" s="1233"/>
      <c r="HRY49" s="1233"/>
      <c r="HRZ49" s="1233"/>
      <c r="HSA49" s="1233"/>
      <c r="HSB49" s="1233"/>
      <c r="HSC49" s="1232"/>
      <c r="HSD49" s="1233"/>
      <c r="HSE49" s="1233"/>
      <c r="HSF49" s="1233"/>
      <c r="HSG49" s="1233"/>
      <c r="HSH49" s="1233"/>
      <c r="HSI49" s="1233"/>
      <c r="HSJ49" s="1233"/>
      <c r="HSK49" s="1233"/>
      <c r="HSL49" s="1232"/>
      <c r="HSM49" s="1233"/>
      <c r="HSN49" s="1233"/>
      <c r="HSO49" s="1233"/>
      <c r="HSP49" s="1233"/>
      <c r="HSQ49" s="1233"/>
      <c r="HSR49" s="1233"/>
      <c r="HSS49" s="1233"/>
      <c r="HST49" s="1233"/>
      <c r="HSU49" s="1232"/>
      <c r="HSV49" s="1233"/>
      <c r="HSW49" s="1233"/>
      <c r="HSX49" s="1233"/>
      <c r="HSY49" s="1233"/>
      <c r="HSZ49" s="1233"/>
      <c r="HTA49" s="1233"/>
      <c r="HTB49" s="1233"/>
      <c r="HTC49" s="1233"/>
      <c r="HTD49" s="1232"/>
      <c r="HTE49" s="1233"/>
      <c r="HTF49" s="1233"/>
      <c r="HTG49" s="1233"/>
      <c r="HTH49" s="1233"/>
      <c r="HTI49" s="1233"/>
      <c r="HTJ49" s="1233"/>
      <c r="HTK49" s="1233"/>
      <c r="HTL49" s="1233"/>
      <c r="HTM49" s="1232"/>
      <c r="HTN49" s="1233"/>
      <c r="HTO49" s="1233"/>
      <c r="HTP49" s="1233"/>
      <c r="HTQ49" s="1233"/>
      <c r="HTR49" s="1233"/>
      <c r="HTS49" s="1233"/>
      <c r="HTT49" s="1233"/>
      <c r="HTU49" s="1233"/>
      <c r="HTV49" s="1232"/>
      <c r="HTW49" s="1233"/>
      <c r="HTX49" s="1233"/>
      <c r="HTY49" s="1233"/>
      <c r="HTZ49" s="1233"/>
      <c r="HUA49" s="1233"/>
      <c r="HUB49" s="1233"/>
      <c r="HUC49" s="1233"/>
      <c r="HUD49" s="1233"/>
      <c r="HUE49" s="1232"/>
      <c r="HUF49" s="1233"/>
      <c r="HUG49" s="1233"/>
      <c r="HUH49" s="1233"/>
      <c r="HUI49" s="1233"/>
      <c r="HUJ49" s="1233"/>
      <c r="HUK49" s="1233"/>
      <c r="HUL49" s="1233"/>
      <c r="HUM49" s="1233"/>
      <c r="HUN49" s="1232"/>
      <c r="HUO49" s="1233"/>
      <c r="HUP49" s="1233"/>
      <c r="HUQ49" s="1233"/>
      <c r="HUR49" s="1233"/>
      <c r="HUS49" s="1233"/>
      <c r="HUT49" s="1233"/>
      <c r="HUU49" s="1233"/>
      <c r="HUV49" s="1233"/>
      <c r="HUW49" s="1232"/>
      <c r="HUX49" s="1233"/>
      <c r="HUY49" s="1233"/>
      <c r="HUZ49" s="1233"/>
      <c r="HVA49" s="1233"/>
      <c r="HVB49" s="1233"/>
      <c r="HVC49" s="1233"/>
      <c r="HVD49" s="1233"/>
      <c r="HVE49" s="1233"/>
      <c r="HVF49" s="1232"/>
      <c r="HVG49" s="1233"/>
      <c r="HVH49" s="1233"/>
      <c r="HVI49" s="1233"/>
      <c r="HVJ49" s="1233"/>
      <c r="HVK49" s="1233"/>
      <c r="HVL49" s="1233"/>
      <c r="HVM49" s="1233"/>
      <c r="HVN49" s="1233"/>
      <c r="HVO49" s="1232"/>
      <c r="HVP49" s="1233"/>
      <c r="HVQ49" s="1233"/>
      <c r="HVR49" s="1233"/>
      <c r="HVS49" s="1233"/>
      <c r="HVT49" s="1233"/>
      <c r="HVU49" s="1233"/>
      <c r="HVV49" s="1233"/>
      <c r="HVW49" s="1233"/>
      <c r="HVX49" s="1232"/>
      <c r="HVY49" s="1233"/>
      <c r="HVZ49" s="1233"/>
      <c r="HWA49" s="1233"/>
      <c r="HWB49" s="1233"/>
      <c r="HWC49" s="1233"/>
      <c r="HWD49" s="1233"/>
      <c r="HWE49" s="1233"/>
      <c r="HWF49" s="1233"/>
      <c r="HWG49" s="1232"/>
      <c r="HWH49" s="1233"/>
      <c r="HWI49" s="1233"/>
      <c r="HWJ49" s="1233"/>
      <c r="HWK49" s="1233"/>
      <c r="HWL49" s="1233"/>
      <c r="HWM49" s="1233"/>
      <c r="HWN49" s="1233"/>
      <c r="HWO49" s="1233"/>
      <c r="HWP49" s="1232"/>
      <c r="HWQ49" s="1233"/>
      <c r="HWR49" s="1233"/>
      <c r="HWS49" s="1233"/>
      <c r="HWT49" s="1233"/>
      <c r="HWU49" s="1233"/>
      <c r="HWV49" s="1233"/>
      <c r="HWW49" s="1233"/>
      <c r="HWX49" s="1233"/>
      <c r="HWY49" s="1232"/>
      <c r="HWZ49" s="1233"/>
      <c r="HXA49" s="1233"/>
      <c r="HXB49" s="1233"/>
      <c r="HXC49" s="1233"/>
      <c r="HXD49" s="1233"/>
      <c r="HXE49" s="1233"/>
      <c r="HXF49" s="1233"/>
      <c r="HXG49" s="1233"/>
      <c r="HXH49" s="1232"/>
      <c r="HXI49" s="1233"/>
      <c r="HXJ49" s="1233"/>
      <c r="HXK49" s="1233"/>
      <c r="HXL49" s="1233"/>
      <c r="HXM49" s="1233"/>
      <c r="HXN49" s="1233"/>
      <c r="HXO49" s="1233"/>
      <c r="HXP49" s="1233"/>
      <c r="HXQ49" s="1232"/>
      <c r="HXR49" s="1233"/>
      <c r="HXS49" s="1233"/>
      <c r="HXT49" s="1233"/>
      <c r="HXU49" s="1233"/>
      <c r="HXV49" s="1233"/>
      <c r="HXW49" s="1233"/>
      <c r="HXX49" s="1233"/>
      <c r="HXY49" s="1233"/>
      <c r="HXZ49" s="1232"/>
      <c r="HYA49" s="1233"/>
      <c r="HYB49" s="1233"/>
      <c r="HYC49" s="1233"/>
      <c r="HYD49" s="1233"/>
      <c r="HYE49" s="1233"/>
      <c r="HYF49" s="1233"/>
      <c r="HYG49" s="1233"/>
      <c r="HYH49" s="1233"/>
      <c r="HYI49" s="1232"/>
      <c r="HYJ49" s="1233"/>
      <c r="HYK49" s="1233"/>
      <c r="HYL49" s="1233"/>
      <c r="HYM49" s="1233"/>
      <c r="HYN49" s="1233"/>
      <c r="HYO49" s="1233"/>
      <c r="HYP49" s="1233"/>
      <c r="HYQ49" s="1233"/>
      <c r="HYR49" s="1232"/>
      <c r="HYS49" s="1233"/>
      <c r="HYT49" s="1233"/>
      <c r="HYU49" s="1233"/>
      <c r="HYV49" s="1233"/>
      <c r="HYW49" s="1233"/>
      <c r="HYX49" s="1233"/>
      <c r="HYY49" s="1233"/>
      <c r="HYZ49" s="1233"/>
      <c r="HZA49" s="1232"/>
      <c r="HZB49" s="1233"/>
      <c r="HZC49" s="1233"/>
      <c r="HZD49" s="1233"/>
      <c r="HZE49" s="1233"/>
      <c r="HZF49" s="1233"/>
      <c r="HZG49" s="1233"/>
      <c r="HZH49" s="1233"/>
      <c r="HZI49" s="1233"/>
      <c r="HZJ49" s="1232"/>
      <c r="HZK49" s="1233"/>
      <c r="HZL49" s="1233"/>
      <c r="HZM49" s="1233"/>
      <c r="HZN49" s="1233"/>
      <c r="HZO49" s="1233"/>
      <c r="HZP49" s="1233"/>
      <c r="HZQ49" s="1233"/>
      <c r="HZR49" s="1233"/>
      <c r="HZS49" s="1232"/>
      <c r="HZT49" s="1233"/>
      <c r="HZU49" s="1233"/>
      <c r="HZV49" s="1233"/>
      <c r="HZW49" s="1233"/>
      <c r="HZX49" s="1233"/>
      <c r="HZY49" s="1233"/>
      <c r="HZZ49" s="1233"/>
      <c r="IAA49" s="1233"/>
      <c r="IAB49" s="1232"/>
      <c r="IAC49" s="1233"/>
      <c r="IAD49" s="1233"/>
      <c r="IAE49" s="1233"/>
      <c r="IAF49" s="1233"/>
      <c r="IAG49" s="1233"/>
      <c r="IAH49" s="1233"/>
      <c r="IAI49" s="1233"/>
      <c r="IAJ49" s="1233"/>
      <c r="IAK49" s="1232"/>
      <c r="IAL49" s="1233"/>
      <c r="IAM49" s="1233"/>
      <c r="IAN49" s="1233"/>
      <c r="IAO49" s="1233"/>
      <c r="IAP49" s="1233"/>
      <c r="IAQ49" s="1233"/>
      <c r="IAR49" s="1233"/>
      <c r="IAS49" s="1233"/>
      <c r="IAT49" s="1232"/>
      <c r="IAU49" s="1233"/>
      <c r="IAV49" s="1233"/>
      <c r="IAW49" s="1233"/>
      <c r="IAX49" s="1233"/>
      <c r="IAY49" s="1233"/>
      <c r="IAZ49" s="1233"/>
      <c r="IBA49" s="1233"/>
      <c r="IBB49" s="1233"/>
      <c r="IBC49" s="1232"/>
      <c r="IBD49" s="1233"/>
      <c r="IBE49" s="1233"/>
      <c r="IBF49" s="1233"/>
      <c r="IBG49" s="1233"/>
      <c r="IBH49" s="1233"/>
      <c r="IBI49" s="1233"/>
      <c r="IBJ49" s="1233"/>
      <c r="IBK49" s="1233"/>
      <c r="IBL49" s="1232"/>
      <c r="IBM49" s="1233"/>
      <c r="IBN49" s="1233"/>
      <c r="IBO49" s="1233"/>
      <c r="IBP49" s="1233"/>
      <c r="IBQ49" s="1233"/>
      <c r="IBR49" s="1233"/>
      <c r="IBS49" s="1233"/>
      <c r="IBT49" s="1233"/>
      <c r="IBU49" s="1232"/>
      <c r="IBV49" s="1233"/>
      <c r="IBW49" s="1233"/>
      <c r="IBX49" s="1233"/>
      <c r="IBY49" s="1233"/>
      <c r="IBZ49" s="1233"/>
      <c r="ICA49" s="1233"/>
      <c r="ICB49" s="1233"/>
      <c r="ICC49" s="1233"/>
      <c r="ICD49" s="1232"/>
      <c r="ICE49" s="1233"/>
      <c r="ICF49" s="1233"/>
      <c r="ICG49" s="1233"/>
      <c r="ICH49" s="1233"/>
      <c r="ICI49" s="1233"/>
      <c r="ICJ49" s="1233"/>
      <c r="ICK49" s="1233"/>
      <c r="ICL49" s="1233"/>
      <c r="ICM49" s="1232"/>
      <c r="ICN49" s="1233"/>
      <c r="ICO49" s="1233"/>
      <c r="ICP49" s="1233"/>
      <c r="ICQ49" s="1233"/>
      <c r="ICR49" s="1233"/>
      <c r="ICS49" s="1233"/>
      <c r="ICT49" s="1233"/>
      <c r="ICU49" s="1233"/>
      <c r="ICV49" s="1232"/>
      <c r="ICW49" s="1233"/>
      <c r="ICX49" s="1233"/>
      <c r="ICY49" s="1233"/>
      <c r="ICZ49" s="1233"/>
      <c r="IDA49" s="1233"/>
      <c r="IDB49" s="1233"/>
      <c r="IDC49" s="1233"/>
      <c r="IDD49" s="1233"/>
      <c r="IDE49" s="1232"/>
      <c r="IDF49" s="1233"/>
      <c r="IDG49" s="1233"/>
      <c r="IDH49" s="1233"/>
      <c r="IDI49" s="1233"/>
      <c r="IDJ49" s="1233"/>
      <c r="IDK49" s="1233"/>
      <c r="IDL49" s="1233"/>
      <c r="IDM49" s="1233"/>
      <c r="IDN49" s="1232"/>
      <c r="IDO49" s="1233"/>
      <c r="IDP49" s="1233"/>
      <c r="IDQ49" s="1233"/>
      <c r="IDR49" s="1233"/>
      <c r="IDS49" s="1233"/>
      <c r="IDT49" s="1233"/>
      <c r="IDU49" s="1233"/>
      <c r="IDV49" s="1233"/>
      <c r="IDW49" s="1232"/>
      <c r="IDX49" s="1233"/>
      <c r="IDY49" s="1233"/>
      <c r="IDZ49" s="1233"/>
      <c r="IEA49" s="1233"/>
      <c r="IEB49" s="1233"/>
      <c r="IEC49" s="1233"/>
      <c r="IED49" s="1233"/>
      <c r="IEE49" s="1233"/>
      <c r="IEF49" s="1232"/>
      <c r="IEG49" s="1233"/>
      <c r="IEH49" s="1233"/>
      <c r="IEI49" s="1233"/>
      <c r="IEJ49" s="1233"/>
      <c r="IEK49" s="1233"/>
      <c r="IEL49" s="1233"/>
      <c r="IEM49" s="1233"/>
      <c r="IEN49" s="1233"/>
      <c r="IEO49" s="1232"/>
      <c r="IEP49" s="1233"/>
      <c r="IEQ49" s="1233"/>
      <c r="IER49" s="1233"/>
      <c r="IES49" s="1233"/>
      <c r="IET49" s="1233"/>
      <c r="IEU49" s="1233"/>
      <c r="IEV49" s="1233"/>
      <c r="IEW49" s="1233"/>
      <c r="IEX49" s="1232"/>
      <c r="IEY49" s="1233"/>
      <c r="IEZ49" s="1233"/>
      <c r="IFA49" s="1233"/>
      <c r="IFB49" s="1233"/>
      <c r="IFC49" s="1233"/>
      <c r="IFD49" s="1233"/>
      <c r="IFE49" s="1233"/>
      <c r="IFF49" s="1233"/>
      <c r="IFG49" s="1232"/>
      <c r="IFH49" s="1233"/>
      <c r="IFI49" s="1233"/>
      <c r="IFJ49" s="1233"/>
      <c r="IFK49" s="1233"/>
      <c r="IFL49" s="1233"/>
      <c r="IFM49" s="1233"/>
      <c r="IFN49" s="1233"/>
      <c r="IFO49" s="1233"/>
      <c r="IFP49" s="1232"/>
      <c r="IFQ49" s="1233"/>
      <c r="IFR49" s="1233"/>
      <c r="IFS49" s="1233"/>
      <c r="IFT49" s="1233"/>
      <c r="IFU49" s="1233"/>
      <c r="IFV49" s="1233"/>
      <c r="IFW49" s="1233"/>
      <c r="IFX49" s="1233"/>
      <c r="IFY49" s="1232"/>
      <c r="IFZ49" s="1233"/>
      <c r="IGA49" s="1233"/>
      <c r="IGB49" s="1233"/>
      <c r="IGC49" s="1233"/>
      <c r="IGD49" s="1233"/>
      <c r="IGE49" s="1233"/>
      <c r="IGF49" s="1233"/>
      <c r="IGG49" s="1233"/>
      <c r="IGH49" s="1232"/>
      <c r="IGI49" s="1233"/>
      <c r="IGJ49" s="1233"/>
      <c r="IGK49" s="1233"/>
      <c r="IGL49" s="1233"/>
      <c r="IGM49" s="1233"/>
      <c r="IGN49" s="1233"/>
      <c r="IGO49" s="1233"/>
      <c r="IGP49" s="1233"/>
      <c r="IGQ49" s="1232"/>
      <c r="IGR49" s="1233"/>
      <c r="IGS49" s="1233"/>
      <c r="IGT49" s="1233"/>
      <c r="IGU49" s="1233"/>
      <c r="IGV49" s="1233"/>
      <c r="IGW49" s="1233"/>
      <c r="IGX49" s="1233"/>
      <c r="IGY49" s="1233"/>
      <c r="IGZ49" s="1232"/>
      <c r="IHA49" s="1233"/>
      <c r="IHB49" s="1233"/>
      <c r="IHC49" s="1233"/>
      <c r="IHD49" s="1233"/>
      <c r="IHE49" s="1233"/>
      <c r="IHF49" s="1233"/>
      <c r="IHG49" s="1233"/>
      <c r="IHH49" s="1233"/>
      <c r="IHI49" s="1232"/>
      <c r="IHJ49" s="1233"/>
      <c r="IHK49" s="1233"/>
      <c r="IHL49" s="1233"/>
      <c r="IHM49" s="1233"/>
      <c r="IHN49" s="1233"/>
      <c r="IHO49" s="1233"/>
      <c r="IHP49" s="1233"/>
      <c r="IHQ49" s="1233"/>
      <c r="IHR49" s="1232"/>
      <c r="IHS49" s="1233"/>
      <c r="IHT49" s="1233"/>
      <c r="IHU49" s="1233"/>
      <c r="IHV49" s="1233"/>
      <c r="IHW49" s="1233"/>
      <c r="IHX49" s="1233"/>
      <c r="IHY49" s="1233"/>
      <c r="IHZ49" s="1233"/>
      <c r="IIA49" s="1232"/>
      <c r="IIB49" s="1233"/>
      <c r="IIC49" s="1233"/>
      <c r="IID49" s="1233"/>
      <c r="IIE49" s="1233"/>
      <c r="IIF49" s="1233"/>
      <c r="IIG49" s="1233"/>
      <c r="IIH49" s="1233"/>
      <c r="III49" s="1233"/>
      <c r="IIJ49" s="1232"/>
      <c r="IIK49" s="1233"/>
      <c r="IIL49" s="1233"/>
      <c r="IIM49" s="1233"/>
      <c r="IIN49" s="1233"/>
      <c r="IIO49" s="1233"/>
      <c r="IIP49" s="1233"/>
      <c r="IIQ49" s="1233"/>
      <c r="IIR49" s="1233"/>
      <c r="IIS49" s="1232"/>
      <c r="IIT49" s="1233"/>
      <c r="IIU49" s="1233"/>
      <c r="IIV49" s="1233"/>
      <c r="IIW49" s="1233"/>
      <c r="IIX49" s="1233"/>
      <c r="IIY49" s="1233"/>
      <c r="IIZ49" s="1233"/>
      <c r="IJA49" s="1233"/>
      <c r="IJB49" s="1232"/>
      <c r="IJC49" s="1233"/>
      <c r="IJD49" s="1233"/>
      <c r="IJE49" s="1233"/>
      <c r="IJF49" s="1233"/>
      <c r="IJG49" s="1233"/>
      <c r="IJH49" s="1233"/>
      <c r="IJI49" s="1233"/>
      <c r="IJJ49" s="1233"/>
      <c r="IJK49" s="1232"/>
      <c r="IJL49" s="1233"/>
      <c r="IJM49" s="1233"/>
      <c r="IJN49" s="1233"/>
      <c r="IJO49" s="1233"/>
      <c r="IJP49" s="1233"/>
      <c r="IJQ49" s="1233"/>
      <c r="IJR49" s="1233"/>
      <c r="IJS49" s="1233"/>
      <c r="IJT49" s="1232"/>
      <c r="IJU49" s="1233"/>
      <c r="IJV49" s="1233"/>
      <c r="IJW49" s="1233"/>
      <c r="IJX49" s="1233"/>
      <c r="IJY49" s="1233"/>
      <c r="IJZ49" s="1233"/>
      <c r="IKA49" s="1233"/>
      <c r="IKB49" s="1233"/>
      <c r="IKC49" s="1232"/>
      <c r="IKD49" s="1233"/>
      <c r="IKE49" s="1233"/>
      <c r="IKF49" s="1233"/>
      <c r="IKG49" s="1233"/>
      <c r="IKH49" s="1233"/>
      <c r="IKI49" s="1233"/>
      <c r="IKJ49" s="1233"/>
      <c r="IKK49" s="1233"/>
      <c r="IKL49" s="1232"/>
      <c r="IKM49" s="1233"/>
      <c r="IKN49" s="1233"/>
      <c r="IKO49" s="1233"/>
      <c r="IKP49" s="1233"/>
      <c r="IKQ49" s="1233"/>
      <c r="IKR49" s="1233"/>
      <c r="IKS49" s="1233"/>
      <c r="IKT49" s="1233"/>
      <c r="IKU49" s="1232"/>
      <c r="IKV49" s="1233"/>
      <c r="IKW49" s="1233"/>
      <c r="IKX49" s="1233"/>
      <c r="IKY49" s="1233"/>
      <c r="IKZ49" s="1233"/>
      <c r="ILA49" s="1233"/>
      <c r="ILB49" s="1233"/>
      <c r="ILC49" s="1233"/>
      <c r="ILD49" s="1232"/>
      <c r="ILE49" s="1233"/>
      <c r="ILF49" s="1233"/>
      <c r="ILG49" s="1233"/>
      <c r="ILH49" s="1233"/>
      <c r="ILI49" s="1233"/>
      <c r="ILJ49" s="1233"/>
      <c r="ILK49" s="1233"/>
      <c r="ILL49" s="1233"/>
      <c r="ILM49" s="1232"/>
      <c r="ILN49" s="1233"/>
      <c r="ILO49" s="1233"/>
      <c r="ILP49" s="1233"/>
      <c r="ILQ49" s="1233"/>
      <c r="ILR49" s="1233"/>
      <c r="ILS49" s="1233"/>
      <c r="ILT49" s="1233"/>
      <c r="ILU49" s="1233"/>
      <c r="ILV49" s="1232"/>
      <c r="ILW49" s="1233"/>
      <c r="ILX49" s="1233"/>
      <c r="ILY49" s="1233"/>
      <c r="ILZ49" s="1233"/>
      <c r="IMA49" s="1233"/>
      <c r="IMB49" s="1233"/>
      <c r="IMC49" s="1233"/>
      <c r="IMD49" s="1233"/>
      <c r="IME49" s="1232"/>
      <c r="IMF49" s="1233"/>
      <c r="IMG49" s="1233"/>
      <c r="IMH49" s="1233"/>
      <c r="IMI49" s="1233"/>
      <c r="IMJ49" s="1233"/>
      <c r="IMK49" s="1233"/>
      <c r="IML49" s="1233"/>
      <c r="IMM49" s="1233"/>
      <c r="IMN49" s="1232"/>
      <c r="IMO49" s="1233"/>
      <c r="IMP49" s="1233"/>
      <c r="IMQ49" s="1233"/>
      <c r="IMR49" s="1233"/>
      <c r="IMS49" s="1233"/>
      <c r="IMT49" s="1233"/>
      <c r="IMU49" s="1233"/>
      <c r="IMV49" s="1233"/>
      <c r="IMW49" s="1232"/>
      <c r="IMX49" s="1233"/>
      <c r="IMY49" s="1233"/>
      <c r="IMZ49" s="1233"/>
      <c r="INA49" s="1233"/>
      <c r="INB49" s="1233"/>
      <c r="INC49" s="1233"/>
      <c r="IND49" s="1233"/>
      <c r="INE49" s="1233"/>
      <c r="INF49" s="1232"/>
      <c r="ING49" s="1233"/>
      <c r="INH49" s="1233"/>
      <c r="INI49" s="1233"/>
      <c r="INJ49" s="1233"/>
      <c r="INK49" s="1233"/>
      <c r="INL49" s="1233"/>
      <c r="INM49" s="1233"/>
      <c r="INN49" s="1233"/>
      <c r="INO49" s="1232"/>
      <c r="INP49" s="1233"/>
      <c r="INQ49" s="1233"/>
      <c r="INR49" s="1233"/>
      <c r="INS49" s="1233"/>
      <c r="INT49" s="1233"/>
      <c r="INU49" s="1233"/>
      <c r="INV49" s="1233"/>
      <c r="INW49" s="1233"/>
      <c r="INX49" s="1232"/>
      <c r="INY49" s="1233"/>
      <c r="INZ49" s="1233"/>
      <c r="IOA49" s="1233"/>
      <c r="IOB49" s="1233"/>
      <c r="IOC49" s="1233"/>
      <c r="IOD49" s="1233"/>
      <c r="IOE49" s="1233"/>
      <c r="IOF49" s="1233"/>
      <c r="IOG49" s="1232"/>
      <c r="IOH49" s="1233"/>
      <c r="IOI49" s="1233"/>
      <c r="IOJ49" s="1233"/>
      <c r="IOK49" s="1233"/>
      <c r="IOL49" s="1233"/>
      <c r="IOM49" s="1233"/>
      <c r="ION49" s="1233"/>
      <c r="IOO49" s="1233"/>
      <c r="IOP49" s="1232"/>
      <c r="IOQ49" s="1233"/>
      <c r="IOR49" s="1233"/>
      <c r="IOS49" s="1233"/>
      <c r="IOT49" s="1233"/>
      <c r="IOU49" s="1233"/>
      <c r="IOV49" s="1233"/>
      <c r="IOW49" s="1233"/>
      <c r="IOX49" s="1233"/>
      <c r="IOY49" s="1232"/>
      <c r="IOZ49" s="1233"/>
      <c r="IPA49" s="1233"/>
      <c r="IPB49" s="1233"/>
      <c r="IPC49" s="1233"/>
      <c r="IPD49" s="1233"/>
      <c r="IPE49" s="1233"/>
      <c r="IPF49" s="1233"/>
      <c r="IPG49" s="1233"/>
      <c r="IPH49" s="1232"/>
      <c r="IPI49" s="1233"/>
      <c r="IPJ49" s="1233"/>
      <c r="IPK49" s="1233"/>
      <c r="IPL49" s="1233"/>
      <c r="IPM49" s="1233"/>
      <c r="IPN49" s="1233"/>
      <c r="IPO49" s="1233"/>
      <c r="IPP49" s="1233"/>
      <c r="IPQ49" s="1232"/>
      <c r="IPR49" s="1233"/>
      <c r="IPS49" s="1233"/>
      <c r="IPT49" s="1233"/>
      <c r="IPU49" s="1233"/>
      <c r="IPV49" s="1233"/>
      <c r="IPW49" s="1233"/>
      <c r="IPX49" s="1233"/>
      <c r="IPY49" s="1233"/>
      <c r="IPZ49" s="1232"/>
      <c r="IQA49" s="1233"/>
      <c r="IQB49" s="1233"/>
      <c r="IQC49" s="1233"/>
      <c r="IQD49" s="1233"/>
      <c r="IQE49" s="1233"/>
      <c r="IQF49" s="1233"/>
      <c r="IQG49" s="1233"/>
      <c r="IQH49" s="1233"/>
      <c r="IQI49" s="1232"/>
      <c r="IQJ49" s="1233"/>
      <c r="IQK49" s="1233"/>
      <c r="IQL49" s="1233"/>
      <c r="IQM49" s="1233"/>
      <c r="IQN49" s="1233"/>
      <c r="IQO49" s="1233"/>
      <c r="IQP49" s="1233"/>
      <c r="IQQ49" s="1233"/>
      <c r="IQR49" s="1232"/>
      <c r="IQS49" s="1233"/>
      <c r="IQT49" s="1233"/>
      <c r="IQU49" s="1233"/>
      <c r="IQV49" s="1233"/>
      <c r="IQW49" s="1233"/>
      <c r="IQX49" s="1233"/>
      <c r="IQY49" s="1233"/>
      <c r="IQZ49" s="1233"/>
      <c r="IRA49" s="1232"/>
      <c r="IRB49" s="1233"/>
      <c r="IRC49" s="1233"/>
      <c r="IRD49" s="1233"/>
      <c r="IRE49" s="1233"/>
      <c r="IRF49" s="1233"/>
      <c r="IRG49" s="1233"/>
      <c r="IRH49" s="1233"/>
      <c r="IRI49" s="1233"/>
      <c r="IRJ49" s="1232"/>
      <c r="IRK49" s="1233"/>
      <c r="IRL49" s="1233"/>
      <c r="IRM49" s="1233"/>
      <c r="IRN49" s="1233"/>
      <c r="IRO49" s="1233"/>
      <c r="IRP49" s="1233"/>
      <c r="IRQ49" s="1233"/>
      <c r="IRR49" s="1233"/>
      <c r="IRS49" s="1232"/>
      <c r="IRT49" s="1233"/>
      <c r="IRU49" s="1233"/>
      <c r="IRV49" s="1233"/>
      <c r="IRW49" s="1233"/>
      <c r="IRX49" s="1233"/>
      <c r="IRY49" s="1233"/>
      <c r="IRZ49" s="1233"/>
      <c r="ISA49" s="1233"/>
      <c r="ISB49" s="1232"/>
      <c r="ISC49" s="1233"/>
      <c r="ISD49" s="1233"/>
      <c r="ISE49" s="1233"/>
      <c r="ISF49" s="1233"/>
      <c r="ISG49" s="1233"/>
      <c r="ISH49" s="1233"/>
      <c r="ISI49" s="1233"/>
      <c r="ISJ49" s="1233"/>
      <c r="ISK49" s="1232"/>
      <c r="ISL49" s="1233"/>
      <c r="ISM49" s="1233"/>
      <c r="ISN49" s="1233"/>
      <c r="ISO49" s="1233"/>
      <c r="ISP49" s="1233"/>
      <c r="ISQ49" s="1233"/>
      <c r="ISR49" s="1233"/>
      <c r="ISS49" s="1233"/>
      <c r="IST49" s="1232"/>
      <c r="ISU49" s="1233"/>
      <c r="ISV49" s="1233"/>
      <c r="ISW49" s="1233"/>
      <c r="ISX49" s="1233"/>
      <c r="ISY49" s="1233"/>
      <c r="ISZ49" s="1233"/>
      <c r="ITA49" s="1233"/>
      <c r="ITB49" s="1233"/>
      <c r="ITC49" s="1232"/>
      <c r="ITD49" s="1233"/>
      <c r="ITE49" s="1233"/>
      <c r="ITF49" s="1233"/>
      <c r="ITG49" s="1233"/>
      <c r="ITH49" s="1233"/>
      <c r="ITI49" s="1233"/>
      <c r="ITJ49" s="1233"/>
      <c r="ITK49" s="1233"/>
      <c r="ITL49" s="1232"/>
      <c r="ITM49" s="1233"/>
      <c r="ITN49" s="1233"/>
      <c r="ITO49" s="1233"/>
      <c r="ITP49" s="1233"/>
      <c r="ITQ49" s="1233"/>
      <c r="ITR49" s="1233"/>
      <c r="ITS49" s="1233"/>
      <c r="ITT49" s="1233"/>
      <c r="ITU49" s="1232"/>
      <c r="ITV49" s="1233"/>
      <c r="ITW49" s="1233"/>
      <c r="ITX49" s="1233"/>
      <c r="ITY49" s="1233"/>
      <c r="ITZ49" s="1233"/>
      <c r="IUA49" s="1233"/>
      <c r="IUB49" s="1233"/>
      <c r="IUC49" s="1233"/>
      <c r="IUD49" s="1232"/>
      <c r="IUE49" s="1233"/>
      <c r="IUF49" s="1233"/>
      <c r="IUG49" s="1233"/>
      <c r="IUH49" s="1233"/>
      <c r="IUI49" s="1233"/>
      <c r="IUJ49" s="1233"/>
      <c r="IUK49" s="1233"/>
      <c r="IUL49" s="1233"/>
      <c r="IUM49" s="1232"/>
      <c r="IUN49" s="1233"/>
      <c r="IUO49" s="1233"/>
      <c r="IUP49" s="1233"/>
      <c r="IUQ49" s="1233"/>
      <c r="IUR49" s="1233"/>
      <c r="IUS49" s="1233"/>
      <c r="IUT49" s="1233"/>
      <c r="IUU49" s="1233"/>
      <c r="IUV49" s="1232"/>
      <c r="IUW49" s="1233"/>
      <c r="IUX49" s="1233"/>
      <c r="IUY49" s="1233"/>
      <c r="IUZ49" s="1233"/>
      <c r="IVA49" s="1233"/>
      <c r="IVB49" s="1233"/>
      <c r="IVC49" s="1233"/>
      <c r="IVD49" s="1233"/>
      <c r="IVE49" s="1232"/>
      <c r="IVF49" s="1233"/>
      <c r="IVG49" s="1233"/>
      <c r="IVH49" s="1233"/>
      <c r="IVI49" s="1233"/>
      <c r="IVJ49" s="1233"/>
      <c r="IVK49" s="1233"/>
      <c r="IVL49" s="1233"/>
      <c r="IVM49" s="1233"/>
      <c r="IVN49" s="1232"/>
      <c r="IVO49" s="1233"/>
      <c r="IVP49" s="1233"/>
      <c r="IVQ49" s="1233"/>
      <c r="IVR49" s="1233"/>
      <c r="IVS49" s="1233"/>
      <c r="IVT49" s="1233"/>
      <c r="IVU49" s="1233"/>
      <c r="IVV49" s="1233"/>
      <c r="IVW49" s="1232"/>
      <c r="IVX49" s="1233"/>
      <c r="IVY49" s="1233"/>
      <c r="IVZ49" s="1233"/>
      <c r="IWA49" s="1233"/>
      <c r="IWB49" s="1233"/>
      <c r="IWC49" s="1233"/>
      <c r="IWD49" s="1233"/>
      <c r="IWE49" s="1233"/>
      <c r="IWF49" s="1232"/>
      <c r="IWG49" s="1233"/>
      <c r="IWH49" s="1233"/>
      <c r="IWI49" s="1233"/>
      <c r="IWJ49" s="1233"/>
      <c r="IWK49" s="1233"/>
      <c r="IWL49" s="1233"/>
      <c r="IWM49" s="1233"/>
      <c r="IWN49" s="1233"/>
      <c r="IWO49" s="1232"/>
      <c r="IWP49" s="1233"/>
      <c r="IWQ49" s="1233"/>
      <c r="IWR49" s="1233"/>
      <c r="IWS49" s="1233"/>
      <c r="IWT49" s="1233"/>
      <c r="IWU49" s="1233"/>
      <c r="IWV49" s="1233"/>
      <c r="IWW49" s="1233"/>
      <c r="IWX49" s="1232"/>
      <c r="IWY49" s="1233"/>
      <c r="IWZ49" s="1233"/>
      <c r="IXA49" s="1233"/>
      <c r="IXB49" s="1233"/>
      <c r="IXC49" s="1233"/>
      <c r="IXD49" s="1233"/>
      <c r="IXE49" s="1233"/>
      <c r="IXF49" s="1233"/>
      <c r="IXG49" s="1232"/>
      <c r="IXH49" s="1233"/>
      <c r="IXI49" s="1233"/>
      <c r="IXJ49" s="1233"/>
      <c r="IXK49" s="1233"/>
      <c r="IXL49" s="1233"/>
      <c r="IXM49" s="1233"/>
      <c r="IXN49" s="1233"/>
      <c r="IXO49" s="1233"/>
      <c r="IXP49" s="1232"/>
      <c r="IXQ49" s="1233"/>
      <c r="IXR49" s="1233"/>
      <c r="IXS49" s="1233"/>
      <c r="IXT49" s="1233"/>
      <c r="IXU49" s="1233"/>
      <c r="IXV49" s="1233"/>
      <c r="IXW49" s="1233"/>
      <c r="IXX49" s="1233"/>
      <c r="IXY49" s="1232"/>
      <c r="IXZ49" s="1233"/>
      <c r="IYA49" s="1233"/>
      <c r="IYB49" s="1233"/>
      <c r="IYC49" s="1233"/>
      <c r="IYD49" s="1233"/>
      <c r="IYE49" s="1233"/>
      <c r="IYF49" s="1233"/>
      <c r="IYG49" s="1233"/>
      <c r="IYH49" s="1232"/>
      <c r="IYI49" s="1233"/>
      <c r="IYJ49" s="1233"/>
      <c r="IYK49" s="1233"/>
      <c r="IYL49" s="1233"/>
      <c r="IYM49" s="1233"/>
      <c r="IYN49" s="1233"/>
      <c r="IYO49" s="1233"/>
      <c r="IYP49" s="1233"/>
      <c r="IYQ49" s="1232"/>
      <c r="IYR49" s="1233"/>
      <c r="IYS49" s="1233"/>
      <c r="IYT49" s="1233"/>
      <c r="IYU49" s="1233"/>
      <c r="IYV49" s="1233"/>
      <c r="IYW49" s="1233"/>
      <c r="IYX49" s="1233"/>
      <c r="IYY49" s="1233"/>
      <c r="IYZ49" s="1232"/>
      <c r="IZA49" s="1233"/>
      <c r="IZB49" s="1233"/>
      <c r="IZC49" s="1233"/>
      <c r="IZD49" s="1233"/>
      <c r="IZE49" s="1233"/>
      <c r="IZF49" s="1233"/>
      <c r="IZG49" s="1233"/>
      <c r="IZH49" s="1233"/>
      <c r="IZI49" s="1232"/>
      <c r="IZJ49" s="1233"/>
      <c r="IZK49" s="1233"/>
      <c r="IZL49" s="1233"/>
      <c r="IZM49" s="1233"/>
      <c r="IZN49" s="1233"/>
      <c r="IZO49" s="1233"/>
      <c r="IZP49" s="1233"/>
      <c r="IZQ49" s="1233"/>
      <c r="IZR49" s="1232"/>
      <c r="IZS49" s="1233"/>
      <c r="IZT49" s="1233"/>
      <c r="IZU49" s="1233"/>
      <c r="IZV49" s="1233"/>
      <c r="IZW49" s="1233"/>
      <c r="IZX49" s="1233"/>
      <c r="IZY49" s="1233"/>
      <c r="IZZ49" s="1233"/>
      <c r="JAA49" s="1232"/>
      <c r="JAB49" s="1233"/>
      <c r="JAC49" s="1233"/>
      <c r="JAD49" s="1233"/>
      <c r="JAE49" s="1233"/>
      <c r="JAF49" s="1233"/>
      <c r="JAG49" s="1233"/>
      <c r="JAH49" s="1233"/>
      <c r="JAI49" s="1233"/>
      <c r="JAJ49" s="1232"/>
      <c r="JAK49" s="1233"/>
      <c r="JAL49" s="1233"/>
      <c r="JAM49" s="1233"/>
      <c r="JAN49" s="1233"/>
      <c r="JAO49" s="1233"/>
      <c r="JAP49" s="1233"/>
      <c r="JAQ49" s="1233"/>
      <c r="JAR49" s="1233"/>
      <c r="JAS49" s="1232"/>
      <c r="JAT49" s="1233"/>
      <c r="JAU49" s="1233"/>
      <c r="JAV49" s="1233"/>
      <c r="JAW49" s="1233"/>
      <c r="JAX49" s="1233"/>
      <c r="JAY49" s="1233"/>
      <c r="JAZ49" s="1233"/>
      <c r="JBA49" s="1233"/>
      <c r="JBB49" s="1232"/>
      <c r="JBC49" s="1233"/>
      <c r="JBD49" s="1233"/>
      <c r="JBE49" s="1233"/>
      <c r="JBF49" s="1233"/>
      <c r="JBG49" s="1233"/>
      <c r="JBH49" s="1233"/>
      <c r="JBI49" s="1233"/>
      <c r="JBJ49" s="1233"/>
      <c r="JBK49" s="1232"/>
      <c r="JBL49" s="1233"/>
      <c r="JBM49" s="1233"/>
      <c r="JBN49" s="1233"/>
      <c r="JBO49" s="1233"/>
      <c r="JBP49" s="1233"/>
      <c r="JBQ49" s="1233"/>
      <c r="JBR49" s="1233"/>
      <c r="JBS49" s="1233"/>
      <c r="JBT49" s="1232"/>
      <c r="JBU49" s="1233"/>
      <c r="JBV49" s="1233"/>
      <c r="JBW49" s="1233"/>
      <c r="JBX49" s="1233"/>
      <c r="JBY49" s="1233"/>
      <c r="JBZ49" s="1233"/>
      <c r="JCA49" s="1233"/>
      <c r="JCB49" s="1233"/>
      <c r="JCC49" s="1232"/>
      <c r="JCD49" s="1233"/>
      <c r="JCE49" s="1233"/>
      <c r="JCF49" s="1233"/>
      <c r="JCG49" s="1233"/>
      <c r="JCH49" s="1233"/>
      <c r="JCI49" s="1233"/>
      <c r="JCJ49" s="1233"/>
      <c r="JCK49" s="1233"/>
      <c r="JCL49" s="1232"/>
      <c r="JCM49" s="1233"/>
      <c r="JCN49" s="1233"/>
      <c r="JCO49" s="1233"/>
      <c r="JCP49" s="1233"/>
      <c r="JCQ49" s="1233"/>
      <c r="JCR49" s="1233"/>
      <c r="JCS49" s="1233"/>
      <c r="JCT49" s="1233"/>
      <c r="JCU49" s="1232"/>
      <c r="JCV49" s="1233"/>
      <c r="JCW49" s="1233"/>
      <c r="JCX49" s="1233"/>
      <c r="JCY49" s="1233"/>
      <c r="JCZ49" s="1233"/>
      <c r="JDA49" s="1233"/>
      <c r="JDB49" s="1233"/>
      <c r="JDC49" s="1233"/>
      <c r="JDD49" s="1232"/>
      <c r="JDE49" s="1233"/>
      <c r="JDF49" s="1233"/>
      <c r="JDG49" s="1233"/>
      <c r="JDH49" s="1233"/>
      <c r="JDI49" s="1233"/>
      <c r="JDJ49" s="1233"/>
      <c r="JDK49" s="1233"/>
      <c r="JDL49" s="1233"/>
      <c r="JDM49" s="1232"/>
      <c r="JDN49" s="1233"/>
      <c r="JDO49" s="1233"/>
      <c r="JDP49" s="1233"/>
      <c r="JDQ49" s="1233"/>
      <c r="JDR49" s="1233"/>
      <c r="JDS49" s="1233"/>
      <c r="JDT49" s="1233"/>
      <c r="JDU49" s="1233"/>
      <c r="JDV49" s="1232"/>
      <c r="JDW49" s="1233"/>
      <c r="JDX49" s="1233"/>
      <c r="JDY49" s="1233"/>
      <c r="JDZ49" s="1233"/>
      <c r="JEA49" s="1233"/>
      <c r="JEB49" s="1233"/>
      <c r="JEC49" s="1233"/>
      <c r="JED49" s="1233"/>
      <c r="JEE49" s="1232"/>
      <c r="JEF49" s="1233"/>
      <c r="JEG49" s="1233"/>
      <c r="JEH49" s="1233"/>
      <c r="JEI49" s="1233"/>
      <c r="JEJ49" s="1233"/>
      <c r="JEK49" s="1233"/>
      <c r="JEL49" s="1233"/>
      <c r="JEM49" s="1233"/>
      <c r="JEN49" s="1232"/>
      <c r="JEO49" s="1233"/>
      <c r="JEP49" s="1233"/>
      <c r="JEQ49" s="1233"/>
      <c r="JER49" s="1233"/>
      <c r="JES49" s="1233"/>
      <c r="JET49" s="1233"/>
      <c r="JEU49" s="1233"/>
      <c r="JEV49" s="1233"/>
      <c r="JEW49" s="1232"/>
      <c r="JEX49" s="1233"/>
      <c r="JEY49" s="1233"/>
      <c r="JEZ49" s="1233"/>
      <c r="JFA49" s="1233"/>
      <c r="JFB49" s="1233"/>
      <c r="JFC49" s="1233"/>
      <c r="JFD49" s="1233"/>
      <c r="JFE49" s="1233"/>
      <c r="JFF49" s="1232"/>
      <c r="JFG49" s="1233"/>
      <c r="JFH49" s="1233"/>
      <c r="JFI49" s="1233"/>
      <c r="JFJ49" s="1233"/>
      <c r="JFK49" s="1233"/>
      <c r="JFL49" s="1233"/>
      <c r="JFM49" s="1233"/>
      <c r="JFN49" s="1233"/>
      <c r="JFO49" s="1232"/>
      <c r="JFP49" s="1233"/>
      <c r="JFQ49" s="1233"/>
      <c r="JFR49" s="1233"/>
      <c r="JFS49" s="1233"/>
      <c r="JFT49" s="1233"/>
      <c r="JFU49" s="1233"/>
      <c r="JFV49" s="1233"/>
      <c r="JFW49" s="1233"/>
      <c r="JFX49" s="1232"/>
      <c r="JFY49" s="1233"/>
      <c r="JFZ49" s="1233"/>
      <c r="JGA49" s="1233"/>
      <c r="JGB49" s="1233"/>
      <c r="JGC49" s="1233"/>
      <c r="JGD49" s="1233"/>
      <c r="JGE49" s="1233"/>
      <c r="JGF49" s="1233"/>
      <c r="JGG49" s="1232"/>
      <c r="JGH49" s="1233"/>
      <c r="JGI49" s="1233"/>
      <c r="JGJ49" s="1233"/>
      <c r="JGK49" s="1233"/>
      <c r="JGL49" s="1233"/>
      <c r="JGM49" s="1233"/>
      <c r="JGN49" s="1233"/>
      <c r="JGO49" s="1233"/>
      <c r="JGP49" s="1232"/>
      <c r="JGQ49" s="1233"/>
      <c r="JGR49" s="1233"/>
      <c r="JGS49" s="1233"/>
      <c r="JGT49" s="1233"/>
      <c r="JGU49" s="1233"/>
      <c r="JGV49" s="1233"/>
      <c r="JGW49" s="1233"/>
      <c r="JGX49" s="1233"/>
      <c r="JGY49" s="1232"/>
      <c r="JGZ49" s="1233"/>
      <c r="JHA49" s="1233"/>
      <c r="JHB49" s="1233"/>
      <c r="JHC49" s="1233"/>
      <c r="JHD49" s="1233"/>
      <c r="JHE49" s="1233"/>
      <c r="JHF49" s="1233"/>
      <c r="JHG49" s="1233"/>
      <c r="JHH49" s="1232"/>
      <c r="JHI49" s="1233"/>
      <c r="JHJ49" s="1233"/>
      <c r="JHK49" s="1233"/>
      <c r="JHL49" s="1233"/>
      <c r="JHM49" s="1233"/>
      <c r="JHN49" s="1233"/>
      <c r="JHO49" s="1233"/>
      <c r="JHP49" s="1233"/>
      <c r="JHQ49" s="1232"/>
      <c r="JHR49" s="1233"/>
      <c r="JHS49" s="1233"/>
      <c r="JHT49" s="1233"/>
      <c r="JHU49" s="1233"/>
      <c r="JHV49" s="1233"/>
      <c r="JHW49" s="1233"/>
      <c r="JHX49" s="1233"/>
      <c r="JHY49" s="1233"/>
      <c r="JHZ49" s="1232"/>
      <c r="JIA49" s="1233"/>
      <c r="JIB49" s="1233"/>
      <c r="JIC49" s="1233"/>
      <c r="JID49" s="1233"/>
      <c r="JIE49" s="1233"/>
      <c r="JIF49" s="1233"/>
      <c r="JIG49" s="1233"/>
      <c r="JIH49" s="1233"/>
      <c r="JII49" s="1232"/>
      <c r="JIJ49" s="1233"/>
      <c r="JIK49" s="1233"/>
      <c r="JIL49" s="1233"/>
      <c r="JIM49" s="1233"/>
      <c r="JIN49" s="1233"/>
      <c r="JIO49" s="1233"/>
      <c r="JIP49" s="1233"/>
      <c r="JIQ49" s="1233"/>
      <c r="JIR49" s="1232"/>
      <c r="JIS49" s="1233"/>
      <c r="JIT49" s="1233"/>
      <c r="JIU49" s="1233"/>
      <c r="JIV49" s="1233"/>
      <c r="JIW49" s="1233"/>
      <c r="JIX49" s="1233"/>
      <c r="JIY49" s="1233"/>
      <c r="JIZ49" s="1233"/>
      <c r="JJA49" s="1232"/>
      <c r="JJB49" s="1233"/>
      <c r="JJC49" s="1233"/>
      <c r="JJD49" s="1233"/>
      <c r="JJE49" s="1233"/>
      <c r="JJF49" s="1233"/>
      <c r="JJG49" s="1233"/>
      <c r="JJH49" s="1233"/>
      <c r="JJI49" s="1233"/>
      <c r="JJJ49" s="1232"/>
      <c r="JJK49" s="1233"/>
      <c r="JJL49" s="1233"/>
      <c r="JJM49" s="1233"/>
      <c r="JJN49" s="1233"/>
      <c r="JJO49" s="1233"/>
      <c r="JJP49" s="1233"/>
      <c r="JJQ49" s="1233"/>
      <c r="JJR49" s="1233"/>
      <c r="JJS49" s="1232"/>
      <c r="JJT49" s="1233"/>
      <c r="JJU49" s="1233"/>
      <c r="JJV49" s="1233"/>
      <c r="JJW49" s="1233"/>
      <c r="JJX49" s="1233"/>
      <c r="JJY49" s="1233"/>
      <c r="JJZ49" s="1233"/>
      <c r="JKA49" s="1233"/>
      <c r="JKB49" s="1232"/>
      <c r="JKC49" s="1233"/>
      <c r="JKD49" s="1233"/>
      <c r="JKE49" s="1233"/>
      <c r="JKF49" s="1233"/>
      <c r="JKG49" s="1233"/>
      <c r="JKH49" s="1233"/>
      <c r="JKI49" s="1233"/>
      <c r="JKJ49" s="1233"/>
      <c r="JKK49" s="1232"/>
      <c r="JKL49" s="1233"/>
      <c r="JKM49" s="1233"/>
      <c r="JKN49" s="1233"/>
      <c r="JKO49" s="1233"/>
      <c r="JKP49" s="1233"/>
      <c r="JKQ49" s="1233"/>
      <c r="JKR49" s="1233"/>
      <c r="JKS49" s="1233"/>
      <c r="JKT49" s="1232"/>
      <c r="JKU49" s="1233"/>
      <c r="JKV49" s="1233"/>
      <c r="JKW49" s="1233"/>
      <c r="JKX49" s="1233"/>
      <c r="JKY49" s="1233"/>
      <c r="JKZ49" s="1233"/>
      <c r="JLA49" s="1233"/>
      <c r="JLB49" s="1233"/>
      <c r="JLC49" s="1232"/>
      <c r="JLD49" s="1233"/>
      <c r="JLE49" s="1233"/>
      <c r="JLF49" s="1233"/>
      <c r="JLG49" s="1233"/>
      <c r="JLH49" s="1233"/>
      <c r="JLI49" s="1233"/>
      <c r="JLJ49" s="1233"/>
      <c r="JLK49" s="1233"/>
      <c r="JLL49" s="1232"/>
      <c r="JLM49" s="1233"/>
      <c r="JLN49" s="1233"/>
      <c r="JLO49" s="1233"/>
      <c r="JLP49" s="1233"/>
      <c r="JLQ49" s="1233"/>
      <c r="JLR49" s="1233"/>
      <c r="JLS49" s="1233"/>
      <c r="JLT49" s="1233"/>
      <c r="JLU49" s="1232"/>
      <c r="JLV49" s="1233"/>
      <c r="JLW49" s="1233"/>
      <c r="JLX49" s="1233"/>
      <c r="JLY49" s="1233"/>
      <c r="JLZ49" s="1233"/>
      <c r="JMA49" s="1233"/>
      <c r="JMB49" s="1233"/>
      <c r="JMC49" s="1233"/>
      <c r="JMD49" s="1232"/>
      <c r="JME49" s="1233"/>
      <c r="JMF49" s="1233"/>
      <c r="JMG49" s="1233"/>
      <c r="JMH49" s="1233"/>
      <c r="JMI49" s="1233"/>
      <c r="JMJ49" s="1233"/>
      <c r="JMK49" s="1233"/>
      <c r="JML49" s="1233"/>
      <c r="JMM49" s="1232"/>
      <c r="JMN49" s="1233"/>
      <c r="JMO49" s="1233"/>
      <c r="JMP49" s="1233"/>
      <c r="JMQ49" s="1233"/>
      <c r="JMR49" s="1233"/>
      <c r="JMS49" s="1233"/>
      <c r="JMT49" s="1233"/>
      <c r="JMU49" s="1233"/>
      <c r="JMV49" s="1232"/>
      <c r="JMW49" s="1233"/>
      <c r="JMX49" s="1233"/>
      <c r="JMY49" s="1233"/>
      <c r="JMZ49" s="1233"/>
      <c r="JNA49" s="1233"/>
      <c r="JNB49" s="1233"/>
      <c r="JNC49" s="1233"/>
      <c r="JND49" s="1233"/>
      <c r="JNE49" s="1232"/>
      <c r="JNF49" s="1233"/>
      <c r="JNG49" s="1233"/>
      <c r="JNH49" s="1233"/>
      <c r="JNI49" s="1233"/>
      <c r="JNJ49" s="1233"/>
      <c r="JNK49" s="1233"/>
      <c r="JNL49" s="1233"/>
      <c r="JNM49" s="1233"/>
      <c r="JNN49" s="1232"/>
      <c r="JNO49" s="1233"/>
      <c r="JNP49" s="1233"/>
      <c r="JNQ49" s="1233"/>
      <c r="JNR49" s="1233"/>
      <c r="JNS49" s="1233"/>
      <c r="JNT49" s="1233"/>
      <c r="JNU49" s="1233"/>
      <c r="JNV49" s="1233"/>
      <c r="JNW49" s="1232"/>
      <c r="JNX49" s="1233"/>
      <c r="JNY49" s="1233"/>
      <c r="JNZ49" s="1233"/>
      <c r="JOA49" s="1233"/>
      <c r="JOB49" s="1233"/>
      <c r="JOC49" s="1233"/>
      <c r="JOD49" s="1233"/>
      <c r="JOE49" s="1233"/>
      <c r="JOF49" s="1232"/>
      <c r="JOG49" s="1233"/>
      <c r="JOH49" s="1233"/>
      <c r="JOI49" s="1233"/>
      <c r="JOJ49" s="1233"/>
      <c r="JOK49" s="1233"/>
      <c r="JOL49" s="1233"/>
      <c r="JOM49" s="1233"/>
      <c r="JON49" s="1233"/>
      <c r="JOO49" s="1232"/>
      <c r="JOP49" s="1233"/>
      <c r="JOQ49" s="1233"/>
      <c r="JOR49" s="1233"/>
      <c r="JOS49" s="1233"/>
      <c r="JOT49" s="1233"/>
      <c r="JOU49" s="1233"/>
      <c r="JOV49" s="1233"/>
      <c r="JOW49" s="1233"/>
      <c r="JOX49" s="1232"/>
      <c r="JOY49" s="1233"/>
      <c r="JOZ49" s="1233"/>
      <c r="JPA49" s="1233"/>
      <c r="JPB49" s="1233"/>
      <c r="JPC49" s="1233"/>
      <c r="JPD49" s="1233"/>
      <c r="JPE49" s="1233"/>
      <c r="JPF49" s="1233"/>
      <c r="JPG49" s="1232"/>
      <c r="JPH49" s="1233"/>
      <c r="JPI49" s="1233"/>
      <c r="JPJ49" s="1233"/>
      <c r="JPK49" s="1233"/>
      <c r="JPL49" s="1233"/>
      <c r="JPM49" s="1233"/>
      <c r="JPN49" s="1233"/>
      <c r="JPO49" s="1233"/>
      <c r="JPP49" s="1232"/>
      <c r="JPQ49" s="1233"/>
      <c r="JPR49" s="1233"/>
      <c r="JPS49" s="1233"/>
      <c r="JPT49" s="1233"/>
      <c r="JPU49" s="1233"/>
      <c r="JPV49" s="1233"/>
      <c r="JPW49" s="1233"/>
      <c r="JPX49" s="1233"/>
      <c r="JPY49" s="1232"/>
      <c r="JPZ49" s="1233"/>
      <c r="JQA49" s="1233"/>
      <c r="JQB49" s="1233"/>
      <c r="JQC49" s="1233"/>
      <c r="JQD49" s="1233"/>
      <c r="JQE49" s="1233"/>
      <c r="JQF49" s="1233"/>
      <c r="JQG49" s="1233"/>
      <c r="JQH49" s="1232"/>
      <c r="JQI49" s="1233"/>
      <c r="JQJ49" s="1233"/>
      <c r="JQK49" s="1233"/>
      <c r="JQL49" s="1233"/>
      <c r="JQM49" s="1233"/>
      <c r="JQN49" s="1233"/>
      <c r="JQO49" s="1233"/>
      <c r="JQP49" s="1233"/>
      <c r="JQQ49" s="1232"/>
      <c r="JQR49" s="1233"/>
      <c r="JQS49" s="1233"/>
      <c r="JQT49" s="1233"/>
      <c r="JQU49" s="1233"/>
      <c r="JQV49" s="1233"/>
      <c r="JQW49" s="1233"/>
      <c r="JQX49" s="1233"/>
      <c r="JQY49" s="1233"/>
      <c r="JQZ49" s="1232"/>
      <c r="JRA49" s="1233"/>
      <c r="JRB49" s="1233"/>
      <c r="JRC49" s="1233"/>
      <c r="JRD49" s="1233"/>
      <c r="JRE49" s="1233"/>
      <c r="JRF49" s="1233"/>
      <c r="JRG49" s="1233"/>
      <c r="JRH49" s="1233"/>
      <c r="JRI49" s="1232"/>
      <c r="JRJ49" s="1233"/>
      <c r="JRK49" s="1233"/>
      <c r="JRL49" s="1233"/>
      <c r="JRM49" s="1233"/>
      <c r="JRN49" s="1233"/>
      <c r="JRO49" s="1233"/>
      <c r="JRP49" s="1233"/>
      <c r="JRQ49" s="1233"/>
      <c r="JRR49" s="1232"/>
      <c r="JRS49" s="1233"/>
      <c r="JRT49" s="1233"/>
      <c r="JRU49" s="1233"/>
      <c r="JRV49" s="1233"/>
      <c r="JRW49" s="1233"/>
      <c r="JRX49" s="1233"/>
      <c r="JRY49" s="1233"/>
      <c r="JRZ49" s="1233"/>
      <c r="JSA49" s="1232"/>
      <c r="JSB49" s="1233"/>
      <c r="JSC49" s="1233"/>
      <c r="JSD49" s="1233"/>
      <c r="JSE49" s="1233"/>
      <c r="JSF49" s="1233"/>
      <c r="JSG49" s="1233"/>
      <c r="JSH49" s="1233"/>
      <c r="JSI49" s="1233"/>
      <c r="JSJ49" s="1232"/>
      <c r="JSK49" s="1233"/>
      <c r="JSL49" s="1233"/>
      <c r="JSM49" s="1233"/>
      <c r="JSN49" s="1233"/>
      <c r="JSO49" s="1233"/>
      <c r="JSP49" s="1233"/>
      <c r="JSQ49" s="1233"/>
      <c r="JSR49" s="1233"/>
      <c r="JSS49" s="1232"/>
      <c r="JST49" s="1233"/>
      <c r="JSU49" s="1233"/>
      <c r="JSV49" s="1233"/>
      <c r="JSW49" s="1233"/>
      <c r="JSX49" s="1233"/>
      <c r="JSY49" s="1233"/>
      <c r="JSZ49" s="1233"/>
      <c r="JTA49" s="1233"/>
      <c r="JTB49" s="1232"/>
      <c r="JTC49" s="1233"/>
      <c r="JTD49" s="1233"/>
      <c r="JTE49" s="1233"/>
      <c r="JTF49" s="1233"/>
      <c r="JTG49" s="1233"/>
      <c r="JTH49" s="1233"/>
      <c r="JTI49" s="1233"/>
      <c r="JTJ49" s="1233"/>
      <c r="JTK49" s="1232"/>
      <c r="JTL49" s="1233"/>
      <c r="JTM49" s="1233"/>
      <c r="JTN49" s="1233"/>
      <c r="JTO49" s="1233"/>
      <c r="JTP49" s="1233"/>
      <c r="JTQ49" s="1233"/>
      <c r="JTR49" s="1233"/>
      <c r="JTS49" s="1233"/>
      <c r="JTT49" s="1232"/>
      <c r="JTU49" s="1233"/>
      <c r="JTV49" s="1233"/>
      <c r="JTW49" s="1233"/>
      <c r="JTX49" s="1233"/>
      <c r="JTY49" s="1233"/>
      <c r="JTZ49" s="1233"/>
      <c r="JUA49" s="1233"/>
      <c r="JUB49" s="1233"/>
      <c r="JUC49" s="1232"/>
      <c r="JUD49" s="1233"/>
      <c r="JUE49" s="1233"/>
      <c r="JUF49" s="1233"/>
      <c r="JUG49" s="1233"/>
      <c r="JUH49" s="1233"/>
      <c r="JUI49" s="1233"/>
      <c r="JUJ49" s="1233"/>
      <c r="JUK49" s="1233"/>
      <c r="JUL49" s="1232"/>
      <c r="JUM49" s="1233"/>
      <c r="JUN49" s="1233"/>
      <c r="JUO49" s="1233"/>
      <c r="JUP49" s="1233"/>
      <c r="JUQ49" s="1233"/>
      <c r="JUR49" s="1233"/>
      <c r="JUS49" s="1233"/>
      <c r="JUT49" s="1233"/>
      <c r="JUU49" s="1232"/>
      <c r="JUV49" s="1233"/>
      <c r="JUW49" s="1233"/>
      <c r="JUX49" s="1233"/>
      <c r="JUY49" s="1233"/>
      <c r="JUZ49" s="1233"/>
      <c r="JVA49" s="1233"/>
      <c r="JVB49" s="1233"/>
      <c r="JVC49" s="1233"/>
      <c r="JVD49" s="1232"/>
      <c r="JVE49" s="1233"/>
      <c r="JVF49" s="1233"/>
      <c r="JVG49" s="1233"/>
      <c r="JVH49" s="1233"/>
      <c r="JVI49" s="1233"/>
      <c r="JVJ49" s="1233"/>
      <c r="JVK49" s="1233"/>
      <c r="JVL49" s="1233"/>
      <c r="JVM49" s="1232"/>
      <c r="JVN49" s="1233"/>
      <c r="JVO49" s="1233"/>
      <c r="JVP49" s="1233"/>
      <c r="JVQ49" s="1233"/>
      <c r="JVR49" s="1233"/>
      <c r="JVS49" s="1233"/>
      <c r="JVT49" s="1233"/>
      <c r="JVU49" s="1233"/>
      <c r="JVV49" s="1232"/>
      <c r="JVW49" s="1233"/>
      <c r="JVX49" s="1233"/>
      <c r="JVY49" s="1233"/>
      <c r="JVZ49" s="1233"/>
      <c r="JWA49" s="1233"/>
      <c r="JWB49" s="1233"/>
      <c r="JWC49" s="1233"/>
      <c r="JWD49" s="1233"/>
      <c r="JWE49" s="1232"/>
      <c r="JWF49" s="1233"/>
      <c r="JWG49" s="1233"/>
      <c r="JWH49" s="1233"/>
      <c r="JWI49" s="1233"/>
      <c r="JWJ49" s="1233"/>
      <c r="JWK49" s="1233"/>
      <c r="JWL49" s="1233"/>
      <c r="JWM49" s="1233"/>
      <c r="JWN49" s="1232"/>
      <c r="JWO49" s="1233"/>
      <c r="JWP49" s="1233"/>
      <c r="JWQ49" s="1233"/>
      <c r="JWR49" s="1233"/>
      <c r="JWS49" s="1233"/>
      <c r="JWT49" s="1233"/>
      <c r="JWU49" s="1233"/>
      <c r="JWV49" s="1233"/>
      <c r="JWW49" s="1232"/>
      <c r="JWX49" s="1233"/>
      <c r="JWY49" s="1233"/>
      <c r="JWZ49" s="1233"/>
      <c r="JXA49" s="1233"/>
      <c r="JXB49" s="1233"/>
      <c r="JXC49" s="1233"/>
      <c r="JXD49" s="1233"/>
      <c r="JXE49" s="1233"/>
      <c r="JXF49" s="1232"/>
      <c r="JXG49" s="1233"/>
      <c r="JXH49" s="1233"/>
      <c r="JXI49" s="1233"/>
      <c r="JXJ49" s="1233"/>
      <c r="JXK49" s="1233"/>
      <c r="JXL49" s="1233"/>
      <c r="JXM49" s="1233"/>
      <c r="JXN49" s="1233"/>
      <c r="JXO49" s="1232"/>
      <c r="JXP49" s="1233"/>
      <c r="JXQ49" s="1233"/>
      <c r="JXR49" s="1233"/>
      <c r="JXS49" s="1233"/>
      <c r="JXT49" s="1233"/>
      <c r="JXU49" s="1233"/>
      <c r="JXV49" s="1233"/>
      <c r="JXW49" s="1233"/>
      <c r="JXX49" s="1232"/>
      <c r="JXY49" s="1233"/>
      <c r="JXZ49" s="1233"/>
      <c r="JYA49" s="1233"/>
      <c r="JYB49" s="1233"/>
      <c r="JYC49" s="1233"/>
      <c r="JYD49" s="1233"/>
      <c r="JYE49" s="1233"/>
      <c r="JYF49" s="1233"/>
      <c r="JYG49" s="1232"/>
      <c r="JYH49" s="1233"/>
      <c r="JYI49" s="1233"/>
      <c r="JYJ49" s="1233"/>
      <c r="JYK49" s="1233"/>
      <c r="JYL49" s="1233"/>
      <c r="JYM49" s="1233"/>
      <c r="JYN49" s="1233"/>
      <c r="JYO49" s="1233"/>
      <c r="JYP49" s="1232"/>
      <c r="JYQ49" s="1233"/>
      <c r="JYR49" s="1233"/>
      <c r="JYS49" s="1233"/>
      <c r="JYT49" s="1233"/>
      <c r="JYU49" s="1233"/>
      <c r="JYV49" s="1233"/>
      <c r="JYW49" s="1233"/>
      <c r="JYX49" s="1233"/>
      <c r="JYY49" s="1232"/>
      <c r="JYZ49" s="1233"/>
      <c r="JZA49" s="1233"/>
      <c r="JZB49" s="1233"/>
      <c r="JZC49" s="1233"/>
      <c r="JZD49" s="1233"/>
      <c r="JZE49" s="1233"/>
      <c r="JZF49" s="1233"/>
      <c r="JZG49" s="1233"/>
      <c r="JZH49" s="1232"/>
      <c r="JZI49" s="1233"/>
      <c r="JZJ49" s="1233"/>
      <c r="JZK49" s="1233"/>
      <c r="JZL49" s="1233"/>
      <c r="JZM49" s="1233"/>
      <c r="JZN49" s="1233"/>
      <c r="JZO49" s="1233"/>
      <c r="JZP49" s="1233"/>
      <c r="JZQ49" s="1232"/>
      <c r="JZR49" s="1233"/>
      <c r="JZS49" s="1233"/>
      <c r="JZT49" s="1233"/>
      <c r="JZU49" s="1233"/>
      <c r="JZV49" s="1233"/>
      <c r="JZW49" s="1233"/>
      <c r="JZX49" s="1233"/>
      <c r="JZY49" s="1233"/>
      <c r="JZZ49" s="1232"/>
      <c r="KAA49" s="1233"/>
      <c r="KAB49" s="1233"/>
      <c r="KAC49" s="1233"/>
      <c r="KAD49" s="1233"/>
      <c r="KAE49" s="1233"/>
      <c r="KAF49" s="1233"/>
      <c r="KAG49" s="1233"/>
      <c r="KAH49" s="1233"/>
      <c r="KAI49" s="1232"/>
      <c r="KAJ49" s="1233"/>
      <c r="KAK49" s="1233"/>
      <c r="KAL49" s="1233"/>
      <c r="KAM49" s="1233"/>
      <c r="KAN49" s="1233"/>
      <c r="KAO49" s="1233"/>
      <c r="KAP49" s="1233"/>
      <c r="KAQ49" s="1233"/>
      <c r="KAR49" s="1232"/>
      <c r="KAS49" s="1233"/>
      <c r="KAT49" s="1233"/>
      <c r="KAU49" s="1233"/>
      <c r="KAV49" s="1233"/>
      <c r="KAW49" s="1233"/>
      <c r="KAX49" s="1233"/>
      <c r="KAY49" s="1233"/>
      <c r="KAZ49" s="1233"/>
      <c r="KBA49" s="1232"/>
      <c r="KBB49" s="1233"/>
      <c r="KBC49" s="1233"/>
      <c r="KBD49" s="1233"/>
      <c r="KBE49" s="1233"/>
      <c r="KBF49" s="1233"/>
      <c r="KBG49" s="1233"/>
      <c r="KBH49" s="1233"/>
      <c r="KBI49" s="1233"/>
      <c r="KBJ49" s="1232"/>
      <c r="KBK49" s="1233"/>
      <c r="KBL49" s="1233"/>
      <c r="KBM49" s="1233"/>
      <c r="KBN49" s="1233"/>
      <c r="KBO49" s="1233"/>
      <c r="KBP49" s="1233"/>
      <c r="KBQ49" s="1233"/>
      <c r="KBR49" s="1233"/>
      <c r="KBS49" s="1232"/>
      <c r="KBT49" s="1233"/>
      <c r="KBU49" s="1233"/>
      <c r="KBV49" s="1233"/>
      <c r="KBW49" s="1233"/>
      <c r="KBX49" s="1233"/>
      <c r="KBY49" s="1233"/>
      <c r="KBZ49" s="1233"/>
      <c r="KCA49" s="1233"/>
      <c r="KCB49" s="1232"/>
      <c r="KCC49" s="1233"/>
      <c r="KCD49" s="1233"/>
      <c r="KCE49" s="1233"/>
      <c r="KCF49" s="1233"/>
      <c r="KCG49" s="1233"/>
      <c r="KCH49" s="1233"/>
      <c r="KCI49" s="1233"/>
      <c r="KCJ49" s="1233"/>
      <c r="KCK49" s="1232"/>
      <c r="KCL49" s="1233"/>
      <c r="KCM49" s="1233"/>
      <c r="KCN49" s="1233"/>
      <c r="KCO49" s="1233"/>
      <c r="KCP49" s="1233"/>
      <c r="KCQ49" s="1233"/>
      <c r="KCR49" s="1233"/>
      <c r="KCS49" s="1233"/>
      <c r="KCT49" s="1232"/>
      <c r="KCU49" s="1233"/>
      <c r="KCV49" s="1233"/>
      <c r="KCW49" s="1233"/>
      <c r="KCX49" s="1233"/>
      <c r="KCY49" s="1233"/>
      <c r="KCZ49" s="1233"/>
      <c r="KDA49" s="1233"/>
      <c r="KDB49" s="1233"/>
      <c r="KDC49" s="1232"/>
      <c r="KDD49" s="1233"/>
      <c r="KDE49" s="1233"/>
      <c r="KDF49" s="1233"/>
      <c r="KDG49" s="1233"/>
      <c r="KDH49" s="1233"/>
      <c r="KDI49" s="1233"/>
      <c r="KDJ49" s="1233"/>
      <c r="KDK49" s="1233"/>
      <c r="KDL49" s="1232"/>
      <c r="KDM49" s="1233"/>
      <c r="KDN49" s="1233"/>
      <c r="KDO49" s="1233"/>
      <c r="KDP49" s="1233"/>
      <c r="KDQ49" s="1233"/>
      <c r="KDR49" s="1233"/>
      <c r="KDS49" s="1233"/>
      <c r="KDT49" s="1233"/>
      <c r="KDU49" s="1232"/>
      <c r="KDV49" s="1233"/>
      <c r="KDW49" s="1233"/>
      <c r="KDX49" s="1233"/>
      <c r="KDY49" s="1233"/>
      <c r="KDZ49" s="1233"/>
      <c r="KEA49" s="1233"/>
      <c r="KEB49" s="1233"/>
      <c r="KEC49" s="1233"/>
      <c r="KED49" s="1232"/>
      <c r="KEE49" s="1233"/>
      <c r="KEF49" s="1233"/>
      <c r="KEG49" s="1233"/>
      <c r="KEH49" s="1233"/>
      <c r="KEI49" s="1233"/>
      <c r="KEJ49" s="1233"/>
      <c r="KEK49" s="1233"/>
      <c r="KEL49" s="1233"/>
      <c r="KEM49" s="1232"/>
      <c r="KEN49" s="1233"/>
      <c r="KEO49" s="1233"/>
      <c r="KEP49" s="1233"/>
      <c r="KEQ49" s="1233"/>
      <c r="KER49" s="1233"/>
      <c r="KES49" s="1233"/>
      <c r="KET49" s="1233"/>
      <c r="KEU49" s="1233"/>
      <c r="KEV49" s="1232"/>
      <c r="KEW49" s="1233"/>
      <c r="KEX49" s="1233"/>
      <c r="KEY49" s="1233"/>
      <c r="KEZ49" s="1233"/>
      <c r="KFA49" s="1233"/>
      <c r="KFB49" s="1233"/>
      <c r="KFC49" s="1233"/>
      <c r="KFD49" s="1233"/>
      <c r="KFE49" s="1232"/>
      <c r="KFF49" s="1233"/>
      <c r="KFG49" s="1233"/>
      <c r="KFH49" s="1233"/>
      <c r="KFI49" s="1233"/>
      <c r="KFJ49" s="1233"/>
      <c r="KFK49" s="1233"/>
      <c r="KFL49" s="1233"/>
      <c r="KFM49" s="1233"/>
      <c r="KFN49" s="1232"/>
      <c r="KFO49" s="1233"/>
      <c r="KFP49" s="1233"/>
      <c r="KFQ49" s="1233"/>
      <c r="KFR49" s="1233"/>
      <c r="KFS49" s="1233"/>
      <c r="KFT49" s="1233"/>
      <c r="KFU49" s="1233"/>
      <c r="KFV49" s="1233"/>
      <c r="KFW49" s="1232"/>
      <c r="KFX49" s="1233"/>
      <c r="KFY49" s="1233"/>
      <c r="KFZ49" s="1233"/>
      <c r="KGA49" s="1233"/>
      <c r="KGB49" s="1233"/>
      <c r="KGC49" s="1233"/>
      <c r="KGD49" s="1233"/>
      <c r="KGE49" s="1233"/>
      <c r="KGF49" s="1232"/>
      <c r="KGG49" s="1233"/>
      <c r="KGH49" s="1233"/>
      <c r="KGI49" s="1233"/>
      <c r="KGJ49" s="1233"/>
      <c r="KGK49" s="1233"/>
      <c r="KGL49" s="1233"/>
      <c r="KGM49" s="1233"/>
      <c r="KGN49" s="1233"/>
      <c r="KGO49" s="1232"/>
      <c r="KGP49" s="1233"/>
      <c r="KGQ49" s="1233"/>
      <c r="KGR49" s="1233"/>
      <c r="KGS49" s="1233"/>
      <c r="KGT49" s="1233"/>
      <c r="KGU49" s="1233"/>
      <c r="KGV49" s="1233"/>
      <c r="KGW49" s="1233"/>
      <c r="KGX49" s="1232"/>
      <c r="KGY49" s="1233"/>
      <c r="KGZ49" s="1233"/>
      <c r="KHA49" s="1233"/>
      <c r="KHB49" s="1233"/>
      <c r="KHC49" s="1233"/>
      <c r="KHD49" s="1233"/>
      <c r="KHE49" s="1233"/>
      <c r="KHF49" s="1233"/>
      <c r="KHG49" s="1232"/>
      <c r="KHH49" s="1233"/>
      <c r="KHI49" s="1233"/>
      <c r="KHJ49" s="1233"/>
      <c r="KHK49" s="1233"/>
      <c r="KHL49" s="1233"/>
      <c r="KHM49" s="1233"/>
      <c r="KHN49" s="1233"/>
      <c r="KHO49" s="1233"/>
      <c r="KHP49" s="1232"/>
      <c r="KHQ49" s="1233"/>
      <c r="KHR49" s="1233"/>
      <c r="KHS49" s="1233"/>
      <c r="KHT49" s="1233"/>
      <c r="KHU49" s="1233"/>
      <c r="KHV49" s="1233"/>
      <c r="KHW49" s="1233"/>
      <c r="KHX49" s="1233"/>
      <c r="KHY49" s="1232"/>
      <c r="KHZ49" s="1233"/>
      <c r="KIA49" s="1233"/>
      <c r="KIB49" s="1233"/>
      <c r="KIC49" s="1233"/>
      <c r="KID49" s="1233"/>
      <c r="KIE49" s="1233"/>
      <c r="KIF49" s="1233"/>
      <c r="KIG49" s="1233"/>
      <c r="KIH49" s="1232"/>
      <c r="KII49" s="1233"/>
      <c r="KIJ49" s="1233"/>
      <c r="KIK49" s="1233"/>
      <c r="KIL49" s="1233"/>
      <c r="KIM49" s="1233"/>
      <c r="KIN49" s="1233"/>
      <c r="KIO49" s="1233"/>
      <c r="KIP49" s="1233"/>
      <c r="KIQ49" s="1232"/>
      <c r="KIR49" s="1233"/>
      <c r="KIS49" s="1233"/>
      <c r="KIT49" s="1233"/>
      <c r="KIU49" s="1233"/>
      <c r="KIV49" s="1233"/>
      <c r="KIW49" s="1233"/>
      <c r="KIX49" s="1233"/>
      <c r="KIY49" s="1233"/>
      <c r="KIZ49" s="1232"/>
      <c r="KJA49" s="1233"/>
      <c r="KJB49" s="1233"/>
      <c r="KJC49" s="1233"/>
      <c r="KJD49" s="1233"/>
      <c r="KJE49" s="1233"/>
      <c r="KJF49" s="1233"/>
      <c r="KJG49" s="1233"/>
      <c r="KJH49" s="1233"/>
      <c r="KJI49" s="1232"/>
      <c r="KJJ49" s="1233"/>
      <c r="KJK49" s="1233"/>
      <c r="KJL49" s="1233"/>
      <c r="KJM49" s="1233"/>
      <c r="KJN49" s="1233"/>
      <c r="KJO49" s="1233"/>
      <c r="KJP49" s="1233"/>
      <c r="KJQ49" s="1233"/>
      <c r="KJR49" s="1232"/>
      <c r="KJS49" s="1233"/>
      <c r="KJT49" s="1233"/>
      <c r="KJU49" s="1233"/>
      <c r="KJV49" s="1233"/>
      <c r="KJW49" s="1233"/>
      <c r="KJX49" s="1233"/>
      <c r="KJY49" s="1233"/>
      <c r="KJZ49" s="1233"/>
      <c r="KKA49" s="1232"/>
      <c r="KKB49" s="1233"/>
      <c r="KKC49" s="1233"/>
      <c r="KKD49" s="1233"/>
      <c r="KKE49" s="1233"/>
      <c r="KKF49" s="1233"/>
      <c r="KKG49" s="1233"/>
      <c r="KKH49" s="1233"/>
      <c r="KKI49" s="1233"/>
      <c r="KKJ49" s="1232"/>
      <c r="KKK49" s="1233"/>
      <c r="KKL49" s="1233"/>
      <c r="KKM49" s="1233"/>
      <c r="KKN49" s="1233"/>
      <c r="KKO49" s="1233"/>
      <c r="KKP49" s="1233"/>
      <c r="KKQ49" s="1233"/>
      <c r="KKR49" s="1233"/>
      <c r="KKS49" s="1232"/>
      <c r="KKT49" s="1233"/>
      <c r="KKU49" s="1233"/>
      <c r="KKV49" s="1233"/>
      <c r="KKW49" s="1233"/>
      <c r="KKX49" s="1233"/>
      <c r="KKY49" s="1233"/>
      <c r="KKZ49" s="1233"/>
      <c r="KLA49" s="1233"/>
      <c r="KLB49" s="1232"/>
      <c r="KLC49" s="1233"/>
      <c r="KLD49" s="1233"/>
      <c r="KLE49" s="1233"/>
      <c r="KLF49" s="1233"/>
      <c r="KLG49" s="1233"/>
      <c r="KLH49" s="1233"/>
      <c r="KLI49" s="1233"/>
      <c r="KLJ49" s="1233"/>
      <c r="KLK49" s="1232"/>
      <c r="KLL49" s="1233"/>
      <c r="KLM49" s="1233"/>
      <c r="KLN49" s="1233"/>
      <c r="KLO49" s="1233"/>
      <c r="KLP49" s="1233"/>
      <c r="KLQ49" s="1233"/>
      <c r="KLR49" s="1233"/>
      <c r="KLS49" s="1233"/>
      <c r="KLT49" s="1232"/>
      <c r="KLU49" s="1233"/>
      <c r="KLV49" s="1233"/>
      <c r="KLW49" s="1233"/>
      <c r="KLX49" s="1233"/>
      <c r="KLY49" s="1233"/>
      <c r="KLZ49" s="1233"/>
      <c r="KMA49" s="1233"/>
      <c r="KMB49" s="1233"/>
      <c r="KMC49" s="1232"/>
      <c r="KMD49" s="1233"/>
      <c r="KME49" s="1233"/>
      <c r="KMF49" s="1233"/>
      <c r="KMG49" s="1233"/>
      <c r="KMH49" s="1233"/>
      <c r="KMI49" s="1233"/>
      <c r="KMJ49" s="1233"/>
      <c r="KMK49" s="1233"/>
      <c r="KML49" s="1232"/>
      <c r="KMM49" s="1233"/>
      <c r="KMN49" s="1233"/>
      <c r="KMO49" s="1233"/>
      <c r="KMP49" s="1233"/>
      <c r="KMQ49" s="1233"/>
      <c r="KMR49" s="1233"/>
      <c r="KMS49" s="1233"/>
      <c r="KMT49" s="1233"/>
      <c r="KMU49" s="1232"/>
      <c r="KMV49" s="1233"/>
      <c r="KMW49" s="1233"/>
      <c r="KMX49" s="1233"/>
      <c r="KMY49" s="1233"/>
      <c r="KMZ49" s="1233"/>
      <c r="KNA49" s="1233"/>
      <c r="KNB49" s="1233"/>
      <c r="KNC49" s="1233"/>
      <c r="KND49" s="1232"/>
      <c r="KNE49" s="1233"/>
      <c r="KNF49" s="1233"/>
      <c r="KNG49" s="1233"/>
      <c r="KNH49" s="1233"/>
      <c r="KNI49" s="1233"/>
      <c r="KNJ49" s="1233"/>
      <c r="KNK49" s="1233"/>
      <c r="KNL49" s="1233"/>
      <c r="KNM49" s="1232"/>
      <c r="KNN49" s="1233"/>
      <c r="KNO49" s="1233"/>
      <c r="KNP49" s="1233"/>
      <c r="KNQ49" s="1233"/>
      <c r="KNR49" s="1233"/>
      <c r="KNS49" s="1233"/>
      <c r="KNT49" s="1233"/>
      <c r="KNU49" s="1233"/>
      <c r="KNV49" s="1232"/>
      <c r="KNW49" s="1233"/>
      <c r="KNX49" s="1233"/>
      <c r="KNY49" s="1233"/>
      <c r="KNZ49" s="1233"/>
      <c r="KOA49" s="1233"/>
      <c r="KOB49" s="1233"/>
      <c r="KOC49" s="1233"/>
      <c r="KOD49" s="1233"/>
      <c r="KOE49" s="1232"/>
      <c r="KOF49" s="1233"/>
      <c r="KOG49" s="1233"/>
      <c r="KOH49" s="1233"/>
      <c r="KOI49" s="1233"/>
      <c r="KOJ49" s="1233"/>
      <c r="KOK49" s="1233"/>
      <c r="KOL49" s="1233"/>
      <c r="KOM49" s="1233"/>
      <c r="KON49" s="1232"/>
      <c r="KOO49" s="1233"/>
      <c r="KOP49" s="1233"/>
      <c r="KOQ49" s="1233"/>
      <c r="KOR49" s="1233"/>
      <c r="KOS49" s="1233"/>
      <c r="KOT49" s="1233"/>
      <c r="KOU49" s="1233"/>
      <c r="KOV49" s="1233"/>
      <c r="KOW49" s="1232"/>
      <c r="KOX49" s="1233"/>
      <c r="KOY49" s="1233"/>
      <c r="KOZ49" s="1233"/>
      <c r="KPA49" s="1233"/>
      <c r="KPB49" s="1233"/>
      <c r="KPC49" s="1233"/>
      <c r="KPD49" s="1233"/>
      <c r="KPE49" s="1233"/>
      <c r="KPF49" s="1232"/>
      <c r="KPG49" s="1233"/>
      <c r="KPH49" s="1233"/>
      <c r="KPI49" s="1233"/>
      <c r="KPJ49" s="1233"/>
      <c r="KPK49" s="1233"/>
      <c r="KPL49" s="1233"/>
      <c r="KPM49" s="1233"/>
      <c r="KPN49" s="1233"/>
      <c r="KPO49" s="1232"/>
      <c r="KPP49" s="1233"/>
      <c r="KPQ49" s="1233"/>
      <c r="KPR49" s="1233"/>
      <c r="KPS49" s="1233"/>
      <c r="KPT49" s="1233"/>
      <c r="KPU49" s="1233"/>
      <c r="KPV49" s="1233"/>
      <c r="KPW49" s="1233"/>
      <c r="KPX49" s="1232"/>
      <c r="KPY49" s="1233"/>
      <c r="KPZ49" s="1233"/>
      <c r="KQA49" s="1233"/>
      <c r="KQB49" s="1233"/>
      <c r="KQC49" s="1233"/>
      <c r="KQD49" s="1233"/>
      <c r="KQE49" s="1233"/>
      <c r="KQF49" s="1233"/>
      <c r="KQG49" s="1232"/>
      <c r="KQH49" s="1233"/>
      <c r="KQI49" s="1233"/>
      <c r="KQJ49" s="1233"/>
      <c r="KQK49" s="1233"/>
      <c r="KQL49" s="1233"/>
      <c r="KQM49" s="1233"/>
      <c r="KQN49" s="1233"/>
      <c r="KQO49" s="1233"/>
      <c r="KQP49" s="1232"/>
      <c r="KQQ49" s="1233"/>
      <c r="KQR49" s="1233"/>
      <c r="KQS49" s="1233"/>
      <c r="KQT49" s="1233"/>
      <c r="KQU49" s="1233"/>
      <c r="KQV49" s="1233"/>
      <c r="KQW49" s="1233"/>
      <c r="KQX49" s="1233"/>
      <c r="KQY49" s="1232"/>
      <c r="KQZ49" s="1233"/>
      <c r="KRA49" s="1233"/>
      <c r="KRB49" s="1233"/>
      <c r="KRC49" s="1233"/>
      <c r="KRD49" s="1233"/>
      <c r="KRE49" s="1233"/>
      <c r="KRF49" s="1233"/>
      <c r="KRG49" s="1233"/>
      <c r="KRH49" s="1232"/>
      <c r="KRI49" s="1233"/>
      <c r="KRJ49" s="1233"/>
      <c r="KRK49" s="1233"/>
      <c r="KRL49" s="1233"/>
      <c r="KRM49" s="1233"/>
      <c r="KRN49" s="1233"/>
      <c r="KRO49" s="1233"/>
      <c r="KRP49" s="1233"/>
      <c r="KRQ49" s="1232"/>
      <c r="KRR49" s="1233"/>
      <c r="KRS49" s="1233"/>
      <c r="KRT49" s="1233"/>
      <c r="KRU49" s="1233"/>
      <c r="KRV49" s="1233"/>
      <c r="KRW49" s="1233"/>
      <c r="KRX49" s="1233"/>
      <c r="KRY49" s="1233"/>
      <c r="KRZ49" s="1232"/>
      <c r="KSA49" s="1233"/>
      <c r="KSB49" s="1233"/>
      <c r="KSC49" s="1233"/>
      <c r="KSD49" s="1233"/>
      <c r="KSE49" s="1233"/>
      <c r="KSF49" s="1233"/>
      <c r="KSG49" s="1233"/>
      <c r="KSH49" s="1233"/>
      <c r="KSI49" s="1232"/>
      <c r="KSJ49" s="1233"/>
      <c r="KSK49" s="1233"/>
      <c r="KSL49" s="1233"/>
      <c r="KSM49" s="1233"/>
      <c r="KSN49" s="1233"/>
      <c r="KSO49" s="1233"/>
      <c r="KSP49" s="1233"/>
      <c r="KSQ49" s="1233"/>
      <c r="KSR49" s="1232"/>
      <c r="KSS49" s="1233"/>
      <c r="KST49" s="1233"/>
      <c r="KSU49" s="1233"/>
      <c r="KSV49" s="1233"/>
      <c r="KSW49" s="1233"/>
      <c r="KSX49" s="1233"/>
      <c r="KSY49" s="1233"/>
      <c r="KSZ49" s="1233"/>
      <c r="KTA49" s="1232"/>
      <c r="KTB49" s="1233"/>
      <c r="KTC49" s="1233"/>
      <c r="KTD49" s="1233"/>
      <c r="KTE49" s="1233"/>
      <c r="KTF49" s="1233"/>
      <c r="KTG49" s="1233"/>
      <c r="KTH49" s="1233"/>
      <c r="KTI49" s="1233"/>
      <c r="KTJ49" s="1232"/>
      <c r="KTK49" s="1233"/>
      <c r="KTL49" s="1233"/>
      <c r="KTM49" s="1233"/>
      <c r="KTN49" s="1233"/>
      <c r="KTO49" s="1233"/>
      <c r="KTP49" s="1233"/>
      <c r="KTQ49" s="1233"/>
      <c r="KTR49" s="1233"/>
      <c r="KTS49" s="1232"/>
      <c r="KTT49" s="1233"/>
      <c r="KTU49" s="1233"/>
      <c r="KTV49" s="1233"/>
      <c r="KTW49" s="1233"/>
      <c r="KTX49" s="1233"/>
      <c r="KTY49" s="1233"/>
      <c r="KTZ49" s="1233"/>
      <c r="KUA49" s="1233"/>
      <c r="KUB49" s="1232"/>
      <c r="KUC49" s="1233"/>
      <c r="KUD49" s="1233"/>
      <c r="KUE49" s="1233"/>
      <c r="KUF49" s="1233"/>
      <c r="KUG49" s="1233"/>
      <c r="KUH49" s="1233"/>
      <c r="KUI49" s="1233"/>
      <c r="KUJ49" s="1233"/>
      <c r="KUK49" s="1232"/>
      <c r="KUL49" s="1233"/>
      <c r="KUM49" s="1233"/>
      <c r="KUN49" s="1233"/>
      <c r="KUO49" s="1233"/>
      <c r="KUP49" s="1233"/>
      <c r="KUQ49" s="1233"/>
      <c r="KUR49" s="1233"/>
      <c r="KUS49" s="1233"/>
      <c r="KUT49" s="1232"/>
      <c r="KUU49" s="1233"/>
      <c r="KUV49" s="1233"/>
      <c r="KUW49" s="1233"/>
      <c r="KUX49" s="1233"/>
      <c r="KUY49" s="1233"/>
      <c r="KUZ49" s="1233"/>
      <c r="KVA49" s="1233"/>
      <c r="KVB49" s="1233"/>
      <c r="KVC49" s="1232"/>
      <c r="KVD49" s="1233"/>
      <c r="KVE49" s="1233"/>
      <c r="KVF49" s="1233"/>
      <c r="KVG49" s="1233"/>
      <c r="KVH49" s="1233"/>
      <c r="KVI49" s="1233"/>
      <c r="KVJ49" s="1233"/>
      <c r="KVK49" s="1233"/>
      <c r="KVL49" s="1232"/>
      <c r="KVM49" s="1233"/>
      <c r="KVN49" s="1233"/>
      <c r="KVO49" s="1233"/>
      <c r="KVP49" s="1233"/>
      <c r="KVQ49" s="1233"/>
      <c r="KVR49" s="1233"/>
      <c r="KVS49" s="1233"/>
      <c r="KVT49" s="1233"/>
      <c r="KVU49" s="1232"/>
      <c r="KVV49" s="1233"/>
      <c r="KVW49" s="1233"/>
      <c r="KVX49" s="1233"/>
      <c r="KVY49" s="1233"/>
      <c r="KVZ49" s="1233"/>
      <c r="KWA49" s="1233"/>
      <c r="KWB49" s="1233"/>
      <c r="KWC49" s="1233"/>
      <c r="KWD49" s="1232"/>
      <c r="KWE49" s="1233"/>
      <c r="KWF49" s="1233"/>
      <c r="KWG49" s="1233"/>
      <c r="KWH49" s="1233"/>
      <c r="KWI49" s="1233"/>
      <c r="KWJ49" s="1233"/>
      <c r="KWK49" s="1233"/>
      <c r="KWL49" s="1233"/>
      <c r="KWM49" s="1232"/>
      <c r="KWN49" s="1233"/>
      <c r="KWO49" s="1233"/>
      <c r="KWP49" s="1233"/>
      <c r="KWQ49" s="1233"/>
      <c r="KWR49" s="1233"/>
      <c r="KWS49" s="1233"/>
      <c r="KWT49" s="1233"/>
      <c r="KWU49" s="1233"/>
      <c r="KWV49" s="1232"/>
      <c r="KWW49" s="1233"/>
      <c r="KWX49" s="1233"/>
      <c r="KWY49" s="1233"/>
      <c r="KWZ49" s="1233"/>
      <c r="KXA49" s="1233"/>
      <c r="KXB49" s="1233"/>
      <c r="KXC49" s="1233"/>
      <c r="KXD49" s="1233"/>
      <c r="KXE49" s="1232"/>
      <c r="KXF49" s="1233"/>
      <c r="KXG49" s="1233"/>
      <c r="KXH49" s="1233"/>
      <c r="KXI49" s="1233"/>
      <c r="KXJ49" s="1233"/>
      <c r="KXK49" s="1233"/>
      <c r="KXL49" s="1233"/>
      <c r="KXM49" s="1233"/>
      <c r="KXN49" s="1232"/>
      <c r="KXO49" s="1233"/>
      <c r="KXP49" s="1233"/>
      <c r="KXQ49" s="1233"/>
      <c r="KXR49" s="1233"/>
      <c r="KXS49" s="1233"/>
      <c r="KXT49" s="1233"/>
      <c r="KXU49" s="1233"/>
      <c r="KXV49" s="1233"/>
      <c r="KXW49" s="1232"/>
      <c r="KXX49" s="1233"/>
      <c r="KXY49" s="1233"/>
      <c r="KXZ49" s="1233"/>
      <c r="KYA49" s="1233"/>
      <c r="KYB49" s="1233"/>
      <c r="KYC49" s="1233"/>
      <c r="KYD49" s="1233"/>
      <c r="KYE49" s="1233"/>
      <c r="KYF49" s="1232"/>
      <c r="KYG49" s="1233"/>
      <c r="KYH49" s="1233"/>
      <c r="KYI49" s="1233"/>
      <c r="KYJ49" s="1233"/>
      <c r="KYK49" s="1233"/>
      <c r="KYL49" s="1233"/>
      <c r="KYM49" s="1233"/>
      <c r="KYN49" s="1233"/>
      <c r="KYO49" s="1232"/>
      <c r="KYP49" s="1233"/>
      <c r="KYQ49" s="1233"/>
      <c r="KYR49" s="1233"/>
      <c r="KYS49" s="1233"/>
      <c r="KYT49" s="1233"/>
      <c r="KYU49" s="1233"/>
      <c r="KYV49" s="1233"/>
      <c r="KYW49" s="1233"/>
      <c r="KYX49" s="1232"/>
      <c r="KYY49" s="1233"/>
      <c r="KYZ49" s="1233"/>
      <c r="KZA49" s="1233"/>
      <c r="KZB49" s="1233"/>
      <c r="KZC49" s="1233"/>
      <c r="KZD49" s="1233"/>
      <c r="KZE49" s="1233"/>
      <c r="KZF49" s="1233"/>
      <c r="KZG49" s="1232"/>
      <c r="KZH49" s="1233"/>
      <c r="KZI49" s="1233"/>
      <c r="KZJ49" s="1233"/>
      <c r="KZK49" s="1233"/>
      <c r="KZL49" s="1233"/>
      <c r="KZM49" s="1233"/>
      <c r="KZN49" s="1233"/>
      <c r="KZO49" s="1233"/>
      <c r="KZP49" s="1232"/>
      <c r="KZQ49" s="1233"/>
      <c r="KZR49" s="1233"/>
      <c r="KZS49" s="1233"/>
      <c r="KZT49" s="1233"/>
      <c r="KZU49" s="1233"/>
      <c r="KZV49" s="1233"/>
      <c r="KZW49" s="1233"/>
      <c r="KZX49" s="1233"/>
      <c r="KZY49" s="1232"/>
      <c r="KZZ49" s="1233"/>
      <c r="LAA49" s="1233"/>
      <c r="LAB49" s="1233"/>
      <c r="LAC49" s="1233"/>
      <c r="LAD49" s="1233"/>
      <c r="LAE49" s="1233"/>
      <c r="LAF49" s="1233"/>
      <c r="LAG49" s="1233"/>
      <c r="LAH49" s="1232"/>
      <c r="LAI49" s="1233"/>
      <c r="LAJ49" s="1233"/>
      <c r="LAK49" s="1233"/>
      <c r="LAL49" s="1233"/>
      <c r="LAM49" s="1233"/>
      <c r="LAN49" s="1233"/>
      <c r="LAO49" s="1233"/>
      <c r="LAP49" s="1233"/>
      <c r="LAQ49" s="1232"/>
      <c r="LAR49" s="1233"/>
      <c r="LAS49" s="1233"/>
      <c r="LAT49" s="1233"/>
      <c r="LAU49" s="1233"/>
      <c r="LAV49" s="1233"/>
      <c r="LAW49" s="1233"/>
      <c r="LAX49" s="1233"/>
      <c r="LAY49" s="1233"/>
      <c r="LAZ49" s="1232"/>
      <c r="LBA49" s="1233"/>
      <c r="LBB49" s="1233"/>
      <c r="LBC49" s="1233"/>
      <c r="LBD49" s="1233"/>
      <c r="LBE49" s="1233"/>
      <c r="LBF49" s="1233"/>
      <c r="LBG49" s="1233"/>
      <c r="LBH49" s="1233"/>
      <c r="LBI49" s="1232"/>
      <c r="LBJ49" s="1233"/>
      <c r="LBK49" s="1233"/>
      <c r="LBL49" s="1233"/>
      <c r="LBM49" s="1233"/>
      <c r="LBN49" s="1233"/>
      <c r="LBO49" s="1233"/>
      <c r="LBP49" s="1233"/>
      <c r="LBQ49" s="1233"/>
      <c r="LBR49" s="1232"/>
      <c r="LBS49" s="1233"/>
      <c r="LBT49" s="1233"/>
      <c r="LBU49" s="1233"/>
      <c r="LBV49" s="1233"/>
      <c r="LBW49" s="1233"/>
      <c r="LBX49" s="1233"/>
      <c r="LBY49" s="1233"/>
      <c r="LBZ49" s="1233"/>
      <c r="LCA49" s="1232"/>
      <c r="LCB49" s="1233"/>
      <c r="LCC49" s="1233"/>
      <c r="LCD49" s="1233"/>
      <c r="LCE49" s="1233"/>
      <c r="LCF49" s="1233"/>
      <c r="LCG49" s="1233"/>
      <c r="LCH49" s="1233"/>
      <c r="LCI49" s="1233"/>
      <c r="LCJ49" s="1232"/>
      <c r="LCK49" s="1233"/>
      <c r="LCL49" s="1233"/>
      <c r="LCM49" s="1233"/>
      <c r="LCN49" s="1233"/>
      <c r="LCO49" s="1233"/>
      <c r="LCP49" s="1233"/>
      <c r="LCQ49" s="1233"/>
      <c r="LCR49" s="1233"/>
      <c r="LCS49" s="1232"/>
      <c r="LCT49" s="1233"/>
      <c r="LCU49" s="1233"/>
      <c r="LCV49" s="1233"/>
      <c r="LCW49" s="1233"/>
      <c r="LCX49" s="1233"/>
      <c r="LCY49" s="1233"/>
      <c r="LCZ49" s="1233"/>
      <c r="LDA49" s="1233"/>
      <c r="LDB49" s="1232"/>
      <c r="LDC49" s="1233"/>
      <c r="LDD49" s="1233"/>
      <c r="LDE49" s="1233"/>
      <c r="LDF49" s="1233"/>
      <c r="LDG49" s="1233"/>
      <c r="LDH49" s="1233"/>
      <c r="LDI49" s="1233"/>
      <c r="LDJ49" s="1233"/>
      <c r="LDK49" s="1232"/>
      <c r="LDL49" s="1233"/>
      <c r="LDM49" s="1233"/>
      <c r="LDN49" s="1233"/>
      <c r="LDO49" s="1233"/>
      <c r="LDP49" s="1233"/>
      <c r="LDQ49" s="1233"/>
      <c r="LDR49" s="1233"/>
      <c r="LDS49" s="1233"/>
      <c r="LDT49" s="1232"/>
      <c r="LDU49" s="1233"/>
      <c r="LDV49" s="1233"/>
      <c r="LDW49" s="1233"/>
      <c r="LDX49" s="1233"/>
      <c r="LDY49" s="1233"/>
      <c r="LDZ49" s="1233"/>
      <c r="LEA49" s="1233"/>
      <c r="LEB49" s="1233"/>
      <c r="LEC49" s="1232"/>
      <c r="LED49" s="1233"/>
      <c r="LEE49" s="1233"/>
      <c r="LEF49" s="1233"/>
      <c r="LEG49" s="1233"/>
      <c r="LEH49" s="1233"/>
      <c r="LEI49" s="1233"/>
      <c r="LEJ49" s="1233"/>
      <c r="LEK49" s="1233"/>
      <c r="LEL49" s="1232"/>
      <c r="LEM49" s="1233"/>
      <c r="LEN49" s="1233"/>
      <c r="LEO49" s="1233"/>
      <c r="LEP49" s="1233"/>
      <c r="LEQ49" s="1233"/>
      <c r="LER49" s="1233"/>
      <c r="LES49" s="1233"/>
      <c r="LET49" s="1233"/>
      <c r="LEU49" s="1232"/>
      <c r="LEV49" s="1233"/>
      <c r="LEW49" s="1233"/>
      <c r="LEX49" s="1233"/>
      <c r="LEY49" s="1233"/>
      <c r="LEZ49" s="1233"/>
      <c r="LFA49" s="1233"/>
      <c r="LFB49" s="1233"/>
      <c r="LFC49" s="1233"/>
      <c r="LFD49" s="1232"/>
      <c r="LFE49" s="1233"/>
      <c r="LFF49" s="1233"/>
      <c r="LFG49" s="1233"/>
      <c r="LFH49" s="1233"/>
      <c r="LFI49" s="1233"/>
      <c r="LFJ49" s="1233"/>
      <c r="LFK49" s="1233"/>
      <c r="LFL49" s="1233"/>
      <c r="LFM49" s="1232"/>
      <c r="LFN49" s="1233"/>
      <c r="LFO49" s="1233"/>
      <c r="LFP49" s="1233"/>
      <c r="LFQ49" s="1233"/>
      <c r="LFR49" s="1233"/>
      <c r="LFS49" s="1233"/>
      <c r="LFT49" s="1233"/>
      <c r="LFU49" s="1233"/>
      <c r="LFV49" s="1232"/>
      <c r="LFW49" s="1233"/>
      <c r="LFX49" s="1233"/>
      <c r="LFY49" s="1233"/>
      <c r="LFZ49" s="1233"/>
      <c r="LGA49" s="1233"/>
      <c r="LGB49" s="1233"/>
      <c r="LGC49" s="1233"/>
      <c r="LGD49" s="1233"/>
      <c r="LGE49" s="1232"/>
      <c r="LGF49" s="1233"/>
      <c r="LGG49" s="1233"/>
      <c r="LGH49" s="1233"/>
      <c r="LGI49" s="1233"/>
      <c r="LGJ49" s="1233"/>
      <c r="LGK49" s="1233"/>
      <c r="LGL49" s="1233"/>
      <c r="LGM49" s="1233"/>
      <c r="LGN49" s="1232"/>
      <c r="LGO49" s="1233"/>
      <c r="LGP49" s="1233"/>
      <c r="LGQ49" s="1233"/>
      <c r="LGR49" s="1233"/>
      <c r="LGS49" s="1233"/>
      <c r="LGT49" s="1233"/>
      <c r="LGU49" s="1233"/>
      <c r="LGV49" s="1233"/>
      <c r="LGW49" s="1232"/>
      <c r="LGX49" s="1233"/>
      <c r="LGY49" s="1233"/>
      <c r="LGZ49" s="1233"/>
      <c r="LHA49" s="1233"/>
      <c r="LHB49" s="1233"/>
      <c r="LHC49" s="1233"/>
      <c r="LHD49" s="1233"/>
      <c r="LHE49" s="1233"/>
      <c r="LHF49" s="1232"/>
      <c r="LHG49" s="1233"/>
      <c r="LHH49" s="1233"/>
      <c r="LHI49" s="1233"/>
      <c r="LHJ49" s="1233"/>
      <c r="LHK49" s="1233"/>
      <c r="LHL49" s="1233"/>
      <c r="LHM49" s="1233"/>
      <c r="LHN49" s="1233"/>
      <c r="LHO49" s="1232"/>
      <c r="LHP49" s="1233"/>
      <c r="LHQ49" s="1233"/>
      <c r="LHR49" s="1233"/>
      <c r="LHS49" s="1233"/>
      <c r="LHT49" s="1233"/>
      <c r="LHU49" s="1233"/>
      <c r="LHV49" s="1233"/>
      <c r="LHW49" s="1233"/>
      <c r="LHX49" s="1232"/>
      <c r="LHY49" s="1233"/>
      <c r="LHZ49" s="1233"/>
      <c r="LIA49" s="1233"/>
      <c r="LIB49" s="1233"/>
      <c r="LIC49" s="1233"/>
      <c r="LID49" s="1233"/>
      <c r="LIE49" s="1233"/>
      <c r="LIF49" s="1233"/>
      <c r="LIG49" s="1232"/>
      <c r="LIH49" s="1233"/>
      <c r="LII49" s="1233"/>
      <c r="LIJ49" s="1233"/>
      <c r="LIK49" s="1233"/>
      <c r="LIL49" s="1233"/>
      <c r="LIM49" s="1233"/>
      <c r="LIN49" s="1233"/>
      <c r="LIO49" s="1233"/>
      <c r="LIP49" s="1232"/>
      <c r="LIQ49" s="1233"/>
      <c r="LIR49" s="1233"/>
      <c r="LIS49" s="1233"/>
      <c r="LIT49" s="1233"/>
      <c r="LIU49" s="1233"/>
      <c r="LIV49" s="1233"/>
      <c r="LIW49" s="1233"/>
      <c r="LIX49" s="1233"/>
      <c r="LIY49" s="1232"/>
      <c r="LIZ49" s="1233"/>
      <c r="LJA49" s="1233"/>
      <c r="LJB49" s="1233"/>
      <c r="LJC49" s="1233"/>
      <c r="LJD49" s="1233"/>
      <c r="LJE49" s="1233"/>
      <c r="LJF49" s="1233"/>
      <c r="LJG49" s="1233"/>
      <c r="LJH49" s="1232"/>
      <c r="LJI49" s="1233"/>
      <c r="LJJ49" s="1233"/>
      <c r="LJK49" s="1233"/>
      <c r="LJL49" s="1233"/>
      <c r="LJM49" s="1233"/>
      <c r="LJN49" s="1233"/>
      <c r="LJO49" s="1233"/>
      <c r="LJP49" s="1233"/>
      <c r="LJQ49" s="1232"/>
      <c r="LJR49" s="1233"/>
      <c r="LJS49" s="1233"/>
      <c r="LJT49" s="1233"/>
      <c r="LJU49" s="1233"/>
      <c r="LJV49" s="1233"/>
      <c r="LJW49" s="1233"/>
      <c r="LJX49" s="1233"/>
      <c r="LJY49" s="1233"/>
      <c r="LJZ49" s="1232"/>
      <c r="LKA49" s="1233"/>
      <c r="LKB49" s="1233"/>
      <c r="LKC49" s="1233"/>
      <c r="LKD49" s="1233"/>
      <c r="LKE49" s="1233"/>
      <c r="LKF49" s="1233"/>
      <c r="LKG49" s="1233"/>
      <c r="LKH49" s="1233"/>
      <c r="LKI49" s="1232"/>
      <c r="LKJ49" s="1233"/>
      <c r="LKK49" s="1233"/>
      <c r="LKL49" s="1233"/>
      <c r="LKM49" s="1233"/>
      <c r="LKN49" s="1233"/>
      <c r="LKO49" s="1233"/>
      <c r="LKP49" s="1233"/>
      <c r="LKQ49" s="1233"/>
      <c r="LKR49" s="1232"/>
      <c r="LKS49" s="1233"/>
      <c r="LKT49" s="1233"/>
      <c r="LKU49" s="1233"/>
      <c r="LKV49" s="1233"/>
      <c r="LKW49" s="1233"/>
      <c r="LKX49" s="1233"/>
      <c r="LKY49" s="1233"/>
      <c r="LKZ49" s="1233"/>
      <c r="LLA49" s="1232"/>
      <c r="LLB49" s="1233"/>
      <c r="LLC49" s="1233"/>
      <c r="LLD49" s="1233"/>
      <c r="LLE49" s="1233"/>
      <c r="LLF49" s="1233"/>
      <c r="LLG49" s="1233"/>
      <c r="LLH49" s="1233"/>
      <c r="LLI49" s="1233"/>
      <c r="LLJ49" s="1232"/>
      <c r="LLK49" s="1233"/>
      <c r="LLL49" s="1233"/>
      <c r="LLM49" s="1233"/>
      <c r="LLN49" s="1233"/>
      <c r="LLO49" s="1233"/>
      <c r="LLP49" s="1233"/>
      <c r="LLQ49" s="1233"/>
      <c r="LLR49" s="1233"/>
      <c r="LLS49" s="1232"/>
      <c r="LLT49" s="1233"/>
      <c r="LLU49" s="1233"/>
      <c r="LLV49" s="1233"/>
      <c r="LLW49" s="1233"/>
      <c r="LLX49" s="1233"/>
      <c r="LLY49" s="1233"/>
      <c r="LLZ49" s="1233"/>
      <c r="LMA49" s="1233"/>
      <c r="LMB49" s="1232"/>
      <c r="LMC49" s="1233"/>
      <c r="LMD49" s="1233"/>
      <c r="LME49" s="1233"/>
      <c r="LMF49" s="1233"/>
      <c r="LMG49" s="1233"/>
      <c r="LMH49" s="1233"/>
      <c r="LMI49" s="1233"/>
      <c r="LMJ49" s="1233"/>
      <c r="LMK49" s="1232"/>
      <c r="LML49" s="1233"/>
      <c r="LMM49" s="1233"/>
      <c r="LMN49" s="1233"/>
      <c r="LMO49" s="1233"/>
      <c r="LMP49" s="1233"/>
      <c r="LMQ49" s="1233"/>
      <c r="LMR49" s="1233"/>
      <c r="LMS49" s="1233"/>
      <c r="LMT49" s="1232"/>
      <c r="LMU49" s="1233"/>
      <c r="LMV49" s="1233"/>
      <c r="LMW49" s="1233"/>
      <c r="LMX49" s="1233"/>
      <c r="LMY49" s="1233"/>
      <c r="LMZ49" s="1233"/>
      <c r="LNA49" s="1233"/>
      <c r="LNB49" s="1233"/>
      <c r="LNC49" s="1232"/>
      <c r="LND49" s="1233"/>
      <c r="LNE49" s="1233"/>
      <c r="LNF49" s="1233"/>
      <c r="LNG49" s="1233"/>
      <c r="LNH49" s="1233"/>
      <c r="LNI49" s="1233"/>
      <c r="LNJ49" s="1233"/>
      <c r="LNK49" s="1233"/>
      <c r="LNL49" s="1232"/>
      <c r="LNM49" s="1233"/>
      <c r="LNN49" s="1233"/>
      <c r="LNO49" s="1233"/>
      <c r="LNP49" s="1233"/>
      <c r="LNQ49" s="1233"/>
      <c r="LNR49" s="1233"/>
      <c r="LNS49" s="1233"/>
      <c r="LNT49" s="1233"/>
      <c r="LNU49" s="1232"/>
      <c r="LNV49" s="1233"/>
      <c r="LNW49" s="1233"/>
      <c r="LNX49" s="1233"/>
      <c r="LNY49" s="1233"/>
      <c r="LNZ49" s="1233"/>
      <c r="LOA49" s="1233"/>
      <c r="LOB49" s="1233"/>
      <c r="LOC49" s="1233"/>
      <c r="LOD49" s="1232"/>
      <c r="LOE49" s="1233"/>
      <c r="LOF49" s="1233"/>
      <c r="LOG49" s="1233"/>
      <c r="LOH49" s="1233"/>
      <c r="LOI49" s="1233"/>
      <c r="LOJ49" s="1233"/>
      <c r="LOK49" s="1233"/>
      <c r="LOL49" s="1233"/>
      <c r="LOM49" s="1232"/>
      <c r="LON49" s="1233"/>
      <c r="LOO49" s="1233"/>
      <c r="LOP49" s="1233"/>
      <c r="LOQ49" s="1233"/>
      <c r="LOR49" s="1233"/>
      <c r="LOS49" s="1233"/>
      <c r="LOT49" s="1233"/>
      <c r="LOU49" s="1233"/>
      <c r="LOV49" s="1232"/>
      <c r="LOW49" s="1233"/>
      <c r="LOX49" s="1233"/>
      <c r="LOY49" s="1233"/>
      <c r="LOZ49" s="1233"/>
      <c r="LPA49" s="1233"/>
      <c r="LPB49" s="1233"/>
      <c r="LPC49" s="1233"/>
      <c r="LPD49" s="1233"/>
      <c r="LPE49" s="1232"/>
      <c r="LPF49" s="1233"/>
      <c r="LPG49" s="1233"/>
      <c r="LPH49" s="1233"/>
      <c r="LPI49" s="1233"/>
      <c r="LPJ49" s="1233"/>
      <c r="LPK49" s="1233"/>
      <c r="LPL49" s="1233"/>
      <c r="LPM49" s="1233"/>
      <c r="LPN49" s="1232"/>
      <c r="LPO49" s="1233"/>
      <c r="LPP49" s="1233"/>
      <c r="LPQ49" s="1233"/>
      <c r="LPR49" s="1233"/>
      <c r="LPS49" s="1233"/>
      <c r="LPT49" s="1233"/>
      <c r="LPU49" s="1233"/>
      <c r="LPV49" s="1233"/>
      <c r="LPW49" s="1232"/>
      <c r="LPX49" s="1233"/>
      <c r="LPY49" s="1233"/>
      <c r="LPZ49" s="1233"/>
      <c r="LQA49" s="1233"/>
      <c r="LQB49" s="1233"/>
      <c r="LQC49" s="1233"/>
      <c r="LQD49" s="1233"/>
      <c r="LQE49" s="1233"/>
      <c r="LQF49" s="1232"/>
      <c r="LQG49" s="1233"/>
      <c r="LQH49" s="1233"/>
      <c r="LQI49" s="1233"/>
      <c r="LQJ49" s="1233"/>
      <c r="LQK49" s="1233"/>
      <c r="LQL49" s="1233"/>
      <c r="LQM49" s="1233"/>
      <c r="LQN49" s="1233"/>
      <c r="LQO49" s="1232"/>
      <c r="LQP49" s="1233"/>
      <c r="LQQ49" s="1233"/>
      <c r="LQR49" s="1233"/>
      <c r="LQS49" s="1233"/>
      <c r="LQT49" s="1233"/>
      <c r="LQU49" s="1233"/>
      <c r="LQV49" s="1233"/>
      <c r="LQW49" s="1233"/>
      <c r="LQX49" s="1232"/>
      <c r="LQY49" s="1233"/>
      <c r="LQZ49" s="1233"/>
      <c r="LRA49" s="1233"/>
      <c r="LRB49" s="1233"/>
      <c r="LRC49" s="1233"/>
      <c r="LRD49" s="1233"/>
      <c r="LRE49" s="1233"/>
      <c r="LRF49" s="1233"/>
      <c r="LRG49" s="1232"/>
      <c r="LRH49" s="1233"/>
      <c r="LRI49" s="1233"/>
      <c r="LRJ49" s="1233"/>
      <c r="LRK49" s="1233"/>
      <c r="LRL49" s="1233"/>
      <c r="LRM49" s="1233"/>
      <c r="LRN49" s="1233"/>
      <c r="LRO49" s="1233"/>
      <c r="LRP49" s="1232"/>
      <c r="LRQ49" s="1233"/>
      <c r="LRR49" s="1233"/>
      <c r="LRS49" s="1233"/>
      <c r="LRT49" s="1233"/>
      <c r="LRU49" s="1233"/>
      <c r="LRV49" s="1233"/>
      <c r="LRW49" s="1233"/>
      <c r="LRX49" s="1233"/>
      <c r="LRY49" s="1232"/>
      <c r="LRZ49" s="1233"/>
      <c r="LSA49" s="1233"/>
      <c r="LSB49" s="1233"/>
      <c r="LSC49" s="1233"/>
      <c r="LSD49" s="1233"/>
      <c r="LSE49" s="1233"/>
      <c r="LSF49" s="1233"/>
      <c r="LSG49" s="1233"/>
      <c r="LSH49" s="1232"/>
      <c r="LSI49" s="1233"/>
      <c r="LSJ49" s="1233"/>
      <c r="LSK49" s="1233"/>
      <c r="LSL49" s="1233"/>
      <c r="LSM49" s="1233"/>
      <c r="LSN49" s="1233"/>
      <c r="LSO49" s="1233"/>
      <c r="LSP49" s="1233"/>
      <c r="LSQ49" s="1232"/>
      <c r="LSR49" s="1233"/>
      <c r="LSS49" s="1233"/>
      <c r="LST49" s="1233"/>
      <c r="LSU49" s="1233"/>
      <c r="LSV49" s="1233"/>
      <c r="LSW49" s="1233"/>
      <c r="LSX49" s="1233"/>
      <c r="LSY49" s="1233"/>
      <c r="LSZ49" s="1232"/>
      <c r="LTA49" s="1233"/>
      <c r="LTB49" s="1233"/>
      <c r="LTC49" s="1233"/>
      <c r="LTD49" s="1233"/>
      <c r="LTE49" s="1233"/>
      <c r="LTF49" s="1233"/>
      <c r="LTG49" s="1233"/>
      <c r="LTH49" s="1233"/>
      <c r="LTI49" s="1232"/>
      <c r="LTJ49" s="1233"/>
      <c r="LTK49" s="1233"/>
      <c r="LTL49" s="1233"/>
      <c r="LTM49" s="1233"/>
      <c r="LTN49" s="1233"/>
      <c r="LTO49" s="1233"/>
      <c r="LTP49" s="1233"/>
      <c r="LTQ49" s="1233"/>
      <c r="LTR49" s="1232"/>
      <c r="LTS49" s="1233"/>
      <c r="LTT49" s="1233"/>
      <c r="LTU49" s="1233"/>
      <c r="LTV49" s="1233"/>
      <c r="LTW49" s="1233"/>
      <c r="LTX49" s="1233"/>
      <c r="LTY49" s="1233"/>
      <c r="LTZ49" s="1233"/>
      <c r="LUA49" s="1232"/>
      <c r="LUB49" s="1233"/>
      <c r="LUC49" s="1233"/>
      <c r="LUD49" s="1233"/>
      <c r="LUE49" s="1233"/>
      <c r="LUF49" s="1233"/>
      <c r="LUG49" s="1233"/>
      <c r="LUH49" s="1233"/>
      <c r="LUI49" s="1233"/>
      <c r="LUJ49" s="1232"/>
      <c r="LUK49" s="1233"/>
      <c r="LUL49" s="1233"/>
      <c r="LUM49" s="1233"/>
      <c r="LUN49" s="1233"/>
      <c r="LUO49" s="1233"/>
      <c r="LUP49" s="1233"/>
      <c r="LUQ49" s="1233"/>
      <c r="LUR49" s="1233"/>
      <c r="LUS49" s="1232"/>
      <c r="LUT49" s="1233"/>
      <c r="LUU49" s="1233"/>
      <c r="LUV49" s="1233"/>
      <c r="LUW49" s="1233"/>
      <c r="LUX49" s="1233"/>
      <c r="LUY49" s="1233"/>
      <c r="LUZ49" s="1233"/>
      <c r="LVA49" s="1233"/>
      <c r="LVB49" s="1232"/>
      <c r="LVC49" s="1233"/>
      <c r="LVD49" s="1233"/>
      <c r="LVE49" s="1233"/>
      <c r="LVF49" s="1233"/>
      <c r="LVG49" s="1233"/>
      <c r="LVH49" s="1233"/>
      <c r="LVI49" s="1233"/>
      <c r="LVJ49" s="1233"/>
      <c r="LVK49" s="1232"/>
      <c r="LVL49" s="1233"/>
      <c r="LVM49" s="1233"/>
      <c r="LVN49" s="1233"/>
      <c r="LVO49" s="1233"/>
      <c r="LVP49" s="1233"/>
      <c r="LVQ49" s="1233"/>
      <c r="LVR49" s="1233"/>
      <c r="LVS49" s="1233"/>
      <c r="LVT49" s="1232"/>
      <c r="LVU49" s="1233"/>
      <c r="LVV49" s="1233"/>
      <c r="LVW49" s="1233"/>
      <c r="LVX49" s="1233"/>
      <c r="LVY49" s="1233"/>
      <c r="LVZ49" s="1233"/>
      <c r="LWA49" s="1233"/>
      <c r="LWB49" s="1233"/>
      <c r="LWC49" s="1232"/>
      <c r="LWD49" s="1233"/>
      <c r="LWE49" s="1233"/>
      <c r="LWF49" s="1233"/>
      <c r="LWG49" s="1233"/>
      <c r="LWH49" s="1233"/>
      <c r="LWI49" s="1233"/>
      <c r="LWJ49" s="1233"/>
      <c r="LWK49" s="1233"/>
      <c r="LWL49" s="1232"/>
      <c r="LWM49" s="1233"/>
      <c r="LWN49" s="1233"/>
      <c r="LWO49" s="1233"/>
      <c r="LWP49" s="1233"/>
      <c r="LWQ49" s="1233"/>
      <c r="LWR49" s="1233"/>
      <c r="LWS49" s="1233"/>
      <c r="LWT49" s="1233"/>
      <c r="LWU49" s="1232"/>
      <c r="LWV49" s="1233"/>
      <c r="LWW49" s="1233"/>
      <c r="LWX49" s="1233"/>
      <c r="LWY49" s="1233"/>
      <c r="LWZ49" s="1233"/>
      <c r="LXA49" s="1233"/>
      <c r="LXB49" s="1233"/>
      <c r="LXC49" s="1233"/>
      <c r="LXD49" s="1232"/>
      <c r="LXE49" s="1233"/>
      <c r="LXF49" s="1233"/>
      <c r="LXG49" s="1233"/>
      <c r="LXH49" s="1233"/>
      <c r="LXI49" s="1233"/>
      <c r="LXJ49" s="1233"/>
      <c r="LXK49" s="1233"/>
      <c r="LXL49" s="1233"/>
      <c r="LXM49" s="1232"/>
      <c r="LXN49" s="1233"/>
      <c r="LXO49" s="1233"/>
      <c r="LXP49" s="1233"/>
      <c r="LXQ49" s="1233"/>
      <c r="LXR49" s="1233"/>
      <c r="LXS49" s="1233"/>
      <c r="LXT49" s="1233"/>
      <c r="LXU49" s="1233"/>
      <c r="LXV49" s="1232"/>
      <c r="LXW49" s="1233"/>
      <c r="LXX49" s="1233"/>
      <c r="LXY49" s="1233"/>
      <c r="LXZ49" s="1233"/>
      <c r="LYA49" s="1233"/>
      <c r="LYB49" s="1233"/>
      <c r="LYC49" s="1233"/>
      <c r="LYD49" s="1233"/>
      <c r="LYE49" s="1232"/>
      <c r="LYF49" s="1233"/>
      <c r="LYG49" s="1233"/>
      <c r="LYH49" s="1233"/>
      <c r="LYI49" s="1233"/>
      <c r="LYJ49" s="1233"/>
      <c r="LYK49" s="1233"/>
      <c r="LYL49" s="1233"/>
      <c r="LYM49" s="1233"/>
      <c r="LYN49" s="1232"/>
      <c r="LYO49" s="1233"/>
      <c r="LYP49" s="1233"/>
      <c r="LYQ49" s="1233"/>
      <c r="LYR49" s="1233"/>
      <c r="LYS49" s="1233"/>
      <c r="LYT49" s="1233"/>
      <c r="LYU49" s="1233"/>
      <c r="LYV49" s="1233"/>
      <c r="LYW49" s="1232"/>
      <c r="LYX49" s="1233"/>
      <c r="LYY49" s="1233"/>
      <c r="LYZ49" s="1233"/>
      <c r="LZA49" s="1233"/>
      <c r="LZB49" s="1233"/>
      <c r="LZC49" s="1233"/>
      <c r="LZD49" s="1233"/>
      <c r="LZE49" s="1233"/>
      <c r="LZF49" s="1232"/>
      <c r="LZG49" s="1233"/>
      <c r="LZH49" s="1233"/>
      <c r="LZI49" s="1233"/>
      <c r="LZJ49" s="1233"/>
      <c r="LZK49" s="1233"/>
      <c r="LZL49" s="1233"/>
      <c r="LZM49" s="1233"/>
      <c r="LZN49" s="1233"/>
      <c r="LZO49" s="1232"/>
      <c r="LZP49" s="1233"/>
      <c r="LZQ49" s="1233"/>
      <c r="LZR49" s="1233"/>
      <c r="LZS49" s="1233"/>
      <c r="LZT49" s="1233"/>
      <c r="LZU49" s="1233"/>
      <c r="LZV49" s="1233"/>
      <c r="LZW49" s="1233"/>
      <c r="LZX49" s="1232"/>
      <c r="LZY49" s="1233"/>
      <c r="LZZ49" s="1233"/>
      <c r="MAA49" s="1233"/>
      <c r="MAB49" s="1233"/>
      <c r="MAC49" s="1233"/>
      <c r="MAD49" s="1233"/>
      <c r="MAE49" s="1233"/>
      <c r="MAF49" s="1233"/>
      <c r="MAG49" s="1232"/>
      <c r="MAH49" s="1233"/>
      <c r="MAI49" s="1233"/>
      <c r="MAJ49" s="1233"/>
      <c r="MAK49" s="1233"/>
      <c r="MAL49" s="1233"/>
      <c r="MAM49" s="1233"/>
      <c r="MAN49" s="1233"/>
      <c r="MAO49" s="1233"/>
      <c r="MAP49" s="1232"/>
      <c r="MAQ49" s="1233"/>
      <c r="MAR49" s="1233"/>
      <c r="MAS49" s="1233"/>
      <c r="MAT49" s="1233"/>
      <c r="MAU49" s="1233"/>
      <c r="MAV49" s="1233"/>
      <c r="MAW49" s="1233"/>
      <c r="MAX49" s="1233"/>
      <c r="MAY49" s="1232"/>
      <c r="MAZ49" s="1233"/>
      <c r="MBA49" s="1233"/>
      <c r="MBB49" s="1233"/>
      <c r="MBC49" s="1233"/>
      <c r="MBD49" s="1233"/>
      <c r="MBE49" s="1233"/>
      <c r="MBF49" s="1233"/>
      <c r="MBG49" s="1233"/>
      <c r="MBH49" s="1232"/>
      <c r="MBI49" s="1233"/>
      <c r="MBJ49" s="1233"/>
      <c r="MBK49" s="1233"/>
      <c r="MBL49" s="1233"/>
      <c r="MBM49" s="1233"/>
      <c r="MBN49" s="1233"/>
      <c r="MBO49" s="1233"/>
      <c r="MBP49" s="1233"/>
      <c r="MBQ49" s="1232"/>
      <c r="MBR49" s="1233"/>
      <c r="MBS49" s="1233"/>
      <c r="MBT49" s="1233"/>
      <c r="MBU49" s="1233"/>
      <c r="MBV49" s="1233"/>
      <c r="MBW49" s="1233"/>
      <c r="MBX49" s="1233"/>
      <c r="MBY49" s="1233"/>
      <c r="MBZ49" s="1232"/>
      <c r="MCA49" s="1233"/>
      <c r="MCB49" s="1233"/>
      <c r="MCC49" s="1233"/>
      <c r="MCD49" s="1233"/>
      <c r="MCE49" s="1233"/>
      <c r="MCF49" s="1233"/>
      <c r="MCG49" s="1233"/>
      <c r="MCH49" s="1233"/>
      <c r="MCI49" s="1232"/>
      <c r="MCJ49" s="1233"/>
      <c r="MCK49" s="1233"/>
      <c r="MCL49" s="1233"/>
      <c r="MCM49" s="1233"/>
      <c r="MCN49" s="1233"/>
      <c r="MCO49" s="1233"/>
      <c r="MCP49" s="1233"/>
      <c r="MCQ49" s="1233"/>
      <c r="MCR49" s="1232"/>
      <c r="MCS49" s="1233"/>
      <c r="MCT49" s="1233"/>
      <c r="MCU49" s="1233"/>
      <c r="MCV49" s="1233"/>
      <c r="MCW49" s="1233"/>
      <c r="MCX49" s="1233"/>
      <c r="MCY49" s="1233"/>
      <c r="MCZ49" s="1233"/>
      <c r="MDA49" s="1232"/>
      <c r="MDB49" s="1233"/>
      <c r="MDC49" s="1233"/>
      <c r="MDD49" s="1233"/>
      <c r="MDE49" s="1233"/>
      <c r="MDF49" s="1233"/>
      <c r="MDG49" s="1233"/>
      <c r="MDH49" s="1233"/>
      <c r="MDI49" s="1233"/>
      <c r="MDJ49" s="1232"/>
      <c r="MDK49" s="1233"/>
      <c r="MDL49" s="1233"/>
      <c r="MDM49" s="1233"/>
      <c r="MDN49" s="1233"/>
      <c r="MDO49" s="1233"/>
      <c r="MDP49" s="1233"/>
      <c r="MDQ49" s="1233"/>
      <c r="MDR49" s="1233"/>
      <c r="MDS49" s="1232"/>
      <c r="MDT49" s="1233"/>
      <c r="MDU49" s="1233"/>
      <c r="MDV49" s="1233"/>
      <c r="MDW49" s="1233"/>
      <c r="MDX49" s="1233"/>
      <c r="MDY49" s="1233"/>
      <c r="MDZ49" s="1233"/>
      <c r="MEA49" s="1233"/>
      <c r="MEB49" s="1232"/>
      <c r="MEC49" s="1233"/>
      <c r="MED49" s="1233"/>
      <c r="MEE49" s="1233"/>
      <c r="MEF49" s="1233"/>
      <c r="MEG49" s="1233"/>
      <c r="MEH49" s="1233"/>
      <c r="MEI49" s="1233"/>
      <c r="MEJ49" s="1233"/>
      <c r="MEK49" s="1232"/>
      <c r="MEL49" s="1233"/>
      <c r="MEM49" s="1233"/>
      <c r="MEN49" s="1233"/>
      <c r="MEO49" s="1233"/>
      <c r="MEP49" s="1233"/>
      <c r="MEQ49" s="1233"/>
      <c r="MER49" s="1233"/>
      <c r="MES49" s="1233"/>
      <c r="MET49" s="1232"/>
      <c r="MEU49" s="1233"/>
      <c r="MEV49" s="1233"/>
      <c r="MEW49" s="1233"/>
      <c r="MEX49" s="1233"/>
      <c r="MEY49" s="1233"/>
      <c r="MEZ49" s="1233"/>
      <c r="MFA49" s="1233"/>
      <c r="MFB49" s="1233"/>
      <c r="MFC49" s="1232"/>
      <c r="MFD49" s="1233"/>
      <c r="MFE49" s="1233"/>
      <c r="MFF49" s="1233"/>
      <c r="MFG49" s="1233"/>
      <c r="MFH49" s="1233"/>
      <c r="MFI49" s="1233"/>
      <c r="MFJ49" s="1233"/>
      <c r="MFK49" s="1233"/>
      <c r="MFL49" s="1232"/>
      <c r="MFM49" s="1233"/>
      <c r="MFN49" s="1233"/>
      <c r="MFO49" s="1233"/>
      <c r="MFP49" s="1233"/>
      <c r="MFQ49" s="1233"/>
      <c r="MFR49" s="1233"/>
      <c r="MFS49" s="1233"/>
      <c r="MFT49" s="1233"/>
      <c r="MFU49" s="1232"/>
      <c r="MFV49" s="1233"/>
      <c r="MFW49" s="1233"/>
      <c r="MFX49" s="1233"/>
      <c r="MFY49" s="1233"/>
      <c r="MFZ49" s="1233"/>
      <c r="MGA49" s="1233"/>
      <c r="MGB49" s="1233"/>
      <c r="MGC49" s="1233"/>
      <c r="MGD49" s="1232"/>
      <c r="MGE49" s="1233"/>
      <c r="MGF49" s="1233"/>
      <c r="MGG49" s="1233"/>
      <c r="MGH49" s="1233"/>
      <c r="MGI49" s="1233"/>
      <c r="MGJ49" s="1233"/>
      <c r="MGK49" s="1233"/>
      <c r="MGL49" s="1233"/>
      <c r="MGM49" s="1232"/>
      <c r="MGN49" s="1233"/>
      <c r="MGO49" s="1233"/>
      <c r="MGP49" s="1233"/>
      <c r="MGQ49" s="1233"/>
      <c r="MGR49" s="1233"/>
      <c r="MGS49" s="1233"/>
      <c r="MGT49" s="1233"/>
      <c r="MGU49" s="1233"/>
      <c r="MGV49" s="1232"/>
      <c r="MGW49" s="1233"/>
      <c r="MGX49" s="1233"/>
      <c r="MGY49" s="1233"/>
      <c r="MGZ49" s="1233"/>
      <c r="MHA49" s="1233"/>
      <c r="MHB49" s="1233"/>
      <c r="MHC49" s="1233"/>
      <c r="MHD49" s="1233"/>
      <c r="MHE49" s="1232"/>
      <c r="MHF49" s="1233"/>
      <c r="MHG49" s="1233"/>
      <c r="MHH49" s="1233"/>
      <c r="MHI49" s="1233"/>
      <c r="MHJ49" s="1233"/>
      <c r="MHK49" s="1233"/>
      <c r="MHL49" s="1233"/>
      <c r="MHM49" s="1233"/>
      <c r="MHN49" s="1232"/>
      <c r="MHO49" s="1233"/>
      <c r="MHP49" s="1233"/>
      <c r="MHQ49" s="1233"/>
      <c r="MHR49" s="1233"/>
      <c r="MHS49" s="1233"/>
      <c r="MHT49" s="1233"/>
      <c r="MHU49" s="1233"/>
      <c r="MHV49" s="1233"/>
      <c r="MHW49" s="1232"/>
      <c r="MHX49" s="1233"/>
      <c r="MHY49" s="1233"/>
      <c r="MHZ49" s="1233"/>
      <c r="MIA49" s="1233"/>
      <c r="MIB49" s="1233"/>
      <c r="MIC49" s="1233"/>
      <c r="MID49" s="1233"/>
      <c r="MIE49" s="1233"/>
      <c r="MIF49" s="1232"/>
      <c r="MIG49" s="1233"/>
      <c r="MIH49" s="1233"/>
      <c r="MII49" s="1233"/>
      <c r="MIJ49" s="1233"/>
      <c r="MIK49" s="1233"/>
      <c r="MIL49" s="1233"/>
      <c r="MIM49" s="1233"/>
      <c r="MIN49" s="1233"/>
      <c r="MIO49" s="1232"/>
      <c r="MIP49" s="1233"/>
      <c r="MIQ49" s="1233"/>
      <c r="MIR49" s="1233"/>
      <c r="MIS49" s="1233"/>
      <c r="MIT49" s="1233"/>
      <c r="MIU49" s="1233"/>
      <c r="MIV49" s="1233"/>
      <c r="MIW49" s="1233"/>
      <c r="MIX49" s="1232"/>
      <c r="MIY49" s="1233"/>
      <c r="MIZ49" s="1233"/>
      <c r="MJA49" s="1233"/>
      <c r="MJB49" s="1233"/>
      <c r="MJC49" s="1233"/>
      <c r="MJD49" s="1233"/>
      <c r="MJE49" s="1233"/>
      <c r="MJF49" s="1233"/>
      <c r="MJG49" s="1232"/>
      <c r="MJH49" s="1233"/>
      <c r="MJI49" s="1233"/>
      <c r="MJJ49" s="1233"/>
      <c r="MJK49" s="1233"/>
      <c r="MJL49" s="1233"/>
      <c r="MJM49" s="1233"/>
      <c r="MJN49" s="1233"/>
      <c r="MJO49" s="1233"/>
      <c r="MJP49" s="1232"/>
      <c r="MJQ49" s="1233"/>
      <c r="MJR49" s="1233"/>
      <c r="MJS49" s="1233"/>
      <c r="MJT49" s="1233"/>
      <c r="MJU49" s="1233"/>
      <c r="MJV49" s="1233"/>
      <c r="MJW49" s="1233"/>
      <c r="MJX49" s="1233"/>
      <c r="MJY49" s="1232"/>
      <c r="MJZ49" s="1233"/>
      <c r="MKA49" s="1233"/>
      <c r="MKB49" s="1233"/>
      <c r="MKC49" s="1233"/>
      <c r="MKD49" s="1233"/>
      <c r="MKE49" s="1233"/>
      <c r="MKF49" s="1233"/>
      <c r="MKG49" s="1233"/>
      <c r="MKH49" s="1232"/>
      <c r="MKI49" s="1233"/>
      <c r="MKJ49" s="1233"/>
      <c r="MKK49" s="1233"/>
      <c r="MKL49" s="1233"/>
      <c r="MKM49" s="1233"/>
      <c r="MKN49" s="1233"/>
      <c r="MKO49" s="1233"/>
      <c r="MKP49" s="1233"/>
      <c r="MKQ49" s="1232"/>
      <c r="MKR49" s="1233"/>
      <c r="MKS49" s="1233"/>
      <c r="MKT49" s="1233"/>
      <c r="MKU49" s="1233"/>
      <c r="MKV49" s="1233"/>
      <c r="MKW49" s="1233"/>
      <c r="MKX49" s="1233"/>
      <c r="MKY49" s="1233"/>
      <c r="MKZ49" s="1232"/>
      <c r="MLA49" s="1233"/>
      <c r="MLB49" s="1233"/>
      <c r="MLC49" s="1233"/>
      <c r="MLD49" s="1233"/>
      <c r="MLE49" s="1233"/>
      <c r="MLF49" s="1233"/>
      <c r="MLG49" s="1233"/>
      <c r="MLH49" s="1233"/>
      <c r="MLI49" s="1232"/>
      <c r="MLJ49" s="1233"/>
      <c r="MLK49" s="1233"/>
      <c r="MLL49" s="1233"/>
      <c r="MLM49" s="1233"/>
      <c r="MLN49" s="1233"/>
      <c r="MLO49" s="1233"/>
      <c r="MLP49" s="1233"/>
      <c r="MLQ49" s="1233"/>
      <c r="MLR49" s="1232"/>
      <c r="MLS49" s="1233"/>
      <c r="MLT49" s="1233"/>
      <c r="MLU49" s="1233"/>
      <c r="MLV49" s="1233"/>
      <c r="MLW49" s="1233"/>
      <c r="MLX49" s="1233"/>
      <c r="MLY49" s="1233"/>
      <c r="MLZ49" s="1233"/>
      <c r="MMA49" s="1232"/>
      <c r="MMB49" s="1233"/>
      <c r="MMC49" s="1233"/>
      <c r="MMD49" s="1233"/>
      <c r="MME49" s="1233"/>
      <c r="MMF49" s="1233"/>
      <c r="MMG49" s="1233"/>
      <c r="MMH49" s="1233"/>
      <c r="MMI49" s="1233"/>
      <c r="MMJ49" s="1232"/>
      <c r="MMK49" s="1233"/>
      <c r="MML49" s="1233"/>
      <c r="MMM49" s="1233"/>
      <c r="MMN49" s="1233"/>
      <c r="MMO49" s="1233"/>
      <c r="MMP49" s="1233"/>
      <c r="MMQ49" s="1233"/>
      <c r="MMR49" s="1233"/>
      <c r="MMS49" s="1232"/>
      <c r="MMT49" s="1233"/>
      <c r="MMU49" s="1233"/>
      <c r="MMV49" s="1233"/>
      <c r="MMW49" s="1233"/>
      <c r="MMX49" s="1233"/>
      <c r="MMY49" s="1233"/>
      <c r="MMZ49" s="1233"/>
      <c r="MNA49" s="1233"/>
      <c r="MNB49" s="1232"/>
      <c r="MNC49" s="1233"/>
      <c r="MND49" s="1233"/>
      <c r="MNE49" s="1233"/>
      <c r="MNF49" s="1233"/>
      <c r="MNG49" s="1233"/>
      <c r="MNH49" s="1233"/>
      <c r="MNI49" s="1233"/>
      <c r="MNJ49" s="1233"/>
      <c r="MNK49" s="1232"/>
      <c r="MNL49" s="1233"/>
      <c r="MNM49" s="1233"/>
      <c r="MNN49" s="1233"/>
      <c r="MNO49" s="1233"/>
      <c r="MNP49" s="1233"/>
      <c r="MNQ49" s="1233"/>
      <c r="MNR49" s="1233"/>
      <c r="MNS49" s="1233"/>
      <c r="MNT49" s="1232"/>
      <c r="MNU49" s="1233"/>
      <c r="MNV49" s="1233"/>
      <c r="MNW49" s="1233"/>
      <c r="MNX49" s="1233"/>
      <c r="MNY49" s="1233"/>
      <c r="MNZ49" s="1233"/>
      <c r="MOA49" s="1233"/>
      <c r="MOB49" s="1233"/>
      <c r="MOC49" s="1232"/>
      <c r="MOD49" s="1233"/>
      <c r="MOE49" s="1233"/>
      <c r="MOF49" s="1233"/>
      <c r="MOG49" s="1233"/>
      <c r="MOH49" s="1233"/>
      <c r="MOI49" s="1233"/>
      <c r="MOJ49" s="1233"/>
      <c r="MOK49" s="1233"/>
      <c r="MOL49" s="1232"/>
      <c r="MOM49" s="1233"/>
      <c r="MON49" s="1233"/>
      <c r="MOO49" s="1233"/>
      <c r="MOP49" s="1233"/>
      <c r="MOQ49" s="1233"/>
      <c r="MOR49" s="1233"/>
      <c r="MOS49" s="1233"/>
      <c r="MOT49" s="1233"/>
      <c r="MOU49" s="1232"/>
      <c r="MOV49" s="1233"/>
      <c r="MOW49" s="1233"/>
      <c r="MOX49" s="1233"/>
      <c r="MOY49" s="1233"/>
      <c r="MOZ49" s="1233"/>
      <c r="MPA49" s="1233"/>
      <c r="MPB49" s="1233"/>
      <c r="MPC49" s="1233"/>
      <c r="MPD49" s="1232"/>
      <c r="MPE49" s="1233"/>
      <c r="MPF49" s="1233"/>
      <c r="MPG49" s="1233"/>
      <c r="MPH49" s="1233"/>
      <c r="MPI49" s="1233"/>
      <c r="MPJ49" s="1233"/>
      <c r="MPK49" s="1233"/>
      <c r="MPL49" s="1233"/>
      <c r="MPM49" s="1232"/>
      <c r="MPN49" s="1233"/>
      <c r="MPO49" s="1233"/>
      <c r="MPP49" s="1233"/>
      <c r="MPQ49" s="1233"/>
      <c r="MPR49" s="1233"/>
      <c r="MPS49" s="1233"/>
      <c r="MPT49" s="1233"/>
      <c r="MPU49" s="1233"/>
      <c r="MPV49" s="1232"/>
      <c r="MPW49" s="1233"/>
      <c r="MPX49" s="1233"/>
      <c r="MPY49" s="1233"/>
      <c r="MPZ49" s="1233"/>
      <c r="MQA49" s="1233"/>
      <c r="MQB49" s="1233"/>
      <c r="MQC49" s="1233"/>
      <c r="MQD49" s="1233"/>
      <c r="MQE49" s="1232"/>
      <c r="MQF49" s="1233"/>
      <c r="MQG49" s="1233"/>
      <c r="MQH49" s="1233"/>
      <c r="MQI49" s="1233"/>
      <c r="MQJ49" s="1233"/>
      <c r="MQK49" s="1233"/>
      <c r="MQL49" s="1233"/>
      <c r="MQM49" s="1233"/>
      <c r="MQN49" s="1232"/>
      <c r="MQO49" s="1233"/>
      <c r="MQP49" s="1233"/>
      <c r="MQQ49" s="1233"/>
      <c r="MQR49" s="1233"/>
      <c r="MQS49" s="1233"/>
      <c r="MQT49" s="1233"/>
      <c r="MQU49" s="1233"/>
      <c r="MQV49" s="1233"/>
      <c r="MQW49" s="1232"/>
      <c r="MQX49" s="1233"/>
      <c r="MQY49" s="1233"/>
      <c r="MQZ49" s="1233"/>
      <c r="MRA49" s="1233"/>
      <c r="MRB49" s="1233"/>
      <c r="MRC49" s="1233"/>
      <c r="MRD49" s="1233"/>
      <c r="MRE49" s="1233"/>
      <c r="MRF49" s="1232"/>
      <c r="MRG49" s="1233"/>
      <c r="MRH49" s="1233"/>
      <c r="MRI49" s="1233"/>
      <c r="MRJ49" s="1233"/>
      <c r="MRK49" s="1233"/>
      <c r="MRL49" s="1233"/>
      <c r="MRM49" s="1233"/>
      <c r="MRN49" s="1233"/>
      <c r="MRO49" s="1232"/>
      <c r="MRP49" s="1233"/>
      <c r="MRQ49" s="1233"/>
      <c r="MRR49" s="1233"/>
      <c r="MRS49" s="1233"/>
      <c r="MRT49" s="1233"/>
      <c r="MRU49" s="1233"/>
      <c r="MRV49" s="1233"/>
      <c r="MRW49" s="1233"/>
      <c r="MRX49" s="1232"/>
      <c r="MRY49" s="1233"/>
      <c r="MRZ49" s="1233"/>
      <c r="MSA49" s="1233"/>
      <c r="MSB49" s="1233"/>
      <c r="MSC49" s="1233"/>
      <c r="MSD49" s="1233"/>
      <c r="MSE49" s="1233"/>
      <c r="MSF49" s="1233"/>
      <c r="MSG49" s="1232"/>
      <c r="MSH49" s="1233"/>
      <c r="MSI49" s="1233"/>
      <c r="MSJ49" s="1233"/>
      <c r="MSK49" s="1233"/>
      <c r="MSL49" s="1233"/>
      <c r="MSM49" s="1233"/>
      <c r="MSN49" s="1233"/>
      <c r="MSO49" s="1233"/>
      <c r="MSP49" s="1232"/>
      <c r="MSQ49" s="1233"/>
      <c r="MSR49" s="1233"/>
      <c r="MSS49" s="1233"/>
      <c r="MST49" s="1233"/>
      <c r="MSU49" s="1233"/>
      <c r="MSV49" s="1233"/>
      <c r="MSW49" s="1233"/>
      <c r="MSX49" s="1233"/>
      <c r="MSY49" s="1232"/>
      <c r="MSZ49" s="1233"/>
      <c r="MTA49" s="1233"/>
      <c r="MTB49" s="1233"/>
      <c r="MTC49" s="1233"/>
      <c r="MTD49" s="1233"/>
      <c r="MTE49" s="1233"/>
      <c r="MTF49" s="1233"/>
      <c r="MTG49" s="1233"/>
      <c r="MTH49" s="1232"/>
      <c r="MTI49" s="1233"/>
      <c r="MTJ49" s="1233"/>
      <c r="MTK49" s="1233"/>
      <c r="MTL49" s="1233"/>
      <c r="MTM49" s="1233"/>
      <c r="MTN49" s="1233"/>
      <c r="MTO49" s="1233"/>
      <c r="MTP49" s="1233"/>
      <c r="MTQ49" s="1232"/>
      <c r="MTR49" s="1233"/>
      <c r="MTS49" s="1233"/>
      <c r="MTT49" s="1233"/>
      <c r="MTU49" s="1233"/>
      <c r="MTV49" s="1233"/>
      <c r="MTW49" s="1233"/>
      <c r="MTX49" s="1233"/>
      <c r="MTY49" s="1233"/>
      <c r="MTZ49" s="1232"/>
      <c r="MUA49" s="1233"/>
      <c r="MUB49" s="1233"/>
      <c r="MUC49" s="1233"/>
      <c r="MUD49" s="1233"/>
      <c r="MUE49" s="1233"/>
      <c r="MUF49" s="1233"/>
      <c r="MUG49" s="1233"/>
      <c r="MUH49" s="1233"/>
      <c r="MUI49" s="1232"/>
      <c r="MUJ49" s="1233"/>
      <c r="MUK49" s="1233"/>
      <c r="MUL49" s="1233"/>
      <c r="MUM49" s="1233"/>
      <c r="MUN49" s="1233"/>
      <c r="MUO49" s="1233"/>
      <c r="MUP49" s="1233"/>
      <c r="MUQ49" s="1233"/>
      <c r="MUR49" s="1232"/>
      <c r="MUS49" s="1233"/>
      <c r="MUT49" s="1233"/>
      <c r="MUU49" s="1233"/>
      <c r="MUV49" s="1233"/>
      <c r="MUW49" s="1233"/>
      <c r="MUX49" s="1233"/>
      <c r="MUY49" s="1233"/>
      <c r="MUZ49" s="1233"/>
      <c r="MVA49" s="1232"/>
      <c r="MVB49" s="1233"/>
      <c r="MVC49" s="1233"/>
      <c r="MVD49" s="1233"/>
      <c r="MVE49" s="1233"/>
      <c r="MVF49" s="1233"/>
      <c r="MVG49" s="1233"/>
      <c r="MVH49" s="1233"/>
      <c r="MVI49" s="1233"/>
      <c r="MVJ49" s="1232"/>
      <c r="MVK49" s="1233"/>
      <c r="MVL49" s="1233"/>
      <c r="MVM49" s="1233"/>
      <c r="MVN49" s="1233"/>
      <c r="MVO49" s="1233"/>
      <c r="MVP49" s="1233"/>
      <c r="MVQ49" s="1233"/>
      <c r="MVR49" s="1233"/>
      <c r="MVS49" s="1232"/>
      <c r="MVT49" s="1233"/>
      <c r="MVU49" s="1233"/>
      <c r="MVV49" s="1233"/>
      <c r="MVW49" s="1233"/>
      <c r="MVX49" s="1233"/>
      <c r="MVY49" s="1233"/>
      <c r="MVZ49" s="1233"/>
      <c r="MWA49" s="1233"/>
      <c r="MWB49" s="1232"/>
      <c r="MWC49" s="1233"/>
      <c r="MWD49" s="1233"/>
      <c r="MWE49" s="1233"/>
      <c r="MWF49" s="1233"/>
      <c r="MWG49" s="1233"/>
      <c r="MWH49" s="1233"/>
      <c r="MWI49" s="1233"/>
      <c r="MWJ49" s="1233"/>
      <c r="MWK49" s="1232"/>
      <c r="MWL49" s="1233"/>
      <c r="MWM49" s="1233"/>
      <c r="MWN49" s="1233"/>
      <c r="MWO49" s="1233"/>
      <c r="MWP49" s="1233"/>
      <c r="MWQ49" s="1233"/>
      <c r="MWR49" s="1233"/>
      <c r="MWS49" s="1233"/>
      <c r="MWT49" s="1232"/>
      <c r="MWU49" s="1233"/>
      <c r="MWV49" s="1233"/>
      <c r="MWW49" s="1233"/>
      <c r="MWX49" s="1233"/>
      <c r="MWY49" s="1233"/>
      <c r="MWZ49" s="1233"/>
      <c r="MXA49" s="1233"/>
      <c r="MXB49" s="1233"/>
      <c r="MXC49" s="1232"/>
      <c r="MXD49" s="1233"/>
      <c r="MXE49" s="1233"/>
      <c r="MXF49" s="1233"/>
      <c r="MXG49" s="1233"/>
      <c r="MXH49" s="1233"/>
      <c r="MXI49" s="1233"/>
      <c r="MXJ49" s="1233"/>
      <c r="MXK49" s="1233"/>
      <c r="MXL49" s="1232"/>
      <c r="MXM49" s="1233"/>
      <c r="MXN49" s="1233"/>
      <c r="MXO49" s="1233"/>
      <c r="MXP49" s="1233"/>
      <c r="MXQ49" s="1233"/>
      <c r="MXR49" s="1233"/>
      <c r="MXS49" s="1233"/>
      <c r="MXT49" s="1233"/>
      <c r="MXU49" s="1232"/>
      <c r="MXV49" s="1233"/>
      <c r="MXW49" s="1233"/>
      <c r="MXX49" s="1233"/>
      <c r="MXY49" s="1233"/>
      <c r="MXZ49" s="1233"/>
      <c r="MYA49" s="1233"/>
      <c r="MYB49" s="1233"/>
      <c r="MYC49" s="1233"/>
      <c r="MYD49" s="1232"/>
      <c r="MYE49" s="1233"/>
      <c r="MYF49" s="1233"/>
      <c r="MYG49" s="1233"/>
      <c r="MYH49" s="1233"/>
      <c r="MYI49" s="1233"/>
      <c r="MYJ49" s="1233"/>
      <c r="MYK49" s="1233"/>
      <c r="MYL49" s="1233"/>
      <c r="MYM49" s="1232"/>
      <c r="MYN49" s="1233"/>
      <c r="MYO49" s="1233"/>
      <c r="MYP49" s="1233"/>
      <c r="MYQ49" s="1233"/>
      <c r="MYR49" s="1233"/>
      <c r="MYS49" s="1233"/>
      <c r="MYT49" s="1233"/>
      <c r="MYU49" s="1233"/>
      <c r="MYV49" s="1232"/>
      <c r="MYW49" s="1233"/>
      <c r="MYX49" s="1233"/>
      <c r="MYY49" s="1233"/>
      <c r="MYZ49" s="1233"/>
      <c r="MZA49" s="1233"/>
      <c r="MZB49" s="1233"/>
      <c r="MZC49" s="1233"/>
      <c r="MZD49" s="1233"/>
      <c r="MZE49" s="1232"/>
      <c r="MZF49" s="1233"/>
      <c r="MZG49" s="1233"/>
      <c r="MZH49" s="1233"/>
      <c r="MZI49" s="1233"/>
      <c r="MZJ49" s="1233"/>
      <c r="MZK49" s="1233"/>
      <c r="MZL49" s="1233"/>
      <c r="MZM49" s="1233"/>
      <c r="MZN49" s="1232"/>
      <c r="MZO49" s="1233"/>
      <c r="MZP49" s="1233"/>
      <c r="MZQ49" s="1233"/>
      <c r="MZR49" s="1233"/>
      <c r="MZS49" s="1233"/>
      <c r="MZT49" s="1233"/>
      <c r="MZU49" s="1233"/>
      <c r="MZV49" s="1233"/>
      <c r="MZW49" s="1232"/>
      <c r="MZX49" s="1233"/>
      <c r="MZY49" s="1233"/>
      <c r="MZZ49" s="1233"/>
      <c r="NAA49" s="1233"/>
      <c r="NAB49" s="1233"/>
      <c r="NAC49" s="1233"/>
      <c r="NAD49" s="1233"/>
      <c r="NAE49" s="1233"/>
      <c r="NAF49" s="1232"/>
      <c r="NAG49" s="1233"/>
      <c r="NAH49" s="1233"/>
      <c r="NAI49" s="1233"/>
      <c r="NAJ49" s="1233"/>
      <c r="NAK49" s="1233"/>
      <c r="NAL49" s="1233"/>
      <c r="NAM49" s="1233"/>
      <c r="NAN49" s="1233"/>
      <c r="NAO49" s="1232"/>
      <c r="NAP49" s="1233"/>
      <c r="NAQ49" s="1233"/>
      <c r="NAR49" s="1233"/>
      <c r="NAS49" s="1233"/>
      <c r="NAT49" s="1233"/>
      <c r="NAU49" s="1233"/>
      <c r="NAV49" s="1233"/>
      <c r="NAW49" s="1233"/>
      <c r="NAX49" s="1232"/>
      <c r="NAY49" s="1233"/>
      <c r="NAZ49" s="1233"/>
      <c r="NBA49" s="1233"/>
      <c r="NBB49" s="1233"/>
      <c r="NBC49" s="1233"/>
      <c r="NBD49" s="1233"/>
      <c r="NBE49" s="1233"/>
      <c r="NBF49" s="1233"/>
      <c r="NBG49" s="1232"/>
      <c r="NBH49" s="1233"/>
      <c r="NBI49" s="1233"/>
      <c r="NBJ49" s="1233"/>
      <c r="NBK49" s="1233"/>
      <c r="NBL49" s="1233"/>
      <c r="NBM49" s="1233"/>
      <c r="NBN49" s="1233"/>
      <c r="NBO49" s="1233"/>
      <c r="NBP49" s="1232"/>
      <c r="NBQ49" s="1233"/>
      <c r="NBR49" s="1233"/>
      <c r="NBS49" s="1233"/>
      <c r="NBT49" s="1233"/>
      <c r="NBU49" s="1233"/>
      <c r="NBV49" s="1233"/>
      <c r="NBW49" s="1233"/>
      <c r="NBX49" s="1233"/>
      <c r="NBY49" s="1232"/>
      <c r="NBZ49" s="1233"/>
      <c r="NCA49" s="1233"/>
      <c r="NCB49" s="1233"/>
      <c r="NCC49" s="1233"/>
      <c r="NCD49" s="1233"/>
      <c r="NCE49" s="1233"/>
      <c r="NCF49" s="1233"/>
      <c r="NCG49" s="1233"/>
      <c r="NCH49" s="1232"/>
      <c r="NCI49" s="1233"/>
      <c r="NCJ49" s="1233"/>
      <c r="NCK49" s="1233"/>
      <c r="NCL49" s="1233"/>
      <c r="NCM49" s="1233"/>
      <c r="NCN49" s="1233"/>
      <c r="NCO49" s="1233"/>
      <c r="NCP49" s="1233"/>
      <c r="NCQ49" s="1232"/>
      <c r="NCR49" s="1233"/>
      <c r="NCS49" s="1233"/>
      <c r="NCT49" s="1233"/>
      <c r="NCU49" s="1233"/>
      <c r="NCV49" s="1233"/>
      <c r="NCW49" s="1233"/>
      <c r="NCX49" s="1233"/>
      <c r="NCY49" s="1233"/>
      <c r="NCZ49" s="1232"/>
      <c r="NDA49" s="1233"/>
      <c r="NDB49" s="1233"/>
      <c r="NDC49" s="1233"/>
      <c r="NDD49" s="1233"/>
      <c r="NDE49" s="1233"/>
      <c r="NDF49" s="1233"/>
      <c r="NDG49" s="1233"/>
      <c r="NDH49" s="1233"/>
      <c r="NDI49" s="1232"/>
      <c r="NDJ49" s="1233"/>
      <c r="NDK49" s="1233"/>
      <c r="NDL49" s="1233"/>
      <c r="NDM49" s="1233"/>
      <c r="NDN49" s="1233"/>
      <c r="NDO49" s="1233"/>
      <c r="NDP49" s="1233"/>
      <c r="NDQ49" s="1233"/>
      <c r="NDR49" s="1232"/>
      <c r="NDS49" s="1233"/>
      <c r="NDT49" s="1233"/>
      <c r="NDU49" s="1233"/>
      <c r="NDV49" s="1233"/>
      <c r="NDW49" s="1233"/>
      <c r="NDX49" s="1233"/>
      <c r="NDY49" s="1233"/>
      <c r="NDZ49" s="1233"/>
      <c r="NEA49" s="1232"/>
      <c r="NEB49" s="1233"/>
      <c r="NEC49" s="1233"/>
      <c r="NED49" s="1233"/>
      <c r="NEE49" s="1233"/>
      <c r="NEF49" s="1233"/>
      <c r="NEG49" s="1233"/>
      <c r="NEH49" s="1233"/>
      <c r="NEI49" s="1233"/>
      <c r="NEJ49" s="1232"/>
      <c r="NEK49" s="1233"/>
      <c r="NEL49" s="1233"/>
      <c r="NEM49" s="1233"/>
      <c r="NEN49" s="1233"/>
      <c r="NEO49" s="1233"/>
      <c r="NEP49" s="1233"/>
      <c r="NEQ49" s="1233"/>
      <c r="NER49" s="1233"/>
      <c r="NES49" s="1232"/>
      <c r="NET49" s="1233"/>
      <c r="NEU49" s="1233"/>
      <c r="NEV49" s="1233"/>
      <c r="NEW49" s="1233"/>
      <c r="NEX49" s="1233"/>
      <c r="NEY49" s="1233"/>
      <c r="NEZ49" s="1233"/>
      <c r="NFA49" s="1233"/>
      <c r="NFB49" s="1232"/>
      <c r="NFC49" s="1233"/>
      <c r="NFD49" s="1233"/>
      <c r="NFE49" s="1233"/>
      <c r="NFF49" s="1233"/>
      <c r="NFG49" s="1233"/>
      <c r="NFH49" s="1233"/>
      <c r="NFI49" s="1233"/>
      <c r="NFJ49" s="1233"/>
      <c r="NFK49" s="1232"/>
      <c r="NFL49" s="1233"/>
      <c r="NFM49" s="1233"/>
      <c r="NFN49" s="1233"/>
      <c r="NFO49" s="1233"/>
      <c r="NFP49" s="1233"/>
      <c r="NFQ49" s="1233"/>
      <c r="NFR49" s="1233"/>
      <c r="NFS49" s="1233"/>
      <c r="NFT49" s="1232"/>
      <c r="NFU49" s="1233"/>
      <c r="NFV49" s="1233"/>
      <c r="NFW49" s="1233"/>
      <c r="NFX49" s="1233"/>
      <c r="NFY49" s="1233"/>
      <c r="NFZ49" s="1233"/>
      <c r="NGA49" s="1233"/>
      <c r="NGB49" s="1233"/>
      <c r="NGC49" s="1232"/>
      <c r="NGD49" s="1233"/>
      <c r="NGE49" s="1233"/>
      <c r="NGF49" s="1233"/>
      <c r="NGG49" s="1233"/>
      <c r="NGH49" s="1233"/>
      <c r="NGI49" s="1233"/>
      <c r="NGJ49" s="1233"/>
      <c r="NGK49" s="1233"/>
      <c r="NGL49" s="1232"/>
      <c r="NGM49" s="1233"/>
      <c r="NGN49" s="1233"/>
      <c r="NGO49" s="1233"/>
      <c r="NGP49" s="1233"/>
      <c r="NGQ49" s="1233"/>
      <c r="NGR49" s="1233"/>
      <c r="NGS49" s="1233"/>
      <c r="NGT49" s="1233"/>
      <c r="NGU49" s="1232"/>
      <c r="NGV49" s="1233"/>
      <c r="NGW49" s="1233"/>
      <c r="NGX49" s="1233"/>
      <c r="NGY49" s="1233"/>
      <c r="NGZ49" s="1233"/>
      <c r="NHA49" s="1233"/>
      <c r="NHB49" s="1233"/>
      <c r="NHC49" s="1233"/>
      <c r="NHD49" s="1232"/>
      <c r="NHE49" s="1233"/>
      <c r="NHF49" s="1233"/>
      <c r="NHG49" s="1233"/>
      <c r="NHH49" s="1233"/>
      <c r="NHI49" s="1233"/>
      <c r="NHJ49" s="1233"/>
      <c r="NHK49" s="1233"/>
      <c r="NHL49" s="1233"/>
      <c r="NHM49" s="1232"/>
      <c r="NHN49" s="1233"/>
      <c r="NHO49" s="1233"/>
      <c r="NHP49" s="1233"/>
      <c r="NHQ49" s="1233"/>
      <c r="NHR49" s="1233"/>
      <c r="NHS49" s="1233"/>
      <c r="NHT49" s="1233"/>
      <c r="NHU49" s="1233"/>
      <c r="NHV49" s="1232"/>
      <c r="NHW49" s="1233"/>
      <c r="NHX49" s="1233"/>
      <c r="NHY49" s="1233"/>
      <c r="NHZ49" s="1233"/>
      <c r="NIA49" s="1233"/>
      <c r="NIB49" s="1233"/>
      <c r="NIC49" s="1233"/>
      <c r="NID49" s="1233"/>
      <c r="NIE49" s="1232"/>
      <c r="NIF49" s="1233"/>
      <c r="NIG49" s="1233"/>
      <c r="NIH49" s="1233"/>
      <c r="NII49" s="1233"/>
      <c r="NIJ49" s="1233"/>
      <c r="NIK49" s="1233"/>
      <c r="NIL49" s="1233"/>
      <c r="NIM49" s="1233"/>
      <c r="NIN49" s="1232"/>
      <c r="NIO49" s="1233"/>
      <c r="NIP49" s="1233"/>
      <c r="NIQ49" s="1233"/>
      <c r="NIR49" s="1233"/>
      <c r="NIS49" s="1233"/>
      <c r="NIT49" s="1233"/>
      <c r="NIU49" s="1233"/>
      <c r="NIV49" s="1233"/>
      <c r="NIW49" s="1232"/>
      <c r="NIX49" s="1233"/>
      <c r="NIY49" s="1233"/>
      <c r="NIZ49" s="1233"/>
      <c r="NJA49" s="1233"/>
      <c r="NJB49" s="1233"/>
      <c r="NJC49" s="1233"/>
      <c r="NJD49" s="1233"/>
      <c r="NJE49" s="1233"/>
      <c r="NJF49" s="1232"/>
      <c r="NJG49" s="1233"/>
      <c r="NJH49" s="1233"/>
      <c r="NJI49" s="1233"/>
      <c r="NJJ49" s="1233"/>
      <c r="NJK49" s="1233"/>
      <c r="NJL49" s="1233"/>
      <c r="NJM49" s="1233"/>
      <c r="NJN49" s="1233"/>
      <c r="NJO49" s="1232"/>
      <c r="NJP49" s="1233"/>
      <c r="NJQ49" s="1233"/>
      <c r="NJR49" s="1233"/>
      <c r="NJS49" s="1233"/>
      <c r="NJT49" s="1233"/>
      <c r="NJU49" s="1233"/>
      <c r="NJV49" s="1233"/>
      <c r="NJW49" s="1233"/>
      <c r="NJX49" s="1232"/>
      <c r="NJY49" s="1233"/>
      <c r="NJZ49" s="1233"/>
      <c r="NKA49" s="1233"/>
      <c r="NKB49" s="1233"/>
      <c r="NKC49" s="1233"/>
      <c r="NKD49" s="1233"/>
      <c r="NKE49" s="1233"/>
      <c r="NKF49" s="1233"/>
      <c r="NKG49" s="1232"/>
      <c r="NKH49" s="1233"/>
      <c r="NKI49" s="1233"/>
      <c r="NKJ49" s="1233"/>
      <c r="NKK49" s="1233"/>
      <c r="NKL49" s="1233"/>
      <c r="NKM49" s="1233"/>
      <c r="NKN49" s="1233"/>
      <c r="NKO49" s="1233"/>
      <c r="NKP49" s="1232"/>
      <c r="NKQ49" s="1233"/>
      <c r="NKR49" s="1233"/>
      <c r="NKS49" s="1233"/>
      <c r="NKT49" s="1233"/>
      <c r="NKU49" s="1233"/>
      <c r="NKV49" s="1233"/>
      <c r="NKW49" s="1233"/>
      <c r="NKX49" s="1233"/>
      <c r="NKY49" s="1232"/>
      <c r="NKZ49" s="1233"/>
      <c r="NLA49" s="1233"/>
      <c r="NLB49" s="1233"/>
      <c r="NLC49" s="1233"/>
      <c r="NLD49" s="1233"/>
      <c r="NLE49" s="1233"/>
      <c r="NLF49" s="1233"/>
      <c r="NLG49" s="1233"/>
      <c r="NLH49" s="1232"/>
      <c r="NLI49" s="1233"/>
      <c r="NLJ49" s="1233"/>
      <c r="NLK49" s="1233"/>
      <c r="NLL49" s="1233"/>
      <c r="NLM49" s="1233"/>
      <c r="NLN49" s="1233"/>
      <c r="NLO49" s="1233"/>
      <c r="NLP49" s="1233"/>
      <c r="NLQ49" s="1232"/>
      <c r="NLR49" s="1233"/>
      <c r="NLS49" s="1233"/>
      <c r="NLT49" s="1233"/>
      <c r="NLU49" s="1233"/>
      <c r="NLV49" s="1233"/>
      <c r="NLW49" s="1233"/>
      <c r="NLX49" s="1233"/>
      <c r="NLY49" s="1233"/>
      <c r="NLZ49" s="1232"/>
      <c r="NMA49" s="1233"/>
      <c r="NMB49" s="1233"/>
      <c r="NMC49" s="1233"/>
      <c r="NMD49" s="1233"/>
      <c r="NME49" s="1233"/>
      <c r="NMF49" s="1233"/>
      <c r="NMG49" s="1233"/>
      <c r="NMH49" s="1233"/>
      <c r="NMI49" s="1232"/>
      <c r="NMJ49" s="1233"/>
      <c r="NMK49" s="1233"/>
      <c r="NML49" s="1233"/>
      <c r="NMM49" s="1233"/>
      <c r="NMN49" s="1233"/>
      <c r="NMO49" s="1233"/>
      <c r="NMP49" s="1233"/>
      <c r="NMQ49" s="1233"/>
      <c r="NMR49" s="1232"/>
      <c r="NMS49" s="1233"/>
      <c r="NMT49" s="1233"/>
      <c r="NMU49" s="1233"/>
      <c r="NMV49" s="1233"/>
      <c r="NMW49" s="1233"/>
      <c r="NMX49" s="1233"/>
      <c r="NMY49" s="1233"/>
      <c r="NMZ49" s="1233"/>
      <c r="NNA49" s="1232"/>
      <c r="NNB49" s="1233"/>
      <c r="NNC49" s="1233"/>
      <c r="NND49" s="1233"/>
      <c r="NNE49" s="1233"/>
      <c r="NNF49" s="1233"/>
      <c r="NNG49" s="1233"/>
      <c r="NNH49" s="1233"/>
      <c r="NNI49" s="1233"/>
      <c r="NNJ49" s="1232"/>
      <c r="NNK49" s="1233"/>
      <c r="NNL49" s="1233"/>
      <c r="NNM49" s="1233"/>
      <c r="NNN49" s="1233"/>
      <c r="NNO49" s="1233"/>
      <c r="NNP49" s="1233"/>
      <c r="NNQ49" s="1233"/>
      <c r="NNR49" s="1233"/>
      <c r="NNS49" s="1232"/>
      <c r="NNT49" s="1233"/>
      <c r="NNU49" s="1233"/>
      <c r="NNV49" s="1233"/>
      <c r="NNW49" s="1233"/>
      <c r="NNX49" s="1233"/>
      <c r="NNY49" s="1233"/>
      <c r="NNZ49" s="1233"/>
      <c r="NOA49" s="1233"/>
      <c r="NOB49" s="1232"/>
      <c r="NOC49" s="1233"/>
      <c r="NOD49" s="1233"/>
      <c r="NOE49" s="1233"/>
      <c r="NOF49" s="1233"/>
      <c r="NOG49" s="1233"/>
      <c r="NOH49" s="1233"/>
      <c r="NOI49" s="1233"/>
      <c r="NOJ49" s="1233"/>
      <c r="NOK49" s="1232"/>
      <c r="NOL49" s="1233"/>
      <c r="NOM49" s="1233"/>
      <c r="NON49" s="1233"/>
      <c r="NOO49" s="1233"/>
      <c r="NOP49" s="1233"/>
      <c r="NOQ49" s="1233"/>
      <c r="NOR49" s="1233"/>
      <c r="NOS49" s="1233"/>
      <c r="NOT49" s="1232"/>
      <c r="NOU49" s="1233"/>
      <c r="NOV49" s="1233"/>
      <c r="NOW49" s="1233"/>
      <c r="NOX49" s="1233"/>
      <c r="NOY49" s="1233"/>
      <c r="NOZ49" s="1233"/>
      <c r="NPA49" s="1233"/>
      <c r="NPB49" s="1233"/>
      <c r="NPC49" s="1232"/>
      <c r="NPD49" s="1233"/>
      <c r="NPE49" s="1233"/>
      <c r="NPF49" s="1233"/>
      <c r="NPG49" s="1233"/>
      <c r="NPH49" s="1233"/>
      <c r="NPI49" s="1233"/>
      <c r="NPJ49" s="1233"/>
      <c r="NPK49" s="1233"/>
      <c r="NPL49" s="1232"/>
      <c r="NPM49" s="1233"/>
      <c r="NPN49" s="1233"/>
      <c r="NPO49" s="1233"/>
      <c r="NPP49" s="1233"/>
      <c r="NPQ49" s="1233"/>
      <c r="NPR49" s="1233"/>
      <c r="NPS49" s="1233"/>
      <c r="NPT49" s="1233"/>
      <c r="NPU49" s="1232"/>
      <c r="NPV49" s="1233"/>
      <c r="NPW49" s="1233"/>
      <c r="NPX49" s="1233"/>
      <c r="NPY49" s="1233"/>
      <c r="NPZ49" s="1233"/>
      <c r="NQA49" s="1233"/>
      <c r="NQB49" s="1233"/>
      <c r="NQC49" s="1233"/>
      <c r="NQD49" s="1232"/>
      <c r="NQE49" s="1233"/>
      <c r="NQF49" s="1233"/>
      <c r="NQG49" s="1233"/>
      <c r="NQH49" s="1233"/>
      <c r="NQI49" s="1233"/>
      <c r="NQJ49" s="1233"/>
      <c r="NQK49" s="1233"/>
      <c r="NQL49" s="1233"/>
      <c r="NQM49" s="1232"/>
      <c r="NQN49" s="1233"/>
      <c r="NQO49" s="1233"/>
      <c r="NQP49" s="1233"/>
      <c r="NQQ49" s="1233"/>
      <c r="NQR49" s="1233"/>
      <c r="NQS49" s="1233"/>
      <c r="NQT49" s="1233"/>
      <c r="NQU49" s="1233"/>
      <c r="NQV49" s="1232"/>
      <c r="NQW49" s="1233"/>
      <c r="NQX49" s="1233"/>
      <c r="NQY49" s="1233"/>
      <c r="NQZ49" s="1233"/>
      <c r="NRA49" s="1233"/>
      <c r="NRB49" s="1233"/>
      <c r="NRC49" s="1233"/>
      <c r="NRD49" s="1233"/>
      <c r="NRE49" s="1232"/>
      <c r="NRF49" s="1233"/>
      <c r="NRG49" s="1233"/>
      <c r="NRH49" s="1233"/>
      <c r="NRI49" s="1233"/>
      <c r="NRJ49" s="1233"/>
      <c r="NRK49" s="1233"/>
      <c r="NRL49" s="1233"/>
      <c r="NRM49" s="1233"/>
      <c r="NRN49" s="1232"/>
      <c r="NRO49" s="1233"/>
      <c r="NRP49" s="1233"/>
      <c r="NRQ49" s="1233"/>
      <c r="NRR49" s="1233"/>
      <c r="NRS49" s="1233"/>
      <c r="NRT49" s="1233"/>
      <c r="NRU49" s="1233"/>
      <c r="NRV49" s="1233"/>
      <c r="NRW49" s="1232"/>
      <c r="NRX49" s="1233"/>
      <c r="NRY49" s="1233"/>
      <c r="NRZ49" s="1233"/>
      <c r="NSA49" s="1233"/>
      <c r="NSB49" s="1233"/>
      <c r="NSC49" s="1233"/>
      <c r="NSD49" s="1233"/>
      <c r="NSE49" s="1233"/>
      <c r="NSF49" s="1232"/>
      <c r="NSG49" s="1233"/>
      <c r="NSH49" s="1233"/>
      <c r="NSI49" s="1233"/>
      <c r="NSJ49" s="1233"/>
      <c r="NSK49" s="1233"/>
      <c r="NSL49" s="1233"/>
      <c r="NSM49" s="1233"/>
      <c r="NSN49" s="1233"/>
      <c r="NSO49" s="1232"/>
      <c r="NSP49" s="1233"/>
      <c r="NSQ49" s="1233"/>
      <c r="NSR49" s="1233"/>
      <c r="NSS49" s="1233"/>
      <c r="NST49" s="1233"/>
      <c r="NSU49" s="1233"/>
      <c r="NSV49" s="1233"/>
      <c r="NSW49" s="1233"/>
      <c r="NSX49" s="1232"/>
      <c r="NSY49" s="1233"/>
      <c r="NSZ49" s="1233"/>
      <c r="NTA49" s="1233"/>
      <c r="NTB49" s="1233"/>
      <c r="NTC49" s="1233"/>
      <c r="NTD49" s="1233"/>
      <c r="NTE49" s="1233"/>
      <c r="NTF49" s="1233"/>
      <c r="NTG49" s="1232"/>
      <c r="NTH49" s="1233"/>
      <c r="NTI49" s="1233"/>
      <c r="NTJ49" s="1233"/>
      <c r="NTK49" s="1233"/>
      <c r="NTL49" s="1233"/>
      <c r="NTM49" s="1233"/>
      <c r="NTN49" s="1233"/>
      <c r="NTO49" s="1233"/>
      <c r="NTP49" s="1232"/>
      <c r="NTQ49" s="1233"/>
      <c r="NTR49" s="1233"/>
      <c r="NTS49" s="1233"/>
      <c r="NTT49" s="1233"/>
      <c r="NTU49" s="1233"/>
      <c r="NTV49" s="1233"/>
      <c r="NTW49" s="1233"/>
      <c r="NTX49" s="1233"/>
      <c r="NTY49" s="1232"/>
      <c r="NTZ49" s="1233"/>
      <c r="NUA49" s="1233"/>
      <c r="NUB49" s="1233"/>
      <c r="NUC49" s="1233"/>
      <c r="NUD49" s="1233"/>
      <c r="NUE49" s="1233"/>
      <c r="NUF49" s="1233"/>
      <c r="NUG49" s="1233"/>
      <c r="NUH49" s="1232"/>
      <c r="NUI49" s="1233"/>
      <c r="NUJ49" s="1233"/>
      <c r="NUK49" s="1233"/>
      <c r="NUL49" s="1233"/>
      <c r="NUM49" s="1233"/>
      <c r="NUN49" s="1233"/>
      <c r="NUO49" s="1233"/>
      <c r="NUP49" s="1233"/>
      <c r="NUQ49" s="1232"/>
      <c r="NUR49" s="1233"/>
      <c r="NUS49" s="1233"/>
      <c r="NUT49" s="1233"/>
      <c r="NUU49" s="1233"/>
      <c r="NUV49" s="1233"/>
      <c r="NUW49" s="1233"/>
      <c r="NUX49" s="1233"/>
      <c r="NUY49" s="1233"/>
      <c r="NUZ49" s="1232"/>
      <c r="NVA49" s="1233"/>
      <c r="NVB49" s="1233"/>
      <c r="NVC49" s="1233"/>
      <c r="NVD49" s="1233"/>
      <c r="NVE49" s="1233"/>
      <c r="NVF49" s="1233"/>
      <c r="NVG49" s="1233"/>
      <c r="NVH49" s="1233"/>
      <c r="NVI49" s="1232"/>
      <c r="NVJ49" s="1233"/>
      <c r="NVK49" s="1233"/>
      <c r="NVL49" s="1233"/>
      <c r="NVM49" s="1233"/>
      <c r="NVN49" s="1233"/>
      <c r="NVO49" s="1233"/>
      <c r="NVP49" s="1233"/>
      <c r="NVQ49" s="1233"/>
      <c r="NVR49" s="1232"/>
      <c r="NVS49" s="1233"/>
      <c r="NVT49" s="1233"/>
      <c r="NVU49" s="1233"/>
      <c r="NVV49" s="1233"/>
      <c r="NVW49" s="1233"/>
      <c r="NVX49" s="1233"/>
      <c r="NVY49" s="1233"/>
      <c r="NVZ49" s="1233"/>
      <c r="NWA49" s="1232"/>
      <c r="NWB49" s="1233"/>
      <c r="NWC49" s="1233"/>
      <c r="NWD49" s="1233"/>
      <c r="NWE49" s="1233"/>
      <c r="NWF49" s="1233"/>
      <c r="NWG49" s="1233"/>
      <c r="NWH49" s="1233"/>
      <c r="NWI49" s="1233"/>
      <c r="NWJ49" s="1232"/>
      <c r="NWK49" s="1233"/>
      <c r="NWL49" s="1233"/>
      <c r="NWM49" s="1233"/>
      <c r="NWN49" s="1233"/>
      <c r="NWO49" s="1233"/>
      <c r="NWP49" s="1233"/>
      <c r="NWQ49" s="1233"/>
      <c r="NWR49" s="1233"/>
      <c r="NWS49" s="1232"/>
      <c r="NWT49" s="1233"/>
      <c r="NWU49" s="1233"/>
      <c r="NWV49" s="1233"/>
      <c r="NWW49" s="1233"/>
      <c r="NWX49" s="1233"/>
      <c r="NWY49" s="1233"/>
      <c r="NWZ49" s="1233"/>
      <c r="NXA49" s="1233"/>
      <c r="NXB49" s="1232"/>
      <c r="NXC49" s="1233"/>
      <c r="NXD49" s="1233"/>
      <c r="NXE49" s="1233"/>
      <c r="NXF49" s="1233"/>
      <c r="NXG49" s="1233"/>
      <c r="NXH49" s="1233"/>
      <c r="NXI49" s="1233"/>
      <c r="NXJ49" s="1233"/>
      <c r="NXK49" s="1232"/>
      <c r="NXL49" s="1233"/>
      <c r="NXM49" s="1233"/>
      <c r="NXN49" s="1233"/>
      <c r="NXO49" s="1233"/>
      <c r="NXP49" s="1233"/>
      <c r="NXQ49" s="1233"/>
      <c r="NXR49" s="1233"/>
      <c r="NXS49" s="1233"/>
      <c r="NXT49" s="1232"/>
      <c r="NXU49" s="1233"/>
      <c r="NXV49" s="1233"/>
      <c r="NXW49" s="1233"/>
      <c r="NXX49" s="1233"/>
      <c r="NXY49" s="1233"/>
      <c r="NXZ49" s="1233"/>
      <c r="NYA49" s="1233"/>
      <c r="NYB49" s="1233"/>
      <c r="NYC49" s="1232"/>
      <c r="NYD49" s="1233"/>
      <c r="NYE49" s="1233"/>
      <c r="NYF49" s="1233"/>
      <c r="NYG49" s="1233"/>
      <c r="NYH49" s="1233"/>
      <c r="NYI49" s="1233"/>
      <c r="NYJ49" s="1233"/>
      <c r="NYK49" s="1233"/>
      <c r="NYL49" s="1232"/>
      <c r="NYM49" s="1233"/>
      <c r="NYN49" s="1233"/>
      <c r="NYO49" s="1233"/>
      <c r="NYP49" s="1233"/>
      <c r="NYQ49" s="1233"/>
      <c r="NYR49" s="1233"/>
      <c r="NYS49" s="1233"/>
      <c r="NYT49" s="1233"/>
      <c r="NYU49" s="1232"/>
      <c r="NYV49" s="1233"/>
      <c r="NYW49" s="1233"/>
      <c r="NYX49" s="1233"/>
      <c r="NYY49" s="1233"/>
      <c r="NYZ49" s="1233"/>
      <c r="NZA49" s="1233"/>
      <c r="NZB49" s="1233"/>
      <c r="NZC49" s="1233"/>
      <c r="NZD49" s="1232"/>
      <c r="NZE49" s="1233"/>
      <c r="NZF49" s="1233"/>
      <c r="NZG49" s="1233"/>
      <c r="NZH49" s="1233"/>
      <c r="NZI49" s="1233"/>
      <c r="NZJ49" s="1233"/>
      <c r="NZK49" s="1233"/>
      <c r="NZL49" s="1233"/>
      <c r="NZM49" s="1232"/>
      <c r="NZN49" s="1233"/>
      <c r="NZO49" s="1233"/>
      <c r="NZP49" s="1233"/>
      <c r="NZQ49" s="1233"/>
      <c r="NZR49" s="1233"/>
      <c r="NZS49" s="1233"/>
      <c r="NZT49" s="1233"/>
      <c r="NZU49" s="1233"/>
      <c r="NZV49" s="1232"/>
      <c r="NZW49" s="1233"/>
      <c r="NZX49" s="1233"/>
      <c r="NZY49" s="1233"/>
      <c r="NZZ49" s="1233"/>
      <c r="OAA49" s="1233"/>
      <c r="OAB49" s="1233"/>
      <c r="OAC49" s="1233"/>
      <c r="OAD49" s="1233"/>
      <c r="OAE49" s="1232"/>
      <c r="OAF49" s="1233"/>
      <c r="OAG49" s="1233"/>
      <c r="OAH49" s="1233"/>
      <c r="OAI49" s="1233"/>
      <c r="OAJ49" s="1233"/>
      <c r="OAK49" s="1233"/>
      <c r="OAL49" s="1233"/>
      <c r="OAM49" s="1233"/>
      <c r="OAN49" s="1232"/>
      <c r="OAO49" s="1233"/>
      <c r="OAP49" s="1233"/>
      <c r="OAQ49" s="1233"/>
      <c r="OAR49" s="1233"/>
      <c r="OAS49" s="1233"/>
      <c r="OAT49" s="1233"/>
      <c r="OAU49" s="1233"/>
      <c r="OAV49" s="1233"/>
      <c r="OAW49" s="1232"/>
      <c r="OAX49" s="1233"/>
      <c r="OAY49" s="1233"/>
      <c r="OAZ49" s="1233"/>
      <c r="OBA49" s="1233"/>
      <c r="OBB49" s="1233"/>
      <c r="OBC49" s="1233"/>
      <c r="OBD49" s="1233"/>
      <c r="OBE49" s="1233"/>
      <c r="OBF49" s="1232"/>
      <c r="OBG49" s="1233"/>
      <c r="OBH49" s="1233"/>
      <c r="OBI49" s="1233"/>
      <c r="OBJ49" s="1233"/>
      <c r="OBK49" s="1233"/>
      <c r="OBL49" s="1233"/>
      <c r="OBM49" s="1233"/>
      <c r="OBN49" s="1233"/>
      <c r="OBO49" s="1232"/>
      <c r="OBP49" s="1233"/>
      <c r="OBQ49" s="1233"/>
      <c r="OBR49" s="1233"/>
      <c r="OBS49" s="1233"/>
      <c r="OBT49" s="1233"/>
      <c r="OBU49" s="1233"/>
      <c r="OBV49" s="1233"/>
      <c r="OBW49" s="1233"/>
      <c r="OBX49" s="1232"/>
      <c r="OBY49" s="1233"/>
      <c r="OBZ49" s="1233"/>
      <c r="OCA49" s="1233"/>
      <c r="OCB49" s="1233"/>
      <c r="OCC49" s="1233"/>
      <c r="OCD49" s="1233"/>
      <c r="OCE49" s="1233"/>
      <c r="OCF49" s="1233"/>
      <c r="OCG49" s="1232"/>
      <c r="OCH49" s="1233"/>
      <c r="OCI49" s="1233"/>
      <c r="OCJ49" s="1233"/>
      <c r="OCK49" s="1233"/>
      <c r="OCL49" s="1233"/>
      <c r="OCM49" s="1233"/>
      <c r="OCN49" s="1233"/>
      <c r="OCO49" s="1233"/>
      <c r="OCP49" s="1232"/>
      <c r="OCQ49" s="1233"/>
      <c r="OCR49" s="1233"/>
      <c r="OCS49" s="1233"/>
      <c r="OCT49" s="1233"/>
      <c r="OCU49" s="1233"/>
      <c r="OCV49" s="1233"/>
      <c r="OCW49" s="1233"/>
      <c r="OCX49" s="1233"/>
      <c r="OCY49" s="1232"/>
      <c r="OCZ49" s="1233"/>
      <c r="ODA49" s="1233"/>
      <c r="ODB49" s="1233"/>
      <c r="ODC49" s="1233"/>
      <c r="ODD49" s="1233"/>
      <c r="ODE49" s="1233"/>
      <c r="ODF49" s="1233"/>
      <c r="ODG49" s="1233"/>
      <c r="ODH49" s="1232"/>
      <c r="ODI49" s="1233"/>
      <c r="ODJ49" s="1233"/>
      <c r="ODK49" s="1233"/>
      <c r="ODL49" s="1233"/>
      <c r="ODM49" s="1233"/>
      <c r="ODN49" s="1233"/>
      <c r="ODO49" s="1233"/>
      <c r="ODP49" s="1233"/>
      <c r="ODQ49" s="1232"/>
      <c r="ODR49" s="1233"/>
      <c r="ODS49" s="1233"/>
      <c r="ODT49" s="1233"/>
      <c r="ODU49" s="1233"/>
      <c r="ODV49" s="1233"/>
      <c r="ODW49" s="1233"/>
      <c r="ODX49" s="1233"/>
      <c r="ODY49" s="1233"/>
      <c r="ODZ49" s="1232"/>
      <c r="OEA49" s="1233"/>
      <c r="OEB49" s="1233"/>
      <c r="OEC49" s="1233"/>
      <c r="OED49" s="1233"/>
      <c r="OEE49" s="1233"/>
      <c r="OEF49" s="1233"/>
      <c r="OEG49" s="1233"/>
      <c r="OEH49" s="1233"/>
      <c r="OEI49" s="1232"/>
      <c r="OEJ49" s="1233"/>
      <c r="OEK49" s="1233"/>
      <c r="OEL49" s="1233"/>
      <c r="OEM49" s="1233"/>
      <c r="OEN49" s="1233"/>
      <c r="OEO49" s="1233"/>
      <c r="OEP49" s="1233"/>
      <c r="OEQ49" s="1233"/>
      <c r="OER49" s="1232"/>
      <c r="OES49" s="1233"/>
      <c r="OET49" s="1233"/>
      <c r="OEU49" s="1233"/>
      <c r="OEV49" s="1233"/>
      <c r="OEW49" s="1233"/>
      <c r="OEX49" s="1233"/>
      <c r="OEY49" s="1233"/>
      <c r="OEZ49" s="1233"/>
      <c r="OFA49" s="1232"/>
      <c r="OFB49" s="1233"/>
      <c r="OFC49" s="1233"/>
      <c r="OFD49" s="1233"/>
      <c r="OFE49" s="1233"/>
      <c r="OFF49" s="1233"/>
      <c r="OFG49" s="1233"/>
      <c r="OFH49" s="1233"/>
      <c r="OFI49" s="1233"/>
      <c r="OFJ49" s="1232"/>
      <c r="OFK49" s="1233"/>
      <c r="OFL49" s="1233"/>
      <c r="OFM49" s="1233"/>
      <c r="OFN49" s="1233"/>
      <c r="OFO49" s="1233"/>
      <c r="OFP49" s="1233"/>
      <c r="OFQ49" s="1233"/>
      <c r="OFR49" s="1233"/>
      <c r="OFS49" s="1232"/>
      <c r="OFT49" s="1233"/>
      <c r="OFU49" s="1233"/>
      <c r="OFV49" s="1233"/>
      <c r="OFW49" s="1233"/>
      <c r="OFX49" s="1233"/>
      <c r="OFY49" s="1233"/>
      <c r="OFZ49" s="1233"/>
      <c r="OGA49" s="1233"/>
      <c r="OGB49" s="1232"/>
      <c r="OGC49" s="1233"/>
      <c r="OGD49" s="1233"/>
      <c r="OGE49" s="1233"/>
      <c r="OGF49" s="1233"/>
      <c r="OGG49" s="1233"/>
      <c r="OGH49" s="1233"/>
      <c r="OGI49" s="1233"/>
      <c r="OGJ49" s="1233"/>
      <c r="OGK49" s="1232"/>
      <c r="OGL49" s="1233"/>
      <c r="OGM49" s="1233"/>
      <c r="OGN49" s="1233"/>
      <c r="OGO49" s="1233"/>
      <c r="OGP49" s="1233"/>
      <c r="OGQ49" s="1233"/>
      <c r="OGR49" s="1233"/>
      <c r="OGS49" s="1233"/>
      <c r="OGT49" s="1232"/>
      <c r="OGU49" s="1233"/>
      <c r="OGV49" s="1233"/>
      <c r="OGW49" s="1233"/>
      <c r="OGX49" s="1233"/>
      <c r="OGY49" s="1233"/>
      <c r="OGZ49" s="1233"/>
      <c r="OHA49" s="1233"/>
      <c r="OHB49" s="1233"/>
      <c r="OHC49" s="1232"/>
      <c r="OHD49" s="1233"/>
      <c r="OHE49" s="1233"/>
      <c r="OHF49" s="1233"/>
      <c r="OHG49" s="1233"/>
      <c r="OHH49" s="1233"/>
      <c r="OHI49" s="1233"/>
      <c r="OHJ49" s="1233"/>
      <c r="OHK49" s="1233"/>
      <c r="OHL49" s="1232"/>
      <c r="OHM49" s="1233"/>
      <c r="OHN49" s="1233"/>
      <c r="OHO49" s="1233"/>
      <c r="OHP49" s="1233"/>
      <c r="OHQ49" s="1233"/>
      <c r="OHR49" s="1233"/>
      <c r="OHS49" s="1233"/>
      <c r="OHT49" s="1233"/>
      <c r="OHU49" s="1232"/>
      <c r="OHV49" s="1233"/>
      <c r="OHW49" s="1233"/>
      <c r="OHX49" s="1233"/>
      <c r="OHY49" s="1233"/>
      <c r="OHZ49" s="1233"/>
      <c r="OIA49" s="1233"/>
      <c r="OIB49" s="1233"/>
      <c r="OIC49" s="1233"/>
      <c r="OID49" s="1232"/>
      <c r="OIE49" s="1233"/>
      <c r="OIF49" s="1233"/>
      <c r="OIG49" s="1233"/>
      <c r="OIH49" s="1233"/>
      <c r="OII49" s="1233"/>
      <c r="OIJ49" s="1233"/>
      <c r="OIK49" s="1233"/>
      <c r="OIL49" s="1233"/>
      <c r="OIM49" s="1232"/>
      <c r="OIN49" s="1233"/>
      <c r="OIO49" s="1233"/>
      <c r="OIP49" s="1233"/>
      <c r="OIQ49" s="1233"/>
      <c r="OIR49" s="1233"/>
      <c r="OIS49" s="1233"/>
      <c r="OIT49" s="1233"/>
      <c r="OIU49" s="1233"/>
      <c r="OIV49" s="1232"/>
      <c r="OIW49" s="1233"/>
      <c r="OIX49" s="1233"/>
      <c r="OIY49" s="1233"/>
      <c r="OIZ49" s="1233"/>
      <c r="OJA49" s="1233"/>
      <c r="OJB49" s="1233"/>
      <c r="OJC49" s="1233"/>
      <c r="OJD49" s="1233"/>
      <c r="OJE49" s="1232"/>
      <c r="OJF49" s="1233"/>
      <c r="OJG49" s="1233"/>
      <c r="OJH49" s="1233"/>
      <c r="OJI49" s="1233"/>
      <c r="OJJ49" s="1233"/>
      <c r="OJK49" s="1233"/>
      <c r="OJL49" s="1233"/>
      <c r="OJM49" s="1233"/>
      <c r="OJN49" s="1232"/>
      <c r="OJO49" s="1233"/>
      <c r="OJP49" s="1233"/>
      <c r="OJQ49" s="1233"/>
      <c r="OJR49" s="1233"/>
      <c r="OJS49" s="1233"/>
      <c r="OJT49" s="1233"/>
      <c r="OJU49" s="1233"/>
      <c r="OJV49" s="1233"/>
      <c r="OJW49" s="1232"/>
      <c r="OJX49" s="1233"/>
      <c r="OJY49" s="1233"/>
      <c r="OJZ49" s="1233"/>
      <c r="OKA49" s="1233"/>
      <c r="OKB49" s="1233"/>
      <c r="OKC49" s="1233"/>
      <c r="OKD49" s="1233"/>
      <c r="OKE49" s="1233"/>
      <c r="OKF49" s="1232"/>
      <c r="OKG49" s="1233"/>
      <c r="OKH49" s="1233"/>
      <c r="OKI49" s="1233"/>
      <c r="OKJ49" s="1233"/>
      <c r="OKK49" s="1233"/>
      <c r="OKL49" s="1233"/>
      <c r="OKM49" s="1233"/>
      <c r="OKN49" s="1233"/>
      <c r="OKO49" s="1232"/>
      <c r="OKP49" s="1233"/>
      <c r="OKQ49" s="1233"/>
      <c r="OKR49" s="1233"/>
      <c r="OKS49" s="1233"/>
      <c r="OKT49" s="1233"/>
      <c r="OKU49" s="1233"/>
      <c r="OKV49" s="1233"/>
      <c r="OKW49" s="1233"/>
      <c r="OKX49" s="1232"/>
      <c r="OKY49" s="1233"/>
      <c r="OKZ49" s="1233"/>
      <c r="OLA49" s="1233"/>
      <c r="OLB49" s="1233"/>
      <c r="OLC49" s="1233"/>
      <c r="OLD49" s="1233"/>
      <c r="OLE49" s="1233"/>
      <c r="OLF49" s="1233"/>
      <c r="OLG49" s="1232"/>
      <c r="OLH49" s="1233"/>
      <c r="OLI49" s="1233"/>
      <c r="OLJ49" s="1233"/>
      <c r="OLK49" s="1233"/>
      <c r="OLL49" s="1233"/>
      <c r="OLM49" s="1233"/>
      <c r="OLN49" s="1233"/>
      <c r="OLO49" s="1233"/>
      <c r="OLP49" s="1232"/>
      <c r="OLQ49" s="1233"/>
      <c r="OLR49" s="1233"/>
      <c r="OLS49" s="1233"/>
      <c r="OLT49" s="1233"/>
      <c r="OLU49" s="1233"/>
      <c r="OLV49" s="1233"/>
      <c r="OLW49" s="1233"/>
      <c r="OLX49" s="1233"/>
      <c r="OLY49" s="1232"/>
      <c r="OLZ49" s="1233"/>
      <c r="OMA49" s="1233"/>
      <c r="OMB49" s="1233"/>
      <c r="OMC49" s="1233"/>
      <c r="OMD49" s="1233"/>
      <c r="OME49" s="1233"/>
      <c r="OMF49" s="1233"/>
      <c r="OMG49" s="1233"/>
      <c r="OMH49" s="1232"/>
      <c r="OMI49" s="1233"/>
      <c r="OMJ49" s="1233"/>
      <c r="OMK49" s="1233"/>
      <c r="OML49" s="1233"/>
      <c r="OMM49" s="1233"/>
      <c r="OMN49" s="1233"/>
      <c r="OMO49" s="1233"/>
      <c r="OMP49" s="1233"/>
      <c r="OMQ49" s="1232"/>
      <c r="OMR49" s="1233"/>
      <c r="OMS49" s="1233"/>
      <c r="OMT49" s="1233"/>
      <c r="OMU49" s="1233"/>
      <c r="OMV49" s="1233"/>
      <c r="OMW49" s="1233"/>
      <c r="OMX49" s="1233"/>
      <c r="OMY49" s="1233"/>
      <c r="OMZ49" s="1232"/>
      <c r="ONA49" s="1233"/>
      <c r="ONB49" s="1233"/>
      <c r="ONC49" s="1233"/>
      <c r="OND49" s="1233"/>
      <c r="ONE49" s="1233"/>
      <c r="ONF49" s="1233"/>
      <c r="ONG49" s="1233"/>
      <c r="ONH49" s="1233"/>
      <c r="ONI49" s="1232"/>
      <c r="ONJ49" s="1233"/>
      <c r="ONK49" s="1233"/>
      <c r="ONL49" s="1233"/>
      <c r="ONM49" s="1233"/>
      <c r="ONN49" s="1233"/>
      <c r="ONO49" s="1233"/>
      <c r="ONP49" s="1233"/>
      <c r="ONQ49" s="1233"/>
      <c r="ONR49" s="1232"/>
      <c r="ONS49" s="1233"/>
      <c r="ONT49" s="1233"/>
      <c r="ONU49" s="1233"/>
      <c r="ONV49" s="1233"/>
      <c r="ONW49" s="1233"/>
      <c r="ONX49" s="1233"/>
      <c r="ONY49" s="1233"/>
      <c r="ONZ49" s="1233"/>
      <c r="OOA49" s="1232"/>
      <c r="OOB49" s="1233"/>
      <c r="OOC49" s="1233"/>
      <c r="OOD49" s="1233"/>
      <c r="OOE49" s="1233"/>
      <c r="OOF49" s="1233"/>
      <c r="OOG49" s="1233"/>
      <c r="OOH49" s="1233"/>
      <c r="OOI49" s="1233"/>
      <c r="OOJ49" s="1232"/>
      <c r="OOK49" s="1233"/>
      <c r="OOL49" s="1233"/>
      <c r="OOM49" s="1233"/>
      <c r="OON49" s="1233"/>
      <c r="OOO49" s="1233"/>
      <c r="OOP49" s="1233"/>
      <c r="OOQ49" s="1233"/>
      <c r="OOR49" s="1233"/>
      <c r="OOS49" s="1232"/>
      <c r="OOT49" s="1233"/>
      <c r="OOU49" s="1233"/>
      <c r="OOV49" s="1233"/>
      <c r="OOW49" s="1233"/>
      <c r="OOX49" s="1233"/>
      <c r="OOY49" s="1233"/>
      <c r="OOZ49" s="1233"/>
      <c r="OPA49" s="1233"/>
      <c r="OPB49" s="1232"/>
      <c r="OPC49" s="1233"/>
      <c r="OPD49" s="1233"/>
      <c r="OPE49" s="1233"/>
      <c r="OPF49" s="1233"/>
      <c r="OPG49" s="1233"/>
      <c r="OPH49" s="1233"/>
      <c r="OPI49" s="1233"/>
      <c r="OPJ49" s="1233"/>
      <c r="OPK49" s="1232"/>
      <c r="OPL49" s="1233"/>
      <c r="OPM49" s="1233"/>
      <c r="OPN49" s="1233"/>
      <c r="OPO49" s="1233"/>
      <c r="OPP49" s="1233"/>
      <c r="OPQ49" s="1233"/>
      <c r="OPR49" s="1233"/>
      <c r="OPS49" s="1233"/>
      <c r="OPT49" s="1232"/>
      <c r="OPU49" s="1233"/>
      <c r="OPV49" s="1233"/>
      <c r="OPW49" s="1233"/>
      <c r="OPX49" s="1233"/>
      <c r="OPY49" s="1233"/>
      <c r="OPZ49" s="1233"/>
      <c r="OQA49" s="1233"/>
      <c r="OQB49" s="1233"/>
      <c r="OQC49" s="1232"/>
      <c r="OQD49" s="1233"/>
      <c r="OQE49" s="1233"/>
      <c r="OQF49" s="1233"/>
      <c r="OQG49" s="1233"/>
      <c r="OQH49" s="1233"/>
      <c r="OQI49" s="1233"/>
      <c r="OQJ49" s="1233"/>
      <c r="OQK49" s="1233"/>
      <c r="OQL49" s="1232"/>
      <c r="OQM49" s="1233"/>
      <c r="OQN49" s="1233"/>
      <c r="OQO49" s="1233"/>
      <c r="OQP49" s="1233"/>
      <c r="OQQ49" s="1233"/>
      <c r="OQR49" s="1233"/>
      <c r="OQS49" s="1233"/>
      <c r="OQT49" s="1233"/>
      <c r="OQU49" s="1232"/>
      <c r="OQV49" s="1233"/>
      <c r="OQW49" s="1233"/>
      <c r="OQX49" s="1233"/>
      <c r="OQY49" s="1233"/>
      <c r="OQZ49" s="1233"/>
      <c r="ORA49" s="1233"/>
      <c r="ORB49" s="1233"/>
      <c r="ORC49" s="1233"/>
      <c r="ORD49" s="1232"/>
      <c r="ORE49" s="1233"/>
      <c r="ORF49" s="1233"/>
      <c r="ORG49" s="1233"/>
      <c r="ORH49" s="1233"/>
      <c r="ORI49" s="1233"/>
      <c r="ORJ49" s="1233"/>
      <c r="ORK49" s="1233"/>
      <c r="ORL49" s="1233"/>
      <c r="ORM49" s="1232"/>
      <c r="ORN49" s="1233"/>
      <c r="ORO49" s="1233"/>
      <c r="ORP49" s="1233"/>
      <c r="ORQ49" s="1233"/>
      <c r="ORR49" s="1233"/>
      <c r="ORS49" s="1233"/>
      <c r="ORT49" s="1233"/>
      <c r="ORU49" s="1233"/>
      <c r="ORV49" s="1232"/>
      <c r="ORW49" s="1233"/>
      <c r="ORX49" s="1233"/>
      <c r="ORY49" s="1233"/>
      <c r="ORZ49" s="1233"/>
      <c r="OSA49" s="1233"/>
      <c r="OSB49" s="1233"/>
      <c r="OSC49" s="1233"/>
      <c r="OSD49" s="1233"/>
      <c r="OSE49" s="1232"/>
      <c r="OSF49" s="1233"/>
      <c r="OSG49" s="1233"/>
      <c r="OSH49" s="1233"/>
      <c r="OSI49" s="1233"/>
      <c r="OSJ49" s="1233"/>
      <c r="OSK49" s="1233"/>
      <c r="OSL49" s="1233"/>
      <c r="OSM49" s="1233"/>
      <c r="OSN49" s="1232"/>
      <c r="OSO49" s="1233"/>
      <c r="OSP49" s="1233"/>
      <c r="OSQ49" s="1233"/>
      <c r="OSR49" s="1233"/>
      <c r="OSS49" s="1233"/>
      <c r="OST49" s="1233"/>
      <c r="OSU49" s="1233"/>
      <c r="OSV49" s="1233"/>
      <c r="OSW49" s="1232"/>
      <c r="OSX49" s="1233"/>
      <c r="OSY49" s="1233"/>
      <c r="OSZ49" s="1233"/>
      <c r="OTA49" s="1233"/>
      <c r="OTB49" s="1233"/>
      <c r="OTC49" s="1233"/>
      <c r="OTD49" s="1233"/>
      <c r="OTE49" s="1233"/>
      <c r="OTF49" s="1232"/>
      <c r="OTG49" s="1233"/>
      <c r="OTH49" s="1233"/>
      <c r="OTI49" s="1233"/>
      <c r="OTJ49" s="1233"/>
      <c r="OTK49" s="1233"/>
      <c r="OTL49" s="1233"/>
      <c r="OTM49" s="1233"/>
      <c r="OTN49" s="1233"/>
      <c r="OTO49" s="1232"/>
      <c r="OTP49" s="1233"/>
      <c r="OTQ49" s="1233"/>
      <c r="OTR49" s="1233"/>
      <c r="OTS49" s="1233"/>
      <c r="OTT49" s="1233"/>
      <c r="OTU49" s="1233"/>
      <c r="OTV49" s="1233"/>
      <c r="OTW49" s="1233"/>
      <c r="OTX49" s="1232"/>
      <c r="OTY49" s="1233"/>
      <c r="OTZ49" s="1233"/>
      <c r="OUA49" s="1233"/>
      <c r="OUB49" s="1233"/>
      <c r="OUC49" s="1233"/>
      <c r="OUD49" s="1233"/>
      <c r="OUE49" s="1233"/>
      <c r="OUF49" s="1233"/>
      <c r="OUG49" s="1232"/>
      <c r="OUH49" s="1233"/>
      <c r="OUI49" s="1233"/>
      <c r="OUJ49" s="1233"/>
      <c r="OUK49" s="1233"/>
      <c r="OUL49" s="1233"/>
      <c r="OUM49" s="1233"/>
      <c r="OUN49" s="1233"/>
      <c r="OUO49" s="1233"/>
      <c r="OUP49" s="1232"/>
      <c r="OUQ49" s="1233"/>
      <c r="OUR49" s="1233"/>
      <c r="OUS49" s="1233"/>
      <c r="OUT49" s="1233"/>
      <c r="OUU49" s="1233"/>
      <c r="OUV49" s="1233"/>
      <c r="OUW49" s="1233"/>
      <c r="OUX49" s="1233"/>
      <c r="OUY49" s="1232"/>
      <c r="OUZ49" s="1233"/>
      <c r="OVA49" s="1233"/>
      <c r="OVB49" s="1233"/>
      <c r="OVC49" s="1233"/>
      <c r="OVD49" s="1233"/>
      <c r="OVE49" s="1233"/>
      <c r="OVF49" s="1233"/>
      <c r="OVG49" s="1233"/>
      <c r="OVH49" s="1232"/>
      <c r="OVI49" s="1233"/>
      <c r="OVJ49" s="1233"/>
      <c r="OVK49" s="1233"/>
      <c r="OVL49" s="1233"/>
      <c r="OVM49" s="1233"/>
      <c r="OVN49" s="1233"/>
      <c r="OVO49" s="1233"/>
      <c r="OVP49" s="1233"/>
      <c r="OVQ49" s="1232"/>
      <c r="OVR49" s="1233"/>
      <c r="OVS49" s="1233"/>
      <c r="OVT49" s="1233"/>
      <c r="OVU49" s="1233"/>
      <c r="OVV49" s="1233"/>
      <c r="OVW49" s="1233"/>
      <c r="OVX49" s="1233"/>
      <c r="OVY49" s="1233"/>
      <c r="OVZ49" s="1232"/>
      <c r="OWA49" s="1233"/>
      <c r="OWB49" s="1233"/>
      <c r="OWC49" s="1233"/>
      <c r="OWD49" s="1233"/>
      <c r="OWE49" s="1233"/>
      <c r="OWF49" s="1233"/>
      <c r="OWG49" s="1233"/>
      <c r="OWH49" s="1233"/>
      <c r="OWI49" s="1232"/>
      <c r="OWJ49" s="1233"/>
      <c r="OWK49" s="1233"/>
      <c r="OWL49" s="1233"/>
      <c r="OWM49" s="1233"/>
      <c r="OWN49" s="1233"/>
      <c r="OWO49" s="1233"/>
      <c r="OWP49" s="1233"/>
      <c r="OWQ49" s="1233"/>
      <c r="OWR49" s="1232"/>
      <c r="OWS49" s="1233"/>
      <c r="OWT49" s="1233"/>
      <c r="OWU49" s="1233"/>
      <c r="OWV49" s="1233"/>
      <c r="OWW49" s="1233"/>
      <c r="OWX49" s="1233"/>
      <c r="OWY49" s="1233"/>
      <c r="OWZ49" s="1233"/>
      <c r="OXA49" s="1232"/>
      <c r="OXB49" s="1233"/>
      <c r="OXC49" s="1233"/>
      <c r="OXD49" s="1233"/>
      <c r="OXE49" s="1233"/>
      <c r="OXF49" s="1233"/>
      <c r="OXG49" s="1233"/>
      <c r="OXH49" s="1233"/>
      <c r="OXI49" s="1233"/>
      <c r="OXJ49" s="1232"/>
      <c r="OXK49" s="1233"/>
      <c r="OXL49" s="1233"/>
      <c r="OXM49" s="1233"/>
      <c r="OXN49" s="1233"/>
      <c r="OXO49" s="1233"/>
      <c r="OXP49" s="1233"/>
      <c r="OXQ49" s="1233"/>
      <c r="OXR49" s="1233"/>
      <c r="OXS49" s="1232"/>
      <c r="OXT49" s="1233"/>
      <c r="OXU49" s="1233"/>
      <c r="OXV49" s="1233"/>
      <c r="OXW49" s="1233"/>
      <c r="OXX49" s="1233"/>
      <c r="OXY49" s="1233"/>
      <c r="OXZ49" s="1233"/>
      <c r="OYA49" s="1233"/>
      <c r="OYB49" s="1232"/>
      <c r="OYC49" s="1233"/>
      <c r="OYD49" s="1233"/>
      <c r="OYE49" s="1233"/>
      <c r="OYF49" s="1233"/>
      <c r="OYG49" s="1233"/>
      <c r="OYH49" s="1233"/>
      <c r="OYI49" s="1233"/>
      <c r="OYJ49" s="1233"/>
      <c r="OYK49" s="1232"/>
      <c r="OYL49" s="1233"/>
      <c r="OYM49" s="1233"/>
      <c r="OYN49" s="1233"/>
      <c r="OYO49" s="1233"/>
      <c r="OYP49" s="1233"/>
      <c r="OYQ49" s="1233"/>
      <c r="OYR49" s="1233"/>
      <c r="OYS49" s="1233"/>
      <c r="OYT49" s="1232"/>
      <c r="OYU49" s="1233"/>
      <c r="OYV49" s="1233"/>
      <c r="OYW49" s="1233"/>
      <c r="OYX49" s="1233"/>
      <c r="OYY49" s="1233"/>
      <c r="OYZ49" s="1233"/>
      <c r="OZA49" s="1233"/>
      <c r="OZB49" s="1233"/>
      <c r="OZC49" s="1232"/>
      <c r="OZD49" s="1233"/>
      <c r="OZE49" s="1233"/>
      <c r="OZF49" s="1233"/>
      <c r="OZG49" s="1233"/>
      <c r="OZH49" s="1233"/>
      <c r="OZI49" s="1233"/>
      <c r="OZJ49" s="1233"/>
      <c r="OZK49" s="1233"/>
      <c r="OZL49" s="1232"/>
      <c r="OZM49" s="1233"/>
      <c r="OZN49" s="1233"/>
      <c r="OZO49" s="1233"/>
      <c r="OZP49" s="1233"/>
      <c r="OZQ49" s="1233"/>
      <c r="OZR49" s="1233"/>
      <c r="OZS49" s="1233"/>
      <c r="OZT49" s="1233"/>
      <c r="OZU49" s="1232"/>
      <c r="OZV49" s="1233"/>
      <c r="OZW49" s="1233"/>
      <c r="OZX49" s="1233"/>
      <c r="OZY49" s="1233"/>
      <c r="OZZ49" s="1233"/>
      <c r="PAA49" s="1233"/>
      <c r="PAB49" s="1233"/>
      <c r="PAC49" s="1233"/>
      <c r="PAD49" s="1232"/>
      <c r="PAE49" s="1233"/>
      <c r="PAF49" s="1233"/>
      <c r="PAG49" s="1233"/>
      <c r="PAH49" s="1233"/>
      <c r="PAI49" s="1233"/>
      <c r="PAJ49" s="1233"/>
      <c r="PAK49" s="1233"/>
      <c r="PAL49" s="1233"/>
      <c r="PAM49" s="1232"/>
      <c r="PAN49" s="1233"/>
      <c r="PAO49" s="1233"/>
      <c r="PAP49" s="1233"/>
      <c r="PAQ49" s="1233"/>
      <c r="PAR49" s="1233"/>
      <c r="PAS49" s="1233"/>
      <c r="PAT49" s="1233"/>
      <c r="PAU49" s="1233"/>
      <c r="PAV49" s="1232"/>
      <c r="PAW49" s="1233"/>
      <c r="PAX49" s="1233"/>
      <c r="PAY49" s="1233"/>
      <c r="PAZ49" s="1233"/>
      <c r="PBA49" s="1233"/>
      <c r="PBB49" s="1233"/>
      <c r="PBC49" s="1233"/>
      <c r="PBD49" s="1233"/>
      <c r="PBE49" s="1232"/>
      <c r="PBF49" s="1233"/>
      <c r="PBG49" s="1233"/>
      <c r="PBH49" s="1233"/>
      <c r="PBI49" s="1233"/>
      <c r="PBJ49" s="1233"/>
      <c r="PBK49" s="1233"/>
      <c r="PBL49" s="1233"/>
      <c r="PBM49" s="1233"/>
      <c r="PBN49" s="1232"/>
      <c r="PBO49" s="1233"/>
      <c r="PBP49" s="1233"/>
      <c r="PBQ49" s="1233"/>
      <c r="PBR49" s="1233"/>
      <c r="PBS49" s="1233"/>
      <c r="PBT49" s="1233"/>
      <c r="PBU49" s="1233"/>
      <c r="PBV49" s="1233"/>
      <c r="PBW49" s="1232"/>
      <c r="PBX49" s="1233"/>
      <c r="PBY49" s="1233"/>
      <c r="PBZ49" s="1233"/>
      <c r="PCA49" s="1233"/>
      <c r="PCB49" s="1233"/>
      <c r="PCC49" s="1233"/>
      <c r="PCD49" s="1233"/>
      <c r="PCE49" s="1233"/>
      <c r="PCF49" s="1232"/>
      <c r="PCG49" s="1233"/>
      <c r="PCH49" s="1233"/>
      <c r="PCI49" s="1233"/>
      <c r="PCJ49" s="1233"/>
      <c r="PCK49" s="1233"/>
      <c r="PCL49" s="1233"/>
      <c r="PCM49" s="1233"/>
      <c r="PCN49" s="1233"/>
      <c r="PCO49" s="1232"/>
      <c r="PCP49" s="1233"/>
      <c r="PCQ49" s="1233"/>
      <c r="PCR49" s="1233"/>
      <c r="PCS49" s="1233"/>
      <c r="PCT49" s="1233"/>
      <c r="PCU49" s="1233"/>
      <c r="PCV49" s="1233"/>
      <c r="PCW49" s="1233"/>
      <c r="PCX49" s="1232"/>
      <c r="PCY49" s="1233"/>
      <c r="PCZ49" s="1233"/>
      <c r="PDA49" s="1233"/>
      <c r="PDB49" s="1233"/>
      <c r="PDC49" s="1233"/>
      <c r="PDD49" s="1233"/>
      <c r="PDE49" s="1233"/>
      <c r="PDF49" s="1233"/>
      <c r="PDG49" s="1232"/>
      <c r="PDH49" s="1233"/>
      <c r="PDI49" s="1233"/>
      <c r="PDJ49" s="1233"/>
      <c r="PDK49" s="1233"/>
      <c r="PDL49" s="1233"/>
      <c r="PDM49" s="1233"/>
      <c r="PDN49" s="1233"/>
      <c r="PDO49" s="1233"/>
      <c r="PDP49" s="1232"/>
      <c r="PDQ49" s="1233"/>
      <c r="PDR49" s="1233"/>
      <c r="PDS49" s="1233"/>
      <c r="PDT49" s="1233"/>
      <c r="PDU49" s="1233"/>
      <c r="PDV49" s="1233"/>
      <c r="PDW49" s="1233"/>
      <c r="PDX49" s="1233"/>
      <c r="PDY49" s="1232"/>
      <c r="PDZ49" s="1233"/>
      <c r="PEA49" s="1233"/>
      <c r="PEB49" s="1233"/>
      <c r="PEC49" s="1233"/>
      <c r="PED49" s="1233"/>
      <c r="PEE49" s="1233"/>
      <c r="PEF49" s="1233"/>
      <c r="PEG49" s="1233"/>
      <c r="PEH49" s="1232"/>
      <c r="PEI49" s="1233"/>
      <c r="PEJ49" s="1233"/>
      <c r="PEK49" s="1233"/>
      <c r="PEL49" s="1233"/>
      <c r="PEM49" s="1233"/>
      <c r="PEN49" s="1233"/>
      <c r="PEO49" s="1233"/>
      <c r="PEP49" s="1233"/>
      <c r="PEQ49" s="1232"/>
      <c r="PER49" s="1233"/>
      <c r="PES49" s="1233"/>
      <c r="PET49" s="1233"/>
      <c r="PEU49" s="1233"/>
      <c r="PEV49" s="1233"/>
      <c r="PEW49" s="1233"/>
      <c r="PEX49" s="1233"/>
      <c r="PEY49" s="1233"/>
      <c r="PEZ49" s="1232"/>
      <c r="PFA49" s="1233"/>
      <c r="PFB49" s="1233"/>
      <c r="PFC49" s="1233"/>
      <c r="PFD49" s="1233"/>
      <c r="PFE49" s="1233"/>
      <c r="PFF49" s="1233"/>
      <c r="PFG49" s="1233"/>
      <c r="PFH49" s="1233"/>
      <c r="PFI49" s="1232"/>
      <c r="PFJ49" s="1233"/>
      <c r="PFK49" s="1233"/>
      <c r="PFL49" s="1233"/>
      <c r="PFM49" s="1233"/>
      <c r="PFN49" s="1233"/>
      <c r="PFO49" s="1233"/>
      <c r="PFP49" s="1233"/>
      <c r="PFQ49" s="1233"/>
      <c r="PFR49" s="1232"/>
      <c r="PFS49" s="1233"/>
      <c r="PFT49" s="1233"/>
      <c r="PFU49" s="1233"/>
      <c r="PFV49" s="1233"/>
      <c r="PFW49" s="1233"/>
      <c r="PFX49" s="1233"/>
      <c r="PFY49" s="1233"/>
      <c r="PFZ49" s="1233"/>
      <c r="PGA49" s="1232"/>
      <c r="PGB49" s="1233"/>
      <c r="PGC49" s="1233"/>
      <c r="PGD49" s="1233"/>
      <c r="PGE49" s="1233"/>
      <c r="PGF49" s="1233"/>
      <c r="PGG49" s="1233"/>
      <c r="PGH49" s="1233"/>
      <c r="PGI49" s="1233"/>
      <c r="PGJ49" s="1232"/>
      <c r="PGK49" s="1233"/>
      <c r="PGL49" s="1233"/>
      <c r="PGM49" s="1233"/>
      <c r="PGN49" s="1233"/>
      <c r="PGO49" s="1233"/>
      <c r="PGP49" s="1233"/>
      <c r="PGQ49" s="1233"/>
      <c r="PGR49" s="1233"/>
      <c r="PGS49" s="1232"/>
      <c r="PGT49" s="1233"/>
      <c r="PGU49" s="1233"/>
      <c r="PGV49" s="1233"/>
      <c r="PGW49" s="1233"/>
      <c r="PGX49" s="1233"/>
      <c r="PGY49" s="1233"/>
      <c r="PGZ49" s="1233"/>
      <c r="PHA49" s="1233"/>
      <c r="PHB49" s="1232"/>
      <c r="PHC49" s="1233"/>
      <c r="PHD49" s="1233"/>
      <c r="PHE49" s="1233"/>
      <c r="PHF49" s="1233"/>
      <c r="PHG49" s="1233"/>
      <c r="PHH49" s="1233"/>
      <c r="PHI49" s="1233"/>
      <c r="PHJ49" s="1233"/>
      <c r="PHK49" s="1232"/>
      <c r="PHL49" s="1233"/>
      <c r="PHM49" s="1233"/>
      <c r="PHN49" s="1233"/>
      <c r="PHO49" s="1233"/>
      <c r="PHP49" s="1233"/>
      <c r="PHQ49" s="1233"/>
      <c r="PHR49" s="1233"/>
      <c r="PHS49" s="1233"/>
      <c r="PHT49" s="1232"/>
      <c r="PHU49" s="1233"/>
      <c r="PHV49" s="1233"/>
      <c r="PHW49" s="1233"/>
      <c r="PHX49" s="1233"/>
      <c r="PHY49" s="1233"/>
      <c r="PHZ49" s="1233"/>
      <c r="PIA49" s="1233"/>
      <c r="PIB49" s="1233"/>
      <c r="PIC49" s="1232"/>
      <c r="PID49" s="1233"/>
      <c r="PIE49" s="1233"/>
      <c r="PIF49" s="1233"/>
      <c r="PIG49" s="1233"/>
      <c r="PIH49" s="1233"/>
      <c r="PII49" s="1233"/>
      <c r="PIJ49" s="1233"/>
      <c r="PIK49" s="1233"/>
      <c r="PIL49" s="1232"/>
      <c r="PIM49" s="1233"/>
      <c r="PIN49" s="1233"/>
      <c r="PIO49" s="1233"/>
      <c r="PIP49" s="1233"/>
      <c r="PIQ49" s="1233"/>
      <c r="PIR49" s="1233"/>
      <c r="PIS49" s="1233"/>
      <c r="PIT49" s="1233"/>
      <c r="PIU49" s="1232"/>
      <c r="PIV49" s="1233"/>
      <c r="PIW49" s="1233"/>
      <c r="PIX49" s="1233"/>
      <c r="PIY49" s="1233"/>
      <c r="PIZ49" s="1233"/>
      <c r="PJA49" s="1233"/>
      <c r="PJB49" s="1233"/>
      <c r="PJC49" s="1233"/>
      <c r="PJD49" s="1232"/>
      <c r="PJE49" s="1233"/>
      <c r="PJF49" s="1233"/>
      <c r="PJG49" s="1233"/>
      <c r="PJH49" s="1233"/>
      <c r="PJI49" s="1233"/>
      <c r="PJJ49" s="1233"/>
      <c r="PJK49" s="1233"/>
      <c r="PJL49" s="1233"/>
      <c r="PJM49" s="1232"/>
      <c r="PJN49" s="1233"/>
      <c r="PJO49" s="1233"/>
      <c r="PJP49" s="1233"/>
      <c r="PJQ49" s="1233"/>
      <c r="PJR49" s="1233"/>
      <c r="PJS49" s="1233"/>
      <c r="PJT49" s="1233"/>
      <c r="PJU49" s="1233"/>
      <c r="PJV49" s="1232"/>
      <c r="PJW49" s="1233"/>
      <c r="PJX49" s="1233"/>
      <c r="PJY49" s="1233"/>
      <c r="PJZ49" s="1233"/>
      <c r="PKA49" s="1233"/>
      <c r="PKB49" s="1233"/>
      <c r="PKC49" s="1233"/>
      <c r="PKD49" s="1233"/>
      <c r="PKE49" s="1232"/>
      <c r="PKF49" s="1233"/>
      <c r="PKG49" s="1233"/>
      <c r="PKH49" s="1233"/>
      <c r="PKI49" s="1233"/>
      <c r="PKJ49" s="1233"/>
      <c r="PKK49" s="1233"/>
      <c r="PKL49" s="1233"/>
      <c r="PKM49" s="1233"/>
      <c r="PKN49" s="1232"/>
      <c r="PKO49" s="1233"/>
      <c r="PKP49" s="1233"/>
      <c r="PKQ49" s="1233"/>
      <c r="PKR49" s="1233"/>
      <c r="PKS49" s="1233"/>
      <c r="PKT49" s="1233"/>
      <c r="PKU49" s="1233"/>
      <c r="PKV49" s="1233"/>
      <c r="PKW49" s="1232"/>
      <c r="PKX49" s="1233"/>
      <c r="PKY49" s="1233"/>
      <c r="PKZ49" s="1233"/>
      <c r="PLA49" s="1233"/>
      <c r="PLB49" s="1233"/>
      <c r="PLC49" s="1233"/>
      <c r="PLD49" s="1233"/>
      <c r="PLE49" s="1233"/>
      <c r="PLF49" s="1232"/>
      <c r="PLG49" s="1233"/>
      <c r="PLH49" s="1233"/>
      <c r="PLI49" s="1233"/>
      <c r="PLJ49" s="1233"/>
      <c r="PLK49" s="1233"/>
      <c r="PLL49" s="1233"/>
      <c r="PLM49" s="1233"/>
      <c r="PLN49" s="1233"/>
      <c r="PLO49" s="1232"/>
      <c r="PLP49" s="1233"/>
      <c r="PLQ49" s="1233"/>
      <c r="PLR49" s="1233"/>
      <c r="PLS49" s="1233"/>
      <c r="PLT49" s="1233"/>
      <c r="PLU49" s="1233"/>
      <c r="PLV49" s="1233"/>
      <c r="PLW49" s="1233"/>
      <c r="PLX49" s="1232"/>
      <c r="PLY49" s="1233"/>
      <c r="PLZ49" s="1233"/>
      <c r="PMA49" s="1233"/>
      <c r="PMB49" s="1233"/>
      <c r="PMC49" s="1233"/>
      <c r="PMD49" s="1233"/>
      <c r="PME49" s="1233"/>
      <c r="PMF49" s="1233"/>
      <c r="PMG49" s="1232"/>
      <c r="PMH49" s="1233"/>
      <c r="PMI49" s="1233"/>
      <c r="PMJ49" s="1233"/>
      <c r="PMK49" s="1233"/>
      <c r="PML49" s="1233"/>
      <c r="PMM49" s="1233"/>
      <c r="PMN49" s="1233"/>
      <c r="PMO49" s="1233"/>
      <c r="PMP49" s="1232"/>
      <c r="PMQ49" s="1233"/>
      <c r="PMR49" s="1233"/>
      <c r="PMS49" s="1233"/>
      <c r="PMT49" s="1233"/>
      <c r="PMU49" s="1233"/>
      <c r="PMV49" s="1233"/>
      <c r="PMW49" s="1233"/>
      <c r="PMX49" s="1233"/>
      <c r="PMY49" s="1232"/>
      <c r="PMZ49" s="1233"/>
      <c r="PNA49" s="1233"/>
      <c r="PNB49" s="1233"/>
      <c r="PNC49" s="1233"/>
      <c r="PND49" s="1233"/>
      <c r="PNE49" s="1233"/>
      <c r="PNF49" s="1233"/>
      <c r="PNG49" s="1233"/>
      <c r="PNH49" s="1232"/>
      <c r="PNI49" s="1233"/>
      <c r="PNJ49" s="1233"/>
      <c r="PNK49" s="1233"/>
      <c r="PNL49" s="1233"/>
      <c r="PNM49" s="1233"/>
      <c r="PNN49" s="1233"/>
      <c r="PNO49" s="1233"/>
      <c r="PNP49" s="1233"/>
      <c r="PNQ49" s="1232"/>
      <c r="PNR49" s="1233"/>
      <c r="PNS49" s="1233"/>
      <c r="PNT49" s="1233"/>
      <c r="PNU49" s="1233"/>
      <c r="PNV49" s="1233"/>
      <c r="PNW49" s="1233"/>
      <c r="PNX49" s="1233"/>
      <c r="PNY49" s="1233"/>
      <c r="PNZ49" s="1232"/>
      <c r="POA49" s="1233"/>
      <c r="POB49" s="1233"/>
      <c r="POC49" s="1233"/>
      <c r="POD49" s="1233"/>
      <c r="POE49" s="1233"/>
      <c r="POF49" s="1233"/>
      <c r="POG49" s="1233"/>
      <c r="POH49" s="1233"/>
      <c r="POI49" s="1232"/>
      <c r="POJ49" s="1233"/>
      <c r="POK49" s="1233"/>
      <c r="POL49" s="1233"/>
      <c r="POM49" s="1233"/>
      <c r="PON49" s="1233"/>
      <c r="POO49" s="1233"/>
      <c r="POP49" s="1233"/>
      <c r="POQ49" s="1233"/>
      <c r="POR49" s="1232"/>
      <c r="POS49" s="1233"/>
      <c r="POT49" s="1233"/>
      <c r="POU49" s="1233"/>
      <c r="POV49" s="1233"/>
      <c r="POW49" s="1233"/>
      <c r="POX49" s="1233"/>
      <c r="POY49" s="1233"/>
      <c r="POZ49" s="1233"/>
      <c r="PPA49" s="1232"/>
      <c r="PPB49" s="1233"/>
      <c r="PPC49" s="1233"/>
      <c r="PPD49" s="1233"/>
      <c r="PPE49" s="1233"/>
      <c r="PPF49" s="1233"/>
      <c r="PPG49" s="1233"/>
      <c r="PPH49" s="1233"/>
      <c r="PPI49" s="1233"/>
      <c r="PPJ49" s="1232"/>
      <c r="PPK49" s="1233"/>
      <c r="PPL49" s="1233"/>
      <c r="PPM49" s="1233"/>
      <c r="PPN49" s="1233"/>
      <c r="PPO49" s="1233"/>
      <c r="PPP49" s="1233"/>
      <c r="PPQ49" s="1233"/>
      <c r="PPR49" s="1233"/>
      <c r="PPS49" s="1232"/>
      <c r="PPT49" s="1233"/>
      <c r="PPU49" s="1233"/>
      <c r="PPV49" s="1233"/>
      <c r="PPW49" s="1233"/>
      <c r="PPX49" s="1233"/>
      <c r="PPY49" s="1233"/>
      <c r="PPZ49" s="1233"/>
      <c r="PQA49" s="1233"/>
      <c r="PQB49" s="1232"/>
      <c r="PQC49" s="1233"/>
      <c r="PQD49" s="1233"/>
      <c r="PQE49" s="1233"/>
      <c r="PQF49" s="1233"/>
      <c r="PQG49" s="1233"/>
      <c r="PQH49" s="1233"/>
      <c r="PQI49" s="1233"/>
      <c r="PQJ49" s="1233"/>
      <c r="PQK49" s="1232"/>
      <c r="PQL49" s="1233"/>
      <c r="PQM49" s="1233"/>
      <c r="PQN49" s="1233"/>
      <c r="PQO49" s="1233"/>
      <c r="PQP49" s="1233"/>
      <c r="PQQ49" s="1233"/>
      <c r="PQR49" s="1233"/>
      <c r="PQS49" s="1233"/>
      <c r="PQT49" s="1232"/>
      <c r="PQU49" s="1233"/>
      <c r="PQV49" s="1233"/>
      <c r="PQW49" s="1233"/>
      <c r="PQX49" s="1233"/>
      <c r="PQY49" s="1233"/>
      <c r="PQZ49" s="1233"/>
      <c r="PRA49" s="1233"/>
      <c r="PRB49" s="1233"/>
      <c r="PRC49" s="1232"/>
      <c r="PRD49" s="1233"/>
      <c r="PRE49" s="1233"/>
      <c r="PRF49" s="1233"/>
      <c r="PRG49" s="1233"/>
      <c r="PRH49" s="1233"/>
      <c r="PRI49" s="1233"/>
      <c r="PRJ49" s="1233"/>
      <c r="PRK49" s="1233"/>
      <c r="PRL49" s="1232"/>
      <c r="PRM49" s="1233"/>
      <c r="PRN49" s="1233"/>
      <c r="PRO49" s="1233"/>
      <c r="PRP49" s="1233"/>
      <c r="PRQ49" s="1233"/>
      <c r="PRR49" s="1233"/>
      <c r="PRS49" s="1233"/>
      <c r="PRT49" s="1233"/>
      <c r="PRU49" s="1232"/>
      <c r="PRV49" s="1233"/>
      <c r="PRW49" s="1233"/>
      <c r="PRX49" s="1233"/>
      <c r="PRY49" s="1233"/>
      <c r="PRZ49" s="1233"/>
      <c r="PSA49" s="1233"/>
      <c r="PSB49" s="1233"/>
      <c r="PSC49" s="1233"/>
      <c r="PSD49" s="1232"/>
      <c r="PSE49" s="1233"/>
      <c r="PSF49" s="1233"/>
      <c r="PSG49" s="1233"/>
      <c r="PSH49" s="1233"/>
      <c r="PSI49" s="1233"/>
      <c r="PSJ49" s="1233"/>
      <c r="PSK49" s="1233"/>
      <c r="PSL49" s="1233"/>
      <c r="PSM49" s="1232"/>
      <c r="PSN49" s="1233"/>
      <c r="PSO49" s="1233"/>
      <c r="PSP49" s="1233"/>
      <c r="PSQ49" s="1233"/>
      <c r="PSR49" s="1233"/>
      <c r="PSS49" s="1233"/>
      <c r="PST49" s="1233"/>
      <c r="PSU49" s="1233"/>
      <c r="PSV49" s="1232"/>
      <c r="PSW49" s="1233"/>
      <c r="PSX49" s="1233"/>
      <c r="PSY49" s="1233"/>
      <c r="PSZ49" s="1233"/>
      <c r="PTA49" s="1233"/>
      <c r="PTB49" s="1233"/>
      <c r="PTC49" s="1233"/>
      <c r="PTD49" s="1233"/>
      <c r="PTE49" s="1232"/>
      <c r="PTF49" s="1233"/>
      <c r="PTG49" s="1233"/>
      <c r="PTH49" s="1233"/>
      <c r="PTI49" s="1233"/>
      <c r="PTJ49" s="1233"/>
      <c r="PTK49" s="1233"/>
      <c r="PTL49" s="1233"/>
      <c r="PTM49" s="1233"/>
      <c r="PTN49" s="1232"/>
      <c r="PTO49" s="1233"/>
      <c r="PTP49" s="1233"/>
      <c r="PTQ49" s="1233"/>
      <c r="PTR49" s="1233"/>
      <c r="PTS49" s="1233"/>
      <c r="PTT49" s="1233"/>
      <c r="PTU49" s="1233"/>
      <c r="PTV49" s="1233"/>
      <c r="PTW49" s="1232"/>
      <c r="PTX49" s="1233"/>
      <c r="PTY49" s="1233"/>
      <c r="PTZ49" s="1233"/>
      <c r="PUA49" s="1233"/>
      <c r="PUB49" s="1233"/>
      <c r="PUC49" s="1233"/>
      <c r="PUD49" s="1233"/>
      <c r="PUE49" s="1233"/>
      <c r="PUF49" s="1232"/>
      <c r="PUG49" s="1233"/>
      <c r="PUH49" s="1233"/>
      <c r="PUI49" s="1233"/>
      <c r="PUJ49" s="1233"/>
      <c r="PUK49" s="1233"/>
      <c r="PUL49" s="1233"/>
      <c r="PUM49" s="1233"/>
      <c r="PUN49" s="1233"/>
      <c r="PUO49" s="1232"/>
      <c r="PUP49" s="1233"/>
      <c r="PUQ49" s="1233"/>
      <c r="PUR49" s="1233"/>
      <c r="PUS49" s="1233"/>
      <c r="PUT49" s="1233"/>
      <c r="PUU49" s="1233"/>
      <c r="PUV49" s="1233"/>
      <c r="PUW49" s="1233"/>
      <c r="PUX49" s="1232"/>
      <c r="PUY49" s="1233"/>
      <c r="PUZ49" s="1233"/>
      <c r="PVA49" s="1233"/>
      <c r="PVB49" s="1233"/>
      <c r="PVC49" s="1233"/>
      <c r="PVD49" s="1233"/>
      <c r="PVE49" s="1233"/>
      <c r="PVF49" s="1233"/>
      <c r="PVG49" s="1232"/>
      <c r="PVH49" s="1233"/>
      <c r="PVI49" s="1233"/>
      <c r="PVJ49" s="1233"/>
      <c r="PVK49" s="1233"/>
      <c r="PVL49" s="1233"/>
      <c r="PVM49" s="1233"/>
      <c r="PVN49" s="1233"/>
      <c r="PVO49" s="1233"/>
      <c r="PVP49" s="1232"/>
      <c r="PVQ49" s="1233"/>
      <c r="PVR49" s="1233"/>
      <c r="PVS49" s="1233"/>
      <c r="PVT49" s="1233"/>
      <c r="PVU49" s="1233"/>
      <c r="PVV49" s="1233"/>
      <c r="PVW49" s="1233"/>
      <c r="PVX49" s="1233"/>
      <c r="PVY49" s="1232"/>
      <c r="PVZ49" s="1233"/>
      <c r="PWA49" s="1233"/>
      <c r="PWB49" s="1233"/>
      <c r="PWC49" s="1233"/>
      <c r="PWD49" s="1233"/>
      <c r="PWE49" s="1233"/>
      <c r="PWF49" s="1233"/>
      <c r="PWG49" s="1233"/>
      <c r="PWH49" s="1232"/>
      <c r="PWI49" s="1233"/>
      <c r="PWJ49" s="1233"/>
      <c r="PWK49" s="1233"/>
      <c r="PWL49" s="1233"/>
      <c r="PWM49" s="1233"/>
      <c r="PWN49" s="1233"/>
      <c r="PWO49" s="1233"/>
      <c r="PWP49" s="1233"/>
      <c r="PWQ49" s="1232"/>
      <c r="PWR49" s="1233"/>
      <c r="PWS49" s="1233"/>
      <c r="PWT49" s="1233"/>
      <c r="PWU49" s="1233"/>
      <c r="PWV49" s="1233"/>
      <c r="PWW49" s="1233"/>
      <c r="PWX49" s="1233"/>
      <c r="PWY49" s="1233"/>
      <c r="PWZ49" s="1232"/>
      <c r="PXA49" s="1233"/>
      <c r="PXB49" s="1233"/>
      <c r="PXC49" s="1233"/>
      <c r="PXD49" s="1233"/>
      <c r="PXE49" s="1233"/>
      <c r="PXF49" s="1233"/>
      <c r="PXG49" s="1233"/>
      <c r="PXH49" s="1233"/>
      <c r="PXI49" s="1232"/>
      <c r="PXJ49" s="1233"/>
      <c r="PXK49" s="1233"/>
      <c r="PXL49" s="1233"/>
      <c r="PXM49" s="1233"/>
      <c r="PXN49" s="1233"/>
      <c r="PXO49" s="1233"/>
      <c r="PXP49" s="1233"/>
      <c r="PXQ49" s="1233"/>
      <c r="PXR49" s="1232"/>
      <c r="PXS49" s="1233"/>
      <c r="PXT49" s="1233"/>
      <c r="PXU49" s="1233"/>
      <c r="PXV49" s="1233"/>
      <c r="PXW49" s="1233"/>
      <c r="PXX49" s="1233"/>
      <c r="PXY49" s="1233"/>
      <c r="PXZ49" s="1233"/>
      <c r="PYA49" s="1232"/>
      <c r="PYB49" s="1233"/>
      <c r="PYC49" s="1233"/>
      <c r="PYD49" s="1233"/>
      <c r="PYE49" s="1233"/>
      <c r="PYF49" s="1233"/>
      <c r="PYG49" s="1233"/>
      <c r="PYH49" s="1233"/>
      <c r="PYI49" s="1233"/>
      <c r="PYJ49" s="1232"/>
      <c r="PYK49" s="1233"/>
      <c r="PYL49" s="1233"/>
      <c r="PYM49" s="1233"/>
      <c r="PYN49" s="1233"/>
      <c r="PYO49" s="1233"/>
      <c r="PYP49" s="1233"/>
      <c r="PYQ49" s="1233"/>
      <c r="PYR49" s="1233"/>
      <c r="PYS49" s="1232"/>
      <c r="PYT49" s="1233"/>
      <c r="PYU49" s="1233"/>
      <c r="PYV49" s="1233"/>
      <c r="PYW49" s="1233"/>
      <c r="PYX49" s="1233"/>
      <c r="PYY49" s="1233"/>
      <c r="PYZ49" s="1233"/>
      <c r="PZA49" s="1233"/>
      <c r="PZB49" s="1232"/>
      <c r="PZC49" s="1233"/>
      <c r="PZD49" s="1233"/>
      <c r="PZE49" s="1233"/>
      <c r="PZF49" s="1233"/>
      <c r="PZG49" s="1233"/>
      <c r="PZH49" s="1233"/>
      <c r="PZI49" s="1233"/>
      <c r="PZJ49" s="1233"/>
      <c r="PZK49" s="1232"/>
      <c r="PZL49" s="1233"/>
      <c r="PZM49" s="1233"/>
      <c r="PZN49" s="1233"/>
      <c r="PZO49" s="1233"/>
      <c r="PZP49" s="1233"/>
      <c r="PZQ49" s="1233"/>
      <c r="PZR49" s="1233"/>
      <c r="PZS49" s="1233"/>
      <c r="PZT49" s="1232"/>
      <c r="PZU49" s="1233"/>
      <c r="PZV49" s="1233"/>
      <c r="PZW49" s="1233"/>
      <c r="PZX49" s="1233"/>
      <c r="PZY49" s="1233"/>
      <c r="PZZ49" s="1233"/>
      <c r="QAA49" s="1233"/>
      <c r="QAB49" s="1233"/>
      <c r="QAC49" s="1232"/>
      <c r="QAD49" s="1233"/>
      <c r="QAE49" s="1233"/>
      <c r="QAF49" s="1233"/>
      <c r="QAG49" s="1233"/>
      <c r="QAH49" s="1233"/>
      <c r="QAI49" s="1233"/>
      <c r="QAJ49" s="1233"/>
      <c r="QAK49" s="1233"/>
      <c r="QAL49" s="1232"/>
      <c r="QAM49" s="1233"/>
      <c r="QAN49" s="1233"/>
      <c r="QAO49" s="1233"/>
      <c r="QAP49" s="1233"/>
      <c r="QAQ49" s="1233"/>
      <c r="QAR49" s="1233"/>
      <c r="QAS49" s="1233"/>
      <c r="QAT49" s="1233"/>
      <c r="QAU49" s="1232"/>
      <c r="QAV49" s="1233"/>
      <c r="QAW49" s="1233"/>
      <c r="QAX49" s="1233"/>
      <c r="QAY49" s="1233"/>
      <c r="QAZ49" s="1233"/>
      <c r="QBA49" s="1233"/>
      <c r="QBB49" s="1233"/>
      <c r="QBC49" s="1233"/>
      <c r="QBD49" s="1232"/>
      <c r="QBE49" s="1233"/>
      <c r="QBF49" s="1233"/>
      <c r="QBG49" s="1233"/>
      <c r="QBH49" s="1233"/>
      <c r="QBI49" s="1233"/>
      <c r="QBJ49" s="1233"/>
      <c r="QBK49" s="1233"/>
      <c r="QBL49" s="1233"/>
      <c r="QBM49" s="1232"/>
      <c r="QBN49" s="1233"/>
      <c r="QBO49" s="1233"/>
      <c r="QBP49" s="1233"/>
      <c r="QBQ49" s="1233"/>
      <c r="QBR49" s="1233"/>
      <c r="QBS49" s="1233"/>
      <c r="QBT49" s="1233"/>
      <c r="QBU49" s="1233"/>
      <c r="QBV49" s="1232"/>
      <c r="QBW49" s="1233"/>
      <c r="QBX49" s="1233"/>
      <c r="QBY49" s="1233"/>
      <c r="QBZ49" s="1233"/>
      <c r="QCA49" s="1233"/>
      <c r="QCB49" s="1233"/>
      <c r="QCC49" s="1233"/>
      <c r="QCD49" s="1233"/>
      <c r="QCE49" s="1232"/>
      <c r="QCF49" s="1233"/>
      <c r="QCG49" s="1233"/>
      <c r="QCH49" s="1233"/>
      <c r="QCI49" s="1233"/>
      <c r="QCJ49" s="1233"/>
      <c r="QCK49" s="1233"/>
      <c r="QCL49" s="1233"/>
      <c r="QCM49" s="1233"/>
      <c r="QCN49" s="1232"/>
      <c r="QCO49" s="1233"/>
      <c r="QCP49" s="1233"/>
      <c r="QCQ49" s="1233"/>
      <c r="QCR49" s="1233"/>
      <c r="QCS49" s="1233"/>
      <c r="QCT49" s="1233"/>
      <c r="QCU49" s="1233"/>
      <c r="QCV49" s="1233"/>
      <c r="QCW49" s="1232"/>
      <c r="QCX49" s="1233"/>
      <c r="QCY49" s="1233"/>
      <c r="QCZ49" s="1233"/>
      <c r="QDA49" s="1233"/>
      <c r="QDB49" s="1233"/>
      <c r="QDC49" s="1233"/>
      <c r="QDD49" s="1233"/>
      <c r="QDE49" s="1233"/>
      <c r="QDF49" s="1232"/>
      <c r="QDG49" s="1233"/>
      <c r="QDH49" s="1233"/>
      <c r="QDI49" s="1233"/>
      <c r="QDJ49" s="1233"/>
      <c r="QDK49" s="1233"/>
      <c r="QDL49" s="1233"/>
      <c r="QDM49" s="1233"/>
      <c r="QDN49" s="1233"/>
      <c r="QDO49" s="1232"/>
      <c r="QDP49" s="1233"/>
      <c r="QDQ49" s="1233"/>
      <c r="QDR49" s="1233"/>
      <c r="QDS49" s="1233"/>
      <c r="QDT49" s="1233"/>
      <c r="QDU49" s="1233"/>
      <c r="QDV49" s="1233"/>
      <c r="QDW49" s="1233"/>
      <c r="QDX49" s="1232"/>
      <c r="QDY49" s="1233"/>
      <c r="QDZ49" s="1233"/>
      <c r="QEA49" s="1233"/>
      <c r="QEB49" s="1233"/>
      <c r="QEC49" s="1233"/>
      <c r="QED49" s="1233"/>
      <c r="QEE49" s="1233"/>
      <c r="QEF49" s="1233"/>
      <c r="QEG49" s="1232"/>
      <c r="QEH49" s="1233"/>
      <c r="QEI49" s="1233"/>
      <c r="QEJ49" s="1233"/>
      <c r="QEK49" s="1233"/>
      <c r="QEL49" s="1233"/>
      <c r="QEM49" s="1233"/>
      <c r="QEN49" s="1233"/>
      <c r="QEO49" s="1233"/>
      <c r="QEP49" s="1232"/>
      <c r="QEQ49" s="1233"/>
      <c r="QER49" s="1233"/>
      <c r="QES49" s="1233"/>
      <c r="QET49" s="1233"/>
      <c r="QEU49" s="1233"/>
      <c r="QEV49" s="1233"/>
      <c r="QEW49" s="1233"/>
      <c r="QEX49" s="1233"/>
      <c r="QEY49" s="1232"/>
      <c r="QEZ49" s="1233"/>
      <c r="QFA49" s="1233"/>
      <c r="QFB49" s="1233"/>
      <c r="QFC49" s="1233"/>
      <c r="QFD49" s="1233"/>
      <c r="QFE49" s="1233"/>
      <c r="QFF49" s="1233"/>
      <c r="QFG49" s="1233"/>
      <c r="QFH49" s="1232"/>
      <c r="QFI49" s="1233"/>
      <c r="QFJ49" s="1233"/>
      <c r="QFK49" s="1233"/>
      <c r="QFL49" s="1233"/>
      <c r="QFM49" s="1233"/>
      <c r="QFN49" s="1233"/>
      <c r="QFO49" s="1233"/>
      <c r="QFP49" s="1233"/>
      <c r="QFQ49" s="1232"/>
      <c r="QFR49" s="1233"/>
      <c r="QFS49" s="1233"/>
      <c r="QFT49" s="1233"/>
      <c r="QFU49" s="1233"/>
      <c r="QFV49" s="1233"/>
      <c r="QFW49" s="1233"/>
      <c r="QFX49" s="1233"/>
      <c r="QFY49" s="1233"/>
      <c r="QFZ49" s="1232"/>
      <c r="QGA49" s="1233"/>
      <c r="QGB49" s="1233"/>
      <c r="QGC49" s="1233"/>
      <c r="QGD49" s="1233"/>
      <c r="QGE49" s="1233"/>
      <c r="QGF49" s="1233"/>
      <c r="QGG49" s="1233"/>
      <c r="QGH49" s="1233"/>
      <c r="QGI49" s="1232"/>
      <c r="QGJ49" s="1233"/>
      <c r="QGK49" s="1233"/>
      <c r="QGL49" s="1233"/>
      <c r="QGM49" s="1233"/>
      <c r="QGN49" s="1233"/>
      <c r="QGO49" s="1233"/>
      <c r="QGP49" s="1233"/>
      <c r="QGQ49" s="1233"/>
      <c r="QGR49" s="1232"/>
      <c r="QGS49" s="1233"/>
      <c r="QGT49" s="1233"/>
      <c r="QGU49" s="1233"/>
      <c r="QGV49" s="1233"/>
      <c r="QGW49" s="1233"/>
      <c r="QGX49" s="1233"/>
      <c r="QGY49" s="1233"/>
      <c r="QGZ49" s="1233"/>
      <c r="QHA49" s="1232"/>
      <c r="QHB49" s="1233"/>
      <c r="QHC49" s="1233"/>
      <c r="QHD49" s="1233"/>
      <c r="QHE49" s="1233"/>
      <c r="QHF49" s="1233"/>
      <c r="QHG49" s="1233"/>
      <c r="QHH49" s="1233"/>
      <c r="QHI49" s="1233"/>
      <c r="QHJ49" s="1232"/>
      <c r="QHK49" s="1233"/>
      <c r="QHL49" s="1233"/>
      <c r="QHM49" s="1233"/>
      <c r="QHN49" s="1233"/>
      <c r="QHO49" s="1233"/>
      <c r="QHP49" s="1233"/>
      <c r="QHQ49" s="1233"/>
      <c r="QHR49" s="1233"/>
      <c r="QHS49" s="1232"/>
      <c r="QHT49" s="1233"/>
      <c r="QHU49" s="1233"/>
      <c r="QHV49" s="1233"/>
      <c r="QHW49" s="1233"/>
      <c r="QHX49" s="1233"/>
      <c r="QHY49" s="1233"/>
      <c r="QHZ49" s="1233"/>
      <c r="QIA49" s="1233"/>
      <c r="QIB49" s="1232"/>
      <c r="QIC49" s="1233"/>
      <c r="QID49" s="1233"/>
      <c r="QIE49" s="1233"/>
      <c r="QIF49" s="1233"/>
      <c r="QIG49" s="1233"/>
      <c r="QIH49" s="1233"/>
      <c r="QII49" s="1233"/>
      <c r="QIJ49" s="1233"/>
      <c r="QIK49" s="1232"/>
      <c r="QIL49" s="1233"/>
      <c r="QIM49" s="1233"/>
      <c r="QIN49" s="1233"/>
      <c r="QIO49" s="1233"/>
      <c r="QIP49" s="1233"/>
      <c r="QIQ49" s="1233"/>
      <c r="QIR49" s="1233"/>
      <c r="QIS49" s="1233"/>
      <c r="QIT49" s="1232"/>
      <c r="QIU49" s="1233"/>
      <c r="QIV49" s="1233"/>
      <c r="QIW49" s="1233"/>
      <c r="QIX49" s="1233"/>
      <c r="QIY49" s="1233"/>
      <c r="QIZ49" s="1233"/>
      <c r="QJA49" s="1233"/>
      <c r="QJB49" s="1233"/>
      <c r="QJC49" s="1232"/>
      <c r="QJD49" s="1233"/>
      <c r="QJE49" s="1233"/>
      <c r="QJF49" s="1233"/>
      <c r="QJG49" s="1233"/>
      <c r="QJH49" s="1233"/>
      <c r="QJI49" s="1233"/>
      <c r="QJJ49" s="1233"/>
      <c r="QJK49" s="1233"/>
      <c r="QJL49" s="1232"/>
      <c r="QJM49" s="1233"/>
      <c r="QJN49" s="1233"/>
      <c r="QJO49" s="1233"/>
      <c r="QJP49" s="1233"/>
      <c r="QJQ49" s="1233"/>
      <c r="QJR49" s="1233"/>
      <c r="QJS49" s="1233"/>
      <c r="QJT49" s="1233"/>
      <c r="QJU49" s="1232"/>
      <c r="QJV49" s="1233"/>
      <c r="QJW49" s="1233"/>
      <c r="QJX49" s="1233"/>
      <c r="QJY49" s="1233"/>
      <c r="QJZ49" s="1233"/>
      <c r="QKA49" s="1233"/>
      <c r="QKB49" s="1233"/>
      <c r="QKC49" s="1233"/>
      <c r="QKD49" s="1232"/>
      <c r="QKE49" s="1233"/>
      <c r="QKF49" s="1233"/>
      <c r="QKG49" s="1233"/>
      <c r="QKH49" s="1233"/>
      <c r="QKI49" s="1233"/>
      <c r="QKJ49" s="1233"/>
      <c r="QKK49" s="1233"/>
      <c r="QKL49" s="1233"/>
      <c r="QKM49" s="1232"/>
      <c r="QKN49" s="1233"/>
      <c r="QKO49" s="1233"/>
      <c r="QKP49" s="1233"/>
      <c r="QKQ49" s="1233"/>
      <c r="QKR49" s="1233"/>
      <c r="QKS49" s="1233"/>
      <c r="QKT49" s="1233"/>
      <c r="QKU49" s="1233"/>
      <c r="QKV49" s="1232"/>
      <c r="QKW49" s="1233"/>
      <c r="QKX49" s="1233"/>
      <c r="QKY49" s="1233"/>
      <c r="QKZ49" s="1233"/>
      <c r="QLA49" s="1233"/>
      <c r="QLB49" s="1233"/>
      <c r="QLC49" s="1233"/>
      <c r="QLD49" s="1233"/>
      <c r="QLE49" s="1232"/>
      <c r="QLF49" s="1233"/>
      <c r="QLG49" s="1233"/>
      <c r="QLH49" s="1233"/>
      <c r="QLI49" s="1233"/>
      <c r="QLJ49" s="1233"/>
      <c r="QLK49" s="1233"/>
      <c r="QLL49" s="1233"/>
      <c r="QLM49" s="1233"/>
      <c r="QLN49" s="1232"/>
      <c r="QLO49" s="1233"/>
      <c r="QLP49" s="1233"/>
      <c r="QLQ49" s="1233"/>
      <c r="QLR49" s="1233"/>
      <c r="QLS49" s="1233"/>
      <c r="QLT49" s="1233"/>
      <c r="QLU49" s="1233"/>
      <c r="QLV49" s="1233"/>
      <c r="QLW49" s="1232"/>
      <c r="QLX49" s="1233"/>
      <c r="QLY49" s="1233"/>
      <c r="QLZ49" s="1233"/>
      <c r="QMA49" s="1233"/>
      <c r="QMB49" s="1233"/>
      <c r="QMC49" s="1233"/>
      <c r="QMD49" s="1233"/>
      <c r="QME49" s="1233"/>
      <c r="QMF49" s="1232"/>
      <c r="QMG49" s="1233"/>
      <c r="QMH49" s="1233"/>
      <c r="QMI49" s="1233"/>
      <c r="QMJ49" s="1233"/>
      <c r="QMK49" s="1233"/>
      <c r="QML49" s="1233"/>
      <c r="QMM49" s="1233"/>
      <c r="QMN49" s="1233"/>
      <c r="QMO49" s="1232"/>
      <c r="QMP49" s="1233"/>
      <c r="QMQ49" s="1233"/>
      <c r="QMR49" s="1233"/>
      <c r="QMS49" s="1233"/>
      <c r="QMT49" s="1233"/>
      <c r="QMU49" s="1233"/>
      <c r="QMV49" s="1233"/>
      <c r="QMW49" s="1233"/>
      <c r="QMX49" s="1232"/>
      <c r="QMY49" s="1233"/>
      <c r="QMZ49" s="1233"/>
      <c r="QNA49" s="1233"/>
      <c r="QNB49" s="1233"/>
      <c r="QNC49" s="1233"/>
      <c r="QND49" s="1233"/>
      <c r="QNE49" s="1233"/>
      <c r="QNF49" s="1233"/>
      <c r="QNG49" s="1232"/>
      <c r="QNH49" s="1233"/>
      <c r="QNI49" s="1233"/>
      <c r="QNJ49" s="1233"/>
      <c r="QNK49" s="1233"/>
      <c r="QNL49" s="1233"/>
      <c r="QNM49" s="1233"/>
      <c r="QNN49" s="1233"/>
      <c r="QNO49" s="1233"/>
      <c r="QNP49" s="1232"/>
      <c r="QNQ49" s="1233"/>
      <c r="QNR49" s="1233"/>
      <c r="QNS49" s="1233"/>
      <c r="QNT49" s="1233"/>
      <c r="QNU49" s="1233"/>
      <c r="QNV49" s="1233"/>
      <c r="QNW49" s="1233"/>
      <c r="QNX49" s="1233"/>
      <c r="QNY49" s="1232"/>
      <c r="QNZ49" s="1233"/>
      <c r="QOA49" s="1233"/>
      <c r="QOB49" s="1233"/>
      <c r="QOC49" s="1233"/>
      <c r="QOD49" s="1233"/>
      <c r="QOE49" s="1233"/>
      <c r="QOF49" s="1233"/>
      <c r="QOG49" s="1233"/>
      <c r="QOH49" s="1232"/>
      <c r="QOI49" s="1233"/>
      <c r="QOJ49" s="1233"/>
      <c r="QOK49" s="1233"/>
      <c r="QOL49" s="1233"/>
      <c r="QOM49" s="1233"/>
      <c r="QON49" s="1233"/>
      <c r="QOO49" s="1233"/>
      <c r="QOP49" s="1233"/>
      <c r="QOQ49" s="1232"/>
      <c r="QOR49" s="1233"/>
      <c r="QOS49" s="1233"/>
      <c r="QOT49" s="1233"/>
      <c r="QOU49" s="1233"/>
      <c r="QOV49" s="1233"/>
      <c r="QOW49" s="1233"/>
      <c r="QOX49" s="1233"/>
      <c r="QOY49" s="1233"/>
      <c r="QOZ49" s="1232"/>
      <c r="QPA49" s="1233"/>
      <c r="QPB49" s="1233"/>
      <c r="QPC49" s="1233"/>
      <c r="QPD49" s="1233"/>
      <c r="QPE49" s="1233"/>
      <c r="QPF49" s="1233"/>
      <c r="QPG49" s="1233"/>
      <c r="QPH49" s="1233"/>
      <c r="QPI49" s="1232"/>
      <c r="QPJ49" s="1233"/>
      <c r="QPK49" s="1233"/>
      <c r="QPL49" s="1233"/>
      <c r="QPM49" s="1233"/>
      <c r="QPN49" s="1233"/>
      <c r="QPO49" s="1233"/>
      <c r="QPP49" s="1233"/>
      <c r="QPQ49" s="1233"/>
      <c r="QPR49" s="1232"/>
      <c r="QPS49" s="1233"/>
      <c r="QPT49" s="1233"/>
      <c r="QPU49" s="1233"/>
      <c r="QPV49" s="1233"/>
      <c r="QPW49" s="1233"/>
      <c r="QPX49" s="1233"/>
      <c r="QPY49" s="1233"/>
      <c r="QPZ49" s="1233"/>
      <c r="QQA49" s="1232"/>
      <c r="QQB49" s="1233"/>
      <c r="QQC49" s="1233"/>
      <c r="QQD49" s="1233"/>
      <c r="QQE49" s="1233"/>
      <c r="QQF49" s="1233"/>
      <c r="QQG49" s="1233"/>
      <c r="QQH49" s="1233"/>
      <c r="QQI49" s="1233"/>
      <c r="QQJ49" s="1232"/>
      <c r="QQK49" s="1233"/>
      <c r="QQL49" s="1233"/>
      <c r="QQM49" s="1233"/>
      <c r="QQN49" s="1233"/>
      <c r="QQO49" s="1233"/>
      <c r="QQP49" s="1233"/>
      <c r="QQQ49" s="1233"/>
      <c r="QQR49" s="1233"/>
      <c r="QQS49" s="1232"/>
      <c r="QQT49" s="1233"/>
      <c r="QQU49" s="1233"/>
      <c r="QQV49" s="1233"/>
      <c r="QQW49" s="1233"/>
      <c r="QQX49" s="1233"/>
      <c r="QQY49" s="1233"/>
      <c r="QQZ49" s="1233"/>
      <c r="QRA49" s="1233"/>
      <c r="QRB49" s="1232"/>
      <c r="QRC49" s="1233"/>
      <c r="QRD49" s="1233"/>
      <c r="QRE49" s="1233"/>
      <c r="QRF49" s="1233"/>
      <c r="QRG49" s="1233"/>
      <c r="QRH49" s="1233"/>
      <c r="QRI49" s="1233"/>
      <c r="QRJ49" s="1233"/>
      <c r="QRK49" s="1232"/>
      <c r="QRL49" s="1233"/>
      <c r="QRM49" s="1233"/>
      <c r="QRN49" s="1233"/>
      <c r="QRO49" s="1233"/>
      <c r="QRP49" s="1233"/>
      <c r="QRQ49" s="1233"/>
      <c r="QRR49" s="1233"/>
      <c r="QRS49" s="1233"/>
      <c r="QRT49" s="1232"/>
      <c r="QRU49" s="1233"/>
      <c r="QRV49" s="1233"/>
      <c r="QRW49" s="1233"/>
      <c r="QRX49" s="1233"/>
      <c r="QRY49" s="1233"/>
      <c r="QRZ49" s="1233"/>
      <c r="QSA49" s="1233"/>
      <c r="QSB49" s="1233"/>
      <c r="QSC49" s="1232"/>
      <c r="QSD49" s="1233"/>
      <c r="QSE49" s="1233"/>
      <c r="QSF49" s="1233"/>
      <c r="QSG49" s="1233"/>
      <c r="QSH49" s="1233"/>
      <c r="QSI49" s="1233"/>
      <c r="QSJ49" s="1233"/>
      <c r="QSK49" s="1233"/>
      <c r="QSL49" s="1232"/>
      <c r="QSM49" s="1233"/>
      <c r="QSN49" s="1233"/>
      <c r="QSO49" s="1233"/>
      <c r="QSP49" s="1233"/>
      <c r="QSQ49" s="1233"/>
      <c r="QSR49" s="1233"/>
      <c r="QSS49" s="1233"/>
      <c r="QST49" s="1233"/>
      <c r="QSU49" s="1232"/>
      <c r="QSV49" s="1233"/>
      <c r="QSW49" s="1233"/>
      <c r="QSX49" s="1233"/>
      <c r="QSY49" s="1233"/>
      <c r="QSZ49" s="1233"/>
      <c r="QTA49" s="1233"/>
      <c r="QTB49" s="1233"/>
      <c r="QTC49" s="1233"/>
      <c r="QTD49" s="1232"/>
      <c r="QTE49" s="1233"/>
      <c r="QTF49" s="1233"/>
      <c r="QTG49" s="1233"/>
      <c r="QTH49" s="1233"/>
      <c r="QTI49" s="1233"/>
      <c r="QTJ49" s="1233"/>
      <c r="QTK49" s="1233"/>
      <c r="QTL49" s="1233"/>
      <c r="QTM49" s="1232"/>
      <c r="QTN49" s="1233"/>
      <c r="QTO49" s="1233"/>
      <c r="QTP49" s="1233"/>
      <c r="QTQ49" s="1233"/>
      <c r="QTR49" s="1233"/>
      <c r="QTS49" s="1233"/>
      <c r="QTT49" s="1233"/>
      <c r="QTU49" s="1233"/>
      <c r="QTV49" s="1232"/>
      <c r="QTW49" s="1233"/>
      <c r="QTX49" s="1233"/>
      <c r="QTY49" s="1233"/>
      <c r="QTZ49" s="1233"/>
      <c r="QUA49" s="1233"/>
      <c r="QUB49" s="1233"/>
      <c r="QUC49" s="1233"/>
      <c r="QUD49" s="1233"/>
      <c r="QUE49" s="1232"/>
      <c r="QUF49" s="1233"/>
      <c r="QUG49" s="1233"/>
      <c r="QUH49" s="1233"/>
      <c r="QUI49" s="1233"/>
      <c r="QUJ49" s="1233"/>
      <c r="QUK49" s="1233"/>
      <c r="QUL49" s="1233"/>
      <c r="QUM49" s="1233"/>
      <c r="QUN49" s="1232"/>
      <c r="QUO49" s="1233"/>
      <c r="QUP49" s="1233"/>
      <c r="QUQ49" s="1233"/>
      <c r="QUR49" s="1233"/>
      <c r="QUS49" s="1233"/>
      <c r="QUT49" s="1233"/>
      <c r="QUU49" s="1233"/>
      <c r="QUV49" s="1233"/>
      <c r="QUW49" s="1232"/>
      <c r="QUX49" s="1233"/>
      <c r="QUY49" s="1233"/>
      <c r="QUZ49" s="1233"/>
      <c r="QVA49" s="1233"/>
      <c r="QVB49" s="1233"/>
      <c r="QVC49" s="1233"/>
      <c r="QVD49" s="1233"/>
      <c r="QVE49" s="1233"/>
      <c r="QVF49" s="1232"/>
      <c r="QVG49" s="1233"/>
      <c r="QVH49" s="1233"/>
      <c r="QVI49" s="1233"/>
      <c r="QVJ49" s="1233"/>
      <c r="QVK49" s="1233"/>
      <c r="QVL49" s="1233"/>
      <c r="QVM49" s="1233"/>
      <c r="QVN49" s="1233"/>
      <c r="QVO49" s="1232"/>
      <c r="QVP49" s="1233"/>
      <c r="QVQ49" s="1233"/>
      <c r="QVR49" s="1233"/>
      <c r="QVS49" s="1233"/>
      <c r="QVT49" s="1233"/>
      <c r="QVU49" s="1233"/>
      <c r="QVV49" s="1233"/>
      <c r="QVW49" s="1233"/>
      <c r="QVX49" s="1232"/>
      <c r="QVY49" s="1233"/>
      <c r="QVZ49" s="1233"/>
      <c r="QWA49" s="1233"/>
      <c r="QWB49" s="1233"/>
      <c r="QWC49" s="1233"/>
      <c r="QWD49" s="1233"/>
      <c r="QWE49" s="1233"/>
      <c r="QWF49" s="1233"/>
      <c r="QWG49" s="1232"/>
      <c r="QWH49" s="1233"/>
      <c r="QWI49" s="1233"/>
      <c r="QWJ49" s="1233"/>
      <c r="QWK49" s="1233"/>
      <c r="QWL49" s="1233"/>
      <c r="QWM49" s="1233"/>
      <c r="QWN49" s="1233"/>
      <c r="QWO49" s="1233"/>
      <c r="QWP49" s="1232"/>
      <c r="QWQ49" s="1233"/>
      <c r="QWR49" s="1233"/>
      <c r="QWS49" s="1233"/>
      <c r="QWT49" s="1233"/>
      <c r="QWU49" s="1233"/>
      <c r="QWV49" s="1233"/>
      <c r="QWW49" s="1233"/>
      <c r="QWX49" s="1233"/>
      <c r="QWY49" s="1232"/>
      <c r="QWZ49" s="1233"/>
      <c r="QXA49" s="1233"/>
      <c r="QXB49" s="1233"/>
      <c r="QXC49" s="1233"/>
      <c r="QXD49" s="1233"/>
      <c r="QXE49" s="1233"/>
      <c r="QXF49" s="1233"/>
      <c r="QXG49" s="1233"/>
      <c r="QXH49" s="1232"/>
      <c r="QXI49" s="1233"/>
      <c r="QXJ49" s="1233"/>
      <c r="QXK49" s="1233"/>
      <c r="QXL49" s="1233"/>
      <c r="QXM49" s="1233"/>
      <c r="QXN49" s="1233"/>
      <c r="QXO49" s="1233"/>
      <c r="QXP49" s="1233"/>
      <c r="QXQ49" s="1232"/>
      <c r="QXR49" s="1233"/>
      <c r="QXS49" s="1233"/>
      <c r="QXT49" s="1233"/>
      <c r="QXU49" s="1233"/>
      <c r="QXV49" s="1233"/>
      <c r="QXW49" s="1233"/>
      <c r="QXX49" s="1233"/>
      <c r="QXY49" s="1233"/>
      <c r="QXZ49" s="1232"/>
      <c r="QYA49" s="1233"/>
      <c r="QYB49" s="1233"/>
      <c r="QYC49" s="1233"/>
      <c r="QYD49" s="1233"/>
      <c r="QYE49" s="1233"/>
      <c r="QYF49" s="1233"/>
      <c r="QYG49" s="1233"/>
      <c r="QYH49" s="1233"/>
      <c r="QYI49" s="1232"/>
      <c r="QYJ49" s="1233"/>
      <c r="QYK49" s="1233"/>
      <c r="QYL49" s="1233"/>
      <c r="QYM49" s="1233"/>
      <c r="QYN49" s="1233"/>
      <c r="QYO49" s="1233"/>
      <c r="QYP49" s="1233"/>
      <c r="QYQ49" s="1233"/>
      <c r="QYR49" s="1232"/>
      <c r="QYS49" s="1233"/>
      <c r="QYT49" s="1233"/>
      <c r="QYU49" s="1233"/>
      <c r="QYV49" s="1233"/>
      <c r="QYW49" s="1233"/>
      <c r="QYX49" s="1233"/>
      <c r="QYY49" s="1233"/>
      <c r="QYZ49" s="1233"/>
      <c r="QZA49" s="1232"/>
      <c r="QZB49" s="1233"/>
      <c r="QZC49" s="1233"/>
      <c r="QZD49" s="1233"/>
      <c r="QZE49" s="1233"/>
      <c r="QZF49" s="1233"/>
      <c r="QZG49" s="1233"/>
      <c r="QZH49" s="1233"/>
      <c r="QZI49" s="1233"/>
      <c r="QZJ49" s="1232"/>
      <c r="QZK49" s="1233"/>
      <c r="QZL49" s="1233"/>
      <c r="QZM49" s="1233"/>
      <c r="QZN49" s="1233"/>
      <c r="QZO49" s="1233"/>
      <c r="QZP49" s="1233"/>
      <c r="QZQ49" s="1233"/>
      <c r="QZR49" s="1233"/>
      <c r="QZS49" s="1232"/>
      <c r="QZT49" s="1233"/>
      <c r="QZU49" s="1233"/>
      <c r="QZV49" s="1233"/>
      <c r="QZW49" s="1233"/>
      <c r="QZX49" s="1233"/>
      <c r="QZY49" s="1233"/>
      <c r="QZZ49" s="1233"/>
      <c r="RAA49" s="1233"/>
      <c r="RAB49" s="1232"/>
      <c r="RAC49" s="1233"/>
      <c r="RAD49" s="1233"/>
      <c r="RAE49" s="1233"/>
      <c r="RAF49" s="1233"/>
      <c r="RAG49" s="1233"/>
      <c r="RAH49" s="1233"/>
      <c r="RAI49" s="1233"/>
      <c r="RAJ49" s="1233"/>
      <c r="RAK49" s="1232"/>
      <c r="RAL49" s="1233"/>
      <c r="RAM49" s="1233"/>
      <c r="RAN49" s="1233"/>
      <c r="RAO49" s="1233"/>
      <c r="RAP49" s="1233"/>
      <c r="RAQ49" s="1233"/>
      <c r="RAR49" s="1233"/>
      <c r="RAS49" s="1233"/>
      <c r="RAT49" s="1232"/>
      <c r="RAU49" s="1233"/>
      <c r="RAV49" s="1233"/>
      <c r="RAW49" s="1233"/>
      <c r="RAX49" s="1233"/>
      <c r="RAY49" s="1233"/>
      <c r="RAZ49" s="1233"/>
      <c r="RBA49" s="1233"/>
      <c r="RBB49" s="1233"/>
      <c r="RBC49" s="1232"/>
      <c r="RBD49" s="1233"/>
      <c r="RBE49" s="1233"/>
      <c r="RBF49" s="1233"/>
      <c r="RBG49" s="1233"/>
      <c r="RBH49" s="1233"/>
      <c r="RBI49" s="1233"/>
      <c r="RBJ49" s="1233"/>
      <c r="RBK49" s="1233"/>
      <c r="RBL49" s="1232"/>
      <c r="RBM49" s="1233"/>
      <c r="RBN49" s="1233"/>
      <c r="RBO49" s="1233"/>
      <c r="RBP49" s="1233"/>
      <c r="RBQ49" s="1233"/>
      <c r="RBR49" s="1233"/>
      <c r="RBS49" s="1233"/>
      <c r="RBT49" s="1233"/>
      <c r="RBU49" s="1232"/>
      <c r="RBV49" s="1233"/>
      <c r="RBW49" s="1233"/>
      <c r="RBX49" s="1233"/>
      <c r="RBY49" s="1233"/>
      <c r="RBZ49" s="1233"/>
      <c r="RCA49" s="1233"/>
      <c r="RCB49" s="1233"/>
      <c r="RCC49" s="1233"/>
      <c r="RCD49" s="1232"/>
      <c r="RCE49" s="1233"/>
      <c r="RCF49" s="1233"/>
      <c r="RCG49" s="1233"/>
      <c r="RCH49" s="1233"/>
      <c r="RCI49" s="1233"/>
      <c r="RCJ49" s="1233"/>
      <c r="RCK49" s="1233"/>
      <c r="RCL49" s="1233"/>
      <c r="RCM49" s="1232"/>
      <c r="RCN49" s="1233"/>
      <c r="RCO49" s="1233"/>
      <c r="RCP49" s="1233"/>
      <c r="RCQ49" s="1233"/>
      <c r="RCR49" s="1233"/>
      <c r="RCS49" s="1233"/>
      <c r="RCT49" s="1233"/>
      <c r="RCU49" s="1233"/>
      <c r="RCV49" s="1232"/>
      <c r="RCW49" s="1233"/>
      <c r="RCX49" s="1233"/>
      <c r="RCY49" s="1233"/>
      <c r="RCZ49" s="1233"/>
      <c r="RDA49" s="1233"/>
      <c r="RDB49" s="1233"/>
      <c r="RDC49" s="1233"/>
      <c r="RDD49" s="1233"/>
      <c r="RDE49" s="1232"/>
      <c r="RDF49" s="1233"/>
      <c r="RDG49" s="1233"/>
      <c r="RDH49" s="1233"/>
      <c r="RDI49" s="1233"/>
      <c r="RDJ49" s="1233"/>
      <c r="RDK49" s="1233"/>
      <c r="RDL49" s="1233"/>
      <c r="RDM49" s="1233"/>
      <c r="RDN49" s="1232"/>
      <c r="RDO49" s="1233"/>
      <c r="RDP49" s="1233"/>
      <c r="RDQ49" s="1233"/>
      <c r="RDR49" s="1233"/>
      <c r="RDS49" s="1233"/>
      <c r="RDT49" s="1233"/>
      <c r="RDU49" s="1233"/>
      <c r="RDV49" s="1233"/>
      <c r="RDW49" s="1232"/>
      <c r="RDX49" s="1233"/>
      <c r="RDY49" s="1233"/>
      <c r="RDZ49" s="1233"/>
      <c r="REA49" s="1233"/>
      <c r="REB49" s="1233"/>
      <c r="REC49" s="1233"/>
      <c r="RED49" s="1233"/>
      <c r="REE49" s="1233"/>
      <c r="REF49" s="1232"/>
      <c r="REG49" s="1233"/>
      <c r="REH49" s="1233"/>
      <c r="REI49" s="1233"/>
      <c r="REJ49" s="1233"/>
      <c r="REK49" s="1233"/>
      <c r="REL49" s="1233"/>
      <c r="REM49" s="1233"/>
      <c r="REN49" s="1233"/>
      <c r="REO49" s="1232"/>
      <c r="REP49" s="1233"/>
      <c r="REQ49" s="1233"/>
      <c r="RER49" s="1233"/>
      <c r="RES49" s="1233"/>
      <c r="RET49" s="1233"/>
      <c r="REU49" s="1233"/>
      <c r="REV49" s="1233"/>
      <c r="REW49" s="1233"/>
      <c r="REX49" s="1232"/>
      <c r="REY49" s="1233"/>
      <c r="REZ49" s="1233"/>
      <c r="RFA49" s="1233"/>
      <c r="RFB49" s="1233"/>
      <c r="RFC49" s="1233"/>
      <c r="RFD49" s="1233"/>
      <c r="RFE49" s="1233"/>
      <c r="RFF49" s="1233"/>
      <c r="RFG49" s="1232"/>
      <c r="RFH49" s="1233"/>
      <c r="RFI49" s="1233"/>
      <c r="RFJ49" s="1233"/>
      <c r="RFK49" s="1233"/>
      <c r="RFL49" s="1233"/>
      <c r="RFM49" s="1233"/>
      <c r="RFN49" s="1233"/>
      <c r="RFO49" s="1233"/>
      <c r="RFP49" s="1232"/>
      <c r="RFQ49" s="1233"/>
      <c r="RFR49" s="1233"/>
      <c r="RFS49" s="1233"/>
      <c r="RFT49" s="1233"/>
      <c r="RFU49" s="1233"/>
      <c r="RFV49" s="1233"/>
      <c r="RFW49" s="1233"/>
      <c r="RFX49" s="1233"/>
      <c r="RFY49" s="1232"/>
      <c r="RFZ49" s="1233"/>
      <c r="RGA49" s="1233"/>
      <c r="RGB49" s="1233"/>
      <c r="RGC49" s="1233"/>
      <c r="RGD49" s="1233"/>
      <c r="RGE49" s="1233"/>
      <c r="RGF49" s="1233"/>
      <c r="RGG49" s="1233"/>
      <c r="RGH49" s="1232"/>
      <c r="RGI49" s="1233"/>
      <c r="RGJ49" s="1233"/>
      <c r="RGK49" s="1233"/>
      <c r="RGL49" s="1233"/>
      <c r="RGM49" s="1233"/>
      <c r="RGN49" s="1233"/>
      <c r="RGO49" s="1233"/>
      <c r="RGP49" s="1233"/>
      <c r="RGQ49" s="1232"/>
      <c r="RGR49" s="1233"/>
      <c r="RGS49" s="1233"/>
      <c r="RGT49" s="1233"/>
      <c r="RGU49" s="1233"/>
      <c r="RGV49" s="1233"/>
      <c r="RGW49" s="1233"/>
      <c r="RGX49" s="1233"/>
      <c r="RGY49" s="1233"/>
      <c r="RGZ49" s="1232"/>
      <c r="RHA49" s="1233"/>
      <c r="RHB49" s="1233"/>
      <c r="RHC49" s="1233"/>
      <c r="RHD49" s="1233"/>
      <c r="RHE49" s="1233"/>
      <c r="RHF49" s="1233"/>
      <c r="RHG49" s="1233"/>
      <c r="RHH49" s="1233"/>
      <c r="RHI49" s="1232"/>
      <c r="RHJ49" s="1233"/>
      <c r="RHK49" s="1233"/>
      <c r="RHL49" s="1233"/>
      <c r="RHM49" s="1233"/>
      <c r="RHN49" s="1233"/>
      <c r="RHO49" s="1233"/>
      <c r="RHP49" s="1233"/>
      <c r="RHQ49" s="1233"/>
      <c r="RHR49" s="1232"/>
      <c r="RHS49" s="1233"/>
      <c r="RHT49" s="1233"/>
      <c r="RHU49" s="1233"/>
      <c r="RHV49" s="1233"/>
      <c r="RHW49" s="1233"/>
      <c r="RHX49" s="1233"/>
      <c r="RHY49" s="1233"/>
      <c r="RHZ49" s="1233"/>
      <c r="RIA49" s="1232"/>
      <c r="RIB49" s="1233"/>
      <c r="RIC49" s="1233"/>
      <c r="RID49" s="1233"/>
      <c r="RIE49" s="1233"/>
      <c r="RIF49" s="1233"/>
      <c r="RIG49" s="1233"/>
      <c r="RIH49" s="1233"/>
      <c r="RII49" s="1233"/>
      <c r="RIJ49" s="1232"/>
      <c r="RIK49" s="1233"/>
      <c r="RIL49" s="1233"/>
      <c r="RIM49" s="1233"/>
      <c r="RIN49" s="1233"/>
      <c r="RIO49" s="1233"/>
      <c r="RIP49" s="1233"/>
      <c r="RIQ49" s="1233"/>
      <c r="RIR49" s="1233"/>
      <c r="RIS49" s="1232"/>
      <c r="RIT49" s="1233"/>
      <c r="RIU49" s="1233"/>
      <c r="RIV49" s="1233"/>
      <c r="RIW49" s="1233"/>
      <c r="RIX49" s="1233"/>
      <c r="RIY49" s="1233"/>
      <c r="RIZ49" s="1233"/>
      <c r="RJA49" s="1233"/>
      <c r="RJB49" s="1232"/>
      <c r="RJC49" s="1233"/>
      <c r="RJD49" s="1233"/>
      <c r="RJE49" s="1233"/>
      <c r="RJF49" s="1233"/>
      <c r="RJG49" s="1233"/>
      <c r="RJH49" s="1233"/>
      <c r="RJI49" s="1233"/>
      <c r="RJJ49" s="1233"/>
      <c r="RJK49" s="1232"/>
      <c r="RJL49" s="1233"/>
      <c r="RJM49" s="1233"/>
      <c r="RJN49" s="1233"/>
      <c r="RJO49" s="1233"/>
      <c r="RJP49" s="1233"/>
      <c r="RJQ49" s="1233"/>
      <c r="RJR49" s="1233"/>
      <c r="RJS49" s="1233"/>
      <c r="RJT49" s="1232"/>
      <c r="RJU49" s="1233"/>
      <c r="RJV49" s="1233"/>
      <c r="RJW49" s="1233"/>
      <c r="RJX49" s="1233"/>
      <c r="RJY49" s="1233"/>
      <c r="RJZ49" s="1233"/>
      <c r="RKA49" s="1233"/>
      <c r="RKB49" s="1233"/>
      <c r="RKC49" s="1232"/>
      <c r="RKD49" s="1233"/>
      <c r="RKE49" s="1233"/>
      <c r="RKF49" s="1233"/>
      <c r="RKG49" s="1233"/>
      <c r="RKH49" s="1233"/>
      <c r="RKI49" s="1233"/>
      <c r="RKJ49" s="1233"/>
      <c r="RKK49" s="1233"/>
      <c r="RKL49" s="1232"/>
      <c r="RKM49" s="1233"/>
      <c r="RKN49" s="1233"/>
      <c r="RKO49" s="1233"/>
      <c r="RKP49" s="1233"/>
      <c r="RKQ49" s="1233"/>
      <c r="RKR49" s="1233"/>
      <c r="RKS49" s="1233"/>
      <c r="RKT49" s="1233"/>
      <c r="RKU49" s="1232"/>
      <c r="RKV49" s="1233"/>
      <c r="RKW49" s="1233"/>
      <c r="RKX49" s="1233"/>
      <c r="RKY49" s="1233"/>
      <c r="RKZ49" s="1233"/>
      <c r="RLA49" s="1233"/>
      <c r="RLB49" s="1233"/>
      <c r="RLC49" s="1233"/>
      <c r="RLD49" s="1232"/>
      <c r="RLE49" s="1233"/>
      <c r="RLF49" s="1233"/>
      <c r="RLG49" s="1233"/>
      <c r="RLH49" s="1233"/>
      <c r="RLI49" s="1233"/>
      <c r="RLJ49" s="1233"/>
      <c r="RLK49" s="1233"/>
      <c r="RLL49" s="1233"/>
      <c r="RLM49" s="1232"/>
      <c r="RLN49" s="1233"/>
      <c r="RLO49" s="1233"/>
      <c r="RLP49" s="1233"/>
      <c r="RLQ49" s="1233"/>
      <c r="RLR49" s="1233"/>
      <c r="RLS49" s="1233"/>
      <c r="RLT49" s="1233"/>
      <c r="RLU49" s="1233"/>
      <c r="RLV49" s="1232"/>
      <c r="RLW49" s="1233"/>
      <c r="RLX49" s="1233"/>
      <c r="RLY49" s="1233"/>
      <c r="RLZ49" s="1233"/>
      <c r="RMA49" s="1233"/>
      <c r="RMB49" s="1233"/>
      <c r="RMC49" s="1233"/>
      <c r="RMD49" s="1233"/>
      <c r="RME49" s="1232"/>
      <c r="RMF49" s="1233"/>
      <c r="RMG49" s="1233"/>
      <c r="RMH49" s="1233"/>
      <c r="RMI49" s="1233"/>
      <c r="RMJ49" s="1233"/>
      <c r="RMK49" s="1233"/>
      <c r="RML49" s="1233"/>
      <c r="RMM49" s="1233"/>
      <c r="RMN49" s="1232"/>
      <c r="RMO49" s="1233"/>
      <c r="RMP49" s="1233"/>
      <c r="RMQ49" s="1233"/>
      <c r="RMR49" s="1233"/>
      <c r="RMS49" s="1233"/>
      <c r="RMT49" s="1233"/>
      <c r="RMU49" s="1233"/>
      <c r="RMV49" s="1233"/>
      <c r="RMW49" s="1232"/>
      <c r="RMX49" s="1233"/>
      <c r="RMY49" s="1233"/>
      <c r="RMZ49" s="1233"/>
      <c r="RNA49" s="1233"/>
      <c r="RNB49" s="1233"/>
      <c r="RNC49" s="1233"/>
      <c r="RND49" s="1233"/>
      <c r="RNE49" s="1233"/>
      <c r="RNF49" s="1232"/>
      <c r="RNG49" s="1233"/>
      <c r="RNH49" s="1233"/>
      <c r="RNI49" s="1233"/>
      <c r="RNJ49" s="1233"/>
      <c r="RNK49" s="1233"/>
      <c r="RNL49" s="1233"/>
      <c r="RNM49" s="1233"/>
      <c r="RNN49" s="1233"/>
      <c r="RNO49" s="1232"/>
      <c r="RNP49" s="1233"/>
      <c r="RNQ49" s="1233"/>
      <c r="RNR49" s="1233"/>
      <c r="RNS49" s="1233"/>
      <c r="RNT49" s="1233"/>
      <c r="RNU49" s="1233"/>
      <c r="RNV49" s="1233"/>
      <c r="RNW49" s="1233"/>
      <c r="RNX49" s="1232"/>
      <c r="RNY49" s="1233"/>
      <c r="RNZ49" s="1233"/>
      <c r="ROA49" s="1233"/>
      <c r="ROB49" s="1233"/>
      <c r="ROC49" s="1233"/>
      <c r="ROD49" s="1233"/>
      <c r="ROE49" s="1233"/>
      <c r="ROF49" s="1233"/>
      <c r="ROG49" s="1232"/>
      <c r="ROH49" s="1233"/>
      <c r="ROI49" s="1233"/>
      <c r="ROJ49" s="1233"/>
      <c r="ROK49" s="1233"/>
      <c r="ROL49" s="1233"/>
      <c r="ROM49" s="1233"/>
      <c r="RON49" s="1233"/>
      <c r="ROO49" s="1233"/>
      <c r="ROP49" s="1232"/>
      <c r="ROQ49" s="1233"/>
      <c r="ROR49" s="1233"/>
      <c r="ROS49" s="1233"/>
      <c r="ROT49" s="1233"/>
      <c r="ROU49" s="1233"/>
      <c r="ROV49" s="1233"/>
      <c r="ROW49" s="1233"/>
      <c r="ROX49" s="1233"/>
      <c r="ROY49" s="1232"/>
      <c r="ROZ49" s="1233"/>
      <c r="RPA49" s="1233"/>
      <c r="RPB49" s="1233"/>
      <c r="RPC49" s="1233"/>
      <c r="RPD49" s="1233"/>
      <c r="RPE49" s="1233"/>
      <c r="RPF49" s="1233"/>
      <c r="RPG49" s="1233"/>
      <c r="RPH49" s="1232"/>
      <c r="RPI49" s="1233"/>
      <c r="RPJ49" s="1233"/>
      <c r="RPK49" s="1233"/>
      <c r="RPL49" s="1233"/>
      <c r="RPM49" s="1233"/>
      <c r="RPN49" s="1233"/>
      <c r="RPO49" s="1233"/>
      <c r="RPP49" s="1233"/>
      <c r="RPQ49" s="1232"/>
      <c r="RPR49" s="1233"/>
      <c r="RPS49" s="1233"/>
      <c r="RPT49" s="1233"/>
      <c r="RPU49" s="1233"/>
      <c r="RPV49" s="1233"/>
      <c r="RPW49" s="1233"/>
      <c r="RPX49" s="1233"/>
      <c r="RPY49" s="1233"/>
      <c r="RPZ49" s="1232"/>
      <c r="RQA49" s="1233"/>
      <c r="RQB49" s="1233"/>
      <c r="RQC49" s="1233"/>
      <c r="RQD49" s="1233"/>
      <c r="RQE49" s="1233"/>
      <c r="RQF49" s="1233"/>
      <c r="RQG49" s="1233"/>
      <c r="RQH49" s="1233"/>
      <c r="RQI49" s="1232"/>
      <c r="RQJ49" s="1233"/>
      <c r="RQK49" s="1233"/>
      <c r="RQL49" s="1233"/>
      <c r="RQM49" s="1233"/>
      <c r="RQN49" s="1233"/>
      <c r="RQO49" s="1233"/>
      <c r="RQP49" s="1233"/>
      <c r="RQQ49" s="1233"/>
      <c r="RQR49" s="1232"/>
      <c r="RQS49" s="1233"/>
      <c r="RQT49" s="1233"/>
      <c r="RQU49" s="1233"/>
      <c r="RQV49" s="1233"/>
      <c r="RQW49" s="1233"/>
      <c r="RQX49" s="1233"/>
      <c r="RQY49" s="1233"/>
      <c r="RQZ49" s="1233"/>
      <c r="RRA49" s="1232"/>
      <c r="RRB49" s="1233"/>
      <c r="RRC49" s="1233"/>
      <c r="RRD49" s="1233"/>
      <c r="RRE49" s="1233"/>
      <c r="RRF49" s="1233"/>
      <c r="RRG49" s="1233"/>
      <c r="RRH49" s="1233"/>
      <c r="RRI49" s="1233"/>
      <c r="RRJ49" s="1232"/>
      <c r="RRK49" s="1233"/>
      <c r="RRL49" s="1233"/>
      <c r="RRM49" s="1233"/>
      <c r="RRN49" s="1233"/>
      <c r="RRO49" s="1233"/>
      <c r="RRP49" s="1233"/>
      <c r="RRQ49" s="1233"/>
      <c r="RRR49" s="1233"/>
      <c r="RRS49" s="1232"/>
      <c r="RRT49" s="1233"/>
      <c r="RRU49" s="1233"/>
      <c r="RRV49" s="1233"/>
      <c r="RRW49" s="1233"/>
      <c r="RRX49" s="1233"/>
      <c r="RRY49" s="1233"/>
      <c r="RRZ49" s="1233"/>
      <c r="RSA49" s="1233"/>
      <c r="RSB49" s="1232"/>
      <c r="RSC49" s="1233"/>
      <c r="RSD49" s="1233"/>
      <c r="RSE49" s="1233"/>
      <c r="RSF49" s="1233"/>
      <c r="RSG49" s="1233"/>
      <c r="RSH49" s="1233"/>
      <c r="RSI49" s="1233"/>
      <c r="RSJ49" s="1233"/>
      <c r="RSK49" s="1232"/>
      <c r="RSL49" s="1233"/>
      <c r="RSM49" s="1233"/>
      <c r="RSN49" s="1233"/>
      <c r="RSO49" s="1233"/>
      <c r="RSP49" s="1233"/>
      <c r="RSQ49" s="1233"/>
      <c r="RSR49" s="1233"/>
      <c r="RSS49" s="1233"/>
      <c r="RST49" s="1232"/>
      <c r="RSU49" s="1233"/>
      <c r="RSV49" s="1233"/>
      <c r="RSW49" s="1233"/>
      <c r="RSX49" s="1233"/>
      <c r="RSY49" s="1233"/>
      <c r="RSZ49" s="1233"/>
      <c r="RTA49" s="1233"/>
      <c r="RTB49" s="1233"/>
      <c r="RTC49" s="1232"/>
      <c r="RTD49" s="1233"/>
      <c r="RTE49" s="1233"/>
      <c r="RTF49" s="1233"/>
      <c r="RTG49" s="1233"/>
      <c r="RTH49" s="1233"/>
      <c r="RTI49" s="1233"/>
      <c r="RTJ49" s="1233"/>
      <c r="RTK49" s="1233"/>
      <c r="RTL49" s="1232"/>
      <c r="RTM49" s="1233"/>
      <c r="RTN49" s="1233"/>
      <c r="RTO49" s="1233"/>
      <c r="RTP49" s="1233"/>
      <c r="RTQ49" s="1233"/>
      <c r="RTR49" s="1233"/>
      <c r="RTS49" s="1233"/>
      <c r="RTT49" s="1233"/>
      <c r="RTU49" s="1232"/>
      <c r="RTV49" s="1233"/>
      <c r="RTW49" s="1233"/>
      <c r="RTX49" s="1233"/>
      <c r="RTY49" s="1233"/>
      <c r="RTZ49" s="1233"/>
      <c r="RUA49" s="1233"/>
      <c r="RUB49" s="1233"/>
      <c r="RUC49" s="1233"/>
      <c r="RUD49" s="1232"/>
      <c r="RUE49" s="1233"/>
      <c r="RUF49" s="1233"/>
      <c r="RUG49" s="1233"/>
      <c r="RUH49" s="1233"/>
      <c r="RUI49" s="1233"/>
      <c r="RUJ49" s="1233"/>
      <c r="RUK49" s="1233"/>
      <c r="RUL49" s="1233"/>
      <c r="RUM49" s="1232"/>
      <c r="RUN49" s="1233"/>
      <c r="RUO49" s="1233"/>
      <c r="RUP49" s="1233"/>
      <c r="RUQ49" s="1233"/>
      <c r="RUR49" s="1233"/>
      <c r="RUS49" s="1233"/>
      <c r="RUT49" s="1233"/>
      <c r="RUU49" s="1233"/>
      <c r="RUV49" s="1232"/>
      <c r="RUW49" s="1233"/>
      <c r="RUX49" s="1233"/>
      <c r="RUY49" s="1233"/>
      <c r="RUZ49" s="1233"/>
      <c r="RVA49" s="1233"/>
      <c r="RVB49" s="1233"/>
      <c r="RVC49" s="1233"/>
      <c r="RVD49" s="1233"/>
      <c r="RVE49" s="1232"/>
      <c r="RVF49" s="1233"/>
      <c r="RVG49" s="1233"/>
      <c r="RVH49" s="1233"/>
      <c r="RVI49" s="1233"/>
      <c r="RVJ49" s="1233"/>
      <c r="RVK49" s="1233"/>
      <c r="RVL49" s="1233"/>
      <c r="RVM49" s="1233"/>
      <c r="RVN49" s="1232"/>
      <c r="RVO49" s="1233"/>
      <c r="RVP49" s="1233"/>
      <c r="RVQ49" s="1233"/>
      <c r="RVR49" s="1233"/>
      <c r="RVS49" s="1233"/>
      <c r="RVT49" s="1233"/>
      <c r="RVU49" s="1233"/>
      <c r="RVV49" s="1233"/>
      <c r="RVW49" s="1232"/>
      <c r="RVX49" s="1233"/>
      <c r="RVY49" s="1233"/>
      <c r="RVZ49" s="1233"/>
      <c r="RWA49" s="1233"/>
      <c r="RWB49" s="1233"/>
      <c r="RWC49" s="1233"/>
      <c r="RWD49" s="1233"/>
      <c r="RWE49" s="1233"/>
      <c r="RWF49" s="1232"/>
      <c r="RWG49" s="1233"/>
      <c r="RWH49" s="1233"/>
      <c r="RWI49" s="1233"/>
      <c r="RWJ49" s="1233"/>
      <c r="RWK49" s="1233"/>
      <c r="RWL49" s="1233"/>
      <c r="RWM49" s="1233"/>
      <c r="RWN49" s="1233"/>
      <c r="RWO49" s="1232"/>
      <c r="RWP49" s="1233"/>
      <c r="RWQ49" s="1233"/>
      <c r="RWR49" s="1233"/>
      <c r="RWS49" s="1233"/>
      <c r="RWT49" s="1233"/>
      <c r="RWU49" s="1233"/>
      <c r="RWV49" s="1233"/>
      <c r="RWW49" s="1233"/>
      <c r="RWX49" s="1232"/>
      <c r="RWY49" s="1233"/>
      <c r="RWZ49" s="1233"/>
      <c r="RXA49" s="1233"/>
      <c r="RXB49" s="1233"/>
      <c r="RXC49" s="1233"/>
      <c r="RXD49" s="1233"/>
      <c r="RXE49" s="1233"/>
      <c r="RXF49" s="1233"/>
      <c r="RXG49" s="1232"/>
      <c r="RXH49" s="1233"/>
      <c r="RXI49" s="1233"/>
      <c r="RXJ49" s="1233"/>
      <c r="RXK49" s="1233"/>
      <c r="RXL49" s="1233"/>
      <c r="RXM49" s="1233"/>
      <c r="RXN49" s="1233"/>
      <c r="RXO49" s="1233"/>
      <c r="RXP49" s="1232"/>
      <c r="RXQ49" s="1233"/>
      <c r="RXR49" s="1233"/>
      <c r="RXS49" s="1233"/>
      <c r="RXT49" s="1233"/>
      <c r="RXU49" s="1233"/>
      <c r="RXV49" s="1233"/>
      <c r="RXW49" s="1233"/>
      <c r="RXX49" s="1233"/>
      <c r="RXY49" s="1232"/>
      <c r="RXZ49" s="1233"/>
      <c r="RYA49" s="1233"/>
      <c r="RYB49" s="1233"/>
      <c r="RYC49" s="1233"/>
      <c r="RYD49" s="1233"/>
      <c r="RYE49" s="1233"/>
      <c r="RYF49" s="1233"/>
      <c r="RYG49" s="1233"/>
      <c r="RYH49" s="1232"/>
      <c r="RYI49" s="1233"/>
      <c r="RYJ49" s="1233"/>
      <c r="RYK49" s="1233"/>
      <c r="RYL49" s="1233"/>
      <c r="RYM49" s="1233"/>
      <c r="RYN49" s="1233"/>
      <c r="RYO49" s="1233"/>
      <c r="RYP49" s="1233"/>
      <c r="RYQ49" s="1232"/>
      <c r="RYR49" s="1233"/>
      <c r="RYS49" s="1233"/>
      <c r="RYT49" s="1233"/>
      <c r="RYU49" s="1233"/>
      <c r="RYV49" s="1233"/>
      <c r="RYW49" s="1233"/>
      <c r="RYX49" s="1233"/>
      <c r="RYY49" s="1233"/>
      <c r="RYZ49" s="1232"/>
      <c r="RZA49" s="1233"/>
      <c r="RZB49" s="1233"/>
      <c r="RZC49" s="1233"/>
      <c r="RZD49" s="1233"/>
      <c r="RZE49" s="1233"/>
      <c r="RZF49" s="1233"/>
      <c r="RZG49" s="1233"/>
      <c r="RZH49" s="1233"/>
      <c r="RZI49" s="1232"/>
      <c r="RZJ49" s="1233"/>
      <c r="RZK49" s="1233"/>
      <c r="RZL49" s="1233"/>
      <c r="RZM49" s="1233"/>
      <c r="RZN49" s="1233"/>
      <c r="RZO49" s="1233"/>
      <c r="RZP49" s="1233"/>
      <c r="RZQ49" s="1233"/>
      <c r="RZR49" s="1232"/>
      <c r="RZS49" s="1233"/>
      <c r="RZT49" s="1233"/>
      <c r="RZU49" s="1233"/>
      <c r="RZV49" s="1233"/>
      <c r="RZW49" s="1233"/>
      <c r="RZX49" s="1233"/>
      <c r="RZY49" s="1233"/>
      <c r="RZZ49" s="1233"/>
      <c r="SAA49" s="1232"/>
      <c r="SAB49" s="1233"/>
      <c r="SAC49" s="1233"/>
      <c r="SAD49" s="1233"/>
      <c r="SAE49" s="1233"/>
      <c r="SAF49" s="1233"/>
      <c r="SAG49" s="1233"/>
      <c r="SAH49" s="1233"/>
      <c r="SAI49" s="1233"/>
      <c r="SAJ49" s="1232"/>
      <c r="SAK49" s="1233"/>
      <c r="SAL49" s="1233"/>
      <c r="SAM49" s="1233"/>
      <c r="SAN49" s="1233"/>
      <c r="SAO49" s="1233"/>
      <c r="SAP49" s="1233"/>
      <c r="SAQ49" s="1233"/>
      <c r="SAR49" s="1233"/>
      <c r="SAS49" s="1232"/>
      <c r="SAT49" s="1233"/>
      <c r="SAU49" s="1233"/>
      <c r="SAV49" s="1233"/>
      <c r="SAW49" s="1233"/>
      <c r="SAX49" s="1233"/>
      <c r="SAY49" s="1233"/>
      <c r="SAZ49" s="1233"/>
      <c r="SBA49" s="1233"/>
      <c r="SBB49" s="1232"/>
      <c r="SBC49" s="1233"/>
      <c r="SBD49" s="1233"/>
      <c r="SBE49" s="1233"/>
      <c r="SBF49" s="1233"/>
      <c r="SBG49" s="1233"/>
      <c r="SBH49" s="1233"/>
      <c r="SBI49" s="1233"/>
      <c r="SBJ49" s="1233"/>
      <c r="SBK49" s="1232"/>
      <c r="SBL49" s="1233"/>
      <c r="SBM49" s="1233"/>
      <c r="SBN49" s="1233"/>
      <c r="SBO49" s="1233"/>
      <c r="SBP49" s="1233"/>
      <c r="SBQ49" s="1233"/>
      <c r="SBR49" s="1233"/>
      <c r="SBS49" s="1233"/>
      <c r="SBT49" s="1232"/>
      <c r="SBU49" s="1233"/>
      <c r="SBV49" s="1233"/>
      <c r="SBW49" s="1233"/>
      <c r="SBX49" s="1233"/>
      <c r="SBY49" s="1233"/>
      <c r="SBZ49" s="1233"/>
      <c r="SCA49" s="1233"/>
      <c r="SCB49" s="1233"/>
      <c r="SCC49" s="1232"/>
      <c r="SCD49" s="1233"/>
      <c r="SCE49" s="1233"/>
      <c r="SCF49" s="1233"/>
      <c r="SCG49" s="1233"/>
      <c r="SCH49" s="1233"/>
      <c r="SCI49" s="1233"/>
      <c r="SCJ49" s="1233"/>
      <c r="SCK49" s="1233"/>
      <c r="SCL49" s="1232"/>
      <c r="SCM49" s="1233"/>
      <c r="SCN49" s="1233"/>
      <c r="SCO49" s="1233"/>
      <c r="SCP49" s="1233"/>
      <c r="SCQ49" s="1233"/>
      <c r="SCR49" s="1233"/>
      <c r="SCS49" s="1233"/>
      <c r="SCT49" s="1233"/>
      <c r="SCU49" s="1232"/>
      <c r="SCV49" s="1233"/>
      <c r="SCW49" s="1233"/>
      <c r="SCX49" s="1233"/>
      <c r="SCY49" s="1233"/>
      <c r="SCZ49" s="1233"/>
      <c r="SDA49" s="1233"/>
      <c r="SDB49" s="1233"/>
      <c r="SDC49" s="1233"/>
      <c r="SDD49" s="1232"/>
      <c r="SDE49" s="1233"/>
      <c r="SDF49" s="1233"/>
      <c r="SDG49" s="1233"/>
      <c r="SDH49" s="1233"/>
      <c r="SDI49" s="1233"/>
      <c r="SDJ49" s="1233"/>
      <c r="SDK49" s="1233"/>
      <c r="SDL49" s="1233"/>
      <c r="SDM49" s="1232"/>
      <c r="SDN49" s="1233"/>
      <c r="SDO49" s="1233"/>
      <c r="SDP49" s="1233"/>
      <c r="SDQ49" s="1233"/>
      <c r="SDR49" s="1233"/>
      <c r="SDS49" s="1233"/>
      <c r="SDT49" s="1233"/>
      <c r="SDU49" s="1233"/>
      <c r="SDV49" s="1232"/>
      <c r="SDW49" s="1233"/>
      <c r="SDX49" s="1233"/>
      <c r="SDY49" s="1233"/>
      <c r="SDZ49" s="1233"/>
      <c r="SEA49" s="1233"/>
      <c r="SEB49" s="1233"/>
      <c r="SEC49" s="1233"/>
      <c r="SED49" s="1233"/>
      <c r="SEE49" s="1232"/>
      <c r="SEF49" s="1233"/>
      <c r="SEG49" s="1233"/>
      <c r="SEH49" s="1233"/>
      <c r="SEI49" s="1233"/>
      <c r="SEJ49" s="1233"/>
      <c r="SEK49" s="1233"/>
      <c r="SEL49" s="1233"/>
      <c r="SEM49" s="1233"/>
      <c r="SEN49" s="1232"/>
      <c r="SEO49" s="1233"/>
      <c r="SEP49" s="1233"/>
      <c r="SEQ49" s="1233"/>
      <c r="SER49" s="1233"/>
      <c r="SES49" s="1233"/>
      <c r="SET49" s="1233"/>
      <c r="SEU49" s="1233"/>
      <c r="SEV49" s="1233"/>
      <c r="SEW49" s="1232"/>
      <c r="SEX49" s="1233"/>
      <c r="SEY49" s="1233"/>
      <c r="SEZ49" s="1233"/>
      <c r="SFA49" s="1233"/>
      <c r="SFB49" s="1233"/>
      <c r="SFC49" s="1233"/>
      <c r="SFD49" s="1233"/>
      <c r="SFE49" s="1233"/>
      <c r="SFF49" s="1232"/>
      <c r="SFG49" s="1233"/>
      <c r="SFH49" s="1233"/>
      <c r="SFI49" s="1233"/>
      <c r="SFJ49" s="1233"/>
      <c r="SFK49" s="1233"/>
      <c r="SFL49" s="1233"/>
      <c r="SFM49" s="1233"/>
      <c r="SFN49" s="1233"/>
      <c r="SFO49" s="1232"/>
      <c r="SFP49" s="1233"/>
      <c r="SFQ49" s="1233"/>
      <c r="SFR49" s="1233"/>
      <c r="SFS49" s="1233"/>
      <c r="SFT49" s="1233"/>
      <c r="SFU49" s="1233"/>
      <c r="SFV49" s="1233"/>
      <c r="SFW49" s="1233"/>
      <c r="SFX49" s="1232"/>
      <c r="SFY49" s="1233"/>
      <c r="SFZ49" s="1233"/>
      <c r="SGA49" s="1233"/>
      <c r="SGB49" s="1233"/>
      <c r="SGC49" s="1233"/>
      <c r="SGD49" s="1233"/>
      <c r="SGE49" s="1233"/>
      <c r="SGF49" s="1233"/>
      <c r="SGG49" s="1232"/>
      <c r="SGH49" s="1233"/>
      <c r="SGI49" s="1233"/>
      <c r="SGJ49" s="1233"/>
      <c r="SGK49" s="1233"/>
      <c r="SGL49" s="1233"/>
      <c r="SGM49" s="1233"/>
      <c r="SGN49" s="1233"/>
      <c r="SGO49" s="1233"/>
      <c r="SGP49" s="1232"/>
      <c r="SGQ49" s="1233"/>
      <c r="SGR49" s="1233"/>
      <c r="SGS49" s="1233"/>
      <c r="SGT49" s="1233"/>
      <c r="SGU49" s="1233"/>
      <c r="SGV49" s="1233"/>
      <c r="SGW49" s="1233"/>
      <c r="SGX49" s="1233"/>
      <c r="SGY49" s="1232"/>
      <c r="SGZ49" s="1233"/>
      <c r="SHA49" s="1233"/>
      <c r="SHB49" s="1233"/>
      <c r="SHC49" s="1233"/>
      <c r="SHD49" s="1233"/>
      <c r="SHE49" s="1233"/>
      <c r="SHF49" s="1233"/>
      <c r="SHG49" s="1233"/>
      <c r="SHH49" s="1232"/>
      <c r="SHI49" s="1233"/>
      <c r="SHJ49" s="1233"/>
      <c r="SHK49" s="1233"/>
      <c r="SHL49" s="1233"/>
      <c r="SHM49" s="1233"/>
      <c r="SHN49" s="1233"/>
      <c r="SHO49" s="1233"/>
      <c r="SHP49" s="1233"/>
      <c r="SHQ49" s="1232"/>
      <c r="SHR49" s="1233"/>
      <c r="SHS49" s="1233"/>
      <c r="SHT49" s="1233"/>
      <c r="SHU49" s="1233"/>
      <c r="SHV49" s="1233"/>
      <c r="SHW49" s="1233"/>
      <c r="SHX49" s="1233"/>
      <c r="SHY49" s="1233"/>
      <c r="SHZ49" s="1232"/>
      <c r="SIA49" s="1233"/>
      <c r="SIB49" s="1233"/>
      <c r="SIC49" s="1233"/>
      <c r="SID49" s="1233"/>
      <c r="SIE49" s="1233"/>
      <c r="SIF49" s="1233"/>
      <c r="SIG49" s="1233"/>
      <c r="SIH49" s="1233"/>
      <c r="SII49" s="1232"/>
      <c r="SIJ49" s="1233"/>
      <c r="SIK49" s="1233"/>
      <c r="SIL49" s="1233"/>
      <c r="SIM49" s="1233"/>
      <c r="SIN49" s="1233"/>
      <c r="SIO49" s="1233"/>
      <c r="SIP49" s="1233"/>
      <c r="SIQ49" s="1233"/>
      <c r="SIR49" s="1232"/>
      <c r="SIS49" s="1233"/>
      <c r="SIT49" s="1233"/>
      <c r="SIU49" s="1233"/>
      <c r="SIV49" s="1233"/>
      <c r="SIW49" s="1233"/>
      <c r="SIX49" s="1233"/>
      <c r="SIY49" s="1233"/>
      <c r="SIZ49" s="1233"/>
      <c r="SJA49" s="1232"/>
      <c r="SJB49" s="1233"/>
      <c r="SJC49" s="1233"/>
      <c r="SJD49" s="1233"/>
      <c r="SJE49" s="1233"/>
      <c r="SJF49" s="1233"/>
      <c r="SJG49" s="1233"/>
      <c r="SJH49" s="1233"/>
      <c r="SJI49" s="1233"/>
      <c r="SJJ49" s="1232"/>
      <c r="SJK49" s="1233"/>
      <c r="SJL49" s="1233"/>
      <c r="SJM49" s="1233"/>
      <c r="SJN49" s="1233"/>
      <c r="SJO49" s="1233"/>
      <c r="SJP49" s="1233"/>
      <c r="SJQ49" s="1233"/>
      <c r="SJR49" s="1233"/>
      <c r="SJS49" s="1232"/>
      <c r="SJT49" s="1233"/>
      <c r="SJU49" s="1233"/>
      <c r="SJV49" s="1233"/>
      <c r="SJW49" s="1233"/>
      <c r="SJX49" s="1233"/>
      <c r="SJY49" s="1233"/>
      <c r="SJZ49" s="1233"/>
      <c r="SKA49" s="1233"/>
      <c r="SKB49" s="1232"/>
      <c r="SKC49" s="1233"/>
      <c r="SKD49" s="1233"/>
      <c r="SKE49" s="1233"/>
      <c r="SKF49" s="1233"/>
      <c r="SKG49" s="1233"/>
      <c r="SKH49" s="1233"/>
      <c r="SKI49" s="1233"/>
      <c r="SKJ49" s="1233"/>
      <c r="SKK49" s="1232"/>
      <c r="SKL49" s="1233"/>
      <c r="SKM49" s="1233"/>
      <c r="SKN49" s="1233"/>
      <c r="SKO49" s="1233"/>
      <c r="SKP49" s="1233"/>
      <c r="SKQ49" s="1233"/>
      <c r="SKR49" s="1233"/>
      <c r="SKS49" s="1233"/>
      <c r="SKT49" s="1232"/>
      <c r="SKU49" s="1233"/>
      <c r="SKV49" s="1233"/>
      <c r="SKW49" s="1233"/>
      <c r="SKX49" s="1233"/>
      <c r="SKY49" s="1233"/>
      <c r="SKZ49" s="1233"/>
      <c r="SLA49" s="1233"/>
      <c r="SLB49" s="1233"/>
      <c r="SLC49" s="1232"/>
      <c r="SLD49" s="1233"/>
      <c r="SLE49" s="1233"/>
      <c r="SLF49" s="1233"/>
      <c r="SLG49" s="1233"/>
      <c r="SLH49" s="1233"/>
      <c r="SLI49" s="1233"/>
      <c r="SLJ49" s="1233"/>
      <c r="SLK49" s="1233"/>
      <c r="SLL49" s="1232"/>
      <c r="SLM49" s="1233"/>
      <c r="SLN49" s="1233"/>
      <c r="SLO49" s="1233"/>
      <c r="SLP49" s="1233"/>
      <c r="SLQ49" s="1233"/>
      <c r="SLR49" s="1233"/>
      <c r="SLS49" s="1233"/>
      <c r="SLT49" s="1233"/>
      <c r="SLU49" s="1232"/>
      <c r="SLV49" s="1233"/>
      <c r="SLW49" s="1233"/>
      <c r="SLX49" s="1233"/>
      <c r="SLY49" s="1233"/>
      <c r="SLZ49" s="1233"/>
      <c r="SMA49" s="1233"/>
      <c r="SMB49" s="1233"/>
      <c r="SMC49" s="1233"/>
      <c r="SMD49" s="1232"/>
      <c r="SME49" s="1233"/>
      <c r="SMF49" s="1233"/>
      <c r="SMG49" s="1233"/>
      <c r="SMH49" s="1233"/>
      <c r="SMI49" s="1233"/>
      <c r="SMJ49" s="1233"/>
      <c r="SMK49" s="1233"/>
      <c r="SML49" s="1233"/>
      <c r="SMM49" s="1232"/>
      <c r="SMN49" s="1233"/>
      <c r="SMO49" s="1233"/>
      <c r="SMP49" s="1233"/>
      <c r="SMQ49" s="1233"/>
      <c r="SMR49" s="1233"/>
      <c r="SMS49" s="1233"/>
      <c r="SMT49" s="1233"/>
      <c r="SMU49" s="1233"/>
      <c r="SMV49" s="1232"/>
      <c r="SMW49" s="1233"/>
      <c r="SMX49" s="1233"/>
      <c r="SMY49" s="1233"/>
      <c r="SMZ49" s="1233"/>
      <c r="SNA49" s="1233"/>
      <c r="SNB49" s="1233"/>
      <c r="SNC49" s="1233"/>
      <c r="SND49" s="1233"/>
      <c r="SNE49" s="1232"/>
      <c r="SNF49" s="1233"/>
      <c r="SNG49" s="1233"/>
      <c r="SNH49" s="1233"/>
      <c r="SNI49" s="1233"/>
      <c r="SNJ49" s="1233"/>
      <c r="SNK49" s="1233"/>
      <c r="SNL49" s="1233"/>
      <c r="SNM49" s="1233"/>
      <c r="SNN49" s="1232"/>
      <c r="SNO49" s="1233"/>
      <c r="SNP49" s="1233"/>
      <c r="SNQ49" s="1233"/>
      <c r="SNR49" s="1233"/>
      <c r="SNS49" s="1233"/>
      <c r="SNT49" s="1233"/>
      <c r="SNU49" s="1233"/>
      <c r="SNV49" s="1233"/>
      <c r="SNW49" s="1232"/>
      <c r="SNX49" s="1233"/>
      <c r="SNY49" s="1233"/>
      <c r="SNZ49" s="1233"/>
      <c r="SOA49" s="1233"/>
      <c r="SOB49" s="1233"/>
      <c r="SOC49" s="1233"/>
      <c r="SOD49" s="1233"/>
      <c r="SOE49" s="1233"/>
      <c r="SOF49" s="1232"/>
      <c r="SOG49" s="1233"/>
      <c r="SOH49" s="1233"/>
      <c r="SOI49" s="1233"/>
      <c r="SOJ49" s="1233"/>
      <c r="SOK49" s="1233"/>
      <c r="SOL49" s="1233"/>
      <c r="SOM49" s="1233"/>
      <c r="SON49" s="1233"/>
      <c r="SOO49" s="1232"/>
      <c r="SOP49" s="1233"/>
      <c r="SOQ49" s="1233"/>
      <c r="SOR49" s="1233"/>
      <c r="SOS49" s="1233"/>
      <c r="SOT49" s="1233"/>
      <c r="SOU49" s="1233"/>
      <c r="SOV49" s="1233"/>
      <c r="SOW49" s="1233"/>
      <c r="SOX49" s="1232"/>
      <c r="SOY49" s="1233"/>
      <c r="SOZ49" s="1233"/>
      <c r="SPA49" s="1233"/>
      <c r="SPB49" s="1233"/>
      <c r="SPC49" s="1233"/>
      <c r="SPD49" s="1233"/>
      <c r="SPE49" s="1233"/>
      <c r="SPF49" s="1233"/>
      <c r="SPG49" s="1232"/>
      <c r="SPH49" s="1233"/>
      <c r="SPI49" s="1233"/>
      <c r="SPJ49" s="1233"/>
      <c r="SPK49" s="1233"/>
      <c r="SPL49" s="1233"/>
      <c r="SPM49" s="1233"/>
      <c r="SPN49" s="1233"/>
      <c r="SPO49" s="1233"/>
      <c r="SPP49" s="1232"/>
      <c r="SPQ49" s="1233"/>
      <c r="SPR49" s="1233"/>
      <c r="SPS49" s="1233"/>
      <c r="SPT49" s="1233"/>
      <c r="SPU49" s="1233"/>
      <c r="SPV49" s="1233"/>
      <c r="SPW49" s="1233"/>
      <c r="SPX49" s="1233"/>
      <c r="SPY49" s="1232"/>
      <c r="SPZ49" s="1233"/>
      <c r="SQA49" s="1233"/>
      <c r="SQB49" s="1233"/>
      <c r="SQC49" s="1233"/>
      <c r="SQD49" s="1233"/>
      <c r="SQE49" s="1233"/>
      <c r="SQF49" s="1233"/>
      <c r="SQG49" s="1233"/>
      <c r="SQH49" s="1232"/>
      <c r="SQI49" s="1233"/>
      <c r="SQJ49" s="1233"/>
      <c r="SQK49" s="1233"/>
      <c r="SQL49" s="1233"/>
      <c r="SQM49" s="1233"/>
      <c r="SQN49" s="1233"/>
      <c r="SQO49" s="1233"/>
      <c r="SQP49" s="1233"/>
      <c r="SQQ49" s="1232"/>
      <c r="SQR49" s="1233"/>
      <c r="SQS49" s="1233"/>
      <c r="SQT49" s="1233"/>
      <c r="SQU49" s="1233"/>
      <c r="SQV49" s="1233"/>
      <c r="SQW49" s="1233"/>
      <c r="SQX49" s="1233"/>
      <c r="SQY49" s="1233"/>
      <c r="SQZ49" s="1232"/>
      <c r="SRA49" s="1233"/>
      <c r="SRB49" s="1233"/>
      <c r="SRC49" s="1233"/>
      <c r="SRD49" s="1233"/>
      <c r="SRE49" s="1233"/>
      <c r="SRF49" s="1233"/>
      <c r="SRG49" s="1233"/>
      <c r="SRH49" s="1233"/>
      <c r="SRI49" s="1232"/>
      <c r="SRJ49" s="1233"/>
      <c r="SRK49" s="1233"/>
      <c r="SRL49" s="1233"/>
      <c r="SRM49" s="1233"/>
      <c r="SRN49" s="1233"/>
      <c r="SRO49" s="1233"/>
      <c r="SRP49" s="1233"/>
      <c r="SRQ49" s="1233"/>
      <c r="SRR49" s="1232"/>
      <c r="SRS49" s="1233"/>
      <c r="SRT49" s="1233"/>
      <c r="SRU49" s="1233"/>
      <c r="SRV49" s="1233"/>
      <c r="SRW49" s="1233"/>
      <c r="SRX49" s="1233"/>
      <c r="SRY49" s="1233"/>
      <c r="SRZ49" s="1233"/>
      <c r="SSA49" s="1232"/>
      <c r="SSB49" s="1233"/>
      <c r="SSC49" s="1233"/>
      <c r="SSD49" s="1233"/>
      <c r="SSE49" s="1233"/>
      <c r="SSF49" s="1233"/>
      <c r="SSG49" s="1233"/>
      <c r="SSH49" s="1233"/>
      <c r="SSI49" s="1233"/>
      <c r="SSJ49" s="1232"/>
      <c r="SSK49" s="1233"/>
      <c r="SSL49" s="1233"/>
      <c r="SSM49" s="1233"/>
      <c r="SSN49" s="1233"/>
      <c r="SSO49" s="1233"/>
      <c r="SSP49" s="1233"/>
      <c r="SSQ49" s="1233"/>
      <c r="SSR49" s="1233"/>
      <c r="SSS49" s="1232"/>
      <c r="SST49" s="1233"/>
      <c r="SSU49" s="1233"/>
      <c r="SSV49" s="1233"/>
      <c r="SSW49" s="1233"/>
      <c r="SSX49" s="1233"/>
      <c r="SSY49" s="1233"/>
      <c r="SSZ49" s="1233"/>
      <c r="STA49" s="1233"/>
      <c r="STB49" s="1232"/>
      <c r="STC49" s="1233"/>
      <c r="STD49" s="1233"/>
      <c r="STE49" s="1233"/>
      <c r="STF49" s="1233"/>
      <c r="STG49" s="1233"/>
      <c r="STH49" s="1233"/>
      <c r="STI49" s="1233"/>
      <c r="STJ49" s="1233"/>
      <c r="STK49" s="1232"/>
      <c r="STL49" s="1233"/>
      <c r="STM49" s="1233"/>
      <c r="STN49" s="1233"/>
      <c r="STO49" s="1233"/>
      <c r="STP49" s="1233"/>
      <c r="STQ49" s="1233"/>
      <c r="STR49" s="1233"/>
      <c r="STS49" s="1233"/>
      <c r="STT49" s="1232"/>
      <c r="STU49" s="1233"/>
      <c r="STV49" s="1233"/>
      <c r="STW49" s="1233"/>
      <c r="STX49" s="1233"/>
      <c r="STY49" s="1233"/>
      <c r="STZ49" s="1233"/>
      <c r="SUA49" s="1233"/>
      <c r="SUB49" s="1233"/>
      <c r="SUC49" s="1232"/>
      <c r="SUD49" s="1233"/>
      <c r="SUE49" s="1233"/>
      <c r="SUF49" s="1233"/>
      <c r="SUG49" s="1233"/>
      <c r="SUH49" s="1233"/>
      <c r="SUI49" s="1233"/>
      <c r="SUJ49" s="1233"/>
      <c r="SUK49" s="1233"/>
      <c r="SUL49" s="1232"/>
      <c r="SUM49" s="1233"/>
      <c r="SUN49" s="1233"/>
      <c r="SUO49" s="1233"/>
      <c r="SUP49" s="1233"/>
      <c r="SUQ49" s="1233"/>
      <c r="SUR49" s="1233"/>
      <c r="SUS49" s="1233"/>
      <c r="SUT49" s="1233"/>
      <c r="SUU49" s="1232"/>
      <c r="SUV49" s="1233"/>
      <c r="SUW49" s="1233"/>
      <c r="SUX49" s="1233"/>
      <c r="SUY49" s="1233"/>
      <c r="SUZ49" s="1233"/>
      <c r="SVA49" s="1233"/>
      <c r="SVB49" s="1233"/>
      <c r="SVC49" s="1233"/>
      <c r="SVD49" s="1232"/>
      <c r="SVE49" s="1233"/>
      <c r="SVF49" s="1233"/>
      <c r="SVG49" s="1233"/>
      <c r="SVH49" s="1233"/>
      <c r="SVI49" s="1233"/>
      <c r="SVJ49" s="1233"/>
      <c r="SVK49" s="1233"/>
      <c r="SVL49" s="1233"/>
      <c r="SVM49" s="1232"/>
      <c r="SVN49" s="1233"/>
      <c r="SVO49" s="1233"/>
      <c r="SVP49" s="1233"/>
      <c r="SVQ49" s="1233"/>
      <c r="SVR49" s="1233"/>
      <c r="SVS49" s="1233"/>
      <c r="SVT49" s="1233"/>
      <c r="SVU49" s="1233"/>
      <c r="SVV49" s="1232"/>
      <c r="SVW49" s="1233"/>
      <c r="SVX49" s="1233"/>
      <c r="SVY49" s="1233"/>
      <c r="SVZ49" s="1233"/>
      <c r="SWA49" s="1233"/>
      <c r="SWB49" s="1233"/>
      <c r="SWC49" s="1233"/>
      <c r="SWD49" s="1233"/>
      <c r="SWE49" s="1232"/>
      <c r="SWF49" s="1233"/>
      <c r="SWG49" s="1233"/>
      <c r="SWH49" s="1233"/>
      <c r="SWI49" s="1233"/>
      <c r="SWJ49" s="1233"/>
      <c r="SWK49" s="1233"/>
      <c r="SWL49" s="1233"/>
      <c r="SWM49" s="1233"/>
      <c r="SWN49" s="1232"/>
      <c r="SWO49" s="1233"/>
      <c r="SWP49" s="1233"/>
      <c r="SWQ49" s="1233"/>
      <c r="SWR49" s="1233"/>
      <c r="SWS49" s="1233"/>
      <c r="SWT49" s="1233"/>
      <c r="SWU49" s="1233"/>
      <c r="SWV49" s="1233"/>
      <c r="SWW49" s="1232"/>
      <c r="SWX49" s="1233"/>
      <c r="SWY49" s="1233"/>
      <c r="SWZ49" s="1233"/>
      <c r="SXA49" s="1233"/>
      <c r="SXB49" s="1233"/>
      <c r="SXC49" s="1233"/>
      <c r="SXD49" s="1233"/>
      <c r="SXE49" s="1233"/>
      <c r="SXF49" s="1232"/>
      <c r="SXG49" s="1233"/>
      <c r="SXH49" s="1233"/>
      <c r="SXI49" s="1233"/>
      <c r="SXJ49" s="1233"/>
      <c r="SXK49" s="1233"/>
      <c r="SXL49" s="1233"/>
      <c r="SXM49" s="1233"/>
      <c r="SXN49" s="1233"/>
      <c r="SXO49" s="1232"/>
      <c r="SXP49" s="1233"/>
      <c r="SXQ49" s="1233"/>
      <c r="SXR49" s="1233"/>
      <c r="SXS49" s="1233"/>
      <c r="SXT49" s="1233"/>
      <c r="SXU49" s="1233"/>
      <c r="SXV49" s="1233"/>
      <c r="SXW49" s="1233"/>
      <c r="SXX49" s="1232"/>
      <c r="SXY49" s="1233"/>
      <c r="SXZ49" s="1233"/>
      <c r="SYA49" s="1233"/>
      <c r="SYB49" s="1233"/>
      <c r="SYC49" s="1233"/>
      <c r="SYD49" s="1233"/>
      <c r="SYE49" s="1233"/>
      <c r="SYF49" s="1233"/>
      <c r="SYG49" s="1232"/>
      <c r="SYH49" s="1233"/>
      <c r="SYI49" s="1233"/>
      <c r="SYJ49" s="1233"/>
      <c r="SYK49" s="1233"/>
      <c r="SYL49" s="1233"/>
      <c r="SYM49" s="1233"/>
      <c r="SYN49" s="1233"/>
      <c r="SYO49" s="1233"/>
      <c r="SYP49" s="1232"/>
      <c r="SYQ49" s="1233"/>
      <c r="SYR49" s="1233"/>
      <c r="SYS49" s="1233"/>
      <c r="SYT49" s="1233"/>
      <c r="SYU49" s="1233"/>
      <c r="SYV49" s="1233"/>
      <c r="SYW49" s="1233"/>
      <c r="SYX49" s="1233"/>
      <c r="SYY49" s="1232"/>
      <c r="SYZ49" s="1233"/>
      <c r="SZA49" s="1233"/>
      <c r="SZB49" s="1233"/>
      <c r="SZC49" s="1233"/>
      <c r="SZD49" s="1233"/>
      <c r="SZE49" s="1233"/>
      <c r="SZF49" s="1233"/>
      <c r="SZG49" s="1233"/>
      <c r="SZH49" s="1232"/>
      <c r="SZI49" s="1233"/>
      <c r="SZJ49" s="1233"/>
      <c r="SZK49" s="1233"/>
      <c r="SZL49" s="1233"/>
      <c r="SZM49" s="1233"/>
      <c r="SZN49" s="1233"/>
      <c r="SZO49" s="1233"/>
      <c r="SZP49" s="1233"/>
      <c r="SZQ49" s="1232"/>
      <c r="SZR49" s="1233"/>
      <c r="SZS49" s="1233"/>
      <c r="SZT49" s="1233"/>
      <c r="SZU49" s="1233"/>
      <c r="SZV49" s="1233"/>
      <c r="SZW49" s="1233"/>
      <c r="SZX49" s="1233"/>
      <c r="SZY49" s="1233"/>
      <c r="SZZ49" s="1232"/>
      <c r="TAA49" s="1233"/>
      <c r="TAB49" s="1233"/>
      <c r="TAC49" s="1233"/>
      <c r="TAD49" s="1233"/>
      <c r="TAE49" s="1233"/>
      <c r="TAF49" s="1233"/>
      <c r="TAG49" s="1233"/>
      <c r="TAH49" s="1233"/>
      <c r="TAI49" s="1232"/>
      <c r="TAJ49" s="1233"/>
      <c r="TAK49" s="1233"/>
      <c r="TAL49" s="1233"/>
      <c r="TAM49" s="1233"/>
      <c r="TAN49" s="1233"/>
      <c r="TAO49" s="1233"/>
      <c r="TAP49" s="1233"/>
      <c r="TAQ49" s="1233"/>
      <c r="TAR49" s="1232"/>
      <c r="TAS49" s="1233"/>
      <c r="TAT49" s="1233"/>
      <c r="TAU49" s="1233"/>
      <c r="TAV49" s="1233"/>
      <c r="TAW49" s="1233"/>
      <c r="TAX49" s="1233"/>
      <c r="TAY49" s="1233"/>
      <c r="TAZ49" s="1233"/>
      <c r="TBA49" s="1232"/>
      <c r="TBB49" s="1233"/>
      <c r="TBC49" s="1233"/>
      <c r="TBD49" s="1233"/>
      <c r="TBE49" s="1233"/>
      <c r="TBF49" s="1233"/>
      <c r="TBG49" s="1233"/>
      <c r="TBH49" s="1233"/>
      <c r="TBI49" s="1233"/>
      <c r="TBJ49" s="1232"/>
      <c r="TBK49" s="1233"/>
      <c r="TBL49" s="1233"/>
      <c r="TBM49" s="1233"/>
      <c r="TBN49" s="1233"/>
      <c r="TBO49" s="1233"/>
      <c r="TBP49" s="1233"/>
      <c r="TBQ49" s="1233"/>
      <c r="TBR49" s="1233"/>
      <c r="TBS49" s="1232"/>
      <c r="TBT49" s="1233"/>
      <c r="TBU49" s="1233"/>
      <c r="TBV49" s="1233"/>
      <c r="TBW49" s="1233"/>
      <c r="TBX49" s="1233"/>
      <c r="TBY49" s="1233"/>
      <c r="TBZ49" s="1233"/>
      <c r="TCA49" s="1233"/>
      <c r="TCB49" s="1232"/>
      <c r="TCC49" s="1233"/>
      <c r="TCD49" s="1233"/>
      <c r="TCE49" s="1233"/>
      <c r="TCF49" s="1233"/>
      <c r="TCG49" s="1233"/>
      <c r="TCH49" s="1233"/>
      <c r="TCI49" s="1233"/>
      <c r="TCJ49" s="1233"/>
      <c r="TCK49" s="1232"/>
      <c r="TCL49" s="1233"/>
      <c r="TCM49" s="1233"/>
      <c r="TCN49" s="1233"/>
      <c r="TCO49" s="1233"/>
      <c r="TCP49" s="1233"/>
      <c r="TCQ49" s="1233"/>
      <c r="TCR49" s="1233"/>
      <c r="TCS49" s="1233"/>
      <c r="TCT49" s="1232"/>
      <c r="TCU49" s="1233"/>
      <c r="TCV49" s="1233"/>
      <c r="TCW49" s="1233"/>
      <c r="TCX49" s="1233"/>
      <c r="TCY49" s="1233"/>
      <c r="TCZ49" s="1233"/>
      <c r="TDA49" s="1233"/>
      <c r="TDB49" s="1233"/>
      <c r="TDC49" s="1232"/>
      <c r="TDD49" s="1233"/>
      <c r="TDE49" s="1233"/>
      <c r="TDF49" s="1233"/>
      <c r="TDG49" s="1233"/>
      <c r="TDH49" s="1233"/>
      <c r="TDI49" s="1233"/>
      <c r="TDJ49" s="1233"/>
      <c r="TDK49" s="1233"/>
      <c r="TDL49" s="1232"/>
      <c r="TDM49" s="1233"/>
      <c r="TDN49" s="1233"/>
      <c r="TDO49" s="1233"/>
      <c r="TDP49" s="1233"/>
      <c r="TDQ49" s="1233"/>
      <c r="TDR49" s="1233"/>
      <c r="TDS49" s="1233"/>
      <c r="TDT49" s="1233"/>
      <c r="TDU49" s="1232"/>
      <c r="TDV49" s="1233"/>
      <c r="TDW49" s="1233"/>
      <c r="TDX49" s="1233"/>
      <c r="TDY49" s="1233"/>
      <c r="TDZ49" s="1233"/>
      <c r="TEA49" s="1233"/>
      <c r="TEB49" s="1233"/>
      <c r="TEC49" s="1233"/>
      <c r="TED49" s="1232"/>
      <c r="TEE49" s="1233"/>
      <c r="TEF49" s="1233"/>
      <c r="TEG49" s="1233"/>
      <c r="TEH49" s="1233"/>
      <c r="TEI49" s="1233"/>
      <c r="TEJ49" s="1233"/>
      <c r="TEK49" s="1233"/>
      <c r="TEL49" s="1233"/>
      <c r="TEM49" s="1232"/>
      <c r="TEN49" s="1233"/>
      <c r="TEO49" s="1233"/>
      <c r="TEP49" s="1233"/>
      <c r="TEQ49" s="1233"/>
      <c r="TER49" s="1233"/>
      <c r="TES49" s="1233"/>
      <c r="TET49" s="1233"/>
      <c r="TEU49" s="1233"/>
      <c r="TEV49" s="1232"/>
      <c r="TEW49" s="1233"/>
      <c r="TEX49" s="1233"/>
      <c r="TEY49" s="1233"/>
      <c r="TEZ49" s="1233"/>
      <c r="TFA49" s="1233"/>
      <c r="TFB49" s="1233"/>
      <c r="TFC49" s="1233"/>
      <c r="TFD49" s="1233"/>
      <c r="TFE49" s="1232"/>
      <c r="TFF49" s="1233"/>
      <c r="TFG49" s="1233"/>
      <c r="TFH49" s="1233"/>
      <c r="TFI49" s="1233"/>
      <c r="TFJ49" s="1233"/>
      <c r="TFK49" s="1233"/>
      <c r="TFL49" s="1233"/>
      <c r="TFM49" s="1233"/>
      <c r="TFN49" s="1232"/>
      <c r="TFO49" s="1233"/>
      <c r="TFP49" s="1233"/>
      <c r="TFQ49" s="1233"/>
      <c r="TFR49" s="1233"/>
      <c r="TFS49" s="1233"/>
      <c r="TFT49" s="1233"/>
      <c r="TFU49" s="1233"/>
      <c r="TFV49" s="1233"/>
      <c r="TFW49" s="1232"/>
      <c r="TFX49" s="1233"/>
      <c r="TFY49" s="1233"/>
      <c r="TFZ49" s="1233"/>
      <c r="TGA49" s="1233"/>
      <c r="TGB49" s="1233"/>
      <c r="TGC49" s="1233"/>
      <c r="TGD49" s="1233"/>
      <c r="TGE49" s="1233"/>
      <c r="TGF49" s="1232"/>
      <c r="TGG49" s="1233"/>
      <c r="TGH49" s="1233"/>
      <c r="TGI49" s="1233"/>
      <c r="TGJ49" s="1233"/>
      <c r="TGK49" s="1233"/>
      <c r="TGL49" s="1233"/>
      <c r="TGM49" s="1233"/>
      <c r="TGN49" s="1233"/>
      <c r="TGO49" s="1232"/>
      <c r="TGP49" s="1233"/>
      <c r="TGQ49" s="1233"/>
      <c r="TGR49" s="1233"/>
      <c r="TGS49" s="1233"/>
      <c r="TGT49" s="1233"/>
      <c r="TGU49" s="1233"/>
      <c r="TGV49" s="1233"/>
      <c r="TGW49" s="1233"/>
      <c r="TGX49" s="1232"/>
      <c r="TGY49" s="1233"/>
      <c r="TGZ49" s="1233"/>
      <c r="THA49" s="1233"/>
      <c r="THB49" s="1233"/>
      <c r="THC49" s="1233"/>
      <c r="THD49" s="1233"/>
      <c r="THE49" s="1233"/>
      <c r="THF49" s="1233"/>
      <c r="THG49" s="1232"/>
      <c r="THH49" s="1233"/>
      <c r="THI49" s="1233"/>
      <c r="THJ49" s="1233"/>
      <c r="THK49" s="1233"/>
      <c r="THL49" s="1233"/>
      <c r="THM49" s="1233"/>
      <c r="THN49" s="1233"/>
      <c r="THO49" s="1233"/>
      <c r="THP49" s="1232"/>
      <c r="THQ49" s="1233"/>
      <c r="THR49" s="1233"/>
      <c r="THS49" s="1233"/>
      <c r="THT49" s="1233"/>
      <c r="THU49" s="1233"/>
      <c r="THV49" s="1233"/>
      <c r="THW49" s="1233"/>
      <c r="THX49" s="1233"/>
      <c r="THY49" s="1232"/>
      <c r="THZ49" s="1233"/>
      <c r="TIA49" s="1233"/>
      <c r="TIB49" s="1233"/>
      <c r="TIC49" s="1233"/>
      <c r="TID49" s="1233"/>
      <c r="TIE49" s="1233"/>
      <c r="TIF49" s="1233"/>
      <c r="TIG49" s="1233"/>
      <c r="TIH49" s="1232"/>
      <c r="TII49" s="1233"/>
      <c r="TIJ49" s="1233"/>
      <c r="TIK49" s="1233"/>
      <c r="TIL49" s="1233"/>
      <c r="TIM49" s="1233"/>
      <c r="TIN49" s="1233"/>
      <c r="TIO49" s="1233"/>
      <c r="TIP49" s="1233"/>
      <c r="TIQ49" s="1232"/>
      <c r="TIR49" s="1233"/>
      <c r="TIS49" s="1233"/>
      <c r="TIT49" s="1233"/>
      <c r="TIU49" s="1233"/>
      <c r="TIV49" s="1233"/>
      <c r="TIW49" s="1233"/>
      <c r="TIX49" s="1233"/>
      <c r="TIY49" s="1233"/>
      <c r="TIZ49" s="1232"/>
      <c r="TJA49" s="1233"/>
      <c r="TJB49" s="1233"/>
      <c r="TJC49" s="1233"/>
      <c r="TJD49" s="1233"/>
      <c r="TJE49" s="1233"/>
      <c r="TJF49" s="1233"/>
      <c r="TJG49" s="1233"/>
      <c r="TJH49" s="1233"/>
      <c r="TJI49" s="1232"/>
      <c r="TJJ49" s="1233"/>
      <c r="TJK49" s="1233"/>
      <c r="TJL49" s="1233"/>
      <c r="TJM49" s="1233"/>
      <c r="TJN49" s="1233"/>
      <c r="TJO49" s="1233"/>
      <c r="TJP49" s="1233"/>
      <c r="TJQ49" s="1233"/>
      <c r="TJR49" s="1232"/>
      <c r="TJS49" s="1233"/>
      <c r="TJT49" s="1233"/>
      <c r="TJU49" s="1233"/>
      <c r="TJV49" s="1233"/>
      <c r="TJW49" s="1233"/>
      <c r="TJX49" s="1233"/>
      <c r="TJY49" s="1233"/>
      <c r="TJZ49" s="1233"/>
      <c r="TKA49" s="1232"/>
      <c r="TKB49" s="1233"/>
      <c r="TKC49" s="1233"/>
      <c r="TKD49" s="1233"/>
      <c r="TKE49" s="1233"/>
      <c r="TKF49" s="1233"/>
      <c r="TKG49" s="1233"/>
      <c r="TKH49" s="1233"/>
      <c r="TKI49" s="1233"/>
      <c r="TKJ49" s="1232"/>
      <c r="TKK49" s="1233"/>
      <c r="TKL49" s="1233"/>
      <c r="TKM49" s="1233"/>
      <c r="TKN49" s="1233"/>
      <c r="TKO49" s="1233"/>
      <c r="TKP49" s="1233"/>
      <c r="TKQ49" s="1233"/>
      <c r="TKR49" s="1233"/>
      <c r="TKS49" s="1232"/>
      <c r="TKT49" s="1233"/>
      <c r="TKU49" s="1233"/>
      <c r="TKV49" s="1233"/>
      <c r="TKW49" s="1233"/>
      <c r="TKX49" s="1233"/>
      <c r="TKY49" s="1233"/>
      <c r="TKZ49" s="1233"/>
      <c r="TLA49" s="1233"/>
      <c r="TLB49" s="1232"/>
      <c r="TLC49" s="1233"/>
      <c r="TLD49" s="1233"/>
      <c r="TLE49" s="1233"/>
      <c r="TLF49" s="1233"/>
      <c r="TLG49" s="1233"/>
      <c r="TLH49" s="1233"/>
      <c r="TLI49" s="1233"/>
      <c r="TLJ49" s="1233"/>
      <c r="TLK49" s="1232"/>
      <c r="TLL49" s="1233"/>
      <c r="TLM49" s="1233"/>
      <c r="TLN49" s="1233"/>
      <c r="TLO49" s="1233"/>
      <c r="TLP49" s="1233"/>
      <c r="TLQ49" s="1233"/>
      <c r="TLR49" s="1233"/>
      <c r="TLS49" s="1233"/>
      <c r="TLT49" s="1232"/>
      <c r="TLU49" s="1233"/>
      <c r="TLV49" s="1233"/>
      <c r="TLW49" s="1233"/>
      <c r="TLX49" s="1233"/>
      <c r="TLY49" s="1233"/>
      <c r="TLZ49" s="1233"/>
      <c r="TMA49" s="1233"/>
      <c r="TMB49" s="1233"/>
      <c r="TMC49" s="1232"/>
      <c r="TMD49" s="1233"/>
      <c r="TME49" s="1233"/>
      <c r="TMF49" s="1233"/>
      <c r="TMG49" s="1233"/>
      <c r="TMH49" s="1233"/>
      <c r="TMI49" s="1233"/>
      <c r="TMJ49" s="1233"/>
      <c r="TMK49" s="1233"/>
      <c r="TML49" s="1232"/>
      <c r="TMM49" s="1233"/>
      <c r="TMN49" s="1233"/>
      <c r="TMO49" s="1233"/>
      <c r="TMP49" s="1233"/>
      <c r="TMQ49" s="1233"/>
      <c r="TMR49" s="1233"/>
      <c r="TMS49" s="1233"/>
      <c r="TMT49" s="1233"/>
      <c r="TMU49" s="1232"/>
      <c r="TMV49" s="1233"/>
      <c r="TMW49" s="1233"/>
      <c r="TMX49" s="1233"/>
      <c r="TMY49" s="1233"/>
      <c r="TMZ49" s="1233"/>
      <c r="TNA49" s="1233"/>
      <c r="TNB49" s="1233"/>
      <c r="TNC49" s="1233"/>
      <c r="TND49" s="1232"/>
      <c r="TNE49" s="1233"/>
      <c r="TNF49" s="1233"/>
      <c r="TNG49" s="1233"/>
      <c r="TNH49" s="1233"/>
      <c r="TNI49" s="1233"/>
      <c r="TNJ49" s="1233"/>
      <c r="TNK49" s="1233"/>
      <c r="TNL49" s="1233"/>
      <c r="TNM49" s="1232"/>
      <c r="TNN49" s="1233"/>
      <c r="TNO49" s="1233"/>
      <c r="TNP49" s="1233"/>
      <c r="TNQ49" s="1233"/>
      <c r="TNR49" s="1233"/>
      <c r="TNS49" s="1233"/>
      <c r="TNT49" s="1233"/>
      <c r="TNU49" s="1233"/>
      <c r="TNV49" s="1232"/>
      <c r="TNW49" s="1233"/>
      <c r="TNX49" s="1233"/>
      <c r="TNY49" s="1233"/>
      <c r="TNZ49" s="1233"/>
      <c r="TOA49" s="1233"/>
      <c r="TOB49" s="1233"/>
      <c r="TOC49" s="1233"/>
      <c r="TOD49" s="1233"/>
      <c r="TOE49" s="1232"/>
      <c r="TOF49" s="1233"/>
      <c r="TOG49" s="1233"/>
      <c r="TOH49" s="1233"/>
      <c r="TOI49" s="1233"/>
      <c r="TOJ49" s="1233"/>
      <c r="TOK49" s="1233"/>
      <c r="TOL49" s="1233"/>
      <c r="TOM49" s="1233"/>
      <c r="TON49" s="1232"/>
      <c r="TOO49" s="1233"/>
      <c r="TOP49" s="1233"/>
      <c r="TOQ49" s="1233"/>
      <c r="TOR49" s="1233"/>
      <c r="TOS49" s="1233"/>
      <c r="TOT49" s="1233"/>
      <c r="TOU49" s="1233"/>
      <c r="TOV49" s="1233"/>
      <c r="TOW49" s="1232"/>
      <c r="TOX49" s="1233"/>
      <c r="TOY49" s="1233"/>
      <c r="TOZ49" s="1233"/>
      <c r="TPA49" s="1233"/>
      <c r="TPB49" s="1233"/>
      <c r="TPC49" s="1233"/>
      <c r="TPD49" s="1233"/>
      <c r="TPE49" s="1233"/>
      <c r="TPF49" s="1232"/>
      <c r="TPG49" s="1233"/>
      <c r="TPH49" s="1233"/>
      <c r="TPI49" s="1233"/>
      <c r="TPJ49" s="1233"/>
      <c r="TPK49" s="1233"/>
      <c r="TPL49" s="1233"/>
      <c r="TPM49" s="1233"/>
      <c r="TPN49" s="1233"/>
      <c r="TPO49" s="1232"/>
      <c r="TPP49" s="1233"/>
      <c r="TPQ49" s="1233"/>
      <c r="TPR49" s="1233"/>
      <c r="TPS49" s="1233"/>
      <c r="TPT49" s="1233"/>
      <c r="TPU49" s="1233"/>
      <c r="TPV49" s="1233"/>
      <c r="TPW49" s="1233"/>
      <c r="TPX49" s="1232"/>
      <c r="TPY49" s="1233"/>
      <c r="TPZ49" s="1233"/>
      <c r="TQA49" s="1233"/>
      <c r="TQB49" s="1233"/>
      <c r="TQC49" s="1233"/>
      <c r="TQD49" s="1233"/>
      <c r="TQE49" s="1233"/>
      <c r="TQF49" s="1233"/>
      <c r="TQG49" s="1232"/>
      <c r="TQH49" s="1233"/>
      <c r="TQI49" s="1233"/>
      <c r="TQJ49" s="1233"/>
      <c r="TQK49" s="1233"/>
      <c r="TQL49" s="1233"/>
      <c r="TQM49" s="1233"/>
      <c r="TQN49" s="1233"/>
      <c r="TQO49" s="1233"/>
      <c r="TQP49" s="1232"/>
      <c r="TQQ49" s="1233"/>
      <c r="TQR49" s="1233"/>
      <c r="TQS49" s="1233"/>
      <c r="TQT49" s="1233"/>
      <c r="TQU49" s="1233"/>
      <c r="TQV49" s="1233"/>
      <c r="TQW49" s="1233"/>
      <c r="TQX49" s="1233"/>
      <c r="TQY49" s="1232"/>
      <c r="TQZ49" s="1233"/>
      <c r="TRA49" s="1233"/>
      <c r="TRB49" s="1233"/>
      <c r="TRC49" s="1233"/>
      <c r="TRD49" s="1233"/>
      <c r="TRE49" s="1233"/>
      <c r="TRF49" s="1233"/>
      <c r="TRG49" s="1233"/>
      <c r="TRH49" s="1232"/>
      <c r="TRI49" s="1233"/>
      <c r="TRJ49" s="1233"/>
      <c r="TRK49" s="1233"/>
      <c r="TRL49" s="1233"/>
      <c r="TRM49" s="1233"/>
      <c r="TRN49" s="1233"/>
      <c r="TRO49" s="1233"/>
      <c r="TRP49" s="1233"/>
      <c r="TRQ49" s="1232"/>
      <c r="TRR49" s="1233"/>
      <c r="TRS49" s="1233"/>
      <c r="TRT49" s="1233"/>
      <c r="TRU49" s="1233"/>
      <c r="TRV49" s="1233"/>
      <c r="TRW49" s="1233"/>
      <c r="TRX49" s="1233"/>
      <c r="TRY49" s="1233"/>
      <c r="TRZ49" s="1232"/>
      <c r="TSA49" s="1233"/>
      <c r="TSB49" s="1233"/>
      <c r="TSC49" s="1233"/>
      <c r="TSD49" s="1233"/>
      <c r="TSE49" s="1233"/>
      <c r="TSF49" s="1233"/>
      <c r="TSG49" s="1233"/>
      <c r="TSH49" s="1233"/>
      <c r="TSI49" s="1232"/>
      <c r="TSJ49" s="1233"/>
      <c r="TSK49" s="1233"/>
      <c r="TSL49" s="1233"/>
      <c r="TSM49" s="1233"/>
      <c r="TSN49" s="1233"/>
      <c r="TSO49" s="1233"/>
      <c r="TSP49" s="1233"/>
      <c r="TSQ49" s="1233"/>
      <c r="TSR49" s="1232"/>
      <c r="TSS49" s="1233"/>
      <c r="TST49" s="1233"/>
      <c r="TSU49" s="1233"/>
      <c r="TSV49" s="1233"/>
      <c r="TSW49" s="1233"/>
      <c r="TSX49" s="1233"/>
      <c r="TSY49" s="1233"/>
      <c r="TSZ49" s="1233"/>
      <c r="TTA49" s="1232"/>
      <c r="TTB49" s="1233"/>
      <c r="TTC49" s="1233"/>
      <c r="TTD49" s="1233"/>
      <c r="TTE49" s="1233"/>
      <c r="TTF49" s="1233"/>
      <c r="TTG49" s="1233"/>
      <c r="TTH49" s="1233"/>
      <c r="TTI49" s="1233"/>
      <c r="TTJ49" s="1232"/>
      <c r="TTK49" s="1233"/>
      <c r="TTL49" s="1233"/>
      <c r="TTM49" s="1233"/>
      <c r="TTN49" s="1233"/>
      <c r="TTO49" s="1233"/>
      <c r="TTP49" s="1233"/>
      <c r="TTQ49" s="1233"/>
      <c r="TTR49" s="1233"/>
      <c r="TTS49" s="1232"/>
      <c r="TTT49" s="1233"/>
      <c r="TTU49" s="1233"/>
      <c r="TTV49" s="1233"/>
      <c r="TTW49" s="1233"/>
      <c r="TTX49" s="1233"/>
      <c r="TTY49" s="1233"/>
      <c r="TTZ49" s="1233"/>
      <c r="TUA49" s="1233"/>
      <c r="TUB49" s="1232"/>
      <c r="TUC49" s="1233"/>
      <c r="TUD49" s="1233"/>
      <c r="TUE49" s="1233"/>
      <c r="TUF49" s="1233"/>
      <c r="TUG49" s="1233"/>
      <c r="TUH49" s="1233"/>
      <c r="TUI49" s="1233"/>
      <c r="TUJ49" s="1233"/>
      <c r="TUK49" s="1232"/>
      <c r="TUL49" s="1233"/>
      <c r="TUM49" s="1233"/>
      <c r="TUN49" s="1233"/>
      <c r="TUO49" s="1233"/>
      <c r="TUP49" s="1233"/>
      <c r="TUQ49" s="1233"/>
      <c r="TUR49" s="1233"/>
      <c r="TUS49" s="1233"/>
      <c r="TUT49" s="1232"/>
      <c r="TUU49" s="1233"/>
      <c r="TUV49" s="1233"/>
      <c r="TUW49" s="1233"/>
      <c r="TUX49" s="1233"/>
      <c r="TUY49" s="1233"/>
      <c r="TUZ49" s="1233"/>
      <c r="TVA49" s="1233"/>
      <c r="TVB49" s="1233"/>
      <c r="TVC49" s="1232"/>
      <c r="TVD49" s="1233"/>
      <c r="TVE49" s="1233"/>
      <c r="TVF49" s="1233"/>
      <c r="TVG49" s="1233"/>
      <c r="TVH49" s="1233"/>
      <c r="TVI49" s="1233"/>
      <c r="TVJ49" s="1233"/>
      <c r="TVK49" s="1233"/>
      <c r="TVL49" s="1232"/>
      <c r="TVM49" s="1233"/>
      <c r="TVN49" s="1233"/>
      <c r="TVO49" s="1233"/>
      <c r="TVP49" s="1233"/>
      <c r="TVQ49" s="1233"/>
      <c r="TVR49" s="1233"/>
      <c r="TVS49" s="1233"/>
      <c r="TVT49" s="1233"/>
      <c r="TVU49" s="1232"/>
      <c r="TVV49" s="1233"/>
      <c r="TVW49" s="1233"/>
      <c r="TVX49" s="1233"/>
      <c r="TVY49" s="1233"/>
      <c r="TVZ49" s="1233"/>
      <c r="TWA49" s="1233"/>
      <c r="TWB49" s="1233"/>
      <c r="TWC49" s="1233"/>
      <c r="TWD49" s="1232"/>
      <c r="TWE49" s="1233"/>
      <c r="TWF49" s="1233"/>
      <c r="TWG49" s="1233"/>
      <c r="TWH49" s="1233"/>
      <c r="TWI49" s="1233"/>
      <c r="TWJ49" s="1233"/>
      <c r="TWK49" s="1233"/>
      <c r="TWL49" s="1233"/>
      <c r="TWM49" s="1232"/>
      <c r="TWN49" s="1233"/>
      <c r="TWO49" s="1233"/>
      <c r="TWP49" s="1233"/>
      <c r="TWQ49" s="1233"/>
      <c r="TWR49" s="1233"/>
      <c r="TWS49" s="1233"/>
      <c r="TWT49" s="1233"/>
      <c r="TWU49" s="1233"/>
      <c r="TWV49" s="1232"/>
      <c r="TWW49" s="1233"/>
      <c r="TWX49" s="1233"/>
      <c r="TWY49" s="1233"/>
      <c r="TWZ49" s="1233"/>
      <c r="TXA49" s="1233"/>
      <c r="TXB49" s="1233"/>
      <c r="TXC49" s="1233"/>
      <c r="TXD49" s="1233"/>
      <c r="TXE49" s="1232"/>
      <c r="TXF49" s="1233"/>
      <c r="TXG49" s="1233"/>
      <c r="TXH49" s="1233"/>
      <c r="TXI49" s="1233"/>
      <c r="TXJ49" s="1233"/>
      <c r="TXK49" s="1233"/>
      <c r="TXL49" s="1233"/>
      <c r="TXM49" s="1233"/>
      <c r="TXN49" s="1232"/>
      <c r="TXO49" s="1233"/>
      <c r="TXP49" s="1233"/>
      <c r="TXQ49" s="1233"/>
      <c r="TXR49" s="1233"/>
      <c r="TXS49" s="1233"/>
      <c r="TXT49" s="1233"/>
      <c r="TXU49" s="1233"/>
      <c r="TXV49" s="1233"/>
      <c r="TXW49" s="1232"/>
      <c r="TXX49" s="1233"/>
      <c r="TXY49" s="1233"/>
      <c r="TXZ49" s="1233"/>
      <c r="TYA49" s="1233"/>
      <c r="TYB49" s="1233"/>
      <c r="TYC49" s="1233"/>
      <c r="TYD49" s="1233"/>
      <c r="TYE49" s="1233"/>
      <c r="TYF49" s="1232"/>
      <c r="TYG49" s="1233"/>
      <c r="TYH49" s="1233"/>
      <c r="TYI49" s="1233"/>
      <c r="TYJ49" s="1233"/>
      <c r="TYK49" s="1233"/>
      <c r="TYL49" s="1233"/>
      <c r="TYM49" s="1233"/>
      <c r="TYN49" s="1233"/>
      <c r="TYO49" s="1232"/>
      <c r="TYP49" s="1233"/>
      <c r="TYQ49" s="1233"/>
      <c r="TYR49" s="1233"/>
      <c r="TYS49" s="1233"/>
      <c r="TYT49" s="1233"/>
      <c r="TYU49" s="1233"/>
      <c r="TYV49" s="1233"/>
      <c r="TYW49" s="1233"/>
      <c r="TYX49" s="1232"/>
      <c r="TYY49" s="1233"/>
      <c r="TYZ49" s="1233"/>
      <c r="TZA49" s="1233"/>
      <c r="TZB49" s="1233"/>
      <c r="TZC49" s="1233"/>
      <c r="TZD49" s="1233"/>
      <c r="TZE49" s="1233"/>
      <c r="TZF49" s="1233"/>
      <c r="TZG49" s="1232"/>
      <c r="TZH49" s="1233"/>
      <c r="TZI49" s="1233"/>
      <c r="TZJ49" s="1233"/>
      <c r="TZK49" s="1233"/>
      <c r="TZL49" s="1233"/>
      <c r="TZM49" s="1233"/>
      <c r="TZN49" s="1233"/>
      <c r="TZO49" s="1233"/>
      <c r="TZP49" s="1232"/>
      <c r="TZQ49" s="1233"/>
      <c r="TZR49" s="1233"/>
      <c r="TZS49" s="1233"/>
      <c r="TZT49" s="1233"/>
      <c r="TZU49" s="1233"/>
      <c r="TZV49" s="1233"/>
      <c r="TZW49" s="1233"/>
      <c r="TZX49" s="1233"/>
      <c r="TZY49" s="1232"/>
      <c r="TZZ49" s="1233"/>
      <c r="UAA49" s="1233"/>
      <c r="UAB49" s="1233"/>
      <c r="UAC49" s="1233"/>
      <c r="UAD49" s="1233"/>
      <c r="UAE49" s="1233"/>
      <c r="UAF49" s="1233"/>
      <c r="UAG49" s="1233"/>
      <c r="UAH49" s="1232"/>
      <c r="UAI49" s="1233"/>
      <c r="UAJ49" s="1233"/>
      <c r="UAK49" s="1233"/>
      <c r="UAL49" s="1233"/>
      <c r="UAM49" s="1233"/>
      <c r="UAN49" s="1233"/>
      <c r="UAO49" s="1233"/>
      <c r="UAP49" s="1233"/>
      <c r="UAQ49" s="1232"/>
      <c r="UAR49" s="1233"/>
      <c r="UAS49" s="1233"/>
      <c r="UAT49" s="1233"/>
      <c r="UAU49" s="1233"/>
      <c r="UAV49" s="1233"/>
      <c r="UAW49" s="1233"/>
      <c r="UAX49" s="1233"/>
      <c r="UAY49" s="1233"/>
      <c r="UAZ49" s="1232"/>
      <c r="UBA49" s="1233"/>
      <c r="UBB49" s="1233"/>
      <c r="UBC49" s="1233"/>
      <c r="UBD49" s="1233"/>
      <c r="UBE49" s="1233"/>
      <c r="UBF49" s="1233"/>
      <c r="UBG49" s="1233"/>
      <c r="UBH49" s="1233"/>
      <c r="UBI49" s="1232"/>
      <c r="UBJ49" s="1233"/>
      <c r="UBK49" s="1233"/>
      <c r="UBL49" s="1233"/>
      <c r="UBM49" s="1233"/>
      <c r="UBN49" s="1233"/>
      <c r="UBO49" s="1233"/>
      <c r="UBP49" s="1233"/>
      <c r="UBQ49" s="1233"/>
      <c r="UBR49" s="1232"/>
      <c r="UBS49" s="1233"/>
      <c r="UBT49" s="1233"/>
      <c r="UBU49" s="1233"/>
      <c r="UBV49" s="1233"/>
      <c r="UBW49" s="1233"/>
      <c r="UBX49" s="1233"/>
      <c r="UBY49" s="1233"/>
      <c r="UBZ49" s="1233"/>
      <c r="UCA49" s="1232"/>
      <c r="UCB49" s="1233"/>
      <c r="UCC49" s="1233"/>
      <c r="UCD49" s="1233"/>
      <c r="UCE49" s="1233"/>
      <c r="UCF49" s="1233"/>
      <c r="UCG49" s="1233"/>
      <c r="UCH49" s="1233"/>
      <c r="UCI49" s="1233"/>
      <c r="UCJ49" s="1232"/>
      <c r="UCK49" s="1233"/>
      <c r="UCL49" s="1233"/>
      <c r="UCM49" s="1233"/>
      <c r="UCN49" s="1233"/>
      <c r="UCO49" s="1233"/>
      <c r="UCP49" s="1233"/>
      <c r="UCQ49" s="1233"/>
      <c r="UCR49" s="1233"/>
      <c r="UCS49" s="1232"/>
      <c r="UCT49" s="1233"/>
      <c r="UCU49" s="1233"/>
      <c r="UCV49" s="1233"/>
      <c r="UCW49" s="1233"/>
      <c r="UCX49" s="1233"/>
      <c r="UCY49" s="1233"/>
      <c r="UCZ49" s="1233"/>
      <c r="UDA49" s="1233"/>
      <c r="UDB49" s="1232"/>
      <c r="UDC49" s="1233"/>
      <c r="UDD49" s="1233"/>
      <c r="UDE49" s="1233"/>
      <c r="UDF49" s="1233"/>
      <c r="UDG49" s="1233"/>
      <c r="UDH49" s="1233"/>
      <c r="UDI49" s="1233"/>
      <c r="UDJ49" s="1233"/>
      <c r="UDK49" s="1232"/>
      <c r="UDL49" s="1233"/>
      <c r="UDM49" s="1233"/>
      <c r="UDN49" s="1233"/>
      <c r="UDO49" s="1233"/>
      <c r="UDP49" s="1233"/>
      <c r="UDQ49" s="1233"/>
      <c r="UDR49" s="1233"/>
      <c r="UDS49" s="1233"/>
      <c r="UDT49" s="1232"/>
      <c r="UDU49" s="1233"/>
      <c r="UDV49" s="1233"/>
      <c r="UDW49" s="1233"/>
      <c r="UDX49" s="1233"/>
      <c r="UDY49" s="1233"/>
      <c r="UDZ49" s="1233"/>
      <c r="UEA49" s="1233"/>
      <c r="UEB49" s="1233"/>
      <c r="UEC49" s="1232"/>
      <c r="UED49" s="1233"/>
      <c r="UEE49" s="1233"/>
      <c r="UEF49" s="1233"/>
      <c r="UEG49" s="1233"/>
      <c r="UEH49" s="1233"/>
      <c r="UEI49" s="1233"/>
      <c r="UEJ49" s="1233"/>
      <c r="UEK49" s="1233"/>
      <c r="UEL49" s="1232"/>
      <c r="UEM49" s="1233"/>
      <c r="UEN49" s="1233"/>
      <c r="UEO49" s="1233"/>
      <c r="UEP49" s="1233"/>
      <c r="UEQ49" s="1233"/>
      <c r="UER49" s="1233"/>
      <c r="UES49" s="1233"/>
      <c r="UET49" s="1233"/>
      <c r="UEU49" s="1232"/>
      <c r="UEV49" s="1233"/>
      <c r="UEW49" s="1233"/>
      <c r="UEX49" s="1233"/>
      <c r="UEY49" s="1233"/>
      <c r="UEZ49" s="1233"/>
      <c r="UFA49" s="1233"/>
      <c r="UFB49" s="1233"/>
      <c r="UFC49" s="1233"/>
      <c r="UFD49" s="1232"/>
      <c r="UFE49" s="1233"/>
      <c r="UFF49" s="1233"/>
      <c r="UFG49" s="1233"/>
      <c r="UFH49" s="1233"/>
      <c r="UFI49" s="1233"/>
      <c r="UFJ49" s="1233"/>
      <c r="UFK49" s="1233"/>
      <c r="UFL49" s="1233"/>
      <c r="UFM49" s="1232"/>
      <c r="UFN49" s="1233"/>
      <c r="UFO49" s="1233"/>
      <c r="UFP49" s="1233"/>
      <c r="UFQ49" s="1233"/>
      <c r="UFR49" s="1233"/>
      <c r="UFS49" s="1233"/>
      <c r="UFT49" s="1233"/>
      <c r="UFU49" s="1233"/>
      <c r="UFV49" s="1232"/>
      <c r="UFW49" s="1233"/>
      <c r="UFX49" s="1233"/>
      <c r="UFY49" s="1233"/>
      <c r="UFZ49" s="1233"/>
      <c r="UGA49" s="1233"/>
      <c r="UGB49" s="1233"/>
      <c r="UGC49" s="1233"/>
      <c r="UGD49" s="1233"/>
      <c r="UGE49" s="1232"/>
      <c r="UGF49" s="1233"/>
      <c r="UGG49" s="1233"/>
      <c r="UGH49" s="1233"/>
      <c r="UGI49" s="1233"/>
      <c r="UGJ49" s="1233"/>
      <c r="UGK49" s="1233"/>
      <c r="UGL49" s="1233"/>
      <c r="UGM49" s="1233"/>
      <c r="UGN49" s="1232"/>
      <c r="UGO49" s="1233"/>
      <c r="UGP49" s="1233"/>
      <c r="UGQ49" s="1233"/>
      <c r="UGR49" s="1233"/>
      <c r="UGS49" s="1233"/>
      <c r="UGT49" s="1233"/>
      <c r="UGU49" s="1233"/>
      <c r="UGV49" s="1233"/>
      <c r="UGW49" s="1232"/>
      <c r="UGX49" s="1233"/>
      <c r="UGY49" s="1233"/>
      <c r="UGZ49" s="1233"/>
      <c r="UHA49" s="1233"/>
      <c r="UHB49" s="1233"/>
      <c r="UHC49" s="1233"/>
      <c r="UHD49" s="1233"/>
      <c r="UHE49" s="1233"/>
      <c r="UHF49" s="1232"/>
      <c r="UHG49" s="1233"/>
      <c r="UHH49" s="1233"/>
      <c r="UHI49" s="1233"/>
      <c r="UHJ49" s="1233"/>
      <c r="UHK49" s="1233"/>
      <c r="UHL49" s="1233"/>
      <c r="UHM49" s="1233"/>
      <c r="UHN49" s="1233"/>
      <c r="UHO49" s="1232"/>
      <c r="UHP49" s="1233"/>
      <c r="UHQ49" s="1233"/>
      <c r="UHR49" s="1233"/>
      <c r="UHS49" s="1233"/>
      <c r="UHT49" s="1233"/>
      <c r="UHU49" s="1233"/>
      <c r="UHV49" s="1233"/>
      <c r="UHW49" s="1233"/>
      <c r="UHX49" s="1232"/>
      <c r="UHY49" s="1233"/>
      <c r="UHZ49" s="1233"/>
      <c r="UIA49" s="1233"/>
      <c r="UIB49" s="1233"/>
      <c r="UIC49" s="1233"/>
      <c r="UID49" s="1233"/>
      <c r="UIE49" s="1233"/>
      <c r="UIF49" s="1233"/>
      <c r="UIG49" s="1232"/>
      <c r="UIH49" s="1233"/>
      <c r="UII49" s="1233"/>
      <c r="UIJ49" s="1233"/>
      <c r="UIK49" s="1233"/>
      <c r="UIL49" s="1233"/>
      <c r="UIM49" s="1233"/>
      <c r="UIN49" s="1233"/>
      <c r="UIO49" s="1233"/>
      <c r="UIP49" s="1232"/>
      <c r="UIQ49" s="1233"/>
      <c r="UIR49" s="1233"/>
      <c r="UIS49" s="1233"/>
      <c r="UIT49" s="1233"/>
      <c r="UIU49" s="1233"/>
      <c r="UIV49" s="1233"/>
      <c r="UIW49" s="1233"/>
      <c r="UIX49" s="1233"/>
      <c r="UIY49" s="1232"/>
      <c r="UIZ49" s="1233"/>
      <c r="UJA49" s="1233"/>
      <c r="UJB49" s="1233"/>
      <c r="UJC49" s="1233"/>
      <c r="UJD49" s="1233"/>
      <c r="UJE49" s="1233"/>
      <c r="UJF49" s="1233"/>
      <c r="UJG49" s="1233"/>
      <c r="UJH49" s="1232"/>
      <c r="UJI49" s="1233"/>
      <c r="UJJ49" s="1233"/>
      <c r="UJK49" s="1233"/>
      <c r="UJL49" s="1233"/>
      <c r="UJM49" s="1233"/>
      <c r="UJN49" s="1233"/>
      <c r="UJO49" s="1233"/>
      <c r="UJP49" s="1233"/>
      <c r="UJQ49" s="1232"/>
      <c r="UJR49" s="1233"/>
      <c r="UJS49" s="1233"/>
      <c r="UJT49" s="1233"/>
      <c r="UJU49" s="1233"/>
      <c r="UJV49" s="1233"/>
      <c r="UJW49" s="1233"/>
      <c r="UJX49" s="1233"/>
      <c r="UJY49" s="1233"/>
      <c r="UJZ49" s="1232"/>
      <c r="UKA49" s="1233"/>
      <c r="UKB49" s="1233"/>
      <c r="UKC49" s="1233"/>
      <c r="UKD49" s="1233"/>
      <c r="UKE49" s="1233"/>
      <c r="UKF49" s="1233"/>
      <c r="UKG49" s="1233"/>
      <c r="UKH49" s="1233"/>
      <c r="UKI49" s="1232"/>
      <c r="UKJ49" s="1233"/>
      <c r="UKK49" s="1233"/>
      <c r="UKL49" s="1233"/>
      <c r="UKM49" s="1233"/>
      <c r="UKN49" s="1233"/>
      <c r="UKO49" s="1233"/>
      <c r="UKP49" s="1233"/>
      <c r="UKQ49" s="1233"/>
      <c r="UKR49" s="1232"/>
      <c r="UKS49" s="1233"/>
      <c r="UKT49" s="1233"/>
      <c r="UKU49" s="1233"/>
      <c r="UKV49" s="1233"/>
      <c r="UKW49" s="1233"/>
      <c r="UKX49" s="1233"/>
      <c r="UKY49" s="1233"/>
      <c r="UKZ49" s="1233"/>
      <c r="ULA49" s="1232"/>
      <c r="ULB49" s="1233"/>
      <c r="ULC49" s="1233"/>
      <c r="ULD49" s="1233"/>
      <c r="ULE49" s="1233"/>
      <c r="ULF49" s="1233"/>
      <c r="ULG49" s="1233"/>
      <c r="ULH49" s="1233"/>
      <c r="ULI49" s="1233"/>
      <c r="ULJ49" s="1232"/>
      <c r="ULK49" s="1233"/>
      <c r="ULL49" s="1233"/>
      <c r="ULM49" s="1233"/>
      <c r="ULN49" s="1233"/>
      <c r="ULO49" s="1233"/>
      <c r="ULP49" s="1233"/>
      <c r="ULQ49" s="1233"/>
      <c r="ULR49" s="1233"/>
      <c r="ULS49" s="1232"/>
      <c r="ULT49" s="1233"/>
      <c r="ULU49" s="1233"/>
      <c r="ULV49" s="1233"/>
      <c r="ULW49" s="1233"/>
      <c r="ULX49" s="1233"/>
      <c r="ULY49" s="1233"/>
      <c r="ULZ49" s="1233"/>
      <c r="UMA49" s="1233"/>
      <c r="UMB49" s="1232"/>
      <c r="UMC49" s="1233"/>
      <c r="UMD49" s="1233"/>
      <c r="UME49" s="1233"/>
      <c r="UMF49" s="1233"/>
      <c r="UMG49" s="1233"/>
      <c r="UMH49" s="1233"/>
      <c r="UMI49" s="1233"/>
      <c r="UMJ49" s="1233"/>
      <c r="UMK49" s="1232"/>
      <c r="UML49" s="1233"/>
      <c r="UMM49" s="1233"/>
      <c r="UMN49" s="1233"/>
      <c r="UMO49" s="1233"/>
      <c r="UMP49" s="1233"/>
      <c r="UMQ49" s="1233"/>
      <c r="UMR49" s="1233"/>
      <c r="UMS49" s="1233"/>
      <c r="UMT49" s="1232"/>
      <c r="UMU49" s="1233"/>
      <c r="UMV49" s="1233"/>
      <c r="UMW49" s="1233"/>
      <c r="UMX49" s="1233"/>
      <c r="UMY49" s="1233"/>
      <c r="UMZ49" s="1233"/>
      <c r="UNA49" s="1233"/>
      <c r="UNB49" s="1233"/>
      <c r="UNC49" s="1232"/>
      <c r="UND49" s="1233"/>
      <c r="UNE49" s="1233"/>
      <c r="UNF49" s="1233"/>
      <c r="UNG49" s="1233"/>
      <c r="UNH49" s="1233"/>
      <c r="UNI49" s="1233"/>
      <c r="UNJ49" s="1233"/>
      <c r="UNK49" s="1233"/>
      <c r="UNL49" s="1232"/>
      <c r="UNM49" s="1233"/>
      <c r="UNN49" s="1233"/>
      <c r="UNO49" s="1233"/>
      <c r="UNP49" s="1233"/>
      <c r="UNQ49" s="1233"/>
      <c r="UNR49" s="1233"/>
      <c r="UNS49" s="1233"/>
      <c r="UNT49" s="1233"/>
      <c r="UNU49" s="1232"/>
      <c r="UNV49" s="1233"/>
      <c r="UNW49" s="1233"/>
      <c r="UNX49" s="1233"/>
      <c r="UNY49" s="1233"/>
      <c r="UNZ49" s="1233"/>
      <c r="UOA49" s="1233"/>
      <c r="UOB49" s="1233"/>
      <c r="UOC49" s="1233"/>
      <c r="UOD49" s="1232"/>
      <c r="UOE49" s="1233"/>
      <c r="UOF49" s="1233"/>
      <c r="UOG49" s="1233"/>
      <c r="UOH49" s="1233"/>
      <c r="UOI49" s="1233"/>
      <c r="UOJ49" s="1233"/>
      <c r="UOK49" s="1233"/>
      <c r="UOL49" s="1233"/>
      <c r="UOM49" s="1232"/>
      <c r="UON49" s="1233"/>
      <c r="UOO49" s="1233"/>
      <c r="UOP49" s="1233"/>
      <c r="UOQ49" s="1233"/>
      <c r="UOR49" s="1233"/>
      <c r="UOS49" s="1233"/>
      <c r="UOT49" s="1233"/>
      <c r="UOU49" s="1233"/>
      <c r="UOV49" s="1232"/>
      <c r="UOW49" s="1233"/>
      <c r="UOX49" s="1233"/>
      <c r="UOY49" s="1233"/>
      <c r="UOZ49" s="1233"/>
      <c r="UPA49" s="1233"/>
      <c r="UPB49" s="1233"/>
      <c r="UPC49" s="1233"/>
      <c r="UPD49" s="1233"/>
      <c r="UPE49" s="1232"/>
      <c r="UPF49" s="1233"/>
      <c r="UPG49" s="1233"/>
      <c r="UPH49" s="1233"/>
      <c r="UPI49" s="1233"/>
      <c r="UPJ49" s="1233"/>
      <c r="UPK49" s="1233"/>
      <c r="UPL49" s="1233"/>
      <c r="UPM49" s="1233"/>
      <c r="UPN49" s="1232"/>
      <c r="UPO49" s="1233"/>
      <c r="UPP49" s="1233"/>
      <c r="UPQ49" s="1233"/>
      <c r="UPR49" s="1233"/>
      <c r="UPS49" s="1233"/>
      <c r="UPT49" s="1233"/>
      <c r="UPU49" s="1233"/>
      <c r="UPV49" s="1233"/>
      <c r="UPW49" s="1232"/>
      <c r="UPX49" s="1233"/>
      <c r="UPY49" s="1233"/>
      <c r="UPZ49" s="1233"/>
      <c r="UQA49" s="1233"/>
      <c r="UQB49" s="1233"/>
      <c r="UQC49" s="1233"/>
      <c r="UQD49" s="1233"/>
      <c r="UQE49" s="1233"/>
      <c r="UQF49" s="1232"/>
      <c r="UQG49" s="1233"/>
      <c r="UQH49" s="1233"/>
      <c r="UQI49" s="1233"/>
      <c r="UQJ49" s="1233"/>
      <c r="UQK49" s="1233"/>
      <c r="UQL49" s="1233"/>
      <c r="UQM49" s="1233"/>
      <c r="UQN49" s="1233"/>
      <c r="UQO49" s="1232"/>
      <c r="UQP49" s="1233"/>
      <c r="UQQ49" s="1233"/>
      <c r="UQR49" s="1233"/>
      <c r="UQS49" s="1233"/>
      <c r="UQT49" s="1233"/>
      <c r="UQU49" s="1233"/>
      <c r="UQV49" s="1233"/>
      <c r="UQW49" s="1233"/>
      <c r="UQX49" s="1232"/>
      <c r="UQY49" s="1233"/>
      <c r="UQZ49" s="1233"/>
      <c r="URA49" s="1233"/>
      <c r="URB49" s="1233"/>
      <c r="URC49" s="1233"/>
      <c r="URD49" s="1233"/>
      <c r="URE49" s="1233"/>
      <c r="URF49" s="1233"/>
      <c r="URG49" s="1232"/>
      <c r="URH49" s="1233"/>
      <c r="URI49" s="1233"/>
      <c r="URJ49" s="1233"/>
      <c r="URK49" s="1233"/>
      <c r="URL49" s="1233"/>
      <c r="URM49" s="1233"/>
      <c r="URN49" s="1233"/>
      <c r="URO49" s="1233"/>
      <c r="URP49" s="1232"/>
      <c r="URQ49" s="1233"/>
      <c r="URR49" s="1233"/>
      <c r="URS49" s="1233"/>
      <c r="URT49" s="1233"/>
      <c r="URU49" s="1233"/>
      <c r="URV49" s="1233"/>
      <c r="URW49" s="1233"/>
      <c r="URX49" s="1233"/>
      <c r="URY49" s="1232"/>
      <c r="URZ49" s="1233"/>
      <c r="USA49" s="1233"/>
      <c r="USB49" s="1233"/>
      <c r="USC49" s="1233"/>
      <c r="USD49" s="1233"/>
      <c r="USE49" s="1233"/>
      <c r="USF49" s="1233"/>
      <c r="USG49" s="1233"/>
      <c r="USH49" s="1232"/>
      <c r="USI49" s="1233"/>
      <c r="USJ49" s="1233"/>
      <c r="USK49" s="1233"/>
      <c r="USL49" s="1233"/>
      <c r="USM49" s="1233"/>
      <c r="USN49" s="1233"/>
      <c r="USO49" s="1233"/>
      <c r="USP49" s="1233"/>
      <c r="USQ49" s="1232"/>
      <c r="USR49" s="1233"/>
      <c r="USS49" s="1233"/>
      <c r="UST49" s="1233"/>
      <c r="USU49" s="1233"/>
      <c r="USV49" s="1233"/>
      <c r="USW49" s="1233"/>
      <c r="USX49" s="1233"/>
      <c r="USY49" s="1233"/>
      <c r="USZ49" s="1232"/>
      <c r="UTA49" s="1233"/>
      <c r="UTB49" s="1233"/>
      <c r="UTC49" s="1233"/>
      <c r="UTD49" s="1233"/>
      <c r="UTE49" s="1233"/>
      <c r="UTF49" s="1233"/>
      <c r="UTG49" s="1233"/>
      <c r="UTH49" s="1233"/>
      <c r="UTI49" s="1232"/>
      <c r="UTJ49" s="1233"/>
      <c r="UTK49" s="1233"/>
      <c r="UTL49" s="1233"/>
      <c r="UTM49" s="1233"/>
      <c r="UTN49" s="1233"/>
      <c r="UTO49" s="1233"/>
      <c r="UTP49" s="1233"/>
      <c r="UTQ49" s="1233"/>
      <c r="UTR49" s="1232"/>
      <c r="UTS49" s="1233"/>
      <c r="UTT49" s="1233"/>
      <c r="UTU49" s="1233"/>
      <c r="UTV49" s="1233"/>
      <c r="UTW49" s="1233"/>
      <c r="UTX49" s="1233"/>
      <c r="UTY49" s="1233"/>
      <c r="UTZ49" s="1233"/>
      <c r="UUA49" s="1232"/>
      <c r="UUB49" s="1233"/>
      <c r="UUC49" s="1233"/>
      <c r="UUD49" s="1233"/>
      <c r="UUE49" s="1233"/>
      <c r="UUF49" s="1233"/>
      <c r="UUG49" s="1233"/>
      <c r="UUH49" s="1233"/>
      <c r="UUI49" s="1233"/>
      <c r="UUJ49" s="1232"/>
      <c r="UUK49" s="1233"/>
      <c r="UUL49" s="1233"/>
      <c r="UUM49" s="1233"/>
      <c r="UUN49" s="1233"/>
      <c r="UUO49" s="1233"/>
      <c r="UUP49" s="1233"/>
      <c r="UUQ49" s="1233"/>
      <c r="UUR49" s="1233"/>
      <c r="UUS49" s="1232"/>
      <c r="UUT49" s="1233"/>
      <c r="UUU49" s="1233"/>
      <c r="UUV49" s="1233"/>
      <c r="UUW49" s="1233"/>
      <c r="UUX49" s="1233"/>
      <c r="UUY49" s="1233"/>
      <c r="UUZ49" s="1233"/>
      <c r="UVA49" s="1233"/>
      <c r="UVB49" s="1232"/>
      <c r="UVC49" s="1233"/>
      <c r="UVD49" s="1233"/>
      <c r="UVE49" s="1233"/>
      <c r="UVF49" s="1233"/>
      <c r="UVG49" s="1233"/>
      <c r="UVH49" s="1233"/>
      <c r="UVI49" s="1233"/>
      <c r="UVJ49" s="1233"/>
      <c r="UVK49" s="1232"/>
      <c r="UVL49" s="1233"/>
      <c r="UVM49" s="1233"/>
      <c r="UVN49" s="1233"/>
      <c r="UVO49" s="1233"/>
      <c r="UVP49" s="1233"/>
      <c r="UVQ49" s="1233"/>
      <c r="UVR49" s="1233"/>
      <c r="UVS49" s="1233"/>
      <c r="UVT49" s="1232"/>
      <c r="UVU49" s="1233"/>
      <c r="UVV49" s="1233"/>
      <c r="UVW49" s="1233"/>
      <c r="UVX49" s="1233"/>
      <c r="UVY49" s="1233"/>
      <c r="UVZ49" s="1233"/>
      <c r="UWA49" s="1233"/>
      <c r="UWB49" s="1233"/>
      <c r="UWC49" s="1232"/>
      <c r="UWD49" s="1233"/>
      <c r="UWE49" s="1233"/>
      <c r="UWF49" s="1233"/>
      <c r="UWG49" s="1233"/>
      <c r="UWH49" s="1233"/>
      <c r="UWI49" s="1233"/>
      <c r="UWJ49" s="1233"/>
      <c r="UWK49" s="1233"/>
      <c r="UWL49" s="1232"/>
      <c r="UWM49" s="1233"/>
      <c r="UWN49" s="1233"/>
      <c r="UWO49" s="1233"/>
      <c r="UWP49" s="1233"/>
      <c r="UWQ49" s="1233"/>
      <c r="UWR49" s="1233"/>
      <c r="UWS49" s="1233"/>
      <c r="UWT49" s="1233"/>
      <c r="UWU49" s="1232"/>
      <c r="UWV49" s="1233"/>
      <c r="UWW49" s="1233"/>
      <c r="UWX49" s="1233"/>
      <c r="UWY49" s="1233"/>
      <c r="UWZ49" s="1233"/>
      <c r="UXA49" s="1233"/>
      <c r="UXB49" s="1233"/>
      <c r="UXC49" s="1233"/>
      <c r="UXD49" s="1232"/>
      <c r="UXE49" s="1233"/>
      <c r="UXF49" s="1233"/>
      <c r="UXG49" s="1233"/>
      <c r="UXH49" s="1233"/>
      <c r="UXI49" s="1233"/>
      <c r="UXJ49" s="1233"/>
      <c r="UXK49" s="1233"/>
      <c r="UXL49" s="1233"/>
      <c r="UXM49" s="1232"/>
      <c r="UXN49" s="1233"/>
      <c r="UXO49" s="1233"/>
      <c r="UXP49" s="1233"/>
      <c r="UXQ49" s="1233"/>
      <c r="UXR49" s="1233"/>
      <c r="UXS49" s="1233"/>
      <c r="UXT49" s="1233"/>
      <c r="UXU49" s="1233"/>
      <c r="UXV49" s="1232"/>
      <c r="UXW49" s="1233"/>
      <c r="UXX49" s="1233"/>
      <c r="UXY49" s="1233"/>
      <c r="UXZ49" s="1233"/>
      <c r="UYA49" s="1233"/>
      <c r="UYB49" s="1233"/>
      <c r="UYC49" s="1233"/>
      <c r="UYD49" s="1233"/>
      <c r="UYE49" s="1232"/>
      <c r="UYF49" s="1233"/>
      <c r="UYG49" s="1233"/>
      <c r="UYH49" s="1233"/>
      <c r="UYI49" s="1233"/>
      <c r="UYJ49" s="1233"/>
      <c r="UYK49" s="1233"/>
      <c r="UYL49" s="1233"/>
      <c r="UYM49" s="1233"/>
      <c r="UYN49" s="1232"/>
      <c r="UYO49" s="1233"/>
      <c r="UYP49" s="1233"/>
      <c r="UYQ49" s="1233"/>
      <c r="UYR49" s="1233"/>
      <c r="UYS49" s="1233"/>
      <c r="UYT49" s="1233"/>
      <c r="UYU49" s="1233"/>
      <c r="UYV49" s="1233"/>
      <c r="UYW49" s="1232"/>
      <c r="UYX49" s="1233"/>
      <c r="UYY49" s="1233"/>
      <c r="UYZ49" s="1233"/>
      <c r="UZA49" s="1233"/>
      <c r="UZB49" s="1233"/>
      <c r="UZC49" s="1233"/>
      <c r="UZD49" s="1233"/>
      <c r="UZE49" s="1233"/>
      <c r="UZF49" s="1232"/>
      <c r="UZG49" s="1233"/>
      <c r="UZH49" s="1233"/>
      <c r="UZI49" s="1233"/>
      <c r="UZJ49" s="1233"/>
      <c r="UZK49" s="1233"/>
      <c r="UZL49" s="1233"/>
      <c r="UZM49" s="1233"/>
      <c r="UZN49" s="1233"/>
      <c r="UZO49" s="1232"/>
      <c r="UZP49" s="1233"/>
      <c r="UZQ49" s="1233"/>
      <c r="UZR49" s="1233"/>
      <c r="UZS49" s="1233"/>
      <c r="UZT49" s="1233"/>
      <c r="UZU49" s="1233"/>
      <c r="UZV49" s="1233"/>
      <c r="UZW49" s="1233"/>
      <c r="UZX49" s="1232"/>
      <c r="UZY49" s="1233"/>
      <c r="UZZ49" s="1233"/>
      <c r="VAA49" s="1233"/>
      <c r="VAB49" s="1233"/>
      <c r="VAC49" s="1233"/>
      <c r="VAD49" s="1233"/>
      <c r="VAE49" s="1233"/>
      <c r="VAF49" s="1233"/>
      <c r="VAG49" s="1232"/>
      <c r="VAH49" s="1233"/>
      <c r="VAI49" s="1233"/>
      <c r="VAJ49" s="1233"/>
      <c r="VAK49" s="1233"/>
      <c r="VAL49" s="1233"/>
      <c r="VAM49" s="1233"/>
      <c r="VAN49" s="1233"/>
      <c r="VAO49" s="1233"/>
      <c r="VAP49" s="1232"/>
      <c r="VAQ49" s="1233"/>
      <c r="VAR49" s="1233"/>
      <c r="VAS49" s="1233"/>
      <c r="VAT49" s="1233"/>
      <c r="VAU49" s="1233"/>
      <c r="VAV49" s="1233"/>
      <c r="VAW49" s="1233"/>
      <c r="VAX49" s="1233"/>
      <c r="VAY49" s="1232"/>
      <c r="VAZ49" s="1233"/>
      <c r="VBA49" s="1233"/>
      <c r="VBB49" s="1233"/>
      <c r="VBC49" s="1233"/>
      <c r="VBD49" s="1233"/>
      <c r="VBE49" s="1233"/>
      <c r="VBF49" s="1233"/>
      <c r="VBG49" s="1233"/>
      <c r="VBH49" s="1232"/>
      <c r="VBI49" s="1233"/>
      <c r="VBJ49" s="1233"/>
      <c r="VBK49" s="1233"/>
      <c r="VBL49" s="1233"/>
      <c r="VBM49" s="1233"/>
      <c r="VBN49" s="1233"/>
      <c r="VBO49" s="1233"/>
      <c r="VBP49" s="1233"/>
      <c r="VBQ49" s="1232"/>
      <c r="VBR49" s="1233"/>
      <c r="VBS49" s="1233"/>
      <c r="VBT49" s="1233"/>
      <c r="VBU49" s="1233"/>
      <c r="VBV49" s="1233"/>
      <c r="VBW49" s="1233"/>
      <c r="VBX49" s="1233"/>
      <c r="VBY49" s="1233"/>
      <c r="VBZ49" s="1232"/>
      <c r="VCA49" s="1233"/>
      <c r="VCB49" s="1233"/>
      <c r="VCC49" s="1233"/>
      <c r="VCD49" s="1233"/>
      <c r="VCE49" s="1233"/>
      <c r="VCF49" s="1233"/>
      <c r="VCG49" s="1233"/>
      <c r="VCH49" s="1233"/>
      <c r="VCI49" s="1232"/>
      <c r="VCJ49" s="1233"/>
      <c r="VCK49" s="1233"/>
      <c r="VCL49" s="1233"/>
      <c r="VCM49" s="1233"/>
      <c r="VCN49" s="1233"/>
      <c r="VCO49" s="1233"/>
      <c r="VCP49" s="1233"/>
      <c r="VCQ49" s="1233"/>
      <c r="VCR49" s="1232"/>
      <c r="VCS49" s="1233"/>
      <c r="VCT49" s="1233"/>
      <c r="VCU49" s="1233"/>
      <c r="VCV49" s="1233"/>
      <c r="VCW49" s="1233"/>
      <c r="VCX49" s="1233"/>
      <c r="VCY49" s="1233"/>
      <c r="VCZ49" s="1233"/>
      <c r="VDA49" s="1232"/>
      <c r="VDB49" s="1233"/>
      <c r="VDC49" s="1233"/>
      <c r="VDD49" s="1233"/>
      <c r="VDE49" s="1233"/>
      <c r="VDF49" s="1233"/>
      <c r="VDG49" s="1233"/>
      <c r="VDH49" s="1233"/>
      <c r="VDI49" s="1233"/>
      <c r="VDJ49" s="1232"/>
      <c r="VDK49" s="1233"/>
      <c r="VDL49" s="1233"/>
      <c r="VDM49" s="1233"/>
      <c r="VDN49" s="1233"/>
      <c r="VDO49" s="1233"/>
      <c r="VDP49" s="1233"/>
      <c r="VDQ49" s="1233"/>
      <c r="VDR49" s="1233"/>
      <c r="VDS49" s="1232"/>
      <c r="VDT49" s="1233"/>
      <c r="VDU49" s="1233"/>
      <c r="VDV49" s="1233"/>
      <c r="VDW49" s="1233"/>
      <c r="VDX49" s="1233"/>
      <c r="VDY49" s="1233"/>
      <c r="VDZ49" s="1233"/>
      <c r="VEA49" s="1233"/>
      <c r="VEB49" s="1232"/>
      <c r="VEC49" s="1233"/>
      <c r="VED49" s="1233"/>
      <c r="VEE49" s="1233"/>
      <c r="VEF49" s="1233"/>
      <c r="VEG49" s="1233"/>
      <c r="VEH49" s="1233"/>
      <c r="VEI49" s="1233"/>
      <c r="VEJ49" s="1233"/>
      <c r="VEK49" s="1232"/>
      <c r="VEL49" s="1233"/>
      <c r="VEM49" s="1233"/>
      <c r="VEN49" s="1233"/>
      <c r="VEO49" s="1233"/>
      <c r="VEP49" s="1233"/>
      <c r="VEQ49" s="1233"/>
      <c r="VER49" s="1233"/>
      <c r="VES49" s="1233"/>
      <c r="VET49" s="1232"/>
      <c r="VEU49" s="1233"/>
      <c r="VEV49" s="1233"/>
      <c r="VEW49" s="1233"/>
      <c r="VEX49" s="1233"/>
      <c r="VEY49" s="1233"/>
      <c r="VEZ49" s="1233"/>
      <c r="VFA49" s="1233"/>
      <c r="VFB49" s="1233"/>
      <c r="VFC49" s="1232"/>
      <c r="VFD49" s="1233"/>
      <c r="VFE49" s="1233"/>
      <c r="VFF49" s="1233"/>
      <c r="VFG49" s="1233"/>
      <c r="VFH49" s="1233"/>
      <c r="VFI49" s="1233"/>
      <c r="VFJ49" s="1233"/>
      <c r="VFK49" s="1233"/>
      <c r="VFL49" s="1232"/>
      <c r="VFM49" s="1233"/>
      <c r="VFN49" s="1233"/>
      <c r="VFO49" s="1233"/>
      <c r="VFP49" s="1233"/>
      <c r="VFQ49" s="1233"/>
      <c r="VFR49" s="1233"/>
      <c r="VFS49" s="1233"/>
      <c r="VFT49" s="1233"/>
      <c r="VFU49" s="1232"/>
      <c r="VFV49" s="1233"/>
      <c r="VFW49" s="1233"/>
      <c r="VFX49" s="1233"/>
      <c r="VFY49" s="1233"/>
      <c r="VFZ49" s="1233"/>
      <c r="VGA49" s="1233"/>
      <c r="VGB49" s="1233"/>
      <c r="VGC49" s="1233"/>
      <c r="VGD49" s="1232"/>
      <c r="VGE49" s="1233"/>
      <c r="VGF49" s="1233"/>
      <c r="VGG49" s="1233"/>
      <c r="VGH49" s="1233"/>
      <c r="VGI49" s="1233"/>
      <c r="VGJ49" s="1233"/>
      <c r="VGK49" s="1233"/>
      <c r="VGL49" s="1233"/>
      <c r="VGM49" s="1232"/>
      <c r="VGN49" s="1233"/>
      <c r="VGO49" s="1233"/>
      <c r="VGP49" s="1233"/>
      <c r="VGQ49" s="1233"/>
      <c r="VGR49" s="1233"/>
      <c r="VGS49" s="1233"/>
      <c r="VGT49" s="1233"/>
      <c r="VGU49" s="1233"/>
      <c r="VGV49" s="1232"/>
      <c r="VGW49" s="1233"/>
      <c r="VGX49" s="1233"/>
      <c r="VGY49" s="1233"/>
      <c r="VGZ49" s="1233"/>
      <c r="VHA49" s="1233"/>
      <c r="VHB49" s="1233"/>
      <c r="VHC49" s="1233"/>
      <c r="VHD49" s="1233"/>
      <c r="VHE49" s="1232"/>
      <c r="VHF49" s="1233"/>
      <c r="VHG49" s="1233"/>
      <c r="VHH49" s="1233"/>
      <c r="VHI49" s="1233"/>
      <c r="VHJ49" s="1233"/>
      <c r="VHK49" s="1233"/>
      <c r="VHL49" s="1233"/>
      <c r="VHM49" s="1233"/>
      <c r="VHN49" s="1232"/>
      <c r="VHO49" s="1233"/>
      <c r="VHP49" s="1233"/>
      <c r="VHQ49" s="1233"/>
      <c r="VHR49" s="1233"/>
      <c r="VHS49" s="1233"/>
      <c r="VHT49" s="1233"/>
      <c r="VHU49" s="1233"/>
      <c r="VHV49" s="1233"/>
      <c r="VHW49" s="1232"/>
      <c r="VHX49" s="1233"/>
      <c r="VHY49" s="1233"/>
      <c r="VHZ49" s="1233"/>
      <c r="VIA49" s="1233"/>
      <c r="VIB49" s="1233"/>
      <c r="VIC49" s="1233"/>
      <c r="VID49" s="1233"/>
      <c r="VIE49" s="1233"/>
      <c r="VIF49" s="1232"/>
      <c r="VIG49" s="1233"/>
      <c r="VIH49" s="1233"/>
      <c r="VII49" s="1233"/>
      <c r="VIJ49" s="1233"/>
      <c r="VIK49" s="1233"/>
      <c r="VIL49" s="1233"/>
      <c r="VIM49" s="1233"/>
      <c r="VIN49" s="1233"/>
      <c r="VIO49" s="1232"/>
      <c r="VIP49" s="1233"/>
      <c r="VIQ49" s="1233"/>
      <c r="VIR49" s="1233"/>
      <c r="VIS49" s="1233"/>
      <c r="VIT49" s="1233"/>
      <c r="VIU49" s="1233"/>
      <c r="VIV49" s="1233"/>
      <c r="VIW49" s="1233"/>
      <c r="VIX49" s="1232"/>
      <c r="VIY49" s="1233"/>
      <c r="VIZ49" s="1233"/>
      <c r="VJA49" s="1233"/>
      <c r="VJB49" s="1233"/>
      <c r="VJC49" s="1233"/>
      <c r="VJD49" s="1233"/>
      <c r="VJE49" s="1233"/>
      <c r="VJF49" s="1233"/>
      <c r="VJG49" s="1232"/>
      <c r="VJH49" s="1233"/>
      <c r="VJI49" s="1233"/>
      <c r="VJJ49" s="1233"/>
      <c r="VJK49" s="1233"/>
      <c r="VJL49" s="1233"/>
      <c r="VJM49" s="1233"/>
      <c r="VJN49" s="1233"/>
      <c r="VJO49" s="1233"/>
      <c r="VJP49" s="1232"/>
      <c r="VJQ49" s="1233"/>
      <c r="VJR49" s="1233"/>
      <c r="VJS49" s="1233"/>
      <c r="VJT49" s="1233"/>
      <c r="VJU49" s="1233"/>
      <c r="VJV49" s="1233"/>
      <c r="VJW49" s="1233"/>
      <c r="VJX49" s="1233"/>
      <c r="VJY49" s="1232"/>
      <c r="VJZ49" s="1233"/>
      <c r="VKA49" s="1233"/>
      <c r="VKB49" s="1233"/>
      <c r="VKC49" s="1233"/>
      <c r="VKD49" s="1233"/>
      <c r="VKE49" s="1233"/>
      <c r="VKF49" s="1233"/>
      <c r="VKG49" s="1233"/>
      <c r="VKH49" s="1232"/>
      <c r="VKI49" s="1233"/>
      <c r="VKJ49" s="1233"/>
      <c r="VKK49" s="1233"/>
      <c r="VKL49" s="1233"/>
      <c r="VKM49" s="1233"/>
      <c r="VKN49" s="1233"/>
      <c r="VKO49" s="1233"/>
      <c r="VKP49" s="1233"/>
      <c r="VKQ49" s="1232"/>
      <c r="VKR49" s="1233"/>
      <c r="VKS49" s="1233"/>
      <c r="VKT49" s="1233"/>
      <c r="VKU49" s="1233"/>
      <c r="VKV49" s="1233"/>
      <c r="VKW49" s="1233"/>
      <c r="VKX49" s="1233"/>
      <c r="VKY49" s="1233"/>
      <c r="VKZ49" s="1232"/>
      <c r="VLA49" s="1233"/>
      <c r="VLB49" s="1233"/>
      <c r="VLC49" s="1233"/>
      <c r="VLD49" s="1233"/>
      <c r="VLE49" s="1233"/>
      <c r="VLF49" s="1233"/>
      <c r="VLG49" s="1233"/>
      <c r="VLH49" s="1233"/>
      <c r="VLI49" s="1232"/>
      <c r="VLJ49" s="1233"/>
      <c r="VLK49" s="1233"/>
      <c r="VLL49" s="1233"/>
      <c r="VLM49" s="1233"/>
      <c r="VLN49" s="1233"/>
      <c r="VLO49" s="1233"/>
      <c r="VLP49" s="1233"/>
      <c r="VLQ49" s="1233"/>
      <c r="VLR49" s="1232"/>
      <c r="VLS49" s="1233"/>
      <c r="VLT49" s="1233"/>
      <c r="VLU49" s="1233"/>
      <c r="VLV49" s="1233"/>
      <c r="VLW49" s="1233"/>
      <c r="VLX49" s="1233"/>
      <c r="VLY49" s="1233"/>
      <c r="VLZ49" s="1233"/>
      <c r="VMA49" s="1232"/>
      <c r="VMB49" s="1233"/>
      <c r="VMC49" s="1233"/>
      <c r="VMD49" s="1233"/>
      <c r="VME49" s="1233"/>
      <c r="VMF49" s="1233"/>
      <c r="VMG49" s="1233"/>
      <c r="VMH49" s="1233"/>
      <c r="VMI49" s="1233"/>
      <c r="VMJ49" s="1232"/>
      <c r="VMK49" s="1233"/>
      <c r="VML49" s="1233"/>
      <c r="VMM49" s="1233"/>
      <c r="VMN49" s="1233"/>
      <c r="VMO49" s="1233"/>
      <c r="VMP49" s="1233"/>
      <c r="VMQ49" s="1233"/>
      <c r="VMR49" s="1233"/>
      <c r="VMS49" s="1232"/>
      <c r="VMT49" s="1233"/>
      <c r="VMU49" s="1233"/>
      <c r="VMV49" s="1233"/>
      <c r="VMW49" s="1233"/>
      <c r="VMX49" s="1233"/>
      <c r="VMY49" s="1233"/>
      <c r="VMZ49" s="1233"/>
      <c r="VNA49" s="1233"/>
      <c r="VNB49" s="1232"/>
      <c r="VNC49" s="1233"/>
      <c r="VND49" s="1233"/>
      <c r="VNE49" s="1233"/>
      <c r="VNF49" s="1233"/>
      <c r="VNG49" s="1233"/>
      <c r="VNH49" s="1233"/>
      <c r="VNI49" s="1233"/>
      <c r="VNJ49" s="1233"/>
      <c r="VNK49" s="1232"/>
      <c r="VNL49" s="1233"/>
      <c r="VNM49" s="1233"/>
      <c r="VNN49" s="1233"/>
      <c r="VNO49" s="1233"/>
      <c r="VNP49" s="1233"/>
      <c r="VNQ49" s="1233"/>
      <c r="VNR49" s="1233"/>
      <c r="VNS49" s="1233"/>
      <c r="VNT49" s="1232"/>
      <c r="VNU49" s="1233"/>
      <c r="VNV49" s="1233"/>
      <c r="VNW49" s="1233"/>
      <c r="VNX49" s="1233"/>
      <c r="VNY49" s="1233"/>
      <c r="VNZ49" s="1233"/>
      <c r="VOA49" s="1233"/>
      <c r="VOB49" s="1233"/>
      <c r="VOC49" s="1232"/>
      <c r="VOD49" s="1233"/>
      <c r="VOE49" s="1233"/>
      <c r="VOF49" s="1233"/>
      <c r="VOG49" s="1233"/>
      <c r="VOH49" s="1233"/>
      <c r="VOI49" s="1233"/>
      <c r="VOJ49" s="1233"/>
      <c r="VOK49" s="1233"/>
      <c r="VOL49" s="1232"/>
      <c r="VOM49" s="1233"/>
      <c r="VON49" s="1233"/>
      <c r="VOO49" s="1233"/>
      <c r="VOP49" s="1233"/>
      <c r="VOQ49" s="1233"/>
      <c r="VOR49" s="1233"/>
      <c r="VOS49" s="1233"/>
      <c r="VOT49" s="1233"/>
      <c r="VOU49" s="1232"/>
      <c r="VOV49" s="1233"/>
      <c r="VOW49" s="1233"/>
      <c r="VOX49" s="1233"/>
      <c r="VOY49" s="1233"/>
      <c r="VOZ49" s="1233"/>
      <c r="VPA49" s="1233"/>
      <c r="VPB49" s="1233"/>
      <c r="VPC49" s="1233"/>
      <c r="VPD49" s="1232"/>
      <c r="VPE49" s="1233"/>
      <c r="VPF49" s="1233"/>
      <c r="VPG49" s="1233"/>
      <c r="VPH49" s="1233"/>
      <c r="VPI49" s="1233"/>
      <c r="VPJ49" s="1233"/>
      <c r="VPK49" s="1233"/>
      <c r="VPL49" s="1233"/>
      <c r="VPM49" s="1232"/>
      <c r="VPN49" s="1233"/>
      <c r="VPO49" s="1233"/>
      <c r="VPP49" s="1233"/>
      <c r="VPQ49" s="1233"/>
      <c r="VPR49" s="1233"/>
      <c r="VPS49" s="1233"/>
      <c r="VPT49" s="1233"/>
      <c r="VPU49" s="1233"/>
      <c r="VPV49" s="1232"/>
      <c r="VPW49" s="1233"/>
      <c r="VPX49" s="1233"/>
      <c r="VPY49" s="1233"/>
      <c r="VPZ49" s="1233"/>
      <c r="VQA49" s="1233"/>
      <c r="VQB49" s="1233"/>
      <c r="VQC49" s="1233"/>
      <c r="VQD49" s="1233"/>
      <c r="VQE49" s="1232"/>
      <c r="VQF49" s="1233"/>
      <c r="VQG49" s="1233"/>
      <c r="VQH49" s="1233"/>
      <c r="VQI49" s="1233"/>
      <c r="VQJ49" s="1233"/>
      <c r="VQK49" s="1233"/>
      <c r="VQL49" s="1233"/>
      <c r="VQM49" s="1233"/>
      <c r="VQN49" s="1232"/>
      <c r="VQO49" s="1233"/>
      <c r="VQP49" s="1233"/>
      <c r="VQQ49" s="1233"/>
      <c r="VQR49" s="1233"/>
      <c r="VQS49" s="1233"/>
      <c r="VQT49" s="1233"/>
      <c r="VQU49" s="1233"/>
      <c r="VQV49" s="1233"/>
      <c r="VQW49" s="1232"/>
      <c r="VQX49" s="1233"/>
      <c r="VQY49" s="1233"/>
      <c r="VQZ49" s="1233"/>
      <c r="VRA49" s="1233"/>
      <c r="VRB49" s="1233"/>
      <c r="VRC49" s="1233"/>
      <c r="VRD49" s="1233"/>
      <c r="VRE49" s="1233"/>
      <c r="VRF49" s="1232"/>
      <c r="VRG49" s="1233"/>
      <c r="VRH49" s="1233"/>
      <c r="VRI49" s="1233"/>
      <c r="VRJ49" s="1233"/>
      <c r="VRK49" s="1233"/>
      <c r="VRL49" s="1233"/>
      <c r="VRM49" s="1233"/>
      <c r="VRN49" s="1233"/>
      <c r="VRO49" s="1232"/>
      <c r="VRP49" s="1233"/>
      <c r="VRQ49" s="1233"/>
      <c r="VRR49" s="1233"/>
      <c r="VRS49" s="1233"/>
      <c r="VRT49" s="1233"/>
      <c r="VRU49" s="1233"/>
      <c r="VRV49" s="1233"/>
      <c r="VRW49" s="1233"/>
      <c r="VRX49" s="1232"/>
      <c r="VRY49" s="1233"/>
      <c r="VRZ49" s="1233"/>
      <c r="VSA49" s="1233"/>
      <c r="VSB49" s="1233"/>
      <c r="VSC49" s="1233"/>
      <c r="VSD49" s="1233"/>
      <c r="VSE49" s="1233"/>
      <c r="VSF49" s="1233"/>
      <c r="VSG49" s="1232"/>
      <c r="VSH49" s="1233"/>
      <c r="VSI49" s="1233"/>
      <c r="VSJ49" s="1233"/>
      <c r="VSK49" s="1233"/>
      <c r="VSL49" s="1233"/>
      <c r="VSM49" s="1233"/>
      <c r="VSN49" s="1233"/>
      <c r="VSO49" s="1233"/>
      <c r="VSP49" s="1232"/>
      <c r="VSQ49" s="1233"/>
      <c r="VSR49" s="1233"/>
      <c r="VSS49" s="1233"/>
      <c r="VST49" s="1233"/>
      <c r="VSU49" s="1233"/>
      <c r="VSV49" s="1233"/>
      <c r="VSW49" s="1233"/>
      <c r="VSX49" s="1233"/>
      <c r="VSY49" s="1232"/>
      <c r="VSZ49" s="1233"/>
      <c r="VTA49" s="1233"/>
      <c r="VTB49" s="1233"/>
      <c r="VTC49" s="1233"/>
      <c r="VTD49" s="1233"/>
      <c r="VTE49" s="1233"/>
      <c r="VTF49" s="1233"/>
      <c r="VTG49" s="1233"/>
      <c r="VTH49" s="1232"/>
      <c r="VTI49" s="1233"/>
      <c r="VTJ49" s="1233"/>
      <c r="VTK49" s="1233"/>
      <c r="VTL49" s="1233"/>
      <c r="VTM49" s="1233"/>
      <c r="VTN49" s="1233"/>
      <c r="VTO49" s="1233"/>
      <c r="VTP49" s="1233"/>
      <c r="VTQ49" s="1232"/>
      <c r="VTR49" s="1233"/>
      <c r="VTS49" s="1233"/>
      <c r="VTT49" s="1233"/>
      <c r="VTU49" s="1233"/>
      <c r="VTV49" s="1233"/>
      <c r="VTW49" s="1233"/>
      <c r="VTX49" s="1233"/>
      <c r="VTY49" s="1233"/>
      <c r="VTZ49" s="1232"/>
      <c r="VUA49" s="1233"/>
      <c r="VUB49" s="1233"/>
      <c r="VUC49" s="1233"/>
      <c r="VUD49" s="1233"/>
      <c r="VUE49" s="1233"/>
      <c r="VUF49" s="1233"/>
      <c r="VUG49" s="1233"/>
      <c r="VUH49" s="1233"/>
      <c r="VUI49" s="1232"/>
      <c r="VUJ49" s="1233"/>
      <c r="VUK49" s="1233"/>
      <c r="VUL49" s="1233"/>
      <c r="VUM49" s="1233"/>
      <c r="VUN49" s="1233"/>
      <c r="VUO49" s="1233"/>
      <c r="VUP49" s="1233"/>
      <c r="VUQ49" s="1233"/>
      <c r="VUR49" s="1232"/>
      <c r="VUS49" s="1233"/>
      <c r="VUT49" s="1233"/>
      <c r="VUU49" s="1233"/>
      <c r="VUV49" s="1233"/>
      <c r="VUW49" s="1233"/>
      <c r="VUX49" s="1233"/>
      <c r="VUY49" s="1233"/>
      <c r="VUZ49" s="1233"/>
      <c r="VVA49" s="1232"/>
      <c r="VVB49" s="1233"/>
      <c r="VVC49" s="1233"/>
      <c r="VVD49" s="1233"/>
      <c r="VVE49" s="1233"/>
      <c r="VVF49" s="1233"/>
      <c r="VVG49" s="1233"/>
      <c r="VVH49" s="1233"/>
      <c r="VVI49" s="1233"/>
      <c r="VVJ49" s="1232"/>
      <c r="VVK49" s="1233"/>
      <c r="VVL49" s="1233"/>
      <c r="VVM49" s="1233"/>
      <c r="VVN49" s="1233"/>
      <c r="VVO49" s="1233"/>
      <c r="VVP49" s="1233"/>
      <c r="VVQ49" s="1233"/>
      <c r="VVR49" s="1233"/>
      <c r="VVS49" s="1232"/>
      <c r="VVT49" s="1233"/>
      <c r="VVU49" s="1233"/>
      <c r="VVV49" s="1233"/>
      <c r="VVW49" s="1233"/>
      <c r="VVX49" s="1233"/>
      <c r="VVY49" s="1233"/>
      <c r="VVZ49" s="1233"/>
      <c r="VWA49" s="1233"/>
      <c r="VWB49" s="1232"/>
      <c r="VWC49" s="1233"/>
      <c r="VWD49" s="1233"/>
      <c r="VWE49" s="1233"/>
      <c r="VWF49" s="1233"/>
      <c r="VWG49" s="1233"/>
      <c r="VWH49" s="1233"/>
      <c r="VWI49" s="1233"/>
      <c r="VWJ49" s="1233"/>
      <c r="VWK49" s="1232"/>
      <c r="VWL49" s="1233"/>
      <c r="VWM49" s="1233"/>
      <c r="VWN49" s="1233"/>
      <c r="VWO49" s="1233"/>
      <c r="VWP49" s="1233"/>
      <c r="VWQ49" s="1233"/>
      <c r="VWR49" s="1233"/>
      <c r="VWS49" s="1233"/>
      <c r="VWT49" s="1232"/>
      <c r="VWU49" s="1233"/>
      <c r="VWV49" s="1233"/>
      <c r="VWW49" s="1233"/>
      <c r="VWX49" s="1233"/>
      <c r="VWY49" s="1233"/>
      <c r="VWZ49" s="1233"/>
      <c r="VXA49" s="1233"/>
      <c r="VXB49" s="1233"/>
      <c r="VXC49" s="1232"/>
      <c r="VXD49" s="1233"/>
      <c r="VXE49" s="1233"/>
      <c r="VXF49" s="1233"/>
      <c r="VXG49" s="1233"/>
      <c r="VXH49" s="1233"/>
      <c r="VXI49" s="1233"/>
      <c r="VXJ49" s="1233"/>
      <c r="VXK49" s="1233"/>
      <c r="VXL49" s="1232"/>
      <c r="VXM49" s="1233"/>
      <c r="VXN49" s="1233"/>
      <c r="VXO49" s="1233"/>
      <c r="VXP49" s="1233"/>
      <c r="VXQ49" s="1233"/>
      <c r="VXR49" s="1233"/>
      <c r="VXS49" s="1233"/>
      <c r="VXT49" s="1233"/>
      <c r="VXU49" s="1232"/>
      <c r="VXV49" s="1233"/>
      <c r="VXW49" s="1233"/>
      <c r="VXX49" s="1233"/>
      <c r="VXY49" s="1233"/>
      <c r="VXZ49" s="1233"/>
      <c r="VYA49" s="1233"/>
      <c r="VYB49" s="1233"/>
      <c r="VYC49" s="1233"/>
      <c r="VYD49" s="1232"/>
      <c r="VYE49" s="1233"/>
      <c r="VYF49" s="1233"/>
      <c r="VYG49" s="1233"/>
      <c r="VYH49" s="1233"/>
      <c r="VYI49" s="1233"/>
      <c r="VYJ49" s="1233"/>
      <c r="VYK49" s="1233"/>
      <c r="VYL49" s="1233"/>
      <c r="VYM49" s="1232"/>
      <c r="VYN49" s="1233"/>
      <c r="VYO49" s="1233"/>
      <c r="VYP49" s="1233"/>
      <c r="VYQ49" s="1233"/>
      <c r="VYR49" s="1233"/>
      <c r="VYS49" s="1233"/>
      <c r="VYT49" s="1233"/>
      <c r="VYU49" s="1233"/>
      <c r="VYV49" s="1232"/>
      <c r="VYW49" s="1233"/>
      <c r="VYX49" s="1233"/>
      <c r="VYY49" s="1233"/>
      <c r="VYZ49" s="1233"/>
      <c r="VZA49" s="1233"/>
      <c r="VZB49" s="1233"/>
      <c r="VZC49" s="1233"/>
      <c r="VZD49" s="1233"/>
      <c r="VZE49" s="1232"/>
      <c r="VZF49" s="1233"/>
      <c r="VZG49" s="1233"/>
      <c r="VZH49" s="1233"/>
      <c r="VZI49" s="1233"/>
      <c r="VZJ49" s="1233"/>
      <c r="VZK49" s="1233"/>
      <c r="VZL49" s="1233"/>
      <c r="VZM49" s="1233"/>
      <c r="VZN49" s="1232"/>
      <c r="VZO49" s="1233"/>
      <c r="VZP49" s="1233"/>
      <c r="VZQ49" s="1233"/>
      <c r="VZR49" s="1233"/>
      <c r="VZS49" s="1233"/>
      <c r="VZT49" s="1233"/>
      <c r="VZU49" s="1233"/>
      <c r="VZV49" s="1233"/>
      <c r="VZW49" s="1232"/>
      <c r="VZX49" s="1233"/>
      <c r="VZY49" s="1233"/>
      <c r="VZZ49" s="1233"/>
      <c r="WAA49" s="1233"/>
      <c r="WAB49" s="1233"/>
      <c r="WAC49" s="1233"/>
      <c r="WAD49" s="1233"/>
      <c r="WAE49" s="1233"/>
      <c r="WAF49" s="1232"/>
      <c r="WAG49" s="1233"/>
      <c r="WAH49" s="1233"/>
      <c r="WAI49" s="1233"/>
      <c r="WAJ49" s="1233"/>
      <c r="WAK49" s="1233"/>
      <c r="WAL49" s="1233"/>
      <c r="WAM49" s="1233"/>
      <c r="WAN49" s="1233"/>
      <c r="WAO49" s="1232"/>
      <c r="WAP49" s="1233"/>
      <c r="WAQ49" s="1233"/>
      <c r="WAR49" s="1233"/>
      <c r="WAS49" s="1233"/>
      <c r="WAT49" s="1233"/>
      <c r="WAU49" s="1233"/>
      <c r="WAV49" s="1233"/>
      <c r="WAW49" s="1233"/>
      <c r="WAX49" s="1232"/>
      <c r="WAY49" s="1233"/>
      <c r="WAZ49" s="1233"/>
      <c r="WBA49" s="1233"/>
      <c r="WBB49" s="1233"/>
      <c r="WBC49" s="1233"/>
      <c r="WBD49" s="1233"/>
      <c r="WBE49" s="1233"/>
      <c r="WBF49" s="1233"/>
      <c r="WBG49" s="1232"/>
      <c r="WBH49" s="1233"/>
      <c r="WBI49" s="1233"/>
      <c r="WBJ49" s="1233"/>
      <c r="WBK49" s="1233"/>
      <c r="WBL49" s="1233"/>
      <c r="WBM49" s="1233"/>
      <c r="WBN49" s="1233"/>
      <c r="WBO49" s="1233"/>
      <c r="WBP49" s="1232"/>
      <c r="WBQ49" s="1233"/>
      <c r="WBR49" s="1233"/>
      <c r="WBS49" s="1233"/>
      <c r="WBT49" s="1233"/>
      <c r="WBU49" s="1233"/>
      <c r="WBV49" s="1233"/>
      <c r="WBW49" s="1233"/>
      <c r="WBX49" s="1233"/>
      <c r="WBY49" s="1232"/>
      <c r="WBZ49" s="1233"/>
      <c r="WCA49" s="1233"/>
      <c r="WCB49" s="1233"/>
      <c r="WCC49" s="1233"/>
      <c r="WCD49" s="1233"/>
      <c r="WCE49" s="1233"/>
      <c r="WCF49" s="1233"/>
      <c r="WCG49" s="1233"/>
      <c r="WCH49" s="1232"/>
      <c r="WCI49" s="1233"/>
      <c r="WCJ49" s="1233"/>
      <c r="WCK49" s="1233"/>
      <c r="WCL49" s="1233"/>
      <c r="WCM49" s="1233"/>
      <c r="WCN49" s="1233"/>
      <c r="WCO49" s="1233"/>
      <c r="WCP49" s="1233"/>
      <c r="WCQ49" s="1232"/>
      <c r="WCR49" s="1233"/>
      <c r="WCS49" s="1233"/>
      <c r="WCT49" s="1233"/>
      <c r="WCU49" s="1233"/>
      <c r="WCV49" s="1233"/>
      <c r="WCW49" s="1233"/>
      <c r="WCX49" s="1233"/>
      <c r="WCY49" s="1233"/>
      <c r="WCZ49" s="1232"/>
      <c r="WDA49" s="1233"/>
      <c r="WDB49" s="1233"/>
      <c r="WDC49" s="1233"/>
      <c r="WDD49" s="1233"/>
      <c r="WDE49" s="1233"/>
      <c r="WDF49" s="1233"/>
      <c r="WDG49" s="1233"/>
      <c r="WDH49" s="1233"/>
      <c r="WDI49" s="1232"/>
      <c r="WDJ49" s="1233"/>
      <c r="WDK49" s="1233"/>
      <c r="WDL49" s="1233"/>
      <c r="WDM49" s="1233"/>
      <c r="WDN49" s="1233"/>
      <c r="WDO49" s="1233"/>
      <c r="WDP49" s="1233"/>
      <c r="WDQ49" s="1233"/>
      <c r="WDR49" s="1232"/>
      <c r="WDS49" s="1233"/>
      <c r="WDT49" s="1233"/>
      <c r="WDU49" s="1233"/>
      <c r="WDV49" s="1233"/>
      <c r="WDW49" s="1233"/>
      <c r="WDX49" s="1233"/>
      <c r="WDY49" s="1233"/>
      <c r="WDZ49" s="1233"/>
      <c r="WEA49" s="1232"/>
      <c r="WEB49" s="1233"/>
      <c r="WEC49" s="1233"/>
      <c r="WED49" s="1233"/>
      <c r="WEE49" s="1233"/>
      <c r="WEF49" s="1233"/>
      <c r="WEG49" s="1233"/>
      <c r="WEH49" s="1233"/>
      <c r="WEI49" s="1233"/>
      <c r="WEJ49" s="1232"/>
      <c r="WEK49" s="1233"/>
      <c r="WEL49" s="1233"/>
      <c r="WEM49" s="1233"/>
      <c r="WEN49" s="1233"/>
      <c r="WEO49" s="1233"/>
      <c r="WEP49" s="1233"/>
      <c r="WEQ49" s="1233"/>
      <c r="WER49" s="1233"/>
      <c r="WES49" s="1232"/>
      <c r="WET49" s="1233"/>
      <c r="WEU49" s="1233"/>
      <c r="WEV49" s="1233"/>
      <c r="WEW49" s="1233"/>
      <c r="WEX49" s="1233"/>
      <c r="WEY49" s="1233"/>
      <c r="WEZ49" s="1233"/>
      <c r="WFA49" s="1233"/>
      <c r="WFB49" s="1232"/>
      <c r="WFC49" s="1233"/>
      <c r="WFD49" s="1233"/>
      <c r="WFE49" s="1233"/>
      <c r="WFF49" s="1233"/>
      <c r="WFG49" s="1233"/>
      <c r="WFH49" s="1233"/>
      <c r="WFI49" s="1233"/>
      <c r="WFJ49" s="1233"/>
      <c r="WFK49" s="1232"/>
      <c r="WFL49" s="1233"/>
      <c r="WFM49" s="1233"/>
      <c r="WFN49" s="1233"/>
      <c r="WFO49" s="1233"/>
      <c r="WFP49" s="1233"/>
      <c r="WFQ49" s="1233"/>
      <c r="WFR49" s="1233"/>
      <c r="WFS49" s="1233"/>
      <c r="WFT49" s="1232"/>
      <c r="WFU49" s="1233"/>
      <c r="WFV49" s="1233"/>
      <c r="WFW49" s="1233"/>
      <c r="WFX49" s="1233"/>
      <c r="WFY49" s="1233"/>
      <c r="WFZ49" s="1233"/>
      <c r="WGA49" s="1233"/>
      <c r="WGB49" s="1233"/>
      <c r="WGC49" s="1232"/>
      <c r="WGD49" s="1233"/>
      <c r="WGE49" s="1233"/>
      <c r="WGF49" s="1233"/>
      <c r="WGG49" s="1233"/>
      <c r="WGH49" s="1233"/>
      <c r="WGI49" s="1233"/>
      <c r="WGJ49" s="1233"/>
      <c r="WGK49" s="1233"/>
      <c r="WGL49" s="1232"/>
      <c r="WGM49" s="1233"/>
      <c r="WGN49" s="1233"/>
      <c r="WGO49" s="1233"/>
      <c r="WGP49" s="1233"/>
      <c r="WGQ49" s="1233"/>
      <c r="WGR49" s="1233"/>
      <c r="WGS49" s="1233"/>
      <c r="WGT49" s="1233"/>
      <c r="WGU49" s="1232"/>
      <c r="WGV49" s="1233"/>
      <c r="WGW49" s="1233"/>
      <c r="WGX49" s="1233"/>
      <c r="WGY49" s="1233"/>
      <c r="WGZ49" s="1233"/>
      <c r="WHA49" s="1233"/>
      <c r="WHB49" s="1233"/>
      <c r="WHC49" s="1233"/>
      <c r="WHD49" s="1232"/>
      <c r="WHE49" s="1233"/>
      <c r="WHF49" s="1233"/>
      <c r="WHG49" s="1233"/>
      <c r="WHH49" s="1233"/>
      <c r="WHI49" s="1233"/>
      <c r="WHJ49" s="1233"/>
      <c r="WHK49" s="1233"/>
      <c r="WHL49" s="1233"/>
      <c r="WHM49" s="1232"/>
      <c r="WHN49" s="1233"/>
      <c r="WHO49" s="1233"/>
      <c r="WHP49" s="1233"/>
      <c r="WHQ49" s="1233"/>
      <c r="WHR49" s="1233"/>
      <c r="WHS49" s="1233"/>
      <c r="WHT49" s="1233"/>
      <c r="WHU49" s="1233"/>
      <c r="WHV49" s="1232"/>
      <c r="WHW49" s="1233"/>
      <c r="WHX49" s="1233"/>
      <c r="WHY49" s="1233"/>
      <c r="WHZ49" s="1233"/>
      <c r="WIA49" s="1233"/>
      <c r="WIB49" s="1233"/>
      <c r="WIC49" s="1233"/>
      <c r="WID49" s="1233"/>
      <c r="WIE49" s="1232"/>
      <c r="WIF49" s="1233"/>
      <c r="WIG49" s="1233"/>
      <c r="WIH49" s="1233"/>
      <c r="WII49" s="1233"/>
      <c r="WIJ49" s="1233"/>
      <c r="WIK49" s="1233"/>
      <c r="WIL49" s="1233"/>
      <c r="WIM49" s="1233"/>
      <c r="WIN49" s="1232"/>
      <c r="WIO49" s="1233"/>
      <c r="WIP49" s="1233"/>
      <c r="WIQ49" s="1233"/>
      <c r="WIR49" s="1233"/>
      <c r="WIS49" s="1233"/>
      <c r="WIT49" s="1233"/>
      <c r="WIU49" s="1233"/>
      <c r="WIV49" s="1233"/>
      <c r="WIW49" s="1232"/>
      <c r="WIX49" s="1233"/>
      <c r="WIY49" s="1233"/>
      <c r="WIZ49" s="1233"/>
      <c r="WJA49" s="1233"/>
      <c r="WJB49" s="1233"/>
      <c r="WJC49" s="1233"/>
      <c r="WJD49" s="1233"/>
      <c r="WJE49" s="1233"/>
      <c r="WJF49" s="1232"/>
      <c r="WJG49" s="1233"/>
      <c r="WJH49" s="1233"/>
      <c r="WJI49" s="1233"/>
      <c r="WJJ49" s="1233"/>
      <c r="WJK49" s="1233"/>
      <c r="WJL49" s="1233"/>
      <c r="WJM49" s="1233"/>
      <c r="WJN49" s="1233"/>
      <c r="WJO49" s="1232"/>
      <c r="WJP49" s="1233"/>
      <c r="WJQ49" s="1233"/>
      <c r="WJR49" s="1233"/>
      <c r="WJS49" s="1233"/>
      <c r="WJT49" s="1233"/>
      <c r="WJU49" s="1233"/>
      <c r="WJV49" s="1233"/>
      <c r="WJW49" s="1233"/>
      <c r="WJX49" s="1232"/>
      <c r="WJY49" s="1233"/>
      <c r="WJZ49" s="1233"/>
      <c r="WKA49" s="1233"/>
      <c r="WKB49" s="1233"/>
      <c r="WKC49" s="1233"/>
      <c r="WKD49" s="1233"/>
      <c r="WKE49" s="1233"/>
      <c r="WKF49" s="1233"/>
      <c r="WKG49" s="1232"/>
      <c r="WKH49" s="1233"/>
      <c r="WKI49" s="1233"/>
      <c r="WKJ49" s="1233"/>
      <c r="WKK49" s="1233"/>
      <c r="WKL49" s="1233"/>
      <c r="WKM49" s="1233"/>
      <c r="WKN49" s="1233"/>
      <c r="WKO49" s="1233"/>
      <c r="WKP49" s="1232"/>
      <c r="WKQ49" s="1233"/>
      <c r="WKR49" s="1233"/>
      <c r="WKS49" s="1233"/>
      <c r="WKT49" s="1233"/>
      <c r="WKU49" s="1233"/>
      <c r="WKV49" s="1233"/>
      <c r="WKW49" s="1233"/>
      <c r="WKX49" s="1233"/>
      <c r="WKY49" s="1232"/>
      <c r="WKZ49" s="1233"/>
      <c r="WLA49" s="1233"/>
      <c r="WLB49" s="1233"/>
      <c r="WLC49" s="1233"/>
      <c r="WLD49" s="1233"/>
      <c r="WLE49" s="1233"/>
      <c r="WLF49" s="1233"/>
      <c r="WLG49" s="1233"/>
      <c r="WLH49" s="1232"/>
      <c r="WLI49" s="1233"/>
      <c r="WLJ49" s="1233"/>
      <c r="WLK49" s="1233"/>
      <c r="WLL49" s="1233"/>
      <c r="WLM49" s="1233"/>
      <c r="WLN49" s="1233"/>
      <c r="WLO49" s="1233"/>
      <c r="WLP49" s="1233"/>
      <c r="WLQ49" s="1232"/>
      <c r="WLR49" s="1233"/>
      <c r="WLS49" s="1233"/>
      <c r="WLT49" s="1233"/>
      <c r="WLU49" s="1233"/>
      <c r="WLV49" s="1233"/>
      <c r="WLW49" s="1233"/>
      <c r="WLX49" s="1233"/>
      <c r="WLY49" s="1233"/>
      <c r="WLZ49" s="1232"/>
      <c r="WMA49" s="1233"/>
      <c r="WMB49" s="1233"/>
      <c r="WMC49" s="1233"/>
      <c r="WMD49" s="1233"/>
      <c r="WME49" s="1233"/>
      <c r="WMF49" s="1233"/>
      <c r="WMG49" s="1233"/>
      <c r="WMH49" s="1233"/>
      <c r="WMI49" s="1232"/>
      <c r="WMJ49" s="1233"/>
      <c r="WMK49" s="1233"/>
      <c r="WML49" s="1233"/>
      <c r="WMM49" s="1233"/>
      <c r="WMN49" s="1233"/>
      <c r="WMO49" s="1233"/>
      <c r="WMP49" s="1233"/>
      <c r="WMQ49" s="1233"/>
      <c r="WMR49" s="1232"/>
      <c r="WMS49" s="1233"/>
      <c r="WMT49" s="1233"/>
      <c r="WMU49" s="1233"/>
      <c r="WMV49" s="1233"/>
      <c r="WMW49" s="1233"/>
      <c r="WMX49" s="1233"/>
      <c r="WMY49" s="1233"/>
      <c r="WMZ49" s="1233"/>
      <c r="WNA49" s="1232"/>
      <c r="WNB49" s="1233"/>
      <c r="WNC49" s="1233"/>
      <c r="WND49" s="1233"/>
      <c r="WNE49" s="1233"/>
      <c r="WNF49" s="1233"/>
      <c r="WNG49" s="1233"/>
      <c r="WNH49" s="1233"/>
      <c r="WNI49" s="1233"/>
      <c r="WNJ49" s="1232"/>
      <c r="WNK49" s="1233"/>
      <c r="WNL49" s="1233"/>
      <c r="WNM49" s="1233"/>
      <c r="WNN49" s="1233"/>
      <c r="WNO49" s="1233"/>
      <c r="WNP49" s="1233"/>
      <c r="WNQ49" s="1233"/>
      <c r="WNR49" s="1233"/>
      <c r="WNS49" s="1232"/>
      <c r="WNT49" s="1233"/>
      <c r="WNU49" s="1233"/>
      <c r="WNV49" s="1233"/>
      <c r="WNW49" s="1233"/>
      <c r="WNX49" s="1233"/>
      <c r="WNY49" s="1233"/>
      <c r="WNZ49" s="1233"/>
      <c r="WOA49" s="1233"/>
      <c r="WOB49" s="1232"/>
      <c r="WOC49" s="1233"/>
      <c r="WOD49" s="1233"/>
      <c r="WOE49" s="1233"/>
      <c r="WOF49" s="1233"/>
      <c r="WOG49" s="1233"/>
      <c r="WOH49" s="1233"/>
      <c r="WOI49" s="1233"/>
      <c r="WOJ49" s="1233"/>
      <c r="WOK49" s="1232"/>
      <c r="WOL49" s="1233"/>
      <c r="WOM49" s="1233"/>
      <c r="WON49" s="1233"/>
      <c r="WOO49" s="1233"/>
      <c r="WOP49" s="1233"/>
      <c r="WOQ49" s="1233"/>
      <c r="WOR49" s="1233"/>
      <c r="WOS49" s="1233"/>
      <c r="WOT49" s="1232"/>
      <c r="WOU49" s="1233"/>
      <c r="WOV49" s="1233"/>
      <c r="WOW49" s="1233"/>
      <c r="WOX49" s="1233"/>
      <c r="WOY49" s="1233"/>
      <c r="WOZ49" s="1233"/>
      <c r="WPA49" s="1233"/>
      <c r="WPB49" s="1233"/>
      <c r="WPC49" s="1232"/>
      <c r="WPD49" s="1233"/>
      <c r="WPE49" s="1233"/>
      <c r="WPF49" s="1233"/>
      <c r="WPG49" s="1233"/>
      <c r="WPH49" s="1233"/>
      <c r="WPI49" s="1233"/>
      <c r="WPJ49" s="1233"/>
      <c r="WPK49" s="1233"/>
      <c r="WPL49" s="1232"/>
      <c r="WPM49" s="1233"/>
      <c r="WPN49" s="1233"/>
      <c r="WPO49" s="1233"/>
      <c r="WPP49" s="1233"/>
      <c r="WPQ49" s="1233"/>
      <c r="WPR49" s="1233"/>
      <c r="WPS49" s="1233"/>
      <c r="WPT49" s="1233"/>
      <c r="WPU49" s="1232"/>
      <c r="WPV49" s="1233"/>
      <c r="WPW49" s="1233"/>
      <c r="WPX49" s="1233"/>
      <c r="WPY49" s="1233"/>
      <c r="WPZ49" s="1233"/>
      <c r="WQA49" s="1233"/>
      <c r="WQB49" s="1233"/>
      <c r="WQC49" s="1233"/>
      <c r="WQD49" s="1232"/>
      <c r="WQE49" s="1233"/>
      <c r="WQF49" s="1233"/>
      <c r="WQG49" s="1233"/>
      <c r="WQH49" s="1233"/>
      <c r="WQI49" s="1233"/>
      <c r="WQJ49" s="1233"/>
      <c r="WQK49" s="1233"/>
      <c r="WQL49" s="1233"/>
      <c r="WQM49" s="1232"/>
      <c r="WQN49" s="1233"/>
      <c r="WQO49" s="1233"/>
      <c r="WQP49" s="1233"/>
      <c r="WQQ49" s="1233"/>
      <c r="WQR49" s="1233"/>
      <c r="WQS49" s="1233"/>
      <c r="WQT49" s="1233"/>
      <c r="WQU49" s="1233"/>
      <c r="WQV49" s="1232"/>
      <c r="WQW49" s="1233"/>
      <c r="WQX49" s="1233"/>
      <c r="WQY49" s="1233"/>
      <c r="WQZ49" s="1233"/>
      <c r="WRA49" s="1233"/>
      <c r="WRB49" s="1233"/>
      <c r="WRC49" s="1233"/>
      <c r="WRD49" s="1233"/>
      <c r="WRE49" s="1232"/>
      <c r="WRF49" s="1233"/>
      <c r="WRG49" s="1233"/>
      <c r="WRH49" s="1233"/>
      <c r="WRI49" s="1233"/>
      <c r="WRJ49" s="1233"/>
      <c r="WRK49" s="1233"/>
      <c r="WRL49" s="1233"/>
      <c r="WRM49" s="1233"/>
      <c r="WRN49" s="1232"/>
      <c r="WRO49" s="1233"/>
      <c r="WRP49" s="1233"/>
      <c r="WRQ49" s="1233"/>
      <c r="WRR49" s="1233"/>
      <c r="WRS49" s="1233"/>
      <c r="WRT49" s="1233"/>
      <c r="WRU49" s="1233"/>
      <c r="WRV49" s="1233"/>
      <c r="WRW49" s="1232"/>
      <c r="WRX49" s="1233"/>
      <c r="WRY49" s="1233"/>
      <c r="WRZ49" s="1233"/>
      <c r="WSA49" s="1233"/>
      <c r="WSB49" s="1233"/>
      <c r="WSC49" s="1233"/>
      <c r="WSD49" s="1233"/>
      <c r="WSE49" s="1233"/>
      <c r="WSF49" s="1232"/>
      <c r="WSG49" s="1233"/>
      <c r="WSH49" s="1233"/>
      <c r="WSI49" s="1233"/>
      <c r="WSJ49" s="1233"/>
      <c r="WSK49" s="1233"/>
      <c r="WSL49" s="1233"/>
      <c r="WSM49" s="1233"/>
      <c r="WSN49" s="1233"/>
      <c r="WSO49" s="1232"/>
      <c r="WSP49" s="1233"/>
      <c r="WSQ49" s="1233"/>
      <c r="WSR49" s="1233"/>
      <c r="WSS49" s="1233"/>
      <c r="WST49" s="1233"/>
      <c r="WSU49" s="1233"/>
      <c r="WSV49" s="1233"/>
      <c r="WSW49" s="1233"/>
      <c r="WSX49" s="1232"/>
      <c r="WSY49" s="1233"/>
      <c r="WSZ49" s="1233"/>
      <c r="WTA49" s="1233"/>
      <c r="WTB49" s="1233"/>
      <c r="WTC49" s="1233"/>
      <c r="WTD49" s="1233"/>
      <c r="WTE49" s="1233"/>
      <c r="WTF49" s="1233"/>
      <c r="WTG49" s="1232"/>
      <c r="WTH49" s="1233"/>
      <c r="WTI49" s="1233"/>
      <c r="WTJ49" s="1233"/>
      <c r="WTK49" s="1233"/>
      <c r="WTL49" s="1233"/>
      <c r="WTM49" s="1233"/>
      <c r="WTN49" s="1233"/>
      <c r="WTO49" s="1233"/>
      <c r="WTP49" s="1232"/>
      <c r="WTQ49" s="1233"/>
      <c r="WTR49" s="1233"/>
      <c r="WTS49" s="1233"/>
      <c r="WTT49" s="1233"/>
      <c r="WTU49" s="1233"/>
      <c r="WTV49" s="1233"/>
      <c r="WTW49" s="1233"/>
      <c r="WTX49" s="1233"/>
      <c r="WTY49" s="1232"/>
      <c r="WTZ49" s="1233"/>
      <c r="WUA49" s="1233"/>
      <c r="WUB49" s="1233"/>
      <c r="WUC49" s="1233"/>
      <c r="WUD49" s="1233"/>
      <c r="WUE49" s="1233"/>
      <c r="WUF49" s="1233"/>
      <c r="WUG49" s="1233"/>
      <c r="WUH49" s="1232"/>
      <c r="WUI49" s="1233"/>
      <c r="WUJ49" s="1233"/>
      <c r="WUK49" s="1233"/>
      <c r="WUL49" s="1233"/>
      <c r="WUM49" s="1233"/>
      <c r="WUN49" s="1233"/>
      <c r="WUO49" s="1233"/>
      <c r="WUP49" s="1233"/>
      <c r="WUQ49" s="1232"/>
      <c r="WUR49" s="1233"/>
      <c r="WUS49" s="1233"/>
      <c r="WUT49" s="1233"/>
      <c r="WUU49" s="1233"/>
      <c r="WUV49" s="1233"/>
      <c r="WUW49" s="1233"/>
      <c r="WUX49" s="1233"/>
      <c r="WUY49" s="1233"/>
      <c r="WUZ49" s="1232"/>
      <c r="WVA49" s="1233"/>
      <c r="WVB49" s="1233"/>
      <c r="WVC49" s="1233"/>
      <c r="WVD49" s="1233"/>
      <c r="WVE49" s="1233"/>
      <c r="WVF49" s="1233"/>
      <c r="WVG49" s="1233"/>
      <c r="WVH49" s="1233"/>
      <c r="WVI49" s="1232"/>
      <c r="WVJ49" s="1233"/>
      <c r="WVK49" s="1233"/>
      <c r="WVL49" s="1233"/>
      <c r="WVM49" s="1233"/>
      <c r="WVN49" s="1233"/>
      <c r="WVO49" s="1233"/>
      <c r="WVP49" s="1233"/>
      <c r="WVQ49" s="1233"/>
      <c r="WVR49" s="1232"/>
      <c r="WVS49" s="1233"/>
      <c r="WVT49" s="1233"/>
      <c r="WVU49" s="1233"/>
      <c r="WVV49" s="1233"/>
      <c r="WVW49" s="1233"/>
      <c r="WVX49" s="1233"/>
      <c r="WVY49" s="1233"/>
      <c r="WVZ49" s="1233"/>
      <c r="WWA49" s="1232"/>
      <c r="WWB49" s="1233"/>
      <c r="WWC49" s="1233"/>
      <c r="WWD49" s="1233"/>
      <c r="WWE49" s="1233"/>
      <c r="WWF49" s="1233"/>
      <c r="WWG49" s="1233"/>
      <c r="WWH49" s="1233"/>
      <c r="WWI49" s="1233"/>
      <c r="WWJ49" s="1232"/>
      <c r="WWK49" s="1233"/>
      <c r="WWL49" s="1233"/>
      <c r="WWM49" s="1233"/>
      <c r="WWN49" s="1233"/>
      <c r="WWO49" s="1233"/>
      <c r="WWP49" s="1233"/>
      <c r="WWQ49" s="1233"/>
      <c r="WWR49" s="1233"/>
      <c r="WWS49" s="1232"/>
      <c r="WWT49" s="1233"/>
      <c r="WWU49" s="1233"/>
      <c r="WWV49" s="1233"/>
      <c r="WWW49" s="1233"/>
      <c r="WWX49" s="1233"/>
      <c r="WWY49" s="1233"/>
      <c r="WWZ49" s="1233"/>
      <c r="WXA49" s="1233"/>
      <c r="WXB49" s="1232"/>
      <c r="WXC49" s="1233"/>
      <c r="WXD49" s="1233"/>
      <c r="WXE49" s="1233"/>
      <c r="WXF49" s="1233"/>
      <c r="WXG49" s="1233"/>
      <c r="WXH49" s="1233"/>
      <c r="WXI49" s="1233"/>
      <c r="WXJ49" s="1233"/>
      <c r="WXK49" s="1232"/>
      <c r="WXL49" s="1233"/>
      <c r="WXM49" s="1233"/>
      <c r="WXN49" s="1233"/>
      <c r="WXO49" s="1233"/>
      <c r="WXP49" s="1233"/>
      <c r="WXQ49" s="1233"/>
      <c r="WXR49" s="1233"/>
      <c r="WXS49" s="1233"/>
      <c r="WXT49" s="1232"/>
      <c r="WXU49" s="1233"/>
      <c r="WXV49" s="1233"/>
      <c r="WXW49" s="1233"/>
      <c r="WXX49" s="1233"/>
      <c r="WXY49" s="1233"/>
      <c r="WXZ49" s="1233"/>
      <c r="WYA49" s="1233"/>
      <c r="WYB49" s="1233"/>
      <c r="WYC49" s="1232"/>
      <c r="WYD49" s="1233"/>
      <c r="WYE49" s="1233"/>
      <c r="WYF49" s="1233"/>
      <c r="WYG49" s="1233"/>
      <c r="WYH49" s="1233"/>
      <c r="WYI49" s="1233"/>
      <c r="WYJ49" s="1233"/>
      <c r="WYK49" s="1233"/>
      <c r="WYL49" s="1232"/>
      <c r="WYM49" s="1233"/>
      <c r="WYN49" s="1233"/>
      <c r="WYO49" s="1233"/>
      <c r="WYP49" s="1233"/>
      <c r="WYQ49" s="1233"/>
      <c r="WYR49" s="1233"/>
      <c r="WYS49" s="1233"/>
      <c r="WYT49" s="1233"/>
      <c r="WYU49" s="1232"/>
      <c r="WYV49" s="1233"/>
      <c r="WYW49" s="1233"/>
      <c r="WYX49" s="1233"/>
      <c r="WYY49" s="1233"/>
      <c r="WYZ49" s="1233"/>
      <c r="WZA49" s="1233"/>
      <c r="WZB49" s="1233"/>
      <c r="WZC49" s="1233"/>
      <c r="WZD49" s="1232"/>
      <c r="WZE49" s="1233"/>
      <c r="WZF49" s="1233"/>
      <c r="WZG49" s="1233"/>
      <c r="WZH49" s="1233"/>
      <c r="WZI49" s="1233"/>
      <c r="WZJ49" s="1233"/>
      <c r="WZK49" s="1233"/>
      <c r="WZL49" s="1233"/>
      <c r="WZM49" s="1232"/>
      <c r="WZN49" s="1233"/>
      <c r="WZO49" s="1233"/>
      <c r="WZP49" s="1233"/>
      <c r="WZQ49" s="1233"/>
      <c r="WZR49" s="1233"/>
      <c r="WZS49" s="1233"/>
      <c r="WZT49" s="1233"/>
      <c r="WZU49" s="1233"/>
      <c r="WZV49" s="1232"/>
      <c r="WZW49" s="1233"/>
      <c r="WZX49" s="1233"/>
      <c r="WZY49" s="1233"/>
      <c r="WZZ49" s="1233"/>
      <c r="XAA49" s="1233"/>
      <c r="XAB49" s="1233"/>
      <c r="XAC49" s="1233"/>
      <c r="XAD49" s="1233"/>
      <c r="XAE49" s="1232"/>
      <c r="XAF49" s="1233"/>
      <c r="XAG49" s="1233"/>
      <c r="XAH49" s="1233"/>
      <c r="XAI49" s="1233"/>
      <c r="XAJ49" s="1233"/>
      <c r="XAK49" s="1233"/>
      <c r="XAL49" s="1233"/>
      <c r="XAM49" s="1233"/>
      <c r="XAN49" s="1232"/>
      <c r="XAO49" s="1233"/>
      <c r="XAP49" s="1233"/>
      <c r="XAQ49" s="1233"/>
      <c r="XAR49" s="1233"/>
      <c r="XAS49" s="1233"/>
      <c r="XAT49" s="1233"/>
      <c r="XAU49" s="1233"/>
      <c r="XAV49" s="1233"/>
      <c r="XAW49" s="1232"/>
      <c r="XAX49" s="1233"/>
      <c r="XAY49" s="1233"/>
      <c r="XAZ49" s="1233"/>
      <c r="XBA49" s="1233"/>
      <c r="XBB49" s="1233"/>
      <c r="XBC49" s="1233"/>
      <c r="XBD49" s="1233"/>
      <c r="XBE49" s="1233"/>
      <c r="XBF49" s="1232"/>
      <c r="XBG49" s="1233"/>
      <c r="XBH49" s="1233"/>
      <c r="XBI49" s="1233"/>
      <c r="XBJ49" s="1233"/>
      <c r="XBK49" s="1233"/>
      <c r="XBL49" s="1233"/>
      <c r="XBM49" s="1233"/>
      <c r="XBN49" s="1233"/>
      <c r="XBO49" s="1232"/>
      <c r="XBP49" s="1233"/>
      <c r="XBQ49" s="1233"/>
      <c r="XBR49" s="1233"/>
      <c r="XBS49" s="1233"/>
      <c r="XBT49" s="1233"/>
      <c r="XBU49" s="1233"/>
      <c r="XBV49" s="1233"/>
      <c r="XBW49" s="1233"/>
      <c r="XBX49" s="1232"/>
      <c r="XBY49" s="1233"/>
      <c r="XBZ49" s="1233"/>
      <c r="XCA49" s="1233"/>
      <c r="XCB49" s="1233"/>
      <c r="XCC49" s="1233"/>
      <c r="XCD49" s="1233"/>
      <c r="XCE49" s="1233"/>
      <c r="XCF49" s="1233"/>
      <c r="XCG49" s="1232"/>
      <c r="XCH49" s="1233"/>
      <c r="XCI49" s="1233"/>
      <c r="XCJ49" s="1233"/>
      <c r="XCK49" s="1233"/>
      <c r="XCL49" s="1233"/>
      <c r="XCM49" s="1233"/>
      <c r="XCN49" s="1233"/>
      <c r="XCO49" s="1233"/>
      <c r="XCP49" s="1232"/>
      <c r="XCQ49" s="1233"/>
      <c r="XCR49" s="1233"/>
      <c r="XCS49" s="1233"/>
      <c r="XCT49" s="1233"/>
      <c r="XCU49" s="1233"/>
      <c r="XCV49" s="1233"/>
      <c r="XCW49" s="1233"/>
      <c r="XCX49" s="1233"/>
      <c r="XCY49" s="1232"/>
      <c r="XCZ49" s="1233"/>
      <c r="XDA49" s="1233"/>
      <c r="XDB49" s="1233"/>
      <c r="XDC49" s="1233"/>
      <c r="XDD49" s="1233"/>
      <c r="XDE49" s="1233"/>
      <c r="XDF49" s="1233"/>
      <c r="XDG49" s="1233"/>
      <c r="XDH49" s="1232"/>
      <c r="XDI49" s="1233"/>
      <c r="XDJ49" s="1233"/>
      <c r="XDK49" s="1233"/>
      <c r="XDL49" s="1233"/>
      <c r="XDM49" s="1233"/>
      <c r="XDN49" s="1233"/>
      <c r="XDO49" s="1233"/>
      <c r="XDP49" s="1233"/>
      <c r="XDQ49" s="1232"/>
      <c r="XDR49" s="1233"/>
      <c r="XDS49" s="1233"/>
      <c r="XDT49" s="1233"/>
      <c r="XDU49" s="1233"/>
      <c r="XDV49" s="1233"/>
      <c r="XDW49" s="1233"/>
      <c r="XDX49" s="1233"/>
      <c r="XDY49" s="1233"/>
      <c r="XDZ49" s="1232"/>
      <c r="XEA49" s="1233"/>
      <c r="XEB49" s="1233"/>
      <c r="XEC49" s="1233"/>
      <c r="XED49" s="1233"/>
      <c r="XEE49" s="1233"/>
      <c r="XEF49" s="1233"/>
      <c r="XEG49" s="1233"/>
      <c r="XEH49" s="1233"/>
      <c r="XEI49" s="1232"/>
      <c r="XEJ49" s="1233"/>
      <c r="XEK49" s="1233"/>
      <c r="XEL49" s="1233"/>
      <c r="XEM49" s="1233"/>
      <c r="XEN49" s="1233"/>
      <c r="XEO49" s="1233"/>
      <c r="XEP49" s="1233"/>
      <c r="XEQ49" s="1233"/>
      <c r="XER49" s="1232"/>
      <c r="XES49" s="1233"/>
      <c r="XET49" s="1233"/>
      <c r="XEU49" s="1233"/>
      <c r="XEV49" s="1233"/>
      <c r="XEW49" s="1233"/>
      <c r="XEX49" s="1233"/>
      <c r="XEY49" s="1233"/>
      <c r="XEZ49" s="1233"/>
      <c r="XFA49" s="1232"/>
      <c r="XFB49" s="1233"/>
      <c r="XFC49" s="1233"/>
      <c r="XFD49" s="1233"/>
    </row>
    <row r="50" spans="1:16384" ht="18" customHeight="1">
      <c r="A50" s="1232" t="s">
        <v>1672</v>
      </c>
      <c r="B50" s="1233"/>
      <c r="C50" s="1233"/>
      <c r="D50" s="1233"/>
      <c r="E50" s="1233"/>
      <c r="F50" s="1233"/>
      <c r="G50" s="1233"/>
      <c r="H50" s="1233"/>
      <c r="I50" s="1233"/>
      <c r="J50" s="1232"/>
      <c r="K50" s="1233"/>
      <c r="L50" s="1233"/>
      <c r="M50" s="1233"/>
      <c r="N50" s="1233"/>
      <c r="O50" s="1233"/>
      <c r="P50" s="1233"/>
      <c r="Q50" s="1233"/>
      <c r="R50" s="1233"/>
      <c r="S50" s="1232"/>
      <c r="T50" s="1233"/>
      <c r="U50" s="1233"/>
      <c r="V50" s="1233"/>
      <c r="W50" s="1233"/>
      <c r="X50" s="1233"/>
      <c r="Y50" s="1233"/>
      <c r="Z50" s="1233"/>
      <c r="AA50" s="1233"/>
      <c r="AB50" s="1232"/>
      <c r="AC50" s="1233"/>
      <c r="AD50" s="1233"/>
      <c r="AE50" s="1233"/>
      <c r="AF50" s="1233"/>
      <c r="AG50" s="1233"/>
      <c r="AH50" s="1233"/>
      <c r="AI50" s="1233"/>
      <c r="AJ50" s="1233"/>
      <c r="AK50" s="1232"/>
      <c r="AL50" s="1233"/>
      <c r="AM50" s="1233"/>
      <c r="AN50" s="1233"/>
      <c r="AO50" s="1233"/>
      <c r="AP50" s="1233"/>
      <c r="AQ50" s="1233"/>
      <c r="AR50" s="1233"/>
      <c r="AS50" s="1233"/>
      <c r="AT50" s="1232"/>
      <c r="AU50" s="1233"/>
      <c r="AV50" s="1233"/>
      <c r="AW50" s="1233"/>
      <c r="AX50" s="1233"/>
      <c r="AY50" s="1233"/>
      <c r="AZ50" s="1233"/>
      <c r="BA50" s="1233"/>
      <c r="BB50" s="1233"/>
      <c r="BC50" s="1232"/>
      <c r="BD50" s="1233"/>
      <c r="BE50" s="1233"/>
      <c r="BF50" s="1233"/>
      <c r="BG50" s="1233"/>
      <c r="BH50" s="1233"/>
      <c r="BI50" s="1233"/>
      <c r="BJ50" s="1233"/>
      <c r="BK50" s="1233"/>
      <c r="BL50" s="1232"/>
      <c r="BM50" s="1233"/>
      <c r="BN50" s="1233"/>
      <c r="BO50" s="1233"/>
      <c r="BP50" s="1233"/>
      <c r="BQ50" s="1233"/>
      <c r="BR50" s="1233"/>
      <c r="BS50" s="1233"/>
      <c r="BT50" s="1233"/>
      <c r="BU50" s="1232"/>
      <c r="BV50" s="1233"/>
      <c r="BW50" s="1233"/>
      <c r="BX50" s="1233"/>
      <c r="BY50" s="1233"/>
      <c r="BZ50" s="1233"/>
      <c r="CA50" s="1233"/>
      <c r="CB50" s="1233"/>
      <c r="CC50" s="1233"/>
      <c r="CD50" s="1232"/>
      <c r="CE50" s="1233"/>
      <c r="CF50" s="1233"/>
      <c r="CG50" s="1233"/>
      <c r="CH50" s="1233"/>
      <c r="CI50" s="1233"/>
      <c r="CJ50" s="1233"/>
      <c r="CK50" s="1233"/>
      <c r="CL50" s="1233"/>
      <c r="CM50" s="1232"/>
      <c r="CN50" s="1233"/>
      <c r="CO50" s="1233"/>
      <c r="CP50" s="1233"/>
      <c r="CQ50" s="1233"/>
      <c r="CR50" s="1233"/>
      <c r="CS50" s="1233"/>
      <c r="CT50" s="1233"/>
      <c r="CU50" s="1233"/>
      <c r="CV50" s="1232"/>
      <c r="CW50" s="1233"/>
      <c r="CX50" s="1233"/>
      <c r="CY50" s="1233"/>
      <c r="CZ50" s="1233"/>
      <c r="DA50" s="1233"/>
      <c r="DB50" s="1233"/>
      <c r="DC50" s="1233"/>
      <c r="DD50" s="1233"/>
      <c r="DE50" s="1232"/>
      <c r="DF50" s="1233"/>
      <c r="DG50" s="1233"/>
      <c r="DH50" s="1233"/>
      <c r="DI50" s="1233"/>
      <c r="DJ50" s="1233"/>
      <c r="DK50" s="1233"/>
      <c r="DL50" s="1233"/>
      <c r="DM50" s="1233"/>
      <c r="DN50" s="1232"/>
      <c r="DO50" s="1233"/>
      <c r="DP50" s="1233"/>
      <c r="DQ50" s="1233"/>
      <c r="DR50" s="1233"/>
      <c r="DS50" s="1233"/>
      <c r="DT50" s="1233"/>
      <c r="DU50" s="1233"/>
      <c r="DV50" s="1233"/>
      <c r="DW50" s="1232"/>
      <c r="DX50" s="1233"/>
      <c r="DY50" s="1233"/>
      <c r="DZ50" s="1233"/>
      <c r="EA50" s="1233"/>
      <c r="EB50" s="1233"/>
      <c r="EC50" s="1233"/>
      <c r="ED50" s="1233"/>
      <c r="EE50" s="1233"/>
      <c r="EF50" s="1232"/>
      <c r="EG50" s="1233"/>
      <c r="EH50" s="1233"/>
      <c r="EI50" s="1233"/>
      <c r="EJ50" s="1233"/>
      <c r="EK50" s="1233"/>
      <c r="EL50" s="1233"/>
      <c r="EM50" s="1233"/>
      <c r="EN50" s="1233"/>
      <c r="EO50" s="1232"/>
      <c r="EP50" s="1233"/>
      <c r="EQ50" s="1233"/>
      <c r="ER50" s="1233"/>
      <c r="ES50" s="1233"/>
      <c r="ET50" s="1233"/>
      <c r="EU50" s="1233"/>
      <c r="EV50" s="1233"/>
      <c r="EW50" s="1233"/>
      <c r="EX50" s="1232"/>
      <c r="EY50" s="1233"/>
      <c r="EZ50" s="1233"/>
      <c r="FA50" s="1233"/>
      <c r="FB50" s="1233"/>
      <c r="FC50" s="1233"/>
      <c r="FD50" s="1233"/>
      <c r="FE50" s="1233"/>
      <c r="FF50" s="1233"/>
      <c r="FG50" s="1232"/>
      <c r="FH50" s="1233"/>
      <c r="FI50" s="1233"/>
      <c r="FJ50" s="1233"/>
      <c r="FK50" s="1233"/>
      <c r="FL50" s="1233"/>
      <c r="FM50" s="1233"/>
      <c r="FN50" s="1233"/>
      <c r="FO50" s="1233"/>
      <c r="FP50" s="1232"/>
      <c r="FQ50" s="1233"/>
      <c r="FR50" s="1233"/>
      <c r="FS50" s="1233"/>
      <c r="FT50" s="1233"/>
      <c r="FU50" s="1233"/>
      <c r="FV50" s="1233"/>
      <c r="FW50" s="1233"/>
      <c r="FX50" s="1233"/>
      <c r="FY50" s="1232"/>
      <c r="FZ50" s="1233"/>
      <c r="GA50" s="1233"/>
      <c r="GB50" s="1233"/>
      <c r="GC50" s="1233"/>
      <c r="GD50" s="1233"/>
      <c r="GE50" s="1233"/>
      <c r="GF50" s="1233"/>
      <c r="GG50" s="1233"/>
      <c r="GH50" s="1232"/>
      <c r="GI50" s="1233"/>
      <c r="GJ50" s="1233"/>
      <c r="GK50" s="1233"/>
      <c r="GL50" s="1233"/>
      <c r="GM50" s="1233"/>
      <c r="GN50" s="1233"/>
      <c r="GO50" s="1233"/>
      <c r="GP50" s="1233"/>
      <c r="GQ50" s="1232"/>
      <c r="GR50" s="1233"/>
      <c r="GS50" s="1233"/>
      <c r="GT50" s="1233"/>
      <c r="GU50" s="1233"/>
      <c r="GV50" s="1233"/>
      <c r="GW50" s="1233"/>
      <c r="GX50" s="1233"/>
      <c r="GY50" s="1233"/>
      <c r="GZ50" s="1232"/>
      <c r="HA50" s="1233"/>
      <c r="HB50" s="1233"/>
      <c r="HC50" s="1233"/>
      <c r="HD50" s="1233"/>
      <c r="HE50" s="1233"/>
      <c r="HF50" s="1233"/>
      <c r="HG50" s="1233"/>
      <c r="HH50" s="1233"/>
      <c r="HI50" s="1232"/>
      <c r="HJ50" s="1233"/>
      <c r="HK50" s="1233"/>
      <c r="HL50" s="1233"/>
      <c r="HM50" s="1233"/>
      <c r="HN50" s="1233"/>
      <c r="HO50" s="1233"/>
      <c r="HP50" s="1233"/>
      <c r="HQ50" s="1233"/>
      <c r="HR50" s="1232"/>
      <c r="HS50" s="1233"/>
      <c r="HT50" s="1233"/>
      <c r="HU50" s="1233"/>
      <c r="HV50" s="1233"/>
      <c r="HW50" s="1233"/>
      <c r="HX50" s="1233"/>
      <c r="HY50" s="1233"/>
      <c r="HZ50" s="1233"/>
      <c r="IA50" s="1232"/>
      <c r="IB50" s="1233"/>
      <c r="IC50" s="1233"/>
      <c r="ID50" s="1233"/>
      <c r="IE50" s="1233"/>
      <c r="IF50" s="1233"/>
      <c r="IG50" s="1233"/>
      <c r="IH50" s="1233"/>
      <c r="II50" s="1233"/>
      <c r="IJ50" s="1232"/>
      <c r="IK50" s="1233"/>
      <c r="IL50" s="1233"/>
      <c r="IM50" s="1233"/>
      <c r="IN50" s="1233"/>
      <c r="IO50" s="1233"/>
      <c r="IP50" s="1233"/>
      <c r="IQ50" s="1233"/>
      <c r="IR50" s="1233"/>
      <c r="IS50" s="1232"/>
      <c r="IT50" s="1233"/>
      <c r="IU50" s="1233"/>
      <c r="IV50" s="1233"/>
      <c r="IW50" s="1233"/>
      <c r="IX50" s="1233"/>
      <c r="IY50" s="1233"/>
      <c r="IZ50" s="1233"/>
      <c r="JA50" s="1233"/>
      <c r="JB50" s="1232"/>
      <c r="JC50" s="1233"/>
      <c r="JD50" s="1233"/>
      <c r="JE50" s="1233"/>
      <c r="JF50" s="1233"/>
      <c r="JG50" s="1233"/>
      <c r="JH50" s="1233"/>
      <c r="JI50" s="1233"/>
      <c r="JJ50" s="1233"/>
      <c r="JK50" s="1232"/>
      <c r="JL50" s="1233"/>
      <c r="JM50" s="1233"/>
      <c r="JN50" s="1233"/>
      <c r="JO50" s="1233"/>
      <c r="JP50" s="1233"/>
      <c r="JQ50" s="1233"/>
      <c r="JR50" s="1233"/>
      <c r="JS50" s="1233"/>
      <c r="JT50" s="1232"/>
      <c r="JU50" s="1233"/>
      <c r="JV50" s="1233"/>
      <c r="JW50" s="1233"/>
      <c r="JX50" s="1233"/>
      <c r="JY50" s="1233"/>
      <c r="JZ50" s="1233"/>
      <c r="KA50" s="1233"/>
      <c r="KB50" s="1233"/>
      <c r="KC50" s="1232"/>
      <c r="KD50" s="1233"/>
      <c r="KE50" s="1233"/>
      <c r="KF50" s="1233"/>
      <c r="KG50" s="1233"/>
      <c r="KH50" s="1233"/>
      <c r="KI50" s="1233"/>
      <c r="KJ50" s="1233"/>
      <c r="KK50" s="1233"/>
      <c r="KL50" s="1232"/>
      <c r="KM50" s="1233"/>
      <c r="KN50" s="1233"/>
      <c r="KO50" s="1233"/>
      <c r="KP50" s="1233"/>
      <c r="KQ50" s="1233"/>
      <c r="KR50" s="1233"/>
      <c r="KS50" s="1233"/>
      <c r="KT50" s="1233"/>
      <c r="KU50" s="1232"/>
      <c r="KV50" s="1233"/>
      <c r="KW50" s="1233"/>
      <c r="KX50" s="1233"/>
      <c r="KY50" s="1233"/>
      <c r="KZ50" s="1233"/>
      <c r="LA50" s="1233"/>
      <c r="LB50" s="1233"/>
      <c r="LC50" s="1233"/>
      <c r="LD50" s="1232"/>
      <c r="LE50" s="1233"/>
      <c r="LF50" s="1233"/>
      <c r="LG50" s="1233"/>
      <c r="LH50" s="1233"/>
      <c r="LI50" s="1233"/>
      <c r="LJ50" s="1233"/>
      <c r="LK50" s="1233"/>
      <c r="LL50" s="1233"/>
      <c r="LM50" s="1232"/>
      <c r="LN50" s="1233"/>
      <c r="LO50" s="1233"/>
      <c r="LP50" s="1233"/>
      <c r="LQ50" s="1233"/>
      <c r="LR50" s="1233"/>
      <c r="LS50" s="1233"/>
      <c r="LT50" s="1233"/>
      <c r="LU50" s="1233"/>
      <c r="LV50" s="1232"/>
      <c r="LW50" s="1233"/>
      <c r="LX50" s="1233"/>
      <c r="LY50" s="1233"/>
      <c r="LZ50" s="1233"/>
      <c r="MA50" s="1233"/>
      <c r="MB50" s="1233"/>
      <c r="MC50" s="1233"/>
      <c r="MD50" s="1233"/>
      <c r="ME50" s="1232"/>
      <c r="MF50" s="1233"/>
      <c r="MG50" s="1233"/>
      <c r="MH50" s="1233"/>
      <c r="MI50" s="1233"/>
      <c r="MJ50" s="1233"/>
      <c r="MK50" s="1233"/>
      <c r="ML50" s="1233"/>
      <c r="MM50" s="1233"/>
      <c r="MN50" s="1232"/>
      <c r="MO50" s="1233"/>
      <c r="MP50" s="1233"/>
      <c r="MQ50" s="1233"/>
      <c r="MR50" s="1233"/>
      <c r="MS50" s="1233"/>
      <c r="MT50" s="1233"/>
      <c r="MU50" s="1233"/>
      <c r="MV50" s="1233"/>
      <c r="MW50" s="1232"/>
      <c r="MX50" s="1233"/>
      <c r="MY50" s="1233"/>
      <c r="MZ50" s="1233"/>
      <c r="NA50" s="1233"/>
      <c r="NB50" s="1233"/>
      <c r="NC50" s="1233"/>
      <c r="ND50" s="1233"/>
      <c r="NE50" s="1233"/>
      <c r="NF50" s="1232"/>
      <c r="NG50" s="1233"/>
      <c r="NH50" s="1233"/>
      <c r="NI50" s="1233"/>
      <c r="NJ50" s="1233"/>
      <c r="NK50" s="1233"/>
      <c r="NL50" s="1233"/>
      <c r="NM50" s="1233"/>
      <c r="NN50" s="1233"/>
      <c r="NO50" s="1232"/>
      <c r="NP50" s="1233"/>
      <c r="NQ50" s="1233"/>
      <c r="NR50" s="1233"/>
      <c r="NS50" s="1233"/>
      <c r="NT50" s="1233"/>
      <c r="NU50" s="1233"/>
      <c r="NV50" s="1233"/>
      <c r="NW50" s="1233"/>
      <c r="NX50" s="1232"/>
      <c r="NY50" s="1233"/>
      <c r="NZ50" s="1233"/>
      <c r="OA50" s="1233"/>
      <c r="OB50" s="1233"/>
      <c r="OC50" s="1233"/>
      <c r="OD50" s="1233"/>
      <c r="OE50" s="1233"/>
      <c r="OF50" s="1233"/>
      <c r="OG50" s="1232"/>
      <c r="OH50" s="1233"/>
      <c r="OI50" s="1233"/>
      <c r="OJ50" s="1233"/>
      <c r="OK50" s="1233"/>
      <c r="OL50" s="1233"/>
      <c r="OM50" s="1233"/>
      <c r="ON50" s="1233"/>
      <c r="OO50" s="1233"/>
      <c r="OP50" s="1232"/>
      <c r="OQ50" s="1233"/>
      <c r="OR50" s="1233"/>
      <c r="OS50" s="1233"/>
      <c r="OT50" s="1233"/>
      <c r="OU50" s="1233"/>
      <c r="OV50" s="1233"/>
      <c r="OW50" s="1233"/>
      <c r="OX50" s="1233"/>
      <c r="OY50" s="1232"/>
      <c r="OZ50" s="1233"/>
      <c r="PA50" s="1233"/>
      <c r="PB50" s="1233"/>
      <c r="PC50" s="1233"/>
      <c r="PD50" s="1233"/>
      <c r="PE50" s="1233"/>
      <c r="PF50" s="1233"/>
      <c r="PG50" s="1233"/>
      <c r="PH50" s="1232"/>
      <c r="PI50" s="1233"/>
      <c r="PJ50" s="1233"/>
      <c r="PK50" s="1233"/>
      <c r="PL50" s="1233"/>
      <c r="PM50" s="1233"/>
      <c r="PN50" s="1233"/>
      <c r="PO50" s="1233"/>
      <c r="PP50" s="1233"/>
      <c r="PQ50" s="1232"/>
      <c r="PR50" s="1233"/>
      <c r="PS50" s="1233"/>
      <c r="PT50" s="1233"/>
      <c r="PU50" s="1233"/>
      <c r="PV50" s="1233"/>
      <c r="PW50" s="1233"/>
      <c r="PX50" s="1233"/>
      <c r="PY50" s="1233"/>
      <c r="PZ50" s="1232"/>
      <c r="QA50" s="1233"/>
      <c r="QB50" s="1233"/>
      <c r="QC50" s="1233"/>
      <c r="QD50" s="1233"/>
      <c r="QE50" s="1233"/>
      <c r="QF50" s="1233"/>
      <c r="QG50" s="1233"/>
      <c r="QH50" s="1233"/>
      <c r="QI50" s="1232"/>
      <c r="QJ50" s="1233"/>
      <c r="QK50" s="1233"/>
      <c r="QL50" s="1233"/>
      <c r="QM50" s="1233"/>
      <c r="QN50" s="1233"/>
      <c r="QO50" s="1233"/>
      <c r="QP50" s="1233"/>
      <c r="QQ50" s="1233"/>
      <c r="QR50" s="1232"/>
      <c r="QS50" s="1233"/>
      <c r="QT50" s="1233"/>
      <c r="QU50" s="1233"/>
      <c r="QV50" s="1233"/>
      <c r="QW50" s="1233"/>
      <c r="QX50" s="1233"/>
      <c r="QY50" s="1233"/>
      <c r="QZ50" s="1233"/>
      <c r="RA50" s="1232"/>
      <c r="RB50" s="1233"/>
      <c r="RC50" s="1233"/>
      <c r="RD50" s="1233"/>
      <c r="RE50" s="1233"/>
      <c r="RF50" s="1233"/>
      <c r="RG50" s="1233"/>
      <c r="RH50" s="1233"/>
      <c r="RI50" s="1233"/>
      <c r="RJ50" s="1232"/>
      <c r="RK50" s="1233"/>
      <c r="RL50" s="1233"/>
      <c r="RM50" s="1233"/>
      <c r="RN50" s="1233"/>
      <c r="RO50" s="1233"/>
      <c r="RP50" s="1233"/>
      <c r="RQ50" s="1233"/>
      <c r="RR50" s="1233"/>
      <c r="RS50" s="1232"/>
      <c r="RT50" s="1233"/>
      <c r="RU50" s="1233"/>
      <c r="RV50" s="1233"/>
      <c r="RW50" s="1233"/>
      <c r="RX50" s="1233"/>
      <c r="RY50" s="1233"/>
      <c r="RZ50" s="1233"/>
      <c r="SA50" s="1233"/>
      <c r="SB50" s="1232"/>
      <c r="SC50" s="1233"/>
      <c r="SD50" s="1233"/>
      <c r="SE50" s="1233"/>
      <c r="SF50" s="1233"/>
      <c r="SG50" s="1233"/>
      <c r="SH50" s="1233"/>
      <c r="SI50" s="1233"/>
      <c r="SJ50" s="1233"/>
      <c r="SK50" s="1232"/>
      <c r="SL50" s="1233"/>
      <c r="SM50" s="1233"/>
      <c r="SN50" s="1233"/>
      <c r="SO50" s="1233"/>
      <c r="SP50" s="1233"/>
      <c r="SQ50" s="1233"/>
      <c r="SR50" s="1233"/>
      <c r="SS50" s="1233"/>
      <c r="ST50" s="1232"/>
      <c r="SU50" s="1233"/>
      <c r="SV50" s="1233"/>
      <c r="SW50" s="1233"/>
      <c r="SX50" s="1233"/>
      <c r="SY50" s="1233"/>
      <c r="SZ50" s="1233"/>
      <c r="TA50" s="1233"/>
      <c r="TB50" s="1233"/>
      <c r="TC50" s="1232"/>
      <c r="TD50" s="1233"/>
      <c r="TE50" s="1233"/>
      <c r="TF50" s="1233"/>
      <c r="TG50" s="1233"/>
      <c r="TH50" s="1233"/>
      <c r="TI50" s="1233"/>
      <c r="TJ50" s="1233"/>
      <c r="TK50" s="1233"/>
      <c r="TL50" s="1232"/>
      <c r="TM50" s="1233"/>
      <c r="TN50" s="1233"/>
      <c r="TO50" s="1233"/>
      <c r="TP50" s="1233"/>
      <c r="TQ50" s="1233"/>
      <c r="TR50" s="1233"/>
      <c r="TS50" s="1233"/>
      <c r="TT50" s="1233"/>
      <c r="TU50" s="1232"/>
      <c r="TV50" s="1233"/>
      <c r="TW50" s="1233"/>
      <c r="TX50" s="1233"/>
      <c r="TY50" s="1233"/>
      <c r="TZ50" s="1233"/>
      <c r="UA50" s="1233"/>
      <c r="UB50" s="1233"/>
      <c r="UC50" s="1233"/>
      <c r="UD50" s="1232"/>
      <c r="UE50" s="1233"/>
      <c r="UF50" s="1233"/>
      <c r="UG50" s="1233"/>
      <c r="UH50" s="1233"/>
      <c r="UI50" s="1233"/>
      <c r="UJ50" s="1233"/>
      <c r="UK50" s="1233"/>
      <c r="UL50" s="1233"/>
      <c r="UM50" s="1232"/>
      <c r="UN50" s="1233"/>
      <c r="UO50" s="1233"/>
      <c r="UP50" s="1233"/>
      <c r="UQ50" s="1233"/>
      <c r="UR50" s="1233"/>
      <c r="US50" s="1233"/>
      <c r="UT50" s="1233"/>
      <c r="UU50" s="1233"/>
      <c r="UV50" s="1232"/>
      <c r="UW50" s="1233"/>
      <c r="UX50" s="1233"/>
      <c r="UY50" s="1233"/>
      <c r="UZ50" s="1233"/>
      <c r="VA50" s="1233"/>
      <c r="VB50" s="1233"/>
      <c r="VC50" s="1233"/>
      <c r="VD50" s="1233"/>
      <c r="VE50" s="1232"/>
      <c r="VF50" s="1233"/>
      <c r="VG50" s="1233"/>
      <c r="VH50" s="1233"/>
      <c r="VI50" s="1233"/>
      <c r="VJ50" s="1233"/>
      <c r="VK50" s="1233"/>
      <c r="VL50" s="1233"/>
      <c r="VM50" s="1233"/>
      <c r="VN50" s="1232"/>
      <c r="VO50" s="1233"/>
      <c r="VP50" s="1233"/>
      <c r="VQ50" s="1233"/>
      <c r="VR50" s="1233"/>
      <c r="VS50" s="1233"/>
      <c r="VT50" s="1233"/>
      <c r="VU50" s="1233"/>
      <c r="VV50" s="1233"/>
      <c r="VW50" s="1232"/>
      <c r="VX50" s="1233"/>
      <c r="VY50" s="1233"/>
      <c r="VZ50" s="1233"/>
      <c r="WA50" s="1233"/>
      <c r="WB50" s="1233"/>
      <c r="WC50" s="1233"/>
      <c r="WD50" s="1233"/>
      <c r="WE50" s="1233"/>
      <c r="WF50" s="1232"/>
      <c r="WG50" s="1233"/>
      <c r="WH50" s="1233"/>
      <c r="WI50" s="1233"/>
      <c r="WJ50" s="1233"/>
      <c r="WK50" s="1233"/>
      <c r="WL50" s="1233"/>
      <c r="WM50" s="1233"/>
      <c r="WN50" s="1233"/>
      <c r="WO50" s="1232"/>
      <c r="WP50" s="1233"/>
      <c r="WQ50" s="1233"/>
      <c r="WR50" s="1233"/>
      <c r="WS50" s="1233"/>
      <c r="WT50" s="1233"/>
      <c r="WU50" s="1233"/>
      <c r="WV50" s="1233"/>
      <c r="WW50" s="1233"/>
      <c r="WX50" s="1232"/>
      <c r="WY50" s="1233"/>
      <c r="WZ50" s="1233"/>
      <c r="XA50" s="1233"/>
      <c r="XB50" s="1233"/>
      <c r="XC50" s="1233"/>
      <c r="XD50" s="1233"/>
      <c r="XE50" s="1233"/>
      <c r="XF50" s="1233"/>
      <c r="XG50" s="1232"/>
      <c r="XH50" s="1233"/>
      <c r="XI50" s="1233"/>
      <c r="XJ50" s="1233"/>
      <c r="XK50" s="1233"/>
      <c r="XL50" s="1233"/>
      <c r="XM50" s="1233"/>
      <c r="XN50" s="1233"/>
      <c r="XO50" s="1233"/>
      <c r="XP50" s="1232"/>
      <c r="XQ50" s="1233"/>
      <c r="XR50" s="1233"/>
      <c r="XS50" s="1233"/>
      <c r="XT50" s="1233"/>
      <c r="XU50" s="1233"/>
      <c r="XV50" s="1233"/>
      <c r="XW50" s="1233"/>
      <c r="XX50" s="1233"/>
      <c r="XY50" s="1232"/>
      <c r="XZ50" s="1233"/>
      <c r="YA50" s="1233"/>
      <c r="YB50" s="1233"/>
      <c r="YC50" s="1233"/>
      <c r="YD50" s="1233"/>
      <c r="YE50" s="1233"/>
      <c r="YF50" s="1233"/>
      <c r="YG50" s="1233"/>
      <c r="YH50" s="1232"/>
      <c r="YI50" s="1233"/>
      <c r="YJ50" s="1233"/>
      <c r="YK50" s="1233"/>
      <c r="YL50" s="1233"/>
      <c r="YM50" s="1233"/>
      <c r="YN50" s="1233"/>
      <c r="YO50" s="1233"/>
      <c r="YP50" s="1233"/>
      <c r="YQ50" s="1232"/>
      <c r="YR50" s="1233"/>
      <c r="YS50" s="1233"/>
      <c r="YT50" s="1233"/>
      <c r="YU50" s="1233"/>
      <c r="YV50" s="1233"/>
      <c r="YW50" s="1233"/>
      <c r="YX50" s="1233"/>
      <c r="YY50" s="1233"/>
      <c r="YZ50" s="1232"/>
      <c r="ZA50" s="1233"/>
      <c r="ZB50" s="1233"/>
      <c r="ZC50" s="1233"/>
      <c r="ZD50" s="1233"/>
      <c r="ZE50" s="1233"/>
      <c r="ZF50" s="1233"/>
      <c r="ZG50" s="1233"/>
      <c r="ZH50" s="1233"/>
      <c r="ZI50" s="1232"/>
      <c r="ZJ50" s="1233"/>
      <c r="ZK50" s="1233"/>
      <c r="ZL50" s="1233"/>
      <c r="ZM50" s="1233"/>
      <c r="ZN50" s="1233"/>
      <c r="ZO50" s="1233"/>
      <c r="ZP50" s="1233"/>
      <c r="ZQ50" s="1233"/>
      <c r="ZR50" s="1232"/>
      <c r="ZS50" s="1233"/>
      <c r="ZT50" s="1233"/>
      <c r="ZU50" s="1233"/>
      <c r="ZV50" s="1233"/>
      <c r="ZW50" s="1233"/>
      <c r="ZX50" s="1233"/>
      <c r="ZY50" s="1233"/>
      <c r="ZZ50" s="1233"/>
      <c r="AAA50" s="1232"/>
      <c r="AAB50" s="1233"/>
      <c r="AAC50" s="1233"/>
      <c r="AAD50" s="1233"/>
      <c r="AAE50" s="1233"/>
      <c r="AAF50" s="1233"/>
      <c r="AAG50" s="1233"/>
      <c r="AAH50" s="1233"/>
      <c r="AAI50" s="1233"/>
      <c r="AAJ50" s="1232"/>
      <c r="AAK50" s="1233"/>
      <c r="AAL50" s="1233"/>
      <c r="AAM50" s="1233"/>
      <c r="AAN50" s="1233"/>
      <c r="AAO50" s="1233"/>
      <c r="AAP50" s="1233"/>
      <c r="AAQ50" s="1233"/>
      <c r="AAR50" s="1233"/>
      <c r="AAS50" s="1232"/>
      <c r="AAT50" s="1233"/>
      <c r="AAU50" s="1233"/>
      <c r="AAV50" s="1233"/>
      <c r="AAW50" s="1233"/>
      <c r="AAX50" s="1233"/>
      <c r="AAY50" s="1233"/>
      <c r="AAZ50" s="1233"/>
      <c r="ABA50" s="1233"/>
      <c r="ABB50" s="1232"/>
      <c r="ABC50" s="1233"/>
      <c r="ABD50" s="1233"/>
      <c r="ABE50" s="1233"/>
      <c r="ABF50" s="1233"/>
      <c r="ABG50" s="1233"/>
      <c r="ABH50" s="1233"/>
      <c r="ABI50" s="1233"/>
      <c r="ABJ50" s="1233"/>
      <c r="ABK50" s="1232"/>
      <c r="ABL50" s="1233"/>
      <c r="ABM50" s="1233"/>
      <c r="ABN50" s="1233"/>
      <c r="ABO50" s="1233"/>
      <c r="ABP50" s="1233"/>
      <c r="ABQ50" s="1233"/>
      <c r="ABR50" s="1233"/>
      <c r="ABS50" s="1233"/>
      <c r="ABT50" s="1232"/>
      <c r="ABU50" s="1233"/>
      <c r="ABV50" s="1233"/>
      <c r="ABW50" s="1233"/>
      <c r="ABX50" s="1233"/>
      <c r="ABY50" s="1233"/>
      <c r="ABZ50" s="1233"/>
      <c r="ACA50" s="1233"/>
      <c r="ACB50" s="1233"/>
      <c r="ACC50" s="1232"/>
      <c r="ACD50" s="1233"/>
      <c r="ACE50" s="1233"/>
      <c r="ACF50" s="1233"/>
      <c r="ACG50" s="1233"/>
      <c r="ACH50" s="1233"/>
      <c r="ACI50" s="1233"/>
      <c r="ACJ50" s="1233"/>
      <c r="ACK50" s="1233"/>
      <c r="ACL50" s="1232"/>
      <c r="ACM50" s="1233"/>
      <c r="ACN50" s="1233"/>
      <c r="ACO50" s="1233"/>
      <c r="ACP50" s="1233"/>
      <c r="ACQ50" s="1233"/>
      <c r="ACR50" s="1233"/>
      <c r="ACS50" s="1233"/>
      <c r="ACT50" s="1233"/>
      <c r="ACU50" s="1232"/>
      <c r="ACV50" s="1233"/>
      <c r="ACW50" s="1233"/>
      <c r="ACX50" s="1233"/>
      <c r="ACY50" s="1233"/>
      <c r="ACZ50" s="1233"/>
      <c r="ADA50" s="1233"/>
      <c r="ADB50" s="1233"/>
      <c r="ADC50" s="1233"/>
      <c r="ADD50" s="1232"/>
      <c r="ADE50" s="1233"/>
      <c r="ADF50" s="1233"/>
      <c r="ADG50" s="1233"/>
      <c r="ADH50" s="1233"/>
      <c r="ADI50" s="1233"/>
      <c r="ADJ50" s="1233"/>
      <c r="ADK50" s="1233"/>
      <c r="ADL50" s="1233"/>
      <c r="ADM50" s="1232"/>
      <c r="ADN50" s="1233"/>
      <c r="ADO50" s="1233"/>
      <c r="ADP50" s="1233"/>
      <c r="ADQ50" s="1233"/>
      <c r="ADR50" s="1233"/>
      <c r="ADS50" s="1233"/>
      <c r="ADT50" s="1233"/>
      <c r="ADU50" s="1233"/>
      <c r="ADV50" s="1232"/>
      <c r="ADW50" s="1233"/>
      <c r="ADX50" s="1233"/>
      <c r="ADY50" s="1233"/>
      <c r="ADZ50" s="1233"/>
      <c r="AEA50" s="1233"/>
      <c r="AEB50" s="1233"/>
      <c r="AEC50" s="1233"/>
      <c r="AED50" s="1233"/>
      <c r="AEE50" s="1232"/>
      <c r="AEF50" s="1233"/>
      <c r="AEG50" s="1233"/>
      <c r="AEH50" s="1233"/>
      <c r="AEI50" s="1233"/>
      <c r="AEJ50" s="1233"/>
      <c r="AEK50" s="1233"/>
      <c r="AEL50" s="1233"/>
      <c r="AEM50" s="1233"/>
      <c r="AEN50" s="1232"/>
      <c r="AEO50" s="1233"/>
      <c r="AEP50" s="1233"/>
      <c r="AEQ50" s="1233"/>
      <c r="AER50" s="1233"/>
      <c r="AES50" s="1233"/>
      <c r="AET50" s="1233"/>
      <c r="AEU50" s="1233"/>
      <c r="AEV50" s="1233"/>
      <c r="AEW50" s="1232"/>
      <c r="AEX50" s="1233"/>
      <c r="AEY50" s="1233"/>
      <c r="AEZ50" s="1233"/>
      <c r="AFA50" s="1233"/>
      <c r="AFB50" s="1233"/>
      <c r="AFC50" s="1233"/>
      <c r="AFD50" s="1233"/>
      <c r="AFE50" s="1233"/>
      <c r="AFF50" s="1232"/>
      <c r="AFG50" s="1233"/>
      <c r="AFH50" s="1233"/>
      <c r="AFI50" s="1233"/>
      <c r="AFJ50" s="1233"/>
      <c r="AFK50" s="1233"/>
      <c r="AFL50" s="1233"/>
      <c r="AFM50" s="1233"/>
      <c r="AFN50" s="1233"/>
      <c r="AFO50" s="1232"/>
      <c r="AFP50" s="1233"/>
      <c r="AFQ50" s="1233"/>
      <c r="AFR50" s="1233"/>
      <c r="AFS50" s="1233"/>
      <c r="AFT50" s="1233"/>
      <c r="AFU50" s="1233"/>
      <c r="AFV50" s="1233"/>
      <c r="AFW50" s="1233"/>
      <c r="AFX50" s="1232"/>
      <c r="AFY50" s="1233"/>
      <c r="AFZ50" s="1233"/>
      <c r="AGA50" s="1233"/>
      <c r="AGB50" s="1233"/>
      <c r="AGC50" s="1233"/>
      <c r="AGD50" s="1233"/>
      <c r="AGE50" s="1233"/>
      <c r="AGF50" s="1233"/>
      <c r="AGG50" s="1232"/>
      <c r="AGH50" s="1233"/>
      <c r="AGI50" s="1233"/>
      <c r="AGJ50" s="1233"/>
      <c r="AGK50" s="1233"/>
      <c r="AGL50" s="1233"/>
      <c r="AGM50" s="1233"/>
      <c r="AGN50" s="1233"/>
      <c r="AGO50" s="1233"/>
      <c r="AGP50" s="1232"/>
      <c r="AGQ50" s="1233"/>
      <c r="AGR50" s="1233"/>
      <c r="AGS50" s="1233"/>
      <c r="AGT50" s="1233"/>
      <c r="AGU50" s="1233"/>
      <c r="AGV50" s="1233"/>
      <c r="AGW50" s="1233"/>
      <c r="AGX50" s="1233"/>
      <c r="AGY50" s="1232"/>
      <c r="AGZ50" s="1233"/>
      <c r="AHA50" s="1233"/>
      <c r="AHB50" s="1233"/>
      <c r="AHC50" s="1233"/>
      <c r="AHD50" s="1233"/>
      <c r="AHE50" s="1233"/>
      <c r="AHF50" s="1233"/>
      <c r="AHG50" s="1233"/>
      <c r="AHH50" s="1232"/>
      <c r="AHI50" s="1233"/>
      <c r="AHJ50" s="1233"/>
      <c r="AHK50" s="1233"/>
      <c r="AHL50" s="1233"/>
      <c r="AHM50" s="1233"/>
      <c r="AHN50" s="1233"/>
      <c r="AHO50" s="1233"/>
      <c r="AHP50" s="1233"/>
      <c r="AHQ50" s="1232"/>
      <c r="AHR50" s="1233"/>
      <c r="AHS50" s="1233"/>
      <c r="AHT50" s="1233"/>
      <c r="AHU50" s="1233"/>
      <c r="AHV50" s="1233"/>
      <c r="AHW50" s="1233"/>
      <c r="AHX50" s="1233"/>
      <c r="AHY50" s="1233"/>
      <c r="AHZ50" s="1232"/>
      <c r="AIA50" s="1233"/>
      <c r="AIB50" s="1233"/>
      <c r="AIC50" s="1233"/>
      <c r="AID50" s="1233"/>
      <c r="AIE50" s="1233"/>
      <c r="AIF50" s="1233"/>
      <c r="AIG50" s="1233"/>
      <c r="AIH50" s="1233"/>
      <c r="AII50" s="1232"/>
      <c r="AIJ50" s="1233"/>
      <c r="AIK50" s="1233"/>
      <c r="AIL50" s="1233"/>
      <c r="AIM50" s="1233"/>
      <c r="AIN50" s="1233"/>
      <c r="AIO50" s="1233"/>
      <c r="AIP50" s="1233"/>
      <c r="AIQ50" s="1233"/>
      <c r="AIR50" s="1232"/>
      <c r="AIS50" s="1233"/>
      <c r="AIT50" s="1233"/>
      <c r="AIU50" s="1233"/>
      <c r="AIV50" s="1233"/>
      <c r="AIW50" s="1233"/>
      <c r="AIX50" s="1233"/>
      <c r="AIY50" s="1233"/>
      <c r="AIZ50" s="1233"/>
      <c r="AJA50" s="1232"/>
      <c r="AJB50" s="1233"/>
      <c r="AJC50" s="1233"/>
      <c r="AJD50" s="1233"/>
      <c r="AJE50" s="1233"/>
      <c r="AJF50" s="1233"/>
      <c r="AJG50" s="1233"/>
      <c r="AJH50" s="1233"/>
      <c r="AJI50" s="1233"/>
      <c r="AJJ50" s="1232"/>
      <c r="AJK50" s="1233"/>
      <c r="AJL50" s="1233"/>
      <c r="AJM50" s="1233"/>
      <c r="AJN50" s="1233"/>
      <c r="AJO50" s="1233"/>
      <c r="AJP50" s="1233"/>
      <c r="AJQ50" s="1233"/>
      <c r="AJR50" s="1233"/>
      <c r="AJS50" s="1232"/>
      <c r="AJT50" s="1233"/>
      <c r="AJU50" s="1233"/>
      <c r="AJV50" s="1233"/>
      <c r="AJW50" s="1233"/>
      <c r="AJX50" s="1233"/>
      <c r="AJY50" s="1233"/>
      <c r="AJZ50" s="1233"/>
      <c r="AKA50" s="1233"/>
      <c r="AKB50" s="1232"/>
      <c r="AKC50" s="1233"/>
      <c r="AKD50" s="1233"/>
      <c r="AKE50" s="1233"/>
      <c r="AKF50" s="1233"/>
      <c r="AKG50" s="1233"/>
      <c r="AKH50" s="1233"/>
      <c r="AKI50" s="1233"/>
      <c r="AKJ50" s="1233"/>
      <c r="AKK50" s="1232"/>
      <c r="AKL50" s="1233"/>
      <c r="AKM50" s="1233"/>
      <c r="AKN50" s="1233"/>
      <c r="AKO50" s="1233"/>
      <c r="AKP50" s="1233"/>
      <c r="AKQ50" s="1233"/>
      <c r="AKR50" s="1233"/>
      <c r="AKS50" s="1233"/>
      <c r="AKT50" s="1232"/>
      <c r="AKU50" s="1233"/>
      <c r="AKV50" s="1233"/>
      <c r="AKW50" s="1233"/>
      <c r="AKX50" s="1233"/>
      <c r="AKY50" s="1233"/>
      <c r="AKZ50" s="1233"/>
      <c r="ALA50" s="1233"/>
      <c r="ALB50" s="1233"/>
      <c r="ALC50" s="1232"/>
      <c r="ALD50" s="1233"/>
      <c r="ALE50" s="1233"/>
      <c r="ALF50" s="1233"/>
      <c r="ALG50" s="1233"/>
      <c r="ALH50" s="1233"/>
      <c r="ALI50" s="1233"/>
      <c r="ALJ50" s="1233"/>
      <c r="ALK50" s="1233"/>
      <c r="ALL50" s="1232"/>
      <c r="ALM50" s="1233"/>
      <c r="ALN50" s="1233"/>
      <c r="ALO50" s="1233"/>
      <c r="ALP50" s="1233"/>
      <c r="ALQ50" s="1233"/>
      <c r="ALR50" s="1233"/>
      <c r="ALS50" s="1233"/>
      <c r="ALT50" s="1233"/>
      <c r="ALU50" s="1232"/>
      <c r="ALV50" s="1233"/>
      <c r="ALW50" s="1233"/>
      <c r="ALX50" s="1233"/>
      <c r="ALY50" s="1233"/>
      <c r="ALZ50" s="1233"/>
      <c r="AMA50" s="1233"/>
      <c r="AMB50" s="1233"/>
      <c r="AMC50" s="1233"/>
      <c r="AMD50" s="1232"/>
      <c r="AME50" s="1233"/>
      <c r="AMF50" s="1233"/>
      <c r="AMG50" s="1233"/>
      <c r="AMH50" s="1233"/>
      <c r="AMI50" s="1233"/>
      <c r="AMJ50" s="1233"/>
      <c r="AMK50" s="1233"/>
      <c r="AML50" s="1233"/>
      <c r="AMM50" s="1232"/>
      <c r="AMN50" s="1233"/>
      <c r="AMO50" s="1233"/>
      <c r="AMP50" s="1233"/>
      <c r="AMQ50" s="1233"/>
      <c r="AMR50" s="1233"/>
      <c r="AMS50" s="1233"/>
      <c r="AMT50" s="1233"/>
      <c r="AMU50" s="1233"/>
      <c r="AMV50" s="1232"/>
      <c r="AMW50" s="1233"/>
      <c r="AMX50" s="1233"/>
      <c r="AMY50" s="1233"/>
      <c r="AMZ50" s="1233"/>
      <c r="ANA50" s="1233"/>
      <c r="ANB50" s="1233"/>
      <c r="ANC50" s="1233"/>
      <c r="AND50" s="1233"/>
      <c r="ANE50" s="1232"/>
      <c r="ANF50" s="1233"/>
      <c r="ANG50" s="1233"/>
      <c r="ANH50" s="1233"/>
      <c r="ANI50" s="1233"/>
      <c r="ANJ50" s="1233"/>
      <c r="ANK50" s="1233"/>
      <c r="ANL50" s="1233"/>
      <c r="ANM50" s="1233"/>
      <c r="ANN50" s="1232"/>
      <c r="ANO50" s="1233"/>
      <c r="ANP50" s="1233"/>
      <c r="ANQ50" s="1233"/>
      <c r="ANR50" s="1233"/>
      <c r="ANS50" s="1233"/>
      <c r="ANT50" s="1233"/>
      <c r="ANU50" s="1233"/>
      <c r="ANV50" s="1233"/>
      <c r="ANW50" s="1232"/>
      <c r="ANX50" s="1233"/>
      <c r="ANY50" s="1233"/>
      <c r="ANZ50" s="1233"/>
      <c r="AOA50" s="1233"/>
      <c r="AOB50" s="1233"/>
      <c r="AOC50" s="1233"/>
      <c r="AOD50" s="1233"/>
      <c r="AOE50" s="1233"/>
      <c r="AOF50" s="1232"/>
      <c r="AOG50" s="1233"/>
      <c r="AOH50" s="1233"/>
      <c r="AOI50" s="1233"/>
      <c r="AOJ50" s="1233"/>
      <c r="AOK50" s="1233"/>
      <c r="AOL50" s="1233"/>
      <c r="AOM50" s="1233"/>
      <c r="AON50" s="1233"/>
      <c r="AOO50" s="1232"/>
      <c r="AOP50" s="1233"/>
      <c r="AOQ50" s="1233"/>
      <c r="AOR50" s="1233"/>
      <c r="AOS50" s="1233"/>
      <c r="AOT50" s="1233"/>
      <c r="AOU50" s="1233"/>
      <c r="AOV50" s="1233"/>
      <c r="AOW50" s="1233"/>
      <c r="AOX50" s="1232"/>
      <c r="AOY50" s="1233"/>
      <c r="AOZ50" s="1233"/>
      <c r="APA50" s="1233"/>
      <c r="APB50" s="1233"/>
      <c r="APC50" s="1233"/>
      <c r="APD50" s="1233"/>
      <c r="APE50" s="1233"/>
      <c r="APF50" s="1233"/>
      <c r="APG50" s="1232"/>
      <c r="APH50" s="1233"/>
      <c r="API50" s="1233"/>
      <c r="APJ50" s="1233"/>
      <c r="APK50" s="1233"/>
      <c r="APL50" s="1233"/>
      <c r="APM50" s="1233"/>
      <c r="APN50" s="1233"/>
      <c r="APO50" s="1233"/>
      <c r="APP50" s="1232"/>
      <c r="APQ50" s="1233"/>
      <c r="APR50" s="1233"/>
      <c r="APS50" s="1233"/>
      <c r="APT50" s="1233"/>
      <c r="APU50" s="1233"/>
      <c r="APV50" s="1233"/>
      <c r="APW50" s="1233"/>
      <c r="APX50" s="1233"/>
      <c r="APY50" s="1232"/>
      <c r="APZ50" s="1233"/>
      <c r="AQA50" s="1233"/>
      <c r="AQB50" s="1233"/>
      <c r="AQC50" s="1233"/>
      <c r="AQD50" s="1233"/>
      <c r="AQE50" s="1233"/>
      <c r="AQF50" s="1233"/>
      <c r="AQG50" s="1233"/>
      <c r="AQH50" s="1232"/>
      <c r="AQI50" s="1233"/>
      <c r="AQJ50" s="1233"/>
      <c r="AQK50" s="1233"/>
      <c r="AQL50" s="1233"/>
      <c r="AQM50" s="1233"/>
      <c r="AQN50" s="1233"/>
      <c r="AQO50" s="1233"/>
      <c r="AQP50" s="1233"/>
      <c r="AQQ50" s="1232"/>
      <c r="AQR50" s="1233"/>
      <c r="AQS50" s="1233"/>
      <c r="AQT50" s="1233"/>
      <c r="AQU50" s="1233"/>
      <c r="AQV50" s="1233"/>
      <c r="AQW50" s="1233"/>
      <c r="AQX50" s="1233"/>
      <c r="AQY50" s="1233"/>
      <c r="AQZ50" s="1232"/>
      <c r="ARA50" s="1233"/>
      <c r="ARB50" s="1233"/>
      <c r="ARC50" s="1233"/>
      <c r="ARD50" s="1233"/>
      <c r="ARE50" s="1233"/>
      <c r="ARF50" s="1233"/>
      <c r="ARG50" s="1233"/>
      <c r="ARH50" s="1233"/>
      <c r="ARI50" s="1232"/>
      <c r="ARJ50" s="1233"/>
      <c r="ARK50" s="1233"/>
      <c r="ARL50" s="1233"/>
      <c r="ARM50" s="1233"/>
      <c r="ARN50" s="1233"/>
      <c r="ARO50" s="1233"/>
      <c r="ARP50" s="1233"/>
      <c r="ARQ50" s="1233"/>
      <c r="ARR50" s="1232"/>
      <c r="ARS50" s="1233"/>
      <c r="ART50" s="1233"/>
      <c r="ARU50" s="1233"/>
      <c r="ARV50" s="1233"/>
      <c r="ARW50" s="1233"/>
      <c r="ARX50" s="1233"/>
      <c r="ARY50" s="1233"/>
      <c r="ARZ50" s="1233"/>
      <c r="ASA50" s="1232"/>
      <c r="ASB50" s="1233"/>
      <c r="ASC50" s="1233"/>
      <c r="ASD50" s="1233"/>
      <c r="ASE50" s="1233"/>
      <c r="ASF50" s="1233"/>
      <c r="ASG50" s="1233"/>
      <c r="ASH50" s="1233"/>
      <c r="ASI50" s="1233"/>
      <c r="ASJ50" s="1232"/>
      <c r="ASK50" s="1233"/>
      <c r="ASL50" s="1233"/>
      <c r="ASM50" s="1233"/>
      <c r="ASN50" s="1233"/>
      <c r="ASO50" s="1233"/>
      <c r="ASP50" s="1233"/>
      <c r="ASQ50" s="1233"/>
      <c r="ASR50" s="1233"/>
      <c r="ASS50" s="1232"/>
      <c r="AST50" s="1233"/>
      <c r="ASU50" s="1233"/>
      <c r="ASV50" s="1233"/>
      <c r="ASW50" s="1233"/>
      <c r="ASX50" s="1233"/>
      <c r="ASY50" s="1233"/>
      <c r="ASZ50" s="1233"/>
      <c r="ATA50" s="1233"/>
      <c r="ATB50" s="1232"/>
      <c r="ATC50" s="1233"/>
      <c r="ATD50" s="1233"/>
      <c r="ATE50" s="1233"/>
      <c r="ATF50" s="1233"/>
      <c r="ATG50" s="1233"/>
      <c r="ATH50" s="1233"/>
      <c r="ATI50" s="1233"/>
      <c r="ATJ50" s="1233"/>
      <c r="ATK50" s="1232"/>
      <c r="ATL50" s="1233"/>
      <c r="ATM50" s="1233"/>
      <c r="ATN50" s="1233"/>
      <c r="ATO50" s="1233"/>
      <c r="ATP50" s="1233"/>
      <c r="ATQ50" s="1233"/>
      <c r="ATR50" s="1233"/>
      <c r="ATS50" s="1233"/>
      <c r="ATT50" s="1232"/>
      <c r="ATU50" s="1233"/>
      <c r="ATV50" s="1233"/>
      <c r="ATW50" s="1233"/>
      <c r="ATX50" s="1233"/>
      <c r="ATY50" s="1233"/>
      <c r="ATZ50" s="1233"/>
      <c r="AUA50" s="1233"/>
      <c r="AUB50" s="1233"/>
      <c r="AUC50" s="1232"/>
      <c r="AUD50" s="1233"/>
      <c r="AUE50" s="1233"/>
      <c r="AUF50" s="1233"/>
      <c r="AUG50" s="1233"/>
      <c r="AUH50" s="1233"/>
      <c r="AUI50" s="1233"/>
      <c r="AUJ50" s="1233"/>
      <c r="AUK50" s="1233"/>
      <c r="AUL50" s="1232"/>
      <c r="AUM50" s="1233"/>
      <c r="AUN50" s="1233"/>
      <c r="AUO50" s="1233"/>
      <c r="AUP50" s="1233"/>
      <c r="AUQ50" s="1233"/>
      <c r="AUR50" s="1233"/>
      <c r="AUS50" s="1233"/>
      <c r="AUT50" s="1233"/>
      <c r="AUU50" s="1232"/>
      <c r="AUV50" s="1233"/>
      <c r="AUW50" s="1233"/>
      <c r="AUX50" s="1233"/>
      <c r="AUY50" s="1233"/>
      <c r="AUZ50" s="1233"/>
      <c r="AVA50" s="1233"/>
      <c r="AVB50" s="1233"/>
      <c r="AVC50" s="1233"/>
      <c r="AVD50" s="1232"/>
      <c r="AVE50" s="1233"/>
      <c r="AVF50" s="1233"/>
      <c r="AVG50" s="1233"/>
      <c r="AVH50" s="1233"/>
      <c r="AVI50" s="1233"/>
      <c r="AVJ50" s="1233"/>
      <c r="AVK50" s="1233"/>
      <c r="AVL50" s="1233"/>
      <c r="AVM50" s="1232"/>
      <c r="AVN50" s="1233"/>
      <c r="AVO50" s="1233"/>
      <c r="AVP50" s="1233"/>
      <c r="AVQ50" s="1233"/>
      <c r="AVR50" s="1233"/>
      <c r="AVS50" s="1233"/>
      <c r="AVT50" s="1233"/>
      <c r="AVU50" s="1233"/>
      <c r="AVV50" s="1232"/>
      <c r="AVW50" s="1233"/>
      <c r="AVX50" s="1233"/>
      <c r="AVY50" s="1233"/>
      <c r="AVZ50" s="1233"/>
      <c r="AWA50" s="1233"/>
      <c r="AWB50" s="1233"/>
      <c r="AWC50" s="1233"/>
      <c r="AWD50" s="1233"/>
      <c r="AWE50" s="1232"/>
      <c r="AWF50" s="1233"/>
      <c r="AWG50" s="1233"/>
      <c r="AWH50" s="1233"/>
      <c r="AWI50" s="1233"/>
      <c r="AWJ50" s="1233"/>
      <c r="AWK50" s="1233"/>
      <c r="AWL50" s="1233"/>
      <c r="AWM50" s="1233"/>
      <c r="AWN50" s="1232"/>
      <c r="AWO50" s="1233"/>
      <c r="AWP50" s="1233"/>
      <c r="AWQ50" s="1233"/>
      <c r="AWR50" s="1233"/>
      <c r="AWS50" s="1233"/>
      <c r="AWT50" s="1233"/>
      <c r="AWU50" s="1233"/>
      <c r="AWV50" s="1233"/>
      <c r="AWW50" s="1232"/>
      <c r="AWX50" s="1233"/>
      <c r="AWY50" s="1233"/>
      <c r="AWZ50" s="1233"/>
      <c r="AXA50" s="1233"/>
      <c r="AXB50" s="1233"/>
      <c r="AXC50" s="1233"/>
      <c r="AXD50" s="1233"/>
      <c r="AXE50" s="1233"/>
      <c r="AXF50" s="1232"/>
      <c r="AXG50" s="1233"/>
      <c r="AXH50" s="1233"/>
      <c r="AXI50" s="1233"/>
      <c r="AXJ50" s="1233"/>
      <c r="AXK50" s="1233"/>
      <c r="AXL50" s="1233"/>
      <c r="AXM50" s="1233"/>
      <c r="AXN50" s="1233"/>
      <c r="AXO50" s="1232"/>
      <c r="AXP50" s="1233"/>
      <c r="AXQ50" s="1233"/>
      <c r="AXR50" s="1233"/>
      <c r="AXS50" s="1233"/>
      <c r="AXT50" s="1233"/>
      <c r="AXU50" s="1233"/>
      <c r="AXV50" s="1233"/>
      <c r="AXW50" s="1233"/>
      <c r="AXX50" s="1232"/>
      <c r="AXY50" s="1233"/>
      <c r="AXZ50" s="1233"/>
      <c r="AYA50" s="1233"/>
      <c r="AYB50" s="1233"/>
      <c r="AYC50" s="1233"/>
      <c r="AYD50" s="1233"/>
      <c r="AYE50" s="1233"/>
      <c r="AYF50" s="1233"/>
      <c r="AYG50" s="1232"/>
      <c r="AYH50" s="1233"/>
      <c r="AYI50" s="1233"/>
      <c r="AYJ50" s="1233"/>
      <c r="AYK50" s="1233"/>
      <c r="AYL50" s="1233"/>
      <c r="AYM50" s="1233"/>
      <c r="AYN50" s="1233"/>
      <c r="AYO50" s="1233"/>
      <c r="AYP50" s="1232"/>
      <c r="AYQ50" s="1233"/>
      <c r="AYR50" s="1233"/>
      <c r="AYS50" s="1233"/>
      <c r="AYT50" s="1233"/>
      <c r="AYU50" s="1233"/>
      <c r="AYV50" s="1233"/>
      <c r="AYW50" s="1233"/>
      <c r="AYX50" s="1233"/>
      <c r="AYY50" s="1232"/>
      <c r="AYZ50" s="1233"/>
      <c r="AZA50" s="1233"/>
      <c r="AZB50" s="1233"/>
      <c r="AZC50" s="1233"/>
      <c r="AZD50" s="1233"/>
      <c r="AZE50" s="1233"/>
      <c r="AZF50" s="1233"/>
      <c r="AZG50" s="1233"/>
      <c r="AZH50" s="1232"/>
      <c r="AZI50" s="1233"/>
      <c r="AZJ50" s="1233"/>
      <c r="AZK50" s="1233"/>
      <c r="AZL50" s="1233"/>
      <c r="AZM50" s="1233"/>
      <c r="AZN50" s="1233"/>
      <c r="AZO50" s="1233"/>
      <c r="AZP50" s="1233"/>
      <c r="AZQ50" s="1232"/>
      <c r="AZR50" s="1233"/>
      <c r="AZS50" s="1233"/>
      <c r="AZT50" s="1233"/>
      <c r="AZU50" s="1233"/>
      <c r="AZV50" s="1233"/>
      <c r="AZW50" s="1233"/>
      <c r="AZX50" s="1233"/>
      <c r="AZY50" s="1233"/>
      <c r="AZZ50" s="1232"/>
      <c r="BAA50" s="1233"/>
      <c r="BAB50" s="1233"/>
      <c r="BAC50" s="1233"/>
      <c r="BAD50" s="1233"/>
      <c r="BAE50" s="1233"/>
      <c r="BAF50" s="1233"/>
      <c r="BAG50" s="1233"/>
      <c r="BAH50" s="1233"/>
      <c r="BAI50" s="1232"/>
      <c r="BAJ50" s="1233"/>
      <c r="BAK50" s="1233"/>
      <c r="BAL50" s="1233"/>
      <c r="BAM50" s="1233"/>
      <c r="BAN50" s="1233"/>
      <c r="BAO50" s="1233"/>
      <c r="BAP50" s="1233"/>
      <c r="BAQ50" s="1233"/>
      <c r="BAR50" s="1232"/>
      <c r="BAS50" s="1233"/>
      <c r="BAT50" s="1233"/>
      <c r="BAU50" s="1233"/>
      <c r="BAV50" s="1233"/>
      <c r="BAW50" s="1233"/>
      <c r="BAX50" s="1233"/>
      <c r="BAY50" s="1233"/>
      <c r="BAZ50" s="1233"/>
      <c r="BBA50" s="1232"/>
      <c r="BBB50" s="1233"/>
      <c r="BBC50" s="1233"/>
      <c r="BBD50" s="1233"/>
      <c r="BBE50" s="1233"/>
      <c r="BBF50" s="1233"/>
      <c r="BBG50" s="1233"/>
      <c r="BBH50" s="1233"/>
      <c r="BBI50" s="1233"/>
      <c r="BBJ50" s="1232"/>
      <c r="BBK50" s="1233"/>
      <c r="BBL50" s="1233"/>
      <c r="BBM50" s="1233"/>
      <c r="BBN50" s="1233"/>
      <c r="BBO50" s="1233"/>
      <c r="BBP50" s="1233"/>
      <c r="BBQ50" s="1233"/>
      <c r="BBR50" s="1233"/>
      <c r="BBS50" s="1232"/>
      <c r="BBT50" s="1233"/>
      <c r="BBU50" s="1233"/>
      <c r="BBV50" s="1233"/>
      <c r="BBW50" s="1233"/>
      <c r="BBX50" s="1233"/>
      <c r="BBY50" s="1233"/>
      <c r="BBZ50" s="1233"/>
      <c r="BCA50" s="1233"/>
      <c r="BCB50" s="1232"/>
      <c r="BCC50" s="1233"/>
      <c r="BCD50" s="1233"/>
      <c r="BCE50" s="1233"/>
      <c r="BCF50" s="1233"/>
      <c r="BCG50" s="1233"/>
      <c r="BCH50" s="1233"/>
      <c r="BCI50" s="1233"/>
      <c r="BCJ50" s="1233"/>
      <c r="BCK50" s="1232"/>
      <c r="BCL50" s="1233"/>
      <c r="BCM50" s="1233"/>
      <c r="BCN50" s="1233"/>
      <c r="BCO50" s="1233"/>
      <c r="BCP50" s="1233"/>
      <c r="BCQ50" s="1233"/>
      <c r="BCR50" s="1233"/>
      <c r="BCS50" s="1233"/>
      <c r="BCT50" s="1232"/>
      <c r="BCU50" s="1233"/>
      <c r="BCV50" s="1233"/>
      <c r="BCW50" s="1233"/>
      <c r="BCX50" s="1233"/>
      <c r="BCY50" s="1233"/>
      <c r="BCZ50" s="1233"/>
      <c r="BDA50" s="1233"/>
      <c r="BDB50" s="1233"/>
      <c r="BDC50" s="1232"/>
      <c r="BDD50" s="1233"/>
      <c r="BDE50" s="1233"/>
      <c r="BDF50" s="1233"/>
      <c r="BDG50" s="1233"/>
      <c r="BDH50" s="1233"/>
      <c r="BDI50" s="1233"/>
      <c r="BDJ50" s="1233"/>
      <c r="BDK50" s="1233"/>
      <c r="BDL50" s="1232"/>
      <c r="BDM50" s="1233"/>
      <c r="BDN50" s="1233"/>
      <c r="BDO50" s="1233"/>
      <c r="BDP50" s="1233"/>
      <c r="BDQ50" s="1233"/>
      <c r="BDR50" s="1233"/>
      <c r="BDS50" s="1233"/>
      <c r="BDT50" s="1233"/>
      <c r="BDU50" s="1232"/>
      <c r="BDV50" s="1233"/>
      <c r="BDW50" s="1233"/>
      <c r="BDX50" s="1233"/>
      <c r="BDY50" s="1233"/>
      <c r="BDZ50" s="1233"/>
      <c r="BEA50" s="1233"/>
      <c r="BEB50" s="1233"/>
      <c r="BEC50" s="1233"/>
      <c r="BED50" s="1232"/>
      <c r="BEE50" s="1233"/>
      <c r="BEF50" s="1233"/>
      <c r="BEG50" s="1233"/>
      <c r="BEH50" s="1233"/>
      <c r="BEI50" s="1233"/>
      <c r="BEJ50" s="1233"/>
      <c r="BEK50" s="1233"/>
      <c r="BEL50" s="1233"/>
      <c r="BEM50" s="1232"/>
      <c r="BEN50" s="1233"/>
      <c r="BEO50" s="1233"/>
      <c r="BEP50" s="1233"/>
      <c r="BEQ50" s="1233"/>
      <c r="BER50" s="1233"/>
      <c r="BES50" s="1233"/>
      <c r="BET50" s="1233"/>
      <c r="BEU50" s="1233"/>
      <c r="BEV50" s="1232"/>
      <c r="BEW50" s="1233"/>
      <c r="BEX50" s="1233"/>
      <c r="BEY50" s="1233"/>
      <c r="BEZ50" s="1233"/>
      <c r="BFA50" s="1233"/>
      <c r="BFB50" s="1233"/>
      <c r="BFC50" s="1233"/>
      <c r="BFD50" s="1233"/>
      <c r="BFE50" s="1232"/>
      <c r="BFF50" s="1233"/>
      <c r="BFG50" s="1233"/>
      <c r="BFH50" s="1233"/>
      <c r="BFI50" s="1233"/>
      <c r="BFJ50" s="1233"/>
      <c r="BFK50" s="1233"/>
      <c r="BFL50" s="1233"/>
      <c r="BFM50" s="1233"/>
      <c r="BFN50" s="1232"/>
      <c r="BFO50" s="1233"/>
      <c r="BFP50" s="1233"/>
      <c r="BFQ50" s="1233"/>
      <c r="BFR50" s="1233"/>
      <c r="BFS50" s="1233"/>
      <c r="BFT50" s="1233"/>
      <c r="BFU50" s="1233"/>
      <c r="BFV50" s="1233"/>
      <c r="BFW50" s="1232"/>
      <c r="BFX50" s="1233"/>
      <c r="BFY50" s="1233"/>
      <c r="BFZ50" s="1233"/>
      <c r="BGA50" s="1233"/>
      <c r="BGB50" s="1233"/>
      <c r="BGC50" s="1233"/>
      <c r="BGD50" s="1233"/>
      <c r="BGE50" s="1233"/>
      <c r="BGF50" s="1232"/>
      <c r="BGG50" s="1233"/>
      <c r="BGH50" s="1233"/>
      <c r="BGI50" s="1233"/>
      <c r="BGJ50" s="1233"/>
      <c r="BGK50" s="1233"/>
      <c r="BGL50" s="1233"/>
      <c r="BGM50" s="1233"/>
      <c r="BGN50" s="1233"/>
      <c r="BGO50" s="1232"/>
      <c r="BGP50" s="1233"/>
      <c r="BGQ50" s="1233"/>
      <c r="BGR50" s="1233"/>
      <c r="BGS50" s="1233"/>
      <c r="BGT50" s="1233"/>
      <c r="BGU50" s="1233"/>
      <c r="BGV50" s="1233"/>
      <c r="BGW50" s="1233"/>
      <c r="BGX50" s="1232"/>
      <c r="BGY50" s="1233"/>
      <c r="BGZ50" s="1233"/>
      <c r="BHA50" s="1233"/>
      <c r="BHB50" s="1233"/>
      <c r="BHC50" s="1233"/>
      <c r="BHD50" s="1233"/>
      <c r="BHE50" s="1233"/>
      <c r="BHF50" s="1233"/>
      <c r="BHG50" s="1232"/>
      <c r="BHH50" s="1233"/>
      <c r="BHI50" s="1233"/>
      <c r="BHJ50" s="1233"/>
      <c r="BHK50" s="1233"/>
      <c r="BHL50" s="1233"/>
      <c r="BHM50" s="1233"/>
      <c r="BHN50" s="1233"/>
      <c r="BHO50" s="1233"/>
      <c r="BHP50" s="1232"/>
      <c r="BHQ50" s="1233"/>
      <c r="BHR50" s="1233"/>
      <c r="BHS50" s="1233"/>
      <c r="BHT50" s="1233"/>
      <c r="BHU50" s="1233"/>
      <c r="BHV50" s="1233"/>
      <c r="BHW50" s="1233"/>
      <c r="BHX50" s="1233"/>
      <c r="BHY50" s="1232"/>
      <c r="BHZ50" s="1233"/>
      <c r="BIA50" s="1233"/>
      <c r="BIB50" s="1233"/>
      <c r="BIC50" s="1233"/>
      <c r="BID50" s="1233"/>
      <c r="BIE50" s="1233"/>
      <c r="BIF50" s="1233"/>
      <c r="BIG50" s="1233"/>
      <c r="BIH50" s="1232"/>
      <c r="BII50" s="1233"/>
      <c r="BIJ50" s="1233"/>
      <c r="BIK50" s="1233"/>
      <c r="BIL50" s="1233"/>
      <c r="BIM50" s="1233"/>
      <c r="BIN50" s="1233"/>
      <c r="BIO50" s="1233"/>
      <c r="BIP50" s="1233"/>
      <c r="BIQ50" s="1232"/>
      <c r="BIR50" s="1233"/>
      <c r="BIS50" s="1233"/>
      <c r="BIT50" s="1233"/>
      <c r="BIU50" s="1233"/>
      <c r="BIV50" s="1233"/>
      <c r="BIW50" s="1233"/>
      <c r="BIX50" s="1233"/>
      <c r="BIY50" s="1233"/>
      <c r="BIZ50" s="1232"/>
      <c r="BJA50" s="1233"/>
      <c r="BJB50" s="1233"/>
      <c r="BJC50" s="1233"/>
      <c r="BJD50" s="1233"/>
      <c r="BJE50" s="1233"/>
      <c r="BJF50" s="1233"/>
      <c r="BJG50" s="1233"/>
      <c r="BJH50" s="1233"/>
      <c r="BJI50" s="1232"/>
      <c r="BJJ50" s="1233"/>
      <c r="BJK50" s="1233"/>
      <c r="BJL50" s="1233"/>
      <c r="BJM50" s="1233"/>
      <c r="BJN50" s="1233"/>
      <c r="BJO50" s="1233"/>
      <c r="BJP50" s="1233"/>
      <c r="BJQ50" s="1233"/>
      <c r="BJR50" s="1232"/>
      <c r="BJS50" s="1233"/>
      <c r="BJT50" s="1233"/>
      <c r="BJU50" s="1233"/>
      <c r="BJV50" s="1233"/>
      <c r="BJW50" s="1233"/>
      <c r="BJX50" s="1233"/>
      <c r="BJY50" s="1233"/>
      <c r="BJZ50" s="1233"/>
      <c r="BKA50" s="1232"/>
      <c r="BKB50" s="1233"/>
      <c r="BKC50" s="1233"/>
      <c r="BKD50" s="1233"/>
      <c r="BKE50" s="1233"/>
      <c r="BKF50" s="1233"/>
      <c r="BKG50" s="1233"/>
      <c r="BKH50" s="1233"/>
      <c r="BKI50" s="1233"/>
      <c r="BKJ50" s="1232"/>
      <c r="BKK50" s="1233"/>
      <c r="BKL50" s="1233"/>
      <c r="BKM50" s="1233"/>
      <c r="BKN50" s="1233"/>
      <c r="BKO50" s="1233"/>
      <c r="BKP50" s="1233"/>
      <c r="BKQ50" s="1233"/>
      <c r="BKR50" s="1233"/>
      <c r="BKS50" s="1232"/>
      <c r="BKT50" s="1233"/>
      <c r="BKU50" s="1233"/>
      <c r="BKV50" s="1233"/>
      <c r="BKW50" s="1233"/>
      <c r="BKX50" s="1233"/>
      <c r="BKY50" s="1233"/>
      <c r="BKZ50" s="1233"/>
      <c r="BLA50" s="1233"/>
      <c r="BLB50" s="1232"/>
      <c r="BLC50" s="1233"/>
      <c r="BLD50" s="1233"/>
      <c r="BLE50" s="1233"/>
      <c r="BLF50" s="1233"/>
      <c r="BLG50" s="1233"/>
      <c r="BLH50" s="1233"/>
      <c r="BLI50" s="1233"/>
      <c r="BLJ50" s="1233"/>
      <c r="BLK50" s="1232"/>
      <c r="BLL50" s="1233"/>
      <c r="BLM50" s="1233"/>
      <c r="BLN50" s="1233"/>
      <c r="BLO50" s="1233"/>
      <c r="BLP50" s="1233"/>
      <c r="BLQ50" s="1233"/>
      <c r="BLR50" s="1233"/>
      <c r="BLS50" s="1233"/>
      <c r="BLT50" s="1232"/>
      <c r="BLU50" s="1233"/>
      <c r="BLV50" s="1233"/>
      <c r="BLW50" s="1233"/>
      <c r="BLX50" s="1233"/>
      <c r="BLY50" s="1233"/>
      <c r="BLZ50" s="1233"/>
      <c r="BMA50" s="1233"/>
      <c r="BMB50" s="1233"/>
      <c r="BMC50" s="1232"/>
      <c r="BMD50" s="1233"/>
      <c r="BME50" s="1233"/>
      <c r="BMF50" s="1233"/>
      <c r="BMG50" s="1233"/>
      <c r="BMH50" s="1233"/>
      <c r="BMI50" s="1233"/>
      <c r="BMJ50" s="1233"/>
      <c r="BMK50" s="1233"/>
      <c r="BML50" s="1232"/>
      <c r="BMM50" s="1233"/>
      <c r="BMN50" s="1233"/>
      <c r="BMO50" s="1233"/>
      <c r="BMP50" s="1233"/>
      <c r="BMQ50" s="1233"/>
      <c r="BMR50" s="1233"/>
      <c r="BMS50" s="1233"/>
      <c r="BMT50" s="1233"/>
      <c r="BMU50" s="1232"/>
      <c r="BMV50" s="1233"/>
      <c r="BMW50" s="1233"/>
      <c r="BMX50" s="1233"/>
      <c r="BMY50" s="1233"/>
      <c r="BMZ50" s="1233"/>
      <c r="BNA50" s="1233"/>
      <c r="BNB50" s="1233"/>
      <c r="BNC50" s="1233"/>
      <c r="BND50" s="1232"/>
      <c r="BNE50" s="1233"/>
      <c r="BNF50" s="1233"/>
      <c r="BNG50" s="1233"/>
      <c r="BNH50" s="1233"/>
      <c r="BNI50" s="1233"/>
      <c r="BNJ50" s="1233"/>
      <c r="BNK50" s="1233"/>
      <c r="BNL50" s="1233"/>
      <c r="BNM50" s="1232"/>
      <c r="BNN50" s="1233"/>
      <c r="BNO50" s="1233"/>
      <c r="BNP50" s="1233"/>
      <c r="BNQ50" s="1233"/>
      <c r="BNR50" s="1233"/>
      <c r="BNS50" s="1233"/>
      <c r="BNT50" s="1233"/>
      <c r="BNU50" s="1233"/>
      <c r="BNV50" s="1232"/>
      <c r="BNW50" s="1233"/>
      <c r="BNX50" s="1233"/>
      <c r="BNY50" s="1233"/>
      <c r="BNZ50" s="1233"/>
      <c r="BOA50" s="1233"/>
      <c r="BOB50" s="1233"/>
      <c r="BOC50" s="1233"/>
      <c r="BOD50" s="1233"/>
      <c r="BOE50" s="1232"/>
      <c r="BOF50" s="1233"/>
      <c r="BOG50" s="1233"/>
      <c r="BOH50" s="1233"/>
      <c r="BOI50" s="1233"/>
      <c r="BOJ50" s="1233"/>
      <c r="BOK50" s="1233"/>
      <c r="BOL50" s="1233"/>
      <c r="BOM50" s="1233"/>
      <c r="BON50" s="1232"/>
      <c r="BOO50" s="1233"/>
      <c r="BOP50" s="1233"/>
      <c r="BOQ50" s="1233"/>
      <c r="BOR50" s="1233"/>
      <c r="BOS50" s="1233"/>
      <c r="BOT50" s="1233"/>
      <c r="BOU50" s="1233"/>
      <c r="BOV50" s="1233"/>
      <c r="BOW50" s="1232"/>
      <c r="BOX50" s="1233"/>
      <c r="BOY50" s="1233"/>
      <c r="BOZ50" s="1233"/>
      <c r="BPA50" s="1233"/>
      <c r="BPB50" s="1233"/>
      <c r="BPC50" s="1233"/>
      <c r="BPD50" s="1233"/>
      <c r="BPE50" s="1233"/>
      <c r="BPF50" s="1232"/>
      <c r="BPG50" s="1233"/>
      <c r="BPH50" s="1233"/>
      <c r="BPI50" s="1233"/>
      <c r="BPJ50" s="1233"/>
      <c r="BPK50" s="1233"/>
      <c r="BPL50" s="1233"/>
      <c r="BPM50" s="1233"/>
      <c r="BPN50" s="1233"/>
      <c r="BPO50" s="1232"/>
      <c r="BPP50" s="1233"/>
      <c r="BPQ50" s="1233"/>
      <c r="BPR50" s="1233"/>
      <c r="BPS50" s="1233"/>
      <c r="BPT50" s="1233"/>
      <c r="BPU50" s="1233"/>
      <c r="BPV50" s="1233"/>
      <c r="BPW50" s="1233"/>
      <c r="BPX50" s="1232"/>
      <c r="BPY50" s="1233"/>
      <c r="BPZ50" s="1233"/>
      <c r="BQA50" s="1233"/>
      <c r="BQB50" s="1233"/>
      <c r="BQC50" s="1233"/>
      <c r="BQD50" s="1233"/>
      <c r="BQE50" s="1233"/>
      <c r="BQF50" s="1233"/>
      <c r="BQG50" s="1232"/>
      <c r="BQH50" s="1233"/>
      <c r="BQI50" s="1233"/>
      <c r="BQJ50" s="1233"/>
      <c r="BQK50" s="1233"/>
      <c r="BQL50" s="1233"/>
      <c r="BQM50" s="1233"/>
      <c r="BQN50" s="1233"/>
      <c r="BQO50" s="1233"/>
      <c r="BQP50" s="1232"/>
      <c r="BQQ50" s="1233"/>
      <c r="BQR50" s="1233"/>
      <c r="BQS50" s="1233"/>
      <c r="BQT50" s="1233"/>
      <c r="BQU50" s="1233"/>
      <c r="BQV50" s="1233"/>
      <c r="BQW50" s="1233"/>
      <c r="BQX50" s="1233"/>
      <c r="BQY50" s="1232"/>
      <c r="BQZ50" s="1233"/>
      <c r="BRA50" s="1233"/>
      <c r="BRB50" s="1233"/>
      <c r="BRC50" s="1233"/>
      <c r="BRD50" s="1233"/>
      <c r="BRE50" s="1233"/>
      <c r="BRF50" s="1233"/>
      <c r="BRG50" s="1233"/>
      <c r="BRH50" s="1232"/>
      <c r="BRI50" s="1233"/>
      <c r="BRJ50" s="1233"/>
      <c r="BRK50" s="1233"/>
      <c r="BRL50" s="1233"/>
      <c r="BRM50" s="1233"/>
      <c r="BRN50" s="1233"/>
      <c r="BRO50" s="1233"/>
      <c r="BRP50" s="1233"/>
      <c r="BRQ50" s="1232"/>
      <c r="BRR50" s="1233"/>
      <c r="BRS50" s="1233"/>
      <c r="BRT50" s="1233"/>
      <c r="BRU50" s="1233"/>
      <c r="BRV50" s="1233"/>
      <c r="BRW50" s="1233"/>
      <c r="BRX50" s="1233"/>
      <c r="BRY50" s="1233"/>
      <c r="BRZ50" s="1232"/>
      <c r="BSA50" s="1233"/>
      <c r="BSB50" s="1233"/>
      <c r="BSC50" s="1233"/>
      <c r="BSD50" s="1233"/>
      <c r="BSE50" s="1233"/>
      <c r="BSF50" s="1233"/>
      <c r="BSG50" s="1233"/>
      <c r="BSH50" s="1233"/>
      <c r="BSI50" s="1232"/>
      <c r="BSJ50" s="1233"/>
      <c r="BSK50" s="1233"/>
      <c r="BSL50" s="1233"/>
      <c r="BSM50" s="1233"/>
      <c r="BSN50" s="1233"/>
      <c r="BSO50" s="1233"/>
      <c r="BSP50" s="1233"/>
      <c r="BSQ50" s="1233"/>
      <c r="BSR50" s="1232"/>
      <c r="BSS50" s="1233"/>
      <c r="BST50" s="1233"/>
      <c r="BSU50" s="1233"/>
      <c r="BSV50" s="1233"/>
      <c r="BSW50" s="1233"/>
      <c r="BSX50" s="1233"/>
      <c r="BSY50" s="1233"/>
      <c r="BSZ50" s="1233"/>
      <c r="BTA50" s="1232"/>
      <c r="BTB50" s="1233"/>
      <c r="BTC50" s="1233"/>
      <c r="BTD50" s="1233"/>
      <c r="BTE50" s="1233"/>
      <c r="BTF50" s="1233"/>
      <c r="BTG50" s="1233"/>
      <c r="BTH50" s="1233"/>
      <c r="BTI50" s="1233"/>
      <c r="BTJ50" s="1232"/>
      <c r="BTK50" s="1233"/>
      <c r="BTL50" s="1233"/>
      <c r="BTM50" s="1233"/>
      <c r="BTN50" s="1233"/>
      <c r="BTO50" s="1233"/>
      <c r="BTP50" s="1233"/>
      <c r="BTQ50" s="1233"/>
      <c r="BTR50" s="1233"/>
      <c r="BTS50" s="1232"/>
      <c r="BTT50" s="1233"/>
      <c r="BTU50" s="1233"/>
      <c r="BTV50" s="1233"/>
      <c r="BTW50" s="1233"/>
      <c r="BTX50" s="1233"/>
      <c r="BTY50" s="1233"/>
      <c r="BTZ50" s="1233"/>
      <c r="BUA50" s="1233"/>
      <c r="BUB50" s="1232"/>
      <c r="BUC50" s="1233"/>
      <c r="BUD50" s="1233"/>
      <c r="BUE50" s="1233"/>
      <c r="BUF50" s="1233"/>
      <c r="BUG50" s="1233"/>
      <c r="BUH50" s="1233"/>
      <c r="BUI50" s="1233"/>
      <c r="BUJ50" s="1233"/>
      <c r="BUK50" s="1232"/>
      <c r="BUL50" s="1233"/>
      <c r="BUM50" s="1233"/>
      <c r="BUN50" s="1233"/>
      <c r="BUO50" s="1233"/>
      <c r="BUP50" s="1233"/>
      <c r="BUQ50" s="1233"/>
      <c r="BUR50" s="1233"/>
      <c r="BUS50" s="1233"/>
      <c r="BUT50" s="1232"/>
      <c r="BUU50" s="1233"/>
      <c r="BUV50" s="1233"/>
      <c r="BUW50" s="1233"/>
      <c r="BUX50" s="1233"/>
      <c r="BUY50" s="1233"/>
      <c r="BUZ50" s="1233"/>
      <c r="BVA50" s="1233"/>
      <c r="BVB50" s="1233"/>
      <c r="BVC50" s="1232"/>
      <c r="BVD50" s="1233"/>
      <c r="BVE50" s="1233"/>
      <c r="BVF50" s="1233"/>
      <c r="BVG50" s="1233"/>
      <c r="BVH50" s="1233"/>
      <c r="BVI50" s="1233"/>
      <c r="BVJ50" s="1233"/>
      <c r="BVK50" s="1233"/>
      <c r="BVL50" s="1232"/>
      <c r="BVM50" s="1233"/>
      <c r="BVN50" s="1233"/>
      <c r="BVO50" s="1233"/>
      <c r="BVP50" s="1233"/>
      <c r="BVQ50" s="1233"/>
      <c r="BVR50" s="1233"/>
      <c r="BVS50" s="1233"/>
      <c r="BVT50" s="1233"/>
      <c r="BVU50" s="1232"/>
      <c r="BVV50" s="1233"/>
      <c r="BVW50" s="1233"/>
      <c r="BVX50" s="1233"/>
      <c r="BVY50" s="1233"/>
      <c r="BVZ50" s="1233"/>
      <c r="BWA50" s="1233"/>
      <c r="BWB50" s="1233"/>
      <c r="BWC50" s="1233"/>
      <c r="BWD50" s="1232"/>
      <c r="BWE50" s="1233"/>
      <c r="BWF50" s="1233"/>
      <c r="BWG50" s="1233"/>
      <c r="BWH50" s="1233"/>
      <c r="BWI50" s="1233"/>
      <c r="BWJ50" s="1233"/>
      <c r="BWK50" s="1233"/>
      <c r="BWL50" s="1233"/>
      <c r="BWM50" s="1232"/>
      <c r="BWN50" s="1233"/>
      <c r="BWO50" s="1233"/>
      <c r="BWP50" s="1233"/>
      <c r="BWQ50" s="1233"/>
      <c r="BWR50" s="1233"/>
      <c r="BWS50" s="1233"/>
      <c r="BWT50" s="1233"/>
      <c r="BWU50" s="1233"/>
      <c r="BWV50" s="1232"/>
      <c r="BWW50" s="1233"/>
      <c r="BWX50" s="1233"/>
      <c r="BWY50" s="1233"/>
      <c r="BWZ50" s="1233"/>
      <c r="BXA50" s="1233"/>
      <c r="BXB50" s="1233"/>
      <c r="BXC50" s="1233"/>
      <c r="BXD50" s="1233"/>
      <c r="BXE50" s="1232"/>
      <c r="BXF50" s="1233"/>
      <c r="BXG50" s="1233"/>
      <c r="BXH50" s="1233"/>
      <c r="BXI50" s="1233"/>
      <c r="BXJ50" s="1233"/>
      <c r="BXK50" s="1233"/>
      <c r="BXL50" s="1233"/>
      <c r="BXM50" s="1233"/>
      <c r="BXN50" s="1232"/>
      <c r="BXO50" s="1233"/>
      <c r="BXP50" s="1233"/>
      <c r="BXQ50" s="1233"/>
      <c r="BXR50" s="1233"/>
      <c r="BXS50" s="1233"/>
      <c r="BXT50" s="1233"/>
      <c r="BXU50" s="1233"/>
      <c r="BXV50" s="1233"/>
      <c r="BXW50" s="1232"/>
      <c r="BXX50" s="1233"/>
      <c r="BXY50" s="1233"/>
      <c r="BXZ50" s="1233"/>
      <c r="BYA50" s="1233"/>
      <c r="BYB50" s="1233"/>
      <c r="BYC50" s="1233"/>
      <c r="BYD50" s="1233"/>
      <c r="BYE50" s="1233"/>
      <c r="BYF50" s="1232"/>
      <c r="BYG50" s="1233"/>
      <c r="BYH50" s="1233"/>
      <c r="BYI50" s="1233"/>
      <c r="BYJ50" s="1233"/>
      <c r="BYK50" s="1233"/>
      <c r="BYL50" s="1233"/>
      <c r="BYM50" s="1233"/>
      <c r="BYN50" s="1233"/>
      <c r="BYO50" s="1232"/>
      <c r="BYP50" s="1233"/>
      <c r="BYQ50" s="1233"/>
      <c r="BYR50" s="1233"/>
      <c r="BYS50" s="1233"/>
      <c r="BYT50" s="1233"/>
      <c r="BYU50" s="1233"/>
      <c r="BYV50" s="1233"/>
      <c r="BYW50" s="1233"/>
      <c r="BYX50" s="1232"/>
      <c r="BYY50" s="1233"/>
      <c r="BYZ50" s="1233"/>
      <c r="BZA50" s="1233"/>
      <c r="BZB50" s="1233"/>
      <c r="BZC50" s="1233"/>
      <c r="BZD50" s="1233"/>
      <c r="BZE50" s="1233"/>
      <c r="BZF50" s="1233"/>
      <c r="BZG50" s="1232"/>
      <c r="BZH50" s="1233"/>
      <c r="BZI50" s="1233"/>
      <c r="BZJ50" s="1233"/>
      <c r="BZK50" s="1233"/>
      <c r="BZL50" s="1233"/>
      <c r="BZM50" s="1233"/>
      <c r="BZN50" s="1233"/>
      <c r="BZO50" s="1233"/>
      <c r="BZP50" s="1232"/>
      <c r="BZQ50" s="1233"/>
      <c r="BZR50" s="1233"/>
      <c r="BZS50" s="1233"/>
      <c r="BZT50" s="1233"/>
      <c r="BZU50" s="1233"/>
      <c r="BZV50" s="1233"/>
      <c r="BZW50" s="1233"/>
      <c r="BZX50" s="1233"/>
      <c r="BZY50" s="1232"/>
      <c r="BZZ50" s="1233"/>
      <c r="CAA50" s="1233"/>
      <c r="CAB50" s="1233"/>
      <c r="CAC50" s="1233"/>
      <c r="CAD50" s="1233"/>
      <c r="CAE50" s="1233"/>
      <c r="CAF50" s="1233"/>
      <c r="CAG50" s="1233"/>
      <c r="CAH50" s="1232"/>
      <c r="CAI50" s="1233"/>
      <c r="CAJ50" s="1233"/>
      <c r="CAK50" s="1233"/>
      <c r="CAL50" s="1233"/>
      <c r="CAM50" s="1233"/>
      <c r="CAN50" s="1233"/>
      <c r="CAO50" s="1233"/>
      <c r="CAP50" s="1233"/>
      <c r="CAQ50" s="1232"/>
      <c r="CAR50" s="1233"/>
      <c r="CAS50" s="1233"/>
      <c r="CAT50" s="1233"/>
      <c r="CAU50" s="1233"/>
      <c r="CAV50" s="1233"/>
      <c r="CAW50" s="1233"/>
      <c r="CAX50" s="1233"/>
      <c r="CAY50" s="1233"/>
      <c r="CAZ50" s="1232"/>
      <c r="CBA50" s="1233"/>
      <c r="CBB50" s="1233"/>
      <c r="CBC50" s="1233"/>
      <c r="CBD50" s="1233"/>
      <c r="CBE50" s="1233"/>
      <c r="CBF50" s="1233"/>
      <c r="CBG50" s="1233"/>
      <c r="CBH50" s="1233"/>
      <c r="CBI50" s="1232"/>
      <c r="CBJ50" s="1233"/>
      <c r="CBK50" s="1233"/>
      <c r="CBL50" s="1233"/>
      <c r="CBM50" s="1233"/>
      <c r="CBN50" s="1233"/>
      <c r="CBO50" s="1233"/>
      <c r="CBP50" s="1233"/>
      <c r="CBQ50" s="1233"/>
      <c r="CBR50" s="1232"/>
      <c r="CBS50" s="1233"/>
      <c r="CBT50" s="1233"/>
      <c r="CBU50" s="1233"/>
      <c r="CBV50" s="1233"/>
      <c r="CBW50" s="1233"/>
      <c r="CBX50" s="1233"/>
      <c r="CBY50" s="1233"/>
      <c r="CBZ50" s="1233"/>
      <c r="CCA50" s="1232"/>
      <c r="CCB50" s="1233"/>
      <c r="CCC50" s="1233"/>
      <c r="CCD50" s="1233"/>
      <c r="CCE50" s="1233"/>
      <c r="CCF50" s="1233"/>
      <c r="CCG50" s="1233"/>
      <c r="CCH50" s="1233"/>
      <c r="CCI50" s="1233"/>
      <c r="CCJ50" s="1232"/>
      <c r="CCK50" s="1233"/>
      <c r="CCL50" s="1233"/>
      <c r="CCM50" s="1233"/>
      <c r="CCN50" s="1233"/>
      <c r="CCO50" s="1233"/>
      <c r="CCP50" s="1233"/>
      <c r="CCQ50" s="1233"/>
      <c r="CCR50" s="1233"/>
      <c r="CCS50" s="1232"/>
      <c r="CCT50" s="1233"/>
      <c r="CCU50" s="1233"/>
      <c r="CCV50" s="1233"/>
      <c r="CCW50" s="1233"/>
      <c r="CCX50" s="1233"/>
      <c r="CCY50" s="1233"/>
      <c r="CCZ50" s="1233"/>
      <c r="CDA50" s="1233"/>
      <c r="CDB50" s="1232"/>
      <c r="CDC50" s="1233"/>
      <c r="CDD50" s="1233"/>
      <c r="CDE50" s="1233"/>
      <c r="CDF50" s="1233"/>
      <c r="CDG50" s="1233"/>
      <c r="CDH50" s="1233"/>
      <c r="CDI50" s="1233"/>
      <c r="CDJ50" s="1233"/>
      <c r="CDK50" s="1232"/>
      <c r="CDL50" s="1233"/>
      <c r="CDM50" s="1233"/>
      <c r="CDN50" s="1233"/>
      <c r="CDO50" s="1233"/>
      <c r="CDP50" s="1233"/>
      <c r="CDQ50" s="1233"/>
      <c r="CDR50" s="1233"/>
      <c r="CDS50" s="1233"/>
      <c r="CDT50" s="1232"/>
      <c r="CDU50" s="1233"/>
      <c r="CDV50" s="1233"/>
      <c r="CDW50" s="1233"/>
      <c r="CDX50" s="1233"/>
      <c r="CDY50" s="1233"/>
      <c r="CDZ50" s="1233"/>
      <c r="CEA50" s="1233"/>
      <c r="CEB50" s="1233"/>
      <c r="CEC50" s="1232"/>
      <c r="CED50" s="1233"/>
      <c r="CEE50" s="1233"/>
      <c r="CEF50" s="1233"/>
      <c r="CEG50" s="1233"/>
      <c r="CEH50" s="1233"/>
      <c r="CEI50" s="1233"/>
      <c r="CEJ50" s="1233"/>
      <c r="CEK50" s="1233"/>
      <c r="CEL50" s="1232"/>
      <c r="CEM50" s="1233"/>
      <c r="CEN50" s="1233"/>
      <c r="CEO50" s="1233"/>
      <c r="CEP50" s="1233"/>
      <c r="CEQ50" s="1233"/>
      <c r="CER50" s="1233"/>
      <c r="CES50" s="1233"/>
      <c r="CET50" s="1233"/>
      <c r="CEU50" s="1232"/>
      <c r="CEV50" s="1233"/>
      <c r="CEW50" s="1233"/>
      <c r="CEX50" s="1233"/>
      <c r="CEY50" s="1233"/>
      <c r="CEZ50" s="1233"/>
      <c r="CFA50" s="1233"/>
      <c r="CFB50" s="1233"/>
      <c r="CFC50" s="1233"/>
      <c r="CFD50" s="1232"/>
      <c r="CFE50" s="1233"/>
      <c r="CFF50" s="1233"/>
      <c r="CFG50" s="1233"/>
      <c r="CFH50" s="1233"/>
      <c r="CFI50" s="1233"/>
      <c r="CFJ50" s="1233"/>
      <c r="CFK50" s="1233"/>
      <c r="CFL50" s="1233"/>
      <c r="CFM50" s="1232"/>
      <c r="CFN50" s="1233"/>
      <c r="CFO50" s="1233"/>
      <c r="CFP50" s="1233"/>
      <c r="CFQ50" s="1233"/>
      <c r="CFR50" s="1233"/>
      <c r="CFS50" s="1233"/>
      <c r="CFT50" s="1233"/>
      <c r="CFU50" s="1233"/>
      <c r="CFV50" s="1232"/>
      <c r="CFW50" s="1233"/>
      <c r="CFX50" s="1233"/>
      <c r="CFY50" s="1233"/>
      <c r="CFZ50" s="1233"/>
      <c r="CGA50" s="1233"/>
      <c r="CGB50" s="1233"/>
      <c r="CGC50" s="1233"/>
      <c r="CGD50" s="1233"/>
      <c r="CGE50" s="1232"/>
      <c r="CGF50" s="1233"/>
      <c r="CGG50" s="1233"/>
      <c r="CGH50" s="1233"/>
      <c r="CGI50" s="1233"/>
      <c r="CGJ50" s="1233"/>
      <c r="CGK50" s="1233"/>
      <c r="CGL50" s="1233"/>
      <c r="CGM50" s="1233"/>
      <c r="CGN50" s="1232"/>
      <c r="CGO50" s="1233"/>
      <c r="CGP50" s="1233"/>
      <c r="CGQ50" s="1233"/>
      <c r="CGR50" s="1233"/>
      <c r="CGS50" s="1233"/>
      <c r="CGT50" s="1233"/>
      <c r="CGU50" s="1233"/>
      <c r="CGV50" s="1233"/>
      <c r="CGW50" s="1232"/>
      <c r="CGX50" s="1233"/>
      <c r="CGY50" s="1233"/>
      <c r="CGZ50" s="1233"/>
      <c r="CHA50" s="1233"/>
      <c r="CHB50" s="1233"/>
      <c r="CHC50" s="1233"/>
      <c r="CHD50" s="1233"/>
      <c r="CHE50" s="1233"/>
      <c r="CHF50" s="1232"/>
      <c r="CHG50" s="1233"/>
      <c r="CHH50" s="1233"/>
      <c r="CHI50" s="1233"/>
      <c r="CHJ50" s="1233"/>
      <c r="CHK50" s="1233"/>
      <c r="CHL50" s="1233"/>
      <c r="CHM50" s="1233"/>
      <c r="CHN50" s="1233"/>
      <c r="CHO50" s="1232"/>
      <c r="CHP50" s="1233"/>
      <c r="CHQ50" s="1233"/>
      <c r="CHR50" s="1233"/>
      <c r="CHS50" s="1233"/>
      <c r="CHT50" s="1233"/>
      <c r="CHU50" s="1233"/>
      <c r="CHV50" s="1233"/>
      <c r="CHW50" s="1233"/>
      <c r="CHX50" s="1232"/>
      <c r="CHY50" s="1233"/>
      <c r="CHZ50" s="1233"/>
      <c r="CIA50" s="1233"/>
      <c r="CIB50" s="1233"/>
      <c r="CIC50" s="1233"/>
      <c r="CID50" s="1233"/>
      <c r="CIE50" s="1233"/>
      <c r="CIF50" s="1233"/>
      <c r="CIG50" s="1232"/>
      <c r="CIH50" s="1233"/>
      <c r="CII50" s="1233"/>
      <c r="CIJ50" s="1233"/>
      <c r="CIK50" s="1233"/>
      <c r="CIL50" s="1233"/>
      <c r="CIM50" s="1233"/>
      <c r="CIN50" s="1233"/>
      <c r="CIO50" s="1233"/>
      <c r="CIP50" s="1232"/>
      <c r="CIQ50" s="1233"/>
      <c r="CIR50" s="1233"/>
      <c r="CIS50" s="1233"/>
      <c r="CIT50" s="1233"/>
      <c r="CIU50" s="1233"/>
      <c r="CIV50" s="1233"/>
      <c r="CIW50" s="1233"/>
      <c r="CIX50" s="1233"/>
      <c r="CIY50" s="1232"/>
      <c r="CIZ50" s="1233"/>
      <c r="CJA50" s="1233"/>
      <c r="CJB50" s="1233"/>
      <c r="CJC50" s="1233"/>
      <c r="CJD50" s="1233"/>
      <c r="CJE50" s="1233"/>
      <c r="CJF50" s="1233"/>
      <c r="CJG50" s="1233"/>
      <c r="CJH50" s="1232"/>
      <c r="CJI50" s="1233"/>
      <c r="CJJ50" s="1233"/>
      <c r="CJK50" s="1233"/>
      <c r="CJL50" s="1233"/>
      <c r="CJM50" s="1233"/>
      <c r="CJN50" s="1233"/>
      <c r="CJO50" s="1233"/>
      <c r="CJP50" s="1233"/>
      <c r="CJQ50" s="1232"/>
      <c r="CJR50" s="1233"/>
      <c r="CJS50" s="1233"/>
      <c r="CJT50" s="1233"/>
      <c r="CJU50" s="1233"/>
      <c r="CJV50" s="1233"/>
      <c r="CJW50" s="1233"/>
      <c r="CJX50" s="1233"/>
      <c r="CJY50" s="1233"/>
      <c r="CJZ50" s="1232"/>
      <c r="CKA50" s="1233"/>
      <c r="CKB50" s="1233"/>
      <c r="CKC50" s="1233"/>
      <c r="CKD50" s="1233"/>
      <c r="CKE50" s="1233"/>
      <c r="CKF50" s="1233"/>
      <c r="CKG50" s="1233"/>
      <c r="CKH50" s="1233"/>
      <c r="CKI50" s="1232"/>
      <c r="CKJ50" s="1233"/>
      <c r="CKK50" s="1233"/>
      <c r="CKL50" s="1233"/>
      <c r="CKM50" s="1233"/>
      <c r="CKN50" s="1233"/>
      <c r="CKO50" s="1233"/>
      <c r="CKP50" s="1233"/>
      <c r="CKQ50" s="1233"/>
      <c r="CKR50" s="1232"/>
      <c r="CKS50" s="1233"/>
      <c r="CKT50" s="1233"/>
      <c r="CKU50" s="1233"/>
      <c r="CKV50" s="1233"/>
      <c r="CKW50" s="1233"/>
      <c r="CKX50" s="1233"/>
      <c r="CKY50" s="1233"/>
      <c r="CKZ50" s="1233"/>
      <c r="CLA50" s="1232"/>
      <c r="CLB50" s="1233"/>
      <c r="CLC50" s="1233"/>
      <c r="CLD50" s="1233"/>
      <c r="CLE50" s="1233"/>
      <c r="CLF50" s="1233"/>
      <c r="CLG50" s="1233"/>
      <c r="CLH50" s="1233"/>
      <c r="CLI50" s="1233"/>
      <c r="CLJ50" s="1232"/>
      <c r="CLK50" s="1233"/>
      <c r="CLL50" s="1233"/>
      <c r="CLM50" s="1233"/>
      <c r="CLN50" s="1233"/>
      <c r="CLO50" s="1233"/>
      <c r="CLP50" s="1233"/>
      <c r="CLQ50" s="1233"/>
      <c r="CLR50" s="1233"/>
      <c r="CLS50" s="1232"/>
      <c r="CLT50" s="1233"/>
      <c r="CLU50" s="1233"/>
      <c r="CLV50" s="1233"/>
      <c r="CLW50" s="1233"/>
      <c r="CLX50" s="1233"/>
      <c r="CLY50" s="1233"/>
      <c r="CLZ50" s="1233"/>
      <c r="CMA50" s="1233"/>
      <c r="CMB50" s="1232"/>
      <c r="CMC50" s="1233"/>
      <c r="CMD50" s="1233"/>
      <c r="CME50" s="1233"/>
      <c r="CMF50" s="1233"/>
      <c r="CMG50" s="1233"/>
      <c r="CMH50" s="1233"/>
      <c r="CMI50" s="1233"/>
      <c r="CMJ50" s="1233"/>
      <c r="CMK50" s="1232"/>
      <c r="CML50" s="1233"/>
      <c r="CMM50" s="1233"/>
      <c r="CMN50" s="1233"/>
      <c r="CMO50" s="1233"/>
      <c r="CMP50" s="1233"/>
      <c r="CMQ50" s="1233"/>
      <c r="CMR50" s="1233"/>
      <c r="CMS50" s="1233"/>
      <c r="CMT50" s="1232"/>
      <c r="CMU50" s="1233"/>
      <c r="CMV50" s="1233"/>
      <c r="CMW50" s="1233"/>
      <c r="CMX50" s="1233"/>
      <c r="CMY50" s="1233"/>
      <c r="CMZ50" s="1233"/>
      <c r="CNA50" s="1233"/>
      <c r="CNB50" s="1233"/>
      <c r="CNC50" s="1232"/>
      <c r="CND50" s="1233"/>
      <c r="CNE50" s="1233"/>
      <c r="CNF50" s="1233"/>
      <c r="CNG50" s="1233"/>
      <c r="CNH50" s="1233"/>
      <c r="CNI50" s="1233"/>
      <c r="CNJ50" s="1233"/>
      <c r="CNK50" s="1233"/>
      <c r="CNL50" s="1232"/>
      <c r="CNM50" s="1233"/>
      <c r="CNN50" s="1233"/>
      <c r="CNO50" s="1233"/>
      <c r="CNP50" s="1233"/>
      <c r="CNQ50" s="1233"/>
      <c r="CNR50" s="1233"/>
      <c r="CNS50" s="1233"/>
      <c r="CNT50" s="1233"/>
      <c r="CNU50" s="1232"/>
      <c r="CNV50" s="1233"/>
      <c r="CNW50" s="1233"/>
      <c r="CNX50" s="1233"/>
      <c r="CNY50" s="1233"/>
      <c r="CNZ50" s="1233"/>
      <c r="COA50" s="1233"/>
      <c r="COB50" s="1233"/>
      <c r="COC50" s="1233"/>
      <c r="COD50" s="1232"/>
      <c r="COE50" s="1233"/>
      <c r="COF50" s="1233"/>
      <c r="COG50" s="1233"/>
      <c r="COH50" s="1233"/>
      <c r="COI50" s="1233"/>
      <c r="COJ50" s="1233"/>
      <c r="COK50" s="1233"/>
      <c r="COL50" s="1233"/>
      <c r="COM50" s="1232"/>
      <c r="CON50" s="1233"/>
      <c r="COO50" s="1233"/>
      <c r="COP50" s="1233"/>
      <c r="COQ50" s="1233"/>
      <c r="COR50" s="1233"/>
      <c r="COS50" s="1233"/>
      <c r="COT50" s="1233"/>
      <c r="COU50" s="1233"/>
      <c r="COV50" s="1232"/>
      <c r="COW50" s="1233"/>
      <c r="COX50" s="1233"/>
      <c r="COY50" s="1233"/>
      <c r="COZ50" s="1233"/>
      <c r="CPA50" s="1233"/>
      <c r="CPB50" s="1233"/>
      <c r="CPC50" s="1233"/>
      <c r="CPD50" s="1233"/>
      <c r="CPE50" s="1232"/>
      <c r="CPF50" s="1233"/>
      <c r="CPG50" s="1233"/>
      <c r="CPH50" s="1233"/>
      <c r="CPI50" s="1233"/>
      <c r="CPJ50" s="1233"/>
      <c r="CPK50" s="1233"/>
      <c r="CPL50" s="1233"/>
      <c r="CPM50" s="1233"/>
      <c r="CPN50" s="1232"/>
      <c r="CPO50" s="1233"/>
      <c r="CPP50" s="1233"/>
      <c r="CPQ50" s="1233"/>
      <c r="CPR50" s="1233"/>
      <c r="CPS50" s="1233"/>
      <c r="CPT50" s="1233"/>
      <c r="CPU50" s="1233"/>
      <c r="CPV50" s="1233"/>
      <c r="CPW50" s="1232"/>
      <c r="CPX50" s="1233"/>
      <c r="CPY50" s="1233"/>
      <c r="CPZ50" s="1233"/>
      <c r="CQA50" s="1233"/>
      <c r="CQB50" s="1233"/>
      <c r="CQC50" s="1233"/>
      <c r="CQD50" s="1233"/>
      <c r="CQE50" s="1233"/>
      <c r="CQF50" s="1232"/>
      <c r="CQG50" s="1233"/>
      <c r="CQH50" s="1233"/>
      <c r="CQI50" s="1233"/>
      <c r="CQJ50" s="1233"/>
      <c r="CQK50" s="1233"/>
      <c r="CQL50" s="1233"/>
      <c r="CQM50" s="1233"/>
      <c r="CQN50" s="1233"/>
      <c r="CQO50" s="1232"/>
      <c r="CQP50" s="1233"/>
      <c r="CQQ50" s="1233"/>
      <c r="CQR50" s="1233"/>
      <c r="CQS50" s="1233"/>
      <c r="CQT50" s="1233"/>
      <c r="CQU50" s="1233"/>
      <c r="CQV50" s="1233"/>
      <c r="CQW50" s="1233"/>
      <c r="CQX50" s="1232"/>
      <c r="CQY50" s="1233"/>
      <c r="CQZ50" s="1233"/>
      <c r="CRA50" s="1233"/>
      <c r="CRB50" s="1233"/>
      <c r="CRC50" s="1233"/>
      <c r="CRD50" s="1233"/>
      <c r="CRE50" s="1233"/>
      <c r="CRF50" s="1233"/>
      <c r="CRG50" s="1232"/>
      <c r="CRH50" s="1233"/>
      <c r="CRI50" s="1233"/>
      <c r="CRJ50" s="1233"/>
      <c r="CRK50" s="1233"/>
      <c r="CRL50" s="1233"/>
      <c r="CRM50" s="1233"/>
      <c r="CRN50" s="1233"/>
      <c r="CRO50" s="1233"/>
      <c r="CRP50" s="1232"/>
      <c r="CRQ50" s="1233"/>
      <c r="CRR50" s="1233"/>
      <c r="CRS50" s="1233"/>
      <c r="CRT50" s="1233"/>
      <c r="CRU50" s="1233"/>
      <c r="CRV50" s="1233"/>
      <c r="CRW50" s="1233"/>
      <c r="CRX50" s="1233"/>
      <c r="CRY50" s="1232"/>
      <c r="CRZ50" s="1233"/>
      <c r="CSA50" s="1233"/>
      <c r="CSB50" s="1233"/>
      <c r="CSC50" s="1233"/>
      <c r="CSD50" s="1233"/>
      <c r="CSE50" s="1233"/>
      <c r="CSF50" s="1233"/>
      <c r="CSG50" s="1233"/>
      <c r="CSH50" s="1232"/>
      <c r="CSI50" s="1233"/>
      <c r="CSJ50" s="1233"/>
      <c r="CSK50" s="1233"/>
      <c r="CSL50" s="1233"/>
      <c r="CSM50" s="1233"/>
      <c r="CSN50" s="1233"/>
      <c r="CSO50" s="1233"/>
      <c r="CSP50" s="1233"/>
      <c r="CSQ50" s="1232"/>
      <c r="CSR50" s="1233"/>
      <c r="CSS50" s="1233"/>
      <c r="CST50" s="1233"/>
      <c r="CSU50" s="1233"/>
      <c r="CSV50" s="1233"/>
      <c r="CSW50" s="1233"/>
      <c r="CSX50" s="1233"/>
      <c r="CSY50" s="1233"/>
      <c r="CSZ50" s="1232"/>
      <c r="CTA50" s="1233"/>
      <c r="CTB50" s="1233"/>
      <c r="CTC50" s="1233"/>
      <c r="CTD50" s="1233"/>
      <c r="CTE50" s="1233"/>
      <c r="CTF50" s="1233"/>
      <c r="CTG50" s="1233"/>
      <c r="CTH50" s="1233"/>
      <c r="CTI50" s="1232"/>
      <c r="CTJ50" s="1233"/>
      <c r="CTK50" s="1233"/>
      <c r="CTL50" s="1233"/>
      <c r="CTM50" s="1233"/>
      <c r="CTN50" s="1233"/>
      <c r="CTO50" s="1233"/>
      <c r="CTP50" s="1233"/>
      <c r="CTQ50" s="1233"/>
      <c r="CTR50" s="1232"/>
      <c r="CTS50" s="1233"/>
      <c r="CTT50" s="1233"/>
      <c r="CTU50" s="1233"/>
      <c r="CTV50" s="1233"/>
      <c r="CTW50" s="1233"/>
      <c r="CTX50" s="1233"/>
      <c r="CTY50" s="1233"/>
      <c r="CTZ50" s="1233"/>
      <c r="CUA50" s="1232"/>
      <c r="CUB50" s="1233"/>
      <c r="CUC50" s="1233"/>
      <c r="CUD50" s="1233"/>
      <c r="CUE50" s="1233"/>
      <c r="CUF50" s="1233"/>
      <c r="CUG50" s="1233"/>
      <c r="CUH50" s="1233"/>
      <c r="CUI50" s="1233"/>
      <c r="CUJ50" s="1232"/>
      <c r="CUK50" s="1233"/>
      <c r="CUL50" s="1233"/>
      <c r="CUM50" s="1233"/>
      <c r="CUN50" s="1233"/>
      <c r="CUO50" s="1233"/>
      <c r="CUP50" s="1233"/>
      <c r="CUQ50" s="1233"/>
      <c r="CUR50" s="1233"/>
      <c r="CUS50" s="1232"/>
      <c r="CUT50" s="1233"/>
      <c r="CUU50" s="1233"/>
      <c r="CUV50" s="1233"/>
      <c r="CUW50" s="1233"/>
      <c r="CUX50" s="1233"/>
      <c r="CUY50" s="1233"/>
      <c r="CUZ50" s="1233"/>
      <c r="CVA50" s="1233"/>
      <c r="CVB50" s="1232"/>
      <c r="CVC50" s="1233"/>
      <c r="CVD50" s="1233"/>
      <c r="CVE50" s="1233"/>
      <c r="CVF50" s="1233"/>
      <c r="CVG50" s="1233"/>
      <c r="CVH50" s="1233"/>
      <c r="CVI50" s="1233"/>
      <c r="CVJ50" s="1233"/>
      <c r="CVK50" s="1232"/>
      <c r="CVL50" s="1233"/>
      <c r="CVM50" s="1233"/>
      <c r="CVN50" s="1233"/>
      <c r="CVO50" s="1233"/>
      <c r="CVP50" s="1233"/>
      <c r="CVQ50" s="1233"/>
      <c r="CVR50" s="1233"/>
      <c r="CVS50" s="1233"/>
      <c r="CVT50" s="1232"/>
      <c r="CVU50" s="1233"/>
      <c r="CVV50" s="1233"/>
      <c r="CVW50" s="1233"/>
      <c r="CVX50" s="1233"/>
      <c r="CVY50" s="1233"/>
      <c r="CVZ50" s="1233"/>
      <c r="CWA50" s="1233"/>
      <c r="CWB50" s="1233"/>
      <c r="CWC50" s="1232"/>
      <c r="CWD50" s="1233"/>
      <c r="CWE50" s="1233"/>
      <c r="CWF50" s="1233"/>
      <c r="CWG50" s="1233"/>
      <c r="CWH50" s="1233"/>
      <c r="CWI50" s="1233"/>
      <c r="CWJ50" s="1233"/>
      <c r="CWK50" s="1233"/>
      <c r="CWL50" s="1232"/>
      <c r="CWM50" s="1233"/>
      <c r="CWN50" s="1233"/>
      <c r="CWO50" s="1233"/>
      <c r="CWP50" s="1233"/>
      <c r="CWQ50" s="1233"/>
      <c r="CWR50" s="1233"/>
      <c r="CWS50" s="1233"/>
      <c r="CWT50" s="1233"/>
      <c r="CWU50" s="1232"/>
      <c r="CWV50" s="1233"/>
      <c r="CWW50" s="1233"/>
      <c r="CWX50" s="1233"/>
      <c r="CWY50" s="1233"/>
      <c r="CWZ50" s="1233"/>
      <c r="CXA50" s="1233"/>
      <c r="CXB50" s="1233"/>
      <c r="CXC50" s="1233"/>
      <c r="CXD50" s="1232"/>
      <c r="CXE50" s="1233"/>
      <c r="CXF50" s="1233"/>
      <c r="CXG50" s="1233"/>
      <c r="CXH50" s="1233"/>
      <c r="CXI50" s="1233"/>
      <c r="CXJ50" s="1233"/>
      <c r="CXK50" s="1233"/>
      <c r="CXL50" s="1233"/>
      <c r="CXM50" s="1232"/>
      <c r="CXN50" s="1233"/>
      <c r="CXO50" s="1233"/>
      <c r="CXP50" s="1233"/>
      <c r="CXQ50" s="1233"/>
      <c r="CXR50" s="1233"/>
      <c r="CXS50" s="1233"/>
      <c r="CXT50" s="1233"/>
      <c r="CXU50" s="1233"/>
      <c r="CXV50" s="1232"/>
      <c r="CXW50" s="1233"/>
      <c r="CXX50" s="1233"/>
      <c r="CXY50" s="1233"/>
      <c r="CXZ50" s="1233"/>
      <c r="CYA50" s="1233"/>
      <c r="CYB50" s="1233"/>
      <c r="CYC50" s="1233"/>
      <c r="CYD50" s="1233"/>
      <c r="CYE50" s="1232"/>
      <c r="CYF50" s="1233"/>
      <c r="CYG50" s="1233"/>
      <c r="CYH50" s="1233"/>
      <c r="CYI50" s="1233"/>
      <c r="CYJ50" s="1233"/>
      <c r="CYK50" s="1233"/>
      <c r="CYL50" s="1233"/>
      <c r="CYM50" s="1233"/>
      <c r="CYN50" s="1232"/>
      <c r="CYO50" s="1233"/>
      <c r="CYP50" s="1233"/>
      <c r="CYQ50" s="1233"/>
      <c r="CYR50" s="1233"/>
      <c r="CYS50" s="1233"/>
      <c r="CYT50" s="1233"/>
      <c r="CYU50" s="1233"/>
      <c r="CYV50" s="1233"/>
      <c r="CYW50" s="1232"/>
      <c r="CYX50" s="1233"/>
      <c r="CYY50" s="1233"/>
      <c r="CYZ50" s="1233"/>
      <c r="CZA50" s="1233"/>
      <c r="CZB50" s="1233"/>
      <c r="CZC50" s="1233"/>
      <c r="CZD50" s="1233"/>
      <c r="CZE50" s="1233"/>
      <c r="CZF50" s="1232"/>
      <c r="CZG50" s="1233"/>
      <c r="CZH50" s="1233"/>
      <c r="CZI50" s="1233"/>
      <c r="CZJ50" s="1233"/>
      <c r="CZK50" s="1233"/>
      <c r="CZL50" s="1233"/>
      <c r="CZM50" s="1233"/>
      <c r="CZN50" s="1233"/>
      <c r="CZO50" s="1232"/>
      <c r="CZP50" s="1233"/>
      <c r="CZQ50" s="1233"/>
      <c r="CZR50" s="1233"/>
      <c r="CZS50" s="1233"/>
      <c r="CZT50" s="1233"/>
      <c r="CZU50" s="1233"/>
      <c r="CZV50" s="1233"/>
      <c r="CZW50" s="1233"/>
      <c r="CZX50" s="1232"/>
      <c r="CZY50" s="1233"/>
      <c r="CZZ50" s="1233"/>
      <c r="DAA50" s="1233"/>
      <c r="DAB50" s="1233"/>
      <c r="DAC50" s="1233"/>
      <c r="DAD50" s="1233"/>
      <c r="DAE50" s="1233"/>
      <c r="DAF50" s="1233"/>
      <c r="DAG50" s="1232"/>
      <c r="DAH50" s="1233"/>
      <c r="DAI50" s="1233"/>
      <c r="DAJ50" s="1233"/>
      <c r="DAK50" s="1233"/>
      <c r="DAL50" s="1233"/>
      <c r="DAM50" s="1233"/>
      <c r="DAN50" s="1233"/>
      <c r="DAO50" s="1233"/>
      <c r="DAP50" s="1232"/>
      <c r="DAQ50" s="1233"/>
      <c r="DAR50" s="1233"/>
      <c r="DAS50" s="1233"/>
      <c r="DAT50" s="1233"/>
      <c r="DAU50" s="1233"/>
      <c r="DAV50" s="1233"/>
      <c r="DAW50" s="1233"/>
      <c r="DAX50" s="1233"/>
      <c r="DAY50" s="1232"/>
      <c r="DAZ50" s="1233"/>
      <c r="DBA50" s="1233"/>
      <c r="DBB50" s="1233"/>
      <c r="DBC50" s="1233"/>
      <c r="DBD50" s="1233"/>
      <c r="DBE50" s="1233"/>
      <c r="DBF50" s="1233"/>
      <c r="DBG50" s="1233"/>
      <c r="DBH50" s="1232"/>
      <c r="DBI50" s="1233"/>
      <c r="DBJ50" s="1233"/>
      <c r="DBK50" s="1233"/>
      <c r="DBL50" s="1233"/>
      <c r="DBM50" s="1233"/>
      <c r="DBN50" s="1233"/>
      <c r="DBO50" s="1233"/>
      <c r="DBP50" s="1233"/>
      <c r="DBQ50" s="1232"/>
      <c r="DBR50" s="1233"/>
      <c r="DBS50" s="1233"/>
      <c r="DBT50" s="1233"/>
      <c r="DBU50" s="1233"/>
      <c r="DBV50" s="1233"/>
      <c r="DBW50" s="1233"/>
      <c r="DBX50" s="1233"/>
      <c r="DBY50" s="1233"/>
      <c r="DBZ50" s="1232"/>
      <c r="DCA50" s="1233"/>
      <c r="DCB50" s="1233"/>
      <c r="DCC50" s="1233"/>
      <c r="DCD50" s="1233"/>
      <c r="DCE50" s="1233"/>
      <c r="DCF50" s="1233"/>
      <c r="DCG50" s="1233"/>
      <c r="DCH50" s="1233"/>
      <c r="DCI50" s="1232"/>
      <c r="DCJ50" s="1233"/>
      <c r="DCK50" s="1233"/>
      <c r="DCL50" s="1233"/>
      <c r="DCM50" s="1233"/>
      <c r="DCN50" s="1233"/>
      <c r="DCO50" s="1233"/>
      <c r="DCP50" s="1233"/>
      <c r="DCQ50" s="1233"/>
      <c r="DCR50" s="1232"/>
      <c r="DCS50" s="1233"/>
      <c r="DCT50" s="1233"/>
      <c r="DCU50" s="1233"/>
      <c r="DCV50" s="1233"/>
      <c r="DCW50" s="1233"/>
      <c r="DCX50" s="1233"/>
      <c r="DCY50" s="1233"/>
      <c r="DCZ50" s="1233"/>
      <c r="DDA50" s="1232"/>
      <c r="DDB50" s="1233"/>
      <c r="DDC50" s="1233"/>
      <c r="DDD50" s="1233"/>
      <c r="DDE50" s="1233"/>
      <c r="DDF50" s="1233"/>
      <c r="DDG50" s="1233"/>
      <c r="DDH50" s="1233"/>
      <c r="DDI50" s="1233"/>
      <c r="DDJ50" s="1232"/>
      <c r="DDK50" s="1233"/>
      <c r="DDL50" s="1233"/>
      <c r="DDM50" s="1233"/>
      <c r="DDN50" s="1233"/>
      <c r="DDO50" s="1233"/>
      <c r="DDP50" s="1233"/>
      <c r="DDQ50" s="1233"/>
      <c r="DDR50" s="1233"/>
      <c r="DDS50" s="1232"/>
      <c r="DDT50" s="1233"/>
      <c r="DDU50" s="1233"/>
      <c r="DDV50" s="1233"/>
      <c r="DDW50" s="1233"/>
      <c r="DDX50" s="1233"/>
      <c r="DDY50" s="1233"/>
      <c r="DDZ50" s="1233"/>
      <c r="DEA50" s="1233"/>
      <c r="DEB50" s="1232"/>
      <c r="DEC50" s="1233"/>
      <c r="DED50" s="1233"/>
      <c r="DEE50" s="1233"/>
      <c r="DEF50" s="1233"/>
      <c r="DEG50" s="1233"/>
      <c r="DEH50" s="1233"/>
      <c r="DEI50" s="1233"/>
      <c r="DEJ50" s="1233"/>
      <c r="DEK50" s="1232"/>
      <c r="DEL50" s="1233"/>
      <c r="DEM50" s="1233"/>
      <c r="DEN50" s="1233"/>
      <c r="DEO50" s="1233"/>
      <c r="DEP50" s="1233"/>
      <c r="DEQ50" s="1233"/>
      <c r="DER50" s="1233"/>
      <c r="DES50" s="1233"/>
      <c r="DET50" s="1232"/>
      <c r="DEU50" s="1233"/>
      <c r="DEV50" s="1233"/>
      <c r="DEW50" s="1233"/>
      <c r="DEX50" s="1233"/>
      <c r="DEY50" s="1233"/>
      <c r="DEZ50" s="1233"/>
      <c r="DFA50" s="1233"/>
      <c r="DFB50" s="1233"/>
      <c r="DFC50" s="1232"/>
      <c r="DFD50" s="1233"/>
      <c r="DFE50" s="1233"/>
      <c r="DFF50" s="1233"/>
      <c r="DFG50" s="1233"/>
      <c r="DFH50" s="1233"/>
      <c r="DFI50" s="1233"/>
      <c r="DFJ50" s="1233"/>
      <c r="DFK50" s="1233"/>
      <c r="DFL50" s="1232"/>
      <c r="DFM50" s="1233"/>
      <c r="DFN50" s="1233"/>
      <c r="DFO50" s="1233"/>
      <c r="DFP50" s="1233"/>
      <c r="DFQ50" s="1233"/>
      <c r="DFR50" s="1233"/>
      <c r="DFS50" s="1233"/>
      <c r="DFT50" s="1233"/>
      <c r="DFU50" s="1232"/>
      <c r="DFV50" s="1233"/>
      <c r="DFW50" s="1233"/>
      <c r="DFX50" s="1233"/>
      <c r="DFY50" s="1233"/>
      <c r="DFZ50" s="1233"/>
      <c r="DGA50" s="1233"/>
      <c r="DGB50" s="1233"/>
      <c r="DGC50" s="1233"/>
      <c r="DGD50" s="1232"/>
      <c r="DGE50" s="1233"/>
      <c r="DGF50" s="1233"/>
      <c r="DGG50" s="1233"/>
      <c r="DGH50" s="1233"/>
      <c r="DGI50" s="1233"/>
      <c r="DGJ50" s="1233"/>
      <c r="DGK50" s="1233"/>
      <c r="DGL50" s="1233"/>
      <c r="DGM50" s="1232"/>
      <c r="DGN50" s="1233"/>
      <c r="DGO50" s="1233"/>
      <c r="DGP50" s="1233"/>
      <c r="DGQ50" s="1233"/>
      <c r="DGR50" s="1233"/>
      <c r="DGS50" s="1233"/>
      <c r="DGT50" s="1233"/>
      <c r="DGU50" s="1233"/>
      <c r="DGV50" s="1232"/>
      <c r="DGW50" s="1233"/>
      <c r="DGX50" s="1233"/>
      <c r="DGY50" s="1233"/>
      <c r="DGZ50" s="1233"/>
      <c r="DHA50" s="1233"/>
      <c r="DHB50" s="1233"/>
      <c r="DHC50" s="1233"/>
      <c r="DHD50" s="1233"/>
      <c r="DHE50" s="1232"/>
      <c r="DHF50" s="1233"/>
      <c r="DHG50" s="1233"/>
      <c r="DHH50" s="1233"/>
      <c r="DHI50" s="1233"/>
      <c r="DHJ50" s="1233"/>
      <c r="DHK50" s="1233"/>
      <c r="DHL50" s="1233"/>
      <c r="DHM50" s="1233"/>
      <c r="DHN50" s="1232"/>
      <c r="DHO50" s="1233"/>
      <c r="DHP50" s="1233"/>
      <c r="DHQ50" s="1233"/>
      <c r="DHR50" s="1233"/>
      <c r="DHS50" s="1233"/>
      <c r="DHT50" s="1233"/>
      <c r="DHU50" s="1233"/>
      <c r="DHV50" s="1233"/>
      <c r="DHW50" s="1232"/>
      <c r="DHX50" s="1233"/>
      <c r="DHY50" s="1233"/>
      <c r="DHZ50" s="1233"/>
      <c r="DIA50" s="1233"/>
      <c r="DIB50" s="1233"/>
      <c r="DIC50" s="1233"/>
      <c r="DID50" s="1233"/>
      <c r="DIE50" s="1233"/>
      <c r="DIF50" s="1232"/>
      <c r="DIG50" s="1233"/>
      <c r="DIH50" s="1233"/>
      <c r="DII50" s="1233"/>
      <c r="DIJ50" s="1233"/>
      <c r="DIK50" s="1233"/>
      <c r="DIL50" s="1233"/>
      <c r="DIM50" s="1233"/>
      <c r="DIN50" s="1233"/>
      <c r="DIO50" s="1232"/>
      <c r="DIP50" s="1233"/>
      <c r="DIQ50" s="1233"/>
      <c r="DIR50" s="1233"/>
      <c r="DIS50" s="1233"/>
      <c r="DIT50" s="1233"/>
      <c r="DIU50" s="1233"/>
      <c r="DIV50" s="1233"/>
      <c r="DIW50" s="1233"/>
      <c r="DIX50" s="1232"/>
      <c r="DIY50" s="1233"/>
      <c r="DIZ50" s="1233"/>
      <c r="DJA50" s="1233"/>
      <c r="DJB50" s="1233"/>
      <c r="DJC50" s="1233"/>
      <c r="DJD50" s="1233"/>
      <c r="DJE50" s="1233"/>
      <c r="DJF50" s="1233"/>
      <c r="DJG50" s="1232"/>
      <c r="DJH50" s="1233"/>
      <c r="DJI50" s="1233"/>
      <c r="DJJ50" s="1233"/>
      <c r="DJK50" s="1233"/>
      <c r="DJL50" s="1233"/>
      <c r="DJM50" s="1233"/>
      <c r="DJN50" s="1233"/>
      <c r="DJO50" s="1233"/>
      <c r="DJP50" s="1232"/>
      <c r="DJQ50" s="1233"/>
      <c r="DJR50" s="1233"/>
      <c r="DJS50" s="1233"/>
      <c r="DJT50" s="1233"/>
      <c r="DJU50" s="1233"/>
      <c r="DJV50" s="1233"/>
      <c r="DJW50" s="1233"/>
      <c r="DJX50" s="1233"/>
      <c r="DJY50" s="1232"/>
      <c r="DJZ50" s="1233"/>
      <c r="DKA50" s="1233"/>
      <c r="DKB50" s="1233"/>
      <c r="DKC50" s="1233"/>
      <c r="DKD50" s="1233"/>
      <c r="DKE50" s="1233"/>
      <c r="DKF50" s="1233"/>
      <c r="DKG50" s="1233"/>
      <c r="DKH50" s="1232"/>
      <c r="DKI50" s="1233"/>
      <c r="DKJ50" s="1233"/>
      <c r="DKK50" s="1233"/>
      <c r="DKL50" s="1233"/>
      <c r="DKM50" s="1233"/>
      <c r="DKN50" s="1233"/>
      <c r="DKO50" s="1233"/>
      <c r="DKP50" s="1233"/>
      <c r="DKQ50" s="1232"/>
      <c r="DKR50" s="1233"/>
      <c r="DKS50" s="1233"/>
      <c r="DKT50" s="1233"/>
      <c r="DKU50" s="1233"/>
      <c r="DKV50" s="1233"/>
      <c r="DKW50" s="1233"/>
      <c r="DKX50" s="1233"/>
      <c r="DKY50" s="1233"/>
      <c r="DKZ50" s="1232"/>
      <c r="DLA50" s="1233"/>
      <c r="DLB50" s="1233"/>
      <c r="DLC50" s="1233"/>
      <c r="DLD50" s="1233"/>
      <c r="DLE50" s="1233"/>
      <c r="DLF50" s="1233"/>
      <c r="DLG50" s="1233"/>
      <c r="DLH50" s="1233"/>
      <c r="DLI50" s="1232"/>
      <c r="DLJ50" s="1233"/>
      <c r="DLK50" s="1233"/>
      <c r="DLL50" s="1233"/>
      <c r="DLM50" s="1233"/>
      <c r="DLN50" s="1233"/>
      <c r="DLO50" s="1233"/>
      <c r="DLP50" s="1233"/>
      <c r="DLQ50" s="1233"/>
      <c r="DLR50" s="1232"/>
      <c r="DLS50" s="1233"/>
      <c r="DLT50" s="1233"/>
      <c r="DLU50" s="1233"/>
      <c r="DLV50" s="1233"/>
      <c r="DLW50" s="1233"/>
      <c r="DLX50" s="1233"/>
      <c r="DLY50" s="1233"/>
      <c r="DLZ50" s="1233"/>
      <c r="DMA50" s="1232"/>
      <c r="DMB50" s="1233"/>
      <c r="DMC50" s="1233"/>
      <c r="DMD50" s="1233"/>
      <c r="DME50" s="1233"/>
      <c r="DMF50" s="1233"/>
      <c r="DMG50" s="1233"/>
      <c r="DMH50" s="1233"/>
      <c r="DMI50" s="1233"/>
      <c r="DMJ50" s="1232"/>
      <c r="DMK50" s="1233"/>
      <c r="DML50" s="1233"/>
      <c r="DMM50" s="1233"/>
      <c r="DMN50" s="1233"/>
      <c r="DMO50" s="1233"/>
      <c r="DMP50" s="1233"/>
      <c r="DMQ50" s="1233"/>
      <c r="DMR50" s="1233"/>
      <c r="DMS50" s="1232"/>
      <c r="DMT50" s="1233"/>
      <c r="DMU50" s="1233"/>
      <c r="DMV50" s="1233"/>
      <c r="DMW50" s="1233"/>
      <c r="DMX50" s="1233"/>
      <c r="DMY50" s="1233"/>
      <c r="DMZ50" s="1233"/>
      <c r="DNA50" s="1233"/>
      <c r="DNB50" s="1232"/>
      <c r="DNC50" s="1233"/>
      <c r="DND50" s="1233"/>
      <c r="DNE50" s="1233"/>
      <c r="DNF50" s="1233"/>
      <c r="DNG50" s="1233"/>
      <c r="DNH50" s="1233"/>
      <c r="DNI50" s="1233"/>
      <c r="DNJ50" s="1233"/>
      <c r="DNK50" s="1232"/>
      <c r="DNL50" s="1233"/>
      <c r="DNM50" s="1233"/>
      <c r="DNN50" s="1233"/>
      <c r="DNO50" s="1233"/>
      <c r="DNP50" s="1233"/>
      <c r="DNQ50" s="1233"/>
      <c r="DNR50" s="1233"/>
      <c r="DNS50" s="1233"/>
      <c r="DNT50" s="1232"/>
      <c r="DNU50" s="1233"/>
      <c r="DNV50" s="1233"/>
      <c r="DNW50" s="1233"/>
      <c r="DNX50" s="1233"/>
      <c r="DNY50" s="1233"/>
      <c r="DNZ50" s="1233"/>
      <c r="DOA50" s="1233"/>
      <c r="DOB50" s="1233"/>
      <c r="DOC50" s="1232"/>
      <c r="DOD50" s="1233"/>
      <c r="DOE50" s="1233"/>
      <c r="DOF50" s="1233"/>
      <c r="DOG50" s="1233"/>
      <c r="DOH50" s="1233"/>
      <c r="DOI50" s="1233"/>
      <c r="DOJ50" s="1233"/>
      <c r="DOK50" s="1233"/>
      <c r="DOL50" s="1232"/>
      <c r="DOM50" s="1233"/>
      <c r="DON50" s="1233"/>
      <c r="DOO50" s="1233"/>
      <c r="DOP50" s="1233"/>
      <c r="DOQ50" s="1233"/>
      <c r="DOR50" s="1233"/>
      <c r="DOS50" s="1233"/>
      <c r="DOT50" s="1233"/>
      <c r="DOU50" s="1232"/>
      <c r="DOV50" s="1233"/>
      <c r="DOW50" s="1233"/>
      <c r="DOX50" s="1233"/>
      <c r="DOY50" s="1233"/>
      <c r="DOZ50" s="1233"/>
      <c r="DPA50" s="1233"/>
      <c r="DPB50" s="1233"/>
      <c r="DPC50" s="1233"/>
      <c r="DPD50" s="1232"/>
      <c r="DPE50" s="1233"/>
      <c r="DPF50" s="1233"/>
      <c r="DPG50" s="1233"/>
      <c r="DPH50" s="1233"/>
      <c r="DPI50" s="1233"/>
      <c r="DPJ50" s="1233"/>
      <c r="DPK50" s="1233"/>
      <c r="DPL50" s="1233"/>
      <c r="DPM50" s="1232"/>
      <c r="DPN50" s="1233"/>
      <c r="DPO50" s="1233"/>
      <c r="DPP50" s="1233"/>
      <c r="DPQ50" s="1233"/>
      <c r="DPR50" s="1233"/>
      <c r="DPS50" s="1233"/>
      <c r="DPT50" s="1233"/>
      <c r="DPU50" s="1233"/>
      <c r="DPV50" s="1232"/>
      <c r="DPW50" s="1233"/>
      <c r="DPX50" s="1233"/>
      <c r="DPY50" s="1233"/>
      <c r="DPZ50" s="1233"/>
      <c r="DQA50" s="1233"/>
      <c r="DQB50" s="1233"/>
      <c r="DQC50" s="1233"/>
      <c r="DQD50" s="1233"/>
      <c r="DQE50" s="1232"/>
      <c r="DQF50" s="1233"/>
      <c r="DQG50" s="1233"/>
      <c r="DQH50" s="1233"/>
      <c r="DQI50" s="1233"/>
      <c r="DQJ50" s="1233"/>
      <c r="DQK50" s="1233"/>
      <c r="DQL50" s="1233"/>
      <c r="DQM50" s="1233"/>
      <c r="DQN50" s="1232"/>
      <c r="DQO50" s="1233"/>
      <c r="DQP50" s="1233"/>
      <c r="DQQ50" s="1233"/>
      <c r="DQR50" s="1233"/>
      <c r="DQS50" s="1233"/>
      <c r="DQT50" s="1233"/>
      <c r="DQU50" s="1233"/>
      <c r="DQV50" s="1233"/>
      <c r="DQW50" s="1232"/>
      <c r="DQX50" s="1233"/>
      <c r="DQY50" s="1233"/>
      <c r="DQZ50" s="1233"/>
      <c r="DRA50" s="1233"/>
      <c r="DRB50" s="1233"/>
      <c r="DRC50" s="1233"/>
      <c r="DRD50" s="1233"/>
      <c r="DRE50" s="1233"/>
      <c r="DRF50" s="1232"/>
      <c r="DRG50" s="1233"/>
      <c r="DRH50" s="1233"/>
      <c r="DRI50" s="1233"/>
      <c r="DRJ50" s="1233"/>
      <c r="DRK50" s="1233"/>
      <c r="DRL50" s="1233"/>
      <c r="DRM50" s="1233"/>
      <c r="DRN50" s="1233"/>
      <c r="DRO50" s="1232"/>
      <c r="DRP50" s="1233"/>
      <c r="DRQ50" s="1233"/>
      <c r="DRR50" s="1233"/>
      <c r="DRS50" s="1233"/>
      <c r="DRT50" s="1233"/>
      <c r="DRU50" s="1233"/>
      <c r="DRV50" s="1233"/>
      <c r="DRW50" s="1233"/>
      <c r="DRX50" s="1232"/>
      <c r="DRY50" s="1233"/>
      <c r="DRZ50" s="1233"/>
      <c r="DSA50" s="1233"/>
      <c r="DSB50" s="1233"/>
      <c r="DSC50" s="1233"/>
      <c r="DSD50" s="1233"/>
      <c r="DSE50" s="1233"/>
      <c r="DSF50" s="1233"/>
      <c r="DSG50" s="1232"/>
      <c r="DSH50" s="1233"/>
      <c r="DSI50" s="1233"/>
      <c r="DSJ50" s="1233"/>
      <c r="DSK50" s="1233"/>
      <c r="DSL50" s="1233"/>
      <c r="DSM50" s="1233"/>
      <c r="DSN50" s="1233"/>
      <c r="DSO50" s="1233"/>
      <c r="DSP50" s="1232"/>
      <c r="DSQ50" s="1233"/>
      <c r="DSR50" s="1233"/>
      <c r="DSS50" s="1233"/>
      <c r="DST50" s="1233"/>
      <c r="DSU50" s="1233"/>
      <c r="DSV50" s="1233"/>
      <c r="DSW50" s="1233"/>
      <c r="DSX50" s="1233"/>
      <c r="DSY50" s="1232"/>
      <c r="DSZ50" s="1233"/>
      <c r="DTA50" s="1233"/>
      <c r="DTB50" s="1233"/>
      <c r="DTC50" s="1233"/>
      <c r="DTD50" s="1233"/>
      <c r="DTE50" s="1233"/>
      <c r="DTF50" s="1233"/>
      <c r="DTG50" s="1233"/>
      <c r="DTH50" s="1232"/>
      <c r="DTI50" s="1233"/>
      <c r="DTJ50" s="1233"/>
      <c r="DTK50" s="1233"/>
      <c r="DTL50" s="1233"/>
      <c r="DTM50" s="1233"/>
      <c r="DTN50" s="1233"/>
      <c r="DTO50" s="1233"/>
      <c r="DTP50" s="1233"/>
      <c r="DTQ50" s="1232"/>
      <c r="DTR50" s="1233"/>
      <c r="DTS50" s="1233"/>
      <c r="DTT50" s="1233"/>
      <c r="DTU50" s="1233"/>
      <c r="DTV50" s="1233"/>
      <c r="DTW50" s="1233"/>
      <c r="DTX50" s="1233"/>
      <c r="DTY50" s="1233"/>
      <c r="DTZ50" s="1232"/>
      <c r="DUA50" s="1233"/>
      <c r="DUB50" s="1233"/>
      <c r="DUC50" s="1233"/>
      <c r="DUD50" s="1233"/>
      <c r="DUE50" s="1233"/>
      <c r="DUF50" s="1233"/>
      <c r="DUG50" s="1233"/>
      <c r="DUH50" s="1233"/>
      <c r="DUI50" s="1232"/>
      <c r="DUJ50" s="1233"/>
      <c r="DUK50" s="1233"/>
      <c r="DUL50" s="1233"/>
      <c r="DUM50" s="1233"/>
      <c r="DUN50" s="1233"/>
      <c r="DUO50" s="1233"/>
      <c r="DUP50" s="1233"/>
      <c r="DUQ50" s="1233"/>
      <c r="DUR50" s="1232"/>
      <c r="DUS50" s="1233"/>
      <c r="DUT50" s="1233"/>
      <c r="DUU50" s="1233"/>
      <c r="DUV50" s="1233"/>
      <c r="DUW50" s="1233"/>
      <c r="DUX50" s="1233"/>
      <c r="DUY50" s="1233"/>
      <c r="DUZ50" s="1233"/>
      <c r="DVA50" s="1232"/>
      <c r="DVB50" s="1233"/>
      <c r="DVC50" s="1233"/>
      <c r="DVD50" s="1233"/>
      <c r="DVE50" s="1233"/>
      <c r="DVF50" s="1233"/>
      <c r="DVG50" s="1233"/>
      <c r="DVH50" s="1233"/>
      <c r="DVI50" s="1233"/>
      <c r="DVJ50" s="1232"/>
      <c r="DVK50" s="1233"/>
      <c r="DVL50" s="1233"/>
      <c r="DVM50" s="1233"/>
      <c r="DVN50" s="1233"/>
      <c r="DVO50" s="1233"/>
      <c r="DVP50" s="1233"/>
      <c r="DVQ50" s="1233"/>
      <c r="DVR50" s="1233"/>
      <c r="DVS50" s="1232"/>
      <c r="DVT50" s="1233"/>
      <c r="DVU50" s="1233"/>
      <c r="DVV50" s="1233"/>
      <c r="DVW50" s="1233"/>
      <c r="DVX50" s="1233"/>
      <c r="DVY50" s="1233"/>
      <c r="DVZ50" s="1233"/>
      <c r="DWA50" s="1233"/>
      <c r="DWB50" s="1232"/>
      <c r="DWC50" s="1233"/>
      <c r="DWD50" s="1233"/>
      <c r="DWE50" s="1233"/>
      <c r="DWF50" s="1233"/>
      <c r="DWG50" s="1233"/>
      <c r="DWH50" s="1233"/>
      <c r="DWI50" s="1233"/>
      <c r="DWJ50" s="1233"/>
      <c r="DWK50" s="1232"/>
      <c r="DWL50" s="1233"/>
      <c r="DWM50" s="1233"/>
      <c r="DWN50" s="1233"/>
      <c r="DWO50" s="1233"/>
      <c r="DWP50" s="1233"/>
      <c r="DWQ50" s="1233"/>
      <c r="DWR50" s="1233"/>
      <c r="DWS50" s="1233"/>
      <c r="DWT50" s="1232"/>
      <c r="DWU50" s="1233"/>
      <c r="DWV50" s="1233"/>
      <c r="DWW50" s="1233"/>
      <c r="DWX50" s="1233"/>
      <c r="DWY50" s="1233"/>
      <c r="DWZ50" s="1233"/>
      <c r="DXA50" s="1233"/>
      <c r="DXB50" s="1233"/>
      <c r="DXC50" s="1232"/>
      <c r="DXD50" s="1233"/>
      <c r="DXE50" s="1233"/>
      <c r="DXF50" s="1233"/>
      <c r="DXG50" s="1233"/>
      <c r="DXH50" s="1233"/>
      <c r="DXI50" s="1233"/>
      <c r="DXJ50" s="1233"/>
      <c r="DXK50" s="1233"/>
      <c r="DXL50" s="1232"/>
      <c r="DXM50" s="1233"/>
      <c r="DXN50" s="1233"/>
      <c r="DXO50" s="1233"/>
      <c r="DXP50" s="1233"/>
      <c r="DXQ50" s="1233"/>
      <c r="DXR50" s="1233"/>
      <c r="DXS50" s="1233"/>
      <c r="DXT50" s="1233"/>
      <c r="DXU50" s="1232"/>
      <c r="DXV50" s="1233"/>
      <c r="DXW50" s="1233"/>
      <c r="DXX50" s="1233"/>
      <c r="DXY50" s="1233"/>
      <c r="DXZ50" s="1233"/>
      <c r="DYA50" s="1233"/>
      <c r="DYB50" s="1233"/>
      <c r="DYC50" s="1233"/>
      <c r="DYD50" s="1232"/>
      <c r="DYE50" s="1233"/>
      <c r="DYF50" s="1233"/>
      <c r="DYG50" s="1233"/>
      <c r="DYH50" s="1233"/>
      <c r="DYI50" s="1233"/>
      <c r="DYJ50" s="1233"/>
      <c r="DYK50" s="1233"/>
      <c r="DYL50" s="1233"/>
      <c r="DYM50" s="1232"/>
      <c r="DYN50" s="1233"/>
      <c r="DYO50" s="1233"/>
      <c r="DYP50" s="1233"/>
      <c r="DYQ50" s="1233"/>
      <c r="DYR50" s="1233"/>
      <c r="DYS50" s="1233"/>
      <c r="DYT50" s="1233"/>
      <c r="DYU50" s="1233"/>
      <c r="DYV50" s="1232"/>
      <c r="DYW50" s="1233"/>
      <c r="DYX50" s="1233"/>
      <c r="DYY50" s="1233"/>
      <c r="DYZ50" s="1233"/>
      <c r="DZA50" s="1233"/>
      <c r="DZB50" s="1233"/>
      <c r="DZC50" s="1233"/>
      <c r="DZD50" s="1233"/>
      <c r="DZE50" s="1232"/>
      <c r="DZF50" s="1233"/>
      <c r="DZG50" s="1233"/>
      <c r="DZH50" s="1233"/>
      <c r="DZI50" s="1233"/>
      <c r="DZJ50" s="1233"/>
      <c r="DZK50" s="1233"/>
      <c r="DZL50" s="1233"/>
      <c r="DZM50" s="1233"/>
      <c r="DZN50" s="1232"/>
      <c r="DZO50" s="1233"/>
      <c r="DZP50" s="1233"/>
      <c r="DZQ50" s="1233"/>
      <c r="DZR50" s="1233"/>
      <c r="DZS50" s="1233"/>
      <c r="DZT50" s="1233"/>
      <c r="DZU50" s="1233"/>
      <c r="DZV50" s="1233"/>
      <c r="DZW50" s="1232"/>
      <c r="DZX50" s="1233"/>
      <c r="DZY50" s="1233"/>
      <c r="DZZ50" s="1233"/>
      <c r="EAA50" s="1233"/>
      <c r="EAB50" s="1233"/>
      <c r="EAC50" s="1233"/>
      <c r="EAD50" s="1233"/>
      <c r="EAE50" s="1233"/>
      <c r="EAF50" s="1232"/>
      <c r="EAG50" s="1233"/>
      <c r="EAH50" s="1233"/>
      <c r="EAI50" s="1233"/>
      <c r="EAJ50" s="1233"/>
      <c r="EAK50" s="1233"/>
      <c r="EAL50" s="1233"/>
      <c r="EAM50" s="1233"/>
      <c r="EAN50" s="1233"/>
      <c r="EAO50" s="1232"/>
      <c r="EAP50" s="1233"/>
      <c r="EAQ50" s="1233"/>
      <c r="EAR50" s="1233"/>
      <c r="EAS50" s="1233"/>
      <c r="EAT50" s="1233"/>
      <c r="EAU50" s="1233"/>
      <c r="EAV50" s="1233"/>
      <c r="EAW50" s="1233"/>
      <c r="EAX50" s="1232"/>
      <c r="EAY50" s="1233"/>
      <c r="EAZ50" s="1233"/>
      <c r="EBA50" s="1233"/>
      <c r="EBB50" s="1233"/>
      <c r="EBC50" s="1233"/>
      <c r="EBD50" s="1233"/>
      <c r="EBE50" s="1233"/>
      <c r="EBF50" s="1233"/>
      <c r="EBG50" s="1232"/>
      <c r="EBH50" s="1233"/>
      <c r="EBI50" s="1233"/>
      <c r="EBJ50" s="1233"/>
      <c r="EBK50" s="1233"/>
      <c r="EBL50" s="1233"/>
      <c r="EBM50" s="1233"/>
      <c r="EBN50" s="1233"/>
      <c r="EBO50" s="1233"/>
      <c r="EBP50" s="1232"/>
      <c r="EBQ50" s="1233"/>
      <c r="EBR50" s="1233"/>
      <c r="EBS50" s="1233"/>
      <c r="EBT50" s="1233"/>
      <c r="EBU50" s="1233"/>
      <c r="EBV50" s="1233"/>
      <c r="EBW50" s="1233"/>
      <c r="EBX50" s="1233"/>
      <c r="EBY50" s="1232"/>
      <c r="EBZ50" s="1233"/>
      <c r="ECA50" s="1233"/>
      <c r="ECB50" s="1233"/>
      <c r="ECC50" s="1233"/>
      <c r="ECD50" s="1233"/>
      <c r="ECE50" s="1233"/>
      <c r="ECF50" s="1233"/>
      <c r="ECG50" s="1233"/>
      <c r="ECH50" s="1232"/>
      <c r="ECI50" s="1233"/>
      <c r="ECJ50" s="1233"/>
      <c r="ECK50" s="1233"/>
      <c r="ECL50" s="1233"/>
      <c r="ECM50" s="1233"/>
      <c r="ECN50" s="1233"/>
      <c r="ECO50" s="1233"/>
      <c r="ECP50" s="1233"/>
      <c r="ECQ50" s="1232"/>
      <c r="ECR50" s="1233"/>
      <c r="ECS50" s="1233"/>
      <c r="ECT50" s="1233"/>
      <c r="ECU50" s="1233"/>
      <c r="ECV50" s="1233"/>
      <c r="ECW50" s="1233"/>
      <c r="ECX50" s="1233"/>
      <c r="ECY50" s="1233"/>
      <c r="ECZ50" s="1232"/>
      <c r="EDA50" s="1233"/>
      <c r="EDB50" s="1233"/>
      <c r="EDC50" s="1233"/>
      <c r="EDD50" s="1233"/>
      <c r="EDE50" s="1233"/>
      <c r="EDF50" s="1233"/>
      <c r="EDG50" s="1233"/>
      <c r="EDH50" s="1233"/>
      <c r="EDI50" s="1232"/>
      <c r="EDJ50" s="1233"/>
      <c r="EDK50" s="1233"/>
      <c r="EDL50" s="1233"/>
      <c r="EDM50" s="1233"/>
      <c r="EDN50" s="1233"/>
      <c r="EDO50" s="1233"/>
      <c r="EDP50" s="1233"/>
      <c r="EDQ50" s="1233"/>
      <c r="EDR50" s="1232"/>
      <c r="EDS50" s="1233"/>
      <c r="EDT50" s="1233"/>
      <c r="EDU50" s="1233"/>
      <c r="EDV50" s="1233"/>
      <c r="EDW50" s="1233"/>
      <c r="EDX50" s="1233"/>
      <c r="EDY50" s="1233"/>
      <c r="EDZ50" s="1233"/>
      <c r="EEA50" s="1232"/>
      <c r="EEB50" s="1233"/>
      <c r="EEC50" s="1233"/>
      <c r="EED50" s="1233"/>
      <c r="EEE50" s="1233"/>
      <c r="EEF50" s="1233"/>
      <c r="EEG50" s="1233"/>
      <c r="EEH50" s="1233"/>
      <c r="EEI50" s="1233"/>
      <c r="EEJ50" s="1232"/>
      <c r="EEK50" s="1233"/>
      <c r="EEL50" s="1233"/>
      <c r="EEM50" s="1233"/>
      <c r="EEN50" s="1233"/>
      <c r="EEO50" s="1233"/>
      <c r="EEP50" s="1233"/>
      <c r="EEQ50" s="1233"/>
      <c r="EER50" s="1233"/>
      <c r="EES50" s="1232"/>
      <c r="EET50" s="1233"/>
      <c r="EEU50" s="1233"/>
      <c r="EEV50" s="1233"/>
      <c r="EEW50" s="1233"/>
      <c r="EEX50" s="1233"/>
      <c r="EEY50" s="1233"/>
      <c r="EEZ50" s="1233"/>
      <c r="EFA50" s="1233"/>
      <c r="EFB50" s="1232"/>
      <c r="EFC50" s="1233"/>
      <c r="EFD50" s="1233"/>
      <c r="EFE50" s="1233"/>
      <c r="EFF50" s="1233"/>
      <c r="EFG50" s="1233"/>
      <c r="EFH50" s="1233"/>
      <c r="EFI50" s="1233"/>
      <c r="EFJ50" s="1233"/>
      <c r="EFK50" s="1232"/>
      <c r="EFL50" s="1233"/>
      <c r="EFM50" s="1233"/>
      <c r="EFN50" s="1233"/>
      <c r="EFO50" s="1233"/>
      <c r="EFP50" s="1233"/>
      <c r="EFQ50" s="1233"/>
      <c r="EFR50" s="1233"/>
      <c r="EFS50" s="1233"/>
      <c r="EFT50" s="1232"/>
      <c r="EFU50" s="1233"/>
      <c r="EFV50" s="1233"/>
      <c r="EFW50" s="1233"/>
      <c r="EFX50" s="1233"/>
      <c r="EFY50" s="1233"/>
      <c r="EFZ50" s="1233"/>
      <c r="EGA50" s="1233"/>
      <c r="EGB50" s="1233"/>
      <c r="EGC50" s="1232"/>
      <c r="EGD50" s="1233"/>
      <c r="EGE50" s="1233"/>
      <c r="EGF50" s="1233"/>
      <c r="EGG50" s="1233"/>
      <c r="EGH50" s="1233"/>
      <c r="EGI50" s="1233"/>
      <c r="EGJ50" s="1233"/>
      <c r="EGK50" s="1233"/>
      <c r="EGL50" s="1232"/>
      <c r="EGM50" s="1233"/>
      <c r="EGN50" s="1233"/>
      <c r="EGO50" s="1233"/>
      <c r="EGP50" s="1233"/>
      <c r="EGQ50" s="1233"/>
      <c r="EGR50" s="1233"/>
      <c r="EGS50" s="1233"/>
      <c r="EGT50" s="1233"/>
      <c r="EGU50" s="1232"/>
      <c r="EGV50" s="1233"/>
      <c r="EGW50" s="1233"/>
      <c r="EGX50" s="1233"/>
      <c r="EGY50" s="1233"/>
      <c r="EGZ50" s="1233"/>
      <c r="EHA50" s="1233"/>
      <c r="EHB50" s="1233"/>
      <c r="EHC50" s="1233"/>
      <c r="EHD50" s="1232"/>
      <c r="EHE50" s="1233"/>
      <c r="EHF50" s="1233"/>
      <c r="EHG50" s="1233"/>
      <c r="EHH50" s="1233"/>
      <c r="EHI50" s="1233"/>
      <c r="EHJ50" s="1233"/>
      <c r="EHK50" s="1233"/>
      <c r="EHL50" s="1233"/>
      <c r="EHM50" s="1232"/>
      <c r="EHN50" s="1233"/>
      <c r="EHO50" s="1233"/>
      <c r="EHP50" s="1233"/>
      <c r="EHQ50" s="1233"/>
      <c r="EHR50" s="1233"/>
      <c r="EHS50" s="1233"/>
      <c r="EHT50" s="1233"/>
      <c r="EHU50" s="1233"/>
      <c r="EHV50" s="1232"/>
      <c r="EHW50" s="1233"/>
      <c r="EHX50" s="1233"/>
      <c r="EHY50" s="1233"/>
      <c r="EHZ50" s="1233"/>
      <c r="EIA50" s="1233"/>
      <c r="EIB50" s="1233"/>
      <c r="EIC50" s="1233"/>
      <c r="EID50" s="1233"/>
      <c r="EIE50" s="1232"/>
      <c r="EIF50" s="1233"/>
      <c r="EIG50" s="1233"/>
      <c r="EIH50" s="1233"/>
      <c r="EII50" s="1233"/>
      <c r="EIJ50" s="1233"/>
      <c r="EIK50" s="1233"/>
      <c r="EIL50" s="1233"/>
      <c r="EIM50" s="1233"/>
      <c r="EIN50" s="1232"/>
      <c r="EIO50" s="1233"/>
      <c r="EIP50" s="1233"/>
      <c r="EIQ50" s="1233"/>
      <c r="EIR50" s="1233"/>
      <c r="EIS50" s="1233"/>
      <c r="EIT50" s="1233"/>
      <c r="EIU50" s="1233"/>
      <c r="EIV50" s="1233"/>
      <c r="EIW50" s="1232"/>
      <c r="EIX50" s="1233"/>
      <c r="EIY50" s="1233"/>
      <c r="EIZ50" s="1233"/>
      <c r="EJA50" s="1233"/>
      <c r="EJB50" s="1233"/>
      <c r="EJC50" s="1233"/>
      <c r="EJD50" s="1233"/>
      <c r="EJE50" s="1233"/>
      <c r="EJF50" s="1232"/>
      <c r="EJG50" s="1233"/>
      <c r="EJH50" s="1233"/>
      <c r="EJI50" s="1233"/>
      <c r="EJJ50" s="1233"/>
      <c r="EJK50" s="1233"/>
      <c r="EJL50" s="1233"/>
      <c r="EJM50" s="1233"/>
      <c r="EJN50" s="1233"/>
      <c r="EJO50" s="1232"/>
      <c r="EJP50" s="1233"/>
      <c r="EJQ50" s="1233"/>
      <c r="EJR50" s="1233"/>
      <c r="EJS50" s="1233"/>
      <c r="EJT50" s="1233"/>
      <c r="EJU50" s="1233"/>
      <c r="EJV50" s="1233"/>
      <c r="EJW50" s="1233"/>
      <c r="EJX50" s="1232"/>
      <c r="EJY50" s="1233"/>
      <c r="EJZ50" s="1233"/>
      <c r="EKA50" s="1233"/>
      <c r="EKB50" s="1233"/>
      <c r="EKC50" s="1233"/>
      <c r="EKD50" s="1233"/>
      <c r="EKE50" s="1233"/>
      <c r="EKF50" s="1233"/>
      <c r="EKG50" s="1232"/>
      <c r="EKH50" s="1233"/>
      <c r="EKI50" s="1233"/>
      <c r="EKJ50" s="1233"/>
      <c r="EKK50" s="1233"/>
      <c r="EKL50" s="1233"/>
      <c r="EKM50" s="1233"/>
      <c r="EKN50" s="1233"/>
      <c r="EKO50" s="1233"/>
      <c r="EKP50" s="1232"/>
      <c r="EKQ50" s="1233"/>
      <c r="EKR50" s="1233"/>
      <c r="EKS50" s="1233"/>
      <c r="EKT50" s="1233"/>
      <c r="EKU50" s="1233"/>
      <c r="EKV50" s="1233"/>
      <c r="EKW50" s="1233"/>
      <c r="EKX50" s="1233"/>
      <c r="EKY50" s="1232"/>
      <c r="EKZ50" s="1233"/>
      <c r="ELA50" s="1233"/>
      <c r="ELB50" s="1233"/>
      <c r="ELC50" s="1233"/>
      <c r="ELD50" s="1233"/>
      <c r="ELE50" s="1233"/>
      <c r="ELF50" s="1233"/>
      <c r="ELG50" s="1233"/>
      <c r="ELH50" s="1232"/>
      <c r="ELI50" s="1233"/>
      <c r="ELJ50" s="1233"/>
      <c r="ELK50" s="1233"/>
      <c r="ELL50" s="1233"/>
      <c r="ELM50" s="1233"/>
      <c r="ELN50" s="1233"/>
      <c r="ELO50" s="1233"/>
      <c r="ELP50" s="1233"/>
      <c r="ELQ50" s="1232"/>
      <c r="ELR50" s="1233"/>
      <c r="ELS50" s="1233"/>
      <c r="ELT50" s="1233"/>
      <c r="ELU50" s="1233"/>
      <c r="ELV50" s="1233"/>
      <c r="ELW50" s="1233"/>
      <c r="ELX50" s="1233"/>
      <c r="ELY50" s="1233"/>
      <c r="ELZ50" s="1232"/>
      <c r="EMA50" s="1233"/>
      <c r="EMB50" s="1233"/>
      <c r="EMC50" s="1233"/>
      <c r="EMD50" s="1233"/>
      <c r="EME50" s="1233"/>
      <c r="EMF50" s="1233"/>
      <c r="EMG50" s="1233"/>
      <c r="EMH50" s="1233"/>
      <c r="EMI50" s="1232"/>
      <c r="EMJ50" s="1233"/>
      <c r="EMK50" s="1233"/>
      <c r="EML50" s="1233"/>
      <c r="EMM50" s="1233"/>
      <c r="EMN50" s="1233"/>
      <c r="EMO50" s="1233"/>
      <c r="EMP50" s="1233"/>
      <c r="EMQ50" s="1233"/>
      <c r="EMR50" s="1232"/>
      <c r="EMS50" s="1233"/>
      <c r="EMT50" s="1233"/>
      <c r="EMU50" s="1233"/>
      <c r="EMV50" s="1233"/>
      <c r="EMW50" s="1233"/>
      <c r="EMX50" s="1233"/>
      <c r="EMY50" s="1233"/>
      <c r="EMZ50" s="1233"/>
      <c r="ENA50" s="1232"/>
      <c r="ENB50" s="1233"/>
      <c r="ENC50" s="1233"/>
      <c r="END50" s="1233"/>
      <c r="ENE50" s="1233"/>
      <c r="ENF50" s="1233"/>
      <c r="ENG50" s="1233"/>
      <c r="ENH50" s="1233"/>
      <c r="ENI50" s="1233"/>
      <c r="ENJ50" s="1232"/>
      <c r="ENK50" s="1233"/>
      <c r="ENL50" s="1233"/>
      <c r="ENM50" s="1233"/>
      <c r="ENN50" s="1233"/>
      <c r="ENO50" s="1233"/>
      <c r="ENP50" s="1233"/>
      <c r="ENQ50" s="1233"/>
      <c r="ENR50" s="1233"/>
      <c r="ENS50" s="1232"/>
      <c r="ENT50" s="1233"/>
      <c r="ENU50" s="1233"/>
      <c r="ENV50" s="1233"/>
      <c r="ENW50" s="1233"/>
      <c r="ENX50" s="1233"/>
      <c r="ENY50" s="1233"/>
      <c r="ENZ50" s="1233"/>
      <c r="EOA50" s="1233"/>
      <c r="EOB50" s="1232"/>
      <c r="EOC50" s="1233"/>
      <c r="EOD50" s="1233"/>
      <c r="EOE50" s="1233"/>
      <c r="EOF50" s="1233"/>
      <c r="EOG50" s="1233"/>
      <c r="EOH50" s="1233"/>
      <c r="EOI50" s="1233"/>
      <c r="EOJ50" s="1233"/>
      <c r="EOK50" s="1232"/>
      <c r="EOL50" s="1233"/>
      <c r="EOM50" s="1233"/>
      <c r="EON50" s="1233"/>
      <c r="EOO50" s="1233"/>
      <c r="EOP50" s="1233"/>
      <c r="EOQ50" s="1233"/>
      <c r="EOR50" s="1233"/>
      <c r="EOS50" s="1233"/>
      <c r="EOT50" s="1232"/>
      <c r="EOU50" s="1233"/>
      <c r="EOV50" s="1233"/>
      <c r="EOW50" s="1233"/>
      <c r="EOX50" s="1233"/>
      <c r="EOY50" s="1233"/>
      <c r="EOZ50" s="1233"/>
      <c r="EPA50" s="1233"/>
      <c r="EPB50" s="1233"/>
      <c r="EPC50" s="1232"/>
      <c r="EPD50" s="1233"/>
      <c r="EPE50" s="1233"/>
      <c r="EPF50" s="1233"/>
      <c r="EPG50" s="1233"/>
      <c r="EPH50" s="1233"/>
      <c r="EPI50" s="1233"/>
      <c r="EPJ50" s="1233"/>
      <c r="EPK50" s="1233"/>
      <c r="EPL50" s="1232"/>
      <c r="EPM50" s="1233"/>
      <c r="EPN50" s="1233"/>
      <c r="EPO50" s="1233"/>
      <c r="EPP50" s="1233"/>
      <c r="EPQ50" s="1233"/>
      <c r="EPR50" s="1233"/>
      <c r="EPS50" s="1233"/>
      <c r="EPT50" s="1233"/>
      <c r="EPU50" s="1232"/>
      <c r="EPV50" s="1233"/>
      <c r="EPW50" s="1233"/>
      <c r="EPX50" s="1233"/>
      <c r="EPY50" s="1233"/>
      <c r="EPZ50" s="1233"/>
      <c r="EQA50" s="1233"/>
      <c r="EQB50" s="1233"/>
      <c r="EQC50" s="1233"/>
      <c r="EQD50" s="1232"/>
      <c r="EQE50" s="1233"/>
      <c r="EQF50" s="1233"/>
      <c r="EQG50" s="1233"/>
      <c r="EQH50" s="1233"/>
      <c r="EQI50" s="1233"/>
      <c r="EQJ50" s="1233"/>
      <c r="EQK50" s="1233"/>
      <c r="EQL50" s="1233"/>
      <c r="EQM50" s="1232"/>
      <c r="EQN50" s="1233"/>
      <c r="EQO50" s="1233"/>
      <c r="EQP50" s="1233"/>
      <c r="EQQ50" s="1233"/>
      <c r="EQR50" s="1233"/>
      <c r="EQS50" s="1233"/>
      <c r="EQT50" s="1233"/>
      <c r="EQU50" s="1233"/>
      <c r="EQV50" s="1232"/>
      <c r="EQW50" s="1233"/>
      <c r="EQX50" s="1233"/>
      <c r="EQY50" s="1233"/>
      <c r="EQZ50" s="1233"/>
      <c r="ERA50" s="1233"/>
      <c r="ERB50" s="1233"/>
      <c r="ERC50" s="1233"/>
      <c r="ERD50" s="1233"/>
      <c r="ERE50" s="1232"/>
      <c r="ERF50" s="1233"/>
      <c r="ERG50" s="1233"/>
      <c r="ERH50" s="1233"/>
      <c r="ERI50" s="1233"/>
      <c r="ERJ50" s="1233"/>
      <c r="ERK50" s="1233"/>
      <c r="ERL50" s="1233"/>
      <c r="ERM50" s="1233"/>
      <c r="ERN50" s="1232"/>
      <c r="ERO50" s="1233"/>
      <c r="ERP50" s="1233"/>
      <c r="ERQ50" s="1233"/>
      <c r="ERR50" s="1233"/>
      <c r="ERS50" s="1233"/>
      <c r="ERT50" s="1233"/>
      <c r="ERU50" s="1233"/>
      <c r="ERV50" s="1233"/>
      <c r="ERW50" s="1232"/>
      <c r="ERX50" s="1233"/>
      <c r="ERY50" s="1233"/>
      <c r="ERZ50" s="1233"/>
      <c r="ESA50" s="1233"/>
      <c r="ESB50" s="1233"/>
      <c r="ESC50" s="1233"/>
      <c r="ESD50" s="1233"/>
      <c r="ESE50" s="1233"/>
      <c r="ESF50" s="1232"/>
      <c r="ESG50" s="1233"/>
      <c r="ESH50" s="1233"/>
      <c r="ESI50" s="1233"/>
      <c r="ESJ50" s="1233"/>
      <c r="ESK50" s="1233"/>
      <c r="ESL50" s="1233"/>
      <c r="ESM50" s="1233"/>
      <c r="ESN50" s="1233"/>
      <c r="ESO50" s="1232"/>
      <c r="ESP50" s="1233"/>
      <c r="ESQ50" s="1233"/>
      <c r="ESR50" s="1233"/>
      <c r="ESS50" s="1233"/>
      <c r="EST50" s="1233"/>
      <c r="ESU50" s="1233"/>
      <c r="ESV50" s="1233"/>
      <c r="ESW50" s="1233"/>
      <c r="ESX50" s="1232"/>
      <c r="ESY50" s="1233"/>
      <c r="ESZ50" s="1233"/>
      <c r="ETA50" s="1233"/>
      <c r="ETB50" s="1233"/>
      <c r="ETC50" s="1233"/>
      <c r="ETD50" s="1233"/>
      <c r="ETE50" s="1233"/>
      <c r="ETF50" s="1233"/>
      <c r="ETG50" s="1232"/>
      <c r="ETH50" s="1233"/>
      <c r="ETI50" s="1233"/>
      <c r="ETJ50" s="1233"/>
      <c r="ETK50" s="1233"/>
      <c r="ETL50" s="1233"/>
      <c r="ETM50" s="1233"/>
      <c r="ETN50" s="1233"/>
      <c r="ETO50" s="1233"/>
      <c r="ETP50" s="1232"/>
      <c r="ETQ50" s="1233"/>
      <c r="ETR50" s="1233"/>
      <c r="ETS50" s="1233"/>
      <c r="ETT50" s="1233"/>
      <c r="ETU50" s="1233"/>
      <c r="ETV50" s="1233"/>
      <c r="ETW50" s="1233"/>
      <c r="ETX50" s="1233"/>
      <c r="ETY50" s="1232"/>
      <c r="ETZ50" s="1233"/>
      <c r="EUA50" s="1233"/>
      <c r="EUB50" s="1233"/>
      <c r="EUC50" s="1233"/>
      <c r="EUD50" s="1233"/>
      <c r="EUE50" s="1233"/>
      <c r="EUF50" s="1233"/>
      <c r="EUG50" s="1233"/>
      <c r="EUH50" s="1232"/>
      <c r="EUI50" s="1233"/>
      <c r="EUJ50" s="1233"/>
      <c r="EUK50" s="1233"/>
      <c r="EUL50" s="1233"/>
      <c r="EUM50" s="1233"/>
      <c r="EUN50" s="1233"/>
      <c r="EUO50" s="1233"/>
      <c r="EUP50" s="1233"/>
      <c r="EUQ50" s="1232"/>
      <c r="EUR50" s="1233"/>
      <c r="EUS50" s="1233"/>
      <c r="EUT50" s="1233"/>
      <c r="EUU50" s="1233"/>
      <c r="EUV50" s="1233"/>
      <c r="EUW50" s="1233"/>
      <c r="EUX50" s="1233"/>
      <c r="EUY50" s="1233"/>
      <c r="EUZ50" s="1232"/>
      <c r="EVA50" s="1233"/>
      <c r="EVB50" s="1233"/>
      <c r="EVC50" s="1233"/>
      <c r="EVD50" s="1233"/>
      <c r="EVE50" s="1233"/>
      <c r="EVF50" s="1233"/>
      <c r="EVG50" s="1233"/>
      <c r="EVH50" s="1233"/>
      <c r="EVI50" s="1232"/>
      <c r="EVJ50" s="1233"/>
      <c r="EVK50" s="1233"/>
      <c r="EVL50" s="1233"/>
      <c r="EVM50" s="1233"/>
      <c r="EVN50" s="1233"/>
      <c r="EVO50" s="1233"/>
      <c r="EVP50" s="1233"/>
      <c r="EVQ50" s="1233"/>
      <c r="EVR50" s="1232"/>
      <c r="EVS50" s="1233"/>
      <c r="EVT50" s="1233"/>
      <c r="EVU50" s="1233"/>
      <c r="EVV50" s="1233"/>
      <c r="EVW50" s="1233"/>
      <c r="EVX50" s="1233"/>
      <c r="EVY50" s="1233"/>
      <c r="EVZ50" s="1233"/>
      <c r="EWA50" s="1232"/>
      <c r="EWB50" s="1233"/>
      <c r="EWC50" s="1233"/>
      <c r="EWD50" s="1233"/>
      <c r="EWE50" s="1233"/>
      <c r="EWF50" s="1233"/>
      <c r="EWG50" s="1233"/>
      <c r="EWH50" s="1233"/>
      <c r="EWI50" s="1233"/>
      <c r="EWJ50" s="1232"/>
      <c r="EWK50" s="1233"/>
      <c r="EWL50" s="1233"/>
      <c r="EWM50" s="1233"/>
      <c r="EWN50" s="1233"/>
      <c r="EWO50" s="1233"/>
      <c r="EWP50" s="1233"/>
      <c r="EWQ50" s="1233"/>
      <c r="EWR50" s="1233"/>
      <c r="EWS50" s="1232"/>
      <c r="EWT50" s="1233"/>
      <c r="EWU50" s="1233"/>
      <c r="EWV50" s="1233"/>
      <c r="EWW50" s="1233"/>
      <c r="EWX50" s="1233"/>
      <c r="EWY50" s="1233"/>
      <c r="EWZ50" s="1233"/>
      <c r="EXA50" s="1233"/>
      <c r="EXB50" s="1232"/>
      <c r="EXC50" s="1233"/>
      <c r="EXD50" s="1233"/>
      <c r="EXE50" s="1233"/>
      <c r="EXF50" s="1233"/>
      <c r="EXG50" s="1233"/>
      <c r="EXH50" s="1233"/>
      <c r="EXI50" s="1233"/>
      <c r="EXJ50" s="1233"/>
      <c r="EXK50" s="1232"/>
      <c r="EXL50" s="1233"/>
      <c r="EXM50" s="1233"/>
      <c r="EXN50" s="1233"/>
      <c r="EXO50" s="1233"/>
      <c r="EXP50" s="1233"/>
      <c r="EXQ50" s="1233"/>
      <c r="EXR50" s="1233"/>
      <c r="EXS50" s="1233"/>
      <c r="EXT50" s="1232"/>
      <c r="EXU50" s="1233"/>
      <c r="EXV50" s="1233"/>
      <c r="EXW50" s="1233"/>
      <c r="EXX50" s="1233"/>
      <c r="EXY50" s="1233"/>
      <c r="EXZ50" s="1233"/>
      <c r="EYA50" s="1233"/>
      <c r="EYB50" s="1233"/>
      <c r="EYC50" s="1232"/>
      <c r="EYD50" s="1233"/>
      <c r="EYE50" s="1233"/>
      <c r="EYF50" s="1233"/>
      <c r="EYG50" s="1233"/>
      <c r="EYH50" s="1233"/>
      <c r="EYI50" s="1233"/>
      <c r="EYJ50" s="1233"/>
      <c r="EYK50" s="1233"/>
      <c r="EYL50" s="1232"/>
      <c r="EYM50" s="1233"/>
      <c r="EYN50" s="1233"/>
      <c r="EYO50" s="1233"/>
      <c r="EYP50" s="1233"/>
      <c r="EYQ50" s="1233"/>
      <c r="EYR50" s="1233"/>
      <c r="EYS50" s="1233"/>
      <c r="EYT50" s="1233"/>
      <c r="EYU50" s="1232"/>
      <c r="EYV50" s="1233"/>
      <c r="EYW50" s="1233"/>
      <c r="EYX50" s="1233"/>
      <c r="EYY50" s="1233"/>
      <c r="EYZ50" s="1233"/>
      <c r="EZA50" s="1233"/>
      <c r="EZB50" s="1233"/>
      <c r="EZC50" s="1233"/>
      <c r="EZD50" s="1232"/>
      <c r="EZE50" s="1233"/>
      <c r="EZF50" s="1233"/>
      <c r="EZG50" s="1233"/>
      <c r="EZH50" s="1233"/>
      <c r="EZI50" s="1233"/>
      <c r="EZJ50" s="1233"/>
      <c r="EZK50" s="1233"/>
      <c r="EZL50" s="1233"/>
      <c r="EZM50" s="1232"/>
      <c r="EZN50" s="1233"/>
      <c r="EZO50" s="1233"/>
      <c r="EZP50" s="1233"/>
      <c r="EZQ50" s="1233"/>
      <c r="EZR50" s="1233"/>
      <c r="EZS50" s="1233"/>
      <c r="EZT50" s="1233"/>
      <c r="EZU50" s="1233"/>
      <c r="EZV50" s="1232"/>
      <c r="EZW50" s="1233"/>
      <c r="EZX50" s="1233"/>
      <c r="EZY50" s="1233"/>
      <c r="EZZ50" s="1233"/>
      <c r="FAA50" s="1233"/>
      <c r="FAB50" s="1233"/>
      <c r="FAC50" s="1233"/>
      <c r="FAD50" s="1233"/>
      <c r="FAE50" s="1232"/>
      <c r="FAF50" s="1233"/>
      <c r="FAG50" s="1233"/>
      <c r="FAH50" s="1233"/>
      <c r="FAI50" s="1233"/>
      <c r="FAJ50" s="1233"/>
      <c r="FAK50" s="1233"/>
      <c r="FAL50" s="1233"/>
      <c r="FAM50" s="1233"/>
      <c r="FAN50" s="1232"/>
      <c r="FAO50" s="1233"/>
      <c r="FAP50" s="1233"/>
      <c r="FAQ50" s="1233"/>
      <c r="FAR50" s="1233"/>
      <c r="FAS50" s="1233"/>
      <c r="FAT50" s="1233"/>
      <c r="FAU50" s="1233"/>
      <c r="FAV50" s="1233"/>
      <c r="FAW50" s="1232"/>
      <c r="FAX50" s="1233"/>
      <c r="FAY50" s="1233"/>
      <c r="FAZ50" s="1233"/>
      <c r="FBA50" s="1233"/>
      <c r="FBB50" s="1233"/>
      <c r="FBC50" s="1233"/>
      <c r="FBD50" s="1233"/>
      <c r="FBE50" s="1233"/>
      <c r="FBF50" s="1232"/>
      <c r="FBG50" s="1233"/>
      <c r="FBH50" s="1233"/>
      <c r="FBI50" s="1233"/>
      <c r="FBJ50" s="1233"/>
      <c r="FBK50" s="1233"/>
      <c r="FBL50" s="1233"/>
      <c r="FBM50" s="1233"/>
      <c r="FBN50" s="1233"/>
      <c r="FBO50" s="1232"/>
      <c r="FBP50" s="1233"/>
      <c r="FBQ50" s="1233"/>
      <c r="FBR50" s="1233"/>
      <c r="FBS50" s="1233"/>
      <c r="FBT50" s="1233"/>
      <c r="FBU50" s="1233"/>
      <c r="FBV50" s="1233"/>
      <c r="FBW50" s="1233"/>
      <c r="FBX50" s="1232"/>
      <c r="FBY50" s="1233"/>
      <c r="FBZ50" s="1233"/>
      <c r="FCA50" s="1233"/>
      <c r="FCB50" s="1233"/>
      <c r="FCC50" s="1233"/>
      <c r="FCD50" s="1233"/>
      <c r="FCE50" s="1233"/>
      <c r="FCF50" s="1233"/>
      <c r="FCG50" s="1232"/>
      <c r="FCH50" s="1233"/>
      <c r="FCI50" s="1233"/>
      <c r="FCJ50" s="1233"/>
      <c r="FCK50" s="1233"/>
      <c r="FCL50" s="1233"/>
      <c r="FCM50" s="1233"/>
      <c r="FCN50" s="1233"/>
      <c r="FCO50" s="1233"/>
      <c r="FCP50" s="1232"/>
      <c r="FCQ50" s="1233"/>
      <c r="FCR50" s="1233"/>
      <c r="FCS50" s="1233"/>
      <c r="FCT50" s="1233"/>
      <c r="FCU50" s="1233"/>
      <c r="FCV50" s="1233"/>
      <c r="FCW50" s="1233"/>
      <c r="FCX50" s="1233"/>
      <c r="FCY50" s="1232"/>
      <c r="FCZ50" s="1233"/>
      <c r="FDA50" s="1233"/>
      <c r="FDB50" s="1233"/>
      <c r="FDC50" s="1233"/>
      <c r="FDD50" s="1233"/>
      <c r="FDE50" s="1233"/>
      <c r="FDF50" s="1233"/>
      <c r="FDG50" s="1233"/>
      <c r="FDH50" s="1232"/>
      <c r="FDI50" s="1233"/>
      <c r="FDJ50" s="1233"/>
      <c r="FDK50" s="1233"/>
      <c r="FDL50" s="1233"/>
      <c r="FDM50" s="1233"/>
      <c r="FDN50" s="1233"/>
      <c r="FDO50" s="1233"/>
      <c r="FDP50" s="1233"/>
      <c r="FDQ50" s="1232"/>
      <c r="FDR50" s="1233"/>
      <c r="FDS50" s="1233"/>
      <c r="FDT50" s="1233"/>
      <c r="FDU50" s="1233"/>
      <c r="FDV50" s="1233"/>
      <c r="FDW50" s="1233"/>
      <c r="FDX50" s="1233"/>
      <c r="FDY50" s="1233"/>
      <c r="FDZ50" s="1232"/>
      <c r="FEA50" s="1233"/>
      <c r="FEB50" s="1233"/>
      <c r="FEC50" s="1233"/>
      <c r="FED50" s="1233"/>
      <c r="FEE50" s="1233"/>
      <c r="FEF50" s="1233"/>
      <c r="FEG50" s="1233"/>
      <c r="FEH50" s="1233"/>
      <c r="FEI50" s="1232"/>
      <c r="FEJ50" s="1233"/>
      <c r="FEK50" s="1233"/>
      <c r="FEL50" s="1233"/>
      <c r="FEM50" s="1233"/>
      <c r="FEN50" s="1233"/>
      <c r="FEO50" s="1233"/>
      <c r="FEP50" s="1233"/>
      <c r="FEQ50" s="1233"/>
      <c r="FER50" s="1232"/>
      <c r="FES50" s="1233"/>
      <c r="FET50" s="1233"/>
      <c r="FEU50" s="1233"/>
      <c r="FEV50" s="1233"/>
      <c r="FEW50" s="1233"/>
      <c r="FEX50" s="1233"/>
      <c r="FEY50" s="1233"/>
      <c r="FEZ50" s="1233"/>
      <c r="FFA50" s="1232"/>
      <c r="FFB50" s="1233"/>
      <c r="FFC50" s="1233"/>
      <c r="FFD50" s="1233"/>
      <c r="FFE50" s="1233"/>
      <c r="FFF50" s="1233"/>
      <c r="FFG50" s="1233"/>
      <c r="FFH50" s="1233"/>
      <c r="FFI50" s="1233"/>
      <c r="FFJ50" s="1232"/>
      <c r="FFK50" s="1233"/>
      <c r="FFL50" s="1233"/>
      <c r="FFM50" s="1233"/>
      <c r="FFN50" s="1233"/>
      <c r="FFO50" s="1233"/>
      <c r="FFP50" s="1233"/>
      <c r="FFQ50" s="1233"/>
      <c r="FFR50" s="1233"/>
      <c r="FFS50" s="1232"/>
      <c r="FFT50" s="1233"/>
      <c r="FFU50" s="1233"/>
      <c r="FFV50" s="1233"/>
      <c r="FFW50" s="1233"/>
      <c r="FFX50" s="1233"/>
      <c r="FFY50" s="1233"/>
      <c r="FFZ50" s="1233"/>
      <c r="FGA50" s="1233"/>
      <c r="FGB50" s="1232"/>
      <c r="FGC50" s="1233"/>
      <c r="FGD50" s="1233"/>
      <c r="FGE50" s="1233"/>
      <c r="FGF50" s="1233"/>
      <c r="FGG50" s="1233"/>
      <c r="FGH50" s="1233"/>
      <c r="FGI50" s="1233"/>
      <c r="FGJ50" s="1233"/>
      <c r="FGK50" s="1232"/>
      <c r="FGL50" s="1233"/>
      <c r="FGM50" s="1233"/>
      <c r="FGN50" s="1233"/>
      <c r="FGO50" s="1233"/>
      <c r="FGP50" s="1233"/>
      <c r="FGQ50" s="1233"/>
      <c r="FGR50" s="1233"/>
      <c r="FGS50" s="1233"/>
      <c r="FGT50" s="1232"/>
      <c r="FGU50" s="1233"/>
      <c r="FGV50" s="1233"/>
      <c r="FGW50" s="1233"/>
      <c r="FGX50" s="1233"/>
      <c r="FGY50" s="1233"/>
      <c r="FGZ50" s="1233"/>
      <c r="FHA50" s="1233"/>
      <c r="FHB50" s="1233"/>
      <c r="FHC50" s="1232"/>
      <c r="FHD50" s="1233"/>
      <c r="FHE50" s="1233"/>
      <c r="FHF50" s="1233"/>
      <c r="FHG50" s="1233"/>
      <c r="FHH50" s="1233"/>
      <c r="FHI50" s="1233"/>
      <c r="FHJ50" s="1233"/>
      <c r="FHK50" s="1233"/>
      <c r="FHL50" s="1232"/>
      <c r="FHM50" s="1233"/>
      <c r="FHN50" s="1233"/>
      <c r="FHO50" s="1233"/>
      <c r="FHP50" s="1233"/>
      <c r="FHQ50" s="1233"/>
      <c r="FHR50" s="1233"/>
      <c r="FHS50" s="1233"/>
      <c r="FHT50" s="1233"/>
      <c r="FHU50" s="1232"/>
      <c r="FHV50" s="1233"/>
      <c r="FHW50" s="1233"/>
      <c r="FHX50" s="1233"/>
      <c r="FHY50" s="1233"/>
      <c r="FHZ50" s="1233"/>
      <c r="FIA50" s="1233"/>
      <c r="FIB50" s="1233"/>
      <c r="FIC50" s="1233"/>
      <c r="FID50" s="1232"/>
      <c r="FIE50" s="1233"/>
      <c r="FIF50" s="1233"/>
      <c r="FIG50" s="1233"/>
      <c r="FIH50" s="1233"/>
      <c r="FII50" s="1233"/>
      <c r="FIJ50" s="1233"/>
      <c r="FIK50" s="1233"/>
      <c r="FIL50" s="1233"/>
      <c r="FIM50" s="1232"/>
      <c r="FIN50" s="1233"/>
      <c r="FIO50" s="1233"/>
      <c r="FIP50" s="1233"/>
      <c r="FIQ50" s="1233"/>
      <c r="FIR50" s="1233"/>
      <c r="FIS50" s="1233"/>
      <c r="FIT50" s="1233"/>
      <c r="FIU50" s="1233"/>
      <c r="FIV50" s="1232"/>
      <c r="FIW50" s="1233"/>
      <c r="FIX50" s="1233"/>
      <c r="FIY50" s="1233"/>
      <c r="FIZ50" s="1233"/>
      <c r="FJA50" s="1233"/>
      <c r="FJB50" s="1233"/>
      <c r="FJC50" s="1233"/>
      <c r="FJD50" s="1233"/>
      <c r="FJE50" s="1232"/>
      <c r="FJF50" s="1233"/>
      <c r="FJG50" s="1233"/>
      <c r="FJH50" s="1233"/>
      <c r="FJI50" s="1233"/>
      <c r="FJJ50" s="1233"/>
      <c r="FJK50" s="1233"/>
      <c r="FJL50" s="1233"/>
      <c r="FJM50" s="1233"/>
      <c r="FJN50" s="1232"/>
      <c r="FJO50" s="1233"/>
      <c r="FJP50" s="1233"/>
      <c r="FJQ50" s="1233"/>
      <c r="FJR50" s="1233"/>
      <c r="FJS50" s="1233"/>
      <c r="FJT50" s="1233"/>
      <c r="FJU50" s="1233"/>
      <c r="FJV50" s="1233"/>
      <c r="FJW50" s="1232"/>
      <c r="FJX50" s="1233"/>
      <c r="FJY50" s="1233"/>
      <c r="FJZ50" s="1233"/>
      <c r="FKA50" s="1233"/>
      <c r="FKB50" s="1233"/>
      <c r="FKC50" s="1233"/>
      <c r="FKD50" s="1233"/>
      <c r="FKE50" s="1233"/>
      <c r="FKF50" s="1232"/>
      <c r="FKG50" s="1233"/>
      <c r="FKH50" s="1233"/>
      <c r="FKI50" s="1233"/>
      <c r="FKJ50" s="1233"/>
      <c r="FKK50" s="1233"/>
      <c r="FKL50" s="1233"/>
      <c r="FKM50" s="1233"/>
      <c r="FKN50" s="1233"/>
      <c r="FKO50" s="1232"/>
      <c r="FKP50" s="1233"/>
      <c r="FKQ50" s="1233"/>
      <c r="FKR50" s="1233"/>
      <c r="FKS50" s="1233"/>
      <c r="FKT50" s="1233"/>
      <c r="FKU50" s="1233"/>
      <c r="FKV50" s="1233"/>
      <c r="FKW50" s="1233"/>
      <c r="FKX50" s="1232"/>
      <c r="FKY50" s="1233"/>
      <c r="FKZ50" s="1233"/>
      <c r="FLA50" s="1233"/>
      <c r="FLB50" s="1233"/>
      <c r="FLC50" s="1233"/>
      <c r="FLD50" s="1233"/>
      <c r="FLE50" s="1233"/>
      <c r="FLF50" s="1233"/>
      <c r="FLG50" s="1232"/>
      <c r="FLH50" s="1233"/>
      <c r="FLI50" s="1233"/>
      <c r="FLJ50" s="1233"/>
      <c r="FLK50" s="1233"/>
      <c r="FLL50" s="1233"/>
      <c r="FLM50" s="1233"/>
      <c r="FLN50" s="1233"/>
      <c r="FLO50" s="1233"/>
      <c r="FLP50" s="1232"/>
      <c r="FLQ50" s="1233"/>
      <c r="FLR50" s="1233"/>
      <c r="FLS50" s="1233"/>
      <c r="FLT50" s="1233"/>
      <c r="FLU50" s="1233"/>
      <c r="FLV50" s="1233"/>
      <c r="FLW50" s="1233"/>
      <c r="FLX50" s="1233"/>
      <c r="FLY50" s="1232"/>
      <c r="FLZ50" s="1233"/>
      <c r="FMA50" s="1233"/>
      <c r="FMB50" s="1233"/>
      <c r="FMC50" s="1233"/>
      <c r="FMD50" s="1233"/>
      <c r="FME50" s="1233"/>
      <c r="FMF50" s="1233"/>
      <c r="FMG50" s="1233"/>
      <c r="FMH50" s="1232"/>
      <c r="FMI50" s="1233"/>
      <c r="FMJ50" s="1233"/>
      <c r="FMK50" s="1233"/>
      <c r="FML50" s="1233"/>
      <c r="FMM50" s="1233"/>
      <c r="FMN50" s="1233"/>
      <c r="FMO50" s="1233"/>
      <c r="FMP50" s="1233"/>
      <c r="FMQ50" s="1232"/>
      <c r="FMR50" s="1233"/>
      <c r="FMS50" s="1233"/>
      <c r="FMT50" s="1233"/>
      <c r="FMU50" s="1233"/>
      <c r="FMV50" s="1233"/>
      <c r="FMW50" s="1233"/>
      <c r="FMX50" s="1233"/>
      <c r="FMY50" s="1233"/>
      <c r="FMZ50" s="1232"/>
      <c r="FNA50" s="1233"/>
      <c r="FNB50" s="1233"/>
      <c r="FNC50" s="1233"/>
      <c r="FND50" s="1233"/>
      <c r="FNE50" s="1233"/>
      <c r="FNF50" s="1233"/>
      <c r="FNG50" s="1233"/>
      <c r="FNH50" s="1233"/>
      <c r="FNI50" s="1232"/>
      <c r="FNJ50" s="1233"/>
      <c r="FNK50" s="1233"/>
      <c r="FNL50" s="1233"/>
      <c r="FNM50" s="1233"/>
      <c r="FNN50" s="1233"/>
      <c r="FNO50" s="1233"/>
      <c r="FNP50" s="1233"/>
      <c r="FNQ50" s="1233"/>
      <c r="FNR50" s="1232"/>
      <c r="FNS50" s="1233"/>
      <c r="FNT50" s="1233"/>
      <c r="FNU50" s="1233"/>
      <c r="FNV50" s="1233"/>
      <c r="FNW50" s="1233"/>
      <c r="FNX50" s="1233"/>
      <c r="FNY50" s="1233"/>
      <c r="FNZ50" s="1233"/>
      <c r="FOA50" s="1232"/>
      <c r="FOB50" s="1233"/>
      <c r="FOC50" s="1233"/>
      <c r="FOD50" s="1233"/>
      <c r="FOE50" s="1233"/>
      <c r="FOF50" s="1233"/>
      <c r="FOG50" s="1233"/>
      <c r="FOH50" s="1233"/>
      <c r="FOI50" s="1233"/>
      <c r="FOJ50" s="1232"/>
      <c r="FOK50" s="1233"/>
      <c r="FOL50" s="1233"/>
      <c r="FOM50" s="1233"/>
      <c r="FON50" s="1233"/>
      <c r="FOO50" s="1233"/>
      <c r="FOP50" s="1233"/>
      <c r="FOQ50" s="1233"/>
      <c r="FOR50" s="1233"/>
      <c r="FOS50" s="1232"/>
      <c r="FOT50" s="1233"/>
      <c r="FOU50" s="1233"/>
      <c r="FOV50" s="1233"/>
      <c r="FOW50" s="1233"/>
      <c r="FOX50" s="1233"/>
      <c r="FOY50" s="1233"/>
      <c r="FOZ50" s="1233"/>
      <c r="FPA50" s="1233"/>
      <c r="FPB50" s="1232"/>
      <c r="FPC50" s="1233"/>
      <c r="FPD50" s="1233"/>
      <c r="FPE50" s="1233"/>
      <c r="FPF50" s="1233"/>
      <c r="FPG50" s="1233"/>
      <c r="FPH50" s="1233"/>
      <c r="FPI50" s="1233"/>
      <c r="FPJ50" s="1233"/>
      <c r="FPK50" s="1232"/>
      <c r="FPL50" s="1233"/>
      <c r="FPM50" s="1233"/>
      <c r="FPN50" s="1233"/>
      <c r="FPO50" s="1233"/>
      <c r="FPP50" s="1233"/>
      <c r="FPQ50" s="1233"/>
      <c r="FPR50" s="1233"/>
      <c r="FPS50" s="1233"/>
      <c r="FPT50" s="1232"/>
      <c r="FPU50" s="1233"/>
      <c r="FPV50" s="1233"/>
      <c r="FPW50" s="1233"/>
      <c r="FPX50" s="1233"/>
      <c r="FPY50" s="1233"/>
      <c r="FPZ50" s="1233"/>
      <c r="FQA50" s="1233"/>
      <c r="FQB50" s="1233"/>
      <c r="FQC50" s="1232"/>
      <c r="FQD50" s="1233"/>
      <c r="FQE50" s="1233"/>
      <c r="FQF50" s="1233"/>
      <c r="FQG50" s="1233"/>
      <c r="FQH50" s="1233"/>
      <c r="FQI50" s="1233"/>
      <c r="FQJ50" s="1233"/>
      <c r="FQK50" s="1233"/>
      <c r="FQL50" s="1232"/>
      <c r="FQM50" s="1233"/>
      <c r="FQN50" s="1233"/>
      <c r="FQO50" s="1233"/>
      <c r="FQP50" s="1233"/>
      <c r="FQQ50" s="1233"/>
      <c r="FQR50" s="1233"/>
      <c r="FQS50" s="1233"/>
      <c r="FQT50" s="1233"/>
      <c r="FQU50" s="1232"/>
      <c r="FQV50" s="1233"/>
      <c r="FQW50" s="1233"/>
      <c r="FQX50" s="1233"/>
      <c r="FQY50" s="1233"/>
      <c r="FQZ50" s="1233"/>
      <c r="FRA50" s="1233"/>
      <c r="FRB50" s="1233"/>
      <c r="FRC50" s="1233"/>
      <c r="FRD50" s="1232"/>
      <c r="FRE50" s="1233"/>
      <c r="FRF50" s="1233"/>
      <c r="FRG50" s="1233"/>
      <c r="FRH50" s="1233"/>
      <c r="FRI50" s="1233"/>
      <c r="FRJ50" s="1233"/>
      <c r="FRK50" s="1233"/>
      <c r="FRL50" s="1233"/>
      <c r="FRM50" s="1232"/>
      <c r="FRN50" s="1233"/>
      <c r="FRO50" s="1233"/>
      <c r="FRP50" s="1233"/>
      <c r="FRQ50" s="1233"/>
      <c r="FRR50" s="1233"/>
      <c r="FRS50" s="1233"/>
      <c r="FRT50" s="1233"/>
      <c r="FRU50" s="1233"/>
      <c r="FRV50" s="1232"/>
      <c r="FRW50" s="1233"/>
      <c r="FRX50" s="1233"/>
      <c r="FRY50" s="1233"/>
      <c r="FRZ50" s="1233"/>
      <c r="FSA50" s="1233"/>
      <c r="FSB50" s="1233"/>
      <c r="FSC50" s="1233"/>
      <c r="FSD50" s="1233"/>
      <c r="FSE50" s="1232"/>
      <c r="FSF50" s="1233"/>
      <c r="FSG50" s="1233"/>
      <c r="FSH50" s="1233"/>
      <c r="FSI50" s="1233"/>
      <c r="FSJ50" s="1233"/>
      <c r="FSK50" s="1233"/>
      <c r="FSL50" s="1233"/>
      <c r="FSM50" s="1233"/>
      <c r="FSN50" s="1232"/>
      <c r="FSO50" s="1233"/>
      <c r="FSP50" s="1233"/>
      <c r="FSQ50" s="1233"/>
      <c r="FSR50" s="1233"/>
      <c r="FSS50" s="1233"/>
      <c r="FST50" s="1233"/>
      <c r="FSU50" s="1233"/>
      <c r="FSV50" s="1233"/>
      <c r="FSW50" s="1232"/>
      <c r="FSX50" s="1233"/>
      <c r="FSY50" s="1233"/>
      <c r="FSZ50" s="1233"/>
      <c r="FTA50" s="1233"/>
      <c r="FTB50" s="1233"/>
      <c r="FTC50" s="1233"/>
      <c r="FTD50" s="1233"/>
      <c r="FTE50" s="1233"/>
      <c r="FTF50" s="1232"/>
      <c r="FTG50" s="1233"/>
      <c r="FTH50" s="1233"/>
      <c r="FTI50" s="1233"/>
      <c r="FTJ50" s="1233"/>
      <c r="FTK50" s="1233"/>
      <c r="FTL50" s="1233"/>
      <c r="FTM50" s="1233"/>
      <c r="FTN50" s="1233"/>
      <c r="FTO50" s="1232"/>
      <c r="FTP50" s="1233"/>
      <c r="FTQ50" s="1233"/>
      <c r="FTR50" s="1233"/>
      <c r="FTS50" s="1233"/>
      <c r="FTT50" s="1233"/>
      <c r="FTU50" s="1233"/>
      <c r="FTV50" s="1233"/>
      <c r="FTW50" s="1233"/>
      <c r="FTX50" s="1232"/>
      <c r="FTY50" s="1233"/>
      <c r="FTZ50" s="1233"/>
      <c r="FUA50" s="1233"/>
      <c r="FUB50" s="1233"/>
      <c r="FUC50" s="1233"/>
      <c r="FUD50" s="1233"/>
      <c r="FUE50" s="1233"/>
      <c r="FUF50" s="1233"/>
      <c r="FUG50" s="1232"/>
      <c r="FUH50" s="1233"/>
      <c r="FUI50" s="1233"/>
      <c r="FUJ50" s="1233"/>
      <c r="FUK50" s="1233"/>
      <c r="FUL50" s="1233"/>
      <c r="FUM50" s="1233"/>
      <c r="FUN50" s="1233"/>
      <c r="FUO50" s="1233"/>
      <c r="FUP50" s="1232"/>
      <c r="FUQ50" s="1233"/>
      <c r="FUR50" s="1233"/>
      <c r="FUS50" s="1233"/>
      <c r="FUT50" s="1233"/>
      <c r="FUU50" s="1233"/>
      <c r="FUV50" s="1233"/>
      <c r="FUW50" s="1233"/>
      <c r="FUX50" s="1233"/>
      <c r="FUY50" s="1232"/>
      <c r="FUZ50" s="1233"/>
      <c r="FVA50" s="1233"/>
      <c r="FVB50" s="1233"/>
      <c r="FVC50" s="1233"/>
      <c r="FVD50" s="1233"/>
      <c r="FVE50" s="1233"/>
      <c r="FVF50" s="1233"/>
      <c r="FVG50" s="1233"/>
      <c r="FVH50" s="1232"/>
      <c r="FVI50" s="1233"/>
      <c r="FVJ50" s="1233"/>
      <c r="FVK50" s="1233"/>
      <c r="FVL50" s="1233"/>
      <c r="FVM50" s="1233"/>
      <c r="FVN50" s="1233"/>
      <c r="FVO50" s="1233"/>
      <c r="FVP50" s="1233"/>
      <c r="FVQ50" s="1232"/>
      <c r="FVR50" s="1233"/>
      <c r="FVS50" s="1233"/>
      <c r="FVT50" s="1233"/>
      <c r="FVU50" s="1233"/>
      <c r="FVV50" s="1233"/>
      <c r="FVW50" s="1233"/>
      <c r="FVX50" s="1233"/>
      <c r="FVY50" s="1233"/>
      <c r="FVZ50" s="1232"/>
      <c r="FWA50" s="1233"/>
      <c r="FWB50" s="1233"/>
      <c r="FWC50" s="1233"/>
      <c r="FWD50" s="1233"/>
      <c r="FWE50" s="1233"/>
      <c r="FWF50" s="1233"/>
      <c r="FWG50" s="1233"/>
      <c r="FWH50" s="1233"/>
      <c r="FWI50" s="1232"/>
      <c r="FWJ50" s="1233"/>
      <c r="FWK50" s="1233"/>
      <c r="FWL50" s="1233"/>
      <c r="FWM50" s="1233"/>
      <c r="FWN50" s="1233"/>
      <c r="FWO50" s="1233"/>
      <c r="FWP50" s="1233"/>
      <c r="FWQ50" s="1233"/>
      <c r="FWR50" s="1232"/>
      <c r="FWS50" s="1233"/>
      <c r="FWT50" s="1233"/>
      <c r="FWU50" s="1233"/>
      <c r="FWV50" s="1233"/>
      <c r="FWW50" s="1233"/>
      <c r="FWX50" s="1233"/>
      <c r="FWY50" s="1233"/>
      <c r="FWZ50" s="1233"/>
      <c r="FXA50" s="1232"/>
      <c r="FXB50" s="1233"/>
      <c r="FXC50" s="1233"/>
      <c r="FXD50" s="1233"/>
      <c r="FXE50" s="1233"/>
      <c r="FXF50" s="1233"/>
      <c r="FXG50" s="1233"/>
      <c r="FXH50" s="1233"/>
      <c r="FXI50" s="1233"/>
      <c r="FXJ50" s="1232"/>
      <c r="FXK50" s="1233"/>
      <c r="FXL50" s="1233"/>
      <c r="FXM50" s="1233"/>
      <c r="FXN50" s="1233"/>
      <c r="FXO50" s="1233"/>
      <c r="FXP50" s="1233"/>
      <c r="FXQ50" s="1233"/>
      <c r="FXR50" s="1233"/>
      <c r="FXS50" s="1232"/>
      <c r="FXT50" s="1233"/>
      <c r="FXU50" s="1233"/>
      <c r="FXV50" s="1233"/>
      <c r="FXW50" s="1233"/>
      <c r="FXX50" s="1233"/>
      <c r="FXY50" s="1233"/>
      <c r="FXZ50" s="1233"/>
      <c r="FYA50" s="1233"/>
      <c r="FYB50" s="1232"/>
      <c r="FYC50" s="1233"/>
      <c r="FYD50" s="1233"/>
      <c r="FYE50" s="1233"/>
      <c r="FYF50" s="1233"/>
      <c r="FYG50" s="1233"/>
      <c r="FYH50" s="1233"/>
      <c r="FYI50" s="1233"/>
      <c r="FYJ50" s="1233"/>
      <c r="FYK50" s="1232"/>
      <c r="FYL50" s="1233"/>
      <c r="FYM50" s="1233"/>
      <c r="FYN50" s="1233"/>
      <c r="FYO50" s="1233"/>
      <c r="FYP50" s="1233"/>
      <c r="FYQ50" s="1233"/>
      <c r="FYR50" s="1233"/>
      <c r="FYS50" s="1233"/>
      <c r="FYT50" s="1232"/>
      <c r="FYU50" s="1233"/>
      <c r="FYV50" s="1233"/>
      <c r="FYW50" s="1233"/>
      <c r="FYX50" s="1233"/>
      <c r="FYY50" s="1233"/>
      <c r="FYZ50" s="1233"/>
      <c r="FZA50" s="1233"/>
      <c r="FZB50" s="1233"/>
      <c r="FZC50" s="1232"/>
      <c r="FZD50" s="1233"/>
      <c r="FZE50" s="1233"/>
      <c r="FZF50" s="1233"/>
      <c r="FZG50" s="1233"/>
      <c r="FZH50" s="1233"/>
      <c r="FZI50" s="1233"/>
      <c r="FZJ50" s="1233"/>
      <c r="FZK50" s="1233"/>
      <c r="FZL50" s="1232"/>
      <c r="FZM50" s="1233"/>
      <c r="FZN50" s="1233"/>
      <c r="FZO50" s="1233"/>
      <c r="FZP50" s="1233"/>
      <c r="FZQ50" s="1233"/>
      <c r="FZR50" s="1233"/>
      <c r="FZS50" s="1233"/>
      <c r="FZT50" s="1233"/>
      <c r="FZU50" s="1232"/>
      <c r="FZV50" s="1233"/>
      <c r="FZW50" s="1233"/>
      <c r="FZX50" s="1233"/>
      <c r="FZY50" s="1233"/>
      <c r="FZZ50" s="1233"/>
      <c r="GAA50" s="1233"/>
      <c r="GAB50" s="1233"/>
      <c r="GAC50" s="1233"/>
      <c r="GAD50" s="1232"/>
      <c r="GAE50" s="1233"/>
      <c r="GAF50" s="1233"/>
      <c r="GAG50" s="1233"/>
      <c r="GAH50" s="1233"/>
      <c r="GAI50" s="1233"/>
      <c r="GAJ50" s="1233"/>
      <c r="GAK50" s="1233"/>
      <c r="GAL50" s="1233"/>
      <c r="GAM50" s="1232"/>
      <c r="GAN50" s="1233"/>
      <c r="GAO50" s="1233"/>
      <c r="GAP50" s="1233"/>
      <c r="GAQ50" s="1233"/>
      <c r="GAR50" s="1233"/>
      <c r="GAS50" s="1233"/>
      <c r="GAT50" s="1233"/>
      <c r="GAU50" s="1233"/>
      <c r="GAV50" s="1232"/>
      <c r="GAW50" s="1233"/>
      <c r="GAX50" s="1233"/>
      <c r="GAY50" s="1233"/>
      <c r="GAZ50" s="1233"/>
      <c r="GBA50" s="1233"/>
      <c r="GBB50" s="1233"/>
      <c r="GBC50" s="1233"/>
      <c r="GBD50" s="1233"/>
      <c r="GBE50" s="1232"/>
      <c r="GBF50" s="1233"/>
      <c r="GBG50" s="1233"/>
      <c r="GBH50" s="1233"/>
      <c r="GBI50" s="1233"/>
      <c r="GBJ50" s="1233"/>
      <c r="GBK50" s="1233"/>
      <c r="GBL50" s="1233"/>
      <c r="GBM50" s="1233"/>
      <c r="GBN50" s="1232"/>
      <c r="GBO50" s="1233"/>
      <c r="GBP50" s="1233"/>
      <c r="GBQ50" s="1233"/>
      <c r="GBR50" s="1233"/>
      <c r="GBS50" s="1233"/>
      <c r="GBT50" s="1233"/>
      <c r="GBU50" s="1233"/>
      <c r="GBV50" s="1233"/>
      <c r="GBW50" s="1232"/>
      <c r="GBX50" s="1233"/>
      <c r="GBY50" s="1233"/>
      <c r="GBZ50" s="1233"/>
      <c r="GCA50" s="1233"/>
      <c r="GCB50" s="1233"/>
      <c r="GCC50" s="1233"/>
      <c r="GCD50" s="1233"/>
      <c r="GCE50" s="1233"/>
      <c r="GCF50" s="1232"/>
      <c r="GCG50" s="1233"/>
      <c r="GCH50" s="1233"/>
      <c r="GCI50" s="1233"/>
      <c r="GCJ50" s="1233"/>
      <c r="GCK50" s="1233"/>
      <c r="GCL50" s="1233"/>
      <c r="GCM50" s="1233"/>
      <c r="GCN50" s="1233"/>
      <c r="GCO50" s="1232"/>
      <c r="GCP50" s="1233"/>
      <c r="GCQ50" s="1233"/>
      <c r="GCR50" s="1233"/>
      <c r="GCS50" s="1233"/>
      <c r="GCT50" s="1233"/>
      <c r="GCU50" s="1233"/>
      <c r="GCV50" s="1233"/>
      <c r="GCW50" s="1233"/>
      <c r="GCX50" s="1232"/>
      <c r="GCY50" s="1233"/>
      <c r="GCZ50" s="1233"/>
      <c r="GDA50" s="1233"/>
      <c r="GDB50" s="1233"/>
      <c r="GDC50" s="1233"/>
      <c r="GDD50" s="1233"/>
      <c r="GDE50" s="1233"/>
      <c r="GDF50" s="1233"/>
      <c r="GDG50" s="1232"/>
      <c r="GDH50" s="1233"/>
      <c r="GDI50" s="1233"/>
      <c r="GDJ50" s="1233"/>
      <c r="GDK50" s="1233"/>
      <c r="GDL50" s="1233"/>
      <c r="GDM50" s="1233"/>
      <c r="GDN50" s="1233"/>
      <c r="GDO50" s="1233"/>
      <c r="GDP50" s="1232"/>
      <c r="GDQ50" s="1233"/>
      <c r="GDR50" s="1233"/>
      <c r="GDS50" s="1233"/>
      <c r="GDT50" s="1233"/>
      <c r="GDU50" s="1233"/>
      <c r="GDV50" s="1233"/>
      <c r="GDW50" s="1233"/>
      <c r="GDX50" s="1233"/>
      <c r="GDY50" s="1232"/>
      <c r="GDZ50" s="1233"/>
      <c r="GEA50" s="1233"/>
      <c r="GEB50" s="1233"/>
      <c r="GEC50" s="1233"/>
      <c r="GED50" s="1233"/>
      <c r="GEE50" s="1233"/>
      <c r="GEF50" s="1233"/>
      <c r="GEG50" s="1233"/>
      <c r="GEH50" s="1232"/>
      <c r="GEI50" s="1233"/>
      <c r="GEJ50" s="1233"/>
      <c r="GEK50" s="1233"/>
      <c r="GEL50" s="1233"/>
      <c r="GEM50" s="1233"/>
      <c r="GEN50" s="1233"/>
      <c r="GEO50" s="1233"/>
      <c r="GEP50" s="1233"/>
      <c r="GEQ50" s="1232"/>
      <c r="GER50" s="1233"/>
      <c r="GES50" s="1233"/>
      <c r="GET50" s="1233"/>
      <c r="GEU50" s="1233"/>
      <c r="GEV50" s="1233"/>
      <c r="GEW50" s="1233"/>
      <c r="GEX50" s="1233"/>
      <c r="GEY50" s="1233"/>
      <c r="GEZ50" s="1232"/>
      <c r="GFA50" s="1233"/>
      <c r="GFB50" s="1233"/>
      <c r="GFC50" s="1233"/>
      <c r="GFD50" s="1233"/>
      <c r="GFE50" s="1233"/>
      <c r="GFF50" s="1233"/>
      <c r="GFG50" s="1233"/>
      <c r="GFH50" s="1233"/>
      <c r="GFI50" s="1232"/>
      <c r="GFJ50" s="1233"/>
      <c r="GFK50" s="1233"/>
      <c r="GFL50" s="1233"/>
      <c r="GFM50" s="1233"/>
      <c r="GFN50" s="1233"/>
      <c r="GFO50" s="1233"/>
      <c r="GFP50" s="1233"/>
      <c r="GFQ50" s="1233"/>
      <c r="GFR50" s="1232"/>
      <c r="GFS50" s="1233"/>
      <c r="GFT50" s="1233"/>
      <c r="GFU50" s="1233"/>
      <c r="GFV50" s="1233"/>
      <c r="GFW50" s="1233"/>
      <c r="GFX50" s="1233"/>
      <c r="GFY50" s="1233"/>
      <c r="GFZ50" s="1233"/>
      <c r="GGA50" s="1232"/>
      <c r="GGB50" s="1233"/>
      <c r="GGC50" s="1233"/>
      <c r="GGD50" s="1233"/>
      <c r="GGE50" s="1233"/>
      <c r="GGF50" s="1233"/>
      <c r="GGG50" s="1233"/>
      <c r="GGH50" s="1233"/>
      <c r="GGI50" s="1233"/>
      <c r="GGJ50" s="1232"/>
      <c r="GGK50" s="1233"/>
      <c r="GGL50" s="1233"/>
      <c r="GGM50" s="1233"/>
      <c r="GGN50" s="1233"/>
      <c r="GGO50" s="1233"/>
      <c r="GGP50" s="1233"/>
      <c r="GGQ50" s="1233"/>
      <c r="GGR50" s="1233"/>
      <c r="GGS50" s="1232"/>
      <c r="GGT50" s="1233"/>
      <c r="GGU50" s="1233"/>
      <c r="GGV50" s="1233"/>
      <c r="GGW50" s="1233"/>
      <c r="GGX50" s="1233"/>
      <c r="GGY50" s="1233"/>
      <c r="GGZ50" s="1233"/>
      <c r="GHA50" s="1233"/>
      <c r="GHB50" s="1232"/>
      <c r="GHC50" s="1233"/>
      <c r="GHD50" s="1233"/>
      <c r="GHE50" s="1233"/>
      <c r="GHF50" s="1233"/>
      <c r="GHG50" s="1233"/>
      <c r="GHH50" s="1233"/>
      <c r="GHI50" s="1233"/>
      <c r="GHJ50" s="1233"/>
      <c r="GHK50" s="1232"/>
      <c r="GHL50" s="1233"/>
      <c r="GHM50" s="1233"/>
      <c r="GHN50" s="1233"/>
      <c r="GHO50" s="1233"/>
      <c r="GHP50" s="1233"/>
      <c r="GHQ50" s="1233"/>
      <c r="GHR50" s="1233"/>
      <c r="GHS50" s="1233"/>
      <c r="GHT50" s="1232"/>
      <c r="GHU50" s="1233"/>
      <c r="GHV50" s="1233"/>
      <c r="GHW50" s="1233"/>
      <c r="GHX50" s="1233"/>
      <c r="GHY50" s="1233"/>
      <c r="GHZ50" s="1233"/>
      <c r="GIA50" s="1233"/>
      <c r="GIB50" s="1233"/>
      <c r="GIC50" s="1232"/>
      <c r="GID50" s="1233"/>
      <c r="GIE50" s="1233"/>
      <c r="GIF50" s="1233"/>
      <c r="GIG50" s="1233"/>
      <c r="GIH50" s="1233"/>
      <c r="GII50" s="1233"/>
      <c r="GIJ50" s="1233"/>
      <c r="GIK50" s="1233"/>
      <c r="GIL50" s="1232"/>
      <c r="GIM50" s="1233"/>
      <c r="GIN50" s="1233"/>
      <c r="GIO50" s="1233"/>
      <c r="GIP50" s="1233"/>
      <c r="GIQ50" s="1233"/>
      <c r="GIR50" s="1233"/>
      <c r="GIS50" s="1233"/>
      <c r="GIT50" s="1233"/>
      <c r="GIU50" s="1232"/>
      <c r="GIV50" s="1233"/>
      <c r="GIW50" s="1233"/>
      <c r="GIX50" s="1233"/>
      <c r="GIY50" s="1233"/>
      <c r="GIZ50" s="1233"/>
      <c r="GJA50" s="1233"/>
      <c r="GJB50" s="1233"/>
      <c r="GJC50" s="1233"/>
      <c r="GJD50" s="1232"/>
      <c r="GJE50" s="1233"/>
      <c r="GJF50" s="1233"/>
      <c r="GJG50" s="1233"/>
      <c r="GJH50" s="1233"/>
      <c r="GJI50" s="1233"/>
      <c r="GJJ50" s="1233"/>
      <c r="GJK50" s="1233"/>
      <c r="GJL50" s="1233"/>
      <c r="GJM50" s="1232"/>
      <c r="GJN50" s="1233"/>
      <c r="GJO50" s="1233"/>
      <c r="GJP50" s="1233"/>
      <c r="GJQ50" s="1233"/>
      <c r="GJR50" s="1233"/>
      <c r="GJS50" s="1233"/>
      <c r="GJT50" s="1233"/>
      <c r="GJU50" s="1233"/>
      <c r="GJV50" s="1232"/>
      <c r="GJW50" s="1233"/>
      <c r="GJX50" s="1233"/>
      <c r="GJY50" s="1233"/>
      <c r="GJZ50" s="1233"/>
      <c r="GKA50" s="1233"/>
      <c r="GKB50" s="1233"/>
      <c r="GKC50" s="1233"/>
      <c r="GKD50" s="1233"/>
      <c r="GKE50" s="1232"/>
      <c r="GKF50" s="1233"/>
      <c r="GKG50" s="1233"/>
      <c r="GKH50" s="1233"/>
      <c r="GKI50" s="1233"/>
      <c r="GKJ50" s="1233"/>
      <c r="GKK50" s="1233"/>
      <c r="GKL50" s="1233"/>
      <c r="GKM50" s="1233"/>
      <c r="GKN50" s="1232"/>
      <c r="GKO50" s="1233"/>
      <c r="GKP50" s="1233"/>
      <c r="GKQ50" s="1233"/>
      <c r="GKR50" s="1233"/>
      <c r="GKS50" s="1233"/>
      <c r="GKT50" s="1233"/>
      <c r="GKU50" s="1233"/>
      <c r="GKV50" s="1233"/>
      <c r="GKW50" s="1232"/>
      <c r="GKX50" s="1233"/>
      <c r="GKY50" s="1233"/>
      <c r="GKZ50" s="1233"/>
      <c r="GLA50" s="1233"/>
      <c r="GLB50" s="1233"/>
      <c r="GLC50" s="1233"/>
      <c r="GLD50" s="1233"/>
      <c r="GLE50" s="1233"/>
      <c r="GLF50" s="1232"/>
      <c r="GLG50" s="1233"/>
      <c r="GLH50" s="1233"/>
      <c r="GLI50" s="1233"/>
      <c r="GLJ50" s="1233"/>
      <c r="GLK50" s="1233"/>
      <c r="GLL50" s="1233"/>
      <c r="GLM50" s="1233"/>
      <c r="GLN50" s="1233"/>
      <c r="GLO50" s="1232"/>
      <c r="GLP50" s="1233"/>
      <c r="GLQ50" s="1233"/>
      <c r="GLR50" s="1233"/>
      <c r="GLS50" s="1233"/>
      <c r="GLT50" s="1233"/>
      <c r="GLU50" s="1233"/>
      <c r="GLV50" s="1233"/>
      <c r="GLW50" s="1233"/>
      <c r="GLX50" s="1232"/>
      <c r="GLY50" s="1233"/>
      <c r="GLZ50" s="1233"/>
      <c r="GMA50" s="1233"/>
      <c r="GMB50" s="1233"/>
      <c r="GMC50" s="1233"/>
      <c r="GMD50" s="1233"/>
      <c r="GME50" s="1233"/>
      <c r="GMF50" s="1233"/>
      <c r="GMG50" s="1232"/>
      <c r="GMH50" s="1233"/>
      <c r="GMI50" s="1233"/>
      <c r="GMJ50" s="1233"/>
      <c r="GMK50" s="1233"/>
      <c r="GML50" s="1233"/>
      <c r="GMM50" s="1233"/>
      <c r="GMN50" s="1233"/>
      <c r="GMO50" s="1233"/>
      <c r="GMP50" s="1232"/>
      <c r="GMQ50" s="1233"/>
      <c r="GMR50" s="1233"/>
      <c r="GMS50" s="1233"/>
      <c r="GMT50" s="1233"/>
      <c r="GMU50" s="1233"/>
      <c r="GMV50" s="1233"/>
      <c r="GMW50" s="1233"/>
      <c r="GMX50" s="1233"/>
      <c r="GMY50" s="1232"/>
      <c r="GMZ50" s="1233"/>
      <c r="GNA50" s="1233"/>
      <c r="GNB50" s="1233"/>
      <c r="GNC50" s="1233"/>
      <c r="GND50" s="1233"/>
      <c r="GNE50" s="1233"/>
      <c r="GNF50" s="1233"/>
      <c r="GNG50" s="1233"/>
      <c r="GNH50" s="1232"/>
      <c r="GNI50" s="1233"/>
      <c r="GNJ50" s="1233"/>
      <c r="GNK50" s="1233"/>
      <c r="GNL50" s="1233"/>
      <c r="GNM50" s="1233"/>
      <c r="GNN50" s="1233"/>
      <c r="GNO50" s="1233"/>
      <c r="GNP50" s="1233"/>
      <c r="GNQ50" s="1232"/>
      <c r="GNR50" s="1233"/>
      <c r="GNS50" s="1233"/>
      <c r="GNT50" s="1233"/>
      <c r="GNU50" s="1233"/>
      <c r="GNV50" s="1233"/>
      <c r="GNW50" s="1233"/>
      <c r="GNX50" s="1233"/>
      <c r="GNY50" s="1233"/>
      <c r="GNZ50" s="1232"/>
      <c r="GOA50" s="1233"/>
      <c r="GOB50" s="1233"/>
      <c r="GOC50" s="1233"/>
      <c r="GOD50" s="1233"/>
      <c r="GOE50" s="1233"/>
      <c r="GOF50" s="1233"/>
      <c r="GOG50" s="1233"/>
      <c r="GOH50" s="1233"/>
      <c r="GOI50" s="1232"/>
      <c r="GOJ50" s="1233"/>
      <c r="GOK50" s="1233"/>
      <c r="GOL50" s="1233"/>
      <c r="GOM50" s="1233"/>
      <c r="GON50" s="1233"/>
      <c r="GOO50" s="1233"/>
      <c r="GOP50" s="1233"/>
      <c r="GOQ50" s="1233"/>
      <c r="GOR50" s="1232"/>
      <c r="GOS50" s="1233"/>
      <c r="GOT50" s="1233"/>
      <c r="GOU50" s="1233"/>
      <c r="GOV50" s="1233"/>
      <c r="GOW50" s="1233"/>
      <c r="GOX50" s="1233"/>
      <c r="GOY50" s="1233"/>
      <c r="GOZ50" s="1233"/>
      <c r="GPA50" s="1232"/>
      <c r="GPB50" s="1233"/>
      <c r="GPC50" s="1233"/>
      <c r="GPD50" s="1233"/>
      <c r="GPE50" s="1233"/>
      <c r="GPF50" s="1233"/>
      <c r="GPG50" s="1233"/>
      <c r="GPH50" s="1233"/>
      <c r="GPI50" s="1233"/>
      <c r="GPJ50" s="1232"/>
      <c r="GPK50" s="1233"/>
      <c r="GPL50" s="1233"/>
      <c r="GPM50" s="1233"/>
      <c r="GPN50" s="1233"/>
      <c r="GPO50" s="1233"/>
      <c r="GPP50" s="1233"/>
      <c r="GPQ50" s="1233"/>
      <c r="GPR50" s="1233"/>
      <c r="GPS50" s="1232"/>
      <c r="GPT50" s="1233"/>
      <c r="GPU50" s="1233"/>
      <c r="GPV50" s="1233"/>
      <c r="GPW50" s="1233"/>
      <c r="GPX50" s="1233"/>
      <c r="GPY50" s="1233"/>
      <c r="GPZ50" s="1233"/>
      <c r="GQA50" s="1233"/>
      <c r="GQB50" s="1232"/>
      <c r="GQC50" s="1233"/>
      <c r="GQD50" s="1233"/>
      <c r="GQE50" s="1233"/>
      <c r="GQF50" s="1233"/>
      <c r="GQG50" s="1233"/>
      <c r="GQH50" s="1233"/>
      <c r="GQI50" s="1233"/>
      <c r="GQJ50" s="1233"/>
      <c r="GQK50" s="1232"/>
      <c r="GQL50" s="1233"/>
      <c r="GQM50" s="1233"/>
      <c r="GQN50" s="1233"/>
      <c r="GQO50" s="1233"/>
      <c r="GQP50" s="1233"/>
      <c r="GQQ50" s="1233"/>
      <c r="GQR50" s="1233"/>
      <c r="GQS50" s="1233"/>
      <c r="GQT50" s="1232"/>
      <c r="GQU50" s="1233"/>
      <c r="GQV50" s="1233"/>
      <c r="GQW50" s="1233"/>
      <c r="GQX50" s="1233"/>
      <c r="GQY50" s="1233"/>
      <c r="GQZ50" s="1233"/>
      <c r="GRA50" s="1233"/>
      <c r="GRB50" s="1233"/>
      <c r="GRC50" s="1232"/>
      <c r="GRD50" s="1233"/>
      <c r="GRE50" s="1233"/>
      <c r="GRF50" s="1233"/>
      <c r="GRG50" s="1233"/>
      <c r="GRH50" s="1233"/>
      <c r="GRI50" s="1233"/>
      <c r="GRJ50" s="1233"/>
      <c r="GRK50" s="1233"/>
      <c r="GRL50" s="1232"/>
      <c r="GRM50" s="1233"/>
      <c r="GRN50" s="1233"/>
      <c r="GRO50" s="1233"/>
      <c r="GRP50" s="1233"/>
      <c r="GRQ50" s="1233"/>
      <c r="GRR50" s="1233"/>
      <c r="GRS50" s="1233"/>
      <c r="GRT50" s="1233"/>
      <c r="GRU50" s="1232"/>
      <c r="GRV50" s="1233"/>
      <c r="GRW50" s="1233"/>
      <c r="GRX50" s="1233"/>
      <c r="GRY50" s="1233"/>
      <c r="GRZ50" s="1233"/>
      <c r="GSA50" s="1233"/>
      <c r="GSB50" s="1233"/>
      <c r="GSC50" s="1233"/>
      <c r="GSD50" s="1232"/>
      <c r="GSE50" s="1233"/>
      <c r="GSF50" s="1233"/>
      <c r="GSG50" s="1233"/>
      <c r="GSH50" s="1233"/>
      <c r="GSI50" s="1233"/>
      <c r="GSJ50" s="1233"/>
      <c r="GSK50" s="1233"/>
      <c r="GSL50" s="1233"/>
      <c r="GSM50" s="1232"/>
      <c r="GSN50" s="1233"/>
      <c r="GSO50" s="1233"/>
      <c r="GSP50" s="1233"/>
      <c r="GSQ50" s="1233"/>
      <c r="GSR50" s="1233"/>
      <c r="GSS50" s="1233"/>
      <c r="GST50" s="1233"/>
      <c r="GSU50" s="1233"/>
      <c r="GSV50" s="1232"/>
      <c r="GSW50" s="1233"/>
      <c r="GSX50" s="1233"/>
      <c r="GSY50" s="1233"/>
      <c r="GSZ50" s="1233"/>
      <c r="GTA50" s="1233"/>
      <c r="GTB50" s="1233"/>
      <c r="GTC50" s="1233"/>
      <c r="GTD50" s="1233"/>
      <c r="GTE50" s="1232"/>
      <c r="GTF50" s="1233"/>
      <c r="GTG50" s="1233"/>
      <c r="GTH50" s="1233"/>
      <c r="GTI50" s="1233"/>
      <c r="GTJ50" s="1233"/>
      <c r="GTK50" s="1233"/>
      <c r="GTL50" s="1233"/>
      <c r="GTM50" s="1233"/>
      <c r="GTN50" s="1232"/>
      <c r="GTO50" s="1233"/>
      <c r="GTP50" s="1233"/>
      <c r="GTQ50" s="1233"/>
      <c r="GTR50" s="1233"/>
      <c r="GTS50" s="1233"/>
      <c r="GTT50" s="1233"/>
      <c r="GTU50" s="1233"/>
      <c r="GTV50" s="1233"/>
      <c r="GTW50" s="1232"/>
      <c r="GTX50" s="1233"/>
      <c r="GTY50" s="1233"/>
      <c r="GTZ50" s="1233"/>
      <c r="GUA50" s="1233"/>
      <c r="GUB50" s="1233"/>
      <c r="GUC50" s="1233"/>
      <c r="GUD50" s="1233"/>
      <c r="GUE50" s="1233"/>
      <c r="GUF50" s="1232"/>
      <c r="GUG50" s="1233"/>
      <c r="GUH50" s="1233"/>
      <c r="GUI50" s="1233"/>
      <c r="GUJ50" s="1233"/>
      <c r="GUK50" s="1233"/>
      <c r="GUL50" s="1233"/>
      <c r="GUM50" s="1233"/>
      <c r="GUN50" s="1233"/>
      <c r="GUO50" s="1232"/>
      <c r="GUP50" s="1233"/>
      <c r="GUQ50" s="1233"/>
      <c r="GUR50" s="1233"/>
      <c r="GUS50" s="1233"/>
      <c r="GUT50" s="1233"/>
      <c r="GUU50" s="1233"/>
      <c r="GUV50" s="1233"/>
      <c r="GUW50" s="1233"/>
      <c r="GUX50" s="1232"/>
      <c r="GUY50" s="1233"/>
      <c r="GUZ50" s="1233"/>
      <c r="GVA50" s="1233"/>
      <c r="GVB50" s="1233"/>
      <c r="GVC50" s="1233"/>
      <c r="GVD50" s="1233"/>
      <c r="GVE50" s="1233"/>
      <c r="GVF50" s="1233"/>
      <c r="GVG50" s="1232"/>
      <c r="GVH50" s="1233"/>
      <c r="GVI50" s="1233"/>
      <c r="GVJ50" s="1233"/>
      <c r="GVK50" s="1233"/>
      <c r="GVL50" s="1233"/>
      <c r="GVM50" s="1233"/>
      <c r="GVN50" s="1233"/>
      <c r="GVO50" s="1233"/>
      <c r="GVP50" s="1232"/>
      <c r="GVQ50" s="1233"/>
      <c r="GVR50" s="1233"/>
      <c r="GVS50" s="1233"/>
      <c r="GVT50" s="1233"/>
      <c r="GVU50" s="1233"/>
      <c r="GVV50" s="1233"/>
      <c r="GVW50" s="1233"/>
      <c r="GVX50" s="1233"/>
      <c r="GVY50" s="1232"/>
      <c r="GVZ50" s="1233"/>
      <c r="GWA50" s="1233"/>
      <c r="GWB50" s="1233"/>
      <c r="GWC50" s="1233"/>
      <c r="GWD50" s="1233"/>
      <c r="GWE50" s="1233"/>
      <c r="GWF50" s="1233"/>
      <c r="GWG50" s="1233"/>
      <c r="GWH50" s="1232"/>
      <c r="GWI50" s="1233"/>
      <c r="GWJ50" s="1233"/>
      <c r="GWK50" s="1233"/>
      <c r="GWL50" s="1233"/>
      <c r="GWM50" s="1233"/>
      <c r="GWN50" s="1233"/>
      <c r="GWO50" s="1233"/>
      <c r="GWP50" s="1233"/>
      <c r="GWQ50" s="1232"/>
      <c r="GWR50" s="1233"/>
      <c r="GWS50" s="1233"/>
      <c r="GWT50" s="1233"/>
      <c r="GWU50" s="1233"/>
      <c r="GWV50" s="1233"/>
      <c r="GWW50" s="1233"/>
      <c r="GWX50" s="1233"/>
      <c r="GWY50" s="1233"/>
      <c r="GWZ50" s="1232"/>
      <c r="GXA50" s="1233"/>
      <c r="GXB50" s="1233"/>
      <c r="GXC50" s="1233"/>
      <c r="GXD50" s="1233"/>
      <c r="GXE50" s="1233"/>
      <c r="GXF50" s="1233"/>
      <c r="GXG50" s="1233"/>
      <c r="GXH50" s="1233"/>
      <c r="GXI50" s="1232"/>
      <c r="GXJ50" s="1233"/>
      <c r="GXK50" s="1233"/>
      <c r="GXL50" s="1233"/>
      <c r="GXM50" s="1233"/>
      <c r="GXN50" s="1233"/>
      <c r="GXO50" s="1233"/>
      <c r="GXP50" s="1233"/>
      <c r="GXQ50" s="1233"/>
      <c r="GXR50" s="1232"/>
      <c r="GXS50" s="1233"/>
      <c r="GXT50" s="1233"/>
      <c r="GXU50" s="1233"/>
      <c r="GXV50" s="1233"/>
      <c r="GXW50" s="1233"/>
      <c r="GXX50" s="1233"/>
      <c r="GXY50" s="1233"/>
      <c r="GXZ50" s="1233"/>
      <c r="GYA50" s="1232"/>
      <c r="GYB50" s="1233"/>
      <c r="GYC50" s="1233"/>
      <c r="GYD50" s="1233"/>
      <c r="GYE50" s="1233"/>
      <c r="GYF50" s="1233"/>
      <c r="GYG50" s="1233"/>
      <c r="GYH50" s="1233"/>
      <c r="GYI50" s="1233"/>
      <c r="GYJ50" s="1232"/>
      <c r="GYK50" s="1233"/>
      <c r="GYL50" s="1233"/>
      <c r="GYM50" s="1233"/>
      <c r="GYN50" s="1233"/>
      <c r="GYO50" s="1233"/>
      <c r="GYP50" s="1233"/>
      <c r="GYQ50" s="1233"/>
      <c r="GYR50" s="1233"/>
      <c r="GYS50" s="1232"/>
      <c r="GYT50" s="1233"/>
      <c r="GYU50" s="1233"/>
      <c r="GYV50" s="1233"/>
      <c r="GYW50" s="1233"/>
      <c r="GYX50" s="1233"/>
      <c r="GYY50" s="1233"/>
      <c r="GYZ50" s="1233"/>
      <c r="GZA50" s="1233"/>
      <c r="GZB50" s="1232"/>
      <c r="GZC50" s="1233"/>
      <c r="GZD50" s="1233"/>
      <c r="GZE50" s="1233"/>
      <c r="GZF50" s="1233"/>
      <c r="GZG50" s="1233"/>
      <c r="GZH50" s="1233"/>
      <c r="GZI50" s="1233"/>
      <c r="GZJ50" s="1233"/>
      <c r="GZK50" s="1232"/>
      <c r="GZL50" s="1233"/>
      <c r="GZM50" s="1233"/>
      <c r="GZN50" s="1233"/>
      <c r="GZO50" s="1233"/>
      <c r="GZP50" s="1233"/>
      <c r="GZQ50" s="1233"/>
      <c r="GZR50" s="1233"/>
      <c r="GZS50" s="1233"/>
      <c r="GZT50" s="1232"/>
      <c r="GZU50" s="1233"/>
      <c r="GZV50" s="1233"/>
      <c r="GZW50" s="1233"/>
      <c r="GZX50" s="1233"/>
      <c r="GZY50" s="1233"/>
      <c r="GZZ50" s="1233"/>
      <c r="HAA50" s="1233"/>
      <c r="HAB50" s="1233"/>
      <c r="HAC50" s="1232"/>
      <c r="HAD50" s="1233"/>
      <c r="HAE50" s="1233"/>
      <c r="HAF50" s="1233"/>
      <c r="HAG50" s="1233"/>
      <c r="HAH50" s="1233"/>
      <c r="HAI50" s="1233"/>
      <c r="HAJ50" s="1233"/>
      <c r="HAK50" s="1233"/>
      <c r="HAL50" s="1232"/>
      <c r="HAM50" s="1233"/>
      <c r="HAN50" s="1233"/>
      <c r="HAO50" s="1233"/>
      <c r="HAP50" s="1233"/>
      <c r="HAQ50" s="1233"/>
      <c r="HAR50" s="1233"/>
      <c r="HAS50" s="1233"/>
      <c r="HAT50" s="1233"/>
      <c r="HAU50" s="1232"/>
      <c r="HAV50" s="1233"/>
      <c r="HAW50" s="1233"/>
      <c r="HAX50" s="1233"/>
      <c r="HAY50" s="1233"/>
      <c r="HAZ50" s="1233"/>
      <c r="HBA50" s="1233"/>
      <c r="HBB50" s="1233"/>
      <c r="HBC50" s="1233"/>
      <c r="HBD50" s="1232"/>
      <c r="HBE50" s="1233"/>
      <c r="HBF50" s="1233"/>
      <c r="HBG50" s="1233"/>
      <c r="HBH50" s="1233"/>
      <c r="HBI50" s="1233"/>
      <c r="HBJ50" s="1233"/>
      <c r="HBK50" s="1233"/>
      <c r="HBL50" s="1233"/>
      <c r="HBM50" s="1232"/>
      <c r="HBN50" s="1233"/>
      <c r="HBO50" s="1233"/>
      <c r="HBP50" s="1233"/>
      <c r="HBQ50" s="1233"/>
      <c r="HBR50" s="1233"/>
      <c r="HBS50" s="1233"/>
      <c r="HBT50" s="1233"/>
      <c r="HBU50" s="1233"/>
      <c r="HBV50" s="1232"/>
      <c r="HBW50" s="1233"/>
      <c r="HBX50" s="1233"/>
      <c r="HBY50" s="1233"/>
      <c r="HBZ50" s="1233"/>
      <c r="HCA50" s="1233"/>
      <c r="HCB50" s="1233"/>
      <c r="HCC50" s="1233"/>
      <c r="HCD50" s="1233"/>
      <c r="HCE50" s="1232"/>
      <c r="HCF50" s="1233"/>
      <c r="HCG50" s="1233"/>
      <c r="HCH50" s="1233"/>
      <c r="HCI50" s="1233"/>
      <c r="HCJ50" s="1233"/>
      <c r="HCK50" s="1233"/>
      <c r="HCL50" s="1233"/>
      <c r="HCM50" s="1233"/>
      <c r="HCN50" s="1232"/>
      <c r="HCO50" s="1233"/>
      <c r="HCP50" s="1233"/>
      <c r="HCQ50" s="1233"/>
      <c r="HCR50" s="1233"/>
      <c r="HCS50" s="1233"/>
      <c r="HCT50" s="1233"/>
      <c r="HCU50" s="1233"/>
      <c r="HCV50" s="1233"/>
      <c r="HCW50" s="1232"/>
      <c r="HCX50" s="1233"/>
      <c r="HCY50" s="1233"/>
      <c r="HCZ50" s="1233"/>
      <c r="HDA50" s="1233"/>
      <c r="HDB50" s="1233"/>
      <c r="HDC50" s="1233"/>
      <c r="HDD50" s="1233"/>
      <c r="HDE50" s="1233"/>
      <c r="HDF50" s="1232"/>
      <c r="HDG50" s="1233"/>
      <c r="HDH50" s="1233"/>
      <c r="HDI50" s="1233"/>
      <c r="HDJ50" s="1233"/>
      <c r="HDK50" s="1233"/>
      <c r="HDL50" s="1233"/>
      <c r="HDM50" s="1233"/>
      <c r="HDN50" s="1233"/>
      <c r="HDO50" s="1232"/>
      <c r="HDP50" s="1233"/>
      <c r="HDQ50" s="1233"/>
      <c r="HDR50" s="1233"/>
      <c r="HDS50" s="1233"/>
      <c r="HDT50" s="1233"/>
      <c r="HDU50" s="1233"/>
      <c r="HDV50" s="1233"/>
      <c r="HDW50" s="1233"/>
      <c r="HDX50" s="1232"/>
      <c r="HDY50" s="1233"/>
      <c r="HDZ50" s="1233"/>
      <c r="HEA50" s="1233"/>
      <c r="HEB50" s="1233"/>
      <c r="HEC50" s="1233"/>
      <c r="HED50" s="1233"/>
      <c r="HEE50" s="1233"/>
      <c r="HEF50" s="1233"/>
      <c r="HEG50" s="1232"/>
      <c r="HEH50" s="1233"/>
      <c r="HEI50" s="1233"/>
      <c r="HEJ50" s="1233"/>
      <c r="HEK50" s="1233"/>
      <c r="HEL50" s="1233"/>
      <c r="HEM50" s="1233"/>
      <c r="HEN50" s="1233"/>
      <c r="HEO50" s="1233"/>
      <c r="HEP50" s="1232"/>
      <c r="HEQ50" s="1233"/>
      <c r="HER50" s="1233"/>
      <c r="HES50" s="1233"/>
      <c r="HET50" s="1233"/>
      <c r="HEU50" s="1233"/>
      <c r="HEV50" s="1233"/>
      <c r="HEW50" s="1233"/>
      <c r="HEX50" s="1233"/>
      <c r="HEY50" s="1232"/>
      <c r="HEZ50" s="1233"/>
      <c r="HFA50" s="1233"/>
      <c r="HFB50" s="1233"/>
      <c r="HFC50" s="1233"/>
      <c r="HFD50" s="1233"/>
      <c r="HFE50" s="1233"/>
      <c r="HFF50" s="1233"/>
      <c r="HFG50" s="1233"/>
      <c r="HFH50" s="1232"/>
      <c r="HFI50" s="1233"/>
      <c r="HFJ50" s="1233"/>
      <c r="HFK50" s="1233"/>
      <c r="HFL50" s="1233"/>
      <c r="HFM50" s="1233"/>
      <c r="HFN50" s="1233"/>
      <c r="HFO50" s="1233"/>
      <c r="HFP50" s="1233"/>
      <c r="HFQ50" s="1232"/>
      <c r="HFR50" s="1233"/>
      <c r="HFS50" s="1233"/>
      <c r="HFT50" s="1233"/>
      <c r="HFU50" s="1233"/>
      <c r="HFV50" s="1233"/>
      <c r="HFW50" s="1233"/>
      <c r="HFX50" s="1233"/>
      <c r="HFY50" s="1233"/>
      <c r="HFZ50" s="1232"/>
      <c r="HGA50" s="1233"/>
      <c r="HGB50" s="1233"/>
      <c r="HGC50" s="1233"/>
      <c r="HGD50" s="1233"/>
      <c r="HGE50" s="1233"/>
      <c r="HGF50" s="1233"/>
      <c r="HGG50" s="1233"/>
      <c r="HGH50" s="1233"/>
      <c r="HGI50" s="1232"/>
      <c r="HGJ50" s="1233"/>
      <c r="HGK50" s="1233"/>
      <c r="HGL50" s="1233"/>
      <c r="HGM50" s="1233"/>
      <c r="HGN50" s="1233"/>
      <c r="HGO50" s="1233"/>
      <c r="HGP50" s="1233"/>
      <c r="HGQ50" s="1233"/>
      <c r="HGR50" s="1232"/>
      <c r="HGS50" s="1233"/>
      <c r="HGT50" s="1233"/>
      <c r="HGU50" s="1233"/>
      <c r="HGV50" s="1233"/>
      <c r="HGW50" s="1233"/>
      <c r="HGX50" s="1233"/>
      <c r="HGY50" s="1233"/>
      <c r="HGZ50" s="1233"/>
      <c r="HHA50" s="1232"/>
      <c r="HHB50" s="1233"/>
      <c r="HHC50" s="1233"/>
      <c r="HHD50" s="1233"/>
      <c r="HHE50" s="1233"/>
      <c r="HHF50" s="1233"/>
      <c r="HHG50" s="1233"/>
      <c r="HHH50" s="1233"/>
      <c r="HHI50" s="1233"/>
      <c r="HHJ50" s="1232"/>
      <c r="HHK50" s="1233"/>
      <c r="HHL50" s="1233"/>
      <c r="HHM50" s="1233"/>
      <c r="HHN50" s="1233"/>
      <c r="HHO50" s="1233"/>
      <c r="HHP50" s="1233"/>
      <c r="HHQ50" s="1233"/>
      <c r="HHR50" s="1233"/>
      <c r="HHS50" s="1232"/>
      <c r="HHT50" s="1233"/>
      <c r="HHU50" s="1233"/>
      <c r="HHV50" s="1233"/>
      <c r="HHW50" s="1233"/>
      <c r="HHX50" s="1233"/>
      <c r="HHY50" s="1233"/>
      <c r="HHZ50" s="1233"/>
      <c r="HIA50" s="1233"/>
      <c r="HIB50" s="1232"/>
      <c r="HIC50" s="1233"/>
      <c r="HID50" s="1233"/>
      <c r="HIE50" s="1233"/>
      <c r="HIF50" s="1233"/>
      <c r="HIG50" s="1233"/>
      <c r="HIH50" s="1233"/>
      <c r="HII50" s="1233"/>
      <c r="HIJ50" s="1233"/>
      <c r="HIK50" s="1232"/>
      <c r="HIL50" s="1233"/>
      <c r="HIM50" s="1233"/>
      <c r="HIN50" s="1233"/>
      <c r="HIO50" s="1233"/>
      <c r="HIP50" s="1233"/>
      <c r="HIQ50" s="1233"/>
      <c r="HIR50" s="1233"/>
      <c r="HIS50" s="1233"/>
      <c r="HIT50" s="1232"/>
      <c r="HIU50" s="1233"/>
      <c r="HIV50" s="1233"/>
      <c r="HIW50" s="1233"/>
      <c r="HIX50" s="1233"/>
      <c r="HIY50" s="1233"/>
      <c r="HIZ50" s="1233"/>
      <c r="HJA50" s="1233"/>
      <c r="HJB50" s="1233"/>
      <c r="HJC50" s="1232"/>
      <c r="HJD50" s="1233"/>
      <c r="HJE50" s="1233"/>
      <c r="HJF50" s="1233"/>
      <c r="HJG50" s="1233"/>
      <c r="HJH50" s="1233"/>
      <c r="HJI50" s="1233"/>
      <c r="HJJ50" s="1233"/>
      <c r="HJK50" s="1233"/>
      <c r="HJL50" s="1232"/>
      <c r="HJM50" s="1233"/>
      <c r="HJN50" s="1233"/>
      <c r="HJO50" s="1233"/>
      <c r="HJP50" s="1233"/>
      <c r="HJQ50" s="1233"/>
      <c r="HJR50" s="1233"/>
      <c r="HJS50" s="1233"/>
      <c r="HJT50" s="1233"/>
      <c r="HJU50" s="1232"/>
      <c r="HJV50" s="1233"/>
      <c r="HJW50" s="1233"/>
      <c r="HJX50" s="1233"/>
      <c r="HJY50" s="1233"/>
      <c r="HJZ50" s="1233"/>
      <c r="HKA50" s="1233"/>
      <c r="HKB50" s="1233"/>
      <c r="HKC50" s="1233"/>
      <c r="HKD50" s="1232"/>
      <c r="HKE50" s="1233"/>
      <c r="HKF50" s="1233"/>
      <c r="HKG50" s="1233"/>
      <c r="HKH50" s="1233"/>
      <c r="HKI50" s="1233"/>
      <c r="HKJ50" s="1233"/>
      <c r="HKK50" s="1233"/>
      <c r="HKL50" s="1233"/>
      <c r="HKM50" s="1232"/>
      <c r="HKN50" s="1233"/>
      <c r="HKO50" s="1233"/>
      <c r="HKP50" s="1233"/>
      <c r="HKQ50" s="1233"/>
      <c r="HKR50" s="1233"/>
      <c r="HKS50" s="1233"/>
      <c r="HKT50" s="1233"/>
      <c r="HKU50" s="1233"/>
      <c r="HKV50" s="1232"/>
      <c r="HKW50" s="1233"/>
      <c r="HKX50" s="1233"/>
      <c r="HKY50" s="1233"/>
      <c r="HKZ50" s="1233"/>
      <c r="HLA50" s="1233"/>
      <c r="HLB50" s="1233"/>
      <c r="HLC50" s="1233"/>
      <c r="HLD50" s="1233"/>
      <c r="HLE50" s="1232"/>
      <c r="HLF50" s="1233"/>
      <c r="HLG50" s="1233"/>
      <c r="HLH50" s="1233"/>
      <c r="HLI50" s="1233"/>
      <c r="HLJ50" s="1233"/>
      <c r="HLK50" s="1233"/>
      <c r="HLL50" s="1233"/>
      <c r="HLM50" s="1233"/>
      <c r="HLN50" s="1232"/>
      <c r="HLO50" s="1233"/>
      <c r="HLP50" s="1233"/>
      <c r="HLQ50" s="1233"/>
      <c r="HLR50" s="1233"/>
      <c r="HLS50" s="1233"/>
      <c r="HLT50" s="1233"/>
      <c r="HLU50" s="1233"/>
      <c r="HLV50" s="1233"/>
      <c r="HLW50" s="1232"/>
      <c r="HLX50" s="1233"/>
      <c r="HLY50" s="1233"/>
      <c r="HLZ50" s="1233"/>
      <c r="HMA50" s="1233"/>
      <c r="HMB50" s="1233"/>
      <c r="HMC50" s="1233"/>
      <c r="HMD50" s="1233"/>
      <c r="HME50" s="1233"/>
      <c r="HMF50" s="1232"/>
      <c r="HMG50" s="1233"/>
      <c r="HMH50" s="1233"/>
      <c r="HMI50" s="1233"/>
      <c r="HMJ50" s="1233"/>
      <c r="HMK50" s="1233"/>
      <c r="HML50" s="1233"/>
      <c r="HMM50" s="1233"/>
      <c r="HMN50" s="1233"/>
      <c r="HMO50" s="1232"/>
      <c r="HMP50" s="1233"/>
      <c r="HMQ50" s="1233"/>
      <c r="HMR50" s="1233"/>
      <c r="HMS50" s="1233"/>
      <c r="HMT50" s="1233"/>
      <c r="HMU50" s="1233"/>
      <c r="HMV50" s="1233"/>
      <c r="HMW50" s="1233"/>
      <c r="HMX50" s="1232"/>
      <c r="HMY50" s="1233"/>
      <c r="HMZ50" s="1233"/>
      <c r="HNA50" s="1233"/>
      <c r="HNB50" s="1233"/>
      <c r="HNC50" s="1233"/>
      <c r="HND50" s="1233"/>
      <c r="HNE50" s="1233"/>
      <c r="HNF50" s="1233"/>
      <c r="HNG50" s="1232"/>
      <c r="HNH50" s="1233"/>
      <c r="HNI50" s="1233"/>
      <c r="HNJ50" s="1233"/>
      <c r="HNK50" s="1233"/>
      <c r="HNL50" s="1233"/>
      <c r="HNM50" s="1233"/>
      <c r="HNN50" s="1233"/>
      <c r="HNO50" s="1233"/>
      <c r="HNP50" s="1232"/>
      <c r="HNQ50" s="1233"/>
      <c r="HNR50" s="1233"/>
      <c r="HNS50" s="1233"/>
      <c r="HNT50" s="1233"/>
      <c r="HNU50" s="1233"/>
      <c r="HNV50" s="1233"/>
      <c r="HNW50" s="1233"/>
      <c r="HNX50" s="1233"/>
      <c r="HNY50" s="1232"/>
      <c r="HNZ50" s="1233"/>
      <c r="HOA50" s="1233"/>
      <c r="HOB50" s="1233"/>
      <c r="HOC50" s="1233"/>
      <c r="HOD50" s="1233"/>
      <c r="HOE50" s="1233"/>
      <c r="HOF50" s="1233"/>
      <c r="HOG50" s="1233"/>
      <c r="HOH50" s="1232"/>
      <c r="HOI50" s="1233"/>
      <c r="HOJ50" s="1233"/>
      <c r="HOK50" s="1233"/>
      <c r="HOL50" s="1233"/>
      <c r="HOM50" s="1233"/>
      <c r="HON50" s="1233"/>
      <c r="HOO50" s="1233"/>
      <c r="HOP50" s="1233"/>
      <c r="HOQ50" s="1232"/>
      <c r="HOR50" s="1233"/>
      <c r="HOS50" s="1233"/>
      <c r="HOT50" s="1233"/>
      <c r="HOU50" s="1233"/>
      <c r="HOV50" s="1233"/>
      <c r="HOW50" s="1233"/>
      <c r="HOX50" s="1233"/>
      <c r="HOY50" s="1233"/>
      <c r="HOZ50" s="1232"/>
      <c r="HPA50" s="1233"/>
      <c r="HPB50" s="1233"/>
      <c r="HPC50" s="1233"/>
      <c r="HPD50" s="1233"/>
      <c r="HPE50" s="1233"/>
      <c r="HPF50" s="1233"/>
      <c r="HPG50" s="1233"/>
      <c r="HPH50" s="1233"/>
      <c r="HPI50" s="1232"/>
      <c r="HPJ50" s="1233"/>
      <c r="HPK50" s="1233"/>
      <c r="HPL50" s="1233"/>
      <c r="HPM50" s="1233"/>
      <c r="HPN50" s="1233"/>
      <c r="HPO50" s="1233"/>
      <c r="HPP50" s="1233"/>
      <c r="HPQ50" s="1233"/>
      <c r="HPR50" s="1232"/>
      <c r="HPS50" s="1233"/>
      <c r="HPT50" s="1233"/>
      <c r="HPU50" s="1233"/>
      <c r="HPV50" s="1233"/>
      <c r="HPW50" s="1233"/>
      <c r="HPX50" s="1233"/>
      <c r="HPY50" s="1233"/>
      <c r="HPZ50" s="1233"/>
      <c r="HQA50" s="1232"/>
      <c r="HQB50" s="1233"/>
      <c r="HQC50" s="1233"/>
      <c r="HQD50" s="1233"/>
      <c r="HQE50" s="1233"/>
      <c r="HQF50" s="1233"/>
      <c r="HQG50" s="1233"/>
      <c r="HQH50" s="1233"/>
      <c r="HQI50" s="1233"/>
      <c r="HQJ50" s="1232"/>
      <c r="HQK50" s="1233"/>
      <c r="HQL50" s="1233"/>
      <c r="HQM50" s="1233"/>
      <c r="HQN50" s="1233"/>
      <c r="HQO50" s="1233"/>
      <c r="HQP50" s="1233"/>
      <c r="HQQ50" s="1233"/>
      <c r="HQR50" s="1233"/>
      <c r="HQS50" s="1232"/>
      <c r="HQT50" s="1233"/>
      <c r="HQU50" s="1233"/>
      <c r="HQV50" s="1233"/>
      <c r="HQW50" s="1233"/>
      <c r="HQX50" s="1233"/>
      <c r="HQY50" s="1233"/>
      <c r="HQZ50" s="1233"/>
      <c r="HRA50" s="1233"/>
      <c r="HRB50" s="1232"/>
      <c r="HRC50" s="1233"/>
      <c r="HRD50" s="1233"/>
      <c r="HRE50" s="1233"/>
      <c r="HRF50" s="1233"/>
      <c r="HRG50" s="1233"/>
      <c r="HRH50" s="1233"/>
      <c r="HRI50" s="1233"/>
      <c r="HRJ50" s="1233"/>
      <c r="HRK50" s="1232"/>
      <c r="HRL50" s="1233"/>
      <c r="HRM50" s="1233"/>
      <c r="HRN50" s="1233"/>
      <c r="HRO50" s="1233"/>
      <c r="HRP50" s="1233"/>
      <c r="HRQ50" s="1233"/>
      <c r="HRR50" s="1233"/>
      <c r="HRS50" s="1233"/>
      <c r="HRT50" s="1232"/>
      <c r="HRU50" s="1233"/>
      <c r="HRV50" s="1233"/>
      <c r="HRW50" s="1233"/>
      <c r="HRX50" s="1233"/>
      <c r="HRY50" s="1233"/>
      <c r="HRZ50" s="1233"/>
      <c r="HSA50" s="1233"/>
      <c r="HSB50" s="1233"/>
      <c r="HSC50" s="1232"/>
      <c r="HSD50" s="1233"/>
      <c r="HSE50" s="1233"/>
      <c r="HSF50" s="1233"/>
      <c r="HSG50" s="1233"/>
      <c r="HSH50" s="1233"/>
      <c r="HSI50" s="1233"/>
      <c r="HSJ50" s="1233"/>
      <c r="HSK50" s="1233"/>
      <c r="HSL50" s="1232"/>
      <c r="HSM50" s="1233"/>
      <c r="HSN50" s="1233"/>
      <c r="HSO50" s="1233"/>
      <c r="HSP50" s="1233"/>
      <c r="HSQ50" s="1233"/>
      <c r="HSR50" s="1233"/>
      <c r="HSS50" s="1233"/>
      <c r="HST50" s="1233"/>
      <c r="HSU50" s="1232"/>
      <c r="HSV50" s="1233"/>
      <c r="HSW50" s="1233"/>
      <c r="HSX50" s="1233"/>
      <c r="HSY50" s="1233"/>
      <c r="HSZ50" s="1233"/>
      <c r="HTA50" s="1233"/>
      <c r="HTB50" s="1233"/>
      <c r="HTC50" s="1233"/>
      <c r="HTD50" s="1232"/>
      <c r="HTE50" s="1233"/>
      <c r="HTF50" s="1233"/>
      <c r="HTG50" s="1233"/>
      <c r="HTH50" s="1233"/>
      <c r="HTI50" s="1233"/>
      <c r="HTJ50" s="1233"/>
      <c r="HTK50" s="1233"/>
      <c r="HTL50" s="1233"/>
      <c r="HTM50" s="1232"/>
      <c r="HTN50" s="1233"/>
      <c r="HTO50" s="1233"/>
      <c r="HTP50" s="1233"/>
      <c r="HTQ50" s="1233"/>
      <c r="HTR50" s="1233"/>
      <c r="HTS50" s="1233"/>
      <c r="HTT50" s="1233"/>
      <c r="HTU50" s="1233"/>
      <c r="HTV50" s="1232"/>
      <c r="HTW50" s="1233"/>
      <c r="HTX50" s="1233"/>
      <c r="HTY50" s="1233"/>
      <c r="HTZ50" s="1233"/>
      <c r="HUA50" s="1233"/>
      <c r="HUB50" s="1233"/>
      <c r="HUC50" s="1233"/>
      <c r="HUD50" s="1233"/>
      <c r="HUE50" s="1232"/>
      <c r="HUF50" s="1233"/>
      <c r="HUG50" s="1233"/>
      <c r="HUH50" s="1233"/>
      <c r="HUI50" s="1233"/>
      <c r="HUJ50" s="1233"/>
      <c r="HUK50" s="1233"/>
      <c r="HUL50" s="1233"/>
      <c r="HUM50" s="1233"/>
      <c r="HUN50" s="1232"/>
      <c r="HUO50" s="1233"/>
      <c r="HUP50" s="1233"/>
      <c r="HUQ50" s="1233"/>
      <c r="HUR50" s="1233"/>
      <c r="HUS50" s="1233"/>
      <c r="HUT50" s="1233"/>
      <c r="HUU50" s="1233"/>
      <c r="HUV50" s="1233"/>
      <c r="HUW50" s="1232"/>
      <c r="HUX50" s="1233"/>
      <c r="HUY50" s="1233"/>
      <c r="HUZ50" s="1233"/>
      <c r="HVA50" s="1233"/>
      <c r="HVB50" s="1233"/>
      <c r="HVC50" s="1233"/>
      <c r="HVD50" s="1233"/>
      <c r="HVE50" s="1233"/>
      <c r="HVF50" s="1232"/>
      <c r="HVG50" s="1233"/>
      <c r="HVH50" s="1233"/>
      <c r="HVI50" s="1233"/>
      <c r="HVJ50" s="1233"/>
      <c r="HVK50" s="1233"/>
      <c r="HVL50" s="1233"/>
      <c r="HVM50" s="1233"/>
      <c r="HVN50" s="1233"/>
      <c r="HVO50" s="1232"/>
      <c r="HVP50" s="1233"/>
      <c r="HVQ50" s="1233"/>
      <c r="HVR50" s="1233"/>
      <c r="HVS50" s="1233"/>
      <c r="HVT50" s="1233"/>
      <c r="HVU50" s="1233"/>
      <c r="HVV50" s="1233"/>
      <c r="HVW50" s="1233"/>
      <c r="HVX50" s="1232"/>
      <c r="HVY50" s="1233"/>
      <c r="HVZ50" s="1233"/>
      <c r="HWA50" s="1233"/>
      <c r="HWB50" s="1233"/>
      <c r="HWC50" s="1233"/>
      <c r="HWD50" s="1233"/>
      <c r="HWE50" s="1233"/>
      <c r="HWF50" s="1233"/>
      <c r="HWG50" s="1232"/>
      <c r="HWH50" s="1233"/>
      <c r="HWI50" s="1233"/>
      <c r="HWJ50" s="1233"/>
      <c r="HWK50" s="1233"/>
      <c r="HWL50" s="1233"/>
      <c r="HWM50" s="1233"/>
      <c r="HWN50" s="1233"/>
      <c r="HWO50" s="1233"/>
      <c r="HWP50" s="1232"/>
      <c r="HWQ50" s="1233"/>
      <c r="HWR50" s="1233"/>
      <c r="HWS50" s="1233"/>
      <c r="HWT50" s="1233"/>
      <c r="HWU50" s="1233"/>
      <c r="HWV50" s="1233"/>
      <c r="HWW50" s="1233"/>
      <c r="HWX50" s="1233"/>
      <c r="HWY50" s="1232"/>
      <c r="HWZ50" s="1233"/>
      <c r="HXA50" s="1233"/>
      <c r="HXB50" s="1233"/>
      <c r="HXC50" s="1233"/>
      <c r="HXD50" s="1233"/>
      <c r="HXE50" s="1233"/>
      <c r="HXF50" s="1233"/>
      <c r="HXG50" s="1233"/>
      <c r="HXH50" s="1232"/>
      <c r="HXI50" s="1233"/>
      <c r="HXJ50" s="1233"/>
      <c r="HXK50" s="1233"/>
      <c r="HXL50" s="1233"/>
      <c r="HXM50" s="1233"/>
      <c r="HXN50" s="1233"/>
      <c r="HXO50" s="1233"/>
      <c r="HXP50" s="1233"/>
      <c r="HXQ50" s="1232"/>
      <c r="HXR50" s="1233"/>
      <c r="HXS50" s="1233"/>
      <c r="HXT50" s="1233"/>
      <c r="HXU50" s="1233"/>
      <c r="HXV50" s="1233"/>
      <c r="HXW50" s="1233"/>
      <c r="HXX50" s="1233"/>
      <c r="HXY50" s="1233"/>
      <c r="HXZ50" s="1232"/>
      <c r="HYA50" s="1233"/>
      <c r="HYB50" s="1233"/>
      <c r="HYC50" s="1233"/>
      <c r="HYD50" s="1233"/>
      <c r="HYE50" s="1233"/>
      <c r="HYF50" s="1233"/>
      <c r="HYG50" s="1233"/>
      <c r="HYH50" s="1233"/>
      <c r="HYI50" s="1232"/>
      <c r="HYJ50" s="1233"/>
      <c r="HYK50" s="1233"/>
      <c r="HYL50" s="1233"/>
      <c r="HYM50" s="1233"/>
      <c r="HYN50" s="1233"/>
      <c r="HYO50" s="1233"/>
      <c r="HYP50" s="1233"/>
      <c r="HYQ50" s="1233"/>
      <c r="HYR50" s="1232"/>
      <c r="HYS50" s="1233"/>
      <c r="HYT50" s="1233"/>
      <c r="HYU50" s="1233"/>
      <c r="HYV50" s="1233"/>
      <c r="HYW50" s="1233"/>
      <c r="HYX50" s="1233"/>
      <c r="HYY50" s="1233"/>
      <c r="HYZ50" s="1233"/>
      <c r="HZA50" s="1232"/>
      <c r="HZB50" s="1233"/>
      <c r="HZC50" s="1233"/>
      <c r="HZD50" s="1233"/>
      <c r="HZE50" s="1233"/>
      <c r="HZF50" s="1233"/>
      <c r="HZG50" s="1233"/>
      <c r="HZH50" s="1233"/>
      <c r="HZI50" s="1233"/>
      <c r="HZJ50" s="1232"/>
      <c r="HZK50" s="1233"/>
      <c r="HZL50" s="1233"/>
      <c r="HZM50" s="1233"/>
      <c r="HZN50" s="1233"/>
      <c r="HZO50" s="1233"/>
      <c r="HZP50" s="1233"/>
      <c r="HZQ50" s="1233"/>
      <c r="HZR50" s="1233"/>
      <c r="HZS50" s="1232"/>
      <c r="HZT50" s="1233"/>
      <c r="HZU50" s="1233"/>
      <c r="HZV50" s="1233"/>
      <c r="HZW50" s="1233"/>
      <c r="HZX50" s="1233"/>
      <c r="HZY50" s="1233"/>
      <c r="HZZ50" s="1233"/>
      <c r="IAA50" s="1233"/>
      <c r="IAB50" s="1232"/>
      <c r="IAC50" s="1233"/>
      <c r="IAD50" s="1233"/>
      <c r="IAE50" s="1233"/>
      <c r="IAF50" s="1233"/>
      <c r="IAG50" s="1233"/>
      <c r="IAH50" s="1233"/>
      <c r="IAI50" s="1233"/>
      <c r="IAJ50" s="1233"/>
      <c r="IAK50" s="1232"/>
      <c r="IAL50" s="1233"/>
      <c r="IAM50" s="1233"/>
      <c r="IAN50" s="1233"/>
      <c r="IAO50" s="1233"/>
      <c r="IAP50" s="1233"/>
      <c r="IAQ50" s="1233"/>
      <c r="IAR50" s="1233"/>
      <c r="IAS50" s="1233"/>
      <c r="IAT50" s="1232"/>
      <c r="IAU50" s="1233"/>
      <c r="IAV50" s="1233"/>
      <c r="IAW50" s="1233"/>
      <c r="IAX50" s="1233"/>
      <c r="IAY50" s="1233"/>
      <c r="IAZ50" s="1233"/>
      <c r="IBA50" s="1233"/>
      <c r="IBB50" s="1233"/>
      <c r="IBC50" s="1232"/>
      <c r="IBD50" s="1233"/>
      <c r="IBE50" s="1233"/>
      <c r="IBF50" s="1233"/>
      <c r="IBG50" s="1233"/>
      <c r="IBH50" s="1233"/>
      <c r="IBI50" s="1233"/>
      <c r="IBJ50" s="1233"/>
      <c r="IBK50" s="1233"/>
      <c r="IBL50" s="1232"/>
      <c r="IBM50" s="1233"/>
      <c r="IBN50" s="1233"/>
      <c r="IBO50" s="1233"/>
      <c r="IBP50" s="1233"/>
      <c r="IBQ50" s="1233"/>
      <c r="IBR50" s="1233"/>
      <c r="IBS50" s="1233"/>
      <c r="IBT50" s="1233"/>
      <c r="IBU50" s="1232"/>
      <c r="IBV50" s="1233"/>
      <c r="IBW50" s="1233"/>
      <c r="IBX50" s="1233"/>
      <c r="IBY50" s="1233"/>
      <c r="IBZ50" s="1233"/>
      <c r="ICA50" s="1233"/>
      <c r="ICB50" s="1233"/>
      <c r="ICC50" s="1233"/>
      <c r="ICD50" s="1232"/>
      <c r="ICE50" s="1233"/>
      <c r="ICF50" s="1233"/>
      <c r="ICG50" s="1233"/>
      <c r="ICH50" s="1233"/>
      <c r="ICI50" s="1233"/>
      <c r="ICJ50" s="1233"/>
      <c r="ICK50" s="1233"/>
      <c r="ICL50" s="1233"/>
      <c r="ICM50" s="1232"/>
      <c r="ICN50" s="1233"/>
      <c r="ICO50" s="1233"/>
      <c r="ICP50" s="1233"/>
      <c r="ICQ50" s="1233"/>
      <c r="ICR50" s="1233"/>
      <c r="ICS50" s="1233"/>
      <c r="ICT50" s="1233"/>
      <c r="ICU50" s="1233"/>
      <c r="ICV50" s="1232"/>
      <c r="ICW50" s="1233"/>
      <c r="ICX50" s="1233"/>
      <c r="ICY50" s="1233"/>
      <c r="ICZ50" s="1233"/>
      <c r="IDA50" s="1233"/>
      <c r="IDB50" s="1233"/>
      <c r="IDC50" s="1233"/>
      <c r="IDD50" s="1233"/>
      <c r="IDE50" s="1232"/>
      <c r="IDF50" s="1233"/>
      <c r="IDG50" s="1233"/>
      <c r="IDH50" s="1233"/>
      <c r="IDI50" s="1233"/>
      <c r="IDJ50" s="1233"/>
      <c r="IDK50" s="1233"/>
      <c r="IDL50" s="1233"/>
      <c r="IDM50" s="1233"/>
      <c r="IDN50" s="1232"/>
      <c r="IDO50" s="1233"/>
      <c r="IDP50" s="1233"/>
      <c r="IDQ50" s="1233"/>
      <c r="IDR50" s="1233"/>
      <c r="IDS50" s="1233"/>
      <c r="IDT50" s="1233"/>
      <c r="IDU50" s="1233"/>
      <c r="IDV50" s="1233"/>
      <c r="IDW50" s="1232"/>
      <c r="IDX50" s="1233"/>
      <c r="IDY50" s="1233"/>
      <c r="IDZ50" s="1233"/>
      <c r="IEA50" s="1233"/>
      <c r="IEB50" s="1233"/>
      <c r="IEC50" s="1233"/>
      <c r="IED50" s="1233"/>
      <c r="IEE50" s="1233"/>
      <c r="IEF50" s="1232"/>
      <c r="IEG50" s="1233"/>
      <c r="IEH50" s="1233"/>
      <c r="IEI50" s="1233"/>
      <c r="IEJ50" s="1233"/>
      <c r="IEK50" s="1233"/>
      <c r="IEL50" s="1233"/>
      <c r="IEM50" s="1233"/>
      <c r="IEN50" s="1233"/>
      <c r="IEO50" s="1232"/>
      <c r="IEP50" s="1233"/>
      <c r="IEQ50" s="1233"/>
      <c r="IER50" s="1233"/>
      <c r="IES50" s="1233"/>
      <c r="IET50" s="1233"/>
      <c r="IEU50" s="1233"/>
      <c r="IEV50" s="1233"/>
      <c r="IEW50" s="1233"/>
      <c r="IEX50" s="1232"/>
      <c r="IEY50" s="1233"/>
      <c r="IEZ50" s="1233"/>
      <c r="IFA50" s="1233"/>
      <c r="IFB50" s="1233"/>
      <c r="IFC50" s="1233"/>
      <c r="IFD50" s="1233"/>
      <c r="IFE50" s="1233"/>
      <c r="IFF50" s="1233"/>
      <c r="IFG50" s="1232"/>
      <c r="IFH50" s="1233"/>
      <c r="IFI50" s="1233"/>
      <c r="IFJ50" s="1233"/>
      <c r="IFK50" s="1233"/>
      <c r="IFL50" s="1233"/>
      <c r="IFM50" s="1233"/>
      <c r="IFN50" s="1233"/>
      <c r="IFO50" s="1233"/>
      <c r="IFP50" s="1232"/>
      <c r="IFQ50" s="1233"/>
      <c r="IFR50" s="1233"/>
      <c r="IFS50" s="1233"/>
      <c r="IFT50" s="1233"/>
      <c r="IFU50" s="1233"/>
      <c r="IFV50" s="1233"/>
      <c r="IFW50" s="1233"/>
      <c r="IFX50" s="1233"/>
      <c r="IFY50" s="1232"/>
      <c r="IFZ50" s="1233"/>
      <c r="IGA50" s="1233"/>
      <c r="IGB50" s="1233"/>
      <c r="IGC50" s="1233"/>
      <c r="IGD50" s="1233"/>
      <c r="IGE50" s="1233"/>
      <c r="IGF50" s="1233"/>
      <c r="IGG50" s="1233"/>
      <c r="IGH50" s="1232"/>
      <c r="IGI50" s="1233"/>
      <c r="IGJ50" s="1233"/>
      <c r="IGK50" s="1233"/>
      <c r="IGL50" s="1233"/>
      <c r="IGM50" s="1233"/>
      <c r="IGN50" s="1233"/>
      <c r="IGO50" s="1233"/>
      <c r="IGP50" s="1233"/>
      <c r="IGQ50" s="1232"/>
      <c r="IGR50" s="1233"/>
      <c r="IGS50" s="1233"/>
      <c r="IGT50" s="1233"/>
      <c r="IGU50" s="1233"/>
      <c r="IGV50" s="1233"/>
      <c r="IGW50" s="1233"/>
      <c r="IGX50" s="1233"/>
      <c r="IGY50" s="1233"/>
      <c r="IGZ50" s="1232"/>
      <c r="IHA50" s="1233"/>
      <c r="IHB50" s="1233"/>
      <c r="IHC50" s="1233"/>
      <c r="IHD50" s="1233"/>
      <c r="IHE50" s="1233"/>
      <c r="IHF50" s="1233"/>
      <c r="IHG50" s="1233"/>
      <c r="IHH50" s="1233"/>
      <c r="IHI50" s="1232"/>
      <c r="IHJ50" s="1233"/>
      <c r="IHK50" s="1233"/>
      <c r="IHL50" s="1233"/>
      <c r="IHM50" s="1233"/>
      <c r="IHN50" s="1233"/>
      <c r="IHO50" s="1233"/>
      <c r="IHP50" s="1233"/>
      <c r="IHQ50" s="1233"/>
      <c r="IHR50" s="1232"/>
      <c r="IHS50" s="1233"/>
      <c r="IHT50" s="1233"/>
      <c r="IHU50" s="1233"/>
      <c r="IHV50" s="1233"/>
      <c r="IHW50" s="1233"/>
      <c r="IHX50" s="1233"/>
      <c r="IHY50" s="1233"/>
      <c r="IHZ50" s="1233"/>
      <c r="IIA50" s="1232"/>
      <c r="IIB50" s="1233"/>
      <c r="IIC50" s="1233"/>
      <c r="IID50" s="1233"/>
      <c r="IIE50" s="1233"/>
      <c r="IIF50" s="1233"/>
      <c r="IIG50" s="1233"/>
      <c r="IIH50" s="1233"/>
      <c r="III50" s="1233"/>
      <c r="IIJ50" s="1232"/>
      <c r="IIK50" s="1233"/>
      <c r="IIL50" s="1233"/>
      <c r="IIM50" s="1233"/>
      <c r="IIN50" s="1233"/>
      <c r="IIO50" s="1233"/>
      <c r="IIP50" s="1233"/>
      <c r="IIQ50" s="1233"/>
      <c r="IIR50" s="1233"/>
      <c r="IIS50" s="1232"/>
      <c r="IIT50" s="1233"/>
      <c r="IIU50" s="1233"/>
      <c r="IIV50" s="1233"/>
      <c r="IIW50" s="1233"/>
      <c r="IIX50" s="1233"/>
      <c r="IIY50" s="1233"/>
      <c r="IIZ50" s="1233"/>
      <c r="IJA50" s="1233"/>
      <c r="IJB50" s="1232"/>
      <c r="IJC50" s="1233"/>
      <c r="IJD50" s="1233"/>
      <c r="IJE50" s="1233"/>
      <c r="IJF50" s="1233"/>
      <c r="IJG50" s="1233"/>
      <c r="IJH50" s="1233"/>
      <c r="IJI50" s="1233"/>
      <c r="IJJ50" s="1233"/>
      <c r="IJK50" s="1232"/>
      <c r="IJL50" s="1233"/>
      <c r="IJM50" s="1233"/>
      <c r="IJN50" s="1233"/>
      <c r="IJO50" s="1233"/>
      <c r="IJP50" s="1233"/>
      <c r="IJQ50" s="1233"/>
      <c r="IJR50" s="1233"/>
      <c r="IJS50" s="1233"/>
      <c r="IJT50" s="1232"/>
      <c r="IJU50" s="1233"/>
      <c r="IJV50" s="1233"/>
      <c r="IJW50" s="1233"/>
      <c r="IJX50" s="1233"/>
      <c r="IJY50" s="1233"/>
      <c r="IJZ50" s="1233"/>
      <c r="IKA50" s="1233"/>
      <c r="IKB50" s="1233"/>
      <c r="IKC50" s="1232"/>
      <c r="IKD50" s="1233"/>
      <c r="IKE50" s="1233"/>
      <c r="IKF50" s="1233"/>
      <c r="IKG50" s="1233"/>
      <c r="IKH50" s="1233"/>
      <c r="IKI50" s="1233"/>
      <c r="IKJ50" s="1233"/>
      <c r="IKK50" s="1233"/>
      <c r="IKL50" s="1232"/>
      <c r="IKM50" s="1233"/>
      <c r="IKN50" s="1233"/>
      <c r="IKO50" s="1233"/>
      <c r="IKP50" s="1233"/>
      <c r="IKQ50" s="1233"/>
      <c r="IKR50" s="1233"/>
      <c r="IKS50" s="1233"/>
      <c r="IKT50" s="1233"/>
      <c r="IKU50" s="1232"/>
      <c r="IKV50" s="1233"/>
      <c r="IKW50" s="1233"/>
      <c r="IKX50" s="1233"/>
      <c r="IKY50" s="1233"/>
      <c r="IKZ50" s="1233"/>
      <c r="ILA50" s="1233"/>
      <c r="ILB50" s="1233"/>
      <c r="ILC50" s="1233"/>
      <c r="ILD50" s="1232"/>
      <c r="ILE50" s="1233"/>
      <c r="ILF50" s="1233"/>
      <c r="ILG50" s="1233"/>
      <c r="ILH50" s="1233"/>
      <c r="ILI50" s="1233"/>
      <c r="ILJ50" s="1233"/>
      <c r="ILK50" s="1233"/>
      <c r="ILL50" s="1233"/>
      <c r="ILM50" s="1232"/>
      <c r="ILN50" s="1233"/>
      <c r="ILO50" s="1233"/>
      <c r="ILP50" s="1233"/>
      <c r="ILQ50" s="1233"/>
      <c r="ILR50" s="1233"/>
      <c r="ILS50" s="1233"/>
      <c r="ILT50" s="1233"/>
      <c r="ILU50" s="1233"/>
      <c r="ILV50" s="1232"/>
      <c r="ILW50" s="1233"/>
      <c r="ILX50" s="1233"/>
      <c r="ILY50" s="1233"/>
      <c r="ILZ50" s="1233"/>
      <c r="IMA50" s="1233"/>
      <c r="IMB50" s="1233"/>
      <c r="IMC50" s="1233"/>
      <c r="IMD50" s="1233"/>
      <c r="IME50" s="1232"/>
      <c r="IMF50" s="1233"/>
      <c r="IMG50" s="1233"/>
      <c r="IMH50" s="1233"/>
      <c r="IMI50" s="1233"/>
      <c r="IMJ50" s="1233"/>
      <c r="IMK50" s="1233"/>
      <c r="IML50" s="1233"/>
      <c r="IMM50" s="1233"/>
      <c r="IMN50" s="1232"/>
      <c r="IMO50" s="1233"/>
      <c r="IMP50" s="1233"/>
      <c r="IMQ50" s="1233"/>
      <c r="IMR50" s="1233"/>
      <c r="IMS50" s="1233"/>
      <c r="IMT50" s="1233"/>
      <c r="IMU50" s="1233"/>
      <c r="IMV50" s="1233"/>
      <c r="IMW50" s="1232"/>
      <c r="IMX50" s="1233"/>
      <c r="IMY50" s="1233"/>
      <c r="IMZ50" s="1233"/>
      <c r="INA50" s="1233"/>
      <c r="INB50" s="1233"/>
      <c r="INC50" s="1233"/>
      <c r="IND50" s="1233"/>
      <c r="INE50" s="1233"/>
      <c r="INF50" s="1232"/>
      <c r="ING50" s="1233"/>
      <c r="INH50" s="1233"/>
      <c r="INI50" s="1233"/>
      <c r="INJ50" s="1233"/>
      <c r="INK50" s="1233"/>
      <c r="INL50" s="1233"/>
      <c r="INM50" s="1233"/>
      <c r="INN50" s="1233"/>
      <c r="INO50" s="1232"/>
      <c r="INP50" s="1233"/>
      <c r="INQ50" s="1233"/>
      <c r="INR50" s="1233"/>
      <c r="INS50" s="1233"/>
      <c r="INT50" s="1233"/>
      <c r="INU50" s="1233"/>
      <c r="INV50" s="1233"/>
      <c r="INW50" s="1233"/>
      <c r="INX50" s="1232"/>
      <c r="INY50" s="1233"/>
      <c r="INZ50" s="1233"/>
      <c r="IOA50" s="1233"/>
      <c r="IOB50" s="1233"/>
      <c r="IOC50" s="1233"/>
      <c r="IOD50" s="1233"/>
      <c r="IOE50" s="1233"/>
      <c r="IOF50" s="1233"/>
      <c r="IOG50" s="1232"/>
      <c r="IOH50" s="1233"/>
      <c r="IOI50" s="1233"/>
      <c r="IOJ50" s="1233"/>
      <c r="IOK50" s="1233"/>
      <c r="IOL50" s="1233"/>
      <c r="IOM50" s="1233"/>
      <c r="ION50" s="1233"/>
      <c r="IOO50" s="1233"/>
      <c r="IOP50" s="1232"/>
      <c r="IOQ50" s="1233"/>
      <c r="IOR50" s="1233"/>
      <c r="IOS50" s="1233"/>
      <c r="IOT50" s="1233"/>
      <c r="IOU50" s="1233"/>
      <c r="IOV50" s="1233"/>
      <c r="IOW50" s="1233"/>
      <c r="IOX50" s="1233"/>
      <c r="IOY50" s="1232"/>
      <c r="IOZ50" s="1233"/>
      <c r="IPA50" s="1233"/>
      <c r="IPB50" s="1233"/>
      <c r="IPC50" s="1233"/>
      <c r="IPD50" s="1233"/>
      <c r="IPE50" s="1233"/>
      <c r="IPF50" s="1233"/>
      <c r="IPG50" s="1233"/>
      <c r="IPH50" s="1232"/>
      <c r="IPI50" s="1233"/>
      <c r="IPJ50" s="1233"/>
      <c r="IPK50" s="1233"/>
      <c r="IPL50" s="1233"/>
      <c r="IPM50" s="1233"/>
      <c r="IPN50" s="1233"/>
      <c r="IPO50" s="1233"/>
      <c r="IPP50" s="1233"/>
      <c r="IPQ50" s="1232"/>
      <c r="IPR50" s="1233"/>
      <c r="IPS50" s="1233"/>
      <c r="IPT50" s="1233"/>
      <c r="IPU50" s="1233"/>
      <c r="IPV50" s="1233"/>
      <c r="IPW50" s="1233"/>
      <c r="IPX50" s="1233"/>
      <c r="IPY50" s="1233"/>
      <c r="IPZ50" s="1232"/>
      <c r="IQA50" s="1233"/>
      <c r="IQB50" s="1233"/>
      <c r="IQC50" s="1233"/>
      <c r="IQD50" s="1233"/>
      <c r="IQE50" s="1233"/>
      <c r="IQF50" s="1233"/>
      <c r="IQG50" s="1233"/>
      <c r="IQH50" s="1233"/>
      <c r="IQI50" s="1232"/>
      <c r="IQJ50" s="1233"/>
      <c r="IQK50" s="1233"/>
      <c r="IQL50" s="1233"/>
      <c r="IQM50" s="1233"/>
      <c r="IQN50" s="1233"/>
      <c r="IQO50" s="1233"/>
      <c r="IQP50" s="1233"/>
      <c r="IQQ50" s="1233"/>
      <c r="IQR50" s="1232"/>
      <c r="IQS50" s="1233"/>
      <c r="IQT50" s="1233"/>
      <c r="IQU50" s="1233"/>
      <c r="IQV50" s="1233"/>
      <c r="IQW50" s="1233"/>
      <c r="IQX50" s="1233"/>
      <c r="IQY50" s="1233"/>
      <c r="IQZ50" s="1233"/>
      <c r="IRA50" s="1232"/>
      <c r="IRB50" s="1233"/>
      <c r="IRC50" s="1233"/>
      <c r="IRD50" s="1233"/>
      <c r="IRE50" s="1233"/>
      <c r="IRF50" s="1233"/>
      <c r="IRG50" s="1233"/>
      <c r="IRH50" s="1233"/>
      <c r="IRI50" s="1233"/>
      <c r="IRJ50" s="1232"/>
      <c r="IRK50" s="1233"/>
      <c r="IRL50" s="1233"/>
      <c r="IRM50" s="1233"/>
      <c r="IRN50" s="1233"/>
      <c r="IRO50" s="1233"/>
      <c r="IRP50" s="1233"/>
      <c r="IRQ50" s="1233"/>
      <c r="IRR50" s="1233"/>
      <c r="IRS50" s="1232"/>
      <c r="IRT50" s="1233"/>
      <c r="IRU50" s="1233"/>
      <c r="IRV50" s="1233"/>
      <c r="IRW50" s="1233"/>
      <c r="IRX50" s="1233"/>
      <c r="IRY50" s="1233"/>
      <c r="IRZ50" s="1233"/>
      <c r="ISA50" s="1233"/>
      <c r="ISB50" s="1232"/>
      <c r="ISC50" s="1233"/>
      <c r="ISD50" s="1233"/>
      <c r="ISE50" s="1233"/>
      <c r="ISF50" s="1233"/>
      <c r="ISG50" s="1233"/>
      <c r="ISH50" s="1233"/>
      <c r="ISI50" s="1233"/>
      <c r="ISJ50" s="1233"/>
      <c r="ISK50" s="1232"/>
      <c r="ISL50" s="1233"/>
      <c r="ISM50" s="1233"/>
      <c r="ISN50" s="1233"/>
      <c r="ISO50" s="1233"/>
      <c r="ISP50" s="1233"/>
      <c r="ISQ50" s="1233"/>
      <c r="ISR50" s="1233"/>
      <c r="ISS50" s="1233"/>
      <c r="IST50" s="1232"/>
      <c r="ISU50" s="1233"/>
      <c r="ISV50" s="1233"/>
      <c r="ISW50" s="1233"/>
      <c r="ISX50" s="1233"/>
      <c r="ISY50" s="1233"/>
      <c r="ISZ50" s="1233"/>
      <c r="ITA50" s="1233"/>
      <c r="ITB50" s="1233"/>
      <c r="ITC50" s="1232"/>
      <c r="ITD50" s="1233"/>
      <c r="ITE50" s="1233"/>
      <c r="ITF50" s="1233"/>
      <c r="ITG50" s="1233"/>
      <c r="ITH50" s="1233"/>
      <c r="ITI50" s="1233"/>
      <c r="ITJ50" s="1233"/>
      <c r="ITK50" s="1233"/>
      <c r="ITL50" s="1232"/>
      <c r="ITM50" s="1233"/>
      <c r="ITN50" s="1233"/>
      <c r="ITO50" s="1233"/>
      <c r="ITP50" s="1233"/>
      <c r="ITQ50" s="1233"/>
      <c r="ITR50" s="1233"/>
      <c r="ITS50" s="1233"/>
      <c r="ITT50" s="1233"/>
      <c r="ITU50" s="1232"/>
      <c r="ITV50" s="1233"/>
      <c r="ITW50" s="1233"/>
      <c r="ITX50" s="1233"/>
      <c r="ITY50" s="1233"/>
      <c r="ITZ50" s="1233"/>
      <c r="IUA50" s="1233"/>
      <c r="IUB50" s="1233"/>
      <c r="IUC50" s="1233"/>
      <c r="IUD50" s="1232"/>
      <c r="IUE50" s="1233"/>
      <c r="IUF50" s="1233"/>
      <c r="IUG50" s="1233"/>
      <c r="IUH50" s="1233"/>
      <c r="IUI50" s="1233"/>
      <c r="IUJ50" s="1233"/>
      <c r="IUK50" s="1233"/>
      <c r="IUL50" s="1233"/>
      <c r="IUM50" s="1232"/>
      <c r="IUN50" s="1233"/>
      <c r="IUO50" s="1233"/>
      <c r="IUP50" s="1233"/>
      <c r="IUQ50" s="1233"/>
      <c r="IUR50" s="1233"/>
      <c r="IUS50" s="1233"/>
      <c r="IUT50" s="1233"/>
      <c r="IUU50" s="1233"/>
      <c r="IUV50" s="1232"/>
      <c r="IUW50" s="1233"/>
      <c r="IUX50" s="1233"/>
      <c r="IUY50" s="1233"/>
      <c r="IUZ50" s="1233"/>
      <c r="IVA50" s="1233"/>
      <c r="IVB50" s="1233"/>
      <c r="IVC50" s="1233"/>
      <c r="IVD50" s="1233"/>
      <c r="IVE50" s="1232"/>
      <c r="IVF50" s="1233"/>
      <c r="IVG50" s="1233"/>
      <c r="IVH50" s="1233"/>
      <c r="IVI50" s="1233"/>
      <c r="IVJ50" s="1233"/>
      <c r="IVK50" s="1233"/>
      <c r="IVL50" s="1233"/>
      <c r="IVM50" s="1233"/>
      <c r="IVN50" s="1232"/>
      <c r="IVO50" s="1233"/>
      <c r="IVP50" s="1233"/>
      <c r="IVQ50" s="1233"/>
      <c r="IVR50" s="1233"/>
      <c r="IVS50" s="1233"/>
      <c r="IVT50" s="1233"/>
      <c r="IVU50" s="1233"/>
      <c r="IVV50" s="1233"/>
      <c r="IVW50" s="1232"/>
      <c r="IVX50" s="1233"/>
      <c r="IVY50" s="1233"/>
      <c r="IVZ50" s="1233"/>
      <c r="IWA50" s="1233"/>
      <c r="IWB50" s="1233"/>
      <c r="IWC50" s="1233"/>
      <c r="IWD50" s="1233"/>
      <c r="IWE50" s="1233"/>
      <c r="IWF50" s="1232"/>
      <c r="IWG50" s="1233"/>
      <c r="IWH50" s="1233"/>
      <c r="IWI50" s="1233"/>
      <c r="IWJ50" s="1233"/>
      <c r="IWK50" s="1233"/>
      <c r="IWL50" s="1233"/>
      <c r="IWM50" s="1233"/>
      <c r="IWN50" s="1233"/>
      <c r="IWO50" s="1232"/>
      <c r="IWP50" s="1233"/>
      <c r="IWQ50" s="1233"/>
      <c r="IWR50" s="1233"/>
      <c r="IWS50" s="1233"/>
      <c r="IWT50" s="1233"/>
      <c r="IWU50" s="1233"/>
      <c r="IWV50" s="1233"/>
      <c r="IWW50" s="1233"/>
      <c r="IWX50" s="1232"/>
      <c r="IWY50" s="1233"/>
      <c r="IWZ50" s="1233"/>
      <c r="IXA50" s="1233"/>
      <c r="IXB50" s="1233"/>
      <c r="IXC50" s="1233"/>
      <c r="IXD50" s="1233"/>
      <c r="IXE50" s="1233"/>
      <c r="IXF50" s="1233"/>
      <c r="IXG50" s="1232"/>
      <c r="IXH50" s="1233"/>
      <c r="IXI50" s="1233"/>
      <c r="IXJ50" s="1233"/>
      <c r="IXK50" s="1233"/>
      <c r="IXL50" s="1233"/>
      <c r="IXM50" s="1233"/>
      <c r="IXN50" s="1233"/>
      <c r="IXO50" s="1233"/>
      <c r="IXP50" s="1232"/>
      <c r="IXQ50" s="1233"/>
      <c r="IXR50" s="1233"/>
      <c r="IXS50" s="1233"/>
      <c r="IXT50" s="1233"/>
      <c r="IXU50" s="1233"/>
      <c r="IXV50" s="1233"/>
      <c r="IXW50" s="1233"/>
      <c r="IXX50" s="1233"/>
      <c r="IXY50" s="1232"/>
      <c r="IXZ50" s="1233"/>
      <c r="IYA50" s="1233"/>
      <c r="IYB50" s="1233"/>
      <c r="IYC50" s="1233"/>
      <c r="IYD50" s="1233"/>
      <c r="IYE50" s="1233"/>
      <c r="IYF50" s="1233"/>
      <c r="IYG50" s="1233"/>
      <c r="IYH50" s="1232"/>
      <c r="IYI50" s="1233"/>
      <c r="IYJ50" s="1233"/>
      <c r="IYK50" s="1233"/>
      <c r="IYL50" s="1233"/>
      <c r="IYM50" s="1233"/>
      <c r="IYN50" s="1233"/>
      <c r="IYO50" s="1233"/>
      <c r="IYP50" s="1233"/>
      <c r="IYQ50" s="1232"/>
      <c r="IYR50" s="1233"/>
      <c r="IYS50" s="1233"/>
      <c r="IYT50" s="1233"/>
      <c r="IYU50" s="1233"/>
      <c r="IYV50" s="1233"/>
      <c r="IYW50" s="1233"/>
      <c r="IYX50" s="1233"/>
      <c r="IYY50" s="1233"/>
      <c r="IYZ50" s="1232"/>
      <c r="IZA50" s="1233"/>
      <c r="IZB50" s="1233"/>
      <c r="IZC50" s="1233"/>
      <c r="IZD50" s="1233"/>
      <c r="IZE50" s="1233"/>
      <c r="IZF50" s="1233"/>
      <c r="IZG50" s="1233"/>
      <c r="IZH50" s="1233"/>
      <c r="IZI50" s="1232"/>
      <c r="IZJ50" s="1233"/>
      <c r="IZK50" s="1233"/>
      <c r="IZL50" s="1233"/>
      <c r="IZM50" s="1233"/>
      <c r="IZN50" s="1233"/>
      <c r="IZO50" s="1233"/>
      <c r="IZP50" s="1233"/>
      <c r="IZQ50" s="1233"/>
      <c r="IZR50" s="1232"/>
      <c r="IZS50" s="1233"/>
      <c r="IZT50" s="1233"/>
      <c r="IZU50" s="1233"/>
      <c r="IZV50" s="1233"/>
      <c r="IZW50" s="1233"/>
      <c r="IZX50" s="1233"/>
      <c r="IZY50" s="1233"/>
      <c r="IZZ50" s="1233"/>
      <c r="JAA50" s="1232"/>
      <c r="JAB50" s="1233"/>
      <c r="JAC50" s="1233"/>
      <c r="JAD50" s="1233"/>
      <c r="JAE50" s="1233"/>
      <c r="JAF50" s="1233"/>
      <c r="JAG50" s="1233"/>
      <c r="JAH50" s="1233"/>
      <c r="JAI50" s="1233"/>
      <c r="JAJ50" s="1232"/>
      <c r="JAK50" s="1233"/>
      <c r="JAL50" s="1233"/>
      <c r="JAM50" s="1233"/>
      <c r="JAN50" s="1233"/>
      <c r="JAO50" s="1233"/>
      <c r="JAP50" s="1233"/>
      <c r="JAQ50" s="1233"/>
      <c r="JAR50" s="1233"/>
      <c r="JAS50" s="1232"/>
      <c r="JAT50" s="1233"/>
      <c r="JAU50" s="1233"/>
      <c r="JAV50" s="1233"/>
      <c r="JAW50" s="1233"/>
      <c r="JAX50" s="1233"/>
      <c r="JAY50" s="1233"/>
      <c r="JAZ50" s="1233"/>
      <c r="JBA50" s="1233"/>
      <c r="JBB50" s="1232"/>
      <c r="JBC50" s="1233"/>
      <c r="JBD50" s="1233"/>
      <c r="JBE50" s="1233"/>
      <c r="JBF50" s="1233"/>
      <c r="JBG50" s="1233"/>
      <c r="JBH50" s="1233"/>
      <c r="JBI50" s="1233"/>
      <c r="JBJ50" s="1233"/>
      <c r="JBK50" s="1232"/>
      <c r="JBL50" s="1233"/>
      <c r="JBM50" s="1233"/>
      <c r="JBN50" s="1233"/>
      <c r="JBO50" s="1233"/>
      <c r="JBP50" s="1233"/>
      <c r="JBQ50" s="1233"/>
      <c r="JBR50" s="1233"/>
      <c r="JBS50" s="1233"/>
      <c r="JBT50" s="1232"/>
      <c r="JBU50" s="1233"/>
      <c r="JBV50" s="1233"/>
      <c r="JBW50" s="1233"/>
      <c r="JBX50" s="1233"/>
      <c r="JBY50" s="1233"/>
      <c r="JBZ50" s="1233"/>
      <c r="JCA50" s="1233"/>
      <c r="JCB50" s="1233"/>
      <c r="JCC50" s="1232"/>
      <c r="JCD50" s="1233"/>
      <c r="JCE50" s="1233"/>
      <c r="JCF50" s="1233"/>
      <c r="JCG50" s="1233"/>
      <c r="JCH50" s="1233"/>
      <c r="JCI50" s="1233"/>
      <c r="JCJ50" s="1233"/>
      <c r="JCK50" s="1233"/>
      <c r="JCL50" s="1232"/>
      <c r="JCM50" s="1233"/>
      <c r="JCN50" s="1233"/>
      <c r="JCO50" s="1233"/>
      <c r="JCP50" s="1233"/>
      <c r="JCQ50" s="1233"/>
      <c r="JCR50" s="1233"/>
      <c r="JCS50" s="1233"/>
      <c r="JCT50" s="1233"/>
      <c r="JCU50" s="1232"/>
      <c r="JCV50" s="1233"/>
      <c r="JCW50" s="1233"/>
      <c r="JCX50" s="1233"/>
      <c r="JCY50" s="1233"/>
      <c r="JCZ50" s="1233"/>
      <c r="JDA50" s="1233"/>
      <c r="JDB50" s="1233"/>
      <c r="JDC50" s="1233"/>
      <c r="JDD50" s="1232"/>
      <c r="JDE50" s="1233"/>
      <c r="JDF50" s="1233"/>
      <c r="JDG50" s="1233"/>
      <c r="JDH50" s="1233"/>
      <c r="JDI50" s="1233"/>
      <c r="JDJ50" s="1233"/>
      <c r="JDK50" s="1233"/>
      <c r="JDL50" s="1233"/>
      <c r="JDM50" s="1232"/>
      <c r="JDN50" s="1233"/>
      <c r="JDO50" s="1233"/>
      <c r="JDP50" s="1233"/>
      <c r="JDQ50" s="1233"/>
      <c r="JDR50" s="1233"/>
      <c r="JDS50" s="1233"/>
      <c r="JDT50" s="1233"/>
      <c r="JDU50" s="1233"/>
      <c r="JDV50" s="1232"/>
      <c r="JDW50" s="1233"/>
      <c r="JDX50" s="1233"/>
      <c r="JDY50" s="1233"/>
      <c r="JDZ50" s="1233"/>
      <c r="JEA50" s="1233"/>
      <c r="JEB50" s="1233"/>
      <c r="JEC50" s="1233"/>
      <c r="JED50" s="1233"/>
      <c r="JEE50" s="1232"/>
      <c r="JEF50" s="1233"/>
      <c r="JEG50" s="1233"/>
      <c r="JEH50" s="1233"/>
      <c r="JEI50" s="1233"/>
      <c r="JEJ50" s="1233"/>
      <c r="JEK50" s="1233"/>
      <c r="JEL50" s="1233"/>
      <c r="JEM50" s="1233"/>
      <c r="JEN50" s="1232"/>
      <c r="JEO50" s="1233"/>
      <c r="JEP50" s="1233"/>
      <c r="JEQ50" s="1233"/>
      <c r="JER50" s="1233"/>
      <c r="JES50" s="1233"/>
      <c r="JET50" s="1233"/>
      <c r="JEU50" s="1233"/>
      <c r="JEV50" s="1233"/>
      <c r="JEW50" s="1232"/>
      <c r="JEX50" s="1233"/>
      <c r="JEY50" s="1233"/>
      <c r="JEZ50" s="1233"/>
      <c r="JFA50" s="1233"/>
      <c r="JFB50" s="1233"/>
      <c r="JFC50" s="1233"/>
      <c r="JFD50" s="1233"/>
      <c r="JFE50" s="1233"/>
      <c r="JFF50" s="1232"/>
      <c r="JFG50" s="1233"/>
      <c r="JFH50" s="1233"/>
      <c r="JFI50" s="1233"/>
      <c r="JFJ50" s="1233"/>
      <c r="JFK50" s="1233"/>
      <c r="JFL50" s="1233"/>
      <c r="JFM50" s="1233"/>
      <c r="JFN50" s="1233"/>
      <c r="JFO50" s="1232"/>
      <c r="JFP50" s="1233"/>
      <c r="JFQ50" s="1233"/>
      <c r="JFR50" s="1233"/>
      <c r="JFS50" s="1233"/>
      <c r="JFT50" s="1233"/>
      <c r="JFU50" s="1233"/>
      <c r="JFV50" s="1233"/>
      <c r="JFW50" s="1233"/>
      <c r="JFX50" s="1232"/>
      <c r="JFY50" s="1233"/>
      <c r="JFZ50" s="1233"/>
      <c r="JGA50" s="1233"/>
      <c r="JGB50" s="1233"/>
      <c r="JGC50" s="1233"/>
      <c r="JGD50" s="1233"/>
      <c r="JGE50" s="1233"/>
      <c r="JGF50" s="1233"/>
      <c r="JGG50" s="1232"/>
      <c r="JGH50" s="1233"/>
      <c r="JGI50" s="1233"/>
      <c r="JGJ50" s="1233"/>
      <c r="JGK50" s="1233"/>
      <c r="JGL50" s="1233"/>
      <c r="JGM50" s="1233"/>
      <c r="JGN50" s="1233"/>
      <c r="JGO50" s="1233"/>
      <c r="JGP50" s="1232"/>
      <c r="JGQ50" s="1233"/>
      <c r="JGR50" s="1233"/>
      <c r="JGS50" s="1233"/>
      <c r="JGT50" s="1233"/>
      <c r="JGU50" s="1233"/>
      <c r="JGV50" s="1233"/>
      <c r="JGW50" s="1233"/>
      <c r="JGX50" s="1233"/>
      <c r="JGY50" s="1232"/>
      <c r="JGZ50" s="1233"/>
      <c r="JHA50" s="1233"/>
      <c r="JHB50" s="1233"/>
      <c r="JHC50" s="1233"/>
      <c r="JHD50" s="1233"/>
      <c r="JHE50" s="1233"/>
      <c r="JHF50" s="1233"/>
      <c r="JHG50" s="1233"/>
      <c r="JHH50" s="1232"/>
      <c r="JHI50" s="1233"/>
      <c r="JHJ50" s="1233"/>
      <c r="JHK50" s="1233"/>
      <c r="JHL50" s="1233"/>
      <c r="JHM50" s="1233"/>
      <c r="JHN50" s="1233"/>
      <c r="JHO50" s="1233"/>
      <c r="JHP50" s="1233"/>
      <c r="JHQ50" s="1232"/>
      <c r="JHR50" s="1233"/>
      <c r="JHS50" s="1233"/>
      <c r="JHT50" s="1233"/>
      <c r="JHU50" s="1233"/>
      <c r="JHV50" s="1233"/>
      <c r="JHW50" s="1233"/>
      <c r="JHX50" s="1233"/>
      <c r="JHY50" s="1233"/>
      <c r="JHZ50" s="1232"/>
      <c r="JIA50" s="1233"/>
      <c r="JIB50" s="1233"/>
      <c r="JIC50" s="1233"/>
      <c r="JID50" s="1233"/>
      <c r="JIE50" s="1233"/>
      <c r="JIF50" s="1233"/>
      <c r="JIG50" s="1233"/>
      <c r="JIH50" s="1233"/>
      <c r="JII50" s="1232"/>
      <c r="JIJ50" s="1233"/>
      <c r="JIK50" s="1233"/>
      <c r="JIL50" s="1233"/>
      <c r="JIM50" s="1233"/>
      <c r="JIN50" s="1233"/>
      <c r="JIO50" s="1233"/>
      <c r="JIP50" s="1233"/>
      <c r="JIQ50" s="1233"/>
      <c r="JIR50" s="1232"/>
      <c r="JIS50" s="1233"/>
      <c r="JIT50" s="1233"/>
      <c r="JIU50" s="1233"/>
      <c r="JIV50" s="1233"/>
      <c r="JIW50" s="1233"/>
      <c r="JIX50" s="1233"/>
      <c r="JIY50" s="1233"/>
      <c r="JIZ50" s="1233"/>
      <c r="JJA50" s="1232"/>
      <c r="JJB50" s="1233"/>
      <c r="JJC50" s="1233"/>
      <c r="JJD50" s="1233"/>
      <c r="JJE50" s="1233"/>
      <c r="JJF50" s="1233"/>
      <c r="JJG50" s="1233"/>
      <c r="JJH50" s="1233"/>
      <c r="JJI50" s="1233"/>
      <c r="JJJ50" s="1232"/>
      <c r="JJK50" s="1233"/>
      <c r="JJL50" s="1233"/>
      <c r="JJM50" s="1233"/>
      <c r="JJN50" s="1233"/>
      <c r="JJO50" s="1233"/>
      <c r="JJP50" s="1233"/>
      <c r="JJQ50" s="1233"/>
      <c r="JJR50" s="1233"/>
      <c r="JJS50" s="1232"/>
      <c r="JJT50" s="1233"/>
      <c r="JJU50" s="1233"/>
      <c r="JJV50" s="1233"/>
      <c r="JJW50" s="1233"/>
      <c r="JJX50" s="1233"/>
      <c r="JJY50" s="1233"/>
      <c r="JJZ50" s="1233"/>
      <c r="JKA50" s="1233"/>
      <c r="JKB50" s="1232"/>
      <c r="JKC50" s="1233"/>
      <c r="JKD50" s="1233"/>
      <c r="JKE50" s="1233"/>
      <c r="JKF50" s="1233"/>
      <c r="JKG50" s="1233"/>
      <c r="JKH50" s="1233"/>
      <c r="JKI50" s="1233"/>
      <c r="JKJ50" s="1233"/>
      <c r="JKK50" s="1232"/>
      <c r="JKL50" s="1233"/>
      <c r="JKM50" s="1233"/>
      <c r="JKN50" s="1233"/>
      <c r="JKO50" s="1233"/>
      <c r="JKP50" s="1233"/>
      <c r="JKQ50" s="1233"/>
      <c r="JKR50" s="1233"/>
      <c r="JKS50" s="1233"/>
      <c r="JKT50" s="1232"/>
      <c r="JKU50" s="1233"/>
      <c r="JKV50" s="1233"/>
      <c r="JKW50" s="1233"/>
      <c r="JKX50" s="1233"/>
      <c r="JKY50" s="1233"/>
      <c r="JKZ50" s="1233"/>
      <c r="JLA50" s="1233"/>
      <c r="JLB50" s="1233"/>
      <c r="JLC50" s="1232"/>
      <c r="JLD50" s="1233"/>
      <c r="JLE50" s="1233"/>
      <c r="JLF50" s="1233"/>
      <c r="JLG50" s="1233"/>
      <c r="JLH50" s="1233"/>
      <c r="JLI50" s="1233"/>
      <c r="JLJ50" s="1233"/>
      <c r="JLK50" s="1233"/>
      <c r="JLL50" s="1232"/>
      <c r="JLM50" s="1233"/>
      <c r="JLN50" s="1233"/>
      <c r="JLO50" s="1233"/>
      <c r="JLP50" s="1233"/>
      <c r="JLQ50" s="1233"/>
      <c r="JLR50" s="1233"/>
      <c r="JLS50" s="1233"/>
      <c r="JLT50" s="1233"/>
      <c r="JLU50" s="1232"/>
      <c r="JLV50" s="1233"/>
      <c r="JLW50" s="1233"/>
      <c r="JLX50" s="1233"/>
      <c r="JLY50" s="1233"/>
      <c r="JLZ50" s="1233"/>
      <c r="JMA50" s="1233"/>
      <c r="JMB50" s="1233"/>
      <c r="JMC50" s="1233"/>
      <c r="JMD50" s="1232"/>
      <c r="JME50" s="1233"/>
      <c r="JMF50" s="1233"/>
      <c r="JMG50" s="1233"/>
      <c r="JMH50" s="1233"/>
      <c r="JMI50" s="1233"/>
      <c r="JMJ50" s="1233"/>
      <c r="JMK50" s="1233"/>
      <c r="JML50" s="1233"/>
      <c r="JMM50" s="1232"/>
      <c r="JMN50" s="1233"/>
      <c r="JMO50" s="1233"/>
      <c r="JMP50" s="1233"/>
      <c r="JMQ50" s="1233"/>
      <c r="JMR50" s="1233"/>
      <c r="JMS50" s="1233"/>
      <c r="JMT50" s="1233"/>
      <c r="JMU50" s="1233"/>
      <c r="JMV50" s="1232"/>
      <c r="JMW50" s="1233"/>
      <c r="JMX50" s="1233"/>
      <c r="JMY50" s="1233"/>
      <c r="JMZ50" s="1233"/>
      <c r="JNA50" s="1233"/>
      <c r="JNB50" s="1233"/>
      <c r="JNC50" s="1233"/>
      <c r="JND50" s="1233"/>
      <c r="JNE50" s="1232"/>
      <c r="JNF50" s="1233"/>
      <c r="JNG50" s="1233"/>
      <c r="JNH50" s="1233"/>
      <c r="JNI50" s="1233"/>
      <c r="JNJ50" s="1233"/>
      <c r="JNK50" s="1233"/>
      <c r="JNL50" s="1233"/>
      <c r="JNM50" s="1233"/>
      <c r="JNN50" s="1232"/>
      <c r="JNO50" s="1233"/>
      <c r="JNP50" s="1233"/>
      <c r="JNQ50" s="1233"/>
      <c r="JNR50" s="1233"/>
      <c r="JNS50" s="1233"/>
      <c r="JNT50" s="1233"/>
      <c r="JNU50" s="1233"/>
      <c r="JNV50" s="1233"/>
      <c r="JNW50" s="1232"/>
      <c r="JNX50" s="1233"/>
      <c r="JNY50" s="1233"/>
      <c r="JNZ50" s="1233"/>
      <c r="JOA50" s="1233"/>
      <c r="JOB50" s="1233"/>
      <c r="JOC50" s="1233"/>
      <c r="JOD50" s="1233"/>
      <c r="JOE50" s="1233"/>
      <c r="JOF50" s="1232"/>
      <c r="JOG50" s="1233"/>
      <c r="JOH50" s="1233"/>
      <c r="JOI50" s="1233"/>
      <c r="JOJ50" s="1233"/>
      <c r="JOK50" s="1233"/>
      <c r="JOL50" s="1233"/>
      <c r="JOM50" s="1233"/>
      <c r="JON50" s="1233"/>
      <c r="JOO50" s="1232"/>
      <c r="JOP50" s="1233"/>
      <c r="JOQ50" s="1233"/>
      <c r="JOR50" s="1233"/>
      <c r="JOS50" s="1233"/>
      <c r="JOT50" s="1233"/>
      <c r="JOU50" s="1233"/>
      <c r="JOV50" s="1233"/>
      <c r="JOW50" s="1233"/>
      <c r="JOX50" s="1232"/>
      <c r="JOY50" s="1233"/>
      <c r="JOZ50" s="1233"/>
      <c r="JPA50" s="1233"/>
      <c r="JPB50" s="1233"/>
      <c r="JPC50" s="1233"/>
      <c r="JPD50" s="1233"/>
      <c r="JPE50" s="1233"/>
      <c r="JPF50" s="1233"/>
      <c r="JPG50" s="1232"/>
      <c r="JPH50" s="1233"/>
      <c r="JPI50" s="1233"/>
      <c r="JPJ50" s="1233"/>
      <c r="JPK50" s="1233"/>
      <c r="JPL50" s="1233"/>
      <c r="JPM50" s="1233"/>
      <c r="JPN50" s="1233"/>
      <c r="JPO50" s="1233"/>
      <c r="JPP50" s="1232"/>
      <c r="JPQ50" s="1233"/>
      <c r="JPR50" s="1233"/>
      <c r="JPS50" s="1233"/>
      <c r="JPT50" s="1233"/>
      <c r="JPU50" s="1233"/>
      <c r="JPV50" s="1233"/>
      <c r="JPW50" s="1233"/>
      <c r="JPX50" s="1233"/>
      <c r="JPY50" s="1232"/>
      <c r="JPZ50" s="1233"/>
      <c r="JQA50" s="1233"/>
      <c r="JQB50" s="1233"/>
      <c r="JQC50" s="1233"/>
      <c r="JQD50" s="1233"/>
      <c r="JQE50" s="1233"/>
      <c r="JQF50" s="1233"/>
      <c r="JQG50" s="1233"/>
      <c r="JQH50" s="1232"/>
      <c r="JQI50" s="1233"/>
      <c r="JQJ50" s="1233"/>
      <c r="JQK50" s="1233"/>
      <c r="JQL50" s="1233"/>
      <c r="JQM50" s="1233"/>
      <c r="JQN50" s="1233"/>
      <c r="JQO50" s="1233"/>
      <c r="JQP50" s="1233"/>
      <c r="JQQ50" s="1232"/>
      <c r="JQR50" s="1233"/>
      <c r="JQS50" s="1233"/>
      <c r="JQT50" s="1233"/>
      <c r="JQU50" s="1233"/>
      <c r="JQV50" s="1233"/>
      <c r="JQW50" s="1233"/>
      <c r="JQX50" s="1233"/>
      <c r="JQY50" s="1233"/>
      <c r="JQZ50" s="1232"/>
      <c r="JRA50" s="1233"/>
      <c r="JRB50" s="1233"/>
      <c r="JRC50" s="1233"/>
      <c r="JRD50" s="1233"/>
      <c r="JRE50" s="1233"/>
      <c r="JRF50" s="1233"/>
      <c r="JRG50" s="1233"/>
      <c r="JRH50" s="1233"/>
      <c r="JRI50" s="1232"/>
      <c r="JRJ50" s="1233"/>
      <c r="JRK50" s="1233"/>
      <c r="JRL50" s="1233"/>
      <c r="JRM50" s="1233"/>
      <c r="JRN50" s="1233"/>
      <c r="JRO50" s="1233"/>
      <c r="JRP50" s="1233"/>
      <c r="JRQ50" s="1233"/>
      <c r="JRR50" s="1232"/>
      <c r="JRS50" s="1233"/>
      <c r="JRT50" s="1233"/>
      <c r="JRU50" s="1233"/>
      <c r="JRV50" s="1233"/>
      <c r="JRW50" s="1233"/>
      <c r="JRX50" s="1233"/>
      <c r="JRY50" s="1233"/>
      <c r="JRZ50" s="1233"/>
      <c r="JSA50" s="1232"/>
      <c r="JSB50" s="1233"/>
      <c r="JSC50" s="1233"/>
      <c r="JSD50" s="1233"/>
      <c r="JSE50" s="1233"/>
      <c r="JSF50" s="1233"/>
      <c r="JSG50" s="1233"/>
      <c r="JSH50" s="1233"/>
      <c r="JSI50" s="1233"/>
      <c r="JSJ50" s="1232"/>
      <c r="JSK50" s="1233"/>
      <c r="JSL50" s="1233"/>
      <c r="JSM50" s="1233"/>
      <c r="JSN50" s="1233"/>
      <c r="JSO50" s="1233"/>
      <c r="JSP50" s="1233"/>
      <c r="JSQ50" s="1233"/>
      <c r="JSR50" s="1233"/>
      <c r="JSS50" s="1232"/>
      <c r="JST50" s="1233"/>
      <c r="JSU50" s="1233"/>
      <c r="JSV50" s="1233"/>
      <c r="JSW50" s="1233"/>
      <c r="JSX50" s="1233"/>
      <c r="JSY50" s="1233"/>
      <c r="JSZ50" s="1233"/>
      <c r="JTA50" s="1233"/>
      <c r="JTB50" s="1232"/>
      <c r="JTC50" s="1233"/>
      <c r="JTD50" s="1233"/>
      <c r="JTE50" s="1233"/>
      <c r="JTF50" s="1233"/>
      <c r="JTG50" s="1233"/>
      <c r="JTH50" s="1233"/>
      <c r="JTI50" s="1233"/>
      <c r="JTJ50" s="1233"/>
      <c r="JTK50" s="1232"/>
      <c r="JTL50" s="1233"/>
      <c r="JTM50" s="1233"/>
      <c r="JTN50" s="1233"/>
      <c r="JTO50" s="1233"/>
      <c r="JTP50" s="1233"/>
      <c r="JTQ50" s="1233"/>
      <c r="JTR50" s="1233"/>
      <c r="JTS50" s="1233"/>
      <c r="JTT50" s="1232"/>
      <c r="JTU50" s="1233"/>
      <c r="JTV50" s="1233"/>
      <c r="JTW50" s="1233"/>
      <c r="JTX50" s="1233"/>
      <c r="JTY50" s="1233"/>
      <c r="JTZ50" s="1233"/>
      <c r="JUA50" s="1233"/>
      <c r="JUB50" s="1233"/>
      <c r="JUC50" s="1232"/>
      <c r="JUD50" s="1233"/>
      <c r="JUE50" s="1233"/>
      <c r="JUF50" s="1233"/>
      <c r="JUG50" s="1233"/>
      <c r="JUH50" s="1233"/>
      <c r="JUI50" s="1233"/>
      <c r="JUJ50" s="1233"/>
      <c r="JUK50" s="1233"/>
      <c r="JUL50" s="1232"/>
      <c r="JUM50" s="1233"/>
      <c r="JUN50" s="1233"/>
      <c r="JUO50" s="1233"/>
      <c r="JUP50" s="1233"/>
      <c r="JUQ50" s="1233"/>
      <c r="JUR50" s="1233"/>
      <c r="JUS50" s="1233"/>
      <c r="JUT50" s="1233"/>
      <c r="JUU50" s="1232"/>
      <c r="JUV50" s="1233"/>
      <c r="JUW50" s="1233"/>
      <c r="JUX50" s="1233"/>
      <c r="JUY50" s="1233"/>
      <c r="JUZ50" s="1233"/>
      <c r="JVA50" s="1233"/>
      <c r="JVB50" s="1233"/>
      <c r="JVC50" s="1233"/>
      <c r="JVD50" s="1232"/>
      <c r="JVE50" s="1233"/>
      <c r="JVF50" s="1233"/>
      <c r="JVG50" s="1233"/>
      <c r="JVH50" s="1233"/>
      <c r="JVI50" s="1233"/>
      <c r="JVJ50" s="1233"/>
      <c r="JVK50" s="1233"/>
      <c r="JVL50" s="1233"/>
      <c r="JVM50" s="1232"/>
      <c r="JVN50" s="1233"/>
      <c r="JVO50" s="1233"/>
      <c r="JVP50" s="1233"/>
      <c r="JVQ50" s="1233"/>
      <c r="JVR50" s="1233"/>
      <c r="JVS50" s="1233"/>
      <c r="JVT50" s="1233"/>
      <c r="JVU50" s="1233"/>
      <c r="JVV50" s="1232"/>
      <c r="JVW50" s="1233"/>
      <c r="JVX50" s="1233"/>
      <c r="JVY50" s="1233"/>
      <c r="JVZ50" s="1233"/>
      <c r="JWA50" s="1233"/>
      <c r="JWB50" s="1233"/>
      <c r="JWC50" s="1233"/>
      <c r="JWD50" s="1233"/>
      <c r="JWE50" s="1232"/>
      <c r="JWF50" s="1233"/>
      <c r="JWG50" s="1233"/>
      <c r="JWH50" s="1233"/>
      <c r="JWI50" s="1233"/>
      <c r="JWJ50" s="1233"/>
      <c r="JWK50" s="1233"/>
      <c r="JWL50" s="1233"/>
      <c r="JWM50" s="1233"/>
      <c r="JWN50" s="1232"/>
      <c r="JWO50" s="1233"/>
      <c r="JWP50" s="1233"/>
      <c r="JWQ50" s="1233"/>
      <c r="JWR50" s="1233"/>
      <c r="JWS50" s="1233"/>
      <c r="JWT50" s="1233"/>
      <c r="JWU50" s="1233"/>
      <c r="JWV50" s="1233"/>
      <c r="JWW50" s="1232"/>
      <c r="JWX50" s="1233"/>
      <c r="JWY50" s="1233"/>
      <c r="JWZ50" s="1233"/>
      <c r="JXA50" s="1233"/>
      <c r="JXB50" s="1233"/>
      <c r="JXC50" s="1233"/>
      <c r="JXD50" s="1233"/>
      <c r="JXE50" s="1233"/>
      <c r="JXF50" s="1232"/>
      <c r="JXG50" s="1233"/>
      <c r="JXH50" s="1233"/>
      <c r="JXI50" s="1233"/>
      <c r="JXJ50" s="1233"/>
      <c r="JXK50" s="1233"/>
      <c r="JXL50" s="1233"/>
      <c r="JXM50" s="1233"/>
      <c r="JXN50" s="1233"/>
      <c r="JXO50" s="1232"/>
      <c r="JXP50" s="1233"/>
      <c r="JXQ50" s="1233"/>
      <c r="JXR50" s="1233"/>
      <c r="JXS50" s="1233"/>
      <c r="JXT50" s="1233"/>
      <c r="JXU50" s="1233"/>
      <c r="JXV50" s="1233"/>
      <c r="JXW50" s="1233"/>
      <c r="JXX50" s="1232"/>
      <c r="JXY50" s="1233"/>
      <c r="JXZ50" s="1233"/>
      <c r="JYA50" s="1233"/>
      <c r="JYB50" s="1233"/>
      <c r="JYC50" s="1233"/>
      <c r="JYD50" s="1233"/>
      <c r="JYE50" s="1233"/>
      <c r="JYF50" s="1233"/>
      <c r="JYG50" s="1232"/>
      <c r="JYH50" s="1233"/>
      <c r="JYI50" s="1233"/>
      <c r="JYJ50" s="1233"/>
      <c r="JYK50" s="1233"/>
      <c r="JYL50" s="1233"/>
      <c r="JYM50" s="1233"/>
      <c r="JYN50" s="1233"/>
      <c r="JYO50" s="1233"/>
      <c r="JYP50" s="1232"/>
      <c r="JYQ50" s="1233"/>
      <c r="JYR50" s="1233"/>
      <c r="JYS50" s="1233"/>
      <c r="JYT50" s="1233"/>
      <c r="JYU50" s="1233"/>
      <c r="JYV50" s="1233"/>
      <c r="JYW50" s="1233"/>
      <c r="JYX50" s="1233"/>
      <c r="JYY50" s="1232"/>
      <c r="JYZ50" s="1233"/>
      <c r="JZA50" s="1233"/>
      <c r="JZB50" s="1233"/>
      <c r="JZC50" s="1233"/>
      <c r="JZD50" s="1233"/>
      <c r="JZE50" s="1233"/>
      <c r="JZF50" s="1233"/>
      <c r="JZG50" s="1233"/>
      <c r="JZH50" s="1232"/>
      <c r="JZI50" s="1233"/>
      <c r="JZJ50" s="1233"/>
      <c r="JZK50" s="1233"/>
      <c r="JZL50" s="1233"/>
      <c r="JZM50" s="1233"/>
      <c r="JZN50" s="1233"/>
      <c r="JZO50" s="1233"/>
      <c r="JZP50" s="1233"/>
      <c r="JZQ50" s="1232"/>
      <c r="JZR50" s="1233"/>
      <c r="JZS50" s="1233"/>
      <c r="JZT50" s="1233"/>
      <c r="JZU50" s="1233"/>
      <c r="JZV50" s="1233"/>
      <c r="JZW50" s="1233"/>
      <c r="JZX50" s="1233"/>
      <c r="JZY50" s="1233"/>
      <c r="JZZ50" s="1232"/>
      <c r="KAA50" s="1233"/>
      <c r="KAB50" s="1233"/>
      <c r="KAC50" s="1233"/>
      <c r="KAD50" s="1233"/>
      <c r="KAE50" s="1233"/>
      <c r="KAF50" s="1233"/>
      <c r="KAG50" s="1233"/>
      <c r="KAH50" s="1233"/>
      <c r="KAI50" s="1232"/>
      <c r="KAJ50" s="1233"/>
      <c r="KAK50" s="1233"/>
      <c r="KAL50" s="1233"/>
      <c r="KAM50" s="1233"/>
      <c r="KAN50" s="1233"/>
      <c r="KAO50" s="1233"/>
      <c r="KAP50" s="1233"/>
      <c r="KAQ50" s="1233"/>
      <c r="KAR50" s="1232"/>
      <c r="KAS50" s="1233"/>
      <c r="KAT50" s="1233"/>
      <c r="KAU50" s="1233"/>
      <c r="KAV50" s="1233"/>
      <c r="KAW50" s="1233"/>
      <c r="KAX50" s="1233"/>
      <c r="KAY50" s="1233"/>
      <c r="KAZ50" s="1233"/>
      <c r="KBA50" s="1232"/>
      <c r="KBB50" s="1233"/>
      <c r="KBC50" s="1233"/>
      <c r="KBD50" s="1233"/>
      <c r="KBE50" s="1233"/>
      <c r="KBF50" s="1233"/>
      <c r="KBG50" s="1233"/>
      <c r="KBH50" s="1233"/>
      <c r="KBI50" s="1233"/>
      <c r="KBJ50" s="1232"/>
      <c r="KBK50" s="1233"/>
      <c r="KBL50" s="1233"/>
      <c r="KBM50" s="1233"/>
      <c r="KBN50" s="1233"/>
      <c r="KBO50" s="1233"/>
      <c r="KBP50" s="1233"/>
      <c r="KBQ50" s="1233"/>
      <c r="KBR50" s="1233"/>
      <c r="KBS50" s="1232"/>
      <c r="KBT50" s="1233"/>
      <c r="KBU50" s="1233"/>
      <c r="KBV50" s="1233"/>
      <c r="KBW50" s="1233"/>
      <c r="KBX50" s="1233"/>
      <c r="KBY50" s="1233"/>
      <c r="KBZ50" s="1233"/>
      <c r="KCA50" s="1233"/>
      <c r="KCB50" s="1232"/>
      <c r="KCC50" s="1233"/>
      <c r="KCD50" s="1233"/>
      <c r="KCE50" s="1233"/>
      <c r="KCF50" s="1233"/>
      <c r="KCG50" s="1233"/>
      <c r="KCH50" s="1233"/>
      <c r="KCI50" s="1233"/>
      <c r="KCJ50" s="1233"/>
      <c r="KCK50" s="1232"/>
      <c r="KCL50" s="1233"/>
      <c r="KCM50" s="1233"/>
      <c r="KCN50" s="1233"/>
      <c r="KCO50" s="1233"/>
      <c r="KCP50" s="1233"/>
      <c r="KCQ50" s="1233"/>
      <c r="KCR50" s="1233"/>
      <c r="KCS50" s="1233"/>
      <c r="KCT50" s="1232"/>
      <c r="KCU50" s="1233"/>
      <c r="KCV50" s="1233"/>
      <c r="KCW50" s="1233"/>
      <c r="KCX50" s="1233"/>
      <c r="KCY50" s="1233"/>
      <c r="KCZ50" s="1233"/>
      <c r="KDA50" s="1233"/>
      <c r="KDB50" s="1233"/>
      <c r="KDC50" s="1232"/>
      <c r="KDD50" s="1233"/>
      <c r="KDE50" s="1233"/>
      <c r="KDF50" s="1233"/>
      <c r="KDG50" s="1233"/>
      <c r="KDH50" s="1233"/>
      <c r="KDI50" s="1233"/>
      <c r="KDJ50" s="1233"/>
      <c r="KDK50" s="1233"/>
      <c r="KDL50" s="1232"/>
      <c r="KDM50" s="1233"/>
      <c r="KDN50" s="1233"/>
      <c r="KDO50" s="1233"/>
      <c r="KDP50" s="1233"/>
      <c r="KDQ50" s="1233"/>
      <c r="KDR50" s="1233"/>
      <c r="KDS50" s="1233"/>
      <c r="KDT50" s="1233"/>
      <c r="KDU50" s="1232"/>
      <c r="KDV50" s="1233"/>
      <c r="KDW50" s="1233"/>
      <c r="KDX50" s="1233"/>
      <c r="KDY50" s="1233"/>
      <c r="KDZ50" s="1233"/>
      <c r="KEA50" s="1233"/>
      <c r="KEB50" s="1233"/>
      <c r="KEC50" s="1233"/>
      <c r="KED50" s="1232"/>
      <c r="KEE50" s="1233"/>
      <c r="KEF50" s="1233"/>
      <c r="KEG50" s="1233"/>
      <c r="KEH50" s="1233"/>
      <c r="KEI50" s="1233"/>
      <c r="KEJ50" s="1233"/>
      <c r="KEK50" s="1233"/>
      <c r="KEL50" s="1233"/>
      <c r="KEM50" s="1232"/>
      <c r="KEN50" s="1233"/>
      <c r="KEO50" s="1233"/>
      <c r="KEP50" s="1233"/>
      <c r="KEQ50" s="1233"/>
      <c r="KER50" s="1233"/>
      <c r="KES50" s="1233"/>
      <c r="KET50" s="1233"/>
      <c r="KEU50" s="1233"/>
      <c r="KEV50" s="1232"/>
      <c r="KEW50" s="1233"/>
      <c r="KEX50" s="1233"/>
      <c r="KEY50" s="1233"/>
      <c r="KEZ50" s="1233"/>
      <c r="KFA50" s="1233"/>
      <c r="KFB50" s="1233"/>
      <c r="KFC50" s="1233"/>
      <c r="KFD50" s="1233"/>
      <c r="KFE50" s="1232"/>
      <c r="KFF50" s="1233"/>
      <c r="KFG50" s="1233"/>
      <c r="KFH50" s="1233"/>
      <c r="KFI50" s="1233"/>
      <c r="KFJ50" s="1233"/>
      <c r="KFK50" s="1233"/>
      <c r="KFL50" s="1233"/>
      <c r="KFM50" s="1233"/>
      <c r="KFN50" s="1232"/>
      <c r="KFO50" s="1233"/>
      <c r="KFP50" s="1233"/>
      <c r="KFQ50" s="1233"/>
      <c r="KFR50" s="1233"/>
      <c r="KFS50" s="1233"/>
      <c r="KFT50" s="1233"/>
      <c r="KFU50" s="1233"/>
      <c r="KFV50" s="1233"/>
      <c r="KFW50" s="1232"/>
      <c r="KFX50" s="1233"/>
      <c r="KFY50" s="1233"/>
      <c r="KFZ50" s="1233"/>
      <c r="KGA50" s="1233"/>
      <c r="KGB50" s="1233"/>
      <c r="KGC50" s="1233"/>
      <c r="KGD50" s="1233"/>
      <c r="KGE50" s="1233"/>
      <c r="KGF50" s="1232"/>
      <c r="KGG50" s="1233"/>
      <c r="KGH50" s="1233"/>
      <c r="KGI50" s="1233"/>
      <c r="KGJ50" s="1233"/>
      <c r="KGK50" s="1233"/>
      <c r="KGL50" s="1233"/>
      <c r="KGM50" s="1233"/>
      <c r="KGN50" s="1233"/>
      <c r="KGO50" s="1232"/>
      <c r="KGP50" s="1233"/>
      <c r="KGQ50" s="1233"/>
      <c r="KGR50" s="1233"/>
      <c r="KGS50" s="1233"/>
      <c r="KGT50" s="1233"/>
      <c r="KGU50" s="1233"/>
      <c r="KGV50" s="1233"/>
      <c r="KGW50" s="1233"/>
      <c r="KGX50" s="1232"/>
      <c r="KGY50" s="1233"/>
      <c r="KGZ50" s="1233"/>
      <c r="KHA50" s="1233"/>
      <c r="KHB50" s="1233"/>
      <c r="KHC50" s="1233"/>
      <c r="KHD50" s="1233"/>
      <c r="KHE50" s="1233"/>
      <c r="KHF50" s="1233"/>
      <c r="KHG50" s="1232"/>
      <c r="KHH50" s="1233"/>
      <c r="KHI50" s="1233"/>
      <c r="KHJ50" s="1233"/>
      <c r="KHK50" s="1233"/>
      <c r="KHL50" s="1233"/>
      <c r="KHM50" s="1233"/>
      <c r="KHN50" s="1233"/>
      <c r="KHO50" s="1233"/>
      <c r="KHP50" s="1232"/>
      <c r="KHQ50" s="1233"/>
      <c r="KHR50" s="1233"/>
      <c r="KHS50" s="1233"/>
      <c r="KHT50" s="1233"/>
      <c r="KHU50" s="1233"/>
      <c r="KHV50" s="1233"/>
      <c r="KHW50" s="1233"/>
      <c r="KHX50" s="1233"/>
      <c r="KHY50" s="1232"/>
      <c r="KHZ50" s="1233"/>
      <c r="KIA50" s="1233"/>
      <c r="KIB50" s="1233"/>
      <c r="KIC50" s="1233"/>
      <c r="KID50" s="1233"/>
      <c r="KIE50" s="1233"/>
      <c r="KIF50" s="1233"/>
      <c r="KIG50" s="1233"/>
      <c r="KIH50" s="1232"/>
      <c r="KII50" s="1233"/>
      <c r="KIJ50" s="1233"/>
      <c r="KIK50" s="1233"/>
      <c r="KIL50" s="1233"/>
      <c r="KIM50" s="1233"/>
      <c r="KIN50" s="1233"/>
      <c r="KIO50" s="1233"/>
      <c r="KIP50" s="1233"/>
      <c r="KIQ50" s="1232"/>
      <c r="KIR50" s="1233"/>
      <c r="KIS50" s="1233"/>
      <c r="KIT50" s="1233"/>
      <c r="KIU50" s="1233"/>
      <c r="KIV50" s="1233"/>
      <c r="KIW50" s="1233"/>
      <c r="KIX50" s="1233"/>
      <c r="KIY50" s="1233"/>
      <c r="KIZ50" s="1232"/>
      <c r="KJA50" s="1233"/>
      <c r="KJB50" s="1233"/>
      <c r="KJC50" s="1233"/>
      <c r="KJD50" s="1233"/>
      <c r="KJE50" s="1233"/>
      <c r="KJF50" s="1233"/>
      <c r="KJG50" s="1233"/>
      <c r="KJH50" s="1233"/>
      <c r="KJI50" s="1232"/>
      <c r="KJJ50" s="1233"/>
      <c r="KJK50" s="1233"/>
      <c r="KJL50" s="1233"/>
      <c r="KJM50" s="1233"/>
      <c r="KJN50" s="1233"/>
      <c r="KJO50" s="1233"/>
      <c r="KJP50" s="1233"/>
      <c r="KJQ50" s="1233"/>
      <c r="KJR50" s="1232"/>
      <c r="KJS50" s="1233"/>
      <c r="KJT50" s="1233"/>
      <c r="KJU50" s="1233"/>
      <c r="KJV50" s="1233"/>
      <c r="KJW50" s="1233"/>
      <c r="KJX50" s="1233"/>
      <c r="KJY50" s="1233"/>
      <c r="KJZ50" s="1233"/>
      <c r="KKA50" s="1232"/>
      <c r="KKB50" s="1233"/>
      <c r="KKC50" s="1233"/>
      <c r="KKD50" s="1233"/>
      <c r="KKE50" s="1233"/>
      <c r="KKF50" s="1233"/>
      <c r="KKG50" s="1233"/>
      <c r="KKH50" s="1233"/>
      <c r="KKI50" s="1233"/>
      <c r="KKJ50" s="1232"/>
      <c r="KKK50" s="1233"/>
      <c r="KKL50" s="1233"/>
      <c r="KKM50" s="1233"/>
      <c r="KKN50" s="1233"/>
      <c r="KKO50" s="1233"/>
      <c r="KKP50" s="1233"/>
      <c r="KKQ50" s="1233"/>
      <c r="KKR50" s="1233"/>
      <c r="KKS50" s="1232"/>
      <c r="KKT50" s="1233"/>
      <c r="KKU50" s="1233"/>
      <c r="KKV50" s="1233"/>
      <c r="KKW50" s="1233"/>
      <c r="KKX50" s="1233"/>
      <c r="KKY50" s="1233"/>
      <c r="KKZ50" s="1233"/>
      <c r="KLA50" s="1233"/>
      <c r="KLB50" s="1232"/>
      <c r="KLC50" s="1233"/>
      <c r="KLD50" s="1233"/>
      <c r="KLE50" s="1233"/>
      <c r="KLF50" s="1233"/>
      <c r="KLG50" s="1233"/>
      <c r="KLH50" s="1233"/>
      <c r="KLI50" s="1233"/>
      <c r="KLJ50" s="1233"/>
      <c r="KLK50" s="1232"/>
      <c r="KLL50" s="1233"/>
      <c r="KLM50" s="1233"/>
      <c r="KLN50" s="1233"/>
      <c r="KLO50" s="1233"/>
      <c r="KLP50" s="1233"/>
      <c r="KLQ50" s="1233"/>
      <c r="KLR50" s="1233"/>
      <c r="KLS50" s="1233"/>
      <c r="KLT50" s="1232"/>
      <c r="KLU50" s="1233"/>
      <c r="KLV50" s="1233"/>
      <c r="KLW50" s="1233"/>
      <c r="KLX50" s="1233"/>
      <c r="KLY50" s="1233"/>
      <c r="KLZ50" s="1233"/>
      <c r="KMA50" s="1233"/>
      <c r="KMB50" s="1233"/>
      <c r="KMC50" s="1232"/>
      <c r="KMD50" s="1233"/>
      <c r="KME50" s="1233"/>
      <c r="KMF50" s="1233"/>
      <c r="KMG50" s="1233"/>
      <c r="KMH50" s="1233"/>
      <c r="KMI50" s="1233"/>
      <c r="KMJ50" s="1233"/>
      <c r="KMK50" s="1233"/>
      <c r="KML50" s="1232"/>
      <c r="KMM50" s="1233"/>
      <c r="KMN50" s="1233"/>
      <c r="KMO50" s="1233"/>
      <c r="KMP50" s="1233"/>
      <c r="KMQ50" s="1233"/>
      <c r="KMR50" s="1233"/>
      <c r="KMS50" s="1233"/>
      <c r="KMT50" s="1233"/>
      <c r="KMU50" s="1232"/>
      <c r="KMV50" s="1233"/>
      <c r="KMW50" s="1233"/>
      <c r="KMX50" s="1233"/>
      <c r="KMY50" s="1233"/>
      <c r="KMZ50" s="1233"/>
      <c r="KNA50" s="1233"/>
      <c r="KNB50" s="1233"/>
      <c r="KNC50" s="1233"/>
      <c r="KND50" s="1232"/>
      <c r="KNE50" s="1233"/>
      <c r="KNF50" s="1233"/>
      <c r="KNG50" s="1233"/>
      <c r="KNH50" s="1233"/>
      <c r="KNI50" s="1233"/>
      <c r="KNJ50" s="1233"/>
      <c r="KNK50" s="1233"/>
      <c r="KNL50" s="1233"/>
      <c r="KNM50" s="1232"/>
      <c r="KNN50" s="1233"/>
      <c r="KNO50" s="1233"/>
      <c r="KNP50" s="1233"/>
      <c r="KNQ50" s="1233"/>
      <c r="KNR50" s="1233"/>
      <c r="KNS50" s="1233"/>
      <c r="KNT50" s="1233"/>
      <c r="KNU50" s="1233"/>
      <c r="KNV50" s="1232"/>
      <c r="KNW50" s="1233"/>
      <c r="KNX50" s="1233"/>
      <c r="KNY50" s="1233"/>
      <c r="KNZ50" s="1233"/>
      <c r="KOA50" s="1233"/>
      <c r="KOB50" s="1233"/>
      <c r="KOC50" s="1233"/>
      <c r="KOD50" s="1233"/>
      <c r="KOE50" s="1232"/>
      <c r="KOF50" s="1233"/>
      <c r="KOG50" s="1233"/>
      <c r="KOH50" s="1233"/>
      <c r="KOI50" s="1233"/>
      <c r="KOJ50" s="1233"/>
      <c r="KOK50" s="1233"/>
      <c r="KOL50" s="1233"/>
      <c r="KOM50" s="1233"/>
      <c r="KON50" s="1232"/>
      <c r="KOO50" s="1233"/>
      <c r="KOP50" s="1233"/>
      <c r="KOQ50" s="1233"/>
      <c r="KOR50" s="1233"/>
      <c r="KOS50" s="1233"/>
      <c r="KOT50" s="1233"/>
      <c r="KOU50" s="1233"/>
      <c r="KOV50" s="1233"/>
      <c r="KOW50" s="1232"/>
      <c r="KOX50" s="1233"/>
      <c r="KOY50" s="1233"/>
      <c r="KOZ50" s="1233"/>
      <c r="KPA50" s="1233"/>
      <c r="KPB50" s="1233"/>
      <c r="KPC50" s="1233"/>
      <c r="KPD50" s="1233"/>
      <c r="KPE50" s="1233"/>
      <c r="KPF50" s="1232"/>
      <c r="KPG50" s="1233"/>
      <c r="KPH50" s="1233"/>
      <c r="KPI50" s="1233"/>
      <c r="KPJ50" s="1233"/>
      <c r="KPK50" s="1233"/>
      <c r="KPL50" s="1233"/>
      <c r="KPM50" s="1233"/>
      <c r="KPN50" s="1233"/>
      <c r="KPO50" s="1232"/>
      <c r="KPP50" s="1233"/>
      <c r="KPQ50" s="1233"/>
      <c r="KPR50" s="1233"/>
      <c r="KPS50" s="1233"/>
      <c r="KPT50" s="1233"/>
      <c r="KPU50" s="1233"/>
      <c r="KPV50" s="1233"/>
      <c r="KPW50" s="1233"/>
      <c r="KPX50" s="1232"/>
      <c r="KPY50" s="1233"/>
      <c r="KPZ50" s="1233"/>
      <c r="KQA50" s="1233"/>
      <c r="KQB50" s="1233"/>
      <c r="KQC50" s="1233"/>
      <c r="KQD50" s="1233"/>
      <c r="KQE50" s="1233"/>
      <c r="KQF50" s="1233"/>
      <c r="KQG50" s="1232"/>
      <c r="KQH50" s="1233"/>
      <c r="KQI50" s="1233"/>
      <c r="KQJ50" s="1233"/>
      <c r="KQK50" s="1233"/>
      <c r="KQL50" s="1233"/>
      <c r="KQM50" s="1233"/>
      <c r="KQN50" s="1233"/>
      <c r="KQO50" s="1233"/>
      <c r="KQP50" s="1232"/>
      <c r="KQQ50" s="1233"/>
      <c r="KQR50" s="1233"/>
      <c r="KQS50" s="1233"/>
      <c r="KQT50" s="1233"/>
      <c r="KQU50" s="1233"/>
      <c r="KQV50" s="1233"/>
      <c r="KQW50" s="1233"/>
      <c r="KQX50" s="1233"/>
      <c r="KQY50" s="1232"/>
      <c r="KQZ50" s="1233"/>
      <c r="KRA50" s="1233"/>
      <c r="KRB50" s="1233"/>
      <c r="KRC50" s="1233"/>
      <c r="KRD50" s="1233"/>
      <c r="KRE50" s="1233"/>
      <c r="KRF50" s="1233"/>
      <c r="KRG50" s="1233"/>
      <c r="KRH50" s="1232"/>
      <c r="KRI50" s="1233"/>
      <c r="KRJ50" s="1233"/>
      <c r="KRK50" s="1233"/>
      <c r="KRL50" s="1233"/>
      <c r="KRM50" s="1233"/>
      <c r="KRN50" s="1233"/>
      <c r="KRO50" s="1233"/>
      <c r="KRP50" s="1233"/>
      <c r="KRQ50" s="1232"/>
      <c r="KRR50" s="1233"/>
      <c r="KRS50" s="1233"/>
      <c r="KRT50" s="1233"/>
      <c r="KRU50" s="1233"/>
      <c r="KRV50" s="1233"/>
      <c r="KRW50" s="1233"/>
      <c r="KRX50" s="1233"/>
      <c r="KRY50" s="1233"/>
      <c r="KRZ50" s="1232"/>
      <c r="KSA50" s="1233"/>
      <c r="KSB50" s="1233"/>
      <c r="KSC50" s="1233"/>
      <c r="KSD50" s="1233"/>
      <c r="KSE50" s="1233"/>
      <c r="KSF50" s="1233"/>
      <c r="KSG50" s="1233"/>
      <c r="KSH50" s="1233"/>
      <c r="KSI50" s="1232"/>
      <c r="KSJ50" s="1233"/>
      <c r="KSK50" s="1233"/>
      <c r="KSL50" s="1233"/>
      <c r="KSM50" s="1233"/>
      <c r="KSN50" s="1233"/>
      <c r="KSO50" s="1233"/>
      <c r="KSP50" s="1233"/>
      <c r="KSQ50" s="1233"/>
      <c r="KSR50" s="1232"/>
      <c r="KSS50" s="1233"/>
      <c r="KST50" s="1233"/>
      <c r="KSU50" s="1233"/>
      <c r="KSV50" s="1233"/>
      <c r="KSW50" s="1233"/>
      <c r="KSX50" s="1233"/>
      <c r="KSY50" s="1233"/>
      <c r="KSZ50" s="1233"/>
      <c r="KTA50" s="1232"/>
      <c r="KTB50" s="1233"/>
      <c r="KTC50" s="1233"/>
      <c r="KTD50" s="1233"/>
      <c r="KTE50" s="1233"/>
      <c r="KTF50" s="1233"/>
      <c r="KTG50" s="1233"/>
      <c r="KTH50" s="1233"/>
      <c r="KTI50" s="1233"/>
      <c r="KTJ50" s="1232"/>
      <c r="KTK50" s="1233"/>
      <c r="KTL50" s="1233"/>
      <c r="KTM50" s="1233"/>
      <c r="KTN50" s="1233"/>
      <c r="KTO50" s="1233"/>
      <c r="KTP50" s="1233"/>
      <c r="KTQ50" s="1233"/>
      <c r="KTR50" s="1233"/>
      <c r="KTS50" s="1232"/>
      <c r="KTT50" s="1233"/>
      <c r="KTU50" s="1233"/>
      <c r="KTV50" s="1233"/>
      <c r="KTW50" s="1233"/>
      <c r="KTX50" s="1233"/>
      <c r="KTY50" s="1233"/>
      <c r="KTZ50" s="1233"/>
      <c r="KUA50" s="1233"/>
      <c r="KUB50" s="1232"/>
      <c r="KUC50" s="1233"/>
      <c r="KUD50" s="1233"/>
      <c r="KUE50" s="1233"/>
      <c r="KUF50" s="1233"/>
      <c r="KUG50" s="1233"/>
      <c r="KUH50" s="1233"/>
      <c r="KUI50" s="1233"/>
      <c r="KUJ50" s="1233"/>
      <c r="KUK50" s="1232"/>
      <c r="KUL50" s="1233"/>
      <c r="KUM50" s="1233"/>
      <c r="KUN50" s="1233"/>
      <c r="KUO50" s="1233"/>
      <c r="KUP50" s="1233"/>
      <c r="KUQ50" s="1233"/>
      <c r="KUR50" s="1233"/>
      <c r="KUS50" s="1233"/>
      <c r="KUT50" s="1232"/>
      <c r="KUU50" s="1233"/>
      <c r="KUV50" s="1233"/>
      <c r="KUW50" s="1233"/>
      <c r="KUX50" s="1233"/>
      <c r="KUY50" s="1233"/>
      <c r="KUZ50" s="1233"/>
      <c r="KVA50" s="1233"/>
      <c r="KVB50" s="1233"/>
      <c r="KVC50" s="1232"/>
      <c r="KVD50" s="1233"/>
      <c r="KVE50" s="1233"/>
      <c r="KVF50" s="1233"/>
      <c r="KVG50" s="1233"/>
      <c r="KVH50" s="1233"/>
      <c r="KVI50" s="1233"/>
      <c r="KVJ50" s="1233"/>
      <c r="KVK50" s="1233"/>
      <c r="KVL50" s="1232"/>
      <c r="KVM50" s="1233"/>
      <c r="KVN50" s="1233"/>
      <c r="KVO50" s="1233"/>
      <c r="KVP50" s="1233"/>
      <c r="KVQ50" s="1233"/>
      <c r="KVR50" s="1233"/>
      <c r="KVS50" s="1233"/>
      <c r="KVT50" s="1233"/>
      <c r="KVU50" s="1232"/>
      <c r="KVV50" s="1233"/>
      <c r="KVW50" s="1233"/>
      <c r="KVX50" s="1233"/>
      <c r="KVY50" s="1233"/>
      <c r="KVZ50" s="1233"/>
      <c r="KWA50" s="1233"/>
      <c r="KWB50" s="1233"/>
      <c r="KWC50" s="1233"/>
      <c r="KWD50" s="1232"/>
      <c r="KWE50" s="1233"/>
      <c r="KWF50" s="1233"/>
      <c r="KWG50" s="1233"/>
      <c r="KWH50" s="1233"/>
      <c r="KWI50" s="1233"/>
      <c r="KWJ50" s="1233"/>
      <c r="KWK50" s="1233"/>
      <c r="KWL50" s="1233"/>
      <c r="KWM50" s="1232"/>
      <c r="KWN50" s="1233"/>
      <c r="KWO50" s="1233"/>
      <c r="KWP50" s="1233"/>
      <c r="KWQ50" s="1233"/>
      <c r="KWR50" s="1233"/>
      <c r="KWS50" s="1233"/>
      <c r="KWT50" s="1233"/>
      <c r="KWU50" s="1233"/>
      <c r="KWV50" s="1232"/>
      <c r="KWW50" s="1233"/>
      <c r="KWX50" s="1233"/>
      <c r="KWY50" s="1233"/>
      <c r="KWZ50" s="1233"/>
      <c r="KXA50" s="1233"/>
      <c r="KXB50" s="1233"/>
      <c r="KXC50" s="1233"/>
      <c r="KXD50" s="1233"/>
      <c r="KXE50" s="1232"/>
      <c r="KXF50" s="1233"/>
      <c r="KXG50" s="1233"/>
      <c r="KXH50" s="1233"/>
      <c r="KXI50" s="1233"/>
      <c r="KXJ50" s="1233"/>
      <c r="KXK50" s="1233"/>
      <c r="KXL50" s="1233"/>
      <c r="KXM50" s="1233"/>
      <c r="KXN50" s="1232"/>
      <c r="KXO50" s="1233"/>
      <c r="KXP50" s="1233"/>
      <c r="KXQ50" s="1233"/>
      <c r="KXR50" s="1233"/>
      <c r="KXS50" s="1233"/>
      <c r="KXT50" s="1233"/>
      <c r="KXU50" s="1233"/>
      <c r="KXV50" s="1233"/>
      <c r="KXW50" s="1232"/>
      <c r="KXX50" s="1233"/>
      <c r="KXY50" s="1233"/>
      <c r="KXZ50" s="1233"/>
      <c r="KYA50" s="1233"/>
      <c r="KYB50" s="1233"/>
      <c r="KYC50" s="1233"/>
      <c r="KYD50" s="1233"/>
      <c r="KYE50" s="1233"/>
      <c r="KYF50" s="1232"/>
      <c r="KYG50" s="1233"/>
      <c r="KYH50" s="1233"/>
      <c r="KYI50" s="1233"/>
      <c r="KYJ50" s="1233"/>
      <c r="KYK50" s="1233"/>
      <c r="KYL50" s="1233"/>
      <c r="KYM50" s="1233"/>
      <c r="KYN50" s="1233"/>
      <c r="KYO50" s="1232"/>
      <c r="KYP50" s="1233"/>
      <c r="KYQ50" s="1233"/>
      <c r="KYR50" s="1233"/>
      <c r="KYS50" s="1233"/>
      <c r="KYT50" s="1233"/>
      <c r="KYU50" s="1233"/>
      <c r="KYV50" s="1233"/>
      <c r="KYW50" s="1233"/>
      <c r="KYX50" s="1232"/>
      <c r="KYY50" s="1233"/>
      <c r="KYZ50" s="1233"/>
      <c r="KZA50" s="1233"/>
      <c r="KZB50" s="1233"/>
      <c r="KZC50" s="1233"/>
      <c r="KZD50" s="1233"/>
      <c r="KZE50" s="1233"/>
      <c r="KZF50" s="1233"/>
      <c r="KZG50" s="1232"/>
      <c r="KZH50" s="1233"/>
      <c r="KZI50" s="1233"/>
      <c r="KZJ50" s="1233"/>
      <c r="KZK50" s="1233"/>
      <c r="KZL50" s="1233"/>
      <c r="KZM50" s="1233"/>
      <c r="KZN50" s="1233"/>
      <c r="KZO50" s="1233"/>
      <c r="KZP50" s="1232"/>
      <c r="KZQ50" s="1233"/>
      <c r="KZR50" s="1233"/>
      <c r="KZS50" s="1233"/>
      <c r="KZT50" s="1233"/>
      <c r="KZU50" s="1233"/>
      <c r="KZV50" s="1233"/>
      <c r="KZW50" s="1233"/>
      <c r="KZX50" s="1233"/>
      <c r="KZY50" s="1232"/>
      <c r="KZZ50" s="1233"/>
      <c r="LAA50" s="1233"/>
      <c r="LAB50" s="1233"/>
      <c r="LAC50" s="1233"/>
      <c r="LAD50" s="1233"/>
      <c r="LAE50" s="1233"/>
      <c r="LAF50" s="1233"/>
      <c r="LAG50" s="1233"/>
      <c r="LAH50" s="1232"/>
      <c r="LAI50" s="1233"/>
      <c r="LAJ50" s="1233"/>
      <c r="LAK50" s="1233"/>
      <c r="LAL50" s="1233"/>
      <c r="LAM50" s="1233"/>
      <c r="LAN50" s="1233"/>
      <c r="LAO50" s="1233"/>
      <c r="LAP50" s="1233"/>
      <c r="LAQ50" s="1232"/>
      <c r="LAR50" s="1233"/>
      <c r="LAS50" s="1233"/>
      <c r="LAT50" s="1233"/>
      <c r="LAU50" s="1233"/>
      <c r="LAV50" s="1233"/>
      <c r="LAW50" s="1233"/>
      <c r="LAX50" s="1233"/>
      <c r="LAY50" s="1233"/>
      <c r="LAZ50" s="1232"/>
      <c r="LBA50" s="1233"/>
      <c r="LBB50" s="1233"/>
      <c r="LBC50" s="1233"/>
      <c r="LBD50" s="1233"/>
      <c r="LBE50" s="1233"/>
      <c r="LBF50" s="1233"/>
      <c r="LBG50" s="1233"/>
      <c r="LBH50" s="1233"/>
      <c r="LBI50" s="1232"/>
      <c r="LBJ50" s="1233"/>
      <c r="LBK50" s="1233"/>
      <c r="LBL50" s="1233"/>
      <c r="LBM50" s="1233"/>
      <c r="LBN50" s="1233"/>
      <c r="LBO50" s="1233"/>
      <c r="LBP50" s="1233"/>
      <c r="LBQ50" s="1233"/>
      <c r="LBR50" s="1232"/>
      <c r="LBS50" s="1233"/>
      <c r="LBT50" s="1233"/>
      <c r="LBU50" s="1233"/>
      <c r="LBV50" s="1233"/>
      <c r="LBW50" s="1233"/>
      <c r="LBX50" s="1233"/>
      <c r="LBY50" s="1233"/>
      <c r="LBZ50" s="1233"/>
      <c r="LCA50" s="1232"/>
      <c r="LCB50" s="1233"/>
      <c r="LCC50" s="1233"/>
      <c r="LCD50" s="1233"/>
      <c r="LCE50" s="1233"/>
      <c r="LCF50" s="1233"/>
      <c r="LCG50" s="1233"/>
      <c r="LCH50" s="1233"/>
      <c r="LCI50" s="1233"/>
      <c r="LCJ50" s="1232"/>
      <c r="LCK50" s="1233"/>
      <c r="LCL50" s="1233"/>
      <c r="LCM50" s="1233"/>
      <c r="LCN50" s="1233"/>
      <c r="LCO50" s="1233"/>
      <c r="LCP50" s="1233"/>
      <c r="LCQ50" s="1233"/>
      <c r="LCR50" s="1233"/>
      <c r="LCS50" s="1232"/>
      <c r="LCT50" s="1233"/>
      <c r="LCU50" s="1233"/>
      <c r="LCV50" s="1233"/>
      <c r="LCW50" s="1233"/>
      <c r="LCX50" s="1233"/>
      <c r="LCY50" s="1233"/>
      <c r="LCZ50" s="1233"/>
      <c r="LDA50" s="1233"/>
      <c r="LDB50" s="1232"/>
      <c r="LDC50" s="1233"/>
      <c r="LDD50" s="1233"/>
      <c r="LDE50" s="1233"/>
      <c r="LDF50" s="1233"/>
      <c r="LDG50" s="1233"/>
      <c r="LDH50" s="1233"/>
      <c r="LDI50" s="1233"/>
      <c r="LDJ50" s="1233"/>
      <c r="LDK50" s="1232"/>
      <c r="LDL50" s="1233"/>
      <c r="LDM50" s="1233"/>
      <c r="LDN50" s="1233"/>
      <c r="LDO50" s="1233"/>
      <c r="LDP50" s="1233"/>
      <c r="LDQ50" s="1233"/>
      <c r="LDR50" s="1233"/>
      <c r="LDS50" s="1233"/>
      <c r="LDT50" s="1232"/>
      <c r="LDU50" s="1233"/>
      <c r="LDV50" s="1233"/>
      <c r="LDW50" s="1233"/>
      <c r="LDX50" s="1233"/>
      <c r="LDY50" s="1233"/>
      <c r="LDZ50" s="1233"/>
      <c r="LEA50" s="1233"/>
      <c r="LEB50" s="1233"/>
      <c r="LEC50" s="1232"/>
      <c r="LED50" s="1233"/>
      <c r="LEE50" s="1233"/>
      <c r="LEF50" s="1233"/>
      <c r="LEG50" s="1233"/>
      <c r="LEH50" s="1233"/>
      <c r="LEI50" s="1233"/>
      <c r="LEJ50" s="1233"/>
      <c r="LEK50" s="1233"/>
      <c r="LEL50" s="1232"/>
      <c r="LEM50" s="1233"/>
      <c r="LEN50" s="1233"/>
      <c r="LEO50" s="1233"/>
      <c r="LEP50" s="1233"/>
      <c r="LEQ50" s="1233"/>
      <c r="LER50" s="1233"/>
      <c r="LES50" s="1233"/>
      <c r="LET50" s="1233"/>
      <c r="LEU50" s="1232"/>
      <c r="LEV50" s="1233"/>
      <c r="LEW50" s="1233"/>
      <c r="LEX50" s="1233"/>
      <c r="LEY50" s="1233"/>
      <c r="LEZ50" s="1233"/>
      <c r="LFA50" s="1233"/>
      <c r="LFB50" s="1233"/>
      <c r="LFC50" s="1233"/>
      <c r="LFD50" s="1232"/>
      <c r="LFE50" s="1233"/>
      <c r="LFF50" s="1233"/>
      <c r="LFG50" s="1233"/>
      <c r="LFH50" s="1233"/>
      <c r="LFI50" s="1233"/>
      <c r="LFJ50" s="1233"/>
      <c r="LFK50" s="1233"/>
      <c r="LFL50" s="1233"/>
      <c r="LFM50" s="1232"/>
      <c r="LFN50" s="1233"/>
      <c r="LFO50" s="1233"/>
      <c r="LFP50" s="1233"/>
      <c r="LFQ50" s="1233"/>
      <c r="LFR50" s="1233"/>
      <c r="LFS50" s="1233"/>
      <c r="LFT50" s="1233"/>
      <c r="LFU50" s="1233"/>
      <c r="LFV50" s="1232"/>
      <c r="LFW50" s="1233"/>
      <c r="LFX50" s="1233"/>
      <c r="LFY50" s="1233"/>
      <c r="LFZ50" s="1233"/>
      <c r="LGA50" s="1233"/>
      <c r="LGB50" s="1233"/>
      <c r="LGC50" s="1233"/>
      <c r="LGD50" s="1233"/>
      <c r="LGE50" s="1232"/>
      <c r="LGF50" s="1233"/>
      <c r="LGG50" s="1233"/>
      <c r="LGH50" s="1233"/>
      <c r="LGI50" s="1233"/>
      <c r="LGJ50" s="1233"/>
      <c r="LGK50" s="1233"/>
      <c r="LGL50" s="1233"/>
      <c r="LGM50" s="1233"/>
      <c r="LGN50" s="1232"/>
      <c r="LGO50" s="1233"/>
      <c r="LGP50" s="1233"/>
      <c r="LGQ50" s="1233"/>
      <c r="LGR50" s="1233"/>
      <c r="LGS50" s="1233"/>
      <c r="LGT50" s="1233"/>
      <c r="LGU50" s="1233"/>
      <c r="LGV50" s="1233"/>
      <c r="LGW50" s="1232"/>
      <c r="LGX50" s="1233"/>
      <c r="LGY50" s="1233"/>
      <c r="LGZ50" s="1233"/>
      <c r="LHA50" s="1233"/>
      <c r="LHB50" s="1233"/>
      <c r="LHC50" s="1233"/>
      <c r="LHD50" s="1233"/>
      <c r="LHE50" s="1233"/>
      <c r="LHF50" s="1232"/>
      <c r="LHG50" s="1233"/>
      <c r="LHH50" s="1233"/>
      <c r="LHI50" s="1233"/>
      <c r="LHJ50" s="1233"/>
      <c r="LHK50" s="1233"/>
      <c r="LHL50" s="1233"/>
      <c r="LHM50" s="1233"/>
      <c r="LHN50" s="1233"/>
      <c r="LHO50" s="1232"/>
      <c r="LHP50" s="1233"/>
      <c r="LHQ50" s="1233"/>
      <c r="LHR50" s="1233"/>
      <c r="LHS50" s="1233"/>
      <c r="LHT50" s="1233"/>
      <c r="LHU50" s="1233"/>
      <c r="LHV50" s="1233"/>
      <c r="LHW50" s="1233"/>
      <c r="LHX50" s="1232"/>
      <c r="LHY50" s="1233"/>
      <c r="LHZ50" s="1233"/>
      <c r="LIA50" s="1233"/>
      <c r="LIB50" s="1233"/>
      <c r="LIC50" s="1233"/>
      <c r="LID50" s="1233"/>
      <c r="LIE50" s="1233"/>
      <c r="LIF50" s="1233"/>
      <c r="LIG50" s="1232"/>
      <c r="LIH50" s="1233"/>
      <c r="LII50" s="1233"/>
      <c r="LIJ50" s="1233"/>
      <c r="LIK50" s="1233"/>
      <c r="LIL50" s="1233"/>
      <c r="LIM50" s="1233"/>
      <c r="LIN50" s="1233"/>
      <c r="LIO50" s="1233"/>
      <c r="LIP50" s="1232"/>
      <c r="LIQ50" s="1233"/>
      <c r="LIR50" s="1233"/>
      <c r="LIS50" s="1233"/>
      <c r="LIT50" s="1233"/>
      <c r="LIU50" s="1233"/>
      <c r="LIV50" s="1233"/>
      <c r="LIW50" s="1233"/>
      <c r="LIX50" s="1233"/>
      <c r="LIY50" s="1232"/>
      <c r="LIZ50" s="1233"/>
      <c r="LJA50" s="1233"/>
      <c r="LJB50" s="1233"/>
      <c r="LJC50" s="1233"/>
      <c r="LJD50" s="1233"/>
      <c r="LJE50" s="1233"/>
      <c r="LJF50" s="1233"/>
      <c r="LJG50" s="1233"/>
      <c r="LJH50" s="1232"/>
      <c r="LJI50" s="1233"/>
      <c r="LJJ50" s="1233"/>
      <c r="LJK50" s="1233"/>
      <c r="LJL50" s="1233"/>
      <c r="LJM50" s="1233"/>
      <c r="LJN50" s="1233"/>
      <c r="LJO50" s="1233"/>
      <c r="LJP50" s="1233"/>
      <c r="LJQ50" s="1232"/>
      <c r="LJR50" s="1233"/>
      <c r="LJS50" s="1233"/>
      <c r="LJT50" s="1233"/>
      <c r="LJU50" s="1233"/>
      <c r="LJV50" s="1233"/>
      <c r="LJW50" s="1233"/>
      <c r="LJX50" s="1233"/>
      <c r="LJY50" s="1233"/>
      <c r="LJZ50" s="1232"/>
      <c r="LKA50" s="1233"/>
      <c r="LKB50" s="1233"/>
      <c r="LKC50" s="1233"/>
      <c r="LKD50" s="1233"/>
      <c r="LKE50" s="1233"/>
      <c r="LKF50" s="1233"/>
      <c r="LKG50" s="1233"/>
      <c r="LKH50" s="1233"/>
      <c r="LKI50" s="1232"/>
      <c r="LKJ50" s="1233"/>
      <c r="LKK50" s="1233"/>
      <c r="LKL50" s="1233"/>
      <c r="LKM50" s="1233"/>
      <c r="LKN50" s="1233"/>
      <c r="LKO50" s="1233"/>
      <c r="LKP50" s="1233"/>
      <c r="LKQ50" s="1233"/>
      <c r="LKR50" s="1232"/>
      <c r="LKS50" s="1233"/>
      <c r="LKT50" s="1233"/>
      <c r="LKU50" s="1233"/>
      <c r="LKV50" s="1233"/>
      <c r="LKW50" s="1233"/>
      <c r="LKX50" s="1233"/>
      <c r="LKY50" s="1233"/>
      <c r="LKZ50" s="1233"/>
      <c r="LLA50" s="1232"/>
      <c r="LLB50" s="1233"/>
      <c r="LLC50" s="1233"/>
      <c r="LLD50" s="1233"/>
      <c r="LLE50" s="1233"/>
      <c r="LLF50" s="1233"/>
      <c r="LLG50" s="1233"/>
      <c r="LLH50" s="1233"/>
      <c r="LLI50" s="1233"/>
      <c r="LLJ50" s="1232"/>
      <c r="LLK50" s="1233"/>
      <c r="LLL50" s="1233"/>
      <c r="LLM50" s="1233"/>
      <c r="LLN50" s="1233"/>
      <c r="LLO50" s="1233"/>
      <c r="LLP50" s="1233"/>
      <c r="LLQ50" s="1233"/>
      <c r="LLR50" s="1233"/>
      <c r="LLS50" s="1232"/>
      <c r="LLT50" s="1233"/>
      <c r="LLU50" s="1233"/>
      <c r="LLV50" s="1233"/>
      <c r="LLW50" s="1233"/>
      <c r="LLX50" s="1233"/>
      <c r="LLY50" s="1233"/>
      <c r="LLZ50" s="1233"/>
      <c r="LMA50" s="1233"/>
      <c r="LMB50" s="1232"/>
      <c r="LMC50" s="1233"/>
      <c r="LMD50" s="1233"/>
      <c r="LME50" s="1233"/>
      <c r="LMF50" s="1233"/>
      <c r="LMG50" s="1233"/>
      <c r="LMH50" s="1233"/>
      <c r="LMI50" s="1233"/>
      <c r="LMJ50" s="1233"/>
      <c r="LMK50" s="1232"/>
      <c r="LML50" s="1233"/>
      <c r="LMM50" s="1233"/>
      <c r="LMN50" s="1233"/>
      <c r="LMO50" s="1233"/>
      <c r="LMP50" s="1233"/>
      <c r="LMQ50" s="1233"/>
      <c r="LMR50" s="1233"/>
      <c r="LMS50" s="1233"/>
      <c r="LMT50" s="1232"/>
      <c r="LMU50" s="1233"/>
      <c r="LMV50" s="1233"/>
      <c r="LMW50" s="1233"/>
      <c r="LMX50" s="1233"/>
      <c r="LMY50" s="1233"/>
      <c r="LMZ50" s="1233"/>
      <c r="LNA50" s="1233"/>
      <c r="LNB50" s="1233"/>
      <c r="LNC50" s="1232"/>
      <c r="LND50" s="1233"/>
      <c r="LNE50" s="1233"/>
      <c r="LNF50" s="1233"/>
      <c r="LNG50" s="1233"/>
      <c r="LNH50" s="1233"/>
      <c r="LNI50" s="1233"/>
      <c r="LNJ50" s="1233"/>
      <c r="LNK50" s="1233"/>
      <c r="LNL50" s="1232"/>
      <c r="LNM50" s="1233"/>
      <c r="LNN50" s="1233"/>
      <c r="LNO50" s="1233"/>
      <c r="LNP50" s="1233"/>
      <c r="LNQ50" s="1233"/>
      <c r="LNR50" s="1233"/>
      <c r="LNS50" s="1233"/>
      <c r="LNT50" s="1233"/>
      <c r="LNU50" s="1232"/>
      <c r="LNV50" s="1233"/>
      <c r="LNW50" s="1233"/>
      <c r="LNX50" s="1233"/>
      <c r="LNY50" s="1233"/>
      <c r="LNZ50" s="1233"/>
      <c r="LOA50" s="1233"/>
      <c r="LOB50" s="1233"/>
      <c r="LOC50" s="1233"/>
      <c r="LOD50" s="1232"/>
      <c r="LOE50" s="1233"/>
      <c r="LOF50" s="1233"/>
      <c r="LOG50" s="1233"/>
      <c r="LOH50" s="1233"/>
      <c r="LOI50" s="1233"/>
      <c r="LOJ50" s="1233"/>
      <c r="LOK50" s="1233"/>
      <c r="LOL50" s="1233"/>
      <c r="LOM50" s="1232"/>
      <c r="LON50" s="1233"/>
      <c r="LOO50" s="1233"/>
      <c r="LOP50" s="1233"/>
      <c r="LOQ50" s="1233"/>
      <c r="LOR50" s="1233"/>
      <c r="LOS50" s="1233"/>
      <c r="LOT50" s="1233"/>
      <c r="LOU50" s="1233"/>
      <c r="LOV50" s="1232"/>
      <c r="LOW50" s="1233"/>
      <c r="LOX50" s="1233"/>
      <c r="LOY50" s="1233"/>
      <c r="LOZ50" s="1233"/>
      <c r="LPA50" s="1233"/>
      <c r="LPB50" s="1233"/>
      <c r="LPC50" s="1233"/>
      <c r="LPD50" s="1233"/>
      <c r="LPE50" s="1232"/>
      <c r="LPF50" s="1233"/>
      <c r="LPG50" s="1233"/>
      <c r="LPH50" s="1233"/>
      <c r="LPI50" s="1233"/>
      <c r="LPJ50" s="1233"/>
      <c r="LPK50" s="1233"/>
      <c r="LPL50" s="1233"/>
      <c r="LPM50" s="1233"/>
      <c r="LPN50" s="1232"/>
      <c r="LPO50" s="1233"/>
      <c r="LPP50" s="1233"/>
      <c r="LPQ50" s="1233"/>
      <c r="LPR50" s="1233"/>
      <c r="LPS50" s="1233"/>
      <c r="LPT50" s="1233"/>
      <c r="LPU50" s="1233"/>
      <c r="LPV50" s="1233"/>
      <c r="LPW50" s="1232"/>
      <c r="LPX50" s="1233"/>
      <c r="LPY50" s="1233"/>
      <c r="LPZ50" s="1233"/>
      <c r="LQA50" s="1233"/>
      <c r="LQB50" s="1233"/>
      <c r="LQC50" s="1233"/>
      <c r="LQD50" s="1233"/>
      <c r="LQE50" s="1233"/>
      <c r="LQF50" s="1232"/>
      <c r="LQG50" s="1233"/>
      <c r="LQH50" s="1233"/>
      <c r="LQI50" s="1233"/>
      <c r="LQJ50" s="1233"/>
      <c r="LQK50" s="1233"/>
      <c r="LQL50" s="1233"/>
      <c r="LQM50" s="1233"/>
      <c r="LQN50" s="1233"/>
      <c r="LQO50" s="1232"/>
      <c r="LQP50" s="1233"/>
      <c r="LQQ50" s="1233"/>
      <c r="LQR50" s="1233"/>
      <c r="LQS50" s="1233"/>
      <c r="LQT50" s="1233"/>
      <c r="LQU50" s="1233"/>
      <c r="LQV50" s="1233"/>
      <c r="LQW50" s="1233"/>
      <c r="LQX50" s="1232"/>
      <c r="LQY50" s="1233"/>
      <c r="LQZ50" s="1233"/>
      <c r="LRA50" s="1233"/>
      <c r="LRB50" s="1233"/>
      <c r="LRC50" s="1233"/>
      <c r="LRD50" s="1233"/>
      <c r="LRE50" s="1233"/>
      <c r="LRF50" s="1233"/>
      <c r="LRG50" s="1232"/>
      <c r="LRH50" s="1233"/>
      <c r="LRI50" s="1233"/>
      <c r="LRJ50" s="1233"/>
      <c r="LRK50" s="1233"/>
      <c r="LRL50" s="1233"/>
      <c r="LRM50" s="1233"/>
      <c r="LRN50" s="1233"/>
      <c r="LRO50" s="1233"/>
      <c r="LRP50" s="1232"/>
      <c r="LRQ50" s="1233"/>
      <c r="LRR50" s="1233"/>
      <c r="LRS50" s="1233"/>
      <c r="LRT50" s="1233"/>
      <c r="LRU50" s="1233"/>
      <c r="LRV50" s="1233"/>
      <c r="LRW50" s="1233"/>
      <c r="LRX50" s="1233"/>
      <c r="LRY50" s="1232"/>
      <c r="LRZ50" s="1233"/>
      <c r="LSA50" s="1233"/>
      <c r="LSB50" s="1233"/>
      <c r="LSC50" s="1233"/>
      <c r="LSD50" s="1233"/>
      <c r="LSE50" s="1233"/>
      <c r="LSF50" s="1233"/>
      <c r="LSG50" s="1233"/>
      <c r="LSH50" s="1232"/>
      <c r="LSI50" s="1233"/>
      <c r="LSJ50" s="1233"/>
      <c r="LSK50" s="1233"/>
      <c r="LSL50" s="1233"/>
      <c r="LSM50" s="1233"/>
      <c r="LSN50" s="1233"/>
      <c r="LSO50" s="1233"/>
      <c r="LSP50" s="1233"/>
      <c r="LSQ50" s="1232"/>
      <c r="LSR50" s="1233"/>
      <c r="LSS50" s="1233"/>
      <c r="LST50" s="1233"/>
      <c r="LSU50" s="1233"/>
      <c r="LSV50" s="1233"/>
      <c r="LSW50" s="1233"/>
      <c r="LSX50" s="1233"/>
      <c r="LSY50" s="1233"/>
      <c r="LSZ50" s="1232"/>
      <c r="LTA50" s="1233"/>
      <c r="LTB50" s="1233"/>
      <c r="LTC50" s="1233"/>
      <c r="LTD50" s="1233"/>
      <c r="LTE50" s="1233"/>
      <c r="LTF50" s="1233"/>
      <c r="LTG50" s="1233"/>
      <c r="LTH50" s="1233"/>
      <c r="LTI50" s="1232"/>
      <c r="LTJ50" s="1233"/>
      <c r="LTK50" s="1233"/>
      <c r="LTL50" s="1233"/>
      <c r="LTM50" s="1233"/>
      <c r="LTN50" s="1233"/>
      <c r="LTO50" s="1233"/>
      <c r="LTP50" s="1233"/>
      <c r="LTQ50" s="1233"/>
      <c r="LTR50" s="1232"/>
      <c r="LTS50" s="1233"/>
      <c r="LTT50" s="1233"/>
      <c r="LTU50" s="1233"/>
      <c r="LTV50" s="1233"/>
      <c r="LTW50" s="1233"/>
      <c r="LTX50" s="1233"/>
      <c r="LTY50" s="1233"/>
      <c r="LTZ50" s="1233"/>
      <c r="LUA50" s="1232"/>
      <c r="LUB50" s="1233"/>
      <c r="LUC50" s="1233"/>
      <c r="LUD50" s="1233"/>
      <c r="LUE50" s="1233"/>
      <c r="LUF50" s="1233"/>
      <c r="LUG50" s="1233"/>
      <c r="LUH50" s="1233"/>
      <c r="LUI50" s="1233"/>
      <c r="LUJ50" s="1232"/>
      <c r="LUK50" s="1233"/>
      <c r="LUL50" s="1233"/>
      <c r="LUM50" s="1233"/>
      <c r="LUN50" s="1233"/>
      <c r="LUO50" s="1233"/>
      <c r="LUP50" s="1233"/>
      <c r="LUQ50" s="1233"/>
      <c r="LUR50" s="1233"/>
      <c r="LUS50" s="1232"/>
      <c r="LUT50" s="1233"/>
      <c r="LUU50" s="1233"/>
      <c r="LUV50" s="1233"/>
      <c r="LUW50" s="1233"/>
      <c r="LUX50" s="1233"/>
      <c r="LUY50" s="1233"/>
      <c r="LUZ50" s="1233"/>
      <c r="LVA50" s="1233"/>
      <c r="LVB50" s="1232"/>
      <c r="LVC50" s="1233"/>
      <c r="LVD50" s="1233"/>
      <c r="LVE50" s="1233"/>
      <c r="LVF50" s="1233"/>
      <c r="LVG50" s="1233"/>
      <c r="LVH50" s="1233"/>
      <c r="LVI50" s="1233"/>
      <c r="LVJ50" s="1233"/>
      <c r="LVK50" s="1232"/>
      <c r="LVL50" s="1233"/>
      <c r="LVM50" s="1233"/>
      <c r="LVN50" s="1233"/>
      <c r="LVO50" s="1233"/>
      <c r="LVP50" s="1233"/>
      <c r="LVQ50" s="1233"/>
      <c r="LVR50" s="1233"/>
      <c r="LVS50" s="1233"/>
      <c r="LVT50" s="1232"/>
      <c r="LVU50" s="1233"/>
      <c r="LVV50" s="1233"/>
      <c r="LVW50" s="1233"/>
      <c r="LVX50" s="1233"/>
      <c r="LVY50" s="1233"/>
      <c r="LVZ50" s="1233"/>
      <c r="LWA50" s="1233"/>
      <c r="LWB50" s="1233"/>
      <c r="LWC50" s="1232"/>
      <c r="LWD50" s="1233"/>
      <c r="LWE50" s="1233"/>
      <c r="LWF50" s="1233"/>
      <c r="LWG50" s="1233"/>
      <c r="LWH50" s="1233"/>
      <c r="LWI50" s="1233"/>
      <c r="LWJ50" s="1233"/>
      <c r="LWK50" s="1233"/>
      <c r="LWL50" s="1232"/>
      <c r="LWM50" s="1233"/>
      <c r="LWN50" s="1233"/>
      <c r="LWO50" s="1233"/>
      <c r="LWP50" s="1233"/>
      <c r="LWQ50" s="1233"/>
      <c r="LWR50" s="1233"/>
      <c r="LWS50" s="1233"/>
      <c r="LWT50" s="1233"/>
      <c r="LWU50" s="1232"/>
      <c r="LWV50" s="1233"/>
      <c r="LWW50" s="1233"/>
      <c r="LWX50" s="1233"/>
      <c r="LWY50" s="1233"/>
      <c r="LWZ50" s="1233"/>
      <c r="LXA50" s="1233"/>
      <c r="LXB50" s="1233"/>
      <c r="LXC50" s="1233"/>
      <c r="LXD50" s="1232"/>
      <c r="LXE50" s="1233"/>
      <c r="LXF50" s="1233"/>
      <c r="LXG50" s="1233"/>
      <c r="LXH50" s="1233"/>
      <c r="LXI50" s="1233"/>
      <c r="LXJ50" s="1233"/>
      <c r="LXK50" s="1233"/>
      <c r="LXL50" s="1233"/>
      <c r="LXM50" s="1232"/>
      <c r="LXN50" s="1233"/>
      <c r="LXO50" s="1233"/>
      <c r="LXP50" s="1233"/>
      <c r="LXQ50" s="1233"/>
      <c r="LXR50" s="1233"/>
      <c r="LXS50" s="1233"/>
      <c r="LXT50" s="1233"/>
      <c r="LXU50" s="1233"/>
      <c r="LXV50" s="1232"/>
      <c r="LXW50" s="1233"/>
      <c r="LXX50" s="1233"/>
      <c r="LXY50" s="1233"/>
      <c r="LXZ50" s="1233"/>
      <c r="LYA50" s="1233"/>
      <c r="LYB50" s="1233"/>
      <c r="LYC50" s="1233"/>
      <c r="LYD50" s="1233"/>
      <c r="LYE50" s="1232"/>
      <c r="LYF50" s="1233"/>
      <c r="LYG50" s="1233"/>
      <c r="LYH50" s="1233"/>
      <c r="LYI50" s="1233"/>
      <c r="LYJ50" s="1233"/>
      <c r="LYK50" s="1233"/>
      <c r="LYL50" s="1233"/>
      <c r="LYM50" s="1233"/>
      <c r="LYN50" s="1232"/>
      <c r="LYO50" s="1233"/>
      <c r="LYP50" s="1233"/>
      <c r="LYQ50" s="1233"/>
      <c r="LYR50" s="1233"/>
      <c r="LYS50" s="1233"/>
      <c r="LYT50" s="1233"/>
      <c r="LYU50" s="1233"/>
      <c r="LYV50" s="1233"/>
      <c r="LYW50" s="1232"/>
      <c r="LYX50" s="1233"/>
      <c r="LYY50" s="1233"/>
      <c r="LYZ50" s="1233"/>
      <c r="LZA50" s="1233"/>
      <c r="LZB50" s="1233"/>
      <c r="LZC50" s="1233"/>
      <c r="LZD50" s="1233"/>
      <c r="LZE50" s="1233"/>
      <c r="LZF50" s="1232"/>
      <c r="LZG50" s="1233"/>
      <c r="LZH50" s="1233"/>
      <c r="LZI50" s="1233"/>
      <c r="LZJ50" s="1233"/>
      <c r="LZK50" s="1233"/>
      <c r="LZL50" s="1233"/>
      <c r="LZM50" s="1233"/>
      <c r="LZN50" s="1233"/>
      <c r="LZO50" s="1232"/>
      <c r="LZP50" s="1233"/>
      <c r="LZQ50" s="1233"/>
      <c r="LZR50" s="1233"/>
      <c r="LZS50" s="1233"/>
      <c r="LZT50" s="1233"/>
      <c r="LZU50" s="1233"/>
      <c r="LZV50" s="1233"/>
      <c r="LZW50" s="1233"/>
      <c r="LZX50" s="1232"/>
      <c r="LZY50" s="1233"/>
      <c r="LZZ50" s="1233"/>
      <c r="MAA50" s="1233"/>
      <c r="MAB50" s="1233"/>
      <c r="MAC50" s="1233"/>
      <c r="MAD50" s="1233"/>
      <c r="MAE50" s="1233"/>
      <c r="MAF50" s="1233"/>
      <c r="MAG50" s="1232"/>
      <c r="MAH50" s="1233"/>
      <c r="MAI50" s="1233"/>
      <c r="MAJ50" s="1233"/>
      <c r="MAK50" s="1233"/>
      <c r="MAL50" s="1233"/>
      <c r="MAM50" s="1233"/>
      <c r="MAN50" s="1233"/>
      <c r="MAO50" s="1233"/>
      <c r="MAP50" s="1232"/>
      <c r="MAQ50" s="1233"/>
      <c r="MAR50" s="1233"/>
      <c r="MAS50" s="1233"/>
      <c r="MAT50" s="1233"/>
      <c r="MAU50" s="1233"/>
      <c r="MAV50" s="1233"/>
      <c r="MAW50" s="1233"/>
      <c r="MAX50" s="1233"/>
      <c r="MAY50" s="1232"/>
      <c r="MAZ50" s="1233"/>
      <c r="MBA50" s="1233"/>
      <c r="MBB50" s="1233"/>
      <c r="MBC50" s="1233"/>
      <c r="MBD50" s="1233"/>
      <c r="MBE50" s="1233"/>
      <c r="MBF50" s="1233"/>
      <c r="MBG50" s="1233"/>
      <c r="MBH50" s="1232"/>
      <c r="MBI50" s="1233"/>
      <c r="MBJ50" s="1233"/>
      <c r="MBK50" s="1233"/>
      <c r="MBL50" s="1233"/>
      <c r="MBM50" s="1233"/>
      <c r="MBN50" s="1233"/>
      <c r="MBO50" s="1233"/>
      <c r="MBP50" s="1233"/>
      <c r="MBQ50" s="1232"/>
      <c r="MBR50" s="1233"/>
      <c r="MBS50" s="1233"/>
      <c r="MBT50" s="1233"/>
      <c r="MBU50" s="1233"/>
      <c r="MBV50" s="1233"/>
      <c r="MBW50" s="1233"/>
      <c r="MBX50" s="1233"/>
      <c r="MBY50" s="1233"/>
      <c r="MBZ50" s="1232"/>
      <c r="MCA50" s="1233"/>
      <c r="MCB50" s="1233"/>
      <c r="MCC50" s="1233"/>
      <c r="MCD50" s="1233"/>
      <c r="MCE50" s="1233"/>
      <c r="MCF50" s="1233"/>
      <c r="MCG50" s="1233"/>
      <c r="MCH50" s="1233"/>
      <c r="MCI50" s="1232"/>
      <c r="MCJ50" s="1233"/>
      <c r="MCK50" s="1233"/>
      <c r="MCL50" s="1233"/>
      <c r="MCM50" s="1233"/>
      <c r="MCN50" s="1233"/>
      <c r="MCO50" s="1233"/>
      <c r="MCP50" s="1233"/>
      <c r="MCQ50" s="1233"/>
      <c r="MCR50" s="1232"/>
      <c r="MCS50" s="1233"/>
      <c r="MCT50" s="1233"/>
      <c r="MCU50" s="1233"/>
      <c r="MCV50" s="1233"/>
      <c r="MCW50" s="1233"/>
      <c r="MCX50" s="1233"/>
      <c r="MCY50" s="1233"/>
      <c r="MCZ50" s="1233"/>
      <c r="MDA50" s="1232"/>
      <c r="MDB50" s="1233"/>
      <c r="MDC50" s="1233"/>
      <c r="MDD50" s="1233"/>
      <c r="MDE50" s="1233"/>
      <c r="MDF50" s="1233"/>
      <c r="MDG50" s="1233"/>
      <c r="MDH50" s="1233"/>
      <c r="MDI50" s="1233"/>
      <c r="MDJ50" s="1232"/>
      <c r="MDK50" s="1233"/>
      <c r="MDL50" s="1233"/>
      <c r="MDM50" s="1233"/>
      <c r="MDN50" s="1233"/>
      <c r="MDO50" s="1233"/>
      <c r="MDP50" s="1233"/>
      <c r="MDQ50" s="1233"/>
      <c r="MDR50" s="1233"/>
      <c r="MDS50" s="1232"/>
      <c r="MDT50" s="1233"/>
      <c r="MDU50" s="1233"/>
      <c r="MDV50" s="1233"/>
      <c r="MDW50" s="1233"/>
      <c r="MDX50" s="1233"/>
      <c r="MDY50" s="1233"/>
      <c r="MDZ50" s="1233"/>
      <c r="MEA50" s="1233"/>
      <c r="MEB50" s="1232"/>
      <c r="MEC50" s="1233"/>
      <c r="MED50" s="1233"/>
      <c r="MEE50" s="1233"/>
      <c r="MEF50" s="1233"/>
      <c r="MEG50" s="1233"/>
      <c r="MEH50" s="1233"/>
      <c r="MEI50" s="1233"/>
      <c r="MEJ50" s="1233"/>
      <c r="MEK50" s="1232"/>
      <c r="MEL50" s="1233"/>
      <c r="MEM50" s="1233"/>
      <c r="MEN50" s="1233"/>
      <c r="MEO50" s="1233"/>
      <c r="MEP50" s="1233"/>
      <c r="MEQ50" s="1233"/>
      <c r="MER50" s="1233"/>
      <c r="MES50" s="1233"/>
      <c r="MET50" s="1232"/>
      <c r="MEU50" s="1233"/>
      <c r="MEV50" s="1233"/>
      <c r="MEW50" s="1233"/>
      <c r="MEX50" s="1233"/>
      <c r="MEY50" s="1233"/>
      <c r="MEZ50" s="1233"/>
      <c r="MFA50" s="1233"/>
      <c r="MFB50" s="1233"/>
      <c r="MFC50" s="1232"/>
      <c r="MFD50" s="1233"/>
      <c r="MFE50" s="1233"/>
      <c r="MFF50" s="1233"/>
      <c r="MFG50" s="1233"/>
      <c r="MFH50" s="1233"/>
      <c r="MFI50" s="1233"/>
      <c r="MFJ50" s="1233"/>
      <c r="MFK50" s="1233"/>
      <c r="MFL50" s="1232"/>
      <c r="MFM50" s="1233"/>
      <c r="MFN50" s="1233"/>
      <c r="MFO50" s="1233"/>
      <c r="MFP50" s="1233"/>
      <c r="MFQ50" s="1233"/>
      <c r="MFR50" s="1233"/>
      <c r="MFS50" s="1233"/>
      <c r="MFT50" s="1233"/>
      <c r="MFU50" s="1232"/>
      <c r="MFV50" s="1233"/>
      <c r="MFW50" s="1233"/>
      <c r="MFX50" s="1233"/>
      <c r="MFY50" s="1233"/>
      <c r="MFZ50" s="1233"/>
      <c r="MGA50" s="1233"/>
      <c r="MGB50" s="1233"/>
      <c r="MGC50" s="1233"/>
      <c r="MGD50" s="1232"/>
      <c r="MGE50" s="1233"/>
      <c r="MGF50" s="1233"/>
      <c r="MGG50" s="1233"/>
      <c r="MGH50" s="1233"/>
      <c r="MGI50" s="1233"/>
      <c r="MGJ50" s="1233"/>
      <c r="MGK50" s="1233"/>
      <c r="MGL50" s="1233"/>
      <c r="MGM50" s="1232"/>
      <c r="MGN50" s="1233"/>
      <c r="MGO50" s="1233"/>
      <c r="MGP50" s="1233"/>
      <c r="MGQ50" s="1233"/>
      <c r="MGR50" s="1233"/>
      <c r="MGS50" s="1233"/>
      <c r="MGT50" s="1233"/>
      <c r="MGU50" s="1233"/>
      <c r="MGV50" s="1232"/>
      <c r="MGW50" s="1233"/>
      <c r="MGX50" s="1233"/>
      <c r="MGY50" s="1233"/>
      <c r="MGZ50" s="1233"/>
      <c r="MHA50" s="1233"/>
      <c r="MHB50" s="1233"/>
      <c r="MHC50" s="1233"/>
      <c r="MHD50" s="1233"/>
      <c r="MHE50" s="1232"/>
      <c r="MHF50" s="1233"/>
      <c r="MHG50" s="1233"/>
      <c r="MHH50" s="1233"/>
      <c r="MHI50" s="1233"/>
      <c r="MHJ50" s="1233"/>
      <c r="MHK50" s="1233"/>
      <c r="MHL50" s="1233"/>
      <c r="MHM50" s="1233"/>
      <c r="MHN50" s="1232"/>
      <c r="MHO50" s="1233"/>
      <c r="MHP50" s="1233"/>
      <c r="MHQ50" s="1233"/>
      <c r="MHR50" s="1233"/>
      <c r="MHS50" s="1233"/>
      <c r="MHT50" s="1233"/>
      <c r="MHU50" s="1233"/>
      <c r="MHV50" s="1233"/>
      <c r="MHW50" s="1232"/>
      <c r="MHX50" s="1233"/>
      <c r="MHY50" s="1233"/>
      <c r="MHZ50" s="1233"/>
      <c r="MIA50" s="1233"/>
      <c r="MIB50" s="1233"/>
      <c r="MIC50" s="1233"/>
      <c r="MID50" s="1233"/>
      <c r="MIE50" s="1233"/>
      <c r="MIF50" s="1232"/>
      <c r="MIG50" s="1233"/>
      <c r="MIH50" s="1233"/>
      <c r="MII50" s="1233"/>
      <c r="MIJ50" s="1233"/>
      <c r="MIK50" s="1233"/>
      <c r="MIL50" s="1233"/>
      <c r="MIM50" s="1233"/>
      <c r="MIN50" s="1233"/>
      <c r="MIO50" s="1232"/>
      <c r="MIP50" s="1233"/>
      <c r="MIQ50" s="1233"/>
      <c r="MIR50" s="1233"/>
      <c r="MIS50" s="1233"/>
      <c r="MIT50" s="1233"/>
      <c r="MIU50" s="1233"/>
      <c r="MIV50" s="1233"/>
      <c r="MIW50" s="1233"/>
      <c r="MIX50" s="1232"/>
      <c r="MIY50" s="1233"/>
      <c r="MIZ50" s="1233"/>
      <c r="MJA50" s="1233"/>
      <c r="MJB50" s="1233"/>
      <c r="MJC50" s="1233"/>
      <c r="MJD50" s="1233"/>
      <c r="MJE50" s="1233"/>
      <c r="MJF50" s="1233"/>
      <c r="MJG50" s="1232"/>
      <c r="MJH50" s="1233"/>
      <c r="MJI50" s="1233"/>
      <c r="MJJ50" s="1233"/>
      <c r="MJK50" s="1233"/>
      <c r="MJL50" s="1233"/>
      <c r="MJM50" s="1233"/>
      <c r="MJN50" s="1233"/>
      <c r="MJO50" s="1233"/>
      <c r="MJP50" s="1232"/>
      <c r="MJQ50" s="1233"/>
      <c r="MJR50" s="1233"/>
      <c r="MJS50" s="1233"/>
      <c r="MJT50" s="1233"/>
      <c r="MJU50" s="1233"/>
      <c r="MJV50" s="1233"/>
      <c r="MJW50" s="1233"/>
      <c r="MJX50" s="1233"/>
      <c r="MJY50" s="1232"/>
      <c r="MJZ50" s="1233"/>
      <c r="MKA50" s="1233"/>
      <c r="MKB50" s="1233"/>
      <c r="MKC50" s="1233"/>
      <c r="MKD50" s="1233"/>
      <c r="MKE50" s="1233"/>
      <c r="MKF50" s="1233"/>
      <c r="MKG50" s="1233"/>
      <c r="MKH50" s="1232"/>
      <c r="MKI50" s="1233"/>
      <c r="MKJ50" s="1233"/>
      <c r="MKK50" s="1233"/>
      <c r="MKL50" s="1233"/>
      <c r="MKM50" s="1233"/>
      <c r="MKN50" s="1233"/>
      <c r="MKO50" s="1233"/>
      <c r="MKP50" s="1233"/>
      <c r="MKQ50" s="1232"/>
      <c r="MKR50" s="1233"/>
      <c r="MKS50" s="1233"/>
      <c r="MKT50" s="1233"/>
      <c r="MKU50" s="1233"/>
      <c r="MKV50" s="1233"/>
      <c r="MKW50" s="1233"/>
      <c r="MKX50" s="1233"/>
      <c r="MKY50" s="1233"/>
      <c r="MKZ50" s="1232"/>
      <c r="MLA50" s="1233"/>
      <c r="MLB50" s="1233"/>
      <c r="MLC50" s="1233"/>
      <c r="MLD50" s="1233"/>
      <c r="MLE50" s="1233"/>
      <c r="MLF50" s="1233"/>
      <c r="MLG50" s="1233"/>
      <c r="MLH50" s="1233"/>
      <c r="MLI50" s="1232"/>
      <c r="MLJ50" s="1233"/>
      <c r="MLK50" s="1233"/>
      <c r="MLL50" s="1233"/>
      <c r="MLM50" s="1233"/>
      <c r="MLN50" s="1233"/>
      <c r="MLO50" s="1233"/>
      <c r="MLP50" s="1233"/>
      <c r="MLQ50" s="1233"/>
      <c r="MLR50" s="1232"/>
      <c r="MLS50" s="1233"/>
      <c r="MLT50" s="1233"/>
      <c r="MLU50" s="1233"/>
      <c r="MLV50" s="1233"/>
      <c r="MLW50" s="1233"/>
      <c r="MLX50" s="1233"/>
      <c r="MLY50" s="1233"/>
      <c r="MLZ50" s="1233"/>
      <c r="MMA50" s="1232"/>
      <c r="MMB50" s="1233"/>
      <c r="MMC50" s="1233"/>
      <c r="MMD50" s="1233"/>
      <c r="MME50" s="1233"/>
      <c r="MMF50" s="1233"/>
      <c r="MMG50" s="1233"/>
      <c r="MMH50" s="1233"/>
      <c r="MMI50" s="1233"/>
      <c r="MMJ50" s="1232"/>
      <c r="MMK50" s="1233"/>
      <c r="MML50" s="1233"/>
      <c r="MMM50" s="1233"/>
      <c r="MMN50" s="1233"/>
      <c r="MMO50" s="1233"/>
      <c r="MMP50" s="1233"/>
      <c r="MMQ50" s="1233"/>
      <c r="MMR50" s="1233"/>
      <c r="MMS50" s="1232"/>
      <c r="MMT50" s="1233"/>
      <c r="MMU50" s="1233"/>
      <c r="MMV50" s="1233"/>
      <c r="MMW50" s="1233"/>
      <c r="MMX50" s="1233"/>
      <c r="MMY50" s="1233"/>
      <c r="MMZ50" s="1233"/>
      <c r="MNA50" s="1233"/>
      <c r="MNB50" s="1232"/>
      <c r="MNC50" s="1233"/>
      <c r="MND50" s="1233"/>
      <c r="MNE50" s="1233"/>
      <c r="MNF50" s="1233"/>
      <c r="MNG50" s="1233"/>
      <c r="MNH50" s="1233"/>
      <c r="MNI50" s="1233"/>
      <c r="MNJ50" s="1233"/>
      <c r="MNK50" s="1232"/>
      <c r="MNL50" s="1233"/>
      <c r="MNM50" s="1233"/>
      <c r="MNN50" s="1233"/>
      <c r="MNO50" s="1233"/>
      <c r="MNP50" s="1233"/>
      <c r="MNQ50" s="1233"/>
      <c r="MNR50" s="1233"/>
      <c r="MNS50" s="1233"/>
      <c r="MNT50" s="1232"/>
      <c r="MNU50" s="1233"/>
      <c r="MNV50" s="1233"/>
      <c r="MNW50" s="1233"/>
      <c r="MNX50" s="1233"/>
      <c r="MNY50" s="1233"/>
      <c r="MNZ50" s="1233"/>
      <c r="MOA50" s="1233"/>
      <c r="MOB50" s="1233"/>
      <c r="MOC50" s="1232"/>
      <c r="MOD50" s="1233"/>
      <c r="MOE50" s="1233"/>
      <c r="MOF50" s="1233"/>
      <c r="MOG50" s="1233"/>
      <c r="MOH50" s="1233"/>
      <c r="MOI50" s="1233"/>
      <c r="MOJ50" s="1233"/>
      <c r="MOK50" s="1233"/>
      <c r="MOL50" s="1232"/>
      <c r="MOM50" s="1233"/>
      <c r="MON50" s="1233"/>
      <c r="MOO50" s="1233"/>
      <c r="MOP50" s="1233"/>
      <c r="MOQ50" s="1233"/>
      <c r="MOR50" s="1233"/>
      <c r="MOS50" s="1233"/>
      <c r="MOT50" s="1233"/>
      <c r="MOU50" s="1232"/>
      <c r="MOV50" s="1233"/>
      <c r="MOW50" s="1233"/>
      <c r="MOX50" s="1233"/>
      <c r="MOY50" s="1233"/>
      <c r="MOZ50" s="1233"/>
      <c r="MPA50" s="1233"/>
      <c r="MPB50" s="1233"/>
      <c r="MPC50" s="1233"/>
      <c r="MPD50" s="1232"/>
      <c r="MPE50" s="1233"/>
      <c r="MPF50" s="1233"/>
      <c r="MPG50" s="1233"/>
      <c r="MPH50" s="1233"/>
      <c r="MPI50" s="1233"/>
      <c r="MPJ50" s="1233"/>
      <c r="MPK50" s="1233"/>
      <c r="MPL50" s="1233"/>
      <c r="MPM50" s="1232"/>
      <c r="MPN50" s="1233"/>
      <c r="MPO50" s="1233"/>
      <c r="MPP50" s="1233"/>
      <c r="MPQ50" s="1233"/>
      <c r="MPR50" s="1233"/>
      <c r="MPS50" s="1233"/>
      <c r="MPT50" s="1233"/>
      <c r="MPU50" s="1233"/>
      <c r="MPV50" s="1232"/>
      <c r="MPW50" s="1233"/>
      <c r="MPX50" s="1233"/>
      <c r="MPY50" s="1233"/>
      <c r="MPZ50" s="1233"/>
      <c r="MQA50" s="1233"/>
      <c r="MQB50" s="1233"/>
      <c r="MQC50" s="1233"/>
      <c r="MQD50" s="1233"/>
      <c r="MQE50" s="1232"/>
      <c r="MQF50" s="1233"/>
      <c r="MQG50" s="1233"/>
      <c r="MQH50" s="1233"/>
      <c r="MQI50" s="1233"/>
      <c r="MQJ50" s="1233"/>
      <c r="MQK50" s="1233"/>
      <c r="MQL50" s="1233"/>
      <c r="MQM50" s="1233"/>
      <c r="MQN50" s="1232"/>
      <c r="MQO50" s="1233"/>
      <c r="MQP50" s="1233"/>
      <c r="MQQ50" s="1233"/>
      <c r="MQR50" s="1233"/>
      <c r="MQS50" s="1233"/>
      <c r="MQT50" s="1233"/>
      <c r="MQU50" s="1233"/>
      <c r="MQV50" s="1233"/>
      <c r="MQW50" s="1232"/>
      <c r="MQX50" s="1233"/>
      <c r="MQY50" s="1233"/>
      <c r="MQZ50" s="1233"/>
      <c r="MRA50" s="1233"/>
      <c r="MRB50" s="1233"/>
      <c r="MRC50" s="1233"/>
      <c r="MRD50" s="1233"/>
      <c r="MRE50" s="1233"/>
      <c r="MRF50" s="1232"/>
      <c r="MRG50" s="1233"/>
      <c r="MRH50" s="1233"/>
      <c r="MRI50" s="1233"/>
      <c r="MRJ50" s="1233"/>
      <c r="MRK50" s="1233"/>
      <c r="MRL50" s="1233"/>
      <c r="MRM50" s="1233"/>
      <c r="MRN50" s="1233"/>
      <c r="MRO50" s="1232"/>
      <c r="MRP50" s="1233"/>
      <c r="MRQ50" s="1233"/>
      <c r="MRR50" s="1233"/>
      <c r="MRS50" s="1233"/>
      <c r="MRT50" s="1233"/>
      <c r="MRU50" s="1233"/>
      <c r="MRV50" s="1233"/>
      <c r="MRW50" s="1233"/>
      <c r="MRX50" s="1232"/>
      <c r="MRY50" s="1233"/>
      <c r="MRZ50" s="1233"/>
      <c r="MSA50" s="1233"/>
      <c r="MSB50" s="1233"/>
      <c r="MSC50" s="1233"/>
      <c r="MSD50" s="1233"/>
      <c r="MSE50" s="1233"/>
      <c r="MSF50" s="1233"/>
      <c r="MSG50" s="1232"/>
      <c r="MSH50" s="1233"/>
      <c r="MSI50" s="1233"/>
      <c r="MSJ50" s="1233"/>
      <c r="MSK50" s="1233"/>
      <c r="MSL50" s="1233"/>
      <c r="MSM50" s="1233"/>
      <c r="MSN50" s="1233"/>
      <c r="MSO50" s="1233"/>
      <c r="MSP50" s="1232"/>
      <c r="MSQ50" s="1233"/>
      <c r="MSR50" s="1233"/>
      <c r="MSS50" s="1233"/>
      <c r="MST50" s="1233"/>
      <c r="MSU50" s="1233"/>
      <c r="MSV50" s="1233"/>
      <c r="MSW50" s="1233"/>
      <c r="MSX50" s="1233"/>
      <c r="MSY50" s="1232"/>
      <c r="MSZ50" s="1233"/>
      <c r="MTA50" s="1233"/>
      <c r="MTB50" s="1233"/>
      <c r="MTC50" s="1233"/>
      <c r="MTD50" s="1233"/>
      <c r="MTE50" s="1233"/>
      <c r="MTF50" s="1233"/>
      <c r="MTG50" s="1233"/>
      <c r="MTH50" s="1232"/>
      <c r="MTI50" s="1233"/>
      <c r="MTJ50" s="1233"/>
      <c r="MTK50" s="1233"/>
      <c r="MTL50" s="1233"/>
      <c r="MTM50" s="1233"/>
      <c r="MTN50" s="1233"/>
      <c r="MTO50" s="1233"/>
      <c r="MTP50" s="1233"/>
      <c r="MTQ50" s="1232"/>
      <c r="MTR50" s="1233"/>
      <c r="MTS50" s="1233"/>
      <c r="MTT50" s="1233"/>
      <c r="MTU50" s="1233"/>
      <c r="MTV50" s="1233"/>
      <c r="MTW50" s="1233"/>
      <c r="MTX50" s="1233"/>
      <c r="MTY50" s="1233"/>
      <c r="MTZ50" s="1232"/>
      <c r="MUA50" s="1233"/>
      <c r="MUB50" s="1233"/>
      <c r="MUC50" s="1233"/>
      <c r="MUD50" s="1233"/>
      <c r="MUE50" s="1233"/>
      <c r="MUF50" s="1233"/>
      <c r="MUG50" s="1233"/>
      <c r="MUH50" s="1233"/>
      <c r="MUI50" s="1232"/>
      <c r="MUJ50" s="1233"/>
      <c r="MUK50" s="1233"/>
      <c r="MUL50" s="1233"/>
      <c r="MUM50" s="1233"/>
      <c r="MUN50" s="1233"/>
      <c r="MUO50" s="1233"/>
      <c r="MUP50" s="1233"/>
      <c r="MUQ50" s="1233"/>
      <c r="MUR50" s="1232"/>
      <c r="MUS50" s="1233"/>
      <c r="MUT50" s="1233"/>
      <c r="MUU50" s="1233"/>
      <c r="MUV50" s="1233"/>
      <c r="MUW50" s="1233"/>
      <c r="MUX50" s="1233"/>
      <c r="MUY50" s="1233"/>
      <c r="MUZ50" s="1233"/>
      <c r="MVA50" s="1232"/>
      <c r="MVB50" s="1233"/>
      <c r="MVC50" s="1233"/>
      <c r="MVD50" s="1233"/>
      <c r="MVE50" s="1233"/>
      <c r="MVF50" s="1233"/>
      <c r="MVG50" s="1233"/>
      <c r="MVH50" s="1233"/>
      <c r="MVI50" s="1233"/>
      <c r="MVJ50" s="1232"/>
      <c r="MVK50" s="1233"/>
      <c r="MVL50" s="1233"/>
      <c r="MVM50" s="1233"/>
      <c r="MVN50" s="1233"/>
      <c r="MVO50" s="1233"/>
      <c r="MVP50" s="1233"/>
      <c r="MVQ50" s="1233"/>
      <c r="MVR50" s="1233"/>
      <c r="MVS50" s="1232"/>
      <c r="MVT50" s="1233"/>
      <c r="MVU50" s="1233"/>
      <c r="MVV50" s="1233"/>
      <c r="MVW50" s="1233"/>
      <c r="MVX50" s="1233"/>
      <c r="MVY50" s="1233"/>
      <c r="MVZ50" s="1233"/>
      <c r="MWA50" s="1233"/>
      <c r="MWB50" s="1232"/>
      <c r="MWC50" s="1233"/>
      <c r="MWD50" s="1233"/>
      <c r="MWE50" s="1233"/>
      <c r="MWF50" s="1233"/>
      <c r="MWG50" s="1233"/>
      <c r="MWH50" s="1233"/>
      <c r="MWI50" s="1233"/>
      <c r="MWJ50" s="1233"/>
      <c r="MWK50" s="1232"/>
      <c r="MWL50" s="1233"/>
      <c r="MWM50" s="1233"/>
      <c r="MWN50" s="1233"/>
      <c r="MWO50" s="1233"/>
      <c r="MWP50" s="1233"/>
      <c r="MWQ50" s="1233"/>
      <c r="MWR50" s="1233"/>
      <c r="MWS50" s="1233"/>
      <c r="MWT50" s="1232"/>
      <c r="MWU50" s="1233"/>
      <c r="MWV50" s="1233"/>
      <c r="MWW50" s="1233"/>
      <c r="MWX50" s="1233"/>
      <c r="MWY50" s="1233"/>
      <c r="MWZ50" s="1233"/>
      <c r="MXA50" s="1233"/>
      <c r="MXB50" s="1233"/>
      <c r="MXC50" s="1232"/>
      <c r="MXD50" s="1233"/>
      <c r="MXE50" s="1233"/>
      <c r="MXF50" s="1233"/>
      <c r="MXG50" s="1233"/>
      <c r="MXH50" s="1233"/>
      <c r="MXI50" s="1233"/>
      <c r="MXJ50" s="1233"/>
      <c r="MXK50" s="1233"/>
      <c r="MXL50" s="1232"/>
      <c r="MXM50" s="1233"/>
      <c r="MXN50" s="1233"/>
      <c r="MXO50" s="1233"/>
      <c r="MXP50" s="1233"/>
      <c r="MXQ50" s="1233"/>
      <c r="MXR50" s="1233"/>
      <c r="MXS50" s="1233"/>
      <c r="MXT50" s="1233"/>
      <c r="MXU50" s="1232"/>
      <c r="MXV50" s="1233"/>
      <c r="MXW50" s="1233"/>
      <c r="MXX50" s="1233"/>
      <c r="MXY50" s="1233"/>
      <c r="MXZ50" s="1233"/>
      <c r="MYA50" s="1233"/>
      <c r="MYB50" s="1233"/>
      <c r="MYC50" s="1233"/>
      <c r="MYD50" s="1232"/>
      <c r="MYE50" s="1233"/>
      <c r="MYF50" s="1233"/>
      <c r="MYG50" s="1233"/>
      <c r="MYH50" s="1233"/>
      <c r="MYI50" s="1233"/>
      <c r="MYJ50" s="1233"/>
      <c r="MYK50" s="1233"/>
      <c r="MYL50" s="1233"/>
      <c r="MYM50" s="1232"/>
      <c r="MYN50" s="1233"/>
      <c r="MYO50" s="1233"/>
      <c r="MYP50" s="1233"/>
      <c r="MYQ50" s="1233"/>
      <c r="MYR50" s="1233"/>
      <c r="MYS50" s="1233"/>
      <c r="MYT50" s="1233"/>
      <c r="MYU50" s="1233"/>
      <c r="MYV50" s="1232"/>
      <c r="MYW50" s="1233"/>
      <c r="MYX50" s="1233"/>
      <c r="MYY50" s="1233"/>
      <c r="MYZ50" s="1233"/>
      <c r="MZA50" s="1233"/>
      <c r="MZB50" s="1233"/>
      <c r="MZC50" s="1233"/>
      <c r="MZD50" s="1233"/>
      <c r="MZE50" s="1232"/>
      <c r="MZF50" s="1233"/>
      <c r="MZG50" s="1233"/>
      <c r="MZH50" s="1233"/>
      <c r="MZI50" s="1233"/>
      <c r="MZJ50" s="1233"/>
      <c r="MZK50" s="1233"/>
      <c r="MZL50" s="1233"/>
      <c r="MZM50" s="1233"/>
      <c r="MZN50" s="1232"/>
      <c r="MZO50" s="1233"/>
      <c r="MZP50" s="1233"/>
      <c r="MZQ50" s="1233"/>
      <c r="MZR50" s="1233"/>
      <c r="MZS50" s="1233"/>
      <c r="MZT50" s="1233"/>
      <c r="MZU50" s="1233"/>
      <c r="MZV50" s="1233"/>
      <c r="MZW50" s="1232"/>
      <c r="MZX50" s="1233"/>
      <c r="MZY50" s="1233"/>
      <c r="MZZ50" s="1233"/>
      <c r="NAA50" s="1233"/>
      <c r="NAB50" s="1233"/>
      <c r="NAC50" s="1233"/>
      <c r="NAD50" s="1233"/>
      <c r="NAE50" s="1233"/>
      <c r="NAF50" s="1232"/>
      <c r="NAG50" s="1233"/>
      <c r="NAH50" s="1233"/>
      <c r="NAI50" s="1233"/>
      <c r="NAJ50" s="1233"/>
      <c r="NAK50" s="1233"/>
      <c r="NAL50" s="1233"/>
      <c r="NAM50" s="1233"/>
      <c r="NAN50" s="1233"/>
      <c r="NAO50" s="1232"/>
      <c r="NAP50" s="1233"/>
      <c r="NAQ50" s="1233"/>
      <c r="NAR50" s="1233"/>
      <c r="NAS50" s="1233"/>
      <c r="NAT50" s="1233"/>
      <c r="NAU50" s="1233"/>
      <c r="NAV50" s="1233"/>
      <c r="NAW50" s="1233"/>
      <c r="NAX50" s="1232"/>
      <c r="NAY50" s="1233"/>
      <c r="NAZ50" s="1233"/>
      <c r="NBA50" s="1233"/>
      <c r="NBB50" s="1233"/>
      <c r="NBC50" s="1233"/>
      <c r="NBD50" s="1233"/>
      <c r="NBE50" s="1233"/>
      <c r="NBF50" s="1233"/>
      <c r="NBG50" s="1232"/>
      <c r="NBH50" s="1233"/>
      <c r="NBI50" s="1233"/>
      <c r="NBJ50" s="1233"/>
      <c r="NBK50" s="1233"/>
      <c r="NBL50" s="1233"/>
      <c r="NBM50" s="1233"/>
      <c r="NBN50" s="1233"/>
      <c r="NBO50" s="1233"/>
      <c r="NBP50" s="1232"/>
      <c r="NBQ50" s="1233"/>
      <c r="NBR50" s="1233"/>
      <c r="NBS50" s="1233"/>
      <c r="NBT50" s="1233"/>
      <c r="NBU50" s="1233"/>
      <c r="NBV50" s="1233"/>
      <c r="NBW50" s="1233"/>
      <c r="NBX50" s="1233"/>
      <c r="NBY50" s="1232"/>
      <c r="NBZ50" s="1233"/>
      <c r="NCA50" s="1233"/>
      <c r="NCB50" s="1233"/>
      <c r="NCC50" s="1233"/>
      <c r="NCD50" s="1233"/>
      <c r="NCE50" s="1233"/>
      <c r="NCF50" s="1233"/>
      <c r="NCG50" s="1233"/>
      <c r="NCH50" s="1232"/>
      <c r="NCI50" s="1233"/>
      <c r="NCJ50" s="1233"/>
      <c r="NCK50" s="1233"/>
      <c r="NCL50" s="1233"/>
      <c r="NCM50" s="1233"/>
      <c r="NCN50" s="1233"/>
      <c r="NCO50" s="1233"/>
      <c r="NCP50" s="1233"/>
      <c r="NCQ50" s="1232"/>
      <c r="NCR50" s="1233"/>
      <c r="NCS50" s="1233"/>
      <c r="NCT50" s="1233"/>
      <c r="NCU50" s="1233"/>
      <c r="NCV50" s="1233"/>
      <c r="NCW50" s="1233"/>
      <c r="NCX50" s="1233"/>
      <c r="NCY50" s="1233"/>
      <c r="NCZ50" s="1232"/>
      <c r="NDA50" s="1233"/>
      <c r="NDB50" s="1233"/>
      <c r="NDC50" s="1233"/>
      <c r="NDD50" s="1233"/>
      <c r="NDE50" s="1233"/>
      <c r="NDF50" s="1233"/>
      <c r="NDG50" s="1233"/>
      <c r="NDH50" s="1233"/>
      <c r="NDI50" s="1232"/>
      <c r="NDJ50" s="1233"/>
      <c r="NDK50" s="1233"/>
      <c r="NDL50" s="1233"/>
      <c r="NDM50" s="1233"/>
      <c r="NDN50" s="1233"/>
      <c r="NDO50" s="1233"/>
      <c r="NDP50" s="1233"/>
      <c r="NDQ50" s="1233"/>
      <c r="NDR50" s="1232"/>
      <c r="NDS50" s="1233"/>
      <c r="NDT50" s="1233"/>
      <c r="NDU50" s="1233"/>
      <c r="NDV50" s="1233"/>
      <c r="NDW50" s="1233"/>
      <c r="NDX50" s="1233"/>
      <c r="NDY50" s="1233"/>
      <c r="NDZ50" s="1233"/>
      <c r="NEA50" s="1232"/>
      <c r="NEB50" s="1233"/>
      <c r="NEC50" s="1233"/>
      <c r="NED50" s="1233"/>
      <c r="NEE50" s="1233"/>
      <c r="NEF50" s="1233"/>
      <c r="NEG50" s="1233"/>
      <c r="NEH50" s="1233"/>
      <c r="NEI50" s="1233"/>
      <c r="NEJ50" s="1232"/>
      <c r="NEK50" s="1233"/>
      <c r="NEL50" s="1233"/>
      <c r="NEM50" s="1233"/>
      <c r="NEN50" s="1233"/>
      <c r="NEO50" s="1233"/>
      <c r="NEP50" s="1233"/>
      <c r="NEQ50" s="1233"/>
      <c r="NER50" s="1233"/>
      <c r="NES50" s="1232"/>
      <c r="NET50" s="1233"/>
      <c r="NEU50" s="1233"/>
      <c r="NEV50" s="1233"/>
      <c r="NEW50" s="1233"/>
      <c r="NEX50" s="1233"/>
      <c r="NEY50" s="1233"/>
      <c r="NEZ50" s="1233"/>
      <c r="NFA50" s="1233"/>
      <c r="NFB50" s="1232"/>
      <c r="NFC50" s="1233"/>
      <c r="NFD50" s="1233"/>
      <c r="NFE50" s="1233"/>
      <c r="NFF50" s="1233"/>
      <c r="NFG50" s="1233"/>
      <c r="NFH50" s="1233"/>
      <c r="NFI50" s="1233"/>
      <c r="NFJ50" s="1233"/>
      <c r="NFK50" s="1232"/>
      <c r="NFL50" s="1233"/>
      <c r="NFM50" s="1233"/>
      <c r="NFN50" s="1233"/>
      <c r="NFO50" s="1233"/>
      <c r="NFP50" s="1233"/>
      <c r="NFQ50" s="1233"/>
      <c r="NFR50" s="1233"/>
      <c r="NFS50" s="1233"/>
      <c r="NFT50" s="1232"/>
      <c r="NFU50" s="1233"/>
      <c r="NFV50" s="1233"/>
      <c r="NFW50" s="1233"/>
      <c r="NFX50" s="1233"/>
      <c r="NFY50" s="1233"/>
      <c r="NFZ50" s="1233"/>
      <c r="NGA50" s="1233"/>
      <c r="NGB50" s="1233"/>
      <c r="NGC50" s="1232"/>
      <c r="NGD50" s="1233"/>
      <c r="NGE50" s="1233"/>
      <c r="NGF50" s="1233"/>
      <c r="NGG50" s="1233"/>
      <c r="NGH50" s="1233"/>
      <c r="NGI50" s="1233"/>
      <c r="NGJ50" s="1233"/>
      <c r="NGK50" s="1233"/>
      <c r="NGL50" s="1232"/>
      <c r="NGM50" s="1233"/>
      <c r="NGN50" s="1233"/>
      <c r="NGO50" s="1233"/>
      <c r="NGP50" s="1233"/>
      <c r="NGQ50" s="1233"/>
      <c r="NGR50" s="1233"/>
      <c r="NGS50" s="1233"/>
      <c r="NGT50" s="1233"/>
      <c r="NGU50" s="1232"/>
      <c r="NGV50" s="1233"/>
      <c r="NGW50" s="1233"/>
      <c r="NGX50" s="1233"/>
      <c r="NGY50" s="1233"/>
      <c r="NGZ50" s="1233"/>
      <c r="NHA50" s="1233"/>
      <c r="NHB50" s="1233"/>
      <c r="NHC50" s="1233"/>
      <c r="NHD50" s="1232"/>
      <c r="NHE50" s="1233"/>
      <c r="NHF50" s="1233"/>
      <c r="NHG50" s="1233"/>
      <c r="NHH50" s="1233"/>
      <c r="NHI50" s="1233"/>
      <c r="NHJ50" s="1233"/>
      <c r="NHK50" s="1233"/>
      <c r="NHL50" s="1233"/>
      <c r="NHM50" s="1232"/>
      <c r="NHN50" s="1233"/>
      <c r="NHO50" s="1233"/>
      <c r="NHP50" s="1233"/>
      <c r="NHQ50" s="1233"/>
      <c r="NHR50" s="1233"/>
      <c r="NHS50" s="1233"/>
      <c r="NHT50" s="1233"/>
      <c r="NHU50" s="1233"/>
      <c r="NHV50" s="1232"/>
      <c r="NHW50" s="1233"/>
      <c r="NHX50" s="1233"/>
      <c r="NHY50" s="1233"/>
      <c r="NHZ50" s="1233"/>
      <c r="NIA50" s="1233"/>
      <c r="NIB50" s="1233"/>
      <c r="NIC50" s="1233"/>
      <c r="NID50" s="1233"/>
      <c r="NIE50" s="1232"/>
      <c r="NIF50" s="1233"/>
      <c r="NIG50" s="1233"/>
      <c r="NIH50" s="1233"/>
      <c r="NII50" s="1233"/>
      <c r="NIJ50" s="1233"/>
      <c r="NIK50" s="1233"/>
      <c r="NIL50" s="1233"/>
      <c r="NIM50" s="1233"/>
      <c r="NIN50" s="1232"/>
      <c r="NIO50" s="1233"/>
      <c r="NIP50" s="1233"/>
      <c r="NIQ50" s="1233"/>
      <c r="NIR50" s="1233"/>
      <c r="NIS50" s="1233"/>
      <c r="NIT50" s="1233"/>
      <c r="NIU50" s="1233"/>
      <c r="NIV50" s="1233"/>
      <c r="NIW50" s="1232"/>
      <c r="NIX50" s="1233"/>
      <c r="NIY50" s="1233"/>
      <c r="NIZ50" s="1233"/>
      <c r="NJA50" s="1233"/>
      <c r="NJB50" s="1233"/>
      <c r="NJC50" s="1233"/>
      <c r="NJD50" s="1233"/>
      <c r="NJE50" s="1233"/>
      <c r="NJF50" s="1232"/>
      <c r="NJG50" s="1233"/>
      <c r="NJH50" s="1233"/>
      <c r="NJI50" s="1233"/>
      <c r="NJJ50" s="1233"/>
      <c r="NJK50" s="1233"/>
      <c r="NJL50" s="1233"/>
      <c r="NJM50" s="1233"/>
      <c r="NJN50" s="1233"/>
      <c r="NJO50" s="1232"/>
      <c r="NJP50" s="1233"/>
      <c r="NJQ50" s="1233"/>
      <c r="NJR50" s="1233"/>
      <c r="NJS50" s="1233"/>
      <c r="NJT50" s="1233"/>
      <c r="NJU50" s="1233"/>
      <c r="NJV50" s="1233"/>
      <c r="NJW50" s="1233"/>
      <c r="NJX50" s="1232"/>
      <c r="NJY50" s="1233"/>
      <c r="NJZ50" s="1233"/>
      <c r="NKA50" s="1233"/>
      <c r="NKB50" s="1233"/>
      <c r="NKC50" s="1233"/>
      <c r="NKD50" s="1233"/>
      <c r="NKE50" s="1233"/>
      <c r="NKF50" s="1233"/>
      <c r="NKG50" s="1232"/>
      <c r="NKH50" s="1233"/>
      <c r="NKI50" s="1233"/>
      <c r="NKJ50" s="1233"/>
      <c r="NKK50" s="1233"/>
      <c r="NKL50" s="1233"/>
      <c r="NKM50" s="1233"/>
      <c r="NKN50" s="1233"/>
      <c r="NKO50" s="1233"/>
      <c r="NKP50" s="1232"/>
      <c r="NKQ50" s="1233"/>
      <c r="NKR50" s="1233"/>
      <c r="NKS50" s="1233"/>
      <c r="NKT50" s="1233"/>
      <c r="NKU50" s="1233"/>
      <c r="NKV50" s="1233"/>
      <c r="NKW50" s="1233"/>
      <c r="NKX50" s="1233"/>
      <c r="NKY50" s="1232"/>
      <c r="NKZ50" s="1233"/>
      <c r="NLA50" s="1233"/>
      <c r="NLB50" s="1233"/>
      <c r="NLC50" s="1233"/>
      <c r="NLD50" s="1233"/>
      <c r="NLE50" s="1233"/>
      <c r="NLF50" s="1233"/>
      <c r="NLG50" s="1233"/>
      <c r="NLH50" s="1232"/>
      <c r="NLI50" s="1233"/>
      <c r="NLJ50" s="1233"/>
      <c r="NLK50" s="1233"/>
      <c r="NLL50" s="1233"/>
      <c r="NLM50" s="1233"/>
      <c r="NLN50" s="1233"/>
      <c r="NLO50" s="1233"/>
      <c r="NLP50" s="1233"/>
      <c r="NLQ50" s="1232"/>
      <c r="NLR50" s="1233"/>
      <c r="NLS50" s="1233"/>
      <c r="NLT50" s="1233"/>
      <c r="NLU50" s="1233"/>
      <c r="NLV50" s="1233"/>
      <c r="NLW50" s="1233"/>
      <c r="NLX50" s="1233"/>
      <c r="NLY50" s="1233"/>
      <c r="NLZ50" s="1232"/>
      <c r="NMA50" s="1233"/>
      <c r="NMB50" s="1233"/>
      <c r="NMC50" s="1233"/>
      <c r="NMD50" s="1233"/>
      <c r="NME50" s="1233"/>
      <c r="NMF50" s="1233"/>
      <c r="NMG50" s="1233"/>
      <c r="NMH50" s="1233"/>
      <c r="NMI50" s="1232"/>
      <c r="NMJ50" s="1233"/>
      <c r="NMK50" s="1233"/>
      <c r="NML50" s="1233"/>
      <c r="NMM50" s="1233"/>
      <c r="NMN50" s="1233"/>
      <c r="NMO50" s="1233"/>
      <c r="NMP50" s="1233"/>
      <c r="NMQ50" s="1233"/>
      <c r="NMR50" s="1232"/>
      <c r="NMS50" s="1233"/>
      <c r="NMT50" s="1233"/>
      <c r="NMU50" s="1233"/>
      <c r="NMV50" s="1233"/>
      <c r="NMW50" s="1233"/>
      <c r="NMX50" s="1233"/>
      <c r="NMY50" s="1233"/>
      <c r="NMZ50" s="1233"/>
      <c r="NNA50" s="1232"/>
      <c r="NNB50" s="1233"/>
      <c r="NNC50" s="1233"/>
      <c r="NND50" s="1233"/>
      <c r="NNE50" s="1233"/>
      <c r="NNF50" s="1233"/>
      <c r="NNG50" s="1233"/>
      <c r="NNH50" s="1233"/>
      <c r="NNI50" s="1233"/>
      <c r="NNJ50" s="1232"/>
      <c r="NNK50" s="1233"/>
      <c r="NNL50" s="1233"/>
      <c r="NNM50" s="1233"/>
      <c r="NNN50" s="1233"/>
      <c r="NNO50" s="1233"/>
      <c r="NNP50" s="1233"/>
      <c r="NNQ50" s="1233"/>
      <c r="NNR50" s="1233"/>
      <c r="NNS50" s="1232"/>
      <c r="NNT50" s="1233"/>
      <c r="NNU50" s="1233"/>
      <c r="NNV50" s="1233"/>
      <c r="NNW50" s="1233"/>
      <c r="NNX50" s="1233"/>
      <c r="NNY50" s="1233"/>
      <c r="NNZ50" s="1233"/>
      <c r="NOA50" s="1233"/>
      <c r="NOB50" s="1232"/>
      <c r="NOC50" s="1233"/>
      <c r="NOD50" s="1233"/>
      <c r="NOE50" s="1233"/>
      <c r="NOF50" s="1233"/>
      <c r="NOG50" s="1233"/>
      <c r="NOH50" s="1233"/>
      <c r="NOI50" s="1233"/>
      <c r="NOJ50" s="1233"/>
      <c r="NOK50" s="1232"/>
      <c r="NOL50" s="1233"/>
      <c r="NOM50" s="1233"/>
      <c r="NON50" s="1233"/>
      <c r="NOO50" s="1233"/>
      <c r="NOP50" s="1233"/>
      <c r="NOQ50" s="1233"/>
      <c r="NOR50" s="1233"/>
      <c r="NOS50" s="1233"/>
      <c r="NOT50" s="1232"/>
      <c r="NOU50" s="1233"/>
      <c r="NOV50" s="1233"/>
      <c r="NOW50" s="1233"/>
      <c r="NOX50" s="1233"/>
      <c r="NOY50" s="1233"/>
      <c r="NOZ50" s="1233"/>
      <c r="NPA50" s="1233"/>
      <c r="NPB50" s="1233"/>
      <c r="NPC50" s="1232"/>
      <c r="NPD50" s="1233"/>
      <c r="NPE50" s="1233"/>
      <c r="NPF50" s="1233"/>
      <c r="NPG50" s="1233"/>
      <c r="NPH50" s="1233"/>
      <c r="NPI50" s="1233"/>
      <c r="NPJ50" s="1233"/>
      <c r="NPK50" s="1233"/>
      <c r="NPL50" s="1232"/>
      <c r="NPM50" s="1233"/>
      <c r="NPN50" s="1233"/>
      <c r="NPO50" s="1233"/>
      <c r="NPP50" s="1233"/>
      <c r="NPQ50" s="1233"/>
      <c r="NPR50" s="1233"/>
      <c r="NPS50" s="1233"/>
      <c r="NPT50" s="1233"/>
      <c r="NPU50" s="1232"/>
      <c r="NPV50" s="1233"/>
      <c r="NPW50" s="1233"/>
      <c r="NPX50" s="1233"/>
      <c r="NPY50" s="1233"/>
      <c r="NPZ50" s="1233"/>
      <c r="NQA50" s="1233"/>
      <c r="NQB50" s="1233"/>
      <c r="NQC50" s="1233"/>
      <c r="NQD50" s="1232"/>
      <c r="NQE50" s="1233"/>
      <c r="NQF50" s="1233"/>
      <c r="NQG50" s="1233"/>
      <c r="NQH50" s="1233"/>
      <c r="NQI50" s="1233"/>
      <c r="NQJ50" s="1233"/>
      <c r="NQK50" s="1233"/>
      <c r="NQL50" s="1233"/>
      <c r="NQM50" s="1232"/>
      <c r="NQN50" s="1233"/>
      <c r="NQO50" s="1233"/>
      <c r="NQP50" s="1233"/>
      <c r="NQQ50" s="1233"/>
      <c r="NQR50" s="1233"/>
      <c r="NQS50" s="1233"/>
      <c r="NQT50" s="1233"/>
      <c r="NQU50" s="1233"/>
      <c r="NQV50" s="1232"/>
      <c r="NQW50" s="1233"/>
      <c r="NQX50" s="1233"/>
      <c r="NQY50" s="1233"/>
      <c r="NQZ50" s="1233"/>
      <c r="NRA50" s="1233"/>
      <c r="NRB50" s="1233"/>
      <c r="NRC50" s="1233"/>
      <c r="NRD50" s="1233"/>
      <c r="NRE50" s="1232"/>
      <c r="NRF50" s="1233"/>
      <c r="NRG50" s="1233"/>
      <c r="NRH50" s="1233"/>
      <c r="NRI50" s="1233"/>
      <c r="NRJ50" s="1233"/>
      <c r="NRK50" s="1233"/>
      <c r="NRL50" s="1233"/>
      <c r="NRM50" s="1233"/>
      <c r="NRN50" s="1232"/>
      <c r="NRO50" s="1233"/>
      <c r="NRP50" s="1233"/>
      <c r="NRQ50" s="1233"/>
      <c r="NRR50" s="1233"/>
      <c r="NRS50" s="1233"/>
      <c r="NRT50" s="1233"/>
      <c r="NRU50" s="1233"/>
      <c r="NRV50" s="1233"/>
      <c r="NRW50" s="1232"/>
      <c r="NRX50" s="1233"/>
      <c r="NRY50" s="1233"/>
      <c r="NRZ50" s="1233"/>
      <c r="NSA50" s="1233"/>
      <c r="NSB50" s="1233"/>
      <c r="NSC50" s="1233"/>
      <c r="NSD50" s="1233"/>
      <c r="NSE50" s="1233"/>
      <c r="NSF50" s="1232"/>
      <c r="NSG50" s="1233"/>
      <c r="NSH50" s="1233"/>
      <c r="NSI50" s="1233"/>
      <c r="NSJ50" s="1233"/>
      <c r="NSK50" s="1233"/>
      <c r="NSL50" s="1233"/>
      <c r="NSM50" s="1233"/>
      <c r="NSN50" s="1233"/>
      <c r="NSO50" s="1232"/>
      <c r="NSP50" s="1233"/>
      <c r="NSQ50" s="1233"/>
      <c r="NSR50" s="1233"/>
      <c r="NSS50" s="1233"/>
      <c r="NST50" s="1233"/>
      <c r="NSU50" s="1233"/>
      <c r="NSV50" s="1233"/>
      <c r="NSW50" s="1233"/>
      <c r="NSX50" s="1232"/>
      <c r="NSY50" s="1233"/>
      <c r="NSZ50" s="1233"/>
      <c r="NTA50" s="1233"/>
      <c r="NTB50" s="1233"/>
      <c r="NTC50" s="1233"/>
      <c r="NTD50" s="1233"/>
      <c r="NTE50" s="1233"/>
      <c r="NTF50" s="1233"/>
      <c r="NTG50" s="1232"/>
      <c r="NTH50" s="1233"/>
      <c r="NTI50" s="1233"/>
      <c r="NTJ50" s="1233"/>
      <c r="NTK50" s="1233"/>
      <c r="NTL50" s="1233"/>
      <c r="NTM50" s="1233"/>
      <c r="NTN50" s="1233"/>
      <c r="NTO50" s="1233"/>
      <c r="NTP50" s="1232"/>
      <c r="NTQ50" s="1233"/>
      <c r="NTR50" s="1233"/>
      <c r="NTS50" s="1233"/>
      <c r="NTT50" s="1233"/>
      <c r="NTU50" s="1233"/>
      <c r="NTV50" s="1233"/>
      <c r="NTW50" s="1233"/>
      <c r="NTX50" s="1233"/>
      <c r="NTY50" s="1232"/>
      <c r="NTZ50" s="1233"/>
      <c r="NUA50" s="1233"/>
      <c r="NUB50" s="1233"/>
      <c r="NUC50" s="1233"/>
      <c r="NUD50" s="1233"/>
      <c r="NUE50" s="1233"/>
      <c r="NUF50" s="1233"/>
      <c r="NUG50" s="1233"/>
      <c r="NUH50" s="1232"/>
      <c r="NUI50" s="1233"/>
      <c r="NUJ50" s="1233"/>
      <c r="NUK50" s="1233"/>
      <c r="NUL50" s="1233"/>
      <c r="NUM50" s="1233"/>
      <c r="NUN50" s="1233"/>
      <c r="NUO50" s="1233"/>
      <c r="NUP50" s="1233"/>
      <c r="NUQ50" s="1232"/>
      <c r="NUR50" s="1233"/>
      <c r="NUS50" s="1233"/>
      <c r="NUT50" s="1233"/>
      <c r="NUU50" s="1233"/>
      <c r="NUV50" s="1233"/>
      <c r="NUW50" s="1233"/>
      <c r="NUX50" s="1233"/>
      <c r="NUY50" s="1233"/>
      <c r="NUZ50" s="1232"/>
      <c r="NVA50" s="1233"/>
      <c r="NVB50" s="1233"/>
      <c r="NVC50" s="1233"/>
      <c r="NVD50" s="1233"/>
      <c r="NVE50" s="1233"/>
      <c r="NVF50" s="1233"/>
      <c r="NVG50" s="1233"/>
      <c r="NVH50" s="1233"/>
      <c r="NVI50" s="1232"/>
      <c r="NVJ50" s="1233"/>
      <c r="NVK50" s="1233"/>
      <c r="NVL50" s="1233"/>
      <c r="NVM50" s="1233"/>
      <c r="NVN50" s="1233"/>
      <c r="NVO50" s="1233"/>
      <c r="NVP50" s="1233"/>
      <c r="NVQ50" s="1233"/>
      <c r="NVR50" s="1232"/>
      <c r="NVS50" s="1233"/>
      <c r="NVT50" s="1233"/>
      <c r="NVU50" s="1233"/>
      <c r="NVV50" s="1233"/>
      <c r="NVW50" s="1233"/>
      <c r="NVX50" s="1233"/>
      <c r="NVY50" s="1233"/>
      <c r="NVZ50" s="1233"/>
      <c r="NWA50" s="1232"/>
      <c r="NWB50" s="1233"/>
      <c r="NWC50" s="1233"/>
      <c r="NWD50" s="1233"/>
      <c r="NWE50" s="1233"/>
      <c r="NWF50" s="1233"/>
      <c r="NWG50" s="1233"/>
      <c r="NWH50" s="1233"/>
      <c r="NWI50" s="1233"/>
      <c r="NWJ50" s="1232"/>
      <c r="NWK50" s="1233"/>
      <c r="NWL50" s="1233"/>
      <c r="NWM50" s="1233"/>
      <c r="NWN50" s="1233"/>
      <c r="NWO50" s="1233"/>
      <c r="NWP50" s="1233"/>
      <c r="NWQ50" s="1233"/>
      <c r="NWR50" s="1233"/>
      <c r="NWS50" s="1232"/>
      <c r="NWT50" s="1233"/>
      <c r="NWU50" s="1233"/>
      <c r="NWV50" s="1233"/>
      <c r="NWW50" s="1233"/>
      <c r="NWX50" s="1233"/>
      <c r="NWY50" s="1233"/>
      <c r="NWZ50" s="1233"/>
      <c r="NXA50" s="1233"/>
      <c r="NXB50" s="1232"/>
      <c r="NXC50" s="1233"/>
      <c r="NXD50" s="1233"/>
      <c r="NXE50" s="1233"/>
      <c r="NXF50" s="1233"/>
      <c r="NXG50" s="1233"/>
      <c r="NXH50" s="1233"/>
      <c r="NXI50" s="1233"/>
      <c r="NXJ50" s="1233"/>
      <c r="NXK50" s="1232"/>
      <c r="NXL50" s="1233"/>
      <c r="NXM50" s="1233"/>
      <c r="NXN50" s="1233"/>
      <c r="NXO50" s="1233"/>
      <c r="NXP50" s="1233"/>
      <c r="NXQ50" s="1233"/>
      <c r="NXR50" s="1233"/>
      <c r="NXS50" s="1233"/>
      <c r="NXT50" s="1232"/>
      <c r="NXU50" s="1233"/>
      <c r="NXV50" s="1233"/>
      <c r="NXW50" s="1233"/>
      <c r="NXX50" s="1233"/>
      <c r="NXY50" s="1233"/>
      <c r="NXZ50" s="1233"/>
      <c r="NYA50" s="1233"/>
      <c r="NYB50" s="1233"/>
      <c r="NYC50" s="1232"/>
      <c r="NYD50" s="1233"/>
      <c r="NYE50" s="1233"/>
      <c r="NYF50" s="1233"/>
      <c r="NYG50" s="1233"/>
      <c r="NYH50" s="1233"/>
      <c r="NYI50" s="1233"/>
      <c r="NYJ50" s="1233"/>
      <c r="NYK50" s="1233"/>
      <c r="NYL50" s="1232"/>
      <c r="NYM50" s="1233"/>
      <c r="NYN50" s="1233"/>
      <c r="NYO50" s="1233"/>
      <c r="NYP50" s="1233"/>
      <c r="NYQ50" s="1233"/>
      <c r="NYR50" s="1233"/>
      <c r="NYS50" s="1233"/>
      <c r="NYT50" s="1233"/>
      <c r="NYU50" s="1232"/>
      <c r="NYV50" s="1233"/>
      <c r="NYW50" s="1233"/>
      <c r="NYX50" s="1233"/>
      <c r="NYY50" s="1233"/>
      <c r="NYZ50" s="1233"/>
      <c r="NZA50" s="1233"/>
      <c r="NZB50" s="1233"/>
      <c r="NZC50" s="1233"/>
      <c r="NZD50" s="1232"/>
      <c r="NZE50" s="1233"/>
      <c r="NZF50" s="1233"/>
      <c r="NZG50" s="1233"/>
      <c r="NZH50" s="1233"/>
      <c r="NZI50" s="1233"/>
      <c r="NZJ50" s="1233"/>
      <c r="NZK50" s="1233"/>
      <c r="NZL50" s="1233"/>
      <c r="NZM50" s="1232"/>
      <c r="NZN50" s="1233"/>
      <c r="NZO50" s="1233"/>
      <c r="NZP50" s="1233"/>
      <c r="NZQ50" s="1233"/>
      <c r="NZR50" s="1233"/>
      <c r="NZS50" s="1233"/>
      <c r="NZT50" s="1233"/>
      <c r="NZU50" s="1233"/>
      <c r="NZV50" s="1232"/>
      <c r="NZW50" s="1233"/>
      <c r="NZX50" s="1233"/>
      <c r="NZY50" s="1233"/>
      <c r="NZZ50" s="1233"/>
      <c r="OAA50" s="1233"/>
      <c r="OAB50" s="1233"/>
      <c r="OAC50" s="1233"/>
      <c r="OAD50" s="1233"/>
      <c r="OAE50" s="1232"/>
      <c r="OAF50" s="1233"/>
      <c r="OAG50" s="1233"/>
      <c r="OAH50" s="1233"/>
      <c r="OAI50" s="1233"/>
      <c r="OAJ50" s="1233"/>
      <c r="OAK50" s="1233"/>
      <c r="OAL50" s="1233"/>
      <c r="OAM50" s="1233"/>
      <c r="OAN50" s="1232"/>
      <c r="OAO50" s="1233"/>
      <c r="OAP50" s="1233"/>
      <c r="OAQ50" s="1233"/>
      <c r="OAR50" s="1233"/>
      <c r="OAS50" s="1233"/>
      <c r="OAT50" s="1233"/>
      <c r="OAU50" s="1233"/>
      <c r="OAV50" s="1233"/>
      <c r="OAW50" s="1232"/>
      <c r="OAX50" s="1233"/>
      <c r="OAY50" s="1233"/>
      <c r="OAZ50" s="1233"/>
      <c r="OBA50" s="1233"/>
      <c r="OBB50" s="1233"/>
      <c r="OBC50" s="1233"/>
      <c r="OBD50" s="1233"/>
      <c r="OBE50" s="1233"/>
      <c r="OBF50" s="1232"/>
      <c r="OBG50" s="1233"/>
      <c r="OBH50" s="1233"/>
      <c r="OBI50" s="1233"/>
      <c r="OBJ50" s="1233"/>
      <c r="OBK50" s="1233"/>
      <c r="OBL50" s="1233"/>
      <c r="OBM50" s="1233"/>
      <c r="OBN50" s="1233"/>
      <c r="OBO50" s="1232"/>
      <c r="OBP50" s="1233"/>
      <c r="OBQ50" s="1233"/>
      <c r="OBR50" s="1233"/>
      <c r="OBS50" s="1233"/>
      <c r="OBT50" s="1233"/>
      <c r="OBU50" s="1233"/>
      <c r="OBV50" s="1233"/>
      <c r="OBW50" s="1233"/>
      <c r="OBX50" s="1232"/>
      <c r="OBY50" s="1233"/>
      <c r="OBZ50" s="1233"/>
      <c r="OCA50" s="1233"/>
      <c r="OCB50" s="1233"/>
      <c r="OCC50" s="1233"/>
      <c r="OCD50" s="1233"/>
      <c r="OCE50" s="1233"/>
      <c r="OCF50" s="1233"/>
      <c r="OCG50" s="1232"/>
      <c r="OCH50" s="1233"/>
      <c r="OCI50" s="1233"/>
      <c r="OCJ50" s="1233"/>
      <c r="OCK50" s="1233"/>
      <c r="OCL50" s="1233"/>
      <c r="OCM50" s="1233"/>
      <c r="OCN50" s="1233"/>
      <c r="OCO50" s="1233"/>
      <c r="OCP50" s="1232"/>
      <c r="OCQ50" s="1233"/>
      <c r="OCR50" s="1233"/>
      <c r="OCS50" s="1233"/>
      <c r="OCT50" s="1233"/>
      <c r="OCU50" s="1233"/>
      <c r="OCV50" s="1233"/>
      <c r="OCW50" s="1233"/>
      <c r="OCX50" s="1233"/>
      <c r="OCY50" s="1232"/>
      <c r="OCZ50" s="1233"/>
      <c r="ODA50" s="1233"/>
      <c r="ODB50" s="1233"/>
      <c r="ODC50" s="1233"/>
      <c r="ODD50" s="1233"/>
      <c r="ODE50" s="1233"/>
      <c r="ODF50" s="1233"/>
      <c r="ODG50" s="1233"/>
      <c r="ODH50" s="1232"/>
      <c r="ODI50" s="1233"/>
      <c r="ODJ50" s="1233"/>
      <c r="ODK50" s="1233"/>
      <c r="ODL50" s="1233"/>
      <c r="ODM50" s="1233"/>
      <c r="ODN50" s="1233"/>
      <c r="ODO50" s="1233"/>
      <c r="ODP50" s="1233"/>
      <c r="ODQ50" s="1232"/>
      <c r="ODR50" s="1233"/>
      <c r="ODS50" s="1233"/>
      <c r="ODT50" s="1233"/>
      <c r="ODU50" s="1233"/>
      <c r="ODV50" s="1233"/>
      <c r="ODW50" s="1233"/>
      <c r="ODX50" s="1233"/>
      <c r="ODY50" s="1233"/>
      <c r="ODZ50" s="1232"/>
      <c r="OEA50" s="1233"/>
      <c r="OEB50" s="1233"/>
      <c r="OEC50" s="1233"/>
      <c r="OED50" s="1233"/>
      <c r="OEE50" s="1233"/>
      <c r="OEF50" s="1233"/>
      <c r="OEG50" s="1233"/>
      <c r="OEH50" s="1233"/>
      <c r="OEI50" s="1232"/>
      <c r="OEJ50" s="1233"/>
      <c r="OEK50" s="1233"/>
      <c r="OEL50" s="1233"/>
      <c r="OEM50" s="1233"/>
      <c r="OEN50" s="1233"/>
      <c r="OEO50" s="1233"/>
      <c r="OEP50" s="1233"/>
      <c r="OEQ50" s="1233"/>
      <c r="OER50" s="1232"/>
      <c r="OES50" s="1233"/>
      <c r="OET50" s="1233"/>
      <c r="OEU50" s="1233"/>
      <c r="OEV50" s="1233"/>
      <c r="OEW50" s="1233"/>
      <c r="OEX50" s="1233"/>
      <c r="OEY50" s="1233"/>
      <c r="OEZ50" s="1233"/>
      <c r="OFA50" s="1232"/>
      <c r="OFB50" s="1233"/>
      <c r="OFC50" s="1233"/>
      <c r="OFD50" s="1233"/>
      <c r="OFE50" s="1233"/>
      <c r="OFF50" s="1233"/>
      <c r="OFG50" s="1233"/>
      <c r="OFH50" s="1233"/>
      <c r="OFI50" s="1233"/>
      <c r="OFJ50" s="1232"/>
      <c r="OFK50" s="1233"/>
      <c r="OFL50" s="1233"/>
      <c r="OFM50" s="1233"/>
      <c r="OFN50" s="1233"/>
      <c r="OFO50" s="1233"/>
      <c r="OFP50" s="1233"/>
      <c r="OFQ50" s="1233"/>
      <c r="OFR50" s="1233"/>
      <c r="OFS50" s="1232"/>
      <c r="OFT50" s="1233"/>
      <c r="OFU50" s="1233"/>
      <c r="OFV50" s="1233"/>
      <c r="OFW50" s="1233"/>
      <c r="OFX50" s="1233"/>
      <c r="OFY50" s="1233"/>
      <c r="OFZ50" s="1233"/>
      <c r="OGA50" s="1233"/>
      <c r="OGB50" s="1232"/>
      <c r="OGC50" s="1233"/>
      <c r="OGD50" s="1233"/>
      <c r="OGE50" s="1233"/>
      <c r="OGF50" s="1233"/>
      <c r="OGG50" s="1233"/>
      <c r="OGH50" s="1233"/>
      <c r="OGI50" s="1233"/>
      <c r="OGJ50" s="1233"/>
      <c r="OGK50" s="1232"/>
      <c r="OGL50" s="1233"/>
      <c r="OGM50" s="1233"/>
      <c r="OGN50" s="1233"/>
      <c r="OGO50" s="1233"/>
      <c r="OGP50" s="1233"/>
      <c r="OGQ50" s="1233"/>
      <c r="OGR50" s="1233"/>
      <c r="OGS50" s="1233"/>
      <c r="OGT50" s="1232"/>
      <c r="OGU50" s="1233"/>
      <c r="OGV50" s="1233"/>
      <c r="OGW50" s="1233"/>
      <c r="OGX50" s="1233"/>
      <c r="OGY50" s="1233"/>
      <c r="OGZ50" s="1233"/>
      <c r="OHA50" s="1233"/>
      <c r="OHB50" s="1233"/>
      <c r="OHC50" s="1232"/>
      <c r="OHD50" s="1233"/>
      <c r="OHE50" s="1233"/>
      <c r="OHF50" s="1233"/>
      <c r="OHG50" s="1233"/>
      <c r="OHH50" s="1233"/>
      <c r="OHI50" s="1233"/>
      <c r="OHJ50" s="1233"/>
      <c r="OHK50" s="1233"/>
      <c r="OHL50" s="1232"/>
      <c r="OHM50" s="1233"/>
      <c r="OHN50" s="1233"/>
      <c r="OHO50" s="1233"/>
      <c r="OHP50" s="1233"/>
      <c r="OHQ50" s="1233"/>
      <c r="OHR50" s="1233"/>
      <c r="OHS50" s="1233"/>
      <c r="OHT50" s="1233"/>
      <c r="OHU50" s="1232"/>
      <c r="OHV50" s="1233"/>
      <c r="OHW50" s="1233"/>
      <c r="OHX50" s="1233"/>
      <c r="OHY50" s="1233"/>
      <c r="OHZ50" s="1233"/>
      <c r="OIA50" s="1233"/>
      <c r="OIB50" s="1233"/>
      <c r="OIC50" s="1233"/>
      <c r="OID50" s="1232"/>
      <c r="OIE50" s="1233"/>
      <c r="OIF50" s="1233"/>
      <c r="OIG50" s="1233"/>
      <c r="OIH50" s="1233"/>
      <c r="OII50" s="1233"/>
      <c r="OIJ50" s="1233"/>
      <c r="OIK50" s="1233"/>
      <c r="OIL50" s="1233"/>
      <c r="OIM50" s="1232"/>
      <c r="OIN50" s="1233"/>
      <c r="OIO50" s="1233"/>
      <c r="OIP50" s="1233"/>
      <c r="OIQ50" s="1233"/>
      <c r="OIR50" s="1233"/>
      <c r="OIS50" s="1233"/>
      <c r="OIT50" s="1233"/>
      <c r="OIU50" s="1233"/>
      <c r="OIV50" s="1232"/>
      <c r="OIW50" s="1233"/>
      <c r="OIX50" s="1233"/>
      <c r="OIY50" s="1233"/>
      <c r="OIZ50" s="1233"/>
      <c r="OJA50" s="1233"/>
      <c r="OJB50" s="1233"/>
      <c r="OJC50" s="1233"/>
      <c r="OJD50" s="1233"/>
      <c r="OJE50" s="1232"/>
      <c r="OJF50" s="1233"/>
      <c r="OJG50" s="1233"/>
      <c r="OJH50" s="1233"/>
      <c r="OJI50" s="1233"/>
      <c r="OJJ50" s="1233"/>
      <c r="OJK50" s="1233"/>
      <c r="OJL50" s="1233"/>
      <c r="OJM50" s="1233"/>
      <c r="OJN50" s="1232"/>
      <c r="OJO50" s="1233"/>
      <c r="OJP50" s="1233"/>
      <c r="OJQ50" s="1233"/>
      <c r="OJR50" s="1233"/>
      <c r="OJS50" s="1233"/>
      <c r="OJT50" s="1233"/>
      <c r="OJU50" s="1233"/>
      <c r="OJV50" s="1233"/>
      <c r="OJW50" s="1232"/>
      <c r="OJX50" s="1233"/>
      <c r="OJY50" s="1233"/>
      <c r="OJZ50" s="1233"/>
      <c r="OKA50" s="1233"/>
      <c r="OKB50" s="1233"/>
      <c r="OKC50" s="1233"/>
      <c r="OKD50" s="1233"/>
      <c r="OKE50" s="1233"/>
      <c r="OKF50" s="1232"/>
      <c r="OKG50" s="1233"/>
      <c r="OKH50" s="1233"/>
      <c r="OKI50" s="1233"/>
      <c r="OKJ50" s="1233"/>
      <c r="OKK50" s="1233"/>
      <c r="OKL50" s="1233"/>
      <c r="OKM50" s="1233"/>
      <c r="OKN50" s="1233"/>
      <c r="OKO50" s="1232"/>
      <c r="OKP50" s="1233"/>
      <c r="OKQ50" s="1233"/>
      <c r="OKR50" s="1233"/>
      <c r="OKS50" s="1233"/>
      <c r="OKT50" s="1233"/>
      <c r="OKU50" s="1233"/>
      <c r="OKV50" s="1233"/>
      <c r="OKW50" s="1233"/>
      <c r="OKX50" s="1232"/>
      <c r="OKY50" s="1233"/>
      <c r="OKZ50" s="1233"/>
      <c r="OLA50" s="1233"/>
      <c r="OLB50" s="1233"/>
      <c r="OLC50" s="1233"/>
      <c r="OLD50" s="1233"/>
      <c r="OLE50" s="1233"/>
      <c r="OLF50" s="1233"/>
      <c r="OLG50" s="1232"/>
      <c r="OLH50" s="1233"/>
      <c r="OLI50" s="1233"/>
      <c r="OLJ50" s="1233"/>
      <c r="OLK50" s="1233"/>
      <c r="OLL50" s="1233"/>
      <c r="OLM50" s="1233"/>
      <c r="OLN50" s="1233"/>
      <c r="OLO50" s="1233"/>
      <c r="OLP50" s="1232"/>
      <c r="OLQ50" s="1233"/>
      <c r="OLR50" s="1233"/>
      <c r="OLS50" s="1233"/>
      <c r="OLT50" s="1233"/>
      <c r="OLU50" s="1233"/>
      <c r="OLV50" s="1233"/>
      <c r="OLW50" s="1233"/>
      <c r="OLX50" s="1233"/>
      <c r="OLY50" s="1232"/>
      <c r="OLZ50" s="1233"/>
      <c r="OMA50" s="1233"/>
      <c r="OMB50" s="1233"/>
      <c r="OMC50" s="1233"/>
      <c r="OMD50" s="1233"/>
      <c r="OME50" s="1233"/>
      <c r="OMF50" s="1233"/>
      <c r="OMG50" s="1233"/>
      <c r="OMH50" s="1232"/>
      <c r="OMI50" s="1233"/>
      <c r="OMJ50" s="1233"/>
      <c r="OMK50" s="1233"/>
      <c r="OML50" s="1233"/>
      <c r="OMM50" s="1233"/>
      <c r="OMN50" s="1233"/>
      <c r="OMO50" s="1233"/>
      <c r="OMP50" s="1233"/>
      <c r="OMQ50" s="1232"/>
      <c r="OMR50" s="1233"/>
      <c r="OMS50" s="1233"/>
      <c r="OMT50" s="1233"/>
      <c r="OMU50" s="1233"/>
      <c r="OMV50" s="1233"/>
      <c r="OMW50" s="1233"/>
      <c r="OMX50" s="1233"/>
      <c r="OMY50" s="1233"/>
      <c r="OMZ50" s="1232"/>
      <c r="ONA50" s="1233"/>
      <c r="ONB50" s="1233"/>
      <c r="ONC50" s="1233"/>
      <c r="OND50" s="1233"/>
      <c r="ONE50" s="1233"/>
      <c r="ONF50" s="1233"/>
      <c r="ONG50" s="1233"/>
      <c r="ONH50" s="1233"/>
      <c r="ONI50" s="1232"/>
      <c r="ONJ50" s="1233"/>
      <c r="ONK50" s="1233"/>
      <c r="ONL50" s="1233"/>
      <c r="ONM50" s="1233"/>
      <c r="ONN50" s="1233"/>
      <c r="ONO50" s="1233"/>
      <c r="ONP50" s="1233"/>
      <c r="ONQ50" s="1233"/>
      <c r="ONR50" s="1232"/>
      <c r="ONS50" s="1233"/>
      <c r="ONT50" s="1233"/>
      <c r="ONU50" s="1233"/>
      <c r="ONV50" s="1233"/>
      <c r="ONW50" s="1233"/>
      <c r="ONX50" s="1233"/>
      <c r="ONY50" s="1233"/>
      <c r="ONZ50" s="1233"/>
      <c r="OOA50" s="1232"/>
      <c r="OOB50" s="1233"/>
      <c r="OOC50" s="1233"/>
      <c r="OOD50" s="1233"/>
      <c r="OOE50" s="1233"/>
      <c r="OOF50" s="1233"/>
      <c r="OOG50" s="1233"/>
      <c r="OOH50" s="1233"/>
      <c r="OOI50" s="1233"/>
      <c r="OOJ50" s="1232"/>
      <c r="OOK50" s="1233"/>
      <c r="OOL50" s="1233"/>
      <c r="OOM50" s="1233"/>
      <c r="OON50" s="1233"/>
      <c r="OOO50" s="1233"/>
      <c r="OOP50" s="1233"/>
      <c r="OOQ50" s="1233"/>
      <c r="OOR50" s="1233"/>
      <c r="OOS50" s="1232"/>
      <c r="OOT50" s="1233"/>
      <c r="OOU50" s="1233"/>
      <c r="OOV50" s="1233"/>
      <c r="OOW50" s="1233"/>
      <c r="OOX50" s="1233"/>
      <c r="OOY50" s="1233"/>
      <c r="OOZ50" s="1233"/>
      <c r="OPA50" s="1233"/>
      <c r="OPB50" s="1232"/>
      <c r="OPC50" s="1233"/>
      <c r="OPD50" s="1233"/>
      <c r="OPE50" s="1233"/>
      <c r="OPF50" s="1233"/>
      <c r="OPG50" s="1233"/>
      <c r="OPH50" s="1233"/>
      <c r="OPI50" s="1233"/>
      <c r="OPJ50" s="1233"/>
      <c r="OPK50" s="1232"/>
      <c r="OPL50" s="1233"/>
      <c r="OPM50" s="1233"/>
      <c r="OPN50" s="1233"/>
      <c r="OPO50" s="1233"/>
      <c r="OPP50" s="1233"/>
      <c r="OPQ50" s="1233"/>
      <c r="OPR50" s="1233"/>
      <c r="OPS50" s="1233"/>
      <c r="OPT50" s="1232"/>
      <c r="OPU50" s="1233"/>
      <c r="OPV50" s="1233"/>
      <c r="OPW50" s="1233"/>
      <c r="OPX50" s="1233"/>
      <c r="OPY50" s="1233"/>
      <c r="OPZ50" s="1233"/>
      <c r="OQA50" s="1233"/>
      <c r="OQB50" s="1233"/>
      <c r="OQC50" s="1232"/>
      <c r="OQD50" s="1233"/>
      <c r="OQE50" s="1233"/>
      <c r="OQF50" s="1233"/>
      <c r="OQG50" s="1233"/>
      <c r="OQH50" s="1233"/>
      <c r="OQI50" s="1233"/>
      <c r="OQJ50" s="1233"/>
      <c r="OQK50" s="1233"/>
      <c r="OQL50" s="1232"/>
      <c r="OQM50" s="1233"/>
      <c r="OQN50" s="1233"/>
      <c r="OQO50" s="1233"/>
      <c r="OQP50" s="1233"/>
      <c r="OQQ50" s="1233"/>
      <c r="OQR50" s="1233"/>
      <c r="OQS50" s="1233"/>
      <c r="OQT50" s="1233"/>
      <c r="OQU50" s="1232"/>
      <c r="OQV50" s="1233"/>
      <c r="OQW50" s="1233"/>
      <c r="OQX50" s="1233"/>
      <c r="OQY50" s="1233"/>
      <c r="OQZ50" s="1233"/>
      <c r="ORA50" s="1233"/>
      <c r="ORB50" s="1233"/>
      <c r="ORC50" s="1233"/>
      <c r="ORD50" s="1232"/>
      <c r="ORE50" s="1233"/>
      <c r="ORF50" s="1233"/>
      <c r="ORG50" s="1233"/>
      <c r="ORH50" s="1233"/>
      <c r="ORI50" s="1233"/>
      <c r="ORJ50" s="1233"/>
      <c r="ORK50" s="1233"/>
      <c r="ORL50" s="1233"/>
      <c r="ORM50" s="1232"/>
      <c r="ORN50" s="1233"/>
      <c r="ORO50" s="1233"/>
      <c r="ORP50" s="1233"/>
      <c r="ORQ50" s="1233"/>
      <c r="ORR50" s="1233"/>
      <c r="ORS50" s="1233"/>
      <c r="ORT50" s="1233"/>
      <c r="ORU50" s="1233"/>
      <c r="ORV50" s="1232"/>
      <c r="ORW50" s="1233"/>
      <c r="ORX50" s="1233"/>
      <c r="ORY50" s="1233"/>
      <c r="ORZ50" s="1233"/>
      <c r="OSA50" s="1233"/>
      <c r="OSB50" s="1233"/>
      <c r="OSC50" s="1233"/>
      <c r="OSD50" s="1233"/>
      <c r="OSE50" s="1232"/>
      <c r="OSF50" s="1233"/>
      <c r="OSG50" s="1233"/>
      <c r="OSH50" s="1233"/>
      <c r="OSI50" s="1233"/>
      <c r="OSJ50" s="1233"/>
      <c r="OSK50" s="1233"/>
      <c r="OSL50" s="1233"/>
      <c r="OSM50" s="1233"/>
      <c r="OSN50" s="1232"/>
      <c r="OSO50" s="1233"/>
      <c r="OSP50" s="1233"/>
      <c r="OSQ50" s="1233"/>
      <c r="OSR50" s="1233"/>
      <c r="OSS50" s="1233"/>
      <c r="OST50" s="1233"/>
      <c r="OSU50" s="1233"/>
      <c r="OSV50" s="1233"/>
      <c r="OSW50" s="1232"/>
      <c r="OSX50" s="1233"/>
      <c r="OSY50" s="1233"/>
      <c r="OSZ50" s="1233"/>
      <c r="OTA50" s="1233"/>
      <c r="OTB50" s="1233"/>
      <c r="OTC50" s="1233"/>
      <c r="OTD50" s="1233"/>
      <c r="OTE50" s="1233"/>
      <c r="OTF50" s="1232"/>
      <c r="OTG50" s="1233"/>
      <c r="OTH50" s="1233"/>
      <c r="OTI50" s="1233"/>
      <c r="OTJ50" s="1233"/>
      <c r="OTK50" s="1233"/>
      <c r="OTL50" s="1233"/>
      <c r="OTM50" s="1233"/>
      <c r="OTN50" s="1233"/>
      <c r="OTO50" s="1232"/>
      <c r="OTP50" s="1233"/>
      <c r="OTQ50" s="1233"/>
      <c r="OTR50" s="1233"/>
      <c r="OTS50" s="1233"/>
      <c r="OTT50" s="1233"/>
      <c r="OTU50" s="1233"/>
      <c r="OTV50" s="1233"/>
      <c r="OTW50" s="1233"/>
      <c r="OTX50" s="1232"/>
      <c r="OTY50" s="1233"/>
      <c r="OTZ50" s="1233"/>
      <c r="OUA50" s="1233"/>
      <c r="OUB50" s="1233"/>
      <c r="OUC50" s="1233"/>
      <c r="OUD50" s="1233"/>
      <c r="OUE50" s="1233"/>
      <c r="OUF50" s="1233"/>
      <c r="OUG50" s="1232"/>
      <c r="OUH50" s="1233"/>
      <c r="OUI50" s="1233"/>
      <c r="OUJ50" s="1233"/>
      <c r="OUK50" s="1233"/>
      <c r="OUL50" s="1233"/>
      <c r="OUM50" s="1233"/>
      <c r="OUN50" s="1233"/>
      <c r="OUO50" s="1233"/>
      <c r="OUP50" s="1232"/>
      <c r="OUQ50" s="1233"/>
      <c r="OUR50" s="1233"/>
      <c r="OUS50" s="1233"/>
      <c r="OUT50" s="1233"/>
      <c r="OUU50" s="1233"/>
      <c r="OUV50" s="1233"/>
      <c r="OUW50" s="1233"/>
      <c r="OUX50" s="1233"/>
      <c r="OUY50" s="1232"/>
      <c r="OUZ50" s="1233"/>
      <c r="OVA50" s="1233"/>
      <c r="OVB50" s="1233"/>
      <c r="OVC50" s="1233"/>
      <c r="OVD50" s="1233"/>
      <c r="OVE50" s="1233"/>
      <c r="OVF50" s="1233"/>
      <c r="OVG50" s="1233"/>
      <c r="OVH50" s="1232"/>
      <c r="OVI50" s="1233"/>
      <c r="OVJ50" s="1233"/>
      <c r="OVK50" s="1233"/>
      <c r="OVL50" s="1233"/>
      <c r="OVM50" s="1233"/>
      <c r="OVN50" s="1233"/>
      <c r="OVO50" s="1233"/>
      <c r="OVP50" s="1233"/>
      <c r="OVQ50" s="1232"/>
      <c r="OVR50" s="1233"/>
      <c r="OVS50" s="1233"/>
      <c r="OVT50" s="1233"/>
      <c r="OVU50" s="1233"/>
      <c r="OVV50" s="1233"/>
      <c r="OVW50" s="1233"/>
      <c r="OVX50" s="1233"/>
      <c r="OVY50" s="1233"/>
      <c r="OVZ50" s="1232"/>
      <c r="OWA50" s="1233"/>
      <c r="OWB50" s="1233"/>
      <c r="OWC50" s="1233"/>
      <c r="OWD50" s="1233"/>
      <c r="OWE50" s="1233"/>
      <c r="OWF50" s="1233"/>
      <c r="OWG50" s="1233"/>
      <c r="OWH50" s="1233"/>
      <c r="OWI50" s="1232"/>
      <c r="OWJ50" s="1233"/>
      <c r="OWK50" s="1233"/>
      <c r="OWL50" s="1233"/>
      <c r="OWM50" s="1233"/>
      <c r="OWN50" s="1233"/>
      <c r="OWO50" s="1233"/>
      <c r="OWP50" s="1233"/>
      <c r="OWQ50" s="1233"/>
      <c r="OWR50" s="1232"/>
      <c r="OWS50" s="1233"/>
      <c r="OWT50" s="1233"/>
      <c r="OWU50" s="1233"/>
      <c r="OWV50" s="1233"/>
      <c r="OWW50" s="1233"/>
      <c r="OWX50" s="1233"/>
      <c r="OWY50" s="1233"/>
      <c r="OWZ50" s="1233"/>
      <c r="OXA50" s="1232"/>
      <c r="OXB50" s="1233"/>
      <c r="OXC50" s="1233"/>
      <c r="OXD50" s="1233"/>
      <c r="OXE50" s="1233"/>
      <c r="OXF50" s="1233"/>
      <c r="OXG50" s="1233"/>
      <c r="OXH50" s="1233"/>
      <c r="OXI50" s="1233"/>
      <c r="OXJ50" s="1232"/>
      <c r="OXK50" s="1233"/>
      <c r="OXL50" s="1233"/>
      <c r="OXM50" s="1233"/>
      <c r="OXN50" s="1233"/>
      <c r="OXO50" s="1233"/>
      <c r="OXP50" s="1233"/>
      <c r="OXQ50" s="1233"/>
      <c r="OXR50" s="1233"/>
      <c r="OXS50" s="1232"/>
      <c r="OXT50" s="1233"/>
      <c r="OXU50" s="1233"/>
      <c r="OXV50" s="1233"/>
      <c r="OXW50" s="1233"/>
      <c r="OXX50" s="1233"/>
      <c r="OXY50" s="1233"/>
      <c r="OXZ50" s="1233"/>
      <c r="OYA50" s="1233"/>
      <c r="OYB50" s="1232"/>
      <c r="OYC50" s="1233"/>
      <c r="OYD50" s="1233"/>
      <c r="OYE50" s="1233"/>
      <c r="OYF50" s="1233"/>
      <c r="OYG50" s="1233"/>
      <c r="OYH50" s="1233"/>
      <c r="OYI50" s="1233"/>
      <c r="OYJ50" s="1233"/>
      <c r="OYK50" s="1232"/>
      <c r="OYL50" s="1233"/>
      <c r="OYM50" s="1233"/>
      <c r="OYN50" s="1233"/>
      <c r="OYO50" s="1233"/>
      <c r="OYP50" s="1233"/>
      <c r="OYQ50" s="1233"/>
      <c r="OYR50" s="1233"/>
      <c r="OYS50" s="1233"/>
      <c r="OYT50" s="1232"/>
      <c r="OYU50" s="1233"/>
      <c r="OYV50" s="1233"/>
      <c r="OYW50" s="1233"/>
      <c r="OYX50" s="1233"/>
      <c r="OYY50" s="1233"/>
      <c r="OYZ50" s="1233"/>
      <c r="OZA50" s="1233"/>
      <c r="OZB50" s="1233"/>
      <c r="OZC50" s="1232"/>
      <c r="OZD50" s="1233"/>
      <c r="OZE50" s="1233"/>
      <c r="OZF50" s="1233"/>
      <c r="OZG50" s="1233"/>
      <c r="OZH50" s="1233"/>
      <c r="OZI50" s="1233"/>
      <c r="OZJ50" s="1233"/>
      <c r="OZK50" s="1233"/>
      <c r="OZL50" s="1232"/>
      <c r="OZM50" s="1233"/>
      <c r="OZN50" s="1233"/>
      <c r="OZO50" s="1233"/>
      <c r="OZP50" s="1233"/>
      <c r="OZQ50" s="1233"/>
      <c r="OZR50" s="1233"/>
      <c r="OZS50" s="1233"/>
      <c r="OZT50" s="1233"/>
      <c r="OZU50" s="1232"/>
      <c r="OZV50" s="1233"/>
      <c r="OZW50" s="1233"/>
      <c r="OZX50" s="1233"/>
      <c r="OZY50" s="1233"/>
      <c r="OZZ50" s="1233"/>
      <c r="PAA50" s="1233"/>
      <c r="PAB50" s="1233"/>
      <c r="PAC50" s="1233"/>
      <c r="PAD50" s="1232"/>
      <c r="PAE50" s="1233"/>
      <c r="PAF50" s="1233"/>
      <c r="PAG50" s="1233"/>
      <c r="PAH50" s="1233"/>
      <c r="PAI50" s="1233"/>
      <c r="PAJ50" s="1233"/>
      <c r="PAK50" s="1233"/>
      <c r="PAL50" s="1233"/>
      <c r="PAM50" s="1232"/>
      <c r="PAN50" s="1233"/>
      <c r="PAO50" s="1233"/>
      <c r="PAP50" s="1233"/>
      <c r="PAQ50" s="1233"/>
      <c r="PAR50" s="1233"/>
      <c r="PAS50" s="1233"/>
      <c r="PAT50" s="1233"/>
      <c r="PAU50" s="1233"/>
      <c r="PAV50" s="1232"/>
      <c r="PAW50" s="1233"/>
      <c r="PAX50" s="1233"/>
      <c r="PAY50" s="1233"/>
      <c r="PAZ50" s="1233"/>
      <c r="PBA50" s="1233"/>
      <c r="PBB50" s="1233"/>
      <c r="PBC50" s="1233"/>
      <c r="PBD50" s="1233"/>
      <c r="PBE50" s="1232"/>
      <c r="PBF50" s="1233"/>
      <c r="PBG50" s="1233"/>
      <c r="PBH50" s="1233"/>
      <c r="PBI50" s="1233"/>
      <c r="PBJ50" s="1233"/>
      <c r="PBK50" s="1233"/>
      <c r="PBL50" s="1233"/>
      <c r="PBM50" s="1233"/>
      <c r="PBN50" s="1232"/>
      <c r="PBO50" s="1233"/>
      <c r="PBP50" s="1233"/>
      <c r="PBQ50" s="1233"/>
      <c r="PBR50" s="1233"/>
      <c r="PBS50" s="1233"/>
      <c r="PBT50" s="1233"/>
      <c r="PBU50" s="1233"/>
      <c r="PBV50" s="1233"/>
      <c r="PBW50" s="1232"/>
      <c r="PBX50" s="1233"/>
      <c r="PBY50" s="1233"/>
      <c r="PBZ50" s="1233"/>
      <c r="PCA50" s="1233"/>
      <c r="PCB50" s="1233"/>
      <c r="PCC50" s="1233"/>
      <c r="PCD50" s="1233"/>
      <c r="PCE50" s="1233"/>
      <c r="PCF50" s="1232"/>
      <c r="PCG50" s="1233"/>
      <c r="PCH50" s="1233"/>
      <c r="PCI50" s="1233"/>
      <c r="PCJ50" s="1233"/>
      <c r="PCK50" s="1233"/>
      <c r="PCL50" s="1233"/>
      <c r="PCM50" s="1233"/>
      <c r="PCN50" s="1233"/>
      <c r="PCO50" s="1232"/>
      <c r="PCP50" s="1233"/>
      <c r="PCQ50" s="1233"/>
      <c r="PCR50" s="1233"/>
      <c r="PCS50" s="1233"/>
      <c r="PCT50" s="1233"/>
      <c r="PCU50" s="1233"/>
      <c r="PCV50" s="1233"/>
      <c r="PCW50" s="1233"/>
      <c r="PCX50" s="1232"/>
      <c r="PCY50" s="1233"/>
      <c r="PCZ50" s="1233"/>
      <c r="PDA50" s="1233"/>
      <c r="PDB50" s="1233"/>
      <c r="PDC50" s="1233"/>
      <c r="PDD50" s="1233"/>
      <c r="PDE50" s="1233"/>
      <c r="PDF50" s="1233"/>
      <c r="PDG50" s="1232"/>
      <c r="PDH50" s="1233"/>
      <c r="PDI50" s="1233"/>
      <c r="PDJ50" s="1233"/>
      <c r="PDK50" s="1233"/>
      <c r="PDL50" s="1233"/>
      <c r="PDM50" s="1233"/>
      <c r="PDN50" s="1233"/>
      <c r="PDO50" s="1233"/>
      <c r="PDP50" s="1232"/>
      <c r="PDQ50" s="1233"/>
      <c r="PDR50" s="1233"/>
      <c r="PDS50" s="1233"/>
      <c r="PDT50" s="1233"/>
      <c r="PDU50" s="1233"/>
      <c r="PDV50" s="1233"/>
      <c r="PDW50" s="1233"/>
      <c r="PDX50" s="1233"/>
      <c r="PDY50" s="1232"/>
      <c r="PDZ50" s="1233"/>
      <c r="PEA50" s="1233"/>
      <c r="PEB50" s="1233"/>
      <c r="PEC50" s="1233"/>
      <c r="PED50" s="1233"/>
      <c r="PEE50" s="1233"/>
      <c r="PEF50" s="1233"/>
      <c r="PEG50" s="1233"/>
      <c r="PEH50" s="1232"/>
      <c r="PEI50" s="1233"/>
      <c r="PEJ50" s="1233"/>
      <c r="PEK50" s="1233"/>
      <c r="PEL50" s="1233"/>
      <c r="PEM50" s="1233"/>
      <c r="PEN50" s="1233"/>
      <c r="PEO50" s="1233"/>
      <c r="PEP50" s="1233"/>
      <c r="PEQ50" s="1232"/>
      <c r="PER50" s="1233"/>
      <c r="PES50" s="1233"/>
      <c r="PET50" s="1233"/>
      <c r="PEU50" s="1233"/>
      <c r="PEV50" s="1233"/>
      <c r="PEW50" s="1233"/>
      <c r="PEX50" s="1233"/>
      <c r="PEY50" s="1233"/>
      <c r="PEZ50" s="1232"/>
      <c r="PFA50" s="1233"/>
      <c r="PFB50" s="1233"/>
      <c r="PFC50" s="1233"/>
      <c r="PFD50" s="1233"/>
      <c r="PFE50" s="1233"/>
      <c r="PFF50" s="1233"/>
      <c r="PFG50" s="1233"/>
      <c r="PFH50" s="1233"/>
      <c r="PFI50" s="1232"/>
      <c r="PFJ50" s="1233"/>
      <c r="PFK50" s="1233"/>
      <c r="PFL50" s="1233"/>
      <c r="PFM50" s="1233"/>
      <c r="PFN50" s="1233"/>
      <c r="PFO50" s="1233"/>
      <c r="PFP50" s="1233"/>
      <c r="PFQ50" s="1233"/>
      <c r="PFR50" s="1232"/>
      <c r="PFS50" s="1233"/>
      <c r="PFT50" s="1233"/>
      <c r="PFU50" s="1233"/>
      <c r="PFV50" s="1233"/>
      <c r="PFW50" s="1233"/>
      <c r="PFX50" s="1233"/>
      <c r="PFY50" s="1233"/>
      <c r="PFZ50" s="1233"/>
      <c r="PGA50" s="1232"/>
      <c r="PGB50" s="1233"/>
      <c r="PGC50" s="1233"/>
      <c r="PGD50" s="1233"/>
      <c r="PGE50" s="1233"/>
      <c r="PGF50" s="1233"/>
      <c r="PGG50" s="1233"/>
      <c r="PGH50" s="1233"/>
      <c r="PGI50" s="1233"/>
      <c r="PGJ50" s="1232"/>
      <c r="PGK50" s="1233"/>
      <c r="PGL50" s="1233"/>
      <c r="PGM50" s="1233"/>
      <c r="PGN50" s="1233"/>
      <c r="PGO50" s="1233"/>
      <c r="PGP50" s="1233"/>
      <c r="PGQ50" s="1233"/>
      <c r="PGR50" s="1233"/>
      <c r="PGS50" s="1232"/>
      <c r="PGT50" s="1233"/>
      <c r="PGU50" s="1233"/>
      <c r="PGV50" s="1233"/>
      <c r="PGW50" s="1233"/>
      <c r="PGX50" s="1233"/>
      <c r="PGY50" s="1233"/>
      <c r="PGZ50" s="1233"/>
      <c r="PHA50" s="1233"/>
      <c r="PHB50" s="1232"/>
      <c r="PHC50" s="1233"/>
      <c r="PHD50" s="1233"/>
      <c r="PHE50" s="1233"/>
      <c r="PHF50" s="1233"/>
      <c r="PHG50" s="1233"/>
      <c r="PHH50" s="1233"/>
      <c r="PHI50" s="1233"/>
      <c r="PHJ50" s="1233"/>
      <c r="PHK50" s="1232"/>
      <c r="PHL50" s="1233"/>
      <c r="PHM50" s="1233"/>
      <c r="PHN50" s="1233"/>
      <c r="PHO50" s="1233"/>
      <c r="PHP50" s="1233"/>
      <c r="PHQ50" s="1233"/>
      <c r="PHR50" s="1233"/>
      <c r="PHS50" s="1233"/>
      <c r="PHT50" s="1232"/>
      <c r="PHU50" s="1233"/>
      <c r="PHV50" s="1233"/>
      <c r="PHW50" s="1233"/>
      <c r="PHX50" s="1233"/>
      <c r="PHY50" s="1233"/>
      <c r="PHZ50" s="1233"/>
      <c r="PIA50" s="1233"/>
      <c r="PIB50" s="1233"/>
      <c r="PIC50" s="1232"/>
      <c r="PID50" s="1233"/>
      <c r="PIE50" s="1233"/>
      <c r="PIF50" s="1233"/>
      <c r="PIG50" s="1233"/>
      <c r="PIH50" s="1233"/>
      <c r="PII50" s="1233"/>
      <c r="PIJ50" s="1233"/>
      <c r="PIK50" s="1233"/>
      <c r="PIL50" s="1232"/>
      <c r="PIM50" s="1233"/>
      <c r="PIN50" s="1233"/>
      <c r="PIO50" s="1233"/>
      <c r="PIP50" s="1233"/>
      <c r="PIQ50" s="1233"/>
      <c r="PIR50" s="1233"/>
      <c r="PIS50" s="1233"/>
      <c r="PIT50" s="1233"/>
      <c r="PIU50" s="1232"/>
      <c r="PIV50" s="1233"/>
      <c r="PIW50" s="1233"/>
      <c r="PIX50" s="1233"/>
      <c r="PIY50" s="1233"/>
      <c r="PIZ50" s="1233"/>
      <c r="PJA50" s="1233"/>
      <c r="PJB50" s="1233"/>
      <c r="PJC50" s="1233"/>
      <c r="PJD50" s="1232"/>
      <c r="PJE50" s="1233"/>
      <c r="PJF50" s="1233"/>
      <c r="PJG50" s="1233"/>
      <c r="PJH50" s="1233"/>
      <c r="PJI50" s="1233"/>
      <c r="PJJ50" s="1233"/>
      <c r="PJK50" s="1233"/>
      <c r="PJL50" s="1233"/>
      <c r="PJM50" s="1232"/>
      <c r="PJN50" s="1233"/>
      <c r="PJO50" s="1233"/>
      <c r="PJP50" s="1233"/>
      <c r="PJQ50" s="1233"/>
      <c r="PJR50" s="1233"/>
      <c r="PJS50" s="1233"/>
      <c r="PJT50" s="1233"/>
      <c r="PJU50" s="1233"/>
      <c r="PJV50" s="1232"/>
      <c r="PJW50" s="1233"/>
      <c r="PJX50" s="1233"/>
      <c r="PJY50" s="1233"/>
      <c r="PJZ50" s="1233"/>
      <c r="PKA50" s="1233"/>
      <c r="PKB50" s="1233"/>
      <c r="PKC50" s="1233"/>
      <c r="PKD50" s="1233"/>
      <c r="PKE50" s="1232"/>
      <c r="PKF50" s="1233"/>
      <c r="PKG50" s="1233"/>
      <c r="PKH50" s="1233"/>
      <c r="PKI50" s="1233"/>
      <c r="PKJ50" s="1233"/>
      <c r="PKK50" s="1233"/>
      <c r="PKL50" s="1233"/>
      <c r="PKM50" s="1233"/>
      <c r="PKN50" s="1232"/>
      <c r="PKO50" s="1233"/>
      <c r="PKP50" s="1233"/>
      <c r="PKQ50" s="1233"/>
      <c r="PKR50" s="1233"/>
      <c r="PKS50" s="1233"/>
      <c r="PKT50" s="1233"/>
      <c r="PKU50" s="1233"/>
      <c r="PKV50" s="1233"/>
      <c r="PKW50" s="1232"/>
      <c r="PKX50" s="1233"/>
      <c r="PKY50" s="1233"/>
      <c r="PKZ50" s="1233"/>
      <c r="PLA50" s="1233"/>
      <c r="PLB50" s="1233"/>
      <c r="PLC50" s="1233"/>
      <c r="PLD50" s="1233"/>
      <c r="PLE50" s="1233"/>
      <c r="PLF50" s="1232"/>
      <c r="PLG50" s="1233"/>
      <c r="PLH50" s="1233"/>
      <c r="PLI50" s="1233"/>
      <c r="PLJ50" s="1233"/>
      <c r="PLK50" s="1233"/>
      <c r="PLL50" s="1233"/>
      <c r="PLM50" s="1233"/>
      <c r="PLN50" s="1233"/>
      <c r="PLO50" s="1232"/>
      <c r="PLP50" s="1233"/>
      <c r="PLQ50" s="1233"/>
      <c r="PLR50" s="1233"/>
      <c r="PLS50" s="1233"/>
      <c r="PLT50" s="1233"/>
      <c r="PLU50" s="1233"/>
      <c r="PLV50" s="1233"/>
      <c r="PLW50" s="1233"/>
      <c r="PLX50" s="1232"/>
      <c r="PLY50" s="1233"/>
      <c r="PLZ50" s="1233"/>
      <c r="PMA50" s="1233"/>
      <c r="PMB50" s="1233"/>
      <c r="PMC50" s="1233"/>
      <c r="PMD50" s="1233"/>
      <c r="PME50" s="1233"/>
      <c r="PMF50" s="1233"/>
      <c r="PMG50" s="1232"/>
      <c r="PMH50" s="1233"/>
      <c r="PMI50" s="1233"/>
      <c r="PMJ50" s="1233"/>
      <c r="PMK50" s="1233"/>
      <c r="PML50" s="1233"/>
      <c r="PMM50" s="1233"/>
      <c r="PMN50" s="1233"/>
      <c r="PMO50" s="1233"/>
      <c r="PMP50" s="1232"/>
      <c r="PMQ50" s="1233"/>
      <c r="PMR50" s="1233"/>
      <c r="PMS50" s="1233"/>
      <c r="PMT50" s="1233"/>
      <c r="PMU50" s="1233"/>
      <c r="PMV50" s="1233"/>
      <c r="PMW50" s="1233"/>
      <c r="PMX50" s="1233"/>
      <c r="PMY50" s="1232"/>
      <c r="PMZ50" s="1233"/>
      <c r="PNA50" s="1233"/>
      <c r="PNB50" s="1233"/>
      <c r="PNC50" s="1233"/>
      <c r="PND50" s="1233"/>
      <c r="PNE50" s="1233"/>
      <c r="PNF50" s="1233"/>
      <c r="PNG50" s="1233"/>
      <c r="PNH50" s="1232"/>
      <c r="PNI50" s="1233"/>
      <c r="PNJ50" s="1233"/>
      <c r="PNK50" s="1233"/>
      <c r="PNL50" s="1233"/>
      <c r="PNM50" s="1233"/>
      <c r="PNN50" s="1233"/>
      <c r="PNO50" s="1233"/>
      <c r="PNP50" s="1233"/>
      <c r="PNQ50" s="1232"/>
      <c r="PNR50" s="1233"/>
      <c r="PNS50" s="1233"/>
      <c r="PNT50" s="1233"/>
      <c r="PNU50" s="1233"/>
      <c r="PNV50" s="1233"/>
      <c r="PNW50" s="1233"/>
      <c r="PNX50" s="1233"/>
      <c r="PNY50" s="1233"/>
      <c r="PNZ50" s="1232"/>
      <c r="POA50" s="1233"/>
      <c r="POB50" s="1233"/>
      <c r="POC50" s="1233"/>
      <c r="POD50" s="1233"/>
      <c r="POE50" s="1233"/>
      <c r="POF50" s="1233"/>
      <c r="POG50" s="1233"/>
      <c r="POH50" s="1233"/>
      <c r="POI50" s="1232"/>
      <c r="POJ50" s="1233"/>
      <c r="POK50" s="1233"/>
      <c r="POL50" s="1233"/>
      <c r="POM50" s="1233"/>
      <c r="PON50" s="1233"/>
      <c r="POO50" s="1233"/>
      <c r="POP50" s="1233"/>
      <c r="POQ50" s="1233"/>
      <c r="POR50" s="1232"/>
      <c r="POS50" s="1233"/>
      <c r="POT50" s="1233"/>
      <c r="POU50" s="1233"/>
      <c r="POV50" s="1233"/>
      <c r="POW50" s="1233"/>
      <c r="POX50" s="1233"/>
      <c r="POY50" s="1233"/>
      <c r="POZ50" s="1233"/>
      <c r="PPA50" s="1232"/>
      <c r="PPB50" s="1233"/>
      <c r="PPC50" s="1233"/>
      <c r="PPD50" s="1233"/>
      <c r="PPE50" s="1233"/>
      <c r="PPF50" s="1233"/>
      <c r="PPG50" s="1233"/>
      <c r="PPH50" s="1233"/>
      <c r="PPI50" s="1233"/>
      <c r="PPJ50" s="1232"/>
      <c r="PPK50" s="1233"/>
      <c r="PPL50" s="1233"/>
      <c r="PPM50" s="1233"/>
      <c r="PPN50" s="1233"/>
      <c r="PPO50" s="1233"/>
      <c r="PPP50" s="1233"/>
      <c r="PPQ50" s="1233"/>
      <c r="PPR50" s="1233"/>
      <c r="PPS50" s="1232"/>
      <c r="PPT50" s="1233"/>
      <c r="PPU50" s="1233"/>
      <c r="PPV50" s="1233"/>
      <c r="PPW50" s="1233"/>
      <c r="PPX50" s="1233"/>
      <c r="PPY50" s="1233"/>
      <c r="PPZ50" s="1233"/>
      <c r="PQA50" s="1233"/>
      <c r="PQB50" s="1232"/>
      <c r="PQC50" s="1233"/>
      <c r="PQD50" s="1233"/>
      <c r="PQE50" s="1233"/>
      <c r="PQF50" s="1233"/>
      <c r="PQG50" s="1233"/>
      <c r="PQH50" s="1233"/>
      <c r="PQI50" s="1233"/>
      <c r="PQJ50" s="1233"/>
      <c r="PQK50" s="1232"/>
      <c r="PQL50" s="1233"/>
      <c r="PQM50" s="1233"/>
      <c r="PQN50" s="1233"/>
      <c r="PQO50" s="1233"/>
      <c r="PQP50" s="1233"/>
      <c r="PQQ50" s="1233"/>
      <c r="PQR50" s="1233"/>
      <c r="PQS50" s="1233"/>
      <c r="PQT50" s="1232"/>
      <c r="PQU50" s="1233"/>
      <c r="PQV50" s="1233"/>
      <c r="PQW50" s="1233"/>
      <c r="PQX50" s="1233"/>
      <c r="PQY50" s="1233"/>
      <c r="PQZ50" s="1233"/>
      <c r="PRA50" s="1233"/>
      <c r="PRB50" s="1233"/>
      <c r="PRC50" s="1232"/>
      <c r="PRD50" s="1233"/>
      <c r="PRE50" s="1233"/>
      <c r="PRF50" s="1233"/>
      <c r="PRG50" s="1233"/>
      <c r="PRH50" s="1233"/>
      <c r="PRI50" s="1233"/>
      <c r="PRJ50" s="1233"/>
      <c r="PRK50" s="1233"/>
      <c r="PRL50" s="1232"/>
      <c r="PRM50" s="1233"/>
      <c r="PRN50" s="1233"/>
      <c r="PRO50" s="1233"/>
      <c r="PRP50" s="1233"/>
      <c r="PRQ50" s="1233"/>
      <c r="PRR50" s="1233"/>
      <c r="PRS50" s="1233"/>
      <c r="PRT50" s="1233"/>
      <c r="PRU50" s="1232"/>
      <c r="PRV50" s="1233"/>
      <c r="PRW50" s="1233"/>
      <c r="PRX50" s="1233"/>
      <c r="PRY50" s="1233"/>
      <c r="PRZ50" s="1233"/>
      <c r="PSA50" s="1233"/>
      <c r="PSB50" s="1233"/>
      <c r="PSC50" s="1233"/>
      <c r="PSD50" s="1232"/>
      <c r="PSE50" s="1233"/>
      <c r="PSF50" s="1233"/>
      <c r="PSG50" s="1233"/>
      <c r="PSH50" s="1233"/>
      <c r="PSI50" s="1233"/>
      <c r="PSJ50" s="1233"/>
      <c r="PSK50" s="1233"/>
      <c r="PSL50" s="1233"/>
      <c r="PSM50" s="1232"/>
      <c r="PSN50" s="1233"/>
      <c r="PSO50" s="1233"/>
      <c r="PSP50" s="1233"/>
      <c r="PSQ50" s="1233"/>
      <c r="PSR50" s="1233"/>
      <c r="PSS50" s="1233"/>
      <c r="PST50" s="1233"/>
      <c r="PSU50" s="1233"/>
      <c r="PSV50" s="1232"/>
      <c r="PSW50" s="1233"/>
      <c r="PSX50" s="1233"/>
      <c r="PSY50" s="1233"/>
      <c r="PSZ50" s="1233"/>
      <c r="PTA50" s="1233"/>
      <c r="PTB50" s="1233"/>
      <c r="PTC50" s="1233"/>
      <c r="PTD50" s="1233"/>
      <c r="PTE50" s="1232"/>
      <c r="PTF50" s="1233"/>
      <c r="PTG50" s="1233"/>
      <c r="PTH50" s="1233"/>
      <c r="PTI50" s="1233"/>
      <c r="PTJ50" s="1233"/>
      <c r="PTK50" s="1233"/>
      <c r="PTL50" s="1233"/>
      <c r="PTM50" s="1233"/>
      <c r="PTN50" s="1232"/>
      <c r="PTO50" s="1233"/>
      <c r="PTP50" s="1233"/>
      <c r="PTQ50" s="1233"/>
      <c r="PTR50" s="1233"/>
      <c r="PTS50" s="1233"/>
      <c r="PTT50" s="1233"/>
      <c r="PTU50" s="1233"/>
      <c r="PTV50" s="1233"/>
      <c r="PTW50" s="1232"/>
      <c r="PTX50" s="1233"/>
      <c r="PTY50" s="1233"/>
      <c r="PTZ50" s="1233"/>
      <c r="PUA50" s="1233"/>
      <c r="PUB50" s="1233"/>
      <c r="PUC50" s="1233"/>
      <c r="PUD50" s="1233"/>
      <c r="PUE50" s="1233"/>
      <c r="PUF50" s="1232"/>
      <c r="PUG50" s="1233"/>
      <c r="PUH50" s="1233"/>
      <c r="PUI50" s="1233"/>
      <c r="PUJ50" s="1233"/>
      <c r="PUK50" s="1233"/>
      <c r="PUL50" s="1233"/>
      <c r="PUM50" s="1233"/>
      <c r="PUN50" s="1233"/>
      <c r="PUO50" s="1232"/>
      <c r="PUP50" s="1233"/>
      <c r="PUQ50" s="1233"/>
      <c r="PUR50" s="1233"/>
      <c r="PUS50" s="1233"/>
      <c r="PUT50" s="1233"/>
      <c r="PUU50" s="1233"/>
      <c r="PUV50" s="1233"/>
      <c r="PUW50" s="1233"/>
      <c r="PUX50" s="1232"/>
      <c r="PUY50" s="1233"/>
      <c r="PUZ50" s="1233"/>
      <c r="PVA50" s="1233"/>
      <c r="PVB50" s="1233"/>
      <c r="PVC50" s="1233"/>
      <c r="PVD50" s="1233"/>
      <c r="PVE50" s="1233"/>
      <c r="PVF50" s="1233"/>
      <c r="PVG50" s="1232"/>
      <c r="PVH50" s="1233"/>
      <c r="PVI50" s="1233"/>
      <c r="PVJ50" s="1233"/>
      <c r="PVK50" s="1233"/>
      <c r="PVL50" s="1233"/>
      <c r="PVM50" s="1233"/>
      <c r="PVN50" s="1233"/>
      <c r="PVO50" s="1233"/>
      <c r="PVP50" s="1232"/>
      <c r="PVQ50" s="1233"/>
      <c r="PVR50" s="1233"/>
      <c r="PVS50" s="1233"/>
      <c r="PVT50" s="1233"/>
      <c r="PVU50" s="1233"/>
      <c r="PVV50" s="1233"/>
      <c r="PVW50" s="1233"/>
      <c r="PVX50" s="1233"/>
      <c r="PVY50" s="1232"/>
      <c r="PVZ50" s="1233"/>
      <c r="PWA50" s="1233"/>
      <c r="PWB50" s="1233"/>
      <c r="PWC50" s="1233"/>
      <c r="PWD50" s="1233"/>
      <c r="PWE50" s="1233"/>
      <c r="PWF50" s="1233"/>
      <c r="PWG50" s="1233"/>
      <c r="PWH50" s="1232"/>
      <c r="PWI50" s="1233"/>
      <c r="PWJ50" s="1233"/>
      <c r="PWK50" s="1233"/>
      <c r="PWL50" s="1233"/>
      <c r="PWM50" s="1233"/>
      <c r="PWN50" s="1233"/>
      <c r="PWO50" s="1233"/>
      <c r="PWP50" s="1233"/>
      <c r="PWQ50" s="1232"/>
      <c r="PWR50" s="1233"/>
      <c r="PWS50" s="1233"/>
      <c r="PWT50" s="1233"/>
      <c r="PWU50" s="1233"/>
      <c r="PWV50" s="1233"/>
      <c r="PWW50" s="1233"/>
      <c r="PWX50" s="1233"/>
      <c r="PWY50" s="1233"/>
      <c r="PWZ50" s="1232"/>
      <c r="PXA50" s="1233"/>
      <c r="PXB50" s="1233"/>
      <c r="PXC50" s="1233"/>
      <c r="PXD50" s="1233"/>
      <c r="PXE50" s="1233"/>
      <c r="PXF50" s="1233"/>
      <c r="PXG50" s="1233"/>
      <c r="PXH50" s="1233"/>
      <c r="PXI50" s="1232"/>
      <c r="PXJ50" s="1233"/>
      <c r="PXK50" s="1233"/>
      <c r="PXL50" s="1233"/>
      <c r="PXM50" s="1233"/>
      <c r="PXN50" s="1233"/>
      <c r="PXO50" s="1233"/>
      <c r="PXP50" s="1233"/>
      <c r="PXQ50" s="1233"/>
      <c r="PXR50" s="1232"/>
      <c r="PXS50" s="1233"/>
      <c r="PXT50" s="1233"/>
      <c r="PXU50" s="1233"/>
      <c r="PXV50" s="1233"/>
      <c r="PXW50" s="1233"/>
      <c r="PXX50" s="1233"/>
      <c r="PXY50" s="1233"/>
      <c r="PXZ50" s="1233"/>
      <c r="PYA50" s="1232"/>
      <c r="PYB50" s="1233"/>
      <c r="PYC50" s="1233"/>
      <c r="PYD50" s="1233"/>
      <c r="PYE50" s="1233"/>
      <c r="PYF50" s="1233"/>
      <c r="PYG50" s="1233"/>
      <c r="PYH50" s="1233"/>
      <c r="PYI50" s="1233"/>
      <c r="PYJ50" s="1232"/>
      <c r="PYK50" s="1233"/>
      <c r="PYL50" s="1233"/>
      <c r="PYM50" s="1233"/>
      <c r="PYN50" s="1233"/>
      <c r="PYO50" s="1233"/>
      <c r="PYP50" s="1233"/>
      <c r="PYQ50" s="1233"/>
      <c r="PYR50" s="1233"/>
      <c r="PYS50" s="1232"/>
      <c r="PYT50" s="1233"/>
      <c r="PYU50" s="1233"/>
      <c r="PYV50" s="1233"/>
      <c r="PYW50" s="1233"/>
      <c r="PYX50" s="1233"/>
      <c r="PYY50" s="1233"/>
      <c r="PYZ50" s="1233"/>
      <c r="PZA50" s="1233"/>
      <c r="PZB50" s="1232"/>
      <c r="PZC50" s="1233"/>
      <c r="PZD50" s="1233"/>
      <c r="PZE50" s="1233"/>
      <c r="PZF50" s="1233"/>
      <c r="PZG50" s="1233"/>
      <c r="PZH50" s="1233"/>
      <c r="PZI50" s="1233"/>
      <c r="PZJ50" s="1233"/>
      <c r="PZK50" s="1232"/>
      <c r="PZL50" s="1233"/>
      <c r="PZM50" s="1233"/>
      <c r="PZN50" s="1233"/>
      <c r="PZO50" s="1233"/>
      <c r="PZP50" s="1233"/>
      <c r="PZQ50" s="1233"/>
      <c r="PZR50" s="1233"/>
      <c r="PZS50" s="1233"/>
      <c r="PZT50" s="1232"/>
      <c r="PZU50" s="1233"/>
      <c r="PZV50" s="1233"/>
      <c r="PZW50" s="1233"/>
      <c r="PZX50" s="1233"/>
      <c r="PZY50" s="1233"/>
      <c r="PZZ50" s="1233"/>
      <c r="QAA50" s="1233"/>
      <c r="QAB50" s="1233"/>
      <c r="QAC50" s="1232"/>
      <c r="QAD50" s="1233"/>
      <c r="QAE50" s="1233"/>
      <c r="QAF50" s="1233"/>
      <c r="QAG50" s="1233"/>
      <c r="QAH50" s="1233"/>
      <c r="QAI50" s="1233"/>
      <c r="QAJ50" s="1233"/>
      <c r="QAK50" s="1233"/>
      <c r="QAL50" s="1232"/>
      <c r="QAM50" s="1233"/>
      <c r="QAN50" s="1233"/>
      <c r="QAO50" s="1233"/>
      <c r="QAP50" s="1233"/>
      <c r="QAQ50" s="1233"/>
      <c r="QAR50" s="1233"/>
      <c r="QAS50" s="1233"/>
      <c r="QAT50" s="1233"/>
      <c r="QAU50" s="1232"/>
      <c r="QAV50" s="1233"/>
      <c r="QAW50" s="1233"/>
      <c r="QAX50" s="1233"/>
      <c r="QAY50" s="1233"/>
      <c r="QAZ50" s="1233"/>
      <c r="QBA50" s="1233"/>
      <c r="QBB50" s="1233"/>
      <c r="QBC50" s="1233"/>
      <c r="QBD50" s="1232"/>
      <c r="QBE50" s="1233"/>
      <c r="QBF50" s="1233"/>
      <c r="QBG50" s="1233"/>
      <c r="QBH50" s="1233"/>
      <c r="QBI50" s="1233"/>
      <c r="QBJ50" s="1233"/>
      <c r="QBK50" s="1233"/>
      <c r="QBL50" s="1233"/>
      <c r="QBM50" s="1232"/>
      <c r="QBN50" s="1233"/>
      <c r="QBO50" s="1233"/>
      <c r="QBP50" s="1233"/>
      <c r="QBQ50" s="1233"/>
      <c r="QBR50" s="1233"/>
      <c r="QBS50" s="1233"/>
      <c r="QBT50" s="1233"/>
      <c r="QBU50" s="1233"/>
      <c r="QBV50" s="1232"/>
      <c r="QBW50" s="1233"/>
      <c r="QBX50" s="1233"/>
      <c r="QBY50" s="1233"/>
      <c r="QBZ50" s="1233"/>
      <c r="QCA50" s="1233"/>
      <c r="QCB50" s="1233"/>
      <c r="QCC50" s="1233"/>
      <c r="QCD50" s="1233"/>
      <c r="QCE50" s="1232"/>
      <c r="QCF50" s="1233"/>
      <c r="QCG50" s="1233"/>
      <c r="QCH50" s="1233"/>
      <c r="QCI50" s="1233"/>
      <c r="QCJ50" s="1233"/>
      <c r="QCK50" s="1233"/>
      <c r="QCL50" s="1233"/>
      <c r="QCM50" s="1233"/>
      <c r="QCN50" s="1232"/>
      <c r="QCO50" s="1233"/>
      <c r="QCP50" s="1233"/>
      <c r="QCQ50" s="1233"/>
      <c r="QCR50" s="1233"/>
      <c r="QCS50" s="1233"/>
      <c r="QCT50" s="1233"/>
      <c r="QCU50" s="1233"/>
      <c r="QCV50" s="1233"/>
      <c r="QCW50" s="1232"/>
      <c r="QCX50" s="1233"/>
      <c r="QCY50" s="1233"/>
      <c r="QCZ50" s="1233"/>
      <c r="QDA50" s="1233"/>
      <c r="QDB50" s="1233"/>
      <c r="QDC50" s="1233"/>
      <c r="QDD50" s="1233"/>
      <c r="QDE50" s="1233"/>
      <c r="QDF50" s="1232"/>
      <c r="QDG50" s="1233"/>
      <c r="QDH50" s="1233"/>
      <c r="QDI50" s="1233"/>
      <c r="QDJ50" s="1233"/>
      <c r="QDK50" s="1233"/>
      <c r="QDL50" s="1233"/>
      <c r="QDM50" s="1233"/>
      <c r="QDN50" s="1233"/>
      <c r="QDO50" s="1232"/>
      <c r="QDP50" s="1233"/>
      <c r="QDQ50" s="1233"/>
      <c r="QDR50" s="1233"/>
      <c r="QDS50" s="1233"/>
      <c r="QDT50" s="1233"/>
      <c r="QDU50" s="1233"/>
      <c r="QDV50" s="1233"/>
      <c r="QDW50" s="1233"/>
      <c r="QDX50" s="1232"/>
      <c r="QDY50" s="1233"/>
      <c r="QDZ50" s="1233"/>
      <c r="QEA50" s="1233"/>
      <c r="QEB50" s="1233"/>
      <c r="QEC50" s="1233"/>
      <c r="QED50" s="1233"/>
      <c r="QEE50" s="1233"/>
      <c r="QEF50" s="1233"/>
      <c r="QEG50" s="1232"/>
      <c r="QEH50" s="1233"/>
      <c r="QEI50" s="1233"/>
      <c r="QEJ50" s="1233"/>
      <c r="QEK50" s="1233"/>
      <c r="QEL50" s="1233"/>
      <c r="QEM50" s="1233"/>
      <c r="QEN50" s="1233"/>
      <c r="QEO50" s="1233"/>
      <c r="QEP50" s="1232"/>
      <c r="QEQ50" s="1233"/>
      <c r="QER50" s="1233"/>
      <c r="QES50" s="1233"/>
      <c r="QET50" s="1233"/>
      <c r="QEU50" s="1233"/>
      <c r="QEV50" s="1233"/>
      <c r="QEW50" s="1233"/>
      <c r="QEX50" s="1233"/>
      <c r="QEY50" s="1232"/>
      <c r="QEZ50" s="1233"/>
      <c r="QFA50" s="1233"/>
      <c r="QFB50" s="1233"/>
      <c r="QFC50" s="1233"/>
      <c r="QFD50" s="1233"/>
      <c r="QFE50" s="1233"/>
      <c r="QFF50" s="1233"/>
      <c r="QFG50" s="1233"/>
      <c r="QFH50" s="1232"/>
      <c r="QFI50" s="1233"/>
      <c r="QFJ50" s="1233"/>
      <c r="QFK50" s="1233"/>
      <c r="QFL50" s="1233"/>
      <c r="QFM50" s="1233"/>
      <c r="QFN50" s="1233"/>
      <c r="QFO50" s="1233"/>
      <c r="QFP50" s="1233"/>
      <c r="QFQ50" s="1232"/>
      <c r="QFR50" s="1233"/>
      <c r="QFS50" s="1233"/>
      <c r="QFT50" s="1233"/>
      <c r="QFU50" s="1233"/>
      <c r="QFV50" s="1233"/>
      <c r="QFW50" s="1233"/>
      <c r="QFX50" s="1233"/>
      <c r="QFY50" s="1233"/>
      <c r="QFZ50" s="1232"/>
      <c r="QGA50" s="1233"/>
      <c r="QGB50" s="1233"/>
      <c r="QGC50" s="1233"/>
      <c r="QGD50" s="1233"/>
      <c r="QGE50" s="1233"/>
      <c r="QGF50" s="1233"/>
      <c r="QGG50" s="1233"/>
      <c r="QGH50" s="1233"/>
      <c r="QGI50" s="1232"/>
      <c r="QGJ50" s="1233"/>
      <c r="QGK50" s="1233"/>
      <c r="QGL50" s="1233"/>
      <c r="QGM50" s="1233"/>
      <c r="QGN50" s="1233"/>
      <c r="QGO50" s="1233"/>
      <c r="QGP50" s="1233"/>
      <c r="QGQ50" s="1233"/>
      <c r="QGR50" s="1232"/>
      <c r="QGS50" s="1233"/>
      <c r="QGT50" s="1233"/>
      <c r="QGU50" s="1233"/>
      <c r="QGV50" s="1233"/>
      <c r="QGW50" s="1233"/>
      <c r="QGX50" s="1233"/>
      <c r="QGY50" s="1233"/>
      <c r="QGZ50" s="1233"/>
      <c r="QHA50" s="1232"/>
      <c r="QHB50" s="1233"/>
      <c r="QHC50" s="1233"/>
      <c r="QHD50" s="1233"/>
      <c r="QHE50" s="1233"/>
      <c r="QHF50" s="1233"/>
      <c r="QHG50" s="1233"/>
      <c r="QHH50" s="1233"/>
      <c r="QHI50" s="1233"/>
      <c r="QHJ50" s="1232"/>
      <c r="QHK50" s="1233"/>
      <c r="QHL50" s="1233"/>
      <c r="QHM50" s="1233"/>
      <c r="QHN50" s="1233"/>
      <c r="QHO50" s="1233"/>
      <c r="QHP50" s="1233"/>
      <c r="QHQ50" s="1233"/>
      <c r="QHR50" s="1233"/>
      <c r="QHS50" s="1232"/>
      <c r="QHT50" s="1233"/>
      <c r="QHU50" s="1233"/>
      <c r="QHV50" s="1233"/>
      <c r="QHW50" s="1233"/>
      <c r="QHX50" s="1233"/>
      <c r="QHY50" s="1233"/>
      <c r="QHZ50" s="1233"/>
      <c r="QIA50" s="1233"/>
      <c r="QIB50" s="1232"/>
      <c r="QIC50" s="1233"/>
      <c r="QID50" s="1233"/>
      <c r="QIE50" s="1233"/>
      <c r="QIF50" s="1233"/>
      <c r="QIG50" s="1233"/>
      <c r="QIH50" s="1233"/>
      <c r="QII50" s="1233"/>
      <c r="QIJ50" s="1233"/>
      <c r="QIK50" s="1232"/>
      <c r="QIL50" s="1233"/>
      <c r="QIM50" s="1233"/>
      <c r="QIN50" s="1233"/>
      <c r="QIO50" s="1233"/>
      <c r="QIP50" s="1233"/>
      <c r="QIQ50" s="1233"/>
      <c r="QIR50" s="1233"/>
      <c r="QIS50" s="1233"/>
      <c r="QIT50" s="1232"/>
      <c r="QIU50" s="1233"/>
      <c r="QIV50" s="1233"/>
      <c r="QIW50" s="1233"/>
      <c r="QIX50" s="1233"/>
      <c r="QIY50" s="1233"/>
      <c r="QIZ50" s="1233"/>
      <c r="QJA50" s="1233"/>
      <c r="QJB50" s="1233"/>
      <c r="QJC50" s="1232"/>
      <c r="QJD50" s="1233"/>
      <c r="QJE50" s="1233"/>
      <c r="QJF50" s="1233"/>
      <c r="QJG50" s="1233"/>
      <c r="QJH50" s="1233"/>
      <c r="QJI50" s="1233"/>
      <c r="QJJ50" s="1233"/>
      <c r="QJK50" s="1233"/>
      <c r="QJL50" s="1232"/>
      <c r="QJM50" s="1233"/>
      <c r="QJN50" s="1233"/>
      <c r="QJO50" s="1233"/>
      <c r="QJP50" s="1233"/>
      <c r="QJQ50" s="1233"/>
      <c r="QJR50" s="1233"/>
      <c r="QJS50" s="1233"/>
      <c r="QJT50" s="1233"/>
      <c r="QJU50" s="1232"/>
      <c r="QJV50" s="1233"/>
      <c r="QJW50" s="1233"/>
      <c r="QJX50" s="1233"/>
      <c r="QJY50" s="1233"/>
      <c r="QJZ50" s="1233"/>
      <c r="QKA50" s="1233"/>
      <c r="QKB50" s="1233"/>
      <c r="QKC50" s="1233"/>
      <c r="QKD50" s="1232"/>
      <c r="QKE50" s="1233"/>
      <c r="QKF50" s="1233"/>
      <c r="QKG50" s="1233"/>
      <c r="QKH50" s="1233"/>
      <c r="QKI50" s="1233"/>
      <c r="QKJ50" s="1233"/>
      <c r="QKK50" s="1233"/>
      <c r="QKL50" s="1233"/>
      <c r="QKM50" s="1232"/>
      <c r="QKN50" s="1233"/>
      <c r="QKO50" s="1233"/>
      <c r="QKP50" s="1233"/>
      <c r="QKQ50" s="1233"/>
      <c r="QKR50" s="1233"/>
      <c r="QKS50" s="1233"/>
      <c r="QKT50" s="1233"/>
      <c r="QKU50" s="1233"/>
      <c r="QKV50" s="1232"/>
      <c r="QKW50" s="1233"/>
      <c r="QKX50" s="1233"/>
      <c r="QKY50" s="1233"/>
      <c r="QKZ50" s="1233"/>
      <c r="QLA50" s="1233"/>
      <c r="QLB50" s="1233"/>
      <c r="QLC50" s="1233"/>
      <c r="QLD50" s="1233"/>
      <c r="QLE50" s="1232"/>
      <c r="QLF50" s="1233"/>
      <c r="QLG50" s="1233"/>
      <c r="QLH50" s="1233"/>
      <c r="QLI50" s="1233"/>
      <c r="QLJ50" s="1233"/>
      <c r="QLK50" s="1233"/>
      <c r="QLL50" s="1233"/>
      <c r="QLM50" s="1233"/>
      <c r="QLN50" s="1232"/>
      <c r="QLO50" s="1233"/>
      <c r="QLP50" s="1233"/>
      <c r="QLQ50" s="1233"/>
      <c r="QLR50" s="1233"/>
      <c r="QLS50" s="1233"/>
      <c r="QLT50" s="1233"/>
      <c r="QLU50" s="1233"/>
      <c r="QLV50" s="1233"/>
      <c r="QLW50" s="1232"/>
      <c r="QLX50" s="1233"/>
      <c r="QLY50" s="1233"/>
      <c r="QLZ50" s="1233"/>
      <c r="QMA50" s="1233"/>
      <c r="QMB50" s="1233"/>
      <c r="QMC50" s="1233"/>
      <c r="QMD50" s="1233"/>
      <c r="QME50" s="1233"/>
      <c r="QMF50" s="1232"/>
      <c r="QMG50" s="1233"/>
      <c r="QMH50" s="1233"/>
      <c r="QMI50" s="1233"/>
      <c r="QMJ50" s="1233"/>
      <c r="QMK50" s="1233"/>
      <c r="QML50" s="1233"/>
      <c r="QMM50" s="1233"/>
      <c r="QMN50" s="1233"/>
      <c r="QMO50" s="1232"/>
      <c r="QMP50" s="1233"/>
      <c r="QMQ50" s="1233"/>
      <c r="QMR50" s="1233"/>
      <c r="QMS50" s="1233"/>
      <c r="QMT50" s="1233"/>
      <c r="QMU50" s="1233"/>
      <c r="QMV50" s="1233"/>
      <c r="QMW50" s="1233"/>
      <c r="QMX50" s="1232"/>
      <c r="QMY50" s="1233"/>
      <c r="QMZ50" s="1233"/>
      <c r="QNA50" s="1233"/>
      <c r="QNB50" s="1233"/>
      <c r="QNC50" s="1233"/>
      <c r="QND50" s="1233"/>
      <c r="QNE50" s="1233"/>
      <c r="QNF50" s="1233"/>
      <c r="QNG50" s="1232"/>
      <c r="QNH50" s="1233"/>
      <c r="QNI50" s="1233"/>
      <c r="QNJ50" s="1233"/>
      <c r="QNK50" s="1233"/>
      <c r="QNL50" s="1233"/>
      <c r="QNM50" s="1233"/>
      <c r="QNN50" s="1233"/>
      <c r="QNO50" s="1233"/>
      <c r="QNP50" s="1232"/>
      <c r="QNQ50" s="1233"/>
      <c r="QNR50" s="1233"/>
      <c r="QNS50" s="1233"/>
      <c r="QNT50" s="1233"/>
      <c r="QNU50" s="1233"/>
      <c r="QNV50" s="1233"/>
      <c r="QNW50" s="1233"/>
      <c r="QNX50" s="1233"/>
      <c r="QNY50" s="1232"/>
      <c r="QNZ50" s="1233"/>
      <c r="QOA50" s="1233"/>
      <c r="QOB50" s="1233"/>
      <c r="QOC50" s="1233"/>
      <c r="QOD50" s="1233"/>
      <c r="QOE50" s="1233"/>
      <c r="QOF50" s="1233"/>
      <c r="QOG50" s="1233"/>
      <c r="QOH50" s="1232"/>
      <c r="QOI50" s="1233"/>
      <c r="QOJ50" s="1233"/>
      <c r="QOK50" s="1233"/>
      <c r="QOL50" s="1233"/>
      <c r="QOM50" s="1233"/>
      <c r="QON50" s="1233"/>
      <c r="QOO50" s="1233"/>
      <c r="QOP50" s="1233"/>
      <c r="QOQ50" s="1232"/>
      <c r="QOR50" s="1233"/>
      <c r="QOS50" s="1233"/>
      <c r="QOT50" s="1233"/>
      <c r="QOU50" s="1233"/>
      <c r="QOV50" s="1233"/>
      <c r="QOW50" s="1233"/>
      <c r="QOX50" s="1233"/>
      <c r="QOY50" s="1233"/>
      <c r="QOZ50" s="1232"/>
      <c r="QPA50" s="1233"/>
      <c r="QPB50" s="1233"/>
      <c r="QPC50" s="1233"/>
      <c r="QPD50" s="1233"/>
      <c r="QPE50" s="1233"/>
      <c r="QPF50" s="1233"/>
      <c r="QPG50" s="1233"/>
      <c r="QPH50" s="1233"/>
      <c r="QPI50" s="1232"/>
      <c r="QPJ50" s="1233"/>
      <c r="QPK50" s="1233"/>
      <c r="QPL50" s="1233"/>
      <c r="QPM50" s="1233"/>
      <c r="QPN50" s="1233"/>
      <c r="QPO50" s="1233"/>
      <c r="QPP50" s="1233"/>
      <c r="QPQ50" s="1233"/>
      <c r="QPR50" s="1232"/>
      <c r="QPS50" s="1233"/>
      <c r="QPT50" s="1233"/>
      <c r="QPU50" s="1233"/>
      <c r="QPV50" s="1233"/>
      <c r="QPW50" s="1233"/>
      <c r="QPX50" s="1233"/>
      <c r="QPY50" s="1233"/>
      <c r="QPZ50" s="1233"/>
      <c r="QQA50" s="1232"/>
      <c r="QQB50" s="1233"/>
      <c r="QQC50" s="1233"/>
      <c r="QQD50" s="1233"/>
      <c r="QQE50" s="1233"/>
      <c r="QQF50" s="1233"/>
      <c r="QQG50" s="1233"/>
      <c r="QQH50" s="1233"/>
      <c r="QQI50" s="1233"/>
      <c r="QQJ50" s="1232"/>
      <c r="QQK50" s="1233"/>
      <c r="QQL50" s="1233"/>
      <c r="QQM50" s="1233"/>
      <c r="QQN50" s="1233"/>
      <c r="QQO50" s="1233"/>
      <c r="QQP50" s="1233"/>
      <c r="QQQ50" s="1233"/>
      <c r="QQR50" s="1233"/>
      <c r="QQS50" s="1232"/>
      <c r="QQT50" s="1233"/>
      <c r="QQU50" s="1233"/>
      <c r="QQV50" s="1233"/>
      <c r="QQW50" s="1233"/>
      <c r="QQX50" s="1233"/>
      <c r="QQY50" s="1233"/>
      <c r="QQZ50" s="1233"/>
      <c r="QRA50" s="1233"/>
      <c r="QRB50" s="1232"/>
      <c r="QRC50" s="1233"/>
      <c r="QRD50" s="1233"/>
      <c r="QRE50" s="1233"/>
      <c r="QRF50" s="1233"/>
      <c r="QRG50" s="1233"/>
      <c r="QRH50" s="1233"/>
      <c r="QRI50" s="1233"/>
      <c r="QRJ50" s="1233"/>
      <c r="QRK50" s="1232"/>
      <c r="QRL50" s="1233"/>
      <c r="QRM50" s="1233"/>
      <c r="QRN50" s="1233"/>
      <c r="QRO50" s="1233"/>
      <c r="QRP50" s="1233"/>
      <c r="QRQ50" s="1233"/>
      <c r="QRR50" s="1233"/>
      <c r="QRS50" s="1233"/>
      <c r="QRT50" s="1232"/>
      <c r="QRU50" s="1233"/>
      <c r="QRV50" s="1233"/>
      <c r="QRW50" s="1233"/>
      <c r="QRX50" s="1233"/>
      <c r="QRY50" s="1233"/>
      <c r="QRZ50" s="1233"/>
      <c r="QSA50" s="1233"/>
      <c r="QSB50" s="1233"/>
      <c r="QSC50" s="1232"/>
      <c r="QSD50" s="1233"/>
      <c r="QSE50" s="1233"/>
      <c r="QSF50" s="1233"/>
      <c r="QSG50" s="1233"/>
      <c r="QSH50" s="1233"/>
      <c r="QSI50" s="1233"/>
      <c r="QSJ50" s="1233"/>
      <c r="QSK50" s="1233"/>
      <c r="QSL50" s="1232"/>
      <c r="QSM50" s="1233"/>
      <c r="QSN50" s="1233"/>
      <c r="QSO50" s="1233"/>
      <c r="QSP50" s="1233"/>
      <c r="QSQ50" s="1233"/>
      <c r="QSR50" s="1233"/>
      <c r="QSS50" s="1233"/>
      <c r="QST50" s="1233"/>
      <c r="QSU50" s="1232"/>
      <c r="QSV50" s="1233"/>
      <c r="QSW50" s="1233"/>
      <c r="QSX50" s="1233"/>
      <c r="QSY50" s="1233"/>
      <c r="QSZ50" s="1233"/>
      <c r="QTA50" s="1233"/>
      <c r="QTB50" s="1233"/>
      <c r="QTC50" s="1233"/>
      <c r="QTD50" s="1232"/>
      <c r="QTE50" s="1233"/>
      <c r="QTF50" s="1233"/>
      <c r="QTG50" s="1233"/>
      <c r="QTH50" s="1233"/>
      <c r="QTI50" s="1233"/>
      <c r="QTJ50" s="1233"/>
      <c r="QTK50" s="1233"/>
      <c r="QTL50" s="1233"/>
      <c r="QTM50" s="1232"/>
      <c r="QTN50" s="1233"/>
      <c r="QTO50" s="1233"/>
      <c r="QTP50" s="1233"/>
      <c r="QTQ50" s="1233"/>
      <c r="QTR50" s="1233"/>
      <c r="QTS50" s="1233"/>
      <c r="QTT50" s="1233"/>
      <c r="QTU50" s="1233"/>
      <c r="QTV50" s="1232"/>
      <c r="QTW50" s="1233"/>
      <c r="QTX50" s="1233"/>
      <c r="QTY50" s="1233"/>
      <c r="QTZ50" s="1233"/>
      <c r="QUA50" s="1233"/>
      <c r="QUB50" s="1233"/>
      <c r="QUC50" s="1233"/>
      <c r="QUD50" s="1233"/>
      <c r="QUE50" s="1232"/>
      <c r="QUF50" s="1233"/>
      <c r="QUG50" s="1233"/>
      <c r="QUH50" s="1233"/>
      <c r="QUI50" s="1233"/>
      <c r="QUJ50" s="1233"/>
      <c r="QUK50" s="1233"/>
      <c r="QUL50" s="1233"/>
      <c r="QUM50" s="1233"/>
      <c r="QUN50" s="1232"/>
      <c r="QUO50" s="1233"/>
      <c r="QUP50" s="1233"/>
      <c r="QUQ50" s="1233"/>
      <c r="QUR50" s="1233"/>
      <c r="QUS50" s="1233"/>
      <c r="QUT50" s="1233"/>
      <c r="QUU50" s="1233"/>
      <c r="QUV50" s="1233"/>
      <c r="QUW50" s="1232"/>
      <c r="QUX50" s="1233"/>
      <c r="QUY50" s="1233"/>
      <c r="QUZ50" s="1233"/>
      <c r="QVA50" s="1233"/>
      <c r="QVB50" s="1233"/>
      <c r="QVC50" s="1233"/>
      <c r="QVD50" s="1233"/>
      <c r="QVE50" s="1233"/>
      <c r="QVF50" s="1232"/>
      <c r="QVG50" s="1233"/>
      <c r="QVH50" s="1233"/>
      <c r="QVI50" s="1233"/>
      <c r="QVJ50" s="1233"/>
      <c r="QVK50" s="1233"/>
      <c r="QVL50" s="1233"/>
      <c r="QVM50" s="1233"/>
      <c r="QVN50" s="1233"/>
      <c r="QVO50" s="1232"/>
      <c r="QVP50" s="1233"/>
      <c r="QVQ50" s="1233"/>
      <c r="QVR50" s="1233"/>
      <c r="QVS50" s="1233"/>
      <c r="QVT50" s="1233"/>
      <c r="QVU50" s="1233"/>
      <c r="QVV50" s="1233"/>
      <c r="QVW50" s="1233"/>
      <c r="QVX50" s="1232"/>
      <c r="QVY50" s="1233"/>
      <c r="QVZ50" s="1233"/>
      <c r="QWA50" s="1233"/>
      <c r="QWB50" s="1233"/>
      <c r="QWC50" s="1233"/>
      <c r="QWD50" s="1233"/>
      <c r="QWE50" s="1233"/>
      <c r="QWF50" s="1233"/>
      <c r="QWG50" s="1232"/>
      <c r="QWH50" s="1233"/>
      <c r="QWI50" s="1233"/>
      <c r="QWJ50" s="1233"/>
      <c r="QWK50" s="1233"/>
      <c r="QWL50" s="1233"/>
      <c r="QWM50" s="1233"/>
      <c r="QWN50" s="1233"/>
      <c r="QWO50" s="1233"/>
      <c r="QWP50" s="1232"/>
      <c r="QWQ50" s="1233"/>
      <c r="QWR50" s="1233"/>
      <c r="QWS50" s="1233"/>
      <c r="QWT50" s="1233"/>
      <c r="QWU50" s="1233"/>
      <c r="QWV50" s="1233"/>
      <c r="QWW50" s="1233"/>
      <c r="QWX50" s="1233"/>
      <c r="QWY50" s="1232"/>
      <c r="QWZ50" s="1233"/>
      <c r="QXA50" s="1233"/>
      <c r="QXB50" s="1233"/>
      <c r="QXC50" s="1233"/>
      <c r="QXD50" s="1233"/>
      <c r="QXE50" s="1233"/>
      <c r="QXF50" s="1233"/>
      <c r="QXG50" s="1233"/>
      <c r="QXH50" s="1232"/>
      <c r="QXI50" s="1233"/>
      <c r="QXJ50" s="1233"/>
      <c r="QXK50" s="1233"/>
      <c r="QXL50" s="1233"/>
      <c r="QXM50" s="1233"/>
      <c r="QXN50" s="1233"/>
      <c r="QXO50" s="1233"/>
      <c r="QXP50" s="1233"/>
      <c r="QXQ50" s="1232"/>
      <c r="QXR50" s="1233"/>
      <c r="QXS50" s="1233"/>
      <c r="QXT50" s="1233"/>
      <c r="QXU50" s="1233"/>
      <c r="QXV50" s="1233"/>
      <c r="QXW50" s="1233"/>
      <c r="QXX50" s="1233"/>
      <c r="QXY50" s="1233"/>
      <c r="QXZ50" s="1232"/>
      <c r="QYA50" s="1233"/>
      <c r="QYB50" s="1233"/>
      <c r="QYC50" s="1233"/>
      <c r="QYD50" s="1233"/>
      <c r="QYE50" s="1233"/>
      <c r="QYF50" s="1233"/>
      <c r="QYG50" s="1233"/>
      <c r="QYH50" s="1233"/>
      <c r="QYI50" s="1232"/>
      <c r="QYJ50" s="1233"/>
      <c r="QYK50" s="1233"/>
      <c r="QYL50" s="1233"/>
      <c r="QYM50" s="1233"/>
      <c r="QYN50" s="1233"/>
      <c r="QYO50" s="1233"/>
      <c r="QYP50" s="1233"/>
      <c r="QYQ50" s="1233"/>
      <c r="QYR50" s="1232"/>
      <c r="QYS50" s="1233"/>
      <c r="QYT50" s="1233"/>
      <c r="QYU50" s="1233"/>
      <c r="QYV50" s="1233"/>
      <c r="QYW50" s="1233"/>
      <c r="QYX50" s="1233"/>
      <c r="QYY50" s="1233"/>
      <c r="QYZ50" s="1233"/>
      <c r="QZA50" s="1232"/>
      <c r="QZB50" s="1233"/>
      <c r="QZC50" s="1233"/>
      <c r="QZD50" s="1233"/>
      <c r="QZE50" s="1233"/>
      <c r="QZF50" s="1233"/>
      <c r="QZG50" s="1233"/>
      <c r="QZH50" s="1233"/>
      <c r="QZI50" s="1233"/>
      <c r="QZJ50" s="1232"/>
      <c r="QZK50" s="1233"/>
      <c r="QZL50" s="1233"/>
      <c r="QZM50" s="1233"/>
      <c r="QZN50" s="1233"/>
      <c r="QZO50" s="1233"/>
      <c r="QZP50" s="1233"/>
      <c r="QZQ50" s="1233"/>
      <c r="QZR50" s="1233"/>
      <c r="QZS50" s="1232"/>
      <c r="QZT50" s="1233"/>
      <c r="QZU50" s="1233"/>
      <c r="QZV50" s="1233"/>
      <c r="QZW50" s="1233"/>
      <c r="QZX50" s="1233"/>
      <c r="QZY50" s="1233"/>
      <c r="QZZ50" s="1233"/>
      <c r="RAA50" s="1233"/>
      <c r="RAB50" s="1232"/>
      <c r="RAC50" s="1233"/>
      <c r="RAD50" s="1233"/>
      <c r="RAE50" s="1233"/>
      <c r="RAF50" s="1233"/>
      <c r="RAG50" s="1233"/>
      <c r="RAH50" s="1233"/>
      <c r="RAI50" s="1233"/>
      <c r="RAJ50" s="1233"/>
      <c r="RAK50" s="1232"/>
      <c r="RAL50" s="1233"/>
      <c r="RAM50" s="1233"/>
      <c r="RAN50" s="1233"/>
      <c r="RAO50" s="1233"/>
      <c r="RAP50" s="1233"/>
      <c r="RAQ50" s="1233"/>
      <c r="RAR50" s="1233"/>
      <c r="RAS50" s="1233"/>
      <c r="RAT50" s="1232"/>
      <c r="RAU50" s="1233"/>
      <c r="RAV50" s="1233"/>
      <c r="RAW50" s="1233"/>
      <c r="RAX50" s="1233"/>
      <c r="RAY50" s="1233"/>
      <c r="RAZ50" s="1233"/>
      <c r="RBA50" s="1233"/>
      <c r="RBB50" s="1233"/>
      <c r="RBC50" s="1232"/>
      <c r="RBD50" s="1233"/>
      <c r="RBE50" s="1233"/>
      <c r="RBF50" s="1233"/>
      <c r="RBG50" s="1233"/>
      <c r="RBH50" s="1233"/>
      <c r="RBI50" s="1233"/>
      <c r="RBJ50" s="1233"/>
      <c r="RBK50" s="1233"/>
      <c r="RBL50" s="1232"/>
      <c r="RBM50" s="1233"/>
      <c r="RBN50" s="1233"/>
      <c r="RBO50" s="1233"/>
      <c r="RBP50" s="1233"/>
      <c r="RBQ50" s="1233"/>
      <c r="RBR50" s="1233"/>
      <c r="RBS50" s="1233"/>
      <c r="RBT50" s="1233"/>
      <c r="RBU50" s="1232"/>
      <c r="RBV50" s="1233"/>
      <c r="RBW50" s="1233"/>
      <c r="RBX50" s="1233"/>
      <c r="RBY50" s="1233"/>
      <c r="RBZ50" s="1233"/>
      <c r="RCA50" s="1233"/>
      <c r="RCB50" s="1233"/>
      <c r="RCC50" s="1233"/>
      <c r="RCD50" s="1232"/>
      <c r="RCE50" s="1233"/>
      <c r="RCF50" s="1233"/>
      <c r="RCG50" s="1233"/>
      <c r="RCH50" s="1233"/>
      <c r="RCI50" s="1233"/>
      <c r="RCJ50" s="1233"/>
      <c r="RCK50" s="1233"/>
      <c r="RCL50" s="1233"/>
      <c r="RCM50" s="1232"/>
      <c r="RCN50" s="1233"/>
      <c r="RCO50" s="1233"/>
      <c r="RCP50" s="1233"/>
      <c r="RCQ50" s="1233"/>
      <c r="RCR50" s="1233"/>
      <c r="RCS50" s="1233"/>
      <c r="RCT50" s="1233"/>
      <c r="RCU50" s="1233"/>
      <c r="RCV50" s="1232"/>
      <c r="RCW50" s="1233"/>
      <c r="RCX50" s="1233"/>
      <c r="RCY50" s="1233"/>
      <c r="RCZ50" s="1233"/>
      <c r="RDA50" s="1233"/>
      <c r="RDB50" s="1233"/>
      <c r="RDC50" s="1233"/>
      <c r="RDD50" s="1233"/>
      <c r="RDE50" s="1232"/>
      <c r="RDF50" s="1233"/>
      <c r="RDG50" s="1233"/>
      <c r="RDH50" s="1233"/>
      <c r="RDI50" s="1233"/>
      <c r="RDJ50" s="1233"/>
      <c r="RDK50" s="1233"/>
      <c r="RDL50" s="1233"/>
      <c r="RDM50" s="1233"/>
      <c r="RDN50" s="1232"/>
      <c r="RDO50" s="1233"/>
      <c r="RDP50" s="1233"/>
      <c r="RDQ50" s="1233"/>
      <c r="RDR50" s="1233"/>
      <c r="RDS50" s="1233"/>
      <c r="RDT50" s="1233"/>
      <c r="RDU50" s="1233"/>
      <c r="RDV50" s="1233"/>
      <c r="RDW50" s="1232"/>
      <c r="RDX50" s="1233"/>
      <c r="RDY50" s="1233"/>
      <c r="RDZ50" s="1233"/>
      <c r="REA50" s="1233"/>
      <c r="REB50" s="1233"/>
      <c r="REC50" s="1233"/>
      <c r="RED50" s="1233"/>
      <c r="REE50" s="1233"/>
      <c r="REF50" s="1232"/>
      <c r="REG50" s="1233"/>
      <c r="REH50" s="1233"/>
      <c r="REI50" s="1233"/>
      <c r="REJ50" s="1233"/>
      <c r="REK50" s="1233"/>
      <c r="REL50" s="1233"/>
      <c r="REM50" s="1233"/>
      <c r="REN50" s="1233"/>
      <c r="REO50" s="1232"/>
      <c r="REP50" s="1233"/>
      <c r="REQ50" s="1233"/>
      <c r="RER50" s="1233"/>
      <c r="RES50" s="1233"/>
      <c r="RET50" s="1233"/>
      <c r="REU50" s="1233"/>
      <c r="REV50" s="1233"/>
      <c r="REW50" s="1233"/>
      <c r="REX50" s="1232"/>
      <c r="REY50" s="1233"/>
      <c r="REZ50" s="1233"/>
      <c r="RFA50" s="1233"/>
      <c r="RFB50" s="1233"/>
      <c r="RFC50" s="1233"/>
      <c r="RFD50" s="1233"/>
      <c r="RFE50" s="1233"/>
      <c r="RFF50" s="1233"/>
      <c r="RFG50" s="1232"/>
      <c r="RFH50" s="1233"/>
      <c r="RFI50" s="1233"/>
      <c r="RFJ50" s="1233"/>
      <c r="RFK50" s="1233"/>
      <c r="RFL50" s="1233"/>
      <c r="RFM50" s="1233"/>
      <c r="RFN50" s="1233"/>
      <c r="RFO50" s="1233"/>
      <c r="RFP50" s="1232"/>
      <c r="RFQ50" s="1233"/>
      <c r="RFR50" s="1233"/>
      <c r="RFS50" s="1233"/>
      <c r="RFT50" s="1233"/>
      <c r="RFU50" s="1233"/>
      <c r="RFV50" s="1233"/>
      <c r="RFW50" s="1233"/>
      <c r="RFX50" s="1233"/>
      <c r="RFY50" s="1232"/>
      <c r="RFZ50" s="1233"/>
      <c r="RGA50" s="1233"/>
      <c r="RGB50" s="1233"/>
      <c r="RGC50" s="1233"/>
      <c r="RGD50" s="1233"/>
      <c r="RGE50" s="1233"/>
      <c r="RGF50" s="1233"/>
      <c r="RGG50" s="1233"/>
      <c r="RGH50" s="1232"/>
      <c r="RGI50" s="1233"/>
      <c r="RGJ50" s="1233"/>
      <c r="RGK50" s="1233"/>
      <c r="RGL50" s="1233"/>
      <c r="RGM50" s="1233"/>
      <c r="RGN50" s="1233"/>
      <c r="RGO50" s="1233"/>
      <c r="RGP50" s="1233"/>
      <c r="RGQ50" s="1232"/>
      <c r="RGR50" s="1233"/>
      <c r="RGS50" s="1233"/>
      <c r="RGT50" s="1233"/>
      <c r="RGU50" s="1233"/>
      <c r="RGV50" s="1233"/>
      <c r="RGW50" s="1233"/>
      <c r="RGX50" s="1233"/>
      <c r="RGY50" s="1233"/>
      <c r="RGZ50" s="1232"/>
      <c r="RHA50" s="1233"/>
      <c r="RHB50" s="1233"/>
      <c r="RHC50" s="1233"/>
      <c r="RHD50" s="1233"/>
      <c r="RHE50" s="1233"/>
      <c r="RHF50" s="1233"/>
      <c r="RHG50" s="1233"/>
      <c r="RHH50" s="1233"/>
      <c r="RHI50" s="1232"/>
      <c r="RHJ50" s="1233"/>
      <c r="RHK50" s="1233"/>
      <c r="RHL50" s="1233"/>
      <c r="RHM50" s="1233"/>
      <c r="RHN50" s="1233"/>
      <c r="RHO50" s="1233"/>
      <c r="RHP50" s="1233"/>
      <c r="RHQ50" s="1233"/>
      <c r="RHR50" s="1232"/>
      <c r="RHS50" s="1233"/>
      <c r="RHT50" s="1233"/>
      <c r="RHU50" s="1233"/>
      <c r="RHV50" s="1233"/>
      <c r="RHW50" s="1233"/>
      <c r="RHX50" s="1233"/>
      <c r="RHY50" s="1233"/>
      <c r="RHZ50" s="1233"/>
      <c r="RIA50" s="1232"/>
      <c r="RIB50" s="1233"/>
      <c r="RIC50" s="1233"/>
      <c r="RID50" s="1233"/>
      <c r="RIE50" s="1233"/>
      <c r="RIF50" s="1233"/>
      <c r="RIG50" s="1233"/>
      <c r="RIH50" s="1233"/>
      <c r="RII50" s="1233"/>
      <c r="RIJ50" s="1232"/>
      <c r="RIK50" s="1233"/>
      <c r="RIL50" s="1233"/>
      <c r="RIM50" s="1233"/>
      <c r="RIN50" s="1233"/>
      <c r="RIO50" s="1233"/>
      <c r="RIP50" s="1233"/>
      <c r="RIQ50" s="1233"/>
      <c r="RIR50" s="1233"/>
      <c r="RIS50" s="1232"/>
      <c r="RIT50" s="1233"/>
      <c r="RIU50" s="1233"/>
      <c r="RIV50" s="1233"/>
      <c r="RIW50" s="1233"/>
      <c r="RIX50" s="1233"/>
      <c r="RIY50" s="1233"/>
      <c r="RIZ50" s="1233"/>
      <c r="RJA50" s="1233"/>
      <c r="RJB50" s="1232"/>
      <c r="RJC50" s="1233"/>
      <c r="RJD50" s="1233"/>
      <c r="RJE50" s="1233"/>
      <c r="RJF50" s="1233"/>
      <c r="RJG50" s="1233"/>
      <c r="RJH50" s="1233"/>
      <c r="RJI50" s="1233"/>
      <c r="RJJ50" s="1233"/>
      <c r="RJK50" s="1232"/>
      <c r="RJL50" s="1233"/>
      <c r="RJM50" s="1233"/>
      <c r="RJN50" s="1233"/>
      <c r="RJO50" s="1233"/>
      <c r="RJP50" s="1233"/>
      <c r="RJQ50" s="1233"/>
      <c r="RJR50" s="1233"/>
      <c r="RJS50" s="1233"/>
      <c r="RJT50" s="1232"/>
      <c r="RJU50" s="1233"/>
      <c r="RJV50" s="1233"/>
      <c r="RJW50" s="1233"/>
      <c r="RJX50" s="1233"/>
      <c r="RJY50" s="1233"/>
      <c r="RJZ50" s="1233"/>
      <c r="RKA50" s="1233"/>
      <c r="RKB50" s="1233"/>
      <c r="RKC50" s="1232"/>
      <c r="RKD50" s="1233"/>
      <c r="RKE50" s="1233"/>
      <c r="RKF50" s="1233"/>
      <c r="RKG50" s="1233"/>
      <c r="RKH50" s="1233"/>
      <c r="RKI50" s="1233"/>
      <c r="RKJ50" s="1233"/>
      <c r="RKK50" s="1233"/>
      <c r="RKL50" s="1232"/>
      <c r="RKM50" s="1233"/>
      <c r="RKN50" s="1233"/>
      <c r="RKO50" s="1233"/>
      <c r="RKP50" s="1233"/>
      <c r="RKQ50" s="1233"/>
      <c r="RKR50" s="1233"/>
      <c r="RKS50" s="1233"/>
      <c r="RKT50" s="1233"/>
      <c r="RKU50" s="1232"/>
      <c r="RKV50" s="1233"/>
      <c r="RKW50" s="1233"/>
      <c r="RKX50" s="1233"/>
      <c r="RKY50" s="1233"/>
      <c r="RKZ50" s="1233"/>
      <c r="RLA50" s="1233"/>
      <c r="RLB50" s="1233"/>
      <c r="RLC50" s="1233"/>
      <c r="RLD50" s="1232"/>
      <c r="RLE50" s="1233"/>
      <c r="RLF50" s="1233"/>
      <c r="RLG50" s="1233"/>
      <c r="RLH50" s="1233"/>
      <c r="RLI50" s="1233"/>
      <c r="RLJ50" s="1233"/>
      <c r="RLK50" s="1233"/>
      <c r="RLL50" s="1233"/>
      <c r="RLM50" s="1232"/>
      <c r="RLN50" s="1233"/>
      <c r="RLO50" s="1233"/>
      <c r="RLP50" s="1233"/>
      <c r="RLQ50" s="1233"/>
      <c r="RLR50" s="1233"/>
      <c r="RLS50" s="1233"/>
      <c r="RLT50" s="1233"/>
      <c r="RLU50" s="1233"/>
      <c r="RLV50" s="1232"/>
      <c r="RLW50" s="1233"/>
      <c r="RLX50" s="1233"/>
      <c r="RLY50" s="1233"/>
      <c r="RLZ50" s="1233"/>
      <c r="RMA50" s="1233"/>
      <c r="RMB50" s="1233"/>
      <c r="RMC50" s="1233"/>
      <c r="RMD50" s="1233"/>
      <c r="RME50" s="1232"/>
      <c r="RMF50" s="1233"/>
      <c r="RMG50" s="1233"/>
      <c r="RMH50" s="1233"/>
      <c r="RMI50" s="1233"/>
      <c r="RMJ50" s="1233"/>
      <c r="RMK50" s="1233"/>
      <c r="RML50" s="1233"/>
      <c r="RMM50" s="1233"/>
      <c r="RMN50" s="1232"/>
      <c r="RMO50" s="1233"/>
      <c r="RMP50" s="1233"/>
      <c r="RMQ50" s="1233"/>
      <c r="RMR50" s="1233"/>
      <c r="RMS50" s="1233"/>
      <c r="RMT50" s="1233"/>
      <c r="RMU50" s="1233"/>
      <c r="RMV50" s="1233"/>
      <c r="RMW50" s="1232"/>
      <c r="RMX50" s="1233"/>
      <c r="RMY50" s="1233"/>
      <c r="RMZ50" s="1233"/>
      <c r="RNA50" s="1233"/>
      <c r="RNB50" s="1233"/>
      <c r="RNC50" s="1233"/>
      <c r="RND50" s="1233"/>
      <c r="RNE50" s="1233"/>
      <c r="RNF50" s="1232"/>
      <c r="RNG50" s="1233"/>
      <c r="RNH50" s="1233"/>
      <c r="RNI50" s="1233"/>
      <c r="RNJ50" s="1233"/>
      <c r="RNK50" s="1233"/>
      <c r="RNL50" s="1233"/>
      <c r="RNM50" s="1233"/>
      <c r="RNN50" s="1233"/>
      <c r="RNO50" s="1232"/>
      <c r="RNP50" s="1233"/>
      <c r="RNQ50" s="1233"/>
      <c r="RNR50" s="1233"/>
      <c r="RNS50" s="1233"/>
      <c r="RNT50" s="1233"/>
      <c r="RNU50" s="1233"/>
      <c r="RNV50" s="1233"/>
      <c r="RNW50" s="1233"/>
      <c r="RNX50" s="1232"/>
      <c r="RNY50" s="1233"/>
      <c r="RNZ50" s="1233"/>
      <c r="ROA50" s="1233"/>
      <c r="ROB50" s="1233"/>
      <c r="ROC50" s="1233"/>
      <c r="ROD50" s="1233"/>
      <c r="ROE50" s="1233"/>
      <c r="ROF50" s="1233"/>
      <c r="ROG50" s="1232"/>
      <c r="ROH50" s="1233"/>
      <c r="ROI50" s="1233"/>
      <c r="ROJ50" s="1233"/>
      <c r="ROK50" s="1233"/>
      <c r="ROL50" s="1233"/>
      <c r="ROM50" s="1233"/>
      <c r="RON50" s="1233"/>
      <c r="ROO50" s="1233"/>
      <c r="ROP50" s="1232"/>
      <c r="ROQ50" s="1233"/>
      <c r="ROR50" s="1233"/>
      <c r="ROS50" s="1233"/>
      <c r="ROT50" s="1233"/>
      <c r="ROU50" s="1233"/>
      <c r="ROV50" s="1233"/>
      <c r="ROW50" s="1233"/>
      <c r="ROX50" s="1233"/>
      <c r="ROY50" s="1232"/>
      <c r="ROZ50" s="1233"/>
      <c r="RPA50" s="1233"/>
      <c r="RPB50" s="1233"/>
      <c r="RPC50" s="1233"/>
      <c r="RPD50" s="1233"/>
      <c r="RPE50" s="1233"/>
      <c r="RPF50" s="1233"/>
      <c r="RPG50" s="1233"/>
      <c r="RPH50" s="1232"/>
      <c r="RPI50" s="1233"/>
      <c r="RPJ50" s="1233"/>
      <c r="RPK50" s="1233"/>
      <c r="RPL50" s="1233"/>
      <c r="RPM50" s="1233"/>
      <c r="RPN50" s="1233"/>
      <c r="RPO50" s="1233"/>
      <c r="RPP50" s="1233"/>
      <c r="RPQ50" s="1232"/>
      <c r="RPR50" s="1233"/>
      <c r="RPS50" s="1233"/>
      <c r="RPT50" s="1233"/>
      <c r="RPU50" s="1233"/>
      <c r="RPV50" s="1233"/>
      <c r="RPW50" s="1233"/>
      <c r="RPX50" s="1233"/>
      <c r="RPY50" s="1233"/>
      <c r="RPZ50" s="1232"/>
      <c r="RQA50" s="1233"/>
      <c r="RQB50" s="1233"/>
      <c r="RQC50" s="1233"/>
      <c r="RQD50" s="1233"/>
      <c r="RQE50" s="1233"/>
      <c r="RQF50" s="1233"/>
      <c r="RQG50" s="1233"/>
      <c r="RQH50" s="1233"/>
      <c r="RQI50" s="1232"/>
      <c r="RQJ50" s="1233"/>
      <c r="RQK50" s="1233"/>
      <c r="RQL50" s="1233"/>
      <c r="RQM50" s="1233"/>
      <c r="RQN50" s="1233"/>
      <c r="RQO50" s="1233"/>
      <c r="RQP50" s="1233"/>
      <c r="RQQ50" s="1233"/>
      <c r="RQR50" s="1232"/>
      <c r="RQS50" s="1233"/>
      <c r="RQT50" s="1233"/>
      <c r="RQU50" s="1233"/>
      <c r="RQV50" s="1233"/>
      <c r="RQW50" s="1233"/>
      <c r="RQX50" s="1233"/>
      <c r="RQY50" s="1233"/>
      <c r="RQZ50" s="1233"/>
      <c r="RRA50" s="1232"/>
      <c r="RRB50" s="1233"/>
      <c r="RRC50" s="1233"/>
      <c r="RRD50" s="1233"/>
      <c r="RRE50" s="1233"/>
      <c r="RRF50" s="1233"/>
      <c r="RRG50" s="1233"/>
      <c r="RRH50" s="1233"/>
      <c r="RRI50" s="1233"/>
      <c r="RRJ50" s="1232"/>
      <c r="RRK50" s="1233"/>
      <c r="RRL50" s="1233"/>
      <c r="RRM50" s="1233"/>
      <c r="RRN50" s="1233"/>
      <c r="RRO50" s="1233"/>
      <c r="RRP50" s="1233"/>
      <c r="RRQ50" s="1233"/>
      <c r="RRR50" s="1233"/>
      <c r="RRS50" s="1232"/>
      <c r="RRT50" s="1233"/>
      <c r="RRU50" s="1233"/>
      <c r="RRV50" s="1233"/>
      <c r="RRW50" s="1233"/>
      <c r="RRX50" s="1233"/>
      <c r="RRY50" s="1233"/>
      <c r="RRZ50" s="1233"/>
      <c r="RSA50" s="1233"/>
      <c r="RSB50" s="1232"/>
      <c r="RSC50" s="1233"/>
      <c r="RSD50" s="1233"/>
      <c r="RSE50" s="1233"/>
      <c r="RSF50" s="1233"/>
      <c r="RSG50" s="1233"/>
      <c r="RSH50" s="1233"/>
      <c r="RSI50" s="1233"/>
      <c r="RSJ50" s="1233"/>
      <c r="RSK50" s="1232"/>
      <c r="RSL50" s="1233"/>
      <c r="RSM50" s="1233"/>
      <c r="RSN50" s="1233"/>
      <c r="RSO50" s="1233"/>
      <c r="RSP50" s="1233"/>
      <c r="RSQ50" s="1233"/>
      <c r="RSR50" s="1233"/>
      <c r="RSS50" s="1233"/>
      <c r="RST50" s="1232"/>
      <c r="RSU50" s="1233"/>
      <c r="RSV50" s="1233"/>
      <c r="RSW50" s="1233"/>
      <c r="RSX50" s="1233"/>
      <c r="RSY50" s="1233"/>
      <c r="RSZ50" s="1233"/>
      <c r="RTA50" s="1233"/>
      <c r="RTB50" s="1233"/>
      <c r="RTC50" s="1232"/>
      <c r="RTD50" s="1233"/>
      <c r="RTE50" s="1233"/>
      <c r="RTF50" s="1233"/>
      <c r="RTG50" s="1233"/>
      <c r="RTH50" s="1233"/>
      <c r="RTI50" s="1233"/>
      <c r="RTJ50" s="1233"/>
      <c r="RTK50" s="1233"/>
      <c r="RTL50" s="1232"/>
      <c r="RTM50" s="1233"/>
      <c r="RTN50" s="1233"/>
      <c r="RTO50" s="1233"/>
      <c r="RTP50" s="1233"/>
      <c r="RTQ50" s="1233"/>
      <c r="RTR50" s="1233"/>
      <c r="RTS50" s="1233"/>
      <c r="RTT50" s="1233"/>
      <c r="RTU50" s="1232"/>
      <c r="RTV50" s="1233"/>
      <c r="RTW50" s="1233"/>
      <c r="RTX50" s="1233"/>
      <c r="RTY50" s="1233"/>
      <c r="RTZ50" s="1233"/>
      <c r="RUA50" s="1233"/>
      <c r="RUB50" s="1233"/>
      <c r="RUC50" s="1233"/>
      <c r="RUD50" s="1232"/>
      <c r="RUE50" s="1233"/>
      <c r="RUF50" s="1233"/>
      <c r="RUG50" s="1233"/>
      <c r="RUH50" s="1233"/>
      <c r="RUI50" s="1233"/>
      <c r="RUJ50" s="1233"/>
      <c r="RUK50" s="1233"/>
      <c r="RUL50" s="1233"/>
      <c r="RUM50" s="1232"/>
      <c r="RUN50" s="1233"/>
      <c r="RUO50" s="1233"/>
      <c r="RUP50" s="1233"/>
      <c r="RUQ50" s="1233"/>
      <c r="RUR50" s="1233"/>
      <c r="RUS50" s="1233"/>
      <c r="RUT50" s="1233"/>
      <c r="RUU50" s="1233"/>
      <c r="RUV50" s="1232"/>
      <c r="RUW50" s="1233"/>
      <c r="RUX50" s="1233"/>
      <c r="RUY50" s="1233"/>
      <c r="RUZ50" s="1233"/>
      <c r="RVA50" s="1233"/>
      <c r="RVB50" s="1233"/>
      <c r="RVC50" s="1233"/>
      <c r="RVD50" s="1233"/>
      <c r="RVE50" s="1232"/>
      <c r="RVF50" s="1233"/>
      <c r="RVG50" s="1233"/>
      <c r="RVH50" s="1233"/>
      <c r="RVI50" s="1233"/>
      <c r="RVJ50" s="1233"/>
      <c r="RVK50" s="1233"/>
      <c r="RVL50" s="1233"/>
      <c r="RVM50" s="1233"/>
      <c r="RVN50" s="1232"/>
      <c r="RVO50" s="1233"/>
      <c r="RVP50" s="1233"/>
      <c r="RVQ50" s="1233"/>
      <c r="RVR50" s="1233"/>
      <c r="RVS50" s="1233"/>
      <c r="RVT50" s="1233"/>
      <c r="RVU50" s="1233"/>
      <c r="RVV50" s="1233"/>
      <c r="RVW50" s="1232"/>
      <c r="RVX50" s="1233"/>
      <c r="RVY50" s="1233"/>
      <c r="RVZ50" s="1233"/>
      <c r="RWA50" s="1233"/>
      <c r="RWB50" s="1233"/>
      <c r="RWC50" s="1233"/>
      <c r="RWD50" s="1233"/>
      <c r="RWE50" s="1233"/>
      <c r="RWF50" s="1232"/>
      <c r="RWG50" s="1233"/>
      <c r="RWH50" s="1233"/>
      <c r="RWI50" s="1233"/>
      <c r="RWJ50" s="1233"/>
      <c r="RWK50" s="1233"/>
      <c r="RWL50" s="1233"/>
      <c r="RWM50" s="1233"/>
      <c r="RWN50" s="1233"/>
      <c r="RWO50" s="1232"/>
      <c r="RWP50" s="1233"/>
      <c r="RWQ50" s="1233"/>
      <c r="RWR50" s="1233"/>
      <c r="RWS50" s="1233"/>
      <c r="RWT50" s="1233"/>
      <c r="RWU50" s="1233"/>
      <c r="RWV50" s="1233"/>
      <c r="RWW50" s="1233"/>
      <c r="RWX50" s="1232"/>
      <c r="RWY50" s="1233"/>
      <c r="RWZ50" s="1233"/>
      <c r="RXA50" s="1233"/>
      <c r="RXB50" s="1233"/>
      <c r="RXC50" s="1233"/>
      <c r="RXD50" s="1233"/>
      <c r="RXE50" s="1233"/>
      <c r="RXF50" s="1233"/>
      <c r="RXG50" s="1232"/>
      <c r="RXH50" s="1233"/>
      <c r="RXI50" s="1233"/>
      <c r="RXJ50" s="1233"/>
      <c r="RXK50" s="1233"/>
      <c r="RXL50" s="1233"/>
      <c r="RXM50" s="1233"/>
      <c r="RXN50" s="1233"/>
      <c r="RXO50" s="1233"/>
      <c r="RXP50" s="1232"/>
      <c r="RXQ50" s="1233"/>
      <c r="RXR50" s="1233"/>
      <c r="RXS50" s="1233"/>
      <c r="RXT50" s="1233"/>
      <c r="RXU50" s="1233"/>
      <c r="RXV50" s="1233"/>
      <c r="RXW50" s="1233"/>
      <c r="RXX50" s="1233"/>
      <c r="RXY50" s="1232"/>
      <c r="RXZ50" s="1233"/>
      <c r="RYA50" s="1233"/>
      <c r="RYB50" s="1233"/>
      <c r="RYC50" s="1233"/>
      <c r="RYD50" s="1233"/>
      <c r="RYE50" s="1233"/>
      <c r="RYF50" s="1233"/>
      <c r="RYG50" s="1233"/>
      <c r="RYH50" s="1232"/>
      <c r="RYI50" s="1233"/>
      <c r="RYJ50" s="1233"/>
      <c r="RYK50" s="1233"/>
      <c r="RYL50" s="1233"/>
      <c r="RYM50" s="1233"/>
      <c r="RYN50" s="1233"/>
      <c r="RYO50" s="1233"/>
      <c r="RYP50" s="1233"/>
      <c r="RYQ50" s="1232"/>
      <c r="RYR50" s="1233"/>
      <c r="RYS50" s="1233"/>
      <c r="RYT50" s="1233"/>
      <c r="RYU50" s="1233"/>
      <c r="RYV50" s="1233"/>
      <c r="RYW50" s="1233"/>
      <c r="RYX50" s="1233"/>
      <c r="RYY50" s="1233"/>
      <c r="RYZ50" s="1232"/>
      <c r="RZA50" s="1233"/>
      <c r="RZB50" s="1233"/>
      <c r="RZC50" s="1233"/>
      <c r="RZD50" s="1233"/>
      <c r="RZE50" s="1233"/>
      <c r="RZF50" s="1233"/>
      <c r="RZG50" s="1233"/>
      <c r="RZH50" s="1233"/>
      <c r="RZI50" s="1232"/>
      <c r="RZJ50" s="1233"/>
      <c r="RZK50" s="1233"/>
      <c r="RZL50" s="1233"/>
      <c r="RZM50" s="1233"/>
      <c r="RZN50" s="1233"/>
      <c r="RZO50" s="1233"/>
      <c r="RZP50" s="1233"/>
      <c r="RZQ50" s="1233"/>
      <c r="RZR50" s="1232"/>
      <c r="RZS50" s="1233"/>
      <c r="RZT50" s="1233"/>
      <c r="RZU50" s="1233"/>
      <c r="RZV50" s="1233"/>
      <c r="RZW50" s="1233"/>
      <c r="RZX50" s="1233"/>
      <c r="RZY50" s="1233"/>
      <c r="RZZ50" s="1233"/>
      <c r="SAA50" s="1232"/>
      <c r="SAB50" s="1233"/>
      <c r="SAC50" s="1233"/>
      <c r="SAD50" s="1233"/>
      <c r="SAE50" s="1233"/>
      <c r="SAF50" s="1233"/>
      <c r="SAG50" s="1233"/>
      <c r="SAH50" s="1233"/>
      <c r="SAI50" s="1233"/>
      <c r="SAJ50" s="1232"/>
      <c r="SAK50" s="1233"/>
      <c r="SAL50" s="1233"/>
      <c r="SAM50" s="1233"/>
      <c r="SAN50" s="1233"/>
      <c r="SAO50" s="1233"/>
      <c r="SAP50" s="1233"/>
      <c r="SAQ50" s="1233"/>
      <c r="SAR50" s="1233"/>
      <c r="SAS50" s="1232"/>
      <c r="SAT50" s="1233"/>
      <c r="SAU50" s="1233"/>
      <c r="SAV50" s="1233"/>
      <c r="SAW50" s="1233"/>
      <c r="SAX50" s="1233"/>
      <c r="SAY50" s="1233"/>
      <c r="SAZ50" s="1233"/>
      <c r="SBA50" s="1233"/>
      <c r="SBB50" s="1232"/>
      <c r="SBC50" s="1233"/>
      <c r="SBD50" s="1233"/>
      <c r="SBE50" s="1233"/>
      <c r="SBF50" s="1233"/>
      <c r="SBG50" s="1233"/>
      <c r="SBH50" s="1233"/>
      <c r="SBI50" s="1233"/>
      <c r="SBJ50" s="1233"/>
      <c r="SBK50" s="1232"/>
      <c r="SBL50" s="1233"/>
      <c r="SBM50" s="1233"/>
      <c r="SBN50" s="1233"/>
      <c r="SBO50" s="1233"/>
      <c r="SBP50" s="1233"/>
      <c r="SBQ50" s="1233"/>
      <c r="SBR50" s="1233"/>
      <c r="SBS50" s="1233"/>
      <c r="SBT50" s="1232"/>
      <c r="SBU50" s="1233"/>
      <c r="SBV50" s="1233"/>
      <c r="SBW50" s="1233"/>
      <c r="SBX50" s="1233"/>
      <c r="SBY50" s="1233"/>
      <c r="SBZ50" s="1233"/>
      <c r="SCA50" s="1233"/>
      <c r="SCB50" s="1233"/>
      <c r="SCC50" s="1232"/>
      <c r="SCD50" s="1233"/>
      <c r="SCE50" s="1233"/>
      <c r="SCF50" s="1233"/>
      <c r="SCG50" s="1233"/>
      <c r="SCH50" s="1233"/>
      <c r="SCI50" s="1233"/>
      <c r="SCJ50" s="1233"/>
      <c r="SCK50" s="1233"/>
      <c r="SCL50" s="1232"/>
      <c r="SCM50" s="1233"/>
      <c r="SCN50" s="1233"/>
      <c r="SCO50" s="1233"/>
      <c r="SCP50" s="1233"/>
      <c r="SCQ50" s="1233"/>
      <c r="SCR50" s="1233"/>
      <c r="SCS50" s="1233"/>
      <c r="SCT50" s="1233"/>
      <c r="SCU50" s="1232"/>
      <c r="SCV50" s="1233"/>
      <c r="SCW50" s="1233"/>
      <c r="SCX50" s="1233"/>
      <c r="SCY50" s="1233"/>
      <c r="SCZ50" s="1233"/>
      <c r="SDA50" s="1233"/>
      <c r="SDB50" s="1233"/>
      <c r="SDC50" s="1233"/>
      <c r="SDD50" s="1232"/>
      <c r="SDE50" s="1233"/>
      <c r="SDF50" s="1233"/>
      <c r="SDG50" s="1233"/>
      <c r="SDH50" s="1233"/>
      <c r="SDI50" s="1233"/>
      <c r="SDJ50" s="1233"/>
      <c r="SDK50" s="1233"/>
      <c r="SDL50" s="1233"/>
      <c r="SDM50" s="1232"/>
      <c r="SDN50" s="1233"/>
      <c r="SDO50" s="1233"/>
      <c r="SDP50" s="1233"/>
      <c r="SDQ50" s="1233"/>
      <c r="SDR50" s="1233"/>
      <c r="SDS50" s="1233"/>
      <c r="SDT50" s="1233"/>
      <c r="SDU50" s="1233"/>
      <c r="SDV50" s="1232"/>
      <c r="SDW50" s="1233"/>
      <c r="SDX50" s="1233"/>
      <c r="SDY50" s="1233"/>
      <c r="SDZ50" s="1233"/>
      <c r="SEA50" s="1233"/>
      <c r="SEB50" s="1233"/>
      <c r="SEC50" s="1233"/>
      <c r="SED50" s="1233"/>
      <c r="SEE50" s="1232"/>
      <c r="SEF50" s="1233"/>
      <c r="SEG50" s="1233"/>
      <c r="SEH50" s="1233"/>
      <c r="SEI50" s="1233"/>
      <c r="SEJ50" s="1233"/>
      <c r="SEK50" s="1233"/>
      <c r="SEL50" s="1233"/>
      <c r="SEM50" s="1233"/>
      <c r="SEN50" s="1232"/>
      <c r="SEO50" s="1233"/>
      <c r="SEP50" s="1233"/>
      <c r="SEQ50" s="1233"/>
      <c r="SER50" s="1233"/>
      <c r="SES50" s="1233"/>
      <c r="SET50" s="1233"/>
      <c r="SEU50" s="1233"/>
      <c r="SEV50" s="1233"/>
      <c r="SEW50" s="1232"/>
      <c r="SEX50" s="1233"/>
      <c r="SEY50" s="1233"/>
      <c r="SEZ50" s="1233"/>
      <c r="SFA50" s="1233"/>
      <c r="SFB50" s="1233"/>
      <c r="SFC50" s="1233"/>
      <c r="SFD50" s="1233"/>
      <c r="SFE50" s="1233"/>
      <c r="SFF50" s="1232"/>
      <c r="SFG50" s="1233"/>
      <c r="SFH50" s="1233"/>
      <c r="SFI50" s="1233"/>
      <c r="SFJ50" s="1233"/>
      <c r="SFK50" s="1233"/>
      <c r="SFL50" s="1233"/>
      <c r="SFM50" s="1233"/>
      <c r="SFN50" s="1233"/>
      <c r="SFO50" s="1232"/>
      <c r="SFP50" s="1233"/>
      <c r="SFQ50" s="1233"/>
      <c r="SFR50" s="1233"/>
      <c r="SFS50" s="1233"/>
      <c r="SFT50" s="1233"/>
      <c r="SFU50" s="1233"/>
      <c r="SFV50" s="1233"/>
      <c r="SFW50" s="1233"/>
      <c r="SFX50" s="1232"/>
      <c r="SFY50" s="1233"/>
      <c r="SFZ50" s="1233"/>
      <c r="SGA50" s="1233"/>
      <c r="SGB50" s="1233"/>
      <c r="SGC50" s="1233"/>
      <c r="SGD50" s="1233"/>
      <c r="SGE50" s="1233"/>
      <c r="SGF50" s="1233"/>
      <c r="SGG50" s="1232"/>
      <c r="SGH50" s="1233"/>
      <c r="SGI50" s="1233"/>
      <c r="SGJ50" s="1233"/>
      <c r="SGK50" s="1233"/>
      <c r="SGL50" s="1233"/>
      <c r="SGM50" s="1233"/>
      <c r="SGN50" s="1233"/>
      <c r="SGO50" s="1233"/>
      <c r="SGP50" s="1232"/>
      <c r="SGQ50" s="1233"/>
      <c r="SGR50" s="1233"/>
      <c r="SGS50" s="1233"/>
      <c r="SGT50" s="1233"/>
      <c r="SGU50" s="1233"/>
      <c r="SGV50" s="1233"/>
      <c r="SGW50" s="1233"/>
      <c r="SGX50" s="1233"/>
      <c r="SGY50" s="1232"/>
      <c r="SGZ50" s="1233"/>
      <c r="SHA50" s="1233"/>
      <c r="SHB50" s="1233"/>
      <c r="SHC50" s="1233"/>
      <c r="SHD50" s="1233"/>
      <c r="SHE50" s="1233"/>
      <c r="SHF50" s="1233"/>
      <c r="SHG50" s="1233"/>
      <c r="SHH50" s="1232"/>
      <c r="SHI50" s="1233"/>
      <c r="SHJ50" s="1233"/>
      <c r="SHK50" s="1233"/>
      <c r="SHL50" s="1233"/>
      <c r="SHM50" s="1233"/>
      <c r="SHN50" s="1233"/>
      <c r="SHO50" s="1233"/>
      <c r="SHP50" s="1233"/>
      <c r="SHQ50" s="1232"/>
      <c r="SHR50" s="1233"/>
      <c r="SHS50" s="1233"/>
      <c r="SHT50" s="1233"/>
      <c r="SHU50" s="1233"/>
      <c r="SHV50" s="1233"/>
      <c r="SHW50" s="1233"/>
      <c r="SHX50" s="1233"/>
      <c r="SHY50" s="1233"/>
      <c r="SHZ50" s="1232"/>
      <c r="SIA50" s="1233"/>
      <c r="SIB50" s="1233"/>
      <c r="SIC50" s="1233"/>
      <c r="SID50" s="1233"/>
      <c r="SIE50" s="1233"/>
      <c r="SIF50" s="1233"/>
      <c r="SIG50" s="1233"/>
      <c r="SIH50" s="1233"/>
      <c r="SII50" s="1232"/>
      <c r="SIJ50" s="1233"/>
      <c r="SIK50" s="1233"/>
      <c r="SIL50" s="1233"/>
      <c r="SIM50" s="1233"/>
      <c r="SIN50" s="1233"/>
      <c r="SIO50" s="1233"/>
      <c r="SIP50" s="1233"/>
      <c r="SIQ50" s="1233"/>
      <c r="SIR50" s="1232"/>
      <c r="SIS50" s="1233"/>
      <c r="SIT50" s="1233"/>
      <c r="SIU50" s="1233"/>
      <c r="SIV50" s="1233"/>
      <c r="SIW50" s="1233"/>
      <c r="SIX50" s="1233"/>
      <c r="SIY50" s="1233"/>
      <c r="SIZ50" s="1233"/>
      <c r="SJA50" s="1232"/>
      <c r="SJB50" s="1233"/>
      <c r="SJC50" s="1233"/>
      <c r="SJD50" s="1233"/>
      <c r="SJE50" s="1233"/>
      <c r="SJF50" s="1233"/>
      <c r="SJG50" s="1233"/>
      <c r="SJH50" s="1233"/>
      <c r="SJI50" s="1233"/>
      <c r="SJJ50" s="1232"/>
      <c r="SJK50" s="1233"/>
      <c r="SJL50" s="1233"/>
      <c r="SJM50" s="1233"/>
      <c r="SJN50" s="1233"/>
      <c r="SJO50" s="1233"/>
      <c r="SJP50" s="1233"/>
      <c r="SJQ50" s="1233"/>
      <c r="SJR50" s="1233"/>
      <c r="SJS50" s="1232"/>
      <c r="SJT50" s="1233"/>
      <c r="SJU50" s="1233"/>
      <c r="SJV50" s="1233"/>
      <c r="SJW50" s="1233"/>
      <c r="SJX50" s="1233"/>
      <c r="SJY50" s="1233"/>
      <c r="SJZ50" s="1233"/>
      <c r="SKA50" s="1233"/>
      <c r="SKB50" s="1232"/>
      <c r="SKC50" s="1233"/>
      <c r="SKD50" s="1233"/>
      <c r="SKE50" s="1233"/>
      <c r="SKF50" s="1233"/>
      <c r="SKG50" s="1233"/>
      <c r="SKH50" s="1233"/>
      <c r="SKI50" s="1233"/>
      <c r="SKJ50" s="1233"/>
      <c r="SKK50" s="1232"/>
      <c r="SKL50" s="1233"/>
      <c r="SKM50" s="1233"/>
      <c r="SKN50" s="1233"/>
      <c r="SKO50" s="1233"/>
      <c r="SKP50" s="1233"/>
      <c r="SKQ50" s="1233"/>
      <c r="SKR50" s="1233"/>
      <c r="SKS50" s="1233"/>
      <c r="SKT50" s="1232"/>
      <c r="SKU50" s="1233"/>
      <c r="SKV50" s="1233"/>
      <c r="SKW50" s="1233"/>
      <c r="SKX50" s="1233"/>
      <c r="SKY50" s="1233"/>
      <c r="SKZ50" s="1233"/>
      <c r="SLA50" s="1233"/>
      <c r="SLB50" s="1233"/>
      <c r="SLC50" s="1232"/>
      <c r="SLD50" s="1233"/>
      <c r="SLE50" s="1233"/>
      <c r="SLF50" s="1233"/>
      <c r="SLG50" s="1233"/>
      <c r="SLH50" s="1233"/>
      <c r="SLI50" s="1233"/>
      <c r="SLJ50" s="1233"/>
      <c r="SLK50" s="1233"/>
      <c r="SLL50" s="1232"/>
      <c r="SLM50" s="1233"/>
      <c r="SLN50" s="1233"/>
      <c r="SLO50" s="1233"/>
      <c r="SLP50" s="1233"/>
      <c r="SLQ50" s="1233"/>
      <c r="SLR50" s="1233"/>
      <c r="SLS50" s="1233"/>
      <c r="SLT50" s="1233"/>
      <c r="SLU50" s="1232"/>
      <c r="SLV50" s="1233"/>
      <c r="SLW50" s="1233"/>
      <c r="SLX50" s="1233"/>
      <c r="SLY50" s="1233"/>
      <c r="SLZ50" s="1233"/>
      <c r="SMA50" s="1233"/>
      <c r="SMB50" s="1233"/>
      <c r="SMC50" s="1233"/>
      <c r="SMD50" s="1232"/>
      <c r="SME50" s="1233"/>
      <c r="SMF50" s="1233"/>
      <c r="SMG50" s="1233"/>
      <c r="SMH50" s="1233"/>
      <c r="SMI50" s="1233"/>
      <c r="SMJ50" s="1233"/>
      <c r="SMK50" s="1233"/>
      <c r="SML50" s="1233"/>
      <c r="SMM50" s="1232"/>
      <c r="SMN50" s="1233"/>
      <c r="SMO50" s="1233"/>
      <c r="SMP50" s="1233"/>
      <c r="SMQ50" s="1233"/>
      <c r="SMR50" s="1233"/>
      <c r="SMS50" s="1233"/>
      <c r="SMT50" s="1233"/>
      <c r="SMU50" s="1233"/>
      <c r="SMV50" s="1232"/>
      <c r="SMW50" s="1233"/>
      <c r="SMX50" s="1233"/>
      <c r="SMY50" s="1233"/>
      <c r="SMZ50" s="1233"/>
      <c r="SNA50" s="1233"/>
      <c r="SNB50" s="1233"/>
      <c r="SNC50" s="1233"/>
      <c r="SND50" s="1233"/>
      <c r="SNE50" s="1232"/>
      <c r="SNF50" s="1233"/>
      <c r="SNG50" s="1233"/>
      <c r="SNH50" s="1233"/>
      <c r="SNI50" s="1233"/>
      <c r="SNJ50" s="1233"/>
      <c r="SNK50" s="1233"/>
      <c r="SNL50" s="1233"/>
      <c r="SNM50" s="1233"/>
      <c r="SNN50" s="1232"/>
      <c r="SNO50" s="1233"/>
      <c r="SNP50" s="1233"/>
      <c r="SNQ50" s="1233"/>
      <c r="SNR50" s="1233"/>
      <c r="SNS50" s="1233"/>
      <c r="SNT50" s="1233"/>
      <c r="SNU50" s="1233"/>
      <c r="SNV50" s="1233"/>
      <c r="SNW50" s="1232"/>
      <c r="SNX50" s="1233"/>
      <c r="SNY50" s="1233"/>
      <c r="SNZ50" s="1233"/>
      <c r="SOA50" s="1233"/>
      <c r="SOB50" s="1233"/>
      <c r="SOC50" s="1233"/>
      <c r="SOD50" s="1233"/>
      <c r="SOE50" s="1233"/>
      <c r="SOF50" s="1232"/>
      <c r="SOG50" s="1233"/>
      <c r="SOH50" s="1233"/>
      <c r="SOI50" s="1233"/>
      <c r="SOJ50" s="1233"/>
      <c r="SOK50" s="1233"/>
      <c r="SOL50" s="1233"/>
      <c r="SOM50" s="1233"/>
      <c r="SON50" s="1233"/>
      <c r="SOO50" s="1232"/>
      <c r="SOP50" s="1233"/>
      <c r="SOQ50" s="1233"/>
      <c r="SOR50" s="1233"/>
      <c r="SOS50" s="1233"/>
      <c r="SOT50" s="1233"/>
      <c r="SOU50" s="1233"/>
      <c r="SOV50" s="1233"/>
      <c r="SOW50" s="1233"/>
      <c r="SOX50" s="1232"/>
      <c r="SOY50" s="1233"/>
      <c r="SOZ50" s="1233"/>
      <c r="SPA50" s="1233"/>
      <c r="SPB50" s="1233"/>
      <c r="SPC50" s="1233"/>
      <c r="SPD50" s="1233"/>
      <c r="SPE50" s="1233"/>
      <c r="SPF50" s="1233"/>
      <c r="SPG50" s="1232"/>
      <c r="SPH50" s="1233"/>
      <c r="SPI50" s="1233"/>
      <c r="SPJ50" s="1233"/>
      <c r="SPK50" s="1233"/>
      <c r="SPL50" s="1233"/>
      <c r="SPM50" s="1233"/>
      <c r="SPN50" s="1233"/>
      <c r="SPO50" s="1233"/>
      <c r="SPP50" s="1232"/>
      <c r="SPQ50" s="1233"/>
      <c r="SPR50" s="1233"/>
      <c r="SPS50" s="1233"/>
      <c r="SPT50" s="1233"/>
      <c r="SPU50" s="1233"/>
      <c r="SPV50" s="1233"/>
      <c r="SPW50" s="1233"/>
      <c r="SPX50" s="1233"/>
      <c r="SPY50" s="1232"/>
      <c r="SPZ50" s="1233"/>
      <c r="SQA50" s="1233"/>
      <c r="SQB50" s="1233"/>
      <c r="SQC50" s="1233"/>
      <c r="SQD50" s="1233"/>
      <c r="SQE50" s="1233"/>
      <c r="SQF50" s="1233"/>
      <c r="SQG50" s="1233"/>
      <c r="SQH50" s="1232"/>
      <c r="SQI50" s="1233"/>
      <c r="SQJ50" s="1233"/>
      <c r="SQK50" s="1233"/>
      <c r="SQL50" s="1233"/>
      <c r="SQM50" s="1233"/>
      <c r="SQN50" s="1233"/>
      <c r="SQO50" s="1233"/>
      <c r="SQP50" s="1233"/>
      <c r="SQQ50" s="1232"/>
      <c r="SQR50" s="1233"/>
      <c r="SQS50" s="1233"/>
      <c r="SQT50" s="1233"/>
      <c r="SQU50" s="1233"/>
      <c r="SQV50" s="1233"/>
      <c r="SQW50" s="1233"/>
      <c r="SQX50" s="1233"/>
      <c r="SQY50" s="1233"/>
      <c r="SQZ50" s="1232"/>
      <c r="SRA50" s="1233"/>
      <c r="SRB50" s="1233"/>
      <c r="SRC50" s="1233"/>
      <c r="SRD50" s="1233"/>
      <c r="SRE50" s="1233"/>
      <c r="SRF50" s="1233"/>
      <c r="SRG50" s="1233"/>
      <c r="SRH50" s="1233"/>
      <c r="SRI50" s="1232"/>
      <c r="SRJ50" s="1233"/>
      <c r="SRK50" s="1233"/>
      <c r="SRL50" s="1233"/>
      <c r="SRM50" s="1233"/>
      <c r="SRN50" s="1233"/>
      <c r="SRO50" s="1233"/>
      <c r="SRP50" s="1233"/>
      <c r="SRQ50" s="1233"/>
      <c r="SRR50" s="1232"/>
      <c r="SRS50" s="1233"/>
      <c r="SRT50" s="1233"/>
      <c r="SRU50" s="1233"/>
      <c r="SRV50" s="1233"/>
      <c r="SRW50" s="1233"/>
      <c r="SRX50" s="1233"/>
      <c r="SRY50" s="1233"/>
      <c r="SRZ50" s="1233"/>
      <c r="SSA50" s="1232"/>
      <c r="SSB50" s="1233"/>
      <c r="SSC50" s="1233"/>
      <c r="SSD50" s="1233"/>
      <c r="SSE50" s="1233"/>
      <c r="SSF50" s="1233"/>
      <c r="SSG50" s="1233"/>
      <c r="SSH50" s="1233"/>
      <c r="SSI50" s="1233"/>
      <c r="SSJ50" s="1232"/>
      <c r="SSK50" s="1233"/>
      <c r="SSL50" s="1233"/>
      <c r="SSM50" s="1233"/>
      <c r="SSN50" s="1233"/>
      <c r="SSO50" s="1233"/>
      <c r="SSP50" s="1233"/>
      <c r="SSQ50" s="1233"/>
      <c r="SSR50" s="1233"/>
      <c r="SSS50" s="1232"/>
      <c r="SST50" s="1233"/>
      <c r="SSU50" s="1233"/>
      <c r="SSV50" s="1233"/>
      <c r="SSW50" s="1233"/>
      <c r="SSX50" s="1233"/>
      <c r="SSY50" s="1233"/>
      <c r="SSZ50" s="1233"/>
      <c r="STA50" s="1233"/>
      <c r="STB50" s="1232"/>
      <c r="STC50" s="1233"/>
      <c r="STD50" s="1233"/>
      <c r="STE50" s="1233"/>
      <c r="STF50" s="1233"/>
      <c r="STG50" s="1233"/>
      <c r="STH50" s="1233"/>
      <c r="STI50" s="1233"/>
      <c r="STJ50" s="1233"/>
      <c r="STK50" s="1232"/>
      <c r="STL50" s="1233"/>
      <c r="STM50" s="1233"/>
      <c r="STN50" s="1233"/>
      <c r="STO50" s="1233"/>
      <c r="STP50" s="1233"/>
      <c r="STQ50" s="1233"/>
      <c r="STR50" s="1233"/>
      <c r="STS50" s="1233"/>
      <c r="STT50" s="1232"/>
      <c r="STU50" s="1233"/>
      <c r="STV50" s="1233"/>
      <c r="STW50" s="1233"/>
      <c r="STX50" s="1233"/>
      <c r="STY50" s="1233"/>
      <c r="STZ50" s="1233"/>
      <c r="SUA50" s="1233"/>
      <c r="SUB50" s="1233"/>
      <c r="SUC50" s="1232"/>
      <c r="SUD50" s="1233"/>
      <c r="SUE50" s="1233"/>
      <c r="SUF50" s="1233"/>
      <c r="SUG50" s="1233"/>
      <c r="SUH50" s="1233"/>
      <c r="SUI50" s="1233"/>
      <c r="SUJ50" s="1233"/>
      <c r="SUK50" s="1233"/>
      <c r="SUL50" s="1232"/>
      <c r="SUM50" s="1233"/>
      <c r="SUN50" s="1233"/>
      <c r="SUO50" s="1233"/>
      <c r="SUP50" s="1233"/>
      <c r="SUQ50" s="1233"/>
      <c r="SUR50" s="1233"/>
      <c r="SUS50" s="1233"/>
      <c r="SUT50" s="1233"/>
      <c r="SUU50" s="1232"/>
      <c r="SUV50" s="1233"/>
      <c r="SUW50" s="1233"/>
      <c r="SUX50" s="1233"/>
      <c r="SUY50" s="1233"/>
      <c r="SUZ50" s="1233"/>
      <c r="SVA50" s="1233"/>
      <c r="SVB50" s="1233"/>
      <c r="SVC50" s="1233"/>
      <c r="SVD50" s="1232"/>
      <c r="SVE50" s="1233"/>
      <c r="SVF50" s="1233"/>
      <c r="SVG50" s="1233"/>
      <c r="SVH50" s="1233"/>
      <c r="SVI50" s="1233"/>
      <c r="SVJ50" s="1233"/>
      <c r="SVK50" s="1233"/>
      <c r="SVL50" s="1233"/>
      <c r="SVM50" s="1232"/>
      <c r="SVN50" s="1233"/>
      <c r="SVO50" s="1233"/>
      <c r="SVP50" s="1233"/>
      <c r="SVQ50" s="1233"/>
      <c r="SVR50" s="1233"/>
      <c r="SVS50" s="1233"/>
      <c r="SVT50" s="1233"/>
      <c r="SVU50" s="1233"/>
      <c r="SVV50" s="1232"/>
      <c r="SVW50" s="1233"/>
      <c r="SVX50" s="1233"/>
      <c r="SVY50" s="1233"/>
      <c r="SVZ50" s="1233"/>
      <c r="SWA50" s="1233"/>
      <c r="SWB50" s="1233"/>
      <c r="SWC50" s="1233"/>
      <c r="SWD50" s="1233"/>
      <c r="SWE50" s="1232"/>
      <c r="SWF50" s="1233"/>
      <c r="SWG50" s="1233"/>
      <c r="SWH50" s="1233"/>
      <c r="SWI50" s="1233"/>
      <c r="SWJ50" s="1233"/>
      <c r="SWK50" s="1233"/>
      <c r="SWL50" s="1233"/>
      <c r="SWM50" s="1233"/>
      <c r="SWN50" s="1232"/>
      <c r="SWO50" s="1233"/>
      <c r="SWP50" s="1233"/>
      <c r="SWQ50" s="1233"/>
      <c r="SWR50" s="1233"/>
      <c r="SWS50" s="1233"/>
      <c r="SWT50" s="1233"/>
      <c r="SWU50" s="1233"/>
      <c r="SWV50" s="1233"/>
      <c r="SWW50" s="1232"/>
      <c r="SWX50" s="1233"/>
      <c r="SWY50" s="1233"/>
      <c r="SWZ50" s="1233"/>
      <c r="SXA50" s="1233"/>
      <c r="SXB50" s="1233"/>
      <c r="SXC50" s="1233"/>
      <c r="SXD50" s="1233"/>
      <c r="SXE50" s="1233"/>
      <c r="SXF50" s="1232"/>
      <c r="SXG50" s="1233"/>
      <c r="SXH50" s="1233"/>
      <c r="SXI50" s="1233"/>
      <c r="SXJ50" s="1233"/>
      <c r="SXK50" s="1233"/>
      <c r="SXL50" s="1233"/>
      <c r="SXM50" s="1233"/>
      <c r="SXN50" s="1233"/>
      <c r="SXO50" s="1232"/>
      <c r="SXP50" s="1233"/>
      <c r="SXQ50" s="1233"/>
      <c r="SXR50" s="1233"/>
      <c r="SXS50" s="1233"/>
      <c r="SXT50" s="1233"/>
      <c r="SXU50" s="1233"/>
      <c r="SXV50" s="1233"/>
      <c r="SXW50" s="1233"/>
      <c r="SXX50" s="1232"/>
      <c r="SXY50" s="1233"/>
      <c r="SXZ50" s="1233"/>
      <c r="SYA50" s="1233"/>
      <c r="SYB50" s="1233"/>
      <c r="SYC50" s="1233"/>
      <c r="SYD50" s="1233"/>
      <c r="SYE50" s="1233"/>
      <c r="SYF50" s="1233"/>
      <c r="SYG50" s="1232"/>
      <c r="SYH50" s="1233"/>
      <c r="SYI50" s="1233"/>
      <c r="SYJ50" s="1233"/>
      <c r="SYK50" s="1233"/>
      <c r="SYL50" s="1233"/>
      <c r="SYM50" s="1233"/>
      <c r="SYN50" s="1233"/>
      <c r="SYO50" s="1233"/>
      <c r="SYP50" s="1232"/>
      <c r="SYQ50" s="1233"/>
      <c r="SYR50" s="1233"/>
      <c r="SYS50" s="1233"/>
      <c r="SYT50" s="1233"/>
      <c r="SYU50" s="1233"/>
      <c r="SYV50" s="1233"/>
      <c r="SYW50" s="1233"/>
      <c r="SYX50" s="1233"/>
      <c r="SYY50" s="1232"/>
      <c r="SYZ50" s="1233"/>
      <c r="SZA50" s="1233"/>
      <c r="SZB50" s="1233"/>
      <c r="SZC50" s="1233"/>
      <c r="SZD50" s="1233"/>
      <c r="SZE50" s="1233"/>
      <c r="SZF50" s="1233"/>
      <c r="SZG50" s="1233"/>
      <c r="SZH50" s="1232"/>
      <c r="SZI50" s="1233"/>
      <c r="SZJ50" s="1233"/>
      <c r="SZK50" s="1233"/>
      <c r="SZL50" s="1233"/>
      <c r="SZM50" s="1233"/>
      <c r="SZN50" s="1233"/>
      <c r="SZO50" s="1233"/>
      <c r="SZP50" s="1233"/>
      <c r="SZQ50" s="1232"/>
      <c r="SZR50" s="1233"/>
      <c r="SZS50" s="1233"/>
      <c r="SZT50" s="1233"/>
      <c r="SZU50" s="1233"/>
      <c r="SZV50" s="1233"/>
      <c r="SZW50" s="1233"/>
      <c r="SZX50" s="1233"/>
      <c r="SZY50" s="1233"/>
      <c r="SZZ50" s="1232"/>
      <c r="TAA50" s="1233"/>
      <c r="TAB50" s="1233"/>
      <c r="TAC50" s="1233"/>
      <c r="TAD50" s="1233"/>
      <c r="TAE50" s="1233"/>
      <c r="TAF50" s="1233"/>
      <c r="TAG50" s="1233"/>
      <c r="TAH50" s="1233"/>
      <c r="TAI50" s="1232"/>
      <c r="TAJ50" s="1233"/>
      <c r="TAK50" s="1233"/>
      <c r="TAL50" s="1233"/>
      <c r="TAM50" s="1233"/>
      <c r="TAN50" s="1233"/>
      <c r="TAO50" s="1233"/>
      <c r="TAP50" s="1233"/>
      <c r="TAQ50" s="1233"/>
      <c r="TAR50" s="1232"/>
      <c r="TAS50" s="1233"/>
      <c r="TAT50" s="1233"/>
      <c r="TAU50" s="1233"/>
      <c r="TAV50" s="1233"/>
      <c r="TAW50" s="1233"/>
      <c r="TAX50" s="1233"/>
      <c r="TAY50" s="1233"/>
      <c r="TAZ50" s="1233"/>
      <c r="TBA50" s="1232"/>
      <c r="TBB50" s="1233"/>
      <c r="TBC50" s="1233"/>
      <c r="TBD50" s="1233"/>
      <c r="TBE50" s="1233"/>
      <c r="TBF50" s="1233"/>
      <c r="TBG50" s="1233"/>
      <c r="TBH50" s="1233"/>
      <c r="TBI50" s="1233"/>
      <c r="TBJ50" s="1232"/>
      <c r="TBK50" s="1233"/>
      <c r="TBL50" s="1233"/>
      <c r="TBM50" s="1233"/>
      <c r="TBN50" s="1233"/>
      <c r="TBO50" s="1233"/>
      <c r="TBP50" s="1233"/>
      <c r="TBQ50" s="1233"/>
      <c r="TBR50" s="1233"/>
      <c r="TBS50" s="1232"/>
      <c r="TBT50" s="1233"/>
      <c r="TBU50" s="1233"/>
      <c r="TBV50" s="1233"/>
      <c r="TBW50" s="1233"/>
      <c r="TBX50" s="1233"/>
      <c r="TBY50" s="1233"/>
      <c r="TBZ50" s="1233"/>
      <c r="TCA50" s="1233"/>
      <c r="TCB50" s="1232"/>
      <c r="TCC50" s="1233"/>
      <c r="TCD50" s="1233"/>
      <c r="TCE50" s="1233"/>
      <c r="TCF50" s="1233"/>
      <c r="TCG50" s="1233"/>
      <c r="TCH50" s="1233"/>
      <c r="TCI50" s="1233"/>
      <c r="TCJ50" s="1233"/>
      <c r="TCK50" s="1232"/>
      <c r="TCL50" s="1233"/>
      <c r="TCM50" s="1233"/>
      <c r="TCN50" s="1233"/>
      <c r="TCO50" s="1233"/>
      <c r="TCP50" s="1233"/>
      <c r="TCQ50" s="1233"/>
      <c r="TCR50" s="1233"/>
      <c r="TCS50" s="1233"/>
      <c r="TCT50" s="1232"/>
      <c r="TCU50" s="1233"/>
      <c r="TCV50" s="1233"/>
      <c r="TCW50" s="1233"/>
      <c r="TCX50" s="1233"/>
      <c r="TCY50" s="1233"/>
      <c r="TCZ50" s="1233"/>
      <c r="TDA50" s="1233"/>
      <c r="TDB50" s="1233"/>
      <c r="TDC50" s="1232"/>
      <c r="TDD50" s="1233"/>
      <c r="TDE50" s="1233"/>
      <c r="TDF50" s="1233"/>
      <c r="TDG50" s="1233"/>
      <c r="TDH50" s="1233"/>
      <c r="TDI50" s="1233"/>
      <c r="TDJ50" s="1233"/>
      <c r="TDK50" s="1233"/>
      <c r="TDL50" s="1232"/>
      <c r="TDM50" s="1233"/>
      <c r="TDN50" s="1233"/>
      <c r="TDO50" s="1233"/>
      <c r="TDP50" s="1233"/>
      <c r="TDQ50" s="1233"/>
      <c r="TDR50" s="1233"/>
      <c r="TDS50" s="1233"/>
      <c r="TDT50" s="1233"/>
      <c r="TDU50" s="1232"/>
      <c r="TDV50" s="1233"/>
      <c r="TDW50" s="1233"/>
      <c r="TDX50" s="1233"/>
      <c r="TDY50" s="1233"/>
      <c r="TDZ50" s="1233"/>
      <c r="TEA50" s="1233"/>
      <c r="TEB50" s="1233"/>
      <c r="TEC50" s="1233"/>
      <c r="TED50" s="1232"/>
      <c r="TEE50" s="1233"/>
      <c r="TEF50" s="1233"/>
      <c r="TEG50" s="1233"/>
      <c r="TEH50" s="1233"/>
      <c r="TEI50" s="1233"/>
      <c r="TEJ50" s="1233"/>
      <c r="TEK50" s="1233"/>
      <c r="TEL50" s="1233"/>
      <c r="TEM50" s="1232"/>
      <c r="TEN50" s="1233"/>
      <c r="TEO50" s="1233"/>
      <c r="TEP50" s="1233"/>
      <c r="TEQ50" s="1233"/>
      <c r="TER50" s="1233"/>
      <c r="TES50" s="1233"/>
      <c r="TET50" s="1233"/>
      <c r="TEU50" s="1233"/>
      <c r="TEV50" s="1232"/>
      <c r="TEW50" s="1233"/>
      <c r="TEX50" s="1233"/>
      <c r="TEY50" s="1233"/>
      <c r="TEZ50" s="1233"/>
      <c r="TFA50" s="1233"/>
      <c r="TFB50" s="1233"/>
      <c r="TFC50" s="1233"/>
      <c r="TFD50" s="1233"/>
      <c r="TFE50" s="1232"/>
      <c r="TFF50" s="1233"/>
      <c r="TFG50" s="1233"/>
      <c r="TFH50" s="1233"/>
      <c r="TFI50" s="1233"/>
      <c r="TFJ50" s="1233"/>
      <c r="TFK50" s="1233"/>
      <c r="TFL50" s="1233"/>
      <c r="TFM50" s="1233"/>
      <c r="TFN50" s="1232"/>
      <c r="TFO50" s="1233"/>
      <c r="TFP50" s="1233"/>
      <c r="TFQ50" s="1233"/>
      <c r="TFR50" s="1233"/>
      <c r="TFS50" s="1233"/>
      <c r="TFT50" s="1233"/>
      <c r="TFU50" s="1233"/>
      <c r="TFV50" s="1233"/>
      <c r="TFW50" s="1232"/>
      <c r="TFX50" s="1233"/>
      <c r="TFY50" s="1233"/>
      <c r="TFZ50" s="1233"/>
      <c r="TGA50" s="1233"/>
      <c r="TGB50" s="1233"/>
      <c r="TGC50" s="1233"/>
      <c r="TGD50" s="1233"/>
      <c r="TGE50" s="1233"/>
      <c r="TGF50" s="1232"/>
      <c r="TGG50" s="1233"/>
      <c r="TGH50" s="1233"/>
      <c r="TGI50" s="1233"/>
      <c r="TGJ50" s="1233"/>
      <c r="TGK50" s="1233"/>
      <c r="TGL50" s="1233"/>
      <c r="TGM50" s="1233"/>
      <c r="TGN50" s="1233"/>
      <c r="TGO50" s="1232"/>
      <c r="TGP50" s="1233"/>
      <c r="TGQ50" s="1233"/>
      <c r="TGR50" s="1233"/>
      <c r="TGS50" s="1233"/>
      <c r="TGT50" s="1233"/>
      <c r="TGU50" s="1233"/>
      <c r="TGV50" s="1233"/>
      <c r="TGW50" s="1233"/>
      <c r="TGX50" s="1232"/>
      <c r="TGY50" s="1233"/>
      <c r="TGZ50" s="1233"/>
      <c r="THA50" s="1233"/>
      <c r="THB50" s="1233"/>
      <c r="THC50" s="1233"/>
      <c r="THD50" s="1233"/>
      <c r="THE50" s="1233"/>
      <c r="THF50" s="1233"/>
      <c r="THG50" s="1232"/>
      <c r="THH50" s="1233"/>
      <c r="THI50" s="1233"/>
      <c r="THJ50" s="1233"/>
      <c r="THK50" s="1233"/>
      <c r="THL50" s="1233"/>
      <c r="THM50" s="1233"/>
      <c r="THN50" s="1233"/>
      <c r="THO50" s="1233"/>
      <c r="THP50" s="1232"/>
      <c r="THQ50" s="1233"/>
      <c r="THR50" s="1233"/>
      <c r="THS50" s="1233"/>
      <c r="THT50" s="1233"/>
      <c r="THU50" s="1233"/>
      <c r="THV50" s="1233"/>
      <c r="THW50" s="1233"/>
      <c r="THX50" s="1233"/>
      <c r="THY50" s="1232"/>
      <c r="THZ50" s="1233"/>
      <c r="TIA50" s="1233"/>
      <c r="TIB50" s="1233"/>
      <c r="TIC50" s="1233"/>
      <c r="TID50" s="1233"/>
      <c r="TIE50" s="1233"/>
      <c r="TIF50" s="1233"/>
      <c r="TIG50" s="1233"/>
      <c r="TIH50" s="1232"/>
      <c r="TII50" s="1233"/>
      <c r="TIJ50" s="1233"/>
      <c r="TIK50" s="1233"/>
      <c r="TIL50" s="1233"/>
      <c r="TIM50" s="1233"/>
      <c r="TIN50" s="1233"/>
      <c r="TIO50" s="1233"/>
      <c r="TIP50" s="1233"/>
      <c r="TIQ50" s="1232"/>
      <c r="TIR50" s="1233"/>
      <c r="TIS50" s="1233"/>
      <c r="TIT50" s="1233"/>
      <c r="TIU50" s="1233"/>
      <c r="TIV50" s="1233"/>
      <c r="TIW50" s="1233"/>
      <c r="TIX50" s="1233"/>
      <c r="TIY50" s="1233"/>
      <c r="TIZ50" s="1232"/>
      <c r="TJA50" s="1233"/>
      <c r="TJB50" s="1233"/>
      <c r="TJC50" s="1233"/>
      <c r="TJD50" s="1233"/>
      <c r="TJE50" s="1233"/>
      <c r="TJF50" s="1233"/>
      <c r="TJG50" s="1233"/>
      <c r="TJH50" s="1233"/>
      <c r="TJI50" s="1232"/>
      <c r="TJJ50" s="1233"/>
      <c r="TJK50" s="1233"/>
      <c r="TJL50" s="1233"/>
      <c r="TJM50" s="1233"/>
      <c r="TJN50" s="1233"/>
      <c r="TJO50" s="1233"/>
      <c r="TJP50" s="1233"/>
      <c r="TJQ50" s="1233"/>
      <c r="TJR50" s="1232"/>
      <c r="TJS50" s="1233"/>
      <c r="TJT50" s="1233"/>
      <c r="TJU50" s="1233"/>
      <c r="TJV50" s="1233"/>
      <c r="TJW50" s="1233"/>
      <c r="TJX50" s="1233"/>
      <c r="TJY50" s="1233"/>
      <c r="TJZ50" s="1233"/>
      <c r="TKA50" s="1232"/>
      <c r="TKB50" s="1233"/>
      <c r="TKC50" s="1233"/>
      <c r="TKD50" s="1233"/>
      <c r="TKE50" s="1233"/>
      <c r="TKF50" s="1233"/>
      <c r="TKG50" s="1233"/>
      <c r="TKH50" s="1233"/>
      <c r="TKI50" s="1233"/>
      <c r="TKJ50" s="1232"/>
      <c r="TKK50" s="1233"/>
      <c r="TKL50" s="1233"/>
      <c r="TKM50" s="1233"/>
      <c r="TKN50" s="1233"/>
      <c r="TKO50" s="1233"/>
      <c r="TKP50" s="1233"/>
      <c r="TKQ50" s="1233"/>
      <c r="TKR50" s="1233"/>
      <c r="TKS50" s="1232"/>
      <c r="TKT50" s="1233"/>
      <c r="TKU50" s="1233"/>
      <c r="TKV50" s="1233"/>
      <c r="TKW50" s="1233"/>
      <c r="TKX50" s="1233"/>
      <c r="TKY50" s="1233"/>
      <c r="TKZ50" s="1233"/>
      <c r="TLA50" s="1233"/>
      <c r="TLB50" s="1232"/>
      <c r="TLC50" s="1233"/>
      <c r="TLD50" s="1233"/>
      <c r="TLE50" s="1233"/>
      <c r="TLF50" s="1233"/>
      <c r="TLG50" s="1233"/>
      <c r="TLH50" s="1233"/>
      <c r="TLI50" s="1233"/>
      <c r="TLJ50" s="1233"/>
      <c r="TLK50" s="1232"/>
      <c r="TLL50" s="1233"/>
      <c r="TLM50" s="1233"/>
      <c r="TLN50" s="1233"/>
      <c r="TLO50" s="1233"/>
      <c r="TLP50" s="1233"/>
      <c r="TLQ50" s="1233"/>
      <c r="TLR50" s="1233"/>
      <c r="TLS50" s="1233"/>
      <c r="TLT50" s="1232"/>
      <c r="TLU50" s="1233"/>
      <c r="TLV50" s="1233"/>
      <c r="TLW50" s="1233"/>
      <c r="TLX50" s="1233"/>
      <c r="TLY50" s="1233"/>
      <c r="TLZ50" s="1233"/>
      <c r="TMA50" s="1233"/>
      <c r="TMB50" s="1233"/>
      <c r="TMC50" s="1232"/>
      <c r="TMD50" s="1233"/>
      <c r="TME50" s="1233"/>
      <c r="TMF50" s="1233"/>
      <c r="TMG50" s="1233"/>
      <c r="TMH50" s="1233"/>
      <c r="TMI50" s="1233"/>
      <c r="TMJ50" s="1233"/>
      <c r="TMK50" s="1233"/>
      <c r="TML50" s="1232"/>
      <c r="TMM50" s="1233"/>
      <c r="TMN50" s="1233"/>
      <c r="TMO50" s="1233"/>
      <c r="TMP50" s="1233"/>
      <c r="TMQ50" s="1233"/>
      <c r="TMR50" s="1233"/>
      <c r="TMS50" s="1233"/>
      <c r="TMT50" s="1233"/>
      <c r="TMU50" s="1232"/>
      <c r="TMV50" s="1233"/>
      <c r="TMW50" s="1233"/>
      <c r="TMX50" s="1233"/>
      <c r="TMY50" s="1233"/>
      <c r="TMZ50" s="1233"/>
      <c r="TNA50" s="1233"/>
      <c r="TNB50" s="1233"/>
      <c r="TNC50" s="1233"/>
      <c r="TND50" s="1232"/>
      <c r="TNE50" s="1233"/>
      <c r="TNF50" s="1233"/>
      <c r="TNG50" s="1233"/>
      <c r="TNH50" s="1233"/>
      <c r="TNI50" s="1233"/>
      <c r="TNJ50" s="1233"/>
      <c r="TNK50" s="1233"/>
      <c r="TNL50" s="1233"/>
      <c r="TNM50" s="1232"/>
      <c r="TNN50" s="1233"/>
      <c r="TNO50" s="1233"/>
      <c r="TNP50" s="1233"/>
      <c r="TNQ50" s="1233"/>
      <c r="TNR50" s="1233"/>
      <c r="TNS50" s="1233"/>
      <c r="TNT50" s="1233"/>
      <c r="TNU50" s="1233"/>
      <c r="TNV50" s="1232"/>
      <c r="TNW50" s="1233"/>
      <c r="TNX50" s="1233"/>
      <c r="TNY50" s="1233"/>
      <c r="TNZ50" s="1233"/>
      <c r="TOA50" s="1233"/>
      <c r="TOB50" s="1233"/>
      <c r="TOC50" s="1233"/>
      <c r="TOD50" s="1233"/>
      <c r="TOE50" s="1232"/>
      <c r="TOF50" s="1233"/>
      <c r="TOG50" s="1233"/>
      <c r="TOH50" s="1233"/>
      <c r="TOI50" s="1233"/>
      <c r="TOJ50" s="1233"/>
      <c r="TOK50" s="1233"/>
      <c r="TOL50" s="1233"/>
      <c r="TOM50" s="1233"/>
      <c r="TON50" s="1232"/>
      <c r="TOO50" s="1233"/>
      <c r="TOP50" s="1233"/>
      <c r="TOQ50" s="1233"/>
      <c r="TOR50" s="1233"/>
      <c r="TOS50" s="1233"/>
      <c r="TOT50" s="1233"/>
      <c r="TOU50" s="1233"/>
      <c r="TOV50" s="1233"/>
      <c r="TOW50" s="1232"/>
      <c r="TOX50" s="1233"/>
      <c r="TOY50" s="1233"/>
      <c r="TOZ50" s="1233"/>
      <c r="TPA50" s="1233"/>
      <c r="TPB50" s="1233"/>
      <c r="TPC50" s="1233"/>
      <c r="TPD50" s="1233"/>
      <c r="TPE50" s="1233"/>
      <c r="TPF50" s="1232"/>
      <c r="TPG50" s="1233"/>
      <c r="TPH50" s="1233"/>
      <c r="TPI50" s="1233"/>
      <c r="TPJ50" s="1233"/>
      <c r="TPK50" s="1233"/>
      <c r="TPL50" s="1233"/>
      <c r="TPM50" s="1233"/>
      <c r="TPN50" s="1233"/>
      <c r="TPO50" s="1232"/>
      <c r="TPP50" s="1233"/>
      <c r="TPQ50" s="1233"/>
      <c r="TPR50" s="1233"/>
      <c r="TPS50" s="1233"/>
      <c r="TPT50" s="1233"/>
      <c r="TPU50" s="1233"/>
      <c r="TPV50" s="1233"/>
      <c r="TPW50" s="1233"/>
      <c r="TPX50" s="1232"/>
      <c r="TPY50" s="1233"/>
      <c r="TPZ50" s="1233"/>
      <c r="TQA50" s="1233"/>
      <c r="TQB50" s="1233"/>
      <c r="TQC50" s="1233"/>
      <c r="TQD50" s="1233"/>
      <c r="TQE50" s="1233"/>
      <c r="TQF50" s="1233"/>
      <c r="TQG50" s="1232"/>
      <c r="TQH50" s="1233"/>
      <c r="TQI50" s="1233"/>
      <c r="TQJ50" s="1233"/>
      <c r="TQK50" s="1233"/>
      <c r="TQL50" s="1233"/>
      <c r="TQM50" s="1233"/>
      <c r="TQN50" s="1233"/>
      <c r="TQO50" s="1233"/>
      <c r="TQP50" s="1232"/>
      <c r="TQQ50" s="1233"/>
      <c r="TQR50" s="1233"/>
      <c r="TQS50" s="1233"/>
      <c r="TQT50" s="1233"/>
      <c r="TQU50" s="1233"/>
      <c r="TQV50" s="1233"/>
      <c r="TQW50" s="1233"/>
      <c r="TQX50" s="1233"/>
      <c r="TQY50" s="1232"/>
      <c r="TQZ50" s="1233"/>
      <c r="TRA50" s="1233"/>
      <c r="TRB50" s="1233"/>
      <c r="TRC50" s="1233"/>
      <c r="TRD50" s="1233"/>
      <c r="TRE50" s="1233"/>
      <c r="TRF50" s="1233"/>
      <c r="TRG50" s="1233"/>
      <c r="TRH50" s="1232"/>
      <c r="TRI50" s="1233"/>
      <c r="TRJ50" s="1233"/>
      <c r="TRK50" s="1233"/>
      <c r="TRL50" s="1233"/>
      <c r="TRM50" s="1233"/>
      <c r="TRN50" s="1233"/>
      <c r="TRO50" s="1233"/>
      <c r="TRP50" s="1233"/>
      <c r="TRQ50" s="1232"/>
      <c r="TRR50" s="1233"/>
      <c r="TRS50" s="1233"/>
      <c r="TRT50" s="1233"/>
      <c r="TRU50" s="1233"/>
      <c r="TRV50" s="1233"/>
      <c r="TRW50" s="1233"/>
      <c r="TRX50" s="1233"/>
      <c r="TRY50" s="1233"/>
      <c r="TRZ50" s="1232"/>
      <c r="TSA50" s="1233"/>
      <c r="TSB50" s="1233"/>
      <c r="TSC50" s="1233"/>
      <c r="TSD50" s="1233"/>
      <c r="TSE50" s="1233"/>
      <c r="TSF50" s="1233"/>
      <c r="TSG50" s="1233"/>
      <c r="TSH50" s="1233"/>
      <c r="TSI50" s="1232"/>
      <c r="TSJ50" s="1233"/>
      <c r="TSK50" s="1233"/>
      <c r="TSL50" s="1233"/>
      <c r="TSM50" s="1233"/>
      <c r="TSN50" s="1233"/>
      <c r="TSO50" s="1233"/>
      <c r="TSP50" s="1233"/>
      <c r="TSQ50" s="1233"/>
      <c r="TSR50" s="1232"/>
      <c r="TSS50" s="1233"/>
      <c r="TST50" s="1233"/>
      <c r="TSU50" s="1233"/>
      <c r="TSV50" s="1233"/>
      <c r="TSW50" s="1233"/>
      <c r="TSX50" s="1233"/>
      <c r="TSY50" s="1233"/>
      <c r="TSZ50" s="1233"/>
      <c r="TTA50" s="1232"/>
      <c r="TTB50" s="1233"/>
      <c r="TTC50" s="1233"/>
      <c r="TTD50" s="1233"/>
      <c r="TTE50" s="1233"/>
      <c r="TTF50" s="1233"/>
      <c r="TTG50" s="1233"/>
      <c r="TTH50" s="1233"/>
      <c r="TTI50" s="1233"/>
      <c r="TTJ50" s="1232"/>
      <c r="TTK50" s="1233"/>
      <c r="TTL50" s="1233"/>
      <c r="TTM50" s="1233"/>
      <c r="TTN50" s="1233"/>
      <c r="TTO50" s="1233"/>
      <c r="TTP50" s="1233"/>
      <c r="TTQ50" s="1233"/>
      <c r="TTR50" s="1233"/>
      <c r="TTS50" s="1232"/>
      <c r="TTT50" s="1233"/>
      <c r="TTU50" s="1233"/>
      <c r="TTV50" s="1233"/>
      <c r="TTW50" s="1233"/>
      <c r="TTX50" s="1233"/>
      <c r="TTY50" s="1233"/>
      <c r="TTZ50" s="1233"/>
      <c r="TUA50" s="1233"/>
      <c r="TUB50" s="1232"/>
      <c r="TUC50" s="1233"/>
      <c r="TUD50" s="1233"/>
      <c r="TUE50" s="1233"/>
      <c r="TUF50" s="1233"/>
      <c r="TUG50" s="1233"/>
      <c r="TUH50" s="1233"/>
      <c r="TUI50" s="1233"/>
      <c r="TUJ50" s="1233"/>
      <c r="TUK50" s="1232"/>
      <c r="TUL50" s="1233"/>
      <c r="TUM50" s="1233"/>
      <c r="TUN50" s="1233"/>
      <c r="TUO50" s="1233"/>
      <c r="TUP50" s="1233"/>
      <c r="TUQ50" s="1233"/>
      <c r="TUR50" s="1233"/>
      <c r="TUS50" s="1233"/>
      <c r="TUT50" s="1232"/>
      <c r="TUU50" s="1233"/>
      <c r="TUV50" s="1233"/>
      <c r="TUW50" s="1233"/>
      <c r="TUX50" s="1233"/>
      <c r="TUY50" s="1233"/>
      <c r="TUZ50" s="1233"/>
      <c r="TVA50" s="1233"/>
      <c r="TVB50" s="1233"/>
      <c r="TVC50" s="1232"/>
      <c r="TVD50" s="1233"/>
      <c r="TVE50" s="1233"/>
      <c r="TVF50" s="1233"/>
      <c r="TVG50" s="1233"/>
      <c r="TVH50" s="1233"/>
      <c r="TVI50" s="1233"/>
      <c r="TVJ50" s="1233"/>
      <c r="TVK50" s="1233"/>
      <c r="TVL50" s="1232"/>
      <c r="TVM50" s="1233"/>
      <c r="TVN50" s="1233"/>
      <c r="TVO50" s="1233"/>
      <c r="TVP50" s="1233"/>
      <c r="TVQ50" s="1233"/>
      <c r="TVR50" s="1233"/>
      <c r="TVS50" s="1233"/>
      <c r="TVT50" s="1233"/>
      <c r="TVU50" s="1232"/>
      <c r="TVV50" s="1233"/>
      <c r="TVW50" s="1233"/>
      <c r="TVX50" s="1233"/>
      <c r="TVY50" s="1233"/>
      <c r="TVZ50" s="1233"/>
      <c r="TWA50" s="1233"/>
      <c r="TWB50" s="1233"/>
      <c r="TWC50" s="1233"/>
      <c r="TWD50" s="1232"/>
      <c r="TWE50" s="1233"/>
      <c r="TWF50" s="1233"/>
      <c r="TWG50" s="1233"/>
      <c r="TWH50" s="1233"/>
      <c r="TWI50" s="1233"/>
      <c r="TWJ50" s="1233"/>
      <c r="TWK50" s="1233"/>
      <c r="TWL50" s="1233"/>
      <c r="TWM50" s="1232"/>
      <c r="TWN50" s="1233"/>
      <c r="TWO50" s="1233"/>
      <c r="TWP50" s="1233"/>
      <c r="TWQ50" s="1233"/>
      <c r="TWR50" s="1233"/>
      <c r="TWS50" s="1233"/>
      <c r="TWT50" s="1233"/>
      <c r="TWU50" s="1233"/>
      <c r="TWV50" s="1232"/>
      <c r="TWW50" s="1233"/>
      <c r="TWX50" s="1233"/>
      <c r="TWY50" s="1233"/>
      <c r="TWZ50" s="1233"/>
      <c r="TXA50" s="1233"/>
      <c r="TXB50" s="1233"/>
      <c r="TXC50" s="1233"/>
      <c r="TXD50" s="1233"/>
      <c r="TXE50" s="1232"/>
      <c r="TXF50" s="1233"/>
      <c r="TXG50" s="1233"/>
      <c r="TXH50" s="1233"/>
      <c r="TXI50" s="1233"/>
      <c r="TXJ50" s="1233"/>
      <c r="TXK50" s="1233"/>
      <c r="TXL50" s="1233"/>
      <c r="TXM50" s="1233"/>
      <c r="TXN50" s="1232"/>
      <c r="TXO50" s="1233"/>
      <c r="TXP50" s="1233"/>
      <c r="TXQ50" s="1233"/>
      <c r="TXR50" s="1233"/>
      <c r="TXS50" s="1233"/>
      <c r="TXT50" s="1233"/>
      <c r="TXU50" s="1233"/>
      <c r="TXV50" s="1233"/>
      <c r="TXW50" s="1232"/>
      <c r="TXX50" s="1233"/>
      <c r="TXY50" s="1233"/>
      <c r="TXZ50" s="1233"/>
      <c r="TYA50" s="1233"/>
      <c r="TYB50" s="1233"/>
      <c r="TYC50" s="1233"/>
      <c r="TYD50" s="1233"/>
      <c r="TYE50" s="1233"/>
      <c r="TYF50" s="1232"/>
      <c r="TYG50" s="1233"/>
      <c r="TYH50" s="1233"/>
      <c r="TYI50" s="1233"/>
      <c r="TYJ50" s="1233"/>
      <c r="TYK50" s="1233"/>
      <c r="TYL50" s="1233"/>
      <c r="TYM50" s="1233"/>
      <c r="TYN50" s="1233"/>
      <c r="TYO50" s="1232"/>
      <c r="TYP50" s="1233"/>
      <c r="TYQ50" s="1233"/>
      <c r="TYR50" s="1233"/>
      <c r="TYS50" s="1233"/>
      <c r="TYT50" s="1233"/>
      <c r="TYU50" s="1233"/>
      <c r="TYV50" s="1233"/>
      <c r="TYW50" s="1233"/>
      <c r="TYX50" s="1232"/>
      <c r="TYY50" s="1233"/>
      <c r="TYZ50" s="1233"/>
      <c r="TZA50" s="1233"/>
      <c r="TZB50" s="1233"/>
      <c r="TZC50" s="1233"/>
      <c r="TZD50" s="1233"/>
      <c r="TZE50" s="1233"/>
      <c r="TZF50" s="1233"/>
      <c r="TZG50" s="1232"/>
      <c r="TZH50" s="1233"/>
      <c r="TZI50" s="1233"/>
      <c r="TZJ50" s="1233"/>
      <c r="TZK50" s="1233"/>
      <c r="TZL50" s="1233"/>
      <c r="TZM50" s="1233"/>
      <c r="TZN50" s="1233"/>
      <c r="TZO50" s="1233"/>
      <c r="TZP50" s="1232"/>
      <c r="TZQ50" s="1233"/>
      <c r="TZR50" s="1233"/>
      <c r="TZS50" s="1233"/>
      <c r="TZT50" s="1233"/>
      <c r="TZU50" s="1233"/>
      <c r="TZV50" s="1233"/>
      <c r="TZW50" s="1233"/>
      <c r="TZX50" s="1233"/>
      <c r="TZY50" s="1232"/>
      <c r="TZZ50" s="1233"/>
      <c r="UAA50" s="1233"/>
      <c r="UAB50" s="1233"/>
      <c r="UAC50" s="1233"/>
      <c r="UAD50" s="1233"/>
      <c r="UAE50" s="1233"/>
      <c r="UAF50" s="1233"/>
      <c r="UAG50" s="1233"/>
      <c r="UAH50" s="1232"/>
      <c r="UAI50" s="1233"/>
      <c r="UAJ50" s="1233"/>
      <c r="UAK50" s="1233"/>
      <c r="UAL50" s="1233"/>
      <c r="UAM50" s="1233"/>
      <c r="UAN50" s="1233"/>
      <c r="UAO50" s="1233"/>
      <c r="UAP50" s="1233"/>
      <c r="UAQ50" s="1232"/>
      <c r="UAR50" s="1233"/>
      <c r="UAS50" s="1233"/>
      <c r="UAT50" s="1233"/>
      <c r="UAU50" s="1233"/>
      <c r="UAV50" s="1233"/>
      <c r="UAW50" s="1233"/>
      <c r="UAX50" s="1233"/>
      <c r="UAY50" s="1233"/>
      <c r="UAZ50" s="1232"/>
      <c r="UBA50" s="1233"/>
      <c r="UBB50" s="1233"/>
      <c r="UBC50" s="1233"/>
      <c r="UBD50" s="1233"/>
      <c r="UBE50" s="1233"/>
      <c r="UBF50" s="1233"/>
      <c r="UBG50" s="1233"/>
      <c r="UBH50" s="1233"/>
      <c r="UBI50" s="1232"/>
      <c r="UBJ50" s="1233"/>
      <c r="UBK50" s="1233"/>
      <c r="UBL50" s="1233"/>
      <c r="UBM50" s="1233"/>
      <c r="UBN50" s="1233"/>
      <c r="UBO50" s="1233"/>
      <c r="UBP50" s="1233"/>
      <c r="UBQ50" s="1233"/>
      <c r="UBR50" s="1232"/>
      <c r="UBS50" s="1233"/>
      <c r="UBT50" s="1233"/>
      <c r="UBU50" s="1233"/>
      <c r="UBV50" s="1233"/>
      <c r="UBW50" s="1233"/>
      <c r="UBX50" s="1233"/>
      <c r="UBY50" s="1233"/>
      <c r="UBZ50" s="1233"/>
      <c r="UCA50" s="1232"/>
      <c r="UCB50" s="1233"/>
      <c r="UCC50" s="1233"/>
      <c r="UCD50" s="1233"/>
      <c r="UCE50" s="1233"/>
      <c r="UCF50" s="1233"/>
      <c r="UCG50" s="1233"/>
      <c r="UCH50" s="1233"/>
      <c r="UCI50" s="1233"/>
      <c r="UCJ50" s="1232"/>
      <c r="UCK50" s="1233"/>
      <c r="UCL50" s="1233"/>
      <c r="UCM50" s="1233"/>
      <c r="UCN50" s="1233"/>
      <c r="UCO50" s="1233"/>
      <c r="UCP50" s="1233"/>
      <c r="UCQ50" s="1233"/>
      <c r="UCR50" s="1233"/>
      <c r="UCS50" s="1232"/>
      <c r="UCT50" s="1233"/>
      <c r="UCU50" s="1233"/>
      <c r="UCV50" s="1233"/>
      <c r="UCW50" s="1233"/>
      <c r="UCX50" s="1233"/>
      <c r="UCY50" s="1233"/>
      <c r="UCZ50" s="1233"/>
      <c r="UDA50" s="1233"/>
      <c r="UDB50" s="1232"/>
      <c r="UDC50" s="1233"/>
      <c r="UDD50" s="1233"/>
      <c r="UDE50" s="1233"/>
      <c r="UDF50" s="1233"/>
      <c r="UDG50" s="1233"/>
      <c r="UDH50" s="1233"/>
      <c r="UDI50" s="1233"/>
      <c r="UDJ50" s="1233"/>
      <c r="UDK50" s="1232"/>
      <c r="UDL50" s="1233"/>
      <c r="UDM50" s="1233"/>
      <c r="UDN50" s="1233"/>
      <c r="UDO50" s="1233"/>
      <c r="UDP50" s="1233"/>
      <c r="UDQ50" s="1233"/>
      <c r="UDR50" s="1233"/>
      <c r="UDS50" s="1233"/>
      <c r="UDT50" s="1232"/>
      <c r="UDU50" s="1233"/>
      <c r="UDV50" s="1233"/>
      <c r="UDW50" s="1233"/>
      <c r="UDX50" s="1233"/>
      <c r="UDY50" s="1233"/>
      <c r="UDZ50" s="1233"/>
      <c r="UEA50" s="1233"/>
      <c r="UEB50" s="1233"/>
      <c r="UEC50" s="1232"/>
      <c r="UED50" s="1233"/>
      <c r="UEE50" s="1233"/>
      <c r="UEF50" s="1233"/>
      <c r="UEG50" s="1233"/>
      <c r="UEH50" s="1233"/>
      <c r="UEI50" s="1233"/>
      <c r="UEJ50" s="1233"/>
      <c r="UEK50" s="1233"/>
      <c r="UEL50" s="1232"/>
      <c r="UEM50" s="1233"/>
      <c r="UEN50" s="1233"/>
      <c r="UEO50" s="1233"/>
      <c r="UEP50" s="1233"/>
      <c r="UEQ50" s="1233"/>
      <c r="UER50" s="1233"/>
      <c r="UES50" s="1233"/>
      <c r="UET50" s="1233"/>
      <c r="UEU50" s="1232"/>
      <c r="UEV50" s="1233"/>
      <c r="UEW50" s="1233"/>
      <c r="UEX50" s="1233"/>
      <c r="UEY50" s="1233"/>
      <c r="UEZ50" s="1233"/>
      <c r="UFA50" s="1233"/>
      <c r="UFB50" s="1233"/>
      <c r="UFC50" s="1233"/>
      <c r="UFD50" s="1232"/>
      <c r="UFE50" s="1233"/>
      <c r="UFF50" s="1233"/>
      <c r="UFG50" s="1233"/>
      <c r="UFH50" s="1233"/>
      <c r="UFI50" s="1233"/>
      <c r="UFJ50" s="1233"/>
      <c r="UFK50" s="1233"/>
      <c r="UFL50" s="1233"/>
      <c r="UFM50" s="1232"/>
      <c r="UFN50" s="1233"/>
      <c r="UFO50" s="1233"/>
      <c r="UFP50" s="1233"/>
      <c r="UFQ50" s="1233"/>
      <c r="UFR50" s="1233"/>
      <c r="UFS50" s="1233"/>
      <c r="UFT50" s="1233"/>
      <c r="UFU50" s="1233"/>
      <c r="UFV50" s="1232"/>
      <c r="UFW50" s="1233"/>
      <c r="UFX50" s="1233"/>
      <c r="UFY50" s="1233"/>
      <c r="UFZ50" s="1233"/>
      <c r="UGA50" s="1233"/>
      <c r="UGB50" s="1233"/>
      <c r="UGC50" s="1233"/>
      <c r="UGD50" s="1233"/>
      <c r="UGE50" s="1232"/>
      <c r="UGF50" s="1233"/>
      <c r="UGG50" s="1233"/>
      <c r="UGH50" s="1233"/>
      <c r="UGI50" s="1233"/>
      <c r="UGJ50" s="1233"/>
      <c r="UGK50" s="1233"/>
      <c r="UGL50" s="1233"/>
      <c r="UGM50" s="1233"/>
      <c r="UGN50" s="1232"/>
      <c r="UGO50" s="1233"/>
      <c r="UGP50" s="1233"/>
      <c r="UGQ50" s="1233"/>
      <c r="UGR50" s="1233"/>
      <c r="UGS50" s="1233"/>
      <c r="UGT50" s="1233"/>
      <c r="UGU50" s="1233"/>
      <c r="UGV50" s="1233"/>
      <c r="UGW50" s="1232"/>
      <c r="UGX50" s="1233"/>
      <c r="UGY50" s="1233"/>
      <c r="UGZ50" s="1233"/>
      <c r="UHA50" s="1233"/>
      <c r="UHB50" s="1233"/>
      <c r="UHC50" s="1233"/>
      <c r="UHD50" s="1233"/>
      <c r="UHE50" s="1233"/>
      <c r="UHF50" s="1232"/>
      <c r="UHG50" s="1233"/>
      <c r="UHH50" s="1233"/>
      <c r="UHI50" s="1233"/>
      <c r="UHJ50" s="1233"/>
      <c r="UHK50" s="1233"/>
      <c r="UHL50" s="1233"/>
      <c r="UHM50" s="1233"/>
      <c r="UHN50" s="1233"/>
      <c r="UHO50" s="1232"/>
      <c r="UHP50" s="1233"/>
      <c r="UHQ50" s="1233"/>
      <c r="UHR50" s="1233"/>
      <c r="UHS50" s="1233"/>
      <c r="UHT50" s="1233"/>
      <c r="UHU50" s="1233"/>
      <c r="UHV50" s="1233"/>
      <c r="UHW50" s="1233"/>
      <c r="UHX50" s="1232"/>
      <c r="UHY50" s="1233"/>
      <c r="UHZ50" s="1233"/>
      <c r="UIA50" s="1233"/>
      <c r="UIB50" s="1233"/>
      <c r="UIC50" s="1233"/>
      <c r="UID50" s="1233"/>
      <c r="UIE50" s="1233"/>
      <c r="UIF50" s="1233"/>
      <c r="UIG50" s="1232"/>
      <c r="UIH50" s="1233"/>
      <c r="UII50" s="1233"/>
      <c r="UIJ50" s="1233"/>
      <c r="UIK50" s="1233"/>
      <c r="UIL50" s="1233"/>
      <c r="UIM50" s="1233"/>
      <c r="UIN50" s="1233"/>
      <c r="UIO50" s="1233"/>
      <c r="UIP50" s="1232"/>
      <c r="UIQ50" s="1233"/>
      <c r="UIR50" s="1233"/>
      <c r="UIS50" s="1233"/>
      <c r="UIT50" s="1233"/>
      <c r="UIU50" s="1233"/>
      <c r="UIV50" s="1233"/>
      <c r="UIW50" s="1233"/>
      <c r="UIX50" s="1233"/>
      <c r="UIY50" s="1232"/>
      <c r="UIZ50" s="1233"/>
      <c r="UJA50" s="1233"/>
      <c r="UJB50" s="1233"/>
      <c r="UJC50" s="1233"/>
      <c r="UJD50" s="1233"/>
      <c r="UJE50" s="1233"/>
      <c r="UJF50" s="1233"/>
      <c r="UJG50" s="1233"/>
      <c r="UJH50" s="1232"/>
      <c r="UJI50" s="1233"/>
      <c r="UJJ50" s="1233"/>
      <c r="UJK50" s="1233"/>
      <c r="UJL50" s="1233"/>
      <c r="UJM50" s="1233"/>
      <c r="UJN50" s="1233"/>
      <c r="UJO50" s="1233"/>
      <c r="UJP50" s="1233"/>
      <c r="UJQ50" s="1232"/>
      <c r="UJR50" s="1233"/>
      <c r="UJS50" s="1233"/>
      <c r="UJT50" s="1233"/>
      <c r="UJU50" s="1233"/>
      <c r="UJV50" s="1233"/>
      <c r="UJW50" s="1233"/>
      <c r="UJX50" s="1233"/>
      <c r="UJY50" s="1233"/>
      <c r="UJZ50" s="1232"/>
      <c r="UKA50" s="1233"/>
      <c r="UKB50" s="1233"/>
      <c r="UKC50" s="1233"/>
      <c r="UKD50" s="1233"/>
      <c r="UKE50" s="1233"/>
      <c r="UKF50" s="1233"/>
      <c r="UKG50" s="1233"/>
      <c r="UKH50" s="1233"/>
      <c r="UKI50" s="1232"/>
      <c r="UKJ50" s="1233"/>
      <c r="UKK50" s="1233"/>
      <c r="UKL50" s="1233"/>
      <c r="UKM50" s="1233"/>
      <c r="UKN50" s="1233"/>
      <c r="UKO50" s="1233"/>
      <c r="UKP50" s="1233"/>
      <c r="UKQ50" s="1233"/>
      <c r="UKR50" s="1232"/>
      <c r="UKS50" s="1233"/>
      <c r="UKT50" s="1233"/>
      <c r="UKU50" s="1233"/>
      <c r="UKV50" s="1233"/>
      <c r="UKW50" s="1233"/>
      <c r="UKX50" s="1233"/>
      <c r="UKY50" s="1233"/>
      <c r="UKZ50" s="1233"/>
      <c r="ULA50" s="1232"/>
      <c r="ULB50" s="1233"/>
      <c r="ULC50" s="1233"/>
      <c r="ULD50" s="1233"/>
      <c r="ULE50" s="1233"/>
      <c r="ULF50" s="1233"/>
      <c r="ULG50" s="1233"/>
      <c r="ULH50" s="1233"/>
      <c r="ULI50" s="1233"/>
      <c r="ULJ50" s="1232"/>
      <c r="ULK50" s="1233"/>
      <c r="ULL50" s="1233"/>
      <c r="ULM50" s="1233"/>
      <c r="ULN50" s="1233"/>
      <c r="ULO50" s="1233"/>
      <c r="ULP50" s="1233"/>
      <c r="ULQ50" s="1233"/>
      <c r="ULR50" s="1233"/>
      <c r="ULS50" s="1232"/>
      <c r="ULT50" s="1233"/>
      <c r="ULU50" s="1233"/>
      <c r="ULV50" s="1233"/>
      <c r="ULW50" s="1233"/>
      <c r="ULX50" s="1233"/>
      <c r="ULY50" s="1233"/>
      <c r="ULZ50" s="1233"/>
      <c r="UMA50" s="1233"/>
      <c r="UMB50" s="1232"/>
      <c r="UMC50" s="1233"/>
      <c r="UMD50" s="1233"/>
      <c r="UME50" s="1233"/>
      <c r="UMF50" s="1233"/>
      <c r="UMG50" s="1233"/>
      <c r="UMH50" s="1233"/>
      <c r="UMI50" s="1233"/>
      <c r="UMJ50" s="1233"/>
      <c r="UMK50" s="1232"/>
      <c r="UML50" s="1233"/>
      <c r="UMM50" s="1233"/>
      <c r="UMN50" s="1233"/>
      <c r="UMO50" s="1233"/>
      <c r="UMP50" s="1233"/>
      <c r="UMQ50" s="1233"/>
      <c r="UMR50" s="1233"/>
      <c r="UMS50" s="1233"/>
      <c r="UMT50" s="1232"/>
      <c r="UMU50" s="1233"/>
      <c r="UMV50" s="1233"/>
      <c r="UMW50" s="1233"/>
      <c r="UMX50" s="1233"/>
      <c r="UMY50" s="1233"/>
      <c r="UMZ50" s="1233"/>
      <c r="UNA50" s="1233"/>
      <c r="UNB50" s="1233"/>
      <c r="UNC50" s="1232"/>
      <c r="UND50" s="1233"/>
      <c r="UNE50" s="1233"/>
      <c r="UNF50" s="1233"/>
      <c r="UNG50" s="1233"/>
      <c r="UNH50" s="1233"/>
      <c r="UNI50" s="1233"/>
      <c r="UNJ50" s="1233"/>
      <c r="UNK50" s="1233"/>
      <c r="UNL50" s="1232"/>
      <c r="UNM50" s="1233"/>
      <c r="UNN50" s="1233"/>
      <c r="UNO50" s="1233"/>
      <c r="UNP50" s="1233"/>
      <c r="UNQ50" s="1233"/>
      <c r="UNR50" s="1233"/>
      <c r="UNS50" s="1233"/>
      <c r="UNT50" s="1233"/>
      <c r="UNU50" s="1232"/>
      <c r="UNV50" s="1233"/>
      <c r="UNW50" s="1233"/>
      <c r="UNX50" s="1233"/>
      <c r="UNY50" s="1233"/>
      <c r="UNZ50" s="1233"/>
      <c r="UOA50" s="1233"/>
      <c r="UOB50" s="1233"/>
      <c r="UOC50" s="1233"/>
      <c r="UOD50" s="1232"/>
      <c r="UOE50" s="1233"/>
      <c r="UOF50" s="1233"/>
      <c r="UOG50" s="1233"/>
      <c r="UOH50" s="1233"/>
      <c r="UOI50" s="1233"/>
      <c r="UOJ50" s="1233"/>
      <c r="UOK50" s="1233"/>
      <c r="UOL50" s="1233"/>
      <c r="UOM50" s="1232"/>
      <c r="UON50" s="1233"/>
      <c r="UOO50" s="1233"/>
      <c r="UOP50" s="1233"/>
      <c r="UOQ50" s="1233"/>
      <c r="UOR50" s="1233"/>
      <c r="UOS50" s="1233"/>
      <c r="UOT50" s="1233"/>
      <c r="UOU50" s="1233"/>
      <c r="UOV50" s="1232"/>
      <c r="UOW50" s="1233"/>
      <c r="UOX50" s="1233"/>
      <c r="UOY50" s="1233"/>
      <c r="UOZ50" s="1233"/>
      <c r="UPA50" s="1233"/>
      <c r="UPB50" s="1233"/>
      <c r="UPC50" s="1233"/>
      <c r="UPD50" s="1233"/>
      <c r="UPE50" s="1232"/>
      <c r="UPF50" s="1233"/>
      <c r="UPG50" s="1233"/>
      <c r="UPH50" s="1233"/>
      <c r="UPI50" s="1233"/>
      <c r="UPJ50" s="1233"/>
      <c r="UPK50" s="1233"/>
      <c r="UPL50" s="1233"/>
      <c r="UPM50" s="1233"/>
      <c r="UPN50" s="1232"/>
      <c r="UPO50" s="1233"/>
      <c r="UPP50" s="1233"/>
      <c r="UPQ50" s="1233"/>
      <c r="UPR50" s="1233"/>
      <c r="UPS50" s="1233"/>
      <c r="UPT50" s="1233"/>
      <c r="UPU50" s="1233"/>
      <c r="UPV50" s="1233"/>
      <c r="UPW50" s="1232"/>
      <c r="UPX50" s="1233"/>
      <c r="UPY50" s="1233"/>
      <c r="UPZ50" s="1233"/>
      <c r="UQA50" s="1233"/>
      <c r="UQB50" s="1233"/>
      <c r="UQC50" s="1233"/>
      <c r="UQD50" s="1233"/>
      <c r="UQE50" s="1233"/>
      <c r="UQF50" s="1232"/>
      <c r="UQG50" s="1233"/>
      <c r="UQH50" s="1233"/>
      <c r="UQI50" s="1233"/>
      <c r="UQJ50" s="1233"/>
      <c r="UQK50" s="1233"/>
      <c r="UQL50" s="1233"/>
      <c r="UQM50" s="1233"/>
      <c r="UQN50" s="1233"/>
      <c r="UQO50" s="1232"/>
      <c r="UQP50" s="1233"/>
      <c r="UQQ50" s="1233"/>
      <c r="UQR50" s="1233"/>
      <c r="UQS50" s="1233"/>
      <c r="UQT50" s="1233"/>
      <c r="UQU50" s="1233"/>
      <c r="UQV50" s="1233"/>
      <c r="UQW50" s="1233"/>
      <c r="UQX50" s="1232"/>
      <c r="UQY50" s="1233"/>
      <c r="UQZ50" s="1233"/>
      <c r="URA50" s="1233"/>
      <c r="URB50" s="1233"/>
      <c r="URC50" s="1233"/>
      <c r="URD50" s="1233"/>
      <c r="URE50" s="1233"/>
      <c r="URF50" s="1233"/>
      <c r="URG50" s="1232"/>
      <c r="URH50" s="1233"/>
      <c r="URI50" s="1233"/>
      <c r="URJ50" s="1233"/>
      <c r="URK50" s="1233"/>
      <c r="URL50" s="1233"/>
      <c r="URM50" s="1233"/>
      <c r="URN50" s="1233"/>
      <c r="URO50" s="1233"/>
      <c r="URP50" s="1232"/>
      <c r="URQ50" s="1233"/>
      <c r="URR50" s="1233"/>
      <c r="URS50" s="1233"/>
      <c r="URT50" s="1233"/>
      <c r="URU50" s="1233"/>
      <c r="URV50" s="1233"/>
      <c r="URW50" s="1233"/>
      <c r="URX50" s="1233"/>
      <c r="URY50" s="1232"/>
      <c r="URZ50" s="1233"/>
      <c r="USA50" s="1233"/>
      <c r="USB50" s="1233"/>
      <c r="USC50" s="1233"/>
      <c r="USD50" s="1233"/>
      <c r="USE50" s="1233"/>
      <c r="USF50" s="1233"/>
      <c r="USG50" s="1233"/>
      <c r="USH50" s="1232"/>
      <c r="USI50" s="1233"/>
      <c r="USJ50" s="1233"/>
      <c r="USK50" s="1233"/>
      <c r="USL50" s="1233"/>
      <c r="USM50" s="1233"/>
      <c r="USN50" s="1233"/>
      <c r="USO50" s="1233"/>
      <c r="USP50" s="1233"/>
      <c r="USQ50" s="1232"/>
      <c r="USR50" s="1233"/>
      <c r="USS50" s="1233"/>
      <c r="UST50" s="1233"/>
      <c r="USU50" s="1233"/>
      <c r="USV50" s="1233"/>
      <c r="USW50" s="1233"/>
      <c r="USX50" s="1233"/>
      <c r="USY50" s="1233"/>
      <c r="USZ50" s="1232"/>
      <c r="UTA50" s="1233"/>
      <c r="UTB50" s="1233"/>
      <c r="UTC50" s="1233"/>
      <c r="UTD50" s="1233"/>
      <c r="UTE50" s="1233"/>
      <c r="UTF50" s="1233"/>
      <c r="UTG50" s="1233"/>
      <c r="UTH50" s="1233"/>
      <c r="UTI50" s="1232"/>
      <c r="UTJ50" s="1233"/>
      <c r="UTK50" s="1233"/>
      <c r="UTL50" s="1233"/>
      <c r="UTM50" s="1233"/>
      <c r="UTN50" s="1233"/>
      <c r="UTO50" s="1233"/>
      <c r="UTP50" s="1233"/>
      <c r="UTQ50" s="1233"/>
      <c r="UTR50" s="1232"/>
      <c r="UTS50" s="1233"/>
      <c r="UTT50" s="1233"/>
      <c r="UTU50" s="1233"/>
      <c r="UTV50" s="1233"/>
      <c r="UTW50" s="1233"/>
      <c r="UTX50" s="1233"/>
      <c r="UTY50" s="1233"/>
      <c r="UTZ50" s="1233"/>
      <c r="UUA50" s="1232"/>
      <c r="UUB50" s="1233"/>
      <c r="UUC50" s="1233"/>
      <c r="UUD50" s="1233"/>
      <c r="UUE50" s="1233"/>
      <c r="UUF50" s="1233"/>
      <c r="UUG50" s="1233"/>
      <c r="UUH50" s="1233"/>
      <c r="UUI50" s="1233"/>
      <c r="UUJ50" s="1232"/>
      <c r="UUK50" s="1233"/>
      <c r="UUL50" s="1233"/>
      <c r="UUM50" s="1233"/>
      <c r="UUN50" s="1233"/>
      <c r="UUO50" s="1233"/>
      <c r="UUP50" s="1233"/>
      <c r="UUQ50" s="1233"/>
      <c r="UUR50" s="1233"/>
      <c r="UUS50" s="1232"/>
      <c r="UUT50" s="1233"/>
      <c r="UUU50" s="1233"/>
      <c r="UUV50" s="1233"/>
      <c r="UUW50" s="1233"/>
      <c r="UUX50" s="1233"/>
      <c r="UUY50" s="1233"/>
      <c r="UUZ50" s="1233"/>
      <c r="UVA50" s="1233"/>
      <c r="UVB50" s="1232"/>
      <c r="UVC50" s="1233"/>
      <c r="UVD50" s="1233"/>
      <c r="UVE50" s="1233"/>
      <c r="UVF50" s="1233"/>
      <c r="UVG50" s="1233"/>
      <c r="UVH50" s="1233"/>
      <c r="UVI50" s="1233"/>
      <c r="UVJ50" s="1233"/>
      <c r="UVK50" s="1232"/>
      <c r="UVL50" s="1233"/>
      <c r="UVM50" s="1233"/>
      <c r="UVN50" s="1233"/>
      <c r="UVO50" s="1233"/>
      <c r="UVP50" s="1233"/>
      <c r="UVQ50" s="1233"/>
      <c r="UVR50" s="1233"/>
      <c r="UVS50" s="1233"/>
      <c r="UVT50" s="1232"/>
      <c r="UVU50" s="1233"/>
      <c r="UVV50" s="1233"/>
      <c r="UVW50" s="1233"/>
      <c r="UVX50" s="1233"/>
      <c r="UVY50" s="1233"/>
      <c r="UVZ50" s="1233"/>
      <c r="UWA50" s="1233"/>
      <c r="UWB50" s="1233"/>
      <c r="UWC50" s="1232"/>
      <c r="UWD50" s="1233"/>
      <c r="UWE50" s="1233"/>
      <c r="UWF50" s="1233"/>
      <c r="UWG50" s="1233"/>
      <c r="UWH50" s="1233"/>
      <c r="UWI50" s="1233"/>
      <c r="UWJ50" s="1233"/>
      <c r="UWK50" s="1233"/>
      <c r="UWL50" s="1232"/>
      <c r="UWM50" s="1233"/>
      <c r="UWN50" s="1233"/>
      <c r="UWO50" s="1233"/>
      <c r="UWP50" s="1233"/>
      <c r="UWQ50" s="1233"/>
      <c r="UWR50" s="1233"/>
      <c r="UWS50" s="1233"/>
      <c r="UWT50" s="1233"/>
      <c r="UWU50" s="1232"/>
      <c r="UWV50" s="1233"/>
      <c r="UWW50" s="1233"/>
      <c r="UWX50" s="1233"/>
      <c r="UWY50" s="1233"/>
      <c r="UWZ50" s="1233"/>
      <c r="UXA50" s="1233"/>
      <c r="UXB50" s="1233"/>
      <c r="UXC50" s="1233"/>
      <c r="UXD50" s="1232"/>
      <c r="UXE50" s="1233"/>
      <c r="UXF50" s="1233"/>
      <c r="UXG50" s="1233"/>
      <c r="UXH50" s="1233"/>
      <c r="UXI50" s="1233"/>
      <c r="UXJ50" s="1233"/>
      <c r="UXK50" s="1233"/>
      <c r="UXL50" s="1233"/>
      <c r="UXM50" s="1232"/>
      <c r="UXN50" s="1233"/>
      <c r="UXO50" s="1233"/>
      <c r="UXP50" s="1233"/>
      <c r="UXQ50" s="1233"/>
      <c r="UXR50" s="1233"/>
      <c r="UXS50" s="1233"/>
      <c r="UXT50" s="1233"/>
      <c r="UXU50" s="1233"/>
      <c r="UXV50" s="1232"/>
      <c r="UXW50" s="1233"/>
      <c r="UXX50" s="1233"/>
      <c r="UXY50" s="1233"/>
      <c r="UXZ50" s="1233"/>
      <c r="UYA50" s="1233"/>
      <c r="UYB50" s="1233"/>
      <c r="UYC50" s="1233"/>
      <c r="UYD50" s="1233"/>
      <c r="UYE50" s="1232"/>
      <c r="UYF50" s="1233"/>
      <c r="UYG50" s="1233"/>
      <c r="UYH50" s="1233"/>
      <c r="UYI50" s="1233"/>
      <c r="UYJ50" s="1233"/>
      <c r="UYK50" s="1233"/>
      <c r="UYL50" s="1233"/>
      <c r="UYM50" s="1233"/>
      <c r="UYN50" s="1232"/>
      <c r="UYO50" s="1233"/>
      <c r="UYP50" s="1233"/>
      <c r="UYQ50" s="1233"/>
      <c r="UYR50" s="1233"/>
      <c r="UYS50" s="1233"/>
      <c r="UYT50" s="1233"/>
      <c r="UYU50" s="1233"/>
      <c r="UYV50" s="1233"/>
      <c r="UYW50" s="1232"/>
      <c r="UYX50" s="1233"/>
      <c r="UYY50" s="1233"/>
      <c r="UYZ50" s="1233"/>
      <c r="UZA50" s="1233"/>
      <c r="UZB50" s="1233"/>
      <c r="UZC50" s="1233"/>
      <c r="UZD50" s="1233"/>
      <c r="UZE50" s="1233"/>
      <c r="UZF50" s="1232"/>
      <c r="UZG50" s="1233"/>
      <c r="UZH50" s="1233"/>
      <c r="UZI50" s="1233"/>
      <c r="UZJ50" s="1233"/>
      <c r="UZK50" s="1233"/>
      <c r="UZL50" s="1233"/>
      <c r="UZM50" s="1233"/>
      <c r="UZN50" s="1233"/>
      <c r="UZO50" s="1232"/>
      <c r="UZP50" s="1233"/>
      <c r="UZQ50" s="1233"/>
      <c r="UZR50" s="1233"/>
      <c r="UZS50" s="1233"/>
      <c r="UZT50" s="1233"/>
      <c r="UZU50" s="1233"/>
      <c r="UZV50" s="1233"/>
      <c r="UZW50" s="1233"/>
      <c r="UZX50" s="1232"/>
      <c r="UZY50" s="1233"/>
      <c r="UZZ50" s="1233"/>
      <c r="VAA50" s="1233"/>
      <c r="VAB50" s="1233"/>
      <c r="VAC50" s="1233"/>
      <c r="VAD50" s="1233"/>
      <c r="VAE50" s="1233"/>
      <c r="VAF50" s="1233"/>
      <c r="VAG50" s="1232"/>
      <c r="VAH50" s="1233"/>
      <c r="VAI50" s="1233"/>
      <c r="VAJ50" s="1233"/>
      <c r="VAK50" s="1233"/>
      <c r="VAL50" s="1233"/>
      <c r="VAM50" s="1233"/>
      <c r="VAN50" s="1233"/>
      <c r="VAO50" s="1233"/>
      <c r="VAP50" s="1232"/>
      <c r="VAQ50" s="1233"/>
      <c r="VAR50" s="1233"/>
      <c r="VAS50" s="1233"/>
      <c r="VAT50" s="1233"/>
      <c r="VAU50" s="1233"/>
      <c r="VAV50" s="1233"/>
      <c r="VAW50" s="1233"/>
      <c r="VAX50" s="1233"/>
      <c r="VAY50" s="1232"/>
      <c r="VAZ50" s="1233"/>
      <c r="VBA50" s="1233"/>
      <c r="VBB50" s="1233"/>
      <c r="VBC50" s="1233"/>
      <c r="VBD50" s="1233"/>
      <c r="VBE50" s="1233"/>
      <c r="VBF50" s="1233"/>
      <c r="VBG50" s="1233"/>
      <c r="VBH50" s="1232"/>
      <c r="VBI50" s="1233"/>
      <c r="VBJ50" s="1233"/>
      <c r="VBK50" s="1233"/>
      <c r="VBL50" s="1233"/>
      <c r="VBM50" s="1233"/>
      <c r="VBN50" s="1233"/>
      <c r="VBO50" s="1233"/>
      <c r="VBP50" s="1233"/>
      <c r="VBQ50" s="1232"/>
      <c r="VBR50" s="1233"/>
      <c r="VBS50" s="1233"/>
      <c r="VBT50" s="1233"/>
      <c r="VBU50" s="1233"/>
      <c r="VBV50" s="1233"/>
      <c r="VBW50" s="1233"/>
      <c r="VBX50" s="1233"/>
      <c r="VBY50" s="1233"/>
      <c r="VBZ50" s="1232"/>
      <c r="VCA50" s="1233"/>
      <c r="VCB50" s="1233"/>
      <c r="VCC50" s="1233"/>
      <c r="VCD50" s="1233"/>
      <c r="VCE50" s="1233"/>
      <c r="VCF50" s="1233"/>
      <c r="VCG50" s="1233"/>
      <c r="VCH50" s="1233"/>
      <c r="VCI50" s="1232"/>
      <c r="VCJ50" s="1233"/>
      <c r="VCK50" s="1233"/>
      <c r="VCL50" s="1233"/>
      <c r="VCM50" s="1233"/>
      <c r="VCN50" s="1233"/>
      <c r="VCO50" s="1233"/>
      <c r="VCP50" s="1233"/>
      <c r="VCQ50" s="1233"/>
      <c r="VCR50" s="1232"/>
      <c r="VCS50" s="1233"/>
      <c r="VCT50" s="1233"/>
      <c r="VCU50" s="1233"/>
      <c r="VCV50" s="1233"/>
      <c r="VCW50" s="1233"/>
      <c r="VCX50" s="1233"/>
      <c r="VCY50" s="1233"/>
      <c r="VCZ50" s="1233"/>
      <c r="VDA50" s="1232"/>
      <c r="VDB50" s="1233"/>
      <c r="VDC50" s="1233"/>
      <c r="VDD50" s="1233"/>
      <c r="VDE50" s="1233"/>
      <c r="VDF50" s="1233"/>
      <c r="VDG50" s="1233"/>
      <c r="VDH50" s="1233"/>
      <c r="VDI50" s="1233"/>
      <c r="VDJ50" s="1232"/>
      <c r="VDK50" s="1233"/>
      <c r="VDL50" s="1233"/>
      <c r="VDM50" s="1233"/>
      <c r="VDN50" s="1233"/>
      <c r="VDO50" s="1233"/>
      <c r="VDP50" s="1233"/>
      <c r="VDQ50" s="1233"/>
      <c r="VDR50" s="1233"/>
      <c r="VDS50" s="1232"/>
      <c r="VDT50" s="1233"/>
      <c r="VDU50" s="1233"/>
      <c r="VDV50" s="1233"/>
      <c r="VDW50" s="1233"/>
      <c r="VDX50" s="1233"/>
      <c r="VDY50" s="1233"/>
      <c r="VDZ50" s="1233"/>
      <c r="VEA50" s="1233"/>
      <c r="VEB50" s="1232"/>
      <c r="VEC50" s="1233"/>
      <c r="VED50" s="1233"/>
      <c r="VEE50" s="1233"/>
      <c r="VEF50" s="1233"/>
      <c r="VEG50" s="1233"/>
      <c r="VEH50" s="1233"/>
      <c r="VEI50" s="1233"/>
      <c r="VEJ50" s="1233"/>
      <c r="VEK50" s="1232"/>
      <c r="VEL50" s="1233"/>
      <c r="VEM50" s="1233"/>
      <c r="VEN50" s="1233"/>
      <c r="VEO50" s="1233"/>
      <c r="VEP50" s="1233"/>
      <c r="VEQ50" s="1233"/>
      <c r="VER50" s="1233"/>
      <c r="VES50" s="1233"/>
      <c r="VET50" s="1232"/>
      <c r="VEU50" s="1233"/>
      <c r="VEV50" s="1233"/>
      <c r="VEW50" s="1233"/>
      <c r="VEX50" s="1233"/>
      <c r="VEY50" s="1233"/>
      <c r="VEZ50" s="1233"/>
      <c r="VFA50" s="1233"/>
      <c r="VFB50" s="1233"/>
      <c r="VFC50" s="1232"/>
      <c r="VFD50" s="1233"/>
      <c r="VFE50" s="1233"/>
      <c r="VFF50" s="1233"/>
      <c r="VFG50" s="1233"/>
      <c r="VFH50" s="1233"/>
      <c r="VFI50" s="1233"/>
      <c r="VFJ50" s="1233"/>
      <c r="VFK50" s="1233"/>
      <c r="VFL50" s="1232"/>
      <c r="VFM50" s="1233"/>
      <c r="VFN50" s="1233"/>
      <c r="VFO50" s="1233"/>
      <c r="VFP50" s="1233"/>
      <c r="VFQ50" s="1233"/>
      <c r="VFR50" s="1233"/>
      <c r="VFS50" s="1233"/>
      <c r="VFT50" s="1233"/>
      <c r="VFU50" s="1232"/>
      <c r="VFV50" s="1233"/>
      <c r="VFW50" s="1233"/>
      <c r="VFX50" s="1233"/>
      <c r="VFY50" s="1233"/>
      <c r="VFZ50" s="1233"/>
      <c r="VGA50" s="1233"/>
      <c r="VGB50" s="1233"/>
      <c r="VGC50" s="1233"/>
      <c r="VGD50" s="1232"/>
      <c r="VGE50" s="1233"/>
      <c r="VGF50" s="1233"/>
      <c r="VGG50" s="1233"/>
      <c r="VGH50" s="1233"/>
      <c r="VGI50" s="1233"/>
      <c r="VGJ50" s="1233"/>
      <c r="VGK50" s="1233"/>
      <c r="VGL50" s="1233"/>
      <c r="VGM50" s="1232"/>
      <c r="VGN50" s="1233"/>
      <c r="VGO50" s="1233"/>
      <c r="VGP50" s="1233"/>
      <c r="VGQ50" s="1233"/>
      <c r="VGR50" s="1233"/>
      <c r="VGS50" s="1233"/>
      <c r="VGT50" s="1233"/>
      <c r="VGU50" s="1233"/>
      <c r="VGV50" s="1232"/>
      <c r="VGW50" s="1233"/>
      <c r="VGX50" s="1233"/>
      <c r="VGY50" s="1233"/>
      <c r="VGZ50" s="1233"/>
      <c r="VHA50" s="1233"/>
      <c r="VHB50" s="1233"/>
      <c r="VHC50" s="1233"/>
      <c r="VHD50" s="1233"/>
      <c r="VHE50" s="1232"/>
      <c r="VHF50" s="1233"/>
      <c r="VHG50" s="1233"/>
      <c r="VHH50" s="1233"/>
      <c r="VHI50" s="1233"/>
      <c r="VHJ50" s="1233"/>
      <c r="VHK50" s="1233"/>
      <c r="VHL50" s="1233"/>
      <c r="VHM50" s="1233"/>
      <c r="VHN50" s="1232"/>
      <c r="VHO50" s="1233"/>
      <c r="VHP50" s="1233"/>
      <c r="VHQ50" s="1233"/>
      <c r="VHR50" s="1233"/>
      <c r="VHS50" s="1233"/>
      <c r="VHT50" s="1233"/>
      <c r="VHU50" s="1233"/>
      <c r="VHV50" s="1233"/>
      <c r="VHW50" s="1232"/>
      <c r="VHX50" s="1233"/>
      <c r="VHY50" s="1233"/>
      <c r="VHZ50" s="1233"/>
      <c r="VIA50" s="1233"/>
      <c r="VIB50" s="1233"/>
      <c r="VIC50" s="1233"/>
      <c r="VID50" s="1233"/>
      <c r="VIE50" s="1233"/>
      <c r="VIF50" s="1232"/>
      <c r="VIG50" s="1233"/>
      <c r="VIH50" s="1233"/>
      <c r="VII50" s="1233"/>
      <c r="VIJ50" s="1233"/>
      <c r="VIK50" s="1233"/>
      <c r="VIL50" s="1233"/>
      <c r="VIM50" s="1233"/>
      <c r="VIN50" s="1233"/>
      <c r="VIO50" s="1232"/>
      <c r="VIP50" s="1233"/>
      <c r="VIQ50" s="1233"/>
      <c r="VIR50" s="1233"/>
      <c r="VIS50" s="1233"/>
      <c r="VIT50" s="1233"/>
      <c r="VIU50" s="1233"/>
      <c r="VIV50" s="1233"/>
      <c r="VIW50" s="1233"/>
      <c r="VIX50" s="1232"/>
      <c r="VIY50" s="1233"/>
      <c r="VIZ50" s="1233"/>
      <c r="VJA50" s="1233"/>
      <c r="VJB50" s="1233"/>
      <c r="VJC50" s="1233"/>
      <c r="VJD50" s="1233"/>
      <c r="VJE50" s="1233"/>
      <c r="VJF50" s="1233"/>
      <c r="VJG50" s="1232"/>
      <c r="VJH50" s="1233"/>
      <c r="VJI50" s="1233"/>
      <c r="VJJ50" s="1233"/>
      <c r="VJK50" s="1233"/>
      <c r="VJL50" s="1233"/>
      <c r="VJM50" s="1233"/>
      <c r="VJN50" s="1233"/>
      <c r="VJO50" s="1233"/>
      <c r="VJP50" s="1232"/>
      <c r="VJQ50" s="1233"/>
      <c r="VJR50" s="1233"/>
      <c r="VJS50" s="1233"/>
      <c r="VJT50" s="1233"/>
      <c r="VJU50" s="1233"/>
      <c r="VJV50" s="1233"/>
      <c r="VJW50" s="1233"/>
      <c r="VJX50" s="1233"/>
      <c r="VJY50" s="1232"/>
      <c r="VJZ50" s="1233"/>
      <c r="VKA50" s="1233"/>
      <c r="VKB50" s="1233"/>
      <c r="VKC50" s="1233"/>
      <c r="VKD50" s="1233"/>
      <c r="VKE50" s="1233"/>
      <c r="VKF50" s="1233"/>
      <c r="VKG50" s="1233"/>
      <c r="VKH50" s="1232"/>
      <c r="VKI50" s="1233"/>
      <c r="VKJ50" s="1233"/>
      <c r="VKK50" s="1233"/>
      <c r="VKL50" s="1233"/>
      <c r="VKM50" s="1233"/>
      <c r="VKN50" s="1233"/>
      <c r="VKO50" s="1233"/>
      <c r="VKP50" s="1233"/>
      <c r="VKQ50" s="1232"/>
      <c r="VKR50" s="1233"/>
      <c r="VKS50" s="1233"/>
      <c r="VKT50" s="1233"/>
      <c r="VKU50" s="1233"/>
      <c r="VKV50" s="1233"/>
      <c r="VKW50" s="1233"/>
      <c r="VKX50" s="1233"/>
      <c r="VKY50" s="1233"/>
      <c r="VKZ50" s="1232"/>
      <c r="VLA50" s="1233"/>
      <c r="VLB50" s="1233"/>
      <c r="VLC50" s="1233"/>
      <c r="VLD50" s="1233"/>
      <c r="VLE50" s="1233"/>
      <c r="VLF50" s="1233"/>
      <c r="VLG50" s="1233"/>
      <c r="VLH50" s="1233"/>
      <c r="VLI50" s="1232"/>
      <c r="VLJ50" s="1233"/>
      <c r="VLK50" s="1233"/>
      <c r="VLL50" s="1233"/>
      <c r="VLM50" s="1233"/>
      <c r="VLN50" s="1233"/>
      <c r="VLO50" s="1233"/>
      <c r="VLP50" s="1233"/>
      <c r="VLQ50" s="1233"/>
      <c r="VLR50" s="1232"/>
      <c r="VLS50" s="1233"/>
      <c r="VLT50" s="1233"/>
      <c r="VLU50" s="1233"/>
      <c r="VLV50" s="1233"/>
      <c r="VLW50" s="1233"/>
      <c r="VLX50" s="1233"/>
      <c r="VLY50" s="1233"/>
      <c r="VLZ50" s="1233"/>
      <c r="VMA50" s="1232"/>
      <c r="VMB50" s="1233"/>
      <c r="VMC50" s="1233"/>
      <c r="VMD50" s="1233"/>
      <c r="VME50" s="1233"/>
      <c r="VMF50" s="1233"/>
      <c r="VMG50" s="1233"/>
      <c r="VMH50" s="1233"/>
      <c r="VMI50" s="1233"/>
      <c r="VMJ50" s="1232"/>
      <c r="VMK50" s="1233"/>
      <c r="VML50" s="1233"/>
      <c r="VMM50" s="1233"/>
      <c r="VMN50" s="1233"/>
      <c r="VMO50" s="1233"/>
      <c r="VMP50" s="1233"/>
      <c r="VMQ50" s="1233"/>
      <c r="VMR50" s="1233"/>
      <c r="VMS50" s="1232"/>
      <c r="VMT50" s="1233"/>
      <c r="VMU50" s="1233"/>
      <c r="VMV50" s="1233"/>
      <c r="VMW50" s="1233"/>
      <c r="VMX50" s="1233"/>
      <c r="VMY50" s="1233"/>
      <c r="VMZ50" s="1233"/>
      <c r="VNA50" s="1233"/>
      <c r="VNB50" s="1232"/>
      <c r="VNC50" s="1233"/>
      <c r="VND50" s="1233"/>
      <c r="VNE50" s="1233"/>
      <c r="VNF50" s="1233"/>
      <c r="VNG50" s="1233"/>
      <c r="VNH50" s="1233"/>
      <c r="VNI50" s="1233"/>
      <c r="VNJ50" s="1233"/>
      <c r="VNK50" s="1232"/>
      <c r="VNL50" s="1233"/>
      <c r="VNM50" s="1233"/>
      <c r="VNN50" s="1233"/>
      <c r="VNO50" s="1233"/>
      <c r="VNP50" s="1233"/>
      <c r="VNQ50" s="1233"/>
      <c r="VNR50" s="1233"/>
      <c r="VNS50" s="1233"/>
      <c r="VNT50" s="1232"/>
      <c r="VNU50" s="1233"/>
      <c r="VNV50" s="1233"/>
      <c r="VNW50" s="1233"/>
      <c r="VNX50" s="1233"/>
      <c r="VNY50" s="1233"/>
      <c r="VNZ50" s="1233"/>
      <c r="VOA50" s="1233"/>
      <c r="VOB50" s="1233"/>
      <c r="VOC50" s="1232"/>
      <c r="VOD50" s="1233"/>
      <c r="VOE50" s="1233"/>
      <c r="VOF50" s="1233"/>
      <c r="VOG50" s="1233"/>
      <c r="VOH50" s="1233"/>
      <c r="VOI50" s="1233"/>
      <c r="VOJ50" s="1233"/>
      <c r="VOK50" s="1233"/>
      <c r="VOL50" s="1232"/>
      <c r="VOM50" s="1233"/>
      <c r="VON50" s="1233"/>
      <c r="VOO50" s="1233"/>
      <c r="VOP50" s="1233"/>
      <c r="VOQ50" s="1233"/>
      <c r="VOR50" s="1233"/>
      <c r="VOS50" s="1233"/>
      <c r="VOT50" s="1233"/>
      <c r="VOU50" s="1232"/>
      <c r="VOV50" s="1233"/>
      <c r="VOW50" s="1233"/>
      <c r="VOX50" s="1233"/>
      <c r="VOY50" s="1233"/>
      <c r="VOZ50" s="1233"/>
      <c r="VPA50" s="1233"/>
      <c r="VPB50" s="1233"/>
      <c r="VPC50" s="1233"/>
      <c r="VPD50" s="1232"/>
      <c r="VPE50" s="1233"/>
      <c r="VPF50" s="1233"/>
      <c r="VPG50" s="1233"/>
      <c r="VPH50" s="1233"/>
      <c r="VPI50" s="1233"/>
      <c r="VPJ50" s="1233"/>
      <c r="VPK50" s="1233"/>
      <c r="VPL50" s="1233"/>
      <c r="VPM50" s="1232"/>
      <c r="VPN50" s="1233"/>
      <c r="VPO50" s="1233"/>
      <c r="VPP50" s="1233"/>
      <c r="VPQ50" s="1233"/>
      <c r="VPR50" s="1233"/>
      <c r="VPS50" s="1233"/>
      <c r="VPT50" s="1233"/>
      <c r="VPU50" s="1233"/>
      <c r="VPV50" s="1232"/>
      <c r="VPW50" s="1233"/>
      <c r="VPX50" s="1233"/>
      <c r="VPY50" s="1233"/>
      <c r="VPZ50" s="1233"/>
      <c r="VQA50" s="1233"/>
      <c r="VQB50" s="1233"/>
      <c r="VQC50" s="1233"/>
      <c r="VQD50" s="1233"/>
      <c r="VQE50" s="1232"/>
      <c r="VQF50" s="1233"/>
      <c r="VQG50" s="1233"/>
      <c r="VQH50" s="1233"/>
      <c r="VQI50" s="1233"/>
      <c r="VQJ50" s="1233"/>
      <c r="VQK50" s="1233"/>
      <c r="VQL50" s="1233"/>
      <c r="VQM50" s="1233"/>
      <c r="VQN50" s="1232"/>
      <c r="VQO50" s="1233"/>
      <c r="VQP50" s="1233"/>
      <c r="VQQ50" s="1233"/>
      <c r="VQR50" s="1233"/>
      <c r="VQS50" s="1233"/>
      <c r="VQT50" s="1233"/>
      <c r="VQU50" s="1233"/>
      <c r="VQV50" s="1233"/>
      <c r="VQW50" s="1232"/>
      <c r="VQX50" s="1233"/>
      <c r="VQY50" s="1233"/>
      <c r="VQZ50" s="1233"/>
      <c r="VRA50" s="1233"/>
      <c r="VRB50" s="1233"/>
      <c r="VRC50" s="1233"/>
      <c r="VRD50" s="1233"/>
      <c r="VRE50" s="1233"/>
      <c r="VRF50" s="1232"/>
      <c r="VRG50" s="1233"/>
      <c r="VRH50" s="1233"/>
      <c r="VRI50" s="1233"/>
      <c r="VRJ50" s="1233"/>
      <c r="VRK50" s="1233"/>
      <c r="VRL50" s="1233"/>
      <c r="VRM50" s="1233"/>
      <c r="VRN50" s="1233"/>
      <c r="VRO50" s="1232"/>
      <c r="VRP50" s="1233"/>
      <c r="VRQ50" s="1233"/>
      <c r="VRR50" s="1233"/>
      <c r="VRS50" s="1233"/>
      <c r="VRT50" s="1233"/>
      <c r="VRU50" s="1233"/>
      <c r="VRV50" s="1233"/>
      <c r="VRW50" s="1233"/>
      <c r="VRX50" s="1232"/>
      <c r="VRY50" s="1233"/>
      <c r="VRZ50" s="1233"/>
      <c r="VSA50" s="1233"/>
      <c r="VSB50" s="1233"/>
      <c r="VSC50" s="1233"/>
      <c r="VSD50" s="1233"/>
      <c r="VSE50" s="1233"/>
      <c r="VSF50" s="1233"/>
      <c r="VSG50" s="1232"/>
      <c r="VSH50" s="1233"/>
      <c r="VSI50" s="1233"/>
      <c r="VSJ50" s="1233"/>
      <c r="VSK50" s="1233"/>
      <c r="VSL50" s="1233"/>
      <c r="VSM50" s="1233"/>
      <c r="VSN50" s="1233"/>
      <c r="VSO50" s="1233"/>
      <c r="VSP50" s="1232"/>
      <c r="VSQ50" s="1233"/>
      <c r="VSR50" s="1233"/>
      <c r="VSS50" s="1233"/>
      <c r="VST50" s="1233"/>
      <c r="VSU50" s="1233"/>
      <c r="VSV50" s="1233"/>
      <c r="VSW50" s="1233"/>
      <c r="VSX50" s="1233"/>
      <c r="VSY50" s="1232"/>
      <c r="VSZ50" s="1233"/>
      <c r="VTA50" s="1233"/>
      <c r="VTB50" s="1233"/>
      <c r="VTC50" s="1233"/>
      <c r="VTD50" s="1233"/>
      <c r="VTE50" s="1233"/>
      <c r="VTF50" s="1233"/>
      <c r="VTG50" s="1233"/>
      <c r="VTH50" s="1232"/>
      <c r="VTI50" s="1233"/>
      <c r="VTJ50" s="1233"/>
      <c r="VTK50" s="1233"/>
      <c r="VTL50" s="1233"/>
      <c r="VTM50" s="1233"/>
      <c r="VTN50" s="1233"/>
      <c r="VTO50" s="1233"/>
      <c r="VTP50" s="1233"/>
      <c r="VTQ50" s="1232"/>
      <c r="VTR50" s="1233"/>
      <c r="VTS50" s="1233"/>
      <c r="VTT50" s="1233"/>
      <c r="VTU50" s="1233"/>
      <c r="VTV50" s="1233"/>
      <c r="VTW50" s="1233"/>
      <c r="VTX50" s="1233"/>
      <c r="VTY50" s="1233"/>
      <c r="VTZ50" s="1232"/>
      <c r="VUA50" s="1233"/>
      <c r="VUB50" s="1233"/>
      <c r="VUC50" s="1233"/>
      <c r="VUD50" s="1233"/>
      <c r="VUE50" s="1233"/>
      <c r="VUF50" s="1233"/>
      <c r="VUG50" s="1233"/>
      <c r="VUH50" s="1233"/>
      <c r="VUI50" s="1232"/>
      <c r="VUJ50" s="1233"/>
      <c r="VUK50" s="1233"/>
      <c r="VUL50" s="1233"/>
      <c r="VUM50" s="1233"/>
      <c r="VUN50" s="1233"/>
      <c r="VUO50" s="1233"/>
      <c r="VUP50" s="1233"/>
      <c r="VUQ50" s="1233"/>
      <c r="VUR50" s="1232"/>
      <c r="VUS50" s="1233"/>
      <c r="VUT50" s="1233"/>
      <c r="VUU50" s="1233"/>
      <c r="VUV50" s="1233"/>
      <c r="VUW50" s="1233"/>
      <c r="VUX50" s="1233"/>
      <c r="VUY50" s="1233"/>
      <c r="VUZ50" s="1233"/>
      <c r="VVA50" s="1232"/>
      <c r="VVB50" s="1233"/>
      <c r="VVC50" s="1233"/>
      <c r="VVD50" s="1233"/>
      <c r="VVE50" s="1233"/>
      <c r="VVF50" s="1233"/>
      <c r="VVG50" s="1233"/>
      <c r="VVH50" s="1233"/>
      <c r="VVI50" s="1233"/>
      <c r="VVJ50" s="1232"/>
      <c r="VVK50" s="1233"/>
      <c r="VVL50" s="1233"/>
      <c r="VVM50" s="1233"/>
      <c r="VVN50" s="1233"/>
      <c r="VVO50" s="1233"/>
      <c r="VVP50" s="1233"/>
      <c r="VVQ50" s="1233"/>
      <c r="VVR50" s="1233"/>
      <c r="VVS50" s="1232"/>
      <c r="VVT50" s="1233"/>
      <c r="VVU50" s="1233"/>
      <c r="VVV50" s="1233"/>
      <c r="VVW50" s="1233"/>
      <c r="VVX50" s="1233"/>
      <c r="VVY50" s="1233"/>
      <c r="VVZ50" s="1233"/>
      <c r="VWA50" s="1233"/>
      <c r="VWB50" s="1232"/>
      <c r="VWC50" s="1233"/>
      <c r="VWD50" s="1233"/>
      <c r="VWE50" s="1233"/>
      <c r="VWF50" s="1233"/>
      <c r="VWG50" s="1233"/>
      <c r="VWH50" s="1233"/>
      <c r="VWI50" s="1233"/>
      <c r="VWJ50" s="1233"/>
      <c r="VWK50" s="1232"/>
      <c r="VWL50" s="1233"/>
      <c r="VWM50" s="1233"/>
      <c r="VWN50" s="1233"/>
      <c r="VWO50" s="1233"/>
      <c r="VWP50" s="1233"/>
      <c r="VWQ50" s="1233"/>
      <c r="VWR50" s="1233"/>
      <c r="VWS50" s="1233"/>
      <c r="VWT50" s="1232"/>
      <c r="VWU50" s="1233"/>
      <c r="VWV50" s="1233"/>
      <c r="VWW50" s="1233"/>
      <c r="VWX50" s="1233"/>
      <c r="VWY50" s="1233"/>
      <c r="VWZ50" s="1233"/>
      <c r="VXA50" s="1233"/>
      <c r="VXB50" s="1233"/>
      <c r="VXC50" s="1232"/>
      <c r="VXD50" s="1233"/>
      <c r="VXE50" s="1233"/>
      <c r="VXF50" s="1233"/>
      <c r="VXG50" s="1233"/>
      <c r="VXH50" s="1233"/>
      <c r="VXI50" s="1233"/>
      <c r="VXJ50" s="1233"/>
      <c r="VXK50" s="1233"/>
      <c r="VXL50" s="1232"/>
      <c r="VXM50" s="1233"/>
      <c r="VXN50" s="1233"/>
      <c r="VXO50" s="1233"/>
      <c r="VXP50" s="1233"/>
      <c r="VXQ50" s="1233"/>
      <c r="VXR50" s="1233"/>
      <c r="VXS50" s="1233"/>
      <c r="VXT50" s="1233"/>
      <c r="VXU50" s="1232"/>
      <c r="VXV50" s="1233"/>
      <c r="VXW50" s="1233"/>
      <c r="VXX50" s="1233"/>
      <c r="VXY50" s="1233"/>
      <c r="VXZ50" s="1233"/>
      <c r="VYA50" s="1233"/>
      <c r="VYB50" s="1233"/>
      <c r="VYC50" s="1233"/>
      <c r="VYD50" s="1232"/>
      <c r="VYE50" s="1233"/>
      <c r="VYF50" s="1233"/>
      <c r="VYG50" s="1233"/>
      <c r="VYH50" s="1233"/>
      <c r="VYI50" s="1233"/>
      <c r="VYJ50" s="1233"/>
      <c r="VYK50" s="1233"/>
      <c r="VYL50" s="1233"/>
      <c r="VYM50" s="1232"/>
      <c r="VYN50" s="1233"/>
      <c r="VYO50" s="1233"/>
      <c r="VYP50" s="1233"/>
      <c r="VYQ50" s="1233"/>
      <c r="VYR50" s="1233"/>
      <c r="VYS50" s="1233"/>
      <c r="VYT50" s="1233"/>
      <c r="VYU50" s="1233"/>
      <c r="VYV50" s="1232"/>
      <c r="VYW50" s="1233"/>
      <c r="VYX50" s="1233"/>
      <c r="VYY50" s="1233"/>
      <c r="VYZ50" s="1233"/>
      <c r="VZA50" s="1233"/>
      <c r="VZB50" s="1233"/>
      <c r="VZC50" s="1233"/>
      <c r="VZD50" s="1233"/>
      <c r="VZE50" s="1232"/>
      <c r="VZF50" s="1233"/>
      <c r="VZG50" s="1233"/>
      <c r="VZH50" s="1233"/>
      <c r="VZI50" s="1233"/>
      <c r="VZJ50" s="1233"/>
      <c r="VZK50" s="1233"/>
      <c r="VZL50" s="1233"/>
      <c r="VZM50" s="1233"/>
      <c r="VZN50" s="1232"/>
      <c r="VZO50" s="1233"/>
      <c r="VZP50" s="1233"/>
      <c r="VZQ50" s="1233"/>
      <c r="VZR50" s="1233"/>
      <c r="VZS50" s="1233"/>
      <c r="VZT50" s="1233"/>
      <c r="VZU50" s="1233"/>
      <c r="VZV50" s="1233"/>
      <c r="VZW50" s="1232"/>
      <c r="VZX50" s="1233"/>
      <c r="VZY50" s="1233"/>
      <c r="VZZ50" s="1233"/>
      <c r="WAA50" s="1233"/>
      <c r="WAB50" s="1233"/>
      <c r="WAC50" s="1233"/>
      <c r="WAD50" s="1233"/>
      <c r="WAE50" s="1233"/>
      <c r="WAF50" s="1232"/>
      <c r="WAG50" s="1233"/>
      <c r="WAH50" s="1233"/>
      <c r="WAI50" s="1233"/>
      <c r="WAJ50" s="1233"/>
      <c r="WAK50" s="1233"/>
      <c r="WAL50" s="1233"/>
      <c r="WAM50" s="1233"/>
      <c r="WAN50" s="1233"/>
      <c r="WAO50" s="1232"/>
      <c r="WAP50" s="1233"/>
      <c r="WAQ50" s="1233"/>
      <c r="WAR50" s="1233"/>
      <c r="WAS50" s="1233"/>
      <c r="WAT50" s="1233"/>
      <c r="WAU50" s="1233"/>
      <c r="WAV50" s="1233"/>
      <c r="WAW50" s="1233"/>
      <c r="WAX50" s="1232"/>
      <c r="WAY50" s="1233"/>
      <c r="WAZ50" s="1233"/>
      <c r="WBA50" s="1233"/>
      <c r="WBB50" s="1233"/>
      <c r="WBC50" s="1233"/>
      <c r="WBD50" s="1233"/>
      <c r="WBE50" s="1233"/>
      <c r="WBF50" s="1233"/>
      <c r="WBG50" s="1232"/>
      <c r="WBH50" s="1233"/>
      <c r="WBI50" s="1233"/>
      <c r="WBJ50" s="1233"/>
      <c r="WBK50" s="1233"/>
      <c r="WBL50" s="1233"/>
      <c r="WBM50" s="1233"/>
      <c r="WBN50" s="1233"/>
      <c r="WBO50" s="1233"/>
      <c r="WBP50" s="1232"/>
      <c r="WBQ50" s="1233"/>
      <c r="WBR50" s="1233"/>
      <c r="WBS50" s="1233"/>
      <c r="WBT50" s="1233"/>
      <c r="WBU50" s="1233"/>
      <c r="WBV50" s="1233"/>
      <c r="WBW50" s="1233"/>
      <c r="WBX50" s="1233"/>
      <c r="WBY50" s="1232"/>
      <c r="WBZ50" s="1233"/>
      <c r="WCA50" s="1233"/>
      <c r="WCB50" s="1233"/>
      <c r="WCC50" s="1233"/>
      <c r="WCD50" s="1233"/>
      <c r="WCE50" s="1233"/>
      <c r="WCF50" s="1233"/>
      <c r="WCG50" s="1233"/>
      <c r="WCH50" s="1232"/>
      <c r="WCI50" s="1233"/>
      <c r="WCJ50" s="1233"/>
      <c r="WCK50" s="1233"/>
      <c r="WCL50" s="1233"/>
      <c r="WCM50" s="1233"/>
      <c r="WCN50" s="1233"/>
      <c r="WCO50" s="1233"/>
      <c r="WCP50" s="1233"/>
      <c r="WCQ50" s="1232"/>
      <c r="WCR50" s="1233"/>
      <c r="WCS50" s="1233"/>
      <c r="WCT50" s="1233"/>
      <c r="WCU50" s="1233"/>
      <c r="WCV50" s="1233"/>
      <c r="WCW50" s="1233"/>
      <c r="WCX50" s="1233"/>
      <c r="WCY50" s="1233"/>
      <c r="WCZ50" s="1232"/>
      <c r="WDA50" s="1233"/>
      <c r="WDB50" s="1233"/>
      <c r="WDC50" s="1233"/>
      <c r="WDD50" s="1233"/>
      <c r="WDE50" s="1233"/>
      <c r="WDF50" s="1233"/>
      <c r="WDG50" s="1233"/>
      <c r="WDH50" s="1233"/>
      <c r="WDI50" s="1232"/>
      <c r="WDJ50" s="1233"/>
      <c r="WDK50" s="1233"/>
      <c r="WDL50" s="1233"/>
      <c r="WDM50" s="1233"/>
      <c r="WDN50" s="1233"/>
      <c r="WDO50" s="1233"/>
      <c r="WDP50" s="1233"/>
      <c r="WDQ50" s="1233"/>
      <c r="WDR50" s="1232"/>
      <c r="WDS50" s="1233"/>
      <c r="WDT50" s="1233"/>
      <c r="WDU50" s="1233"/>
      <c r="WDV50" s="1233"/>
      <c r="WDW50" s="1233"/>
      <c r="WDX50" s="1233"/>
      <c r="WDY50" s="1233"/>
      <c r="WDZ50" s="1233"/>
      <c r="WEA50" s="1232"/>
      <c r="WEB50" s="1233"/>
      <c r="WEC50" s="1233"/>
      <c r="WED50" s="1233"/>
      <c r="WEE50" s="1233"/>
      <c r="WEF50" s="1233"/>
      <c r="WEG50" s="1233"/>
      <c r="WEH50" s="1233"/>
      <c r="WEI50" s="1233"/>
      <c r="WEJ50" s="1232"/>
      <c r="WEK50" s="1233"/>
      <c r="WEL50" s="1233"/>
      <c r="WEM50" s="1233"/>
      <c r="WEN50" s="1233"/>
      <c r="WEO50" s="1233"/>
      <c r="WEP50" s="1233"/>
      <c r="WEQ50" s="1233"/>
      <c r="WER50" s="1233"/>
      <c r="WES50" s="1232"/>
      <c r="WET50" s="1233"/>
      <c r="WEU50" s="1233"/>
      <c r="WEV50" s="1233"/>
      <c r="WEW50" s="1233"/>
      <c r="WEX50" s="1233"/>
      <c r="WEY50" s="1233"/>
      <c r="WEZ50" s="1233"/>
      <c r="WFA50" s="1233"/>
      <c r="WFB50" s="1232"/>
      <c r="WFC50" s="1233"/>
      <c r="WFD50" s="1233"/>
      <c r="WFE50" s="1233"/>
      <c r="WFF50" s="1233"/>
      <c r="WFG50" s="1233"/>
      <c r="WFH50" s="1233"/>
      <c r="WFI50" s="1233"/>
      <c r="WFJ50" s="1233"/>
      <c r="WFK50" s="1232"/>
      <c r="WFL50" s="1233"/>
      <c r="WFM50" s="1233"/>
      <c r="WFN50" s="1233"/>
      <c r="WFO50" s="1233"/>
      <c r="WFP50" s="1233"/>
      <c r="WFQ50" s="1233"/>
      <c r="WFR50" s="1233"/>
      <c r="WFS50" s="1233"/>
      <c r="WFT50" s="1232"/>
      <c r="WFU50" s="1233"/>
      <c r="WFV50" s="1233"/>
      <c r="WFW50" s="1233"/>
      <c r="WFX50" s="1233"/>
      <c r="WFY50" s="1233"/>
      <c r="WFZ50" s="1233"/>
      <c r="WGA50" s="1233"/>
      <c r="WGB50" s="1233"/>
      <c r="WGC50" s="1232"/>
      <c r="WGD50" s="1233"/>
      <c r="WGE50" s="1233"/>
      <c r="WGF50" s="1233"/>
      <c r="WGG50" s="1233"/>
      <c r="WGH50" s="1233"/>
      <c r="WGI50" s="1233"/>
      <c r="WGJ50" s="1233"/>
      <c r="WGK50" s="1233"/>
      <c r="WGL50" s="1232"/>
      <c r="WGM50" s="1233"/>
      <c r="WGN50" s="1233"/>
      <c r="WGO50" s="1233"/>
      <c r="WGP50" s="1233"/>
      <c r="WGQ50" s="1233"/>
      <c r="WGR50" s="1233"/>
      <c r="WGS50" s="1233"/>
      <c r="WGT50" s="1233"/>
      <c r="WGU50" s="1232"/>
      <c r="WGV50" s="1233"/>
      <c r="WGW50" s="1233"/>
      <c r="WGX50" s="1233"/>
      <c r="WGY50" s="1233"/>
      <c r="WGZ50" s="1233"/>
      <c r="WHA50" s="1233"/>
      <c r="WHB50" s="1233"/>
      <c r="WHC50" s="1233"/>
      <c r="WHD50" s="1232"/>
      <c r="WHE50" s="1233"/>
      <c r="WHF50" s="1233"/>
      <c r="WHG50" s="1233"/>
      <c r="WHH50" s="1233"/>
      <c r="WHI50" s="1233"/>
      <c r="WHJ50" s="1233"/>
      <c r="WHK50" s="1233"/>
      <c r="WHL50" s="1233"/>
      <c r="WHM50" s="1232"/>
      <c r="WHN50" s="1233"/>
      <c r="WHO50" s="1233"/>
      <c r="WHP50" s="1233"/>
      <c r="WHQ50" s="1233"/>
      <c r="WHR50" s="1233"/>
      <c r="WHS50" s="1233"/>
      <c r="WHT50" s="1233"/>
      <c r="WHU50" s="1233"/>
      <c r="WHV50" s="1232"/>
      <c r="WHW50" s="1233"/>
      <c r="WHX50" s="1233"/>
      <c r="WHY50" s="1233"/>
      <c r="WHZ50" s="1233"/>
      <c r="WIA50" s="1233"/>
      <c r="WIB50" s="1233"/>
      <c r="WIC50" s="1233"/>
      <c r="WID50" s="1233"/>
      <c r="WIE50" s="1232"/>
      <c r="WIF50" s="1233"/>
      <c r="WIG50" s="1233"/>
      <c r="WIH50" s="1233"/>
      <c r="WII50" s="1233"/>
      <c r="WIJ50" s="1233"/>
      <c r="WIK50" s="1233"/>
      <c r="WIL50" s="1233"/>
      <c r="WIM50" s="1233"/>
      <c r="WIN50" s="1232"/>
      <c r="WIO50" s="1233"/>
      <c r="WIP50" s="1233"/>
      <c r="WIQ50" s="1233"/>
      <c r="WIR50" s="1233"/>
      <c r="WIS50" s="1233"/>
      <c r="WIT50" s="1233"/>
      <c r="WIU50" s="1233"/>
      <c r="WIV50" s="1233"/>
      <c r="WIW50" s="1232"/>
      <c r="WIX50" s="1233"/>
      <c r="WIY50" s="1233"/>
      <c r="WIZ50" s="1233"/>
      <c r="WJA50" s="1233"/>
      <c r="WJB50" s="1233"/>
      <c r="WJC50" s="1233"/>
      <c r="WJD50" s="1233"/>
      <c r="WJE50" s="1233"/>
      <c r="WJF50" s="1232"/>
      <c r="WJG50" s="1233"/>
      <c r="WJH50" s="1233"/>
      <c r="WJI50" s="1233"/>
      <c r="WJJ50" s="1233"/>
      <c r="WJK50" s="1233"/>
      <c r="WJL50" s="1233"/>
      <c r="WJM50" s="1233"/>
      <c r="WJN50" s="1233"/>
      <c r="WJO50" s="1232"/>
      <c r="WJP50" s="1233"/>
      <c r="WJQ50" s="1233"/>
      <c r="WJR50" s="1233"/>
      <c r="WJS50" s="1233"/>
      <c r="WJT50" s="1233"/>
      <c r="WJU50" s="1233"/>
      <c r="WJV50" s="1233"/>
      <c r="WJW50" s="1233"/>
      <c r="WJX50" s="1232"/>
      <c r="WJY50" s="1233"/>
      <c r="WJZ50" s="1233"/>
      <c r="WKA50" s="1233"/>
      <c r="WKB50" s="1233"/>
      <c r="WKC50" s="1233"/>
      <c r="WKD50" s="1233"/>
      <c r="WKE50" s="1233"/>
      <c r="WKF50" s="1233"/>
      <c r="WKG50" s="1232"/>
      <c r="WKH50" s="1233"/>
      <c r="WKI50" s="1233"/>
      <c r="WKJ50" s="1233"/>
      <c r="WKK50" s="1233"/>
      <c r="WKL50" s="1233"/>
      <c r="WKM50" s="1233"/>
      <c r="WKN50" s="1233"/>
      <c r="WKO50" s="1233"/>
      <c r="WKP50" s="1232"/>
      <c r="WKQ50" s="1233"/>
      <c r="WKR50" s="1233"/>
      <c r="WKS50" s="1233"/>
      <c r="WKT50" s="1233"/>
      <c r="WKU50" s="1233"/>
      <c r="WKV50" s="1233"/>
      <c r="WKW50" s="1233"/>
      <c r="WKX50" s="1233"/>
      <c r="WKY50" s="1232"/>
      <c r="WKZ50" s="1233"/>
      <c r="WLA50" s="1233"/>
      <c r="WLB50" s="1233"/>
      <c r="WLC50" s="1233"/>
      <c r="WLD50" s="1233"/>
      <c r="WLE50" s="1233"/>
      <c r="WLF50" s="1233"/>
      <c r="WLG50" s="1233"/>
      <c r="WLH50" s="1232"/>
      <c r="WLI50" s="1233"/>
      <c r="WLJ50" s="1233"/>
      <c r="WLK50" s="1233"/>
      <c r="WLL50" s="1233"/>
      <c r="WLM50" s="1233"/>
      <c r="WLN50" s="1233"/>
      <c r="WLO50" s="1233"/>
      <c r="WLP50" s="1233"/>
      <c r="WLQ50" s="1232"/>
      <c r="WLR50" s="1233"/>
      <c r="WLS50" s="1233"/>
      <c r="WLT50" s="1233"/>
      <c r="WLU50" s="1233"/>
      <c r="WLV50" s="1233"/>
      <c r="WLW50" s="1233"/>
      <c r="WLX50" s="1233"/>
      <c r="WLY50" s="1233"/>
      <c r="WLZ50" s="1232"/>
      <c r="WMA50" s="1233"/>
      <c r="WMB50" s="1233"/>
      <c r="WMC50" s="1233"/>
      <c r="WMD50" s="1233"/>
      <c r="WME50" s="1233"/>
      <c r="WMF50" s="1233"/>
      <c r="WMG50" s="1233"/>
      <c r="WMH50" s="1233"/>
      <c r="WMI50" s="1232"/>
      <c r="WMJ50" s="1233"/>
      <c r="WMK50" s="1233"/>
      <c r="WML50" s="1233"/>
      <c r="WMM50" s="1233"/>
      <c r="WMN50" s="1233"/>
      <c r="WMO50" s="1233"/>
      <c r="WMP50" s="1233"/>
      <c r="WMQ50" s="1233"/>
      <c r="WMR50" s="1232"/>
      <c r="WMS50" s="1233"/>
      <c r="WMT50" s="1233"/>
      <c r="WMU50" s="1233"/>
      <c r="WMV50" s="1233"/>
      <c r="WMW50" s="1233"/>
      <c r="WMX50" s="1233"/>
      <c r="WMY50" s="1233"/>
      <c r="WMZ50" s="1233"/>
      <c r="WNA50" s="1232"/>
      <c r="WNB50" s="1233"/>
      <c r="WNC50" s="1233"/>
      <c r="WND50" s="1233"/>
      <c r="WNE50" s="1233"/>
      <c r="WNF50" s="1233"/>
      <c r="WNG50" s="1233"/>
      <c r="WNH50" s="1233"/>
      <c r="WNI50" s="1233"/>
      <c r="WNJ50" s="1232"/>
      <c r="WNK50" s="1233"/>
      <c r="WNL50" s="1233"/>
      <c r="WNM50" s="1233"/>
      <c r="WNN50" s="1233"/>
      <c r="WNO50" s="1233"/>
      <c r="WNP50" s="1233"/>
      <c r="WNQ50" s="1233"/>
      <c r="WNR50" s="1233"/>
      <c r="WNS50" s="1232"/>
      <c r="WNT50" s="1233"/>
      <c r="WNU50" s="1233"/>
      <c r="WNV50" s="1233"/>
      <c r="WNW50" s="1233"/>
      <c r="WNX50" s="1233"/>
      <c r="WNY50" s="1233"/>
      <c r="WNZ50" s="1233"/>
      <c r="WOA50" s="1233"/>
      <c r="WOB50" s="1232"/>
      <c r="WOC50" s="1233"/>
      <c r="WOD50" s="1233"/>
      <c r="WOE50" s="1233"/>
      <c r="WOF50" s="1233"/>
      <c r="WOG50" s="1233"/>
      <c r="WOH50" s="1233"/>
      <c r="WOI50" s="1233"/>
      <c r="WOJ50" s="1233"/>
      <c r="WOK50" s="1232"/>
      <c r="WOL50" s="1233"/>
      <c r="WOM50" s="1233"/>
      <c r="WON50" s="1233"/>
      <c r="WOO50" s="1233"/>
      <c r="WOP50" s="1233"/>
      <c r="WOQ50" s="1233"/>
      <c r="WOR50" s="1233"/>
      <c r="WOS50" s="1233"/>
      <c r="WOT50" s="1232"/>
      <c r="WOU50" s="1233"/>
      <c r="WOV50" s="1233"/>
      <c r="WOW50" s="1233"/>
      <c r="WOX50" s="1233"/>
      <c r="WOY50" s="1233"/>
      <c r="WOZ50" s="1233"/>
      <c r="WPA50" s="1233"/>
      <c r="WPB50" s="1233"/>
      <c r="WPC50" s="1232"/>
      <c r="WPD50" s="1233"/>
      <c r="WPE50" s="1233"/>
      <c r="WPF50" s="1233"/>
      <c r="WPG50" s="1233"/>
      <c r="WPH50" s="1233"/>
      <c r="WPI50" s="1233"/>
      <c r="WPJ50" s="1233"/>
      <c r="WPK50" s="1233"/>
      <c r="WPL50" s="1232"/>
      <c r="WPM50" s="1233"/>
      <c r="WPN50" s="1233"/>
      <c r="WPO50" s="1233"/>
      <c r="WPP50" s="1233"/>
      <c r="WPQ50" s="1233"/>
      <c r="WPR50" s="1233"/>
      <c r="WPS50" s="1233"/>
      <c r="WPT50" s="1233"/>
      <c r="WPU50" s="1232"/>
      <c r="WPV50" s="1233"/>
      <c r="WPW50" s="1233"/>
      <c r="WPX50" s="1233"/>
      <c r="WPY50" s="1233"/>
      <c r="WPZ50" s="1233"/>
      <c r="WQA50" s="1233"/>
      <c r="WQB50" s="1233"/>
      <c r="WQC50" s="1233"/>
      <c r="WQD50" s="1232"/>
      <c r="WQE50" s="1233"/>
      <c r="WQF50" s="1233"/>
      <c r="WQG50" s="1233"/>
      <c r="WQH50" s="1233"/>
      <c r="WQI50" s="1233"/>
      <c r="WQJ50" s="1233"/>
      <c r="WQK50" s="1233"/>
      <c r="WQL50" s="1233"/>
      <c r="WQM50" s="1232"/>
      <c r="WQN50" s="1233"/>
      <c r="WQO50" s="1233"/>
      <c r="WQP50" s="1233"/>
      <c r="WQQ50" s="1233"/>
      <c r="WQR50" s="1233"/>
      <c r="WQS50" s="1233"/>
      <c r="WQT50" s="1233"/>
      <c r="WQU50" s="1233"/>
      <c r="WQV50" s="1232"/>
      <c r="WQW50" s="1233"/>
      <c r="WQX50" s="1233"/>
      <c r="WQY50" s="1233"/>
      <c r="WQZ50" s="1233"/>
      <c r="WRA50" s="1233"/>
      <c r="WRB50" s="1233"/>
      <c r="WRC50" s="1233"/>
      <c r="WRD50" s="1233"/>
      <c r="WRE50" s="1232"/>
      <c r="WRF50" s="1233"/>
      <c r="WRG50" s="1233"/>
      <c r="WRH50" s="1233"/>
      <c r="WRI50" s="1233"/>
      <c r="WRJ50" s="1233"/>
      <c r="WRK50" s="1233"/>
      <c r="WRL50" s="1233"/>
      <c r="WRM50" s="1233"/>
      <c r="WRN50" s="1232"/>
      <c r="WRO50" s="1233"/>
      <c r="WRP50" s="1233"/>
      <c r="WRQ50" s="1233"/>
      <c r="WRR50" s="1233"/>
      <c r="WRS50" s="1233"/>
      <c r="WRT50" s="1233"/>
      <c r="WRU50" s="1233"/>
      <c r="WRV50" s="1233"/>
      <c r="WRW50" s="1232"/>
      <c r="WRX50" s="1233"/>
      <c r="WRY50" s="1233"/>
      <c r="WRZ50" s="1233"/>
      <c r="WSA50" s="1233"/>
      <c r="WSB50" s="1233"/>
      <c r="WSC50" s="1233"/>
      <c r="WSD50" s="1233"/>
      <c r="WSE50" s="1233"/>
      <c r="WSF50" s="1232"/>
      <c r="WSG50" s="1233"/>
      <c r="WSH50" s="1233"/>
      <c r="WSI50" s="1233"/>
      <c r="WSJ50" s="1233"/>
      <c r="WSK50" s="1233"/>
      <c r="WSL50" s="1233"/>
      <c r="WSM50" s="1233"/>
      <c r="WSN50" s="1233"/>
      <c r="WSO50" s="1232"/>
      <c r="WSP50" s="1233"/>
      <c r="WSQ50" s="1233"/>
      <c r="WSR50" s="1233"/>
      <c r="WSS50" s="1233"/>
      <c r="WST50" s="1233"/>
      <c r="WSU50" s="1233"/>
      <c r="WSV50" s="1233"/>
      <c r="WSW50" s="1233"/>
      <c r="WSX50" s="1232"/>
      <c r="WSY50" s="1233"/>
      <c r="WSZ50" s="1233"/>
      <c r="WTA50" s="1233"/>
      <c r="WTB50" s="1233"/>
      <c r="WTC50" s="1233"/>
      <c r="WTD50" s="1233"/>
      <c r="WTE50" s="1233"/>
      <c r="WTF50" s="1233"/>
      <c r="WTG50" s="1232"/>
      <c r="WTH50" s="1233"/>
      <c r="WTI50" s="1233"/>
      <c r="WTJ50" s="1233"/>
      <c r="WTK50" s="1233"/>
      <c r="WTL50" s="1233"/>
      <c r="WTM50" s="1233"/>
      <c r="WTN50" s="1233"/>
      <c r="WTO50" s="1233"/>
      <c r="WTP50" s="1232"/>
      <c r="WTQ50" s="1233"/>
      <c r="WTR50" s="1233"/>
      <c r="WTS50" s="1233"/>
      <c r="WTT50" s="1233"/>
      <c r="WTU50" s="1233"/>
      <c r="WTV50" s="1233"/>
      <c r="WTW50" s="1233"/>
      <c r="WTX50" s="1233"/>
      <c r="WTY50" s="1232"/>
      <c r="WTZ50" s="1233"/>
      <c r="WUA50" s="1233"/>
      <c r="WUB50" s="1233"/>
      <c r="WUC50" s="1233"/>
      <c r="WUD50" s="1233"/>
      <c r="WUE50" s="1233"/>
      <c r="WUF50" s="1233"/>
      <c r="WUG50" s="1233"/>
      <c r="WUH50" s="1232"/>
      <c r="WUI50" s="1233"/>
      <c r="WUJ50" s="1233"/>
      <c r="WUK50" s="1233"/>
      <c r="WUL50" s="1233"/>
      <c r="WUM50" s="1233"/>
      <c r="WUN50" s="1233"/>
      <c r="WUO50" s="1233"/>
      <c r="WUP50" s="1233"/>
      <c r="WUQ50" s="1232"/>
      <c r="WUR50" s="1233"/>
      <c r="WUS50" s="1233"/>
      <c r="WUT50" s="1233"/>
      <c r="WUU50" s="1233"/>
      <c r="WUV50" s="1233"/>
      <c r="WUW50" s="1233"/>
      <c r="WUX50" s="1233"/>
      <c r="WUY50" s="1233"/>
      <c r="WUZ50" s="1232"/>
      <c r="WVA50" s="1233"/>
      <c r="WVB50" s="1233"/>
      <c r="WVC50" s="1233"/>
      <c r="WVD50" s="1233"/>
      <c r="WVE50" s="1233"/>
      <c r="WVF50" s="1233"/>
      <c r="WVG50" s="1233"/>
      <c r="WVH50" s="1233"/>
      <c r="WVI50" s="1232"/>
      <c r="WVJ50" s="1233"/>
      <c r="WVK50" s="1233"/>
      <c r="WVL50" s="1233"/>
      <c r="WVM50" s="1233"/>
      <c r="WVN50" s="1233"/>
      <c r="WVO50" s="1233"/>
      <c r="WVP50" s="1233"/>
      <c r="WVQ50" s="1233"/>
      <c r="WVR50" s="1232"/>
      <c r="WVS50" s="1233"/>
      <c r="WVT50" s="1233"/>
      <c r="WVU50" s="1233"/>
      <c r="WVV50" s="1233"/>
      <c r="WVW50" s="1233"/>
      <c r="WVX50" s="1233"/>
      <c r="WVY50" s="1233"/>
      <c r="WVZ50" s="1233"/>
      <c r="WWA50" s="1232"/>
      <c r="WWB50" s="1233"/>
      <c r="WWC50" s="1233"/>
      <c r="WWD50" s="1233"/>
      <c r="WWE50" s="1233"/>
      <c r="WWF50" s="1233"/>
      <c r="WWG50" s="1233"/>
      <c r="WWH50" s="1233"/>
      <c r="WWI50" s="1233"/>
      <c r="WWJ50" s="1232"/>
      <c r="WWK50" s="1233"/>
      <c r="WWL50" s="1233"/>
      <c r="WWM50" s="1233"/>
      <c r="WWN50" s="1233"/>
      <c r="WWO50" s="1233"/>
      <c r="WWP50" s="1233"/>
      <c r="WWQ50" s="1233"/>
      <c r="WWR50" s="1233"/>
      <c r="WWS50" s="1232"/>
      <c r="WWT50" s="1233"/>
      <c r="WWU50" s="1233"/>
      <c r="WWV50" s="1233"/>
      <c r="WWW50" s="1233"/>
      <c r="WWX50" s="1233"/>
      <c r="WWY50" s="1233"/>
      <c r="WWZ50" s="1233"/>
      <c r="WXA50" s="1233"/>
      <c r="WXB50" s="1232"/>
      <c r="WXC50" s="1233"/>
      <c r="WXD50" s="1233"/>
      <c r="WXE50" s="1233"/>
      <c r="WXF50" s="1233"/>
      <c r="WXG50" s="1233"/>
      <c r="WXH50" s="1233"/>
      <c r="WXI50" s="1233"/>
      <c r="WXJ50" s="1233"/>
      <c r="WXK50" s="1232"/>
      <c r="WXL50" s="1233"/>
      <c r="WXM50" s="1233"/>
      <c r="WXN50" s="1233"/>
      <c r="WXO50" s="1233"/>
      <c r="WXP50" s="1233"/>
      <c r="WXQ50" s="1233"/>
      <c r="WXR50" s="1233"/>
      <c r="WXS50" s="1233"/>
      <c r="WXT50" s="1232"/>
      <c r="WXU50" s="1233"/>
      <c r="WXV50" s="1233"/>
      <c r="WXW50" s="1233"/>
      <c r="WXX50" s="1233"/>
      <c r="WXY50" s="1233"/>
      <c r="WXZ50" s="1233"/>
      <c r="WYA50" s="1233"/>
      <c r="WYB50" s="1233"/>
      <c r="WYC50" s="1232"/>
      <c r="WYD50" s="1233"/>
      <c r="WYE50" s="1233"/>
      <c r="WYF50" s="1233"/>
      <c r="WYG50" s="1233"/>
      <c r="WYH50" s="1233"/>
      <c r="WYI50" s="1233"/>
      <c r="WYJ50" s="1233"/>
      <c r="WYK50" s="1233"/>
      <c r="WYL50" s="1232"/>
      <c r="WYM50" s="1233"/>
      <c r="WYN50" s="1233"/>
      <c r="WYO50" s="1233"/>
      <c r="WYP50" s="1233"/>
      <c r="WYQ50" s="1233"/>
      <c r="WYR50" s="1233"/>
      <c r="WYS50" s="1233"/>
      <c r="WYT50" s="1233"/>
      <c r="WYU50" s="1232"/>
      <c r="WYV50" s="1233"/>
      <c r="WYW50" s="1233"/>
      <c r="WYX50" s="1233"/>
      <c r="WYY50" s="1233"/>
      <c r="WYZ50" s="1233"/>
      <c r="WZA50" s="1233"/>
      <c r="WZB50" s="1233"/>
      <c r="WZC50" s="1233"/>
      <c r="WZD50" s="1232"/>
      <c r="WZE50" s="1233"/>
      <c r="WZF50" s="1233"/>
      <c r="WZG50" s="1233"/>
      <c r="WZH50" s="1233"/>
      <c r="WZI50" s="1233"/>
      <c r="WZJ50" s="1233"/>
      <c r="WZK50" s="1233"/>
      <c r="WZL50" s="1233"/>
      <c r="WZM50" s="1232"/>
      <c r="WZN50" s="1233"/>
      <c r="WZO50" s="1233"/>
      <c r="WZP50" s="1233"/>
      <c r="WZQ50" s="1233"/>
      <c r="WZR50" s="1233"/>
      <c r="WZS50" s="1233"/>
      <c r="WZT50" s="1233"/>
      <c r="WZU50" s="1233"/>
      <c r="WZV50" s="1232"/>
      <c r="WZW50" s="1233"/>
      <c r="WZX50" s="1233"/>
      <c r="WZY50" s="1233"/>
      <c r="WZZ50" s="1233"/>
      <c r="XAA50" s="1233"/>
      <c r="XAB50" s="1233"/>
      <c r="XAC50" s="1233"/>
      <c r="XAD50" s="1233"/>
      <c r="XAE50" s="1232"/>
      <c r="XAF50" s="1233"/>
      <c r="XAG50" s="1233"/>
      <c r="XAH50" s="1233"/>
      <c r="XAI50" s="1233"/>
      <c r="XAJ50" s="1233"/>
      <c r="XAK50" s="1233"/>
      <c r="XAL50" s="1233"/>
      <c r="XAM50" s="1233"/>
      <c r="XAN50" s="1232"/>
      <c r="XAO50" s="1233"/>
      <c r="XAP50" s="1233"/>
      <c r="XAQ50" s="1233"/>
      <c r="XAR50" s="1233"/>
      <c r="XAS50" s="1233"/>
      <c r="XAT50" s="1233"/>
      <c r="XAU50" s="1233"/>
      <c r="XAV50" s="1233"/>
      <c r="XAW50" s="1232"/>
      <c r="XAX50" s="1233"/>
      <c r="XAY50" s="1233"/>
      <c r="XAZ50" s="1233"/>
      <c r="XBA50" s="1233"/>
      <c r="XBB50" s="1233"/>
      <c r="XBC50" s="1233"/>
      <c r="XBD50" s="1233"/>
      <c r="XBE50" s="1233"/>
      <c r="XBF50" s="1232"/>
      <c r="XBG50" s="1233"/>
      <c r="XBH50" s="1233"/>
      <c r="XBI50" s="1233"/>
      <c r="XBJ50" s="1233"/>
      <c r="XBK50" s="1233"/>
      <c r="XBL50" s="1233"/>
      <c r="XBM50" s="1233"/>
      <c r="XBN50" s="1233"/>
      <c r="XBO50" s="1232"/>
      <c r="XBP50" s="1233"/>
      <c r="XBQ50" s="1233"/>
      <c r="XBR50" s="1233"/>
      <c r="XBS50" s="1233"/>
      <c r="XBT50" s="1233"/>
      <c r="XBU50" s="1233"/>
      <c r="XBV50" s="1233"/>
      <c r="XBW50" s="1233"/>
      <c r="XBX50" s="1232"/>
      <c r="XBY50" s="1233"/>
      <c r="XBZ50" s="1233"/>
      <c r="XCA50" s="1233"/>
      <c r="XCB50" s="1233"/>
      <c r="XCC50" s="1233"/>
      <c r="XCD50" s="1233"/>
      <c r="XCE50" s="1233"/>
      <c r="XCF50" s="1233"/>
      <c r="XCG50" s="1232"/>
      <c r="XCH50" s="1233"/>
      <c r="XCI50" s="1233"/>
      <c r="XCJ50" s="1233"/>
      <c r="XCK50" s="1233"/>
      <c r="XCL50" s="1233"/>
      <c r="XCM50" s="1233"/>
      <c r="XCN50" s="1233"/>
      <c r="XCO50" s="1233"/>
      <c r="XCP50" s="1232"/>
      <c r="XCQ50" s="1233"/>
      <c r="XCR50" s="1233"/>
      <c r="XCS50" s="1233"/>
      <c r="XCT50" s="1233"/>
      <c r="XCU50" s="1233"/>
      <c r="XCV50" s="1233"/>
      <c r="XCW50" s="1233"/>
      <c r="XCX50" s="1233"/>
      <c r="XCY50" s="1232"/>
      <c r="XCZ50" s="1233"/>
      <c r="XDA50" s="1233"/>
      <c r="XDB50" s="1233"/>
      <c r="XDC50" s="1233"/>
      <c r="XDD50" s="1233"/>
      <c r="XDE50" s="1233"/>
      <c r="XDF50" s="1233"/>
      <c r="XDG50" s="1233"/>
      <c r="XDH50" s="1232"/>
      <c r="XDI50" s="1233"/>
      <c r="XDJ50" s="1233"/>
      <c r="XDK50" s="1233"/>
      <c r="XDL50" s="1233"/>
      <c r="XDM50" s="1233"/>
      <c r="XDN50" s="1233"/>
      <c r="XDO50" s="1233"/>
      <c r="XDP50" s="1233"/>
      <c r="XDQ50" s="1232"/>
      <c r="XDR50" s="1233"/>
      <c r="XDS50" s="1233"/>
      <c r="XDT50" s="1233"/>
      <c r="XDU50" s="1233"/>
      <c r="XDV50" s="1233"/>
      <c r="XDW50" s="1233"/>
      <c r="XDX50" s="1233"/>
      <c r="XDY50" s="1233"/>
      <c r="XDZ50" s="1232"/>
      <c r="XEA50" s="1233"/>
      <c r="XEB50" s="1233"/>
      <c r="XEC50" s="1233"/>
      <c r="XED50" s="1233"/>
      <c r="XEE50" s="1233"/>
      <c r="XEF50" s="1233"/>
      <c r="XEG50" s="1233"/>
      <c r="XEH50" s="1233"/>
      <c r="XEI50" s="1232"/>
      <c r="XEJ50" s="1233"/>
      <c r="XEK50" s="1233"/>
      <c r="XEL50" s="1233"/>
      <c r="XEM50" s="1233"/>
      <c r="XEN50" s="1233"/>
      <c r="XEO50" s="1233"/>
      <c r="XEP50" s="1233"/>
      <c r="XEQ50" s="1233"/>
      <c r="XER50" s="1232"/>
      <c r="XES50" s="1233"/>
      <c r="XET50" s="1233"/>
      <c r="XEU50" s="1233"/>
      <c r="XEV50" s="1233"/>
      <c r="XEW50" s="1233"/>
      <c r="XEX50" s="1233"/>
      <c r="XEY50" s="1233"/>
      <c r="XEZ50" s="1233"/>
      <c r="XFA50" s="1232"/>
      <c r="XFB50" s="1233"/>
      <c r="XFC50" s="1233"/>
      <c r="XFD50" s="1233"/>
    </row>
    <row r="51" spans="1:16384" ht="29.25" customHeight="1">
      <c r="A51" s="1232" t="s">
        <v>1671</v>
      </c>
      <c r="B51" s="1233"/>
      <c r="C51" s="1233"/>
      <c r="D51" s="1233"/>
      <c r="E51" s="1233"/>
      <c r="F51" s="1233"/>
      <c r="G51" s="1233"/>
      <c r="H51" s="1233"/>
      <c r="I51" s="1233"/>
      <c r="J51" s="1232"/>
      <c r="K51" s="1233"/>
      <c r="L51" s="1233"/>
      <c r="M51" s="1233"/>
      <c r="N51" s="1233"/>
      <c r="O51" s="1233"/>
      <c r="P51" s="1233"/>
      <c r="Q51" s="1233"/>
      <c r="R51" s="1233"/>
      <c r="S51" s="1232"/>
      <c r="T51" s="1233"/>
      <c r="U51" s="1233"/>
      <c r="V51" s="1233"/>
      <c r="W51" s="1233"/>
      <c r="X51" s="1233"/>
      <c r="Y51" s="1233"/>
      <c r="Z51" s="1233"/>
      <c r="AA51" s="1233"/>
      <c r="AB51" s="1232"/>
      <c r="AC51" s="1233"/>
      <c r="AD51" s="1233"/>
      <c r="AE51" s="1233"/>
      <c r="AF51" s="1233"/>
      <c r="AG51" s="1233"/>
      <c r="AH51" s="1233"/>
      <c r="AI51" s="1233"/>
      <c r="AJ51" s="1233"/>
      <c r="AK51" s="1232"/>
      <c r="AL51" s="1233"/>
      <c r="AM51" s="1233"/>
      <c r="AN51" s="1233"/>
      <c r="AO51" s="1233"/>
      <c r="AP51" s="1233"/>
      <c r="AQ51" s="1233"/>
      <c r="AR51" s="1233"/>
      <c r="AS51" s="1233"/>
      <c r="AT51" s="1232"/>
      <c r="AU51" s="1233"/>
      <c r="AV51" s="1233"/>
      <c r="AW51" s="1233"/>
      <c r="AX51" s="1233"/>
      <c r="AY51" s="1233"/>
      <c r="AZ51" s="1233"/>
      <c r="BA51" s="1233"/>
      <c r="BB51" s="1233"/>
      <c r="BC51" s="1232"/>
      <c r="BD51" s="1233"/>
      <c r="BE51" s="1233"/>
      <c r="BF51" s="1233"/>
      <c r="BG51" s="1233"/>
      <c r="BH51" s="1233"/>
      <c r="BI51" s="1233"/>
      <c r="BJ51" s="1233"/>
      <c r="BK51" s="1233"/>
      <c r="BL51" s="1232"/>
      <c r="BM51" s="1233"/>
      <c r="BN51" s="1233"/>
      <c r="BO51" s="1233"/>
      <c r="BP51" s="1233"/>
      <c r="BQ51" s="1233"/>
      <c r="BR51" s="1233"/>
      <c r="BS51" s="1233"/>
      <c r="BT51" s="1233"/>
      <c r="BU51" s="1232"/>
      <c r="BV51" s="1233"/>
      <c r="BW51" s="1233"/>
      <c r="BX51" s="1233"/>
      <c r="BY51" s="1233"/>
      <c r="BZ51" s="1233"/>
      <c r="CA51" s="1233"/>
      <c r="CB51" s="1233"/>
      <c r="CC51" s="1233"/>
      <c r="CD51" s="1232"/>
      <c r="CE51" s="1233"/>
      <c r="CF51" s="1233"/>
      <c r="CG51" s="1233"/>
      <c r="CH51" s="1233"/>
      <c r="CI51" s="1233"/>
      <c r="CJ51" s="1233"/>
      <c r="CK51" s="1233"/>
      <c r="CL51" s="1233"/>
      <c r="CM51" s="1232"/>
      <c r="CN51" s="1233"/>
      <c r="CO51" s="1233"/>
      <c r="CP51" s="1233"/>
      <c r="CQ51" s="1233"/>
      <c r="CR51" s="1233"/>
      <c r="CS51" s="1233"/>
      <c r="CT51" s="1233"/>
      <c r="CU51" s="1233"/>
      <c r="CV51" s="1232"/>
      <c r="CW51" s="1233"/>
      <c r="CX51" s="1233"/>
      <c r="CY51" s="1233"/>
      <c r="CZ51" s="1233"/>
      <c r="DA51" s="1233"/>
      <c r="DB51" s="1233"/>
      <c r="DC51" s="1233"/>
      <c r="DD51" s="1233"/>
      <c r="DE51" s="1232"/>
      <c r="DF51" s="1233"/>
      <c r="DG51" s="1233"/>
      <c r="DH51" s="1233"/>
      <c r="DI51" s="1233"/>
      <c r="DJ51" s="1233"/>
      <c r="DK51" s="1233"/>
      <c r="DL51" s="1233"/>
      <c r="DM51" s="1233"/>
      <c r="DN51" s="1232"/>
      <c r="DO51" s="1233"/>
      <c r="DP51" s="1233"/>
      <c r="DQ51" s="1233"/>
      <c r="DR51" s="1233"/>
      <c r="DS51" s="1233"/>
      <c r="DT51" s="1233"/>
      <c r="DU51" s="1233"/>
      <c r="DV51" s="1233"/>
      <c r="DW51" s="1232"/>
      <c r="DX51" s="1233"/>
      <c r="DY51" s="1233"/>
      <c r="DZ51" s="1233"/>
      <c r="EA51" s="1233"/>
      <c r="EB51" s="1233"/>
      <c r="EC51" s="1233"/>
      <c r="ED51" s="1233"/>
      <c r="EE51" s="1233"/>
      <c r="EF51" s="1232"/>
      <c r="EG51" s="1233"/>
      <c r="EH51" s="1233"/>
      <c r="EI51" s="1233"/>
      <c r="EJ51" s="1233"/>
      <c r="EK51" s="1233"/>
      <c r="EL51" s="1233"/>
      <c r="EM51" s="1233"/>
      <c r="EN51" s="1233"/>
      <c r="EO51" s="1232"/>
      <c r="EP51" s="1233"/>
      <c r="EQ51" s="1233"/>
      <c r="ER51" s="1233"/>
      <c r="ES51" s="1233"/>
      <c r="ET51" s="1233"/>
      <c r="EU51" s="1233"/>
      <c r="EV51" s="1233"/>
      <c r="EW51" s="1233"/>
      <c r="EX51" s="1232"/>
      <c r="EY51" s="1233"/>
      <c r="EZ51" s="1233"/>
      <c r="FA51" s="1233"/>
      <c r="FB51" s="1233"/>
      <c r="FC51" s="1233"/>
      <c r="FD51" s="1233"/>
      <c r="FE51" s="1233"/>
      <c r="FF51" s="1233"/>
      <c r="FG51" s="1232"/>
      <c r="FH51" s="1233"/>
      <c r="FI51" s="1233"/>
      <c r="FJ51" s="1233"/>
      <c r="FK51" s="1233"/>
      <c r="FL51" s="1233"/>
      <c r="FM51" s="1233"/>
      <c r="FN51" s="1233"/>
      <c r="FO51" s="1233"/>
      <c r="FP51" s="1232"/>
      <c r="FQ51" s="1233"/>
      <c r="FR51" s="1233"/>
      <c r="FS51" s="1233"/>
      <c r="FT51" s="1233"/>
      <c r="FU51" s="1233"/>
      <c r="FV51" s="1233"/>
      <c r="FW51" s="1233"/>
      <c r="FX51" s="1233"/>
      <c r="FY51" s="1232"/>
      <c r="FZ51" s="1233"/>
      <c r="GA51" s="1233"/>
      <c r="GB51" s="1233"/>
      <c r="GC51" s="1233"/>
      <c r="GD51" s="1233"/>
      <c r="GE51" s="1233"/>
      <c r="GF51" s="1233"/>
      <c r="GG51" s="1233"/>
      <c r="GH51" s="1232"/>
      <c r="GI51" s="1233"/>
      <c r="GJ51" s="1233"/>
      <c r="GK51" s="1233"/>
      <c r="GL51" s="1233"/>
      <c r="GM51" s="1233"/>
      <c r="GN51" s="1233"/>
      <c r="GO51" s="1233"/>
      <c r="GP51" s="1233"/>
      <c r="GQ51" s="1232"/>
      <c r="GR51" s="1233"/>
      <c r="GS51" s="1233"/>
      <c r="GT51" s="1233"/>
      <c r="GU51" s="1233"/>
      <c r="GV51" s="1233"/>
      <c r="GW51" s="1233"/>
      <c r="GX51" s="1233"/>
      <c r="GY51" s="1233"/>
      <c r="GZ51" s="1232"/>
      <c r="HA51" s="1233"/>
      <c r="HB51" s="1233"/>
      <c r="HC51" s="1233"/>
      <c r="HD51" s="1233"/>
      <c r="HE51" s="1233"/>
      <c r="HF51" s="1233"/>
      <c r="HG51" s="1233"/>
      <c r="HH51" s="1233"/>
      <c r="HI51" s="1232"/>
      <c r="HJ51" s="1233"/>
      <c r="HK51" s="1233"/>
      <c r="HL51" s="1233"/>
      <c r="HM51" s="1233"/>
      <c r="HN51" s="1233"/>
      <c r="HO51" s="1233"/>
      <c r="HP51" s="1233"/>
      <c r="HQ51" s="1233"/>
      <c r="HR51" s="1232"/>
      <c r="HS51" s="1233"/>
      <c r="HT51" s="1233"/>
      <c r="HU51" s="1233"/>
      <c r="HV51" s="1233"/>
      <c r="HW51" s="1233"/>
      <c r="HX51" s="1233"/>
      <c r="HY51" s="1233"/>
      <c r="HZ51" s="1233"/>
      <c r="IA51" s="1232"/>
      <c r="IB51" s="1233"/>
      <c r="IC51" s="1233"/>
      <c r="ID51" s="1233"/>
      <c r="IE51" s="1233"/>
      <c r="IF51" s="1233"/>
      <c r="IG51" s="1233"/>
      <c r="IH51" s="1233"/>
      <c r="II51" s="1233"/>
      <c r="IJ51" s="1232"/>
      <c r="IK51" s="1233"/>
      <c r="IL51" s="1233"/>
      <c r="IM51" s="1233"/>
      <c r="IN51" s="1233"/>
      <c r="IO51" s="1233"/>
      <c r="IP51" s="1233"/>
      <c r="IQ51" s="1233"/>
      <c r="IR51" s="1233"/>
      <c r="IS51" s="1232"/>
      <c r="IT51" s="1233"/>
      <c r="IU51" s="1233"/>
      <c r="IV51" s="1233"/>
      <c r="IW51" s="1233"/>
      <c r="IX51" s="1233"/>
      <c r="IY51" s="1233"/>
      <c r="IZ51" s="1233"/>
      <c r="JA51" s="1233"/>
      <c r="JB51" s="1232"/>
      <c r="JC51" s="1233"/>
      <c r="JD51" s="1233"/>
      <c r="JE51" s="1233"/>
      <c r="JF51" s="1233"/>
      <c r="JG51" s="1233"/>
      <c r="JH51" s="1233"/>
      <c r="JI51" s="1233"/>
      <c r="JJ51" s="1233"/>
      <c r="JK51" s="1232"/>
      <c r="JL51" s="1233"/>
      <c r="JM51" s="1233"/>
      <c r="JN51" s="1233"/>
      <c r="JO51" s="1233"/>
      <c r="JP51" s="1233"/>
      <c r="JQ51" s="1233"/>
      <c r="JR51" s="1233"/>
      <c r="JS51" s="1233"/>
      <c r="JT51" s="1232"/>
      <c r="JU51" s="1233"/>
      <c r="JV51" s="1233"/>
      <c r="JW51" s="1233"/>
      <c r="JX51" s="1233"/>
      <c r="JY51" s="1233"/>
      <c r="JZ51" s="1233"/>
      <c r="KA51" s="1233"/>
      <c r="KB51" s="1233"/>
      <c r="KC51" s="1232"/>
      <c r="KD51" s="1233"/>
      <c r="KE51" s="1233"/>
      <c r="KF51" s="1233"/>
      <c r="KG51" s="1233"/>
      <c r="KH51" s="1233"/>
      <c r="KI51" s="1233"/>
      <c r="KJ51" s="1233"/>
      <c r="KK51" s="1233"/>
      <c r="KL51" s="1232"/>
      <c r="KM51" s="1233"/>
      <c r="KN51" s="1233"/>
      <c r="KO51" s="1233"/>
      <c r="KP51" s="1233"/>
      <c r="KQ51" s="1233"/>
      <c r="KR51" s="1233"/>
      <c r="KS51" s="1233"/>
      <c r="KT51" s="1233"/>
      <c r="KU51" s="1232"/>
      <c r="KV51" s="1233"/>
      <c r="KW51" s="1233"/>
      <c r="KX51" s="1233"/>
      <c r="KY51" s="1233"/>
      <c r="KZ51" s="1233"/>
      <c r="LA51" s="1233"/>
      <c r="LB51" s="1233"/>
      <c r="LC51" s="1233"/>
      <c r="LD51" s="1232"/>
      <c r="LE51" s="1233"/>
      <c r="LF51" s="1233"/>
      <c r="LG51" s="1233"/>
      <c r="LH51" s="1233"/>
      <c r="LI51" s="1233"/>
      <c r="LJ51" s="1233"/>
      <c r="LK51" s="1233"/>
      <c r="LL51" s="1233"/>
      <c r="LM51" s="1232"/>
      <c r="LN51" s="1233"/>
      <c r="LO51" s="1233"/>
      <c r="LP51" s="1233"/>
      <c r="LQ51" s="1233"/>
      <c r="LR51" s="1233"/>
      <c r="LS51" s="1233"/>
      <c r="LT51" s="1233"/>
      <c r="LU51" s="1233"/>
      <c r="LV51" s="1232"/>
      <c r="LW51" s="1233"/>
      <c r="LX51" s="1233"/>
      <c r="LY51" s="1233"/>
      <c r="LZ51" s="1233"/>
      <c r="MA51" s="1233"/>
      <c r="MB51" s="1233"/>
      <c r="MC51" s="1233"/>
      <c r="MD51" s="1233"/>
      <c r="ME51" s="1232"/>
      <c r="MF51" s="1233"/>
      <c r="MG51" s="1233"/>
      <c r="MH51" s="1233"/>
      <c r="MI51" s="1233"/>
      <c r="MJ51" s="1233"/>
      <c r="MK51" s="1233"/>
      <c r="ML51" s="1233"/>
      <c r="MM51" s="1233"/>
      <c r="MN51" s="1232"/>
      <c r="MO51" s="1233"/>
      <c r="MP51" s="1233"/>
      <c r="MQ51" s="1233"/>
      <c r="MR51" s="1233"/>
      <c r="MS51" s="1233"/>
      <c r="MT51" s="1233"/>
      <c r="MU51" s="1233"/>
      <c r="MV51" s="1233"/>
      <c r="MW51" s="1232"/>
      <c r="MX51" s="1233"/>
      <c r="MY51" s="1233"/>
      <c r="MZ51" s="1233"/>
      <c r="NA51" s="1233"/>
      <c r="NB51" s="1233"/>
      <c r="NC51" s="1233"/>
      <c r="ND51" s="1233"/>
      <c r="NE51" s="1233"/>
      <c r="NF51" s="1232"/>
      <c r="NG51" s="1233"/>
      <c r="NH51" s="1233"/>
      <c r="NI51" s="1233"/>
      <c r="NJ51" s="1233"/>
      <c r="NK51" s="1233"/>
      <c r="NL51" s="1233"/>
      <c r="NM51" s="1233"/>
      <c r="NN51" s="1233"/>
      <c r="NO51" s="1232"/>
      <c r="NP51" s="1233"/>
      <c r="NQ51" s="1233"/>
      <c r="NR51" s="1233"/>
      <c r="NS51" s="1233"/>
      <c r="NT51" s="1233"/>
      <c r="NU51" s="1233"/>
      <c r="NV51" s="1233"/>
      <c r="NW51" s="1233"/>
      <c r="NX51" s="1232"/>
      <c r="NY51" s="1233"/>
      <c r="NZ51" s="1233"/>
      <c r="OA51" s="1233"/>
      <c r="OB51" s="1233"/>
      <c r="OC51" s="1233"/>
      <c r="OD51" s="1233"/>
      <c r="OE51" s="1233"/>
      <c r="OF51" s="1233"/>
      <c r="OG51" s="1232"/>
      <c r="OH51" s="1233"/>
      <c r="OI51" s="1233"/>
      <c r="OJ51" s="1233"/>
      <c r="OK51" s="1233"/>
      <c r="OL51" s="1233"/>
      <c r="OM51" s="1233"/>
      <c r="ON51" s="1233"/>
      <c r="OO51" s="1233"/>
      <c r="OP51" s="1232"/>
      <c r="OQ51" s="1233"/>
      <c r="OR51" s="1233"/>
      <c r="OS51" s="1233"/>
      <c r="OT51" s="1233"/>
      <c r="OU51" s="1233"/>
      <c r="OV51" s="1233"/>
      <c r="OW51" s="1233"/>
      <c r="OX51" s="1233"/>
      <c r="OY51" s="1232"/>
      <c r="OZ51" s="1233"/>
      <c r="PA51" s="1233"/>
      <c r="PB51" s="1233"/>
      <c r="PC51" s="1233"/>
      <c r="PD51" s="1233"/>
      <c r="PE51" s="1233"/>
      <c r="PF51" s="1233"/>
      <c r="PG51" s="1233"/>
      <c r="PH51" s="1232"/>
      <c r="PI51" s="1233"/>
      <c r="PJ51" s="1233"/>
      <c r="PK51" s="1233"/>
      <c r="PL51" s="1233"/>
      <c r="PM51" s="1233"/>
      <c r="PN51" s="1233"/>
      <c r="PO51" s="1233"/>
      <c r="PP51" s="1233"/>
      <c r="PQ51" s="1232"/>
      <c r="PR51" s="1233"/>
      <c r="PS51" s="1233"/>
      <c r="PT51" s="1233"/>
      <c r="PU51" s="1233"/>
      <c r="PV51" s="1233"/>
      <c r="PW51" s="1233"/>
      <c r="PX51" s="1233"/>
      <c r="PY51" s="1233"/>
      <c r="PZ51" s="1232"/>
      <c r="QA51" s="1233"/>
      <c r="QB51" s="1233"/>
      <c r="QC51" s="1233"/>
      <c r="QD51" s="1233"/>
      <c r="QE51" s="1233"/>
      <c r="QF51" s="1233"/>
      <c r="QG51" s="1233"/>
      <c r="QH51" s="1233"/>
      <c r="QI51" s="1232"/>
      <c r="QJ51" s="1233"/>
      <c r="QK51" s="1233"/>
      <c r="QL51" s="1233"/>
      <c r="QM51" s="1233"/>
      <c r="QN51" s="1233"/>
      <c r="QO51" s="1233"/>
      <c r="QP51" s="1233"/>
      <c r="QQ51" s="1233"/>
      <c r="QR51" s="1232"/>
      <c r="QS51" s="1233"/>
      <c r="QT51" s="1233"/>
      <c r="QU51" s="1233"/>
      <c r="QV51" s="1233"/>
      <c r="QW51" s="1233"/>
      <c r="QX51" s="1233"/>
      <c r="QY51" s="1233"/>
      <c r="QZ51" s="1233"/>
      <c r="RA51" s="1232"/>
      <c r="RB51" s="1233"/>
      <c r="RC51" s="1233"/>
      <c r="RD51" s="1233"/>
      <c r="RE51" s="1233"/>
      <c r="RF51" s="1233"/>
      <c r="RG51" s="1233"/>
      <c r="RH51" s="1233"/>
      <c r="RI51" s="1233"/>
      <c r="RJ51" s="1232"/>
      <c r="RK51" s="1233"/>
      <c r="RL51" s="1233"/>
      <c r="RM51" s="1233"/>
      <c r="RN51" s="1233"/>
      <c r="RO51" s="1233"/>
      <c r="RP51" s="1233"/>
      <c r="RQ51" s="1233"/>
      <c r="RR51" s="1233"/>
      <c r="RS51" s="1232"/>
      <c r="RT51" s="1233"/>
      <c r="RU51" s="1233"/>
      <c r="RV51" s="1233"/>
      <c r="RW51" s="1233"/>
      <c r="RX51" s="1233"/>
      <c r="RY51" s="1233"/>
      <c r="RZ51" s="1233"/>
      <c r="SA51" s="1233"/>
      <c r="SB51" s="1232"/>
      <c r="SC51" s="1233"/>
      <c r="SD51" s="1233"/>
      <c r="SE51" s="1233"/>
      <c r="SF51" s="1233"/>
      <c r="SG51" s="1233"/>
      <c r="SH51" s="1233"/>
      <c r="SI51" s="1233"/>
      <c r="SJ51" s="1233"/>
      <c r="SK51" s="1232"/>
      <c r="SL51" s="1233"/>
      <c r="SM51" s="1233"/>
      <c r="SN51" s="1233"/>
      <c r="SO51" s="1233"/>
      <c r="SP51" s="1233"/>
      <c r="SQ51" s="1233"/>
      <c r="SR51" s="1233"/>
      <c r="SS51" s="1233"/>
      <c r="ST51" s="1232"/>
      <c r="SU51" s="1233"/>
      <c r="SV51" s="1233"/>
      <c r="SW51" s="1233"/>
      <c r="SX51" s="1233"/>
      <c r="SY51" s="1233"/>
      <c r="SZ51" s="1233"/>
      <c r="TA51" s="1233"/>
      <c r="TB51" s="1233"/>
      <c r="TC51" s="1232"/>
      <c r="TD51" s="1233"/>
      <c r="TE51" s="1233"/>
      <c r="TF51" s="1233"/>
      <c r="TG51" s="1233"/>
      <c r="TH51" s="1233"/>
      <c r="TI51" s="1233"/>
      <c r="TJ51" s="1233"/>
      <c r="TK51" s="1233"/>
      <c r="TL51" s="1232"/>
      <c r="TM51" s="1233"/>
      <c r="TN51" s="1233"/>
      <c r="TO51" s="1233"/>
      <c r="TP51" s="1233"/>
      <c r="TQ51" s="1233"/>
      <c r="TR51" s="1233"/>
      <c r="TS51" s="1233"/>
      <c r="TT51" s="1233"/>
      <c r="TU51" s="1232"/>
      <c r="TV51" s="1233"/>
      <c r="TW51" s="1233"/>
      <c r="TX51" s="1233"/>
      <c r="TY51" s="1233"/>
      <c r="TZ51" s="1233"/>
      <c r="UA51" s="1233"/>
      <c r="UB51" s="1233"/>
      <c r="UC51" s="1233"/>
      <c r="UD51" s="1232"/>
      <c r="UE51" s="1233"/>
      <c r="UF51" s="1233"/>
      <c r="UG51" s="1233"/>
      <c r="UH51" s="1233"/>
      <c r="UI51" s="1233"/>
      <c r="UJ51" s="1233"/>
      <c r="UK51" s="1233"/>
      <c r="UL51" s="1233"/>
      <c r="UM51" s="1232"/>
      <c r="UN51" s="1233"/>
      <c r="UO51" s="1233"/>
      <c r="UP51" s="1233"/>
      <c r="UQ51" s="1233"/>
      <c r="UR51" s="1233"/>
      <c r="US51" s="1233"/>
      <c r="UT51" s="1233"/>
      <c r="UU51" s="1233"/>
      <c r="UV51" s="1232"/>
      <c r="UW51" s="1233"/>
      <c r="UX51" s="1233"/>
      <c r="UY51" s="1233"/>
      <c r="UZ51" s="1233"/>
      <c r="VA51" s="1233"/>
      <c r="VB51" s="1233"/>
      <c r="VC51" s="1233"/>
      <c r="VD51" s="1233"/>
      <c r="VE51" s="1232"/>
      <c r="VF51" s="1233"/>
      <c r="VG51" s="1233"/>
      <c r="VH51" s="1233"/>
      <c r="VI51" s="1233"/>
      <c r="VJ51" s="1233"/>
      <c r="VK51" s="1233"/>
      <c r="VL51" s="1233"/>
      <c r="VM51" s="1233"/>
      <c r="VN51" s="1232"/>
      <c r="VO51" s="1233"/>
      <c r="VP51" s="1233"/>
      <c r="VQ51" s="1233"/>
      <c r="VR51" s="1233"/>
      <c r="VS51" s="1233"/>
      <c r="VT51" s="1233"/>
      <c r="VU51" s="1233"/>
      <c r="VV51" s="1233"/>
      <c r="VW51" s="1232"/>
      <c r="VX51" s="1233"/>
      <c r="VY51" s="1233"/>
      <c r="VZ51" s="1233"/>
      <c r="WA51" s="1233"/>
      <c r="WB51" s="1233"/>
      <c r="WC51" s="1233"/>
      <c r="WD51" s="1233"/>
      <c r="WE51" s="1233"/>
      <c r="WF51" s="1232"/>
      <c r="WG51" s="1233"/>
      <c r="WH51" s="1233"/>
      <c r="WI51" s="1233"/>
      <c r="WJ51" s="1233"/>
      <c r="WK51" s="1233"/>
      <c r="WL51" s="1233"/>
      <c r="WM51" s="1233"/>
      <c r="WN51" s="1233"/>
      <c r="WO51" s="1232"/>
      <c r="WP51" s="1233"/>
      <c r="WQ51" s="1233"/>
      <c r="WR51" s="1233"/>
      <c r="WS51" s="1233"/>
      <c r="WT51" s="1233"/>
      <c r="WU51" s="1233"/>
      <c r="WV51" s="1233"/>
      <c r="WW51" s="1233"/>
      <c r="WX51" s="1232"/>
      <c r="WY51" s="1233"/>
      <c r="WZ51" s="1233"/>
      <c r="XA51" s="1233"/>
      <c r="XB51" s="1233"/>
      <c r="XC51" s="1233"/>
      <c r="XD51" s="1233"/>
      <c r="XE51" s="1233"/>
      <c r="XF51" s="1233"/>
      <c r="XG51" s="1232"/>
      <c r="XH51" s="1233"/>
      <c r="XI51" s="1233"/>
      <c r="XJ51" s="1233"/>
      <c r="XK51" s="1233"/>
      <c r="XL51" s="1233"/>
      <c r="XM51" s="1233"/>
      <c r="XN51" s="1233"/>
      <c r="XO51" s="1233"/>
      <c r="XP51" s="1232"/>
      <c r="XQ51" s="1233"/>
      <c r="XR51" s="1233"/>
      <c r="XS51" s="1233"/>
      <c r="XT51" s="1233"/>
      <c r="XU51" s="1233"/>
      <c r="XV51" s="1233"/>
      <c r="XW51" s="1233"/>
      <c r="XX51" s="1233"/>
      <c r="XY51" s="1232"/>
      <c r="XZ51" s="1233"/>
      <c r="YA51" s="1233"/>
      <c r="YB51" s="1233"/>
      <c r="YC51" s="1233"/>
      <c r="YD51" s="1233"/>
      <c r="YE51" s="1233"/>
      <c r="YF51" s="1233"/>
      <c r="YG51" s="1233"/>
      <c r="YH51" s="1232"/>
      <c r="YI51" s="1233"/>
      <c r="YJ51" s="1233"/>
      <c r="YK51" s="1233"/>
      <c r="YL51" s="1233"/>
      <c r="YM51" s="1233"/>
      <c r="YN51" s="1233"/>
      <c r="YO51" s="1233"/>
      <c r="YP51" s="1233"/>
      <c r="YQ51" s="1232"/>
      <c r="YR51" s="1233"/>
      <c r="YS51" s="1233"/>
      <c r="YT51" s="1233"/>
      <c r="YU51" s="1233"/>
      <c r="YV51" s="1233"/>
      <c r="YW51" s="1233"/>
      <c r="YX51" s="1233"/>
      <c r="YY51" s="1233"/>
      <c r="YZ51" s="1232"/>
      <c r="ZA51" s="1233"/>
      <c r="ZB51" s="1233"/>
      <c r="ZC51" s="1233"/>
      <c r="ZD51" s="1233"/>
      <c r="ZE51" s="1233"/>
      <c r="ZF51" s="1233"/>
      <c r="ZG51" s="1233"/>
      <c r="ZH51" s="1233"/>
      <c r="ZI51" s="1232"/>
      <c r="ZJ51" s="1233"/>
      <c r="ZK51" s="1233"/>
      <c r="ZL51" s="1233"/>
      <c r="ZM51" s="1233"/>
      <c r="ZN51" s="1233"/>
      <c r="ZO51" s="1233"/>
      <c r="ZP51" s="1233"/>
      <c r="ZQ51" s="1233"/>
      <c r="ZR51" s="1232"/>
      <c r="ZS51" s="1233"/>
      <c r="ZT51" s="1233"/>
      <c r="ZU51" s="1233"/>
      <c r="ZV51" s="1233"/>
      <c r="ZW51" s="1233"/>
      <c r="ZX51" s="1233"/>
      <c r="ZY51" s="1233"/>
      <c r="ZZ51" s="1233"/>
      <c r="AAA51" s="1232"/>
      <c r="AAB51" s="1233"/>
      <c r="AAC51" s="1233"/>
      <c r="AAD51" s="1233"/>
      <c r="AAE51" s="1233"/>
      <c r="AAF51" s="1233"/>
      <c r="AAG51" s="1233"/>
      <c r="AAH51" s="1233"/>
      <c r="AAI51" s="1233"/>
      <c r="AAJ51" s="1232"/>
      <c r="AAK51" s="1233"/>
      <c r="AAL51" s="1233"/>
      <c r="AAM51" s="1233"/>
      <c r="AAN51" s="1233"/>
      <c r="AAO51" s="1233"/>
      <c r="AAP51" s="1233"/>
      <c r="AAQ51" s="1233"/>
      <c r="AAR51" s="1233"/>
      <c r="AAS51" s="1232"/>
      <c r="AAT51" s="1233"/>
      <c r="AAU51" s="1233"/>
      <c r="AAV51" s="1233"/>
      <c r="AAW51" s="1233"/>
      <c r="AAX51" s="1233"/>
      <c r="AAY51" s="1233"/>
      <c r="AAZ51" s="1233"/>
      <c r="ABA51" s="1233"/>
      <c r="ABB51" s="1232"/>
      <c r="ABC51" s="1233"/>
      <c r="ABD51" s="1233"/>
      <c r="ABE51" s="1233"/>
      <c r="ABF51" s="1233"/>
      <c r="ABG51" s="1233"/>
      <c r="ABH51" s="1233"/>
      <c r="ABI51" s="1233"/>
      <c r="ABJ51" s="1233"/>
      <c r="ABK51" s="1232"/>
      <c r="ABL51" s="1233"/>
      <c r="ABM51" s="1233"/>
      <c r="ABN51" s="1233"/>
      <c r="ABO51" s="1233"/>
      <c r="ABP51" s="1233"/>
      <c r="ABQ51" s="1233"/>
      <c r="ABR51" s="1233"/>
      <c r="ABS51" s="1233"/>
      <c r="ABT51" s="1232"/>
      <c r="ABU51" s="1233"/>
      <c r="ABV51" s="1233"/>
      <c r="ABW51" s="1233"/>
      <c r="ABX51" s="1233"/>
      <c r="ABY51" s="1233"/>
      <c r="ABZ51" s="1233"/>
      <c r="ACA51" s="1233"/>
      <c r="ACB51" s="1233"/>
      <c r="ACC51" s="1232"/>
      <c r="ACD51" s="1233"/>
      <c r="ACE51" s="1233"/>
      <c r="ACF51" s="1233"/>
      <c r="ACG51" s="1233"/>
      <c r="ACH51" s="1233"/>
      <c r="ACI51" s="1233"/>
      <c r="ACJ51" s="1233"/>
      <c r="ACK51" s="1233"/>
      <c r="ACL51" s="1232"/>
      <c r="ACM51" s="1233"/>
      <c r="ACN51" s="1233"/>
      <c r="ACO51" s="1233"/>
      <c r="ACP51" s="1233"/>
      <c r="ACQ51" s="1233"/>
      <c r="ACR51" s="1233"/>
      <c r="ACS51" s="1233"/>
      <c r="ACT51" s="1233"/>
      <c r="ACU51" s="1232"/>
      <c r="ACV51" s="1233"/>
      <c r="ACW51" s="1233"/>
      <c r="ACX51" s="1233"/>
      <c r="ACY51" s="1233"/>
      <c r="ACZ51" s="1233"/>
      <c r="ADA51" s="1233"/>
      <c r="ADB51" s="1233"/>
      <c r="ADC51" s="1233"/>
      <c r="ADD51" s="1232"/>
      <c r="ADE51" s="1233"/>
      <c r="ADF51" s="1233"/>
      <c r="ADG51" s="1233"/>
      <c r="ADH51" s="1233"/>
      <c r="ADI51" s="1233"/>
      <c r="ADJ51" s="1233"/>
      <c r="ADK51" s="1233"/>
      <c r="ADL51" s="1233"/>
      <c r="ADM51" s="1232"/>
      <c r="ADN51" s="1233"/>
      <c r="ADO51" s="1233"/>
      <c r="ADP51" s="1233"/>
      <c r="ADQ51" s="1233"/>
      <c r="ADR51" s="1233"/>
      <c r="ADS51" s="1233"/>
      <c r="ADT51" s="1233"/>
      <c r="ADU51" s="1233"/>
      <c r="ADV51" s="1232"/>
      <c r="ADW51" s="1233"/>
      <c r="ADX51" s="1233"/>
      <c r="ADY51" s="1233"/>
      <c r="ADZ51" s="1233"/>
      <c r="AEA51" s="1233"/>
      <c r="AEB51" s="1233"/>
      <c r="AEC51" s="1233"/>
      <c r="AED51" s="1233"/>
      <c r="AEE51" s="1232"/>
      <c r="AEF51" s="1233"/>
      <c r="AEG51" s="1233"/>
      <c r="AEH51" s="1233"/>
      <c r="AEI51" s="1233"/>
      <c r="AEJ51" s="1233"/>
      <c r="AEK51" s="1233"/>
      <c r="AEL51" s="1233"/>
      <c r="AEM51" s="1233"/>
      <c r="AEN51" s="1232"/>
      <c r="AEO51" s="1233"/>
      <c r="AEP51" s="1233"/>
      <c r="AEQ51" s="1233"/>
      <c r="AER51" s="1233"/>
      <c r="AES51" s="1233"/>
      <c r="AET51" s="1233"/>
      <c r="AEU51" s="1233"/>
      <c r="AEV51" s="1233"/>
      <c r="AEW51" s="1232"/>
      <c r="AEX51" s="1233"/>
      <c r="AEY51" s="1233"/>
      <c r="AEZ51" s="1233"/>
      <c r="AFA51" s="1233"/>
      <c r="AFB51" s="1233"/>
      <c r="AFC51" s="1233"/>
      <c r="AFD51" s="1233"/>
      <c r="AFE51" s="1233"/>
      <c r="AFF51" s="1232"/>
      <c r="AFG51" s="1233"/>
      <c r="AFH51" s="1233"/>
      <c r="AFI51" s="1233"/>
      <c r="AFJ51" s="1233"/>
      <c r="AFK51" s="1233"/>
      <c r="AFL51" s="1233"/>
      <c r="AFM51" s="1233"/>
      <c r="AFN51" s="1233"/>
      <c r="AFO51" s="1232"/>
      <c r="AFP51" s="1233"/>
      <c r="AFQ51" s="1233"/>
      <c r="AFR51" s="1233"/>
      <c r="AFS51" s="1233"/>
      <c r="AFT51" s="1233"/>
      <c r="AFU51" s="1233"/>
      <c r="AFV51" s="1233"/>
      <c r="AFW51" s="1233"/>
      <c r="AFX51" s="1232"/>
      <c r="AFY51" s="1233"/>
      <c r="AFZ51" s="1233"/>
      <c r="AGA51" s="1233"/>
      <c r="AGB51" s="1233"/>
      <c r="AGC51" s="1233"/>
      <c r="AGD51" s="1233"/>
      <c r="AGE51" s="1233"/>
      <c r="AGF51" s="1233"/>
      <c r="AGG51" s="1232"/>
      <c r="AGH51" s="1233"/>
      <c r="AGI51" s="1233"/>
      <c r="AGJ51" s="1233"/>
      <c r="AGK51" s="1233"/>
      <c r="AGL51" s="1233"/>
      <c r="AGM51" s="1233"/>
      <c r="AGN51" s="1233"/>
      <c r="AGO51" s="1233"/>
      <c r="AGP51" s="1232"/>
      <c r="AGQ51" s="1233"/>
      <c r="AGR51" s="1233"/>
      <c r="AGS51" s="1233"/>
      <c r="AGT51" s="1233"/>
      <c r="AGU51" s="1233"/>
      <c r="AGV51" s="1233"/>
      <c r="AGW51" s="1233"/>
      <c r="AGX51" s="1233"/>
      <c r="AGY51" s="1232"/>
      <c r="AGZ51" s="1233"/>
      <c r="AHA51" s="1233"/>
      <c r="AHB51" s="1233"/>
      <c r="AHC51" s="1233"/>
      <c r="AHD51" s="1233"/>
      <c r="AHE51" s="1233"/>
      <c r="AHF51" s="1233"/>
      <c r="AHG51" s="1233"/>
      <c r="AHH51" s="1232"/>
      <c r="AHI51" s="1233"/>
      <c r="AHJ51" s="1233"/>
      <c r="AHK51" s="1233"/>
      <c r="AHL51" s="1233"/>
      <c r="AHM51" s="1233"/>
      <c r="AHN51" s="1233"/>
      <c r="AHO51" s="1233"/>
      <c r="AHP51" s="1233"/>
      <c r="AHQ51" s="1232"/>
      <c r="AHR51" s="1233"/>
      <c r="AHS51" s="1233"/>
      <c r="AHT51" s="1233"/>
      <c r="AHU51" s="1233"/>
      <c r="AHV51" s="1233"/>
      <c r="AHW51" s="1233"/>
      <c r="AHX51" s="1233"/>
      <c r="AHY51" s="1233"/>
      <c r="AHZ51" s="1232"/>
      <c r="AIA51" s="1233"/>
      <c r="AIB51" s="1233"/>
      <c r="AIC51" s="1233"/>
      <c r="AID51" s="1233"/>
      <c r="AIE51" s="1233"/>
      <c r="AIF51" s="1233"/>
      <c r="AIG51" s="1233"/>
      <c r="AIH51" s="1233"/>
      <c r="AII51" s="1232"/>
      <c r="AIJ51" s="1233"/>
      <c r="AIK51" s="1233"/>
      <c r="AIL51" s="1233"/>
      <c r="AIM51" s="1233"/>
      <c r="AIN51" s="1233"/>
      <c r="AIO51" s="1233"/>
      <c r="AIP51" s="1233"/>
      <c r="AIQ51" s="1233"/>
      <c r="AIR51" s="1232"/>
      <c r="AIS51" s="1233"/>
      <c r="AIT51" s="1233"/>
      <c r="AIU51" s="1233"/>
      <c r="AIV51" s="1233"/>
      <c r="AIW51" s="1233"/>
      <c r="AIX51" s="1233"/>
      <c r="AIY51" s="1233"/>
      <c r="AIZ51" s="1233"/>
      <c r="AJA51" s="1232"/>
      <c r="AJB51" s="1233"/>
      <c r="AJC51" s="1233"/>
      <c r="AJD51" s="1233"/>
      <c r="AJE51" s="1233"/>
      <c r="AJF51" s="1233"/>
      <c r="AJG51" s="1233"/>
      <c r="AJH51" s="1233"/>
      <c r="AJI51" s="1233"/>
      <c r="AJJ51" s="1232"/>
      <c r="AJK51" s="1233"/>
      <c r="AJL51" s="1233"/>
      <c r="AJM51" s="1233"/>
      <c r="AJN51" s="1233"/>
      <c r="AJO51" s="1233"/>
      <c r="AJP51" s="1233"/>
      <c r="AJQ51" s="1233"/>
      <c r="AJR51" s="1233"/>
      <c r="AJS51" s="1232"/>
      <c r="AJT51" s="1233"/>
      <c r="AJU51" s="1233"/>
      <c r="AJV51" s="1233"/>
      <c r="AJW51" s="1233"/>
      <c r="AJX51" s="1233"/>
      <c r="AJY51" s="1233"/>
      <c r="AJZ51" s="1233"/>
      <c r="AKA51" s="1233"/>
      <c r="AKB51" s="1232"/>
      <c r="AKC51" s="1233"/>
      <c r="AKD51" s="1233"/>
      <c r="AKE51" s="1233"/>
      <c r="AKF51" s="1233"/>
      <c r="AKG51" s="1233"/>
      <c r="AKH51" s="1233"/>
      <c r="AKI51" s="1233"/>
      <c r="AKJ51" s="1233"/>
      <c r="AKK51" s="1232"/>
      <c r="AKL51" s="1233"/>
      <c r="AKM51" s="1233"/>
      <c r="AKN51" s="1233"/>
      <c r="AKO51" s="1233"/>
      <c r="AKP51" s="1233"/>
      <c r="AKQ51" s="1233"/>
      <c r="AKR51" s="1233"/>
      <c r="AKS51" s="1233"/>
      <c r="AKT51" s="1232"/>
      <c r="AKU51" s="1233"/>
      <c r="AKV51" s="1233"/>
      <c r="AKW51" s="1233"/>
      <c r="AKX51" s="1233"/>
      <c r="AKY51" s="1233"/>
      <c r="AKZ51" s="1233"/>
      <c r="ALA51" s="1233"/>
      <c r="ALB51" s="1233"/>
      <c r="ALC51" s="1232"/>
      <c r="ALD51" s="1233"/>
      <c r="ALE51" s="1233"/>
      <c r="ALF51" s="1233"/>
      <c r="ALG51" s="1233"/>
      <c r="ALH51" s="1233"/>
      <c r="ALI51" s="1233"/>
      <c r="ALJ51" s="1233"/>
      <c r="ALK51" s="1233"/>
      <c r="ALL51" s="1232"/>
      <c r="ALM51" s="1233"/>
      <c r="ALN51" s="1233"/>
      <c r="ALO51" s="1233"/>
      <c r="ALP51" s="1233"/>
      <c r="ALQ51" s="1233"/>
      <c r="ALR51" s="1233"/>
      <c r="ALS51" s="1233"/>
      <c r="ALT51" s="1233"/>
      <c r="ALU51" s="1232"/>
      <c r="ALV51" s="1233"/>
      <c r="ALW51" s="1233"/>
      <c r="ALX51" s="1233"/>
      <c r="ALY51" s="1233"/>
      <c r="ALZ51" s="1233"/>
      <c r="AMA51" s="1233"/>
      <c r="AMB51" s="1233"/>
      <c r="AMC51" s="1233"/>
      <c r="AMD51" s="1232"/>
      <c r="AME51" s="1233"/>
      <c r="AMF51" s="1233"/>
      <c r="AMG51" s="1233"/>
      <c r="AMH51" s="1233"/>
      <c r="AMI51" s="1233"/>
      <c r="AMJ51" s="1233"/>
      <c r="AMK51" s="1233"/>
      <c r="AML51" s="1233"/>
      <c r="AMM51" s="1232"/>
      <c r="AMN51" s="1233"/>
      <c r="AMO51" s="1233"/>
      <c r="AMP51" s="1233"/>
      <c r="AMQ51" s="1233"/>
      <c r="AMR51" s="1233"/>
      <c r="AMS51" s="1233"/>
      <c r="AMT51" s="1233"/>
      <c r="AMU51" s="1233"/>
      <c r="AMV51" s="1232"/>
      <c r="AMW51" s="1233"/>
      <c r="AMX51" s="1233"/>
      <c r="AMY51" s="1233"/>
      <c r="AMZ51" s="1233"/>
      <c r="ANA51" s="1233"/>
      <c r="ANB51" s="1233"/>
      <c r="ANC51" s="1233"/>
      <c r="AND51" s="1233"/>
      <c r="ANE51" s="1232"/>
      <c r="ANF51" s="1233"/>
      <c r="ANG51" s="1233"/>
      <c r="ANH51" s="1233"/>
      <c r="ANI51" s="1233"/>
      <c r="ANJ51" s="1233"/>
      <c r="ANK51" s="1233"/>
      <c r="ANL51" s="1233"/>
      <c r="ANM51" s="1233"/>
      <c r="ANN51" s="1232"/>
      <c r="ANO51" s="1233"/>
      <c r="ANP51" s="1233"/>
      <c r="ANQ51" s="1233"/>
      <c r="ANR51" s="1233"/>
      <c r="ANS51" s="1233"/>
      <c r="ANT51" s="1233"/>
      <c r="ANU51" s="1233"/>
      <c r="ANV51" s="1233"/>
      <c r="ANW51" s="1232"/>
      <c r="ANX51" s="1233"/>
      <c r="ANY51" s="1233"/>
      <c r="ANZ51" s="1233"/>
      <c r="AOA51" s="1233"/>
      <c r="AOB51" s="1233"/>
      <c r="AOC51" s="1233"/>
      <c r="AOD51" s="1233"/>
      <c r="AOE51" s="1233"/>
      <c r="AOF51" s="1232"/>
      <c r="AOG51" s="1233"/>
      <c r="AOH51" s="1233"/>
      <c r="AOI51" s="1233"/>
      <c r="AOJ51" s="1233"/>
      <c r="AOK51" s="1233"/>
      <c r="AOL51" s="1233"/>
      <c r="AOM51" s="1233"/>
      <c r="AON51" s="1233"/>
      <c r="AOO51" s="1232"/>
      <c r="AOP51" s="1233"/>
      <c r="AOQ51" s="1233"/>
      <c r="AOR51" s="1233"/>
      <c r="AOS51" s="1233"/>
      <c r="AOT51" s="1233"/>
      <c r="AOU51" s="1233"/>
      <c r="AOV51" s="1233"/>
      <c r="AOW51" s="1233"/>
      <c r="AOX51" s="1232"/>
      <c r="AOY51" s="1233"/>
      <c r="AOZ51" s="1233"/>
      <c r="APA51" s="1233"/>
      <c r="APB51" s="1233"/>
      <c r="APC51" s="1233"/>
      <c r="APD51" s="1233"/>
      <c r="APE51" s="1233"/>
      <c r="APF51" s="1233"/>
      <c r="APG51" s="1232"/>
      <c r="APH51" s="1233"/>
      <c r="API51" s="1233"/>
      <c r="APJ51" s="1233"/>
      <c r="APK51" s="1233"/>
      <c r="APL51" s="1233"/>
      <c r="APM51" s="1233"/>
      <c r="APN51" s="1233"/>
      <c r="APO51" s="1233"/>
      <c r="APP51" s="1232"/>
      <c r="APQ51" s="1233"/>
      <c r="APR51" s="1233"/>
      <c r="APS51" s="1233"/>
      <c r="APT51" s="1233"/>
      <c r="APU51" s="1233"/>
      <c r="APV51" s="1233"/>
      <c r="APW51" s="1233"/>
      <c r="APX51" s="1233"/>
      <c r="APY51" s="1232"/>
      <c r="APZ51" s="1233"/>
      <c r="AQA51" s="1233"/>
      <c r="AQB51" s="1233"/>
      <c r="AQC51" s="1233"/>
      <c r="AQD51" s="1233"/>
      <c r="AQE51" s="1233"/>
      <c r="AQF51" s="1233"/>
      <c r="AQG51" s="1233"/>
      <c r="AQH51" s="1232"/>
      <c r="AQI51" s="1233"/>
      <c r="AQJ51" s="1233"/>
      <c r="AQK51" s="1233"/>
      <c r="AQL51" s="1233"/>
      <c r="AQM51" s="1233"/>
      <c r="AQN51" s="1233"/>
      <c r="AQO51" s="1233"/>
      <c r="AQP51" s="1233"/>
      <c r="AQQ51" s="1232"/>
      <c r="AQR51" s="1233"/>
      <c r="AQS51" s="1233"/>
      <c r="AQT51" s="1233"/>
      <c r="AQU51" s="1233"/>
      <c r="AQV51" s="1233"/>
      <c r="AQW51" s="1233"/>
      <c r="AQX51" s="1233"/>
      <c r="AQY51" s="1233"/>
      <c r="AQZ51" s="1232"/>
      <c r="ARA51" s="1233"/>
      <c r="ARB51" s="1233"/>
      <c r="ARC51" s="1233"/>
      <c r="ARD51" s="1233"/>
      <c r="ARE51" s="1233"/>
      <c r="ARF51" s="1233"/>
      <c r="ARG51" s="1233"/>
      <c r="ARH51" s="1233"/>
      <c r="ARI51" s="1232"/>
      <c r="ARJ51" s="1233"/>
      <c r="ARK51" s="1233"/>
      <c r="ARL51" s="1233"/>
      <c r="ARM51" s="1233"/>
      <c r="ARN51" s="1233"/>
      <c r="ARO51" s="1233"/>
      <c r="ARP51" s="1233"/>
      <c r="ARQ51" s="1233"/>
      <c r="ARR51" s="1232"/>
      <c r="ARS51" s="1233"/>
      <c r="ART51" s="1233"/>
      <c r="ARU51" s="1233"/>
      <c r="ARV51" s="1233"/>
      <c r="ARW51" s="1233"/>
      <c r="ARX51" s="1233"/>
      <c r="ARY51" s="1233"/>
      <c r="ARZ51" s="1233"/>
      <c r="ASA51" s="1232"/>
      <c r="ASB51" s="1233"/>
      <c r="ASC51" s="1233"/>
      <c r="ASD51" s="1233"/>
      <c r="ASE51" s="1233"/>
      <c r="ASF51" s="1233"/>
      <c r="ASG51" s="1233"/>
      <c r="ASH51" s="1233"/>
      <c r="ASI51" s="1233"/>
      <c r="ASJ51" s="1232"/>
      <c r="ASK51" s="1233"/>
      <c r="ASL51" s="1233"/>
      <c r="ASM51" s="1233"/>
      <c r="ASN51" s="1233"/>
      <c r="ASO51" s="1233"/>
      <c r="ASP51" s="1233"/>
      <c r="ASQ51" s="1233"/>
      <c r="ASR51" s="1233"/>
      <c r="ASS51" s="1232"/>
      <c r="AST51" s="1233"/>
      <c r="ASU51" s="1233"/>
      <c r="ASV51" s="1233"/>
      <c r="ASW51" s="1233"/>
      <c r="ASX51" s="1233"/>
      <c r="ASY51" s="1233"/>
      <c r="ASZ51" s="1233"/>
      <c r="ATA51" s="1233"/>
      <c r="ATB51" s="1232"/>
      <c r="ATC51" s="1233"/>
      <c r="ATD51" s="1233"/>
      <c r="ATE51" s="1233"/>
      <c r="ATF51" s="1233"/>
      <c r="ATG51" s="1233"/>
      <c r="ATH51" s="1233"/>
      <c r="ATI51" s="1233"/>
      <c r="ATJ51" s="1233"/>
      <c r="ATK51" s="1232"/>
      <c r="ATL51" s="1233"/>
      <c r="ATM51" s="1233"/>
      <c r="ATN51" s="1233"/>
      <c r="ATO51" s="1233"/>
      <c r="ATP51" s="1233"/>
      <c r="ATQ51" s="1233"/>
      <c r="ATR51" s="1233"/>
      <c r="ATS51" s="1233"/>
      <c r="ATT51" s="1232"/>
      <c r="ATU51" s="1233"/>
      <c r="ATV51" s="1233"/>
      <c r="ATW51" s="1233"/>
      <c r="ATX51" s="1233"/>
      <c r="ATY51" s="1233"/>
      <c r="ATZ51" s="1233"/>
      <c r="AUA51" s="1233"/>
      <c r="AUB51" s="1233"/>
      <c r="AUC51" s="1232"/>
      <c r="AUD51" s="1233"/>
      <c r="AUE51" s="1233"/>
      <c r="AUF51" s="1233"/>
      <c r="AUG51" s="1233"/>
      <c r="AUH51" s="1233"/>
      <c r="AUI51" s="1233"/>
      <c r="AUJ51" s="1233"/>
      <c r="AUK51" s="1233"/>
      <c r="AUL51" s="1232"/>
      <c r="AUM51" s="1233"/>
      <c r="AUN51" s="1233"/>
      <c r="AUO51" s="1233"/>
      <c r="AUP51" s="1233"/>
      <c r="AUQ51" s="1233"/>
      <c r="AUR51" s="1233"/>
      <c r="AUS51" s="1233"/>
      <c r="AUT51" s="1233"/>
      <c r="AUU51" s="1232"/>
      <c r="AUV51" s="1233"/>
      <c r="AUW51" s="1233"/>
      <c r="AUX51" s="1233"/>
      <c r="AUY51" s="1233"/>
      <c r="AUZ51" s="1233"/>
      <c r="AVA51" s="1233"/>
      <c r="AVB51" s="1233"/>
      <c r="AVC51" s="1233"/>
      <c r="AVD51" s="1232"/>
      <c r="AVE51" s="1233"/>
      <c r="AVF51" s="1233"/>
      <c r="AVG51" s="1233"/>
      <c r="AVH51" s="1233"/>
      <c r="AVI51" s="1233"/>
      <c r="AVJ51" s="1233"/>
      <c r="AVK51" s="1233"/>
      <c r="AVL51" s="1233"/>
      <c r="AVM51" s="1232"/>
      <c r="AVN51" s="1233"/>
      <c r="AVO51" s="1233"/>
      <c r="AVP51" s="1233"/>
      <c r="AVQ51" s="1233"/>
      <c r="AVR51" s="1233"/>
      <c r="AVS51" s="1233"/>
      <c r="AVT51" s="1233"/>
      <c r="AVU51" s="1233"/>
      <c r="AVV51" s="1232"/>
      <c r="AVW51" s="1233"/>
      <c r="AVX51" s="1233"/>
      <c r="AVY51" s="1233"/>
      <c r="AVZ51" s="1233"/>
      <c r="AWA51" s="1233"/>
      <c r="AWB51" s="1233"/>
      <c r="AWC51" s="1233"/>
      <c r="AWD51" s="1233"/>
      <c r="AWE51" s="1232"/>
      <c r="AWF51" s="1233"/>
      <c r="AWG51" s="1233"/>
      <c r="AWH51" s="1233"/>
      <c r="AWI51" s="1233"/>
      <c r="AWJ51" s="1233"/>
      <c r="AWK51" s="1233"/>
      <c r="AWL51" s="1233"/>
      <c r="AWM51" s="1233"/>
      <c r="AWN51" s="1232"/>
      <c r="AWO51" s="1233"/>
      <c r="AWP51" s="1233"/>
      <c r="AWQ51" s="1233"/>
      <c r="AWR51" s="1233"/>
      <c r="AWS51" s="1233"/>
      <c r="AWT51" s="1233"/>
      <c r="AWU51" s="1233"/>
      <c r="AWV51" s="1233"/>
      <c r="AWW51" s="1232"/>
      <c r="AWX51" s="1233"/>
      <c r="AWY51" s="1233"/>
      <c r="AWZ51" s="1233"/>
      <c r="AXA51" s="1233"/>
      <c r="AXB51" s="1233"/>
      <c r="AXC51" s="1233"/>
      <c r="AXD51" s="1233"/>
      <c r="AXE51" s="1233"/>
      <c r="AXF51" s="1232"/>
      <c r="AXG51" s="1233"/>
      <c r="AXH51" s="1233"/>
      <c r="AXI51" s="1233"/>
      <c r="AXJ51" s="1233"/>
      <c r="AXK51" s="1233"/>
      <c r="AXL51" s="1233"/>
      <c r="AXM51" s="1233"/>
      <c r="AXN51" s="1233"/>
      <c r="AXO51" s="1232"/>
      <c r="AXP51" s="1233"/>
      <c r="AXQ51" s="1233"/>
      <c r="AXR51" s="1233"/>
      <c r="AXS51" s="1233"/>
      <c r="AXT51" s="1233"/>
      <c r="AXU51" s="1233"/>
      <c r="AXV51" s="1233"/>
      <c r="AXW51" s="1233"/>
      <c r="AXX51" s="1232"/>
      <c r="AXY51" s="1233"/>
      <c r="AXZ51" s="1233"/>
      <c r="AYA51" s="1233"/>
      <c r="AYB51" s="1233"/>
      <c r="AYC51" s="1233"/>
      <c r="AYD51" s="1233"/>
      <c r="AYE51" s="1233"/>
      <c r="AYF51" s="1233"/>
      <c r="AYG51" s="1232"/>
      <c r="AYH51" s="1233"/>
      <c r="AYI51" s="1233"/>
      <c r="AYJ51" s="1233"/>
      <c r="AYK51" s="1233"/>
      <c r="AYL51" s="1233"/>
      <c r="AYM51" s="1233"/>
      <c r="AYN51" s="1233"/>
      <c r="AYO51" s="1233"/>
      <c r="AYP51" s="1232"/>
      <c r="AYQ51" s="1233"/>
      <c r="AYR51" s="1233"/>
      <c r="AYS51" s="1233"/>
      <c r="AYT51" s="1233"/>
      <c r="AYU51" s="1233"/>
      <c r="AYV51" s="1233"/>
      <c r="AYW51" s="1233"/>
      <c r="AYX51" s="1233"/>
      <c r="AYY51" s="1232"/>
      <c r="AYZ51" s="1233"/>
      <c r="AZA51" s="1233"/>
      <c r="AZB51" s="1233"/>
      <c r="AZC51" s="1233"/>
      <c r="AZD51" s="1233"/>
      <c r="AZE51" s="1233"/>
      <c r="AZF51" s="1233"/>
      <c r="AZG51" s="1233"/>
      <c r="AZH51" s="1232"/>
      <c r="AZI51" s="1233"/>
      <c r="AZJ51" s="1233"/>
      <c r="AZK51" s="1233"/>
      <c r="AZL51" s="1233"/>
      <c r="AZM51" s="1233"/>
      <c r="AZN51" s="1233"/>
      <c r="AZO51" s="1233"/>
      <c r="AZP51" s="1233"/>
      <c r="AZQ51" s="1232"/>
      <c r="AZR51" s="1233"/>
      <c r="AZS51" s="1233"/>
      <c r="AZT51" s="1233"/>
      <c r="AZU51" s="1233"/>
      <c r="AZV51" s="1233"/>
      <c r="AZW51" s="1233"/>
      <c r="AZX51" s="1233"/>
      <c r="AZY51" s="1233"/>
      <c r="AZZ51" s="1232"/>
      <c r="BAA51" s="1233"/>
      <c r="BAB51" s="1233"/>
      <c r="BAC51" s="1233"/>
      <c r="BAD51" s="1233"/>
      <c r="BAE51" s="1233"/>
      <c r="BAF51" s="1233"/>
      <c r="BAG51" s="1233"/>
      <c r="BAH51" s="1233"/>
      <c r="BAI51" s="1232"/>
      <c r="BAJ51" s="1233"/>
      <c r="BAK51" s="1233"/>
      <c r="BAL51" s="1233"/>
      <c r="BAM51" s="1233"/>
      <c r="BAN51" s="1233"/>
      <c r="BAO51" s="1233"/>
      <c r="BAP51" s="1233"/>
      <c r="BAQ51" s="1233"/>
      <c r="BAR51" s="1232"/>
      <c r="BAS51" s="1233"/>
      <c r="BAT51" s="1233"/>
      <c r="BAU51" s="1233"/>
      <c r="BAV51" s="1233"/>
      <c r="BAW51" s="1233"/>
      <c r="BAX51" s="1233"/>
      <c r="BAY51" s="1233"/>
      <c r="BAZ51" s="1233"/>
      <c r="BBA51" s="1232"/>
      <c r="BBB51" s="1233"/>
      <c r="BBC51" s="1233"/>
      <c r="BBD51" s="1233"/>
      <c r="BBE51" s="1233"/>
      <c r="BBF51" s="1233"/>
      <c r="BBG51" s="1233"/>
      <c r="BBH51" s="1233"/>
      <c r="BBI51" s="1233"/>
      <c r="BBJ51" s="1232"/>
      <c r="BBK51" s="1233"/>
      <c r="BBL51" s="1233"/>
      <c r="BBM51" s="1233"/>
      <c r="BBN51" s="1233"/>
      <c r="BBO51" s="1233"/>
      <c r="BBP51" s="1233"/>
      <c r="BBQ51" s="1233"/>
      <c r="BBR51" s="1233"/>
      <c r="BBS51" s="1232"/>
      <c r="BBT51" s="1233"/>
      <c r="BBU51" s="1233"/>
      <c r="BBV51" s="1233"/>
      <c r="BBW51" s="1233"/>
      <c r="BBX51" s="1233"/>
      <c r="BBY51" s="1233"/>
      <c r="BBZ51" s="1233"/>
      <c r="BCA51" s="1233"/>
      <c r="BCB51" s="1232"/>
      <c r="BCC51" s="1233"/>
      <c r="BCD51" s="1233"/>
      <c r="BCE51" s="1233"/>
      <c r="BCF51" s="1233"/>
      <c r="BCG51" s="1233"/>
      <c r="BCH51" s="1233"/>
      <c r="BCI51" s="1233"/>
      <c r="BCJ51" s="1233"/>
      <c r="BCK51" s="1232"/>
      <c r="BCL51" s="1233"/>
      <c r="BCM51" s="1233"/>
      <c r="BCN51" s="1233"/>
      <c r="BCO51" s="1233"/>
      <c r="BCP51" s="1233"/>
      <c r="BCQ51" s="1233"/>
      <c r="BCR51" s="1233"/>
      <c r="BCS51" s="1233"/>
      <c r="BCT51" s="1232"/>
      <c r="BCU51" s="1233"/>
      <c r="BCV51" s="1233"/>
      <c r="BCW51" s="1233"/>
      <c r="BCX51" s="1233"/>
      <c r="BCY51" s="1233"/>
      <c r="BCZ51" s="1233"/>
      <c r="BDA51" s="1233"/>
      <c r="BDB51" s="1233"/>
      <c r="BDC51" s="1232"/>
      <c r="BDD51" s="1233"/>
      <c r="BDE51" s="1233"/>
      <c r="BDF51" s="1233"/>
      <c r="BDG51" s="1233"/>
      <c r="BDH51" s="1233"/>
      <c r="BDI51" s="1233"/>
      <c r="BDJ51" s="1233"/>
      <c r="BDK51" s="1233"/>
      <c r="BDL51" s="1232"/>
      <c r="BDM51" s="1233"/>
      <c r="BDN51" s="1233"/>
      <c r="BDO51" s="1233"/>
      <c r="BDP51" s="1233"/>
      <c r="BDQ51" s="1233"/>
      <c r="BDR51" s="1233"/>
      <c r="BDS51" s="1233"/>
      <c r="BDT51" s="1233"/>
      <c r="BDU51" s="1232"/>
      <c r="BDV51" s="1233"/>
      <c r="BDW51" s="1233"/>
      <c r="BDX51" s="1233"/>
      <c r="BDY51" s="1233"/>
      <c r="BDZ51" s="1233"/>
      <c r="BEA51" s="1233"/>
      <c r="BEB51" s="1233"/>
      <c r="BEC51" s="1233"/>
      <c r="BED51" s="1232"/>
      <c r="BEE51" s="1233"/>
      <c r="BEF51" s="1233"/>
      <c r="BEG51" s="1233"/>
      <c r="BEH51" s="1233"/>
      <c r="BEI51" s="1233"/>
      <c r="BEJ51" s="1233"/>
      <c r="BEK51" s="1233"/>
      <c r="BEL51" s="1233"/>
      <c r="BEM51" s="1232"/>
      <c r="BEN51" s="1233"/>
      <c r="BEO51" s="1233"/>
      <c r="BEP51" s="1233"/>
      <c r="BEQ51" s="1233"/>
      <c r="BER51" s="1233"/>
      <c r="BES51" s="1233"/>
      <c r="BET51" s="1233"/>
      <c r="BEU51" s="1233"/>
      <c r="BEV51" s="1232"/>
      <c r="BEW51" s="1233"/>
      <c r="BEX51" s="1233"/>
      <c r="BEY51" s="1233"/>
      <c r="BEZ51" s="1233"/>
      <c r="BFA51" s="1233"/>
      <c r="BFB51" s="1233"/>
      <c r="BFC51" s="1233"/>
      <c r="BFD51" s="1233"/>
      <c r="BFE51" s="1232"/>
      <c r="BFF51" s="1233"/>
      <c r="BFG51" s="1233"/>
      <c r="BFH51" s="1233"/>
      <c r="BFI51" s="1233"/>
      <c r="BFJ51" s="1233"/>
      <c r="BFK51" s="1233"/>
      <c r="BFL51" s="1233"/>
      <c r="BFM51" s="1233"/>
      <c r="BFN51" s="1232"/>
      <c r="BFO51" s="1233"/>
      <c r="BFP51" s="1233"/>
      <c r="BFQ51" s="1233"/>
      <c r="BFR51" s="1233"/>
      <c r="BFS51" s="1233"/>
      <c r="BFT51" s="1233"/>
      <c r="BFU51" s="1233"/>
      <c r="BFV51" s="1233"/>
      <c r="BFW51" s="1232"/>
      <c r="BFX51" s="1233"/>
      <c r="BFY51" s="1233"/>
      <c r="BFZ51" s="1233"/>
      <c r="BGA51" s="1233"/>
      <c r="BGB51" s="1233"/>
      <c r="BGC51" s="1233"/>
      <c r="BGD51" s="1233"/>
      <c r="BGE51" s="1233"/>
      <c r="BGF51" s="1232"/>
      <c r="BGG51" s="1233"/>
      <c r="BGH51" s="1233"/>
      <c r="BGI51" s="1233"/>
      <c r="BGJ51" s="1233"/>
      <c r="BGK51" s="1233"/>
      <c r="BGL51" s="1233"/>
      <c r="BGM51" s="1233"/>
      <c r="BGN51" s="1233"/>
      <c r="BGO51" s="1232"/>
      <c r="BGP51" s="1233"/>
      <c r="BGQ51" s="1233"/>
      <c r="BGR51" s="1233"/>
      <c r="BGS51" s="1233"/>
      <c r="BGT51" s="1233"/>
      <c r="BGU51" s="1233"/>
      <c r="BGV51" s="1233"/>
      <c r="BGW51" s="1233"/>
      <c r="BGX51" s="1232"/>
      <c r="BGY51" s="1233"/>
      <c r="BGZ51" s="1233"/>
      <c r="BHA51" s="1233"/>
      <c r="BHB51" s="1233"/>
      <c r="BHC51" s="1233"/>
      <c r="BHD51" s="1233"/>
      <c r="BHE51" s="1233"/>
      <c r="BHF51" s="1233"/>
      <c r="BHG51" s="1232"/>
      <c r="BHH51" s="1233"/>
      <c r="BHI51" s="1233"/>
      <c r="BHJ51" s="1233"/>
      <c r="BHK51" s="1233"/>
      <c r="BHL51" s="1233"/>
      <c r="BHM51" s="1233"/>
      <c r="BHN51" s="1233"/>
      <c r="BHO51" s="1233"/>
      <c r="BHP51" s="1232"/>
      <c r="BHQ51" s="1233"/>
      <c r="BHR51" s="1233"/>
      <c r="BHS51" s="1233"/>
      <c r="BHT51" s="1233"/>
      <c r="BHU51" s="1233"/>
      <c r="BHV51" s="1233"/>
      <c r="BHW51" s="1233"/>
      <c r="BHX51" s="1233"/>
      <c r="BHY51" s="1232"/>
      <c r="BHZ51" s="1233"/>
      <c r="BIA51" s="1233"/>
      <c r="BIB51" s="1233"/>
      <c r="BIC51" s="1233"/>
      <c r="BID51" s="1233"/>
      <c r="BIE51" s="1233"/>
      <c r="BIF51" s="1233"/>
      <c r="BIG51" s="1233"/>
      <c r="BIH51" s="1232"/>
      <c r="BII51" s="1233"/>
      <c r="BIJ51" s="1233"/>
      <c r="BIK51" s="1233"/>
      <c r="BIL51" s="1233"/>
      <c r="BIM51" s="1233"/>
      <c r="BIN51" s="1233"/>
      <c r="BIO51" s="1233"/>
      <c r="BIP51" s="1233"/>
      <c r="BIQ51" s="1232"/>
      <c r="BIR51" s="1233"/>
      <c r="BIS51" s="1233"/>
      <c r="BIT51" s="1233"/>
      <c r="BIU51" s="1233"/>
      <c r="BIV51" s="1233"/>
      <c r="BIW51" s="1233"/>
      <c r="BIX51" s="1233"/>
      <c r="BIY51" s="1233"/>
      <c r="BIZ51" s="1232"/>
      <c r="BJA51" s="1233"/>
      <c r="BJB51" s="1233"/>
      <c r="BJC51" s="1233"/>
      <c r="BJD51" s="1233"/>
      <c r="BJE51" s="1233"/>
      <c r="BJF51" s="1233"/>
      <c r="BJG51" s="1233"/>
      <c r="BJH51" s="1233"/>
      <c r="BJI51" s="1232"/>
      <c r="BJJ51" s="1233"/>
      <c r="BJK51" s="1233"/>
      <c r="BJL51" s="1233"/>
      <c r="BJM51" s="1233"/>
      <c r="BJN51" s="1233"/>
      <c r="BJO51" s="1233"/>
      <c r="BJP51" s="1233"/>
      <c r="BJQ51" s="1233"/>
      <c r="BJR51" s="1232"/>
      <c r="BJS51" s="1233"/>
      <c r="BJT51" s="1233"/>
      <c r="BJU51" s="1233"/>
      <c r="BJV51" s="1233"/>
      <c r="BJW51" s="1233"/>
      <c r="BJX51" s="1233"/>
      <c r="BJY51" s="1233"/>
      <c r="BJZ51" s="1233"/>
      <c r="BKA51" s="1232"/>
      <c r="BKB51" s="1233"/>
      <c r="BKC51" s="1233"/>
      <c r="BKD51" s="1233"/>
      <c r="BKE51" s="1233"/>
      <c r="BKF51" s="1233"/>
      <c r="BKG51" s="1233"/>
      <c r="BKH51" s="1233"/>
      <c r="BKI51" s="1233"/>
      <c r="BKJ51" s="1232"/>
      <c r="BKK51" s="1233"/>
      <c r="BKL51" s="1233"/>
      <c r="BKM51" s="1233"/>
      <c r="BKN51" s="1233"/>
      <c r="BKO51" s="1233"/>
      <c r="BKP51" s="1233"/>
      <c r="BKQ51" s="1233"/>
      <c r="BKR51" s="1233"/>
      <c r="BKS51" s="1232"/>
      <c r="BKT51" s="1233"/>
      <c r="BKU51" s="1233"/>
      <c r="BKV51" s="1233"/>
      <c r="BKW51" s="1233"/>
      <c r="BKX51" s="1233"/>
      <c r="BKY51" s="1233"/>
      <c r="BKZ51" s="1233"/>
      <c r="BLA51" s="1233"/>
      <c r="BLB51" s="1232"/>
      <c r="BLC51" s="1233"/>
      <c r="BLD51" s="1233"/>
      <c r="BLE51" s="1233"/>
      <c r="BLF51" s="1233"/>
      <c r="BLG51" s="1233"/>
      <c r="BLH51" s="1233"/>
      <c r="BLI51" s="1233"/>
      <c r="BLJ51" s="1233"/>
      <c r="BLK51" s="1232"/>
      <c r="BLL51" s="1233"/>
      <c r="BLM51" s="1233"/>
      <c r="BLN51" s="1233"/>
      <c r="BLO51" s="1233"/>
      <c r="BLP51" s="1233"/>
      <c r="BLQ51" s="1233"/>
      <c r="BLR51" s="1233"/>
      <c r="BLS51" s="1233"/>
      <c r="BLT51" s="1232"/>
      <c r="BLU51" s="1233"/>
      <c r="BLV51" s="1233"/>
      <c r="BLW51" s="1233"/>
      <c r="BLX51" s="1233"/>
      <c r="BLY51" s="1233"/>
      <c r="BLZ51" s="1233"/>
      <c r="BMA51" s="1233"/>
      <c r="BMB51" s="1233"/>
      <c r="BMC51" s="1232"/>
      <c r="BMD51" s="1233"/>
      <c r="BME51" s="1233"/>
      <c r="BMF51" s="1233"/>
      <c r="BMG51" s="1233"/>
      <c r="BMH51" s="1233"/>
      <c r="BMI51" s="1233"/>
      <c r="BMJ51" s="1233"/>
      <c r="BMK51" s="1233"/>
      <c r="BML51" s="1232"/>
      <c r="BMM51" s="1233"/>
      <c r="BMN51" s="1233"/>
      <c r="BMO51" s="1233"/>
      <c r="BMP51" s="1233"/>
      <c r="BMQ51" s="1233"/>
      <c r="BMR51" s="1233"/>
      <c r="BMS51" s="1233"/>
      <c r="BMT51" s="1233"/>
      <c r="BMU51" s="1232"/>
      <c r="BMV51" s="1233"/>
      <c r="BMW51" s="1233"/>
      <c r="BMX51" s="1233"/>
      <c r="BMY51" s="1233"/>
      <c r="BMZ51" s="1233"/>
      <c r="BNA51" s="1233"/>
      <c r="BNB51" s="1233"/>
      <c r="BNC51" s="1233"/>
      <c r="BND51" s="1232"/>
      <c r="BNE51" s="1233"/>
      <c r="BNF51" s="1233"/>
      <c r="BNG51" s="1233"/>
      <c r="BNH51" s="1233"/>
      <c r="BNI51" s="1233"/>
      <c r="BNJ51" s="1233"/>
      <c r="BNK51" s="1233"/>
      <c r="BNL51" s="1233"/>
      <c r="BNM51" s="1232"/>
      <c r="BNN51" s="1233"/>
      <c r="BNO51" s="1233"/>
      <c r="BNP51" s="1233"/>
      <c r="BNQ51" s="1233"/>
      <c r="BNR51" s="1233"/>
      <c r="BNS51" s="1233"/>
      <c r="BNT51" s="1233"/>
      <c r="BNU51" s="1233"/>
      <c r="BNV51" s="1232"/>
      <c r="BNW51" s="1233"/>
      <c r="BNX51" s="1233"/>
      <c r="BNY51" s="1233"/>
      <c r="BNZ51" s="1233"/>
      <c r="BOA51" s="1233"/>
      <c r="BOB51" s="1233"/>
      <c r="BOC51" s="1233"/>
      <c r="BOD51" s="1233"/>
      <c r="BOE51" s="1232"/>
      <c r="BOF51" s="1233"/>
      <c r="BOG51" s="1233"/>
      <c r="BOH51" s="1233"/>
      <c r="BOI51" s="1233"/>
      <c r="BOJ51" s="1233"/>
      <c r="BOK51" s="1233"/>
      <c r="BOL51" s="1233"/>
      <c r="BOM51" s="1233"/>
      <c r="BON51" s="1232"/>
      <c r="BOO51" s="1233"/>
      <c r="BOP51" s="1233"/>
      <c r="BOQ51" s="1233"/>
      <c r="BOR51" s="1233"/>
      <c r="BOS51" s="1233"/>
      <c r="BOT51" s="1233"/>
      <c r="BOU51" s="1233"/>
      <c r="BOV51" s="1233"/>
      <c r="BOW51" s="1232"/>
      <c r="BOX51" s="1233"/>
      <c r="BOY51" s="1233"/>
      <c r="BOZ51" s="1233"/>
      <c r="BPA51" s="1233"/>
      <c r="BPB51" s="1233"/>
      <c r="BPC51" s="1233"/>
      <c r="BPD51" s="1233"/>
      <c r="BPE51" s="1233"/>
      <c r="BPF51" s="1232"/>
      <c r="BPG51" s="1233"/>
      <c r="BPH51" s="1233"/>
      <c r="BPI51" s="1233"/>
      <c r="BPJ51" s="1233"/>
      <c r="BPK51" s="1233"/>
      <c r="BPL51" s="1233"/>
      <c r="BPM51" s="1233"/>
      <c r="BPN51" s="1233"/>
      <c r="BPO51" s="1232"/>
      <c r="BPP51" s="1233"/>
      <c r="BPQ51" s="1233"/>
      <c r="BPR51" s="1233"/>
      <c r="BPS51" s="1233"/>
      <c r="BPT51" s="1233"/>
      <c r="BPU51" s="1233"/>
      <c r="BPV51" s="1233"/>
      <c r="BPW51" s="1233"/>
      <c r="BPX51" s="1232"/>
      <c r="BPY51" s="1233"/>
      <c r="BPZ51" s="1233"/>
      <c r="BQA51" s="1233"/>
      <c r="BQB51" s="1233"/>
      <c r="BQC51" s="1233"/>
      <c r="BQD51" s="1233"/>
      <c r="BQE51" s="1233"/>
      <c r="BQF51" s="1233"/>
      <c r="BQG51" s="1232"/>
      <c r="BQH51" s="1233"/>
      <c r="BQI51" s="1233"/>
      <c r="BQJ51" s="1233"/>
      <c r="BQK51" s="1233"/>
      <c r="BQL51" s="1233"/>
      <c r="BQM51" s="1233"/>
      <c r="BQN51" s="1233"/>
      <c r="BQO51" s="1233"/>
      <c r="BQP51" s="1232"/>
      <c r="BQQ51" s="1233"/>
      <c r="BQR51" s="1233"/>
      <c r="BQS51" s="1233"/>
      <c r="BQT51" s="1233"/>
      <c r="BQU51" s="1233"/>
      <c r="BQV51" s="1233"/>
      <c r="BQW51" s="1233"/>
      <c r="BQX51" s="1233"/>
      <c r="BQY51" s="1232"/>
      <c r="BQZ51" s="1233"/>
      <c r="BRA51" s="1233"/>
      <c r="BRB51" s="1233"/>
      <c r="BRC51" s="1233"/>
      <c r="BRD51" s="1233"/>
      <c r="BRE51" s="1233"/>
      <c r="BRF51" s="1233"/>
      <c r="BRG51" s="1233"/>
      <c r="BRH51" s="1232"/>
      <c r="BRI51" s="1233"/>
      <c r="BRJ51" s="1233"/>
      <c r="BRK51" s="1233"/>
      <c r="BRL51" s="1233"/>
      <c r="BRM51" s="1233"/>
      <c r="BRN51" s="1233"/>
      <c r="BRO51" s="1233"/>
      <c r="BRP51" s="1233"/>
      <c r="BRQ51" s="1232"/>
      <c r="BRR51" s="1233"/>
      <c r="BRS51" s="1233"/>
      <c r="BRT51" s="1233"/>
      <c r="BRU51" s="1233"/>
      <c r="BRV51" s="1233"/>
      <c r="BRW51" s="1233"/>
      <c r="BRX51" s="1233"/>
      <c r="BRY51" s="1233"/>
      <c r="BRZ51" s="1232"/>
      <c r="BSA51" s="1233"/>
      <c r="BSB51" s="1233"/>
      <c r="BSC51" s="1233"/>
      <c r="BSD51" s="1233"/>
      <c r="BSE51" s="1233"/>
      <c r="BSF51" s="1233"/>
      <c r="BSG51" s="1233"/>
      <c r="BSH51" s="1233"/>
      <c r="BSI51" s="1232"/>
      <c r="BSJ51" s="1233"/>
      <c r="BSK51" s="1233"/>
      <c r="BSL51" s="1233"/>
      <c r="BSM51" s="1233"/>
      <c r="BSN51" s="1233"/>
      <c r="BSO51" s="1233"/>
      <c r="BSP51" s="1233"/>
      <c r="BSQ51" s="1233"/>
      <c r="BSR51" s="1232"/>
      <c r="BSS51" s="1233"/>
      <c r="BST51" s="1233"/>
      <c r="BSU51" s="1233"/>
      <c r="BSV51" s="1233"/>
      <c r="BSW51" s="1233"/>
      <c r="BSX51" s="1233"/>
      <c r="BSY51" s="1233"/>
      <c r="BSZ51" s="1233"/>
      <c r="BTA51" s="1232"/>
      <c r="BTB51" s="1233"/>
      <c r="BTC51" s="1233"/>
      <c r="BTD51" s="1233"/>
      <c r="BTE51" s="1233"/>
      <c r="BTF51" s="1233"/>
      <c r="BTG51" s="1233"/>
      <c r="BTH51" s="1233"/>
      <c r="BTI51" s="1233"/>
      <c r="BTJ51" s="1232"/>
      <c r="BTK51" s="1233"/>
      <c r="BTL51" s="1233"/>
      <c r="BTM51" s="1233"/>
      <c r="BTN51" s="1233"/>
      <c r="BTO51" s="1233"/>
      <c r="BTP51" s="1233"/>
      <c r="BTQ51" s="1233"/>
      <c r="BTR51" s="1233"/>
      <c r="BTS51" s="1232"/>
      <c r="BTT51" s="1233"/>
      <c r="BTU51" s="1233"/>
      <c r="BTV51" s="1233"/>
      <c r="BTW51" s="1233"/>
      <c r="BTX51" s="1233"/>
      <c r="BTY51" s="1233"/>
      <c r="BTZ51" s="1233"/>
      <c r="BUA51" s="1233"/>
      <c r="BUB51" s="1232"/>
      <c r="BUC51" s="1233"/>
      <c r="BUD51" s="1233"/>
      <c r="BUE51" s="1233"/>
      <c r="BUF51" s="1233"/>
      <c r="BUG51" s="1233"/>
      <c r="BUH51" s="1233"/>
      <c r="BUI51" s="1233"/>
      <c r="BUJ51" s="1233"/>
      <c r="BUK51" s="1232"/>
      <c r="BUL51" s="1233"/>
      <c r="BUM51" s="1233"/>
      <c r="BUN51" s="1233"/>
      <c r="BUO51" s="1233"/>
      <c r="BUP51" s="1233"/>
      <c r="BUQ51" s="1233"/>
      <c r="BUR51" s="1233"/>
      <c r="BUS51" s="1233"/>
      <c r="BUT51" s="1232"/>
      <c r="BUU51" s="1233"/>
      <c r="BUV51" s="1233"/>
      <c r="BUW51" s="1233"/>
      <c r="BUX51" s="1233"/>
      <c r="BUY51" s="1233"/>
      <c r="BUZ51" s="1233"/>
      <c r="BVA51" s="1233"/>
      <c r="BVB51" s="1233"/>
      <c r="BVC51" s="1232"/>
      <c r="BVD51" s="1233"/>
      <c r="BVE51" s="1233"/>
      <c r="BVF51" s="1233"/>
      <c r="BVG51" s="1233"/>
      <c r="BVH51" s="1233"/>
      <c r="BVI51" s="1233"/>
      <c r="BVJ51" s="1233"/>
      <c r="BVK51" s="1233"/>
      <c r="BVL51" s="1232"/>
      <c r="BVM51" s="1233"/>
      <c r="BVN51" s="1233"/>
      <c r="BVO51" s="1233"/>
      <c r="BVP51" s="1233"/>
      <c r="BVQ51" s="1233"/>
      <c r="BVR51" s="1233"/>
      <c r="BVS51" s="1233"/>
      <c r="BVT51" s="1233"/>
      <c r="BVU51" s="1232"/>
      <c r="BVV51" s="1233"/>
      <c r="BVW51" s="1233"/>
      <c r="BVX51" s="1233"/>
      <c r="BVY51" s="1233"/>
      <c r="BVZ51" s="1233"/>
      <c r="BWA51" s="1233"/>
      <c r="BWB51" s="1233"/>
      <c r="BWC51" s="1233"/>
      <c r="BWD51" s="1232"/>
      <c r="BWE51" s="1233"/>
      <c r="BWF51" s="1233"/>
      <c r="BWG51" s="1233"/>
      <c r="BWH51" s="1233"/>
      <c r="BWI51" s="1233"/>
      <c r="BWJ51" s="1233"/>
      <c r="BWK51" s="1233"/>
      <c r="BWL51" s="1233"/>
      <c r="BWM51" s="1232"/>
      <c r="BWN51" s="1233"/>
      <c r="BWO51" s="1233"/>
      <c r="BWP51" s="1233"/>
      <c r="BWQ51" s="1233"/>
      <c r="BWR51" s="1233"/>
      <c r="BWS51" s="1233"/>
      <c r="BWT51" s="1233"/>
      <c r="BWU51" s="1233"/>
      <c r="BWV51" s="1232"/>
      <c r="BWW51" s="1233"/>
      <c r="BWX51" s="1233"/>
      <c r="BWY51" s="1233"/>
      <c r="BWZ51" s="1233"/>
      <c r="BXA51" s="1233"/>
      <c r="BXB51" s="1233"/>
      <c r="BXC51" s="1233"/>
      <c r="BXD51" s="1233"/>
      <c r="BXE51" s="1232"/>
      <c r="BXF51" s="1233"/>
      <c r="BXG51" s="1233"/>
      <c r="BXH51" s="1233"/>
      <c r="BXI51" s="1233"/>
      <c r="BXJ51" s="1233"/>
      <c r="BXK51" s="1233"/>
      <c r="BXL51" s="1233"/>
      <c r="BXM51" s="1233"/>
      <c r="BXN51" s="1232"/>
      <c r="BXO51" s="1233"/>
      <c r="BXP51" s="1233"/>
      <c r="BXQ51" s="1233"/>
      <c r="BXR51" s="1233"/>
      <c r="BXS51" s="1233"/>
      <c r="BXT51" s="1233"/>
      <c r="BXU51" s="1233"/>
      <c r="BXV51" s="1233"/>
      <c r="BXW51" s="1232"/>
      <c r="BXX51" s="1233"/>
      <c r="BXY51" s="1233"/>
      <c r="BXZ51" s="1233"/>
      <c r="BYA51" s="1233"/>
      <c r="BYB51" s="1233"/>
      <c r="BYC51" s="1233"/>
      <c r="BYD51" s="1233"/>
      <c r="BYE51" s="1233"/>
      <c r="BYF51" s="1232"/>
      <c r="BYG51" s="1233"/>
      <c r="BYH51" s="1233"/>
      <c r="BYI51" s="1233"/>
      <c r="BYJ51" s="1233"/>
      <c r="BYK51" s="1233"/>
      <c r="BYL51" s="1233"/>
      <c r="BYM51" s="1233"/>
      <c r="BYN51" s="1233"/>
      <c r="BYO51" s="1232"/>
      <c r="BYP51" s="1233"/>
      <c r="BYQ51" s="1233"/>
      <c r="BYR51" s="1233"/>
      <c r="BYS51" s="1233"/>
      <c r="BYT51" s="1233"/>
      <c r="BYU51" s="1233"/>
      <c r="BYV51" s="1233"/>
      <c r="BYW51" s="1233"/>
      <c r="BYX51" s="1232"/>
      <c r="BYY51" s="1233"/>
      <c r="BYZ51" s="1233"/>
      <c r="BZA51" s="1233"/>
      <c r="BZB51" s="1233"/>
      <c r="BZC51" s="1233"/>
      <c r="BZD51" s="1233"/>
      <c r="BZE51" s="1233"/>
      <c r="BZF51" s="1233"/>
      <c r="BZG51" s="1232"/>
      <c r="BZH51" s="1233"/>
      <c r="BZI51" s="1233"/>
      <c r="BZJ51" s="1233"/>
      <c r="BZK51" s="1233"/>
      <c r="BZL51" s="1233"/>
      <c r="BZM51" s="1233"/>
      <c r="BZN51" s="1233"/>
      <c r="BZO51" s="1233"/>
      <c r="BZP51" s="1232"/>
      <c r="BZQ51" s="1233"/>
      <c r="BZR51" s="1233"/>
      <c r="BZS51" s="1233"/>
      <c r="BZT51" s="1233"/>
      <c r="BZU51" s="1233"/>
      <c r="BZV51" s="1233"/>
      <c r="BZW51" s="1233"/>
      <c r="BZX51" s="1233"/>
      <c r="BZY51" s="1232"/>
      <c r="BZZ51" s="1233"/>
      <c r="CAA51" s="1233"/>
      <c r="CAB51" s="1233"/>
      <c r="CAC51" s="1233"/>
      <c r="CAD51" s="1233"/>
      <c r="CAE51" s="1233"/>
      <c r="CAF51" s="1233"/>
      <c r="CAG51" s="1233"/>
      <c r="CAH51" s="1232"/>
      <c r="CAI51" s="1233"/>
      <c r="CAJ51" s="1233"/>
      <c r="CAK51" s="1233"/>
      <c r="CAL51" s="1233"/>
      <c r="CAM51" s="1233"/>
      <c r="CAN51" s="1233"/>
      <c r="CAO51" s="1233"/>
      <c r="CAP51" s="1233"/>
      <c r="CAQ51" s="1232"/>
      <c r="CAR51" s="1233"/>
      <c r="CAS51" s="1233"/>
      <c r="CAT51" s="1233"/>
      <c r="CAU51" s="1233"/>
      <c r="CAV51" s="1233"/>
      <c r="CAW51" s="1233"/>
      <c r="CAX51" s="1233"/>
      <c r="CAY51" s="1233"/>
      <c r="CAZ51" s="1232"/>
      <c r="CBA51" s="1233"/>
      <c r="CBB51" s="1233"/>
      <c r="CBC51" s="1233"/>
      <c r="CBD51" s="1233"/>
      <c r="CBE51" s="1233"/>
      <c r="CBF51" s="1233"/>
      <c r="CBG51" s="1233"/>
      <c r="CBH51" s="1233"/>
      <c r="CBI51" s="1232"/>
      <c r="CBJ51" s="1233"/>
      <c r="CBK51" s="1233"/>
      <c r="CBL51" s="1233"/>
      <c r="CBM51" s="1233"/>
      <c r="CBN51" s="1233"/>
      <c r="CBO51" s="1233"/>
      <c r="CBP51" s="1233"/>
      <c r="CBQ51" s="1233"/>
      <c r="CBR51" s="1232"/>
      <c r="CBS51" s="1233"/>
      <c r="CBT51" s="1233"/>
      <c r="CBU51" s="1233"/>
      <c r="CBV51" s="1233"/>
      <c r="CBW51" s="1233"/>
      <c r="CBX51" s="1233"/>
      <c r="CBY51" s="1233"/>
      <c r="CBZ51" s="1233"/>
      <c r="CCA51" s="1232"/>
      <c r="CCB51" s="1233"/>
      <c r="CCC51" s="1233"/>
      <c r="CCD51" s="1233"/>
      <c r="CCE51" s="1233"/>
      <c r="CCF51" s="1233"/>
      <c r="CCG51" s="1233"/>
      <c r="CCH51" s="1233"/>
      <c r="CCI51" s="1233"/>
      <c r="CCJ51" s="1232"/>
      <c r="CCK51" s="1233"/>
      <c r="CCL51" s="1233"/>
      <c r="CCM51" s="1233"/>
      <c r="CCN51" s="1233"/>
      <c r="CCO51" s="1233"/>
      <c r="CCP51" s="1233"/>
      <c r="CCQ51" s="1233"/>
      <c r="CCR51" s="1233"/>
      <c r="CCS51" s="1232"/>
      <c r="CCT51" s="1233"/>
      <c r="CCU51" s="1233"/>
      <c r="CCV51" s="1233"/>
      <c r="CCW51" s="1233"/>
      <c r="CCX51" s="1233"/>
      <c r="CCY51" s="1233"/>
      <c r="CCZ51" s="1233"/>
      <c r="CDA51" s="1233"/>
      <c r="CDB51" s="1232"/>
      <c r="CDC51" s="1233"/>
      <c r="CDD51" s="1233"/>
      <c r="CDE51" s="1233"/>
      <c r="CDF51" s="1233"/>
      <c r="CDG51" s="1233"/>
      <c r="CDH51" s="1233"/>
      <c r="CDI51" s="1233"/>
      <c r="CDJ51" s="1233"/>
      <c r="CDK51" s="1232"/>
      <c r="CDL51" s="1233"/>
      <c r="CDM51" s="1233"/>
      <c r="CDN51" s="1233"/>
      <c r="CDO51" s="1233"/>
      <c r="CDP51" s="1233"/>
      <c r="CDQ51" s="1233"/>
      <c r="CDR51" s="1233"/>
      <c r="CDS51" s="1233"/>
      <c r="CDT51" s="1232"/>
      <c r="CDU51" s="1233"/>
      <c r="CDV51" s="1233"/>
      <c r="CDW51" s="1233"/>
      <c r="CDX51" s="1233"/>
      <c r="CDY51" s="1233"/>
      <c r="CDZ51" s="1233"/>
      <c r="CEA51" s="1233"/>
      <c r="CEB51" s="1233"/>
      <c r="CEC51" s="1232"/>
      <c r="CED51" s="1233"/>
      <c r="CEE51" s="1233"/>
      <c r="CEF51" s="1233"/>
      <c r="CEG51" s="1233"/>
      <c r="CEH51" s="1233"/>
      <c r="CEI51" s="1233"/>
      <c r="CEJ51" s="1233"/>
      <c r="CEK51" s="1233"/>
      <c r="CEL51" s="1232"/>
      <c r="CEM51" s="1233"/>
      <c r="CEN51" s="1233"/>
      <c r="CEO51" s="1233"/>
      <c r="CEP51" s="1233"/>
      <c r="CEQ51" s="1233"/>
      <c r="CER51" s="1233"/>
      <c r="CES51" s="1233"/>
      <c r="CET51" s="1233"/>
      <c r="CEU51" s="1232"/>
      <c r="CEV51" s="1233"/>
      <c r="CEW51" s="1233"/>
      <c r="CEX51" s="1233"/>
      <c r="CEY51" s="1233"/>
      <c r="CEZ51" s="1233"/>
      <c r="CFA51" s="1233"/>
      <c r="CFB51" s="1233"/>
      <c r="CFC51" s="1233"/>
      <c r="CFD51" s="1232"/>
      <c r="CFE51" s="1233"/>
      <c r="CFF51" s="1233"/>
      <c r="CFG51" s="1233"/>
      <c r="CFH51" s="1233"/>
      <c r="CFI51" s="1233"/>
      <c r="CFJ51" s="1233"/>
      <c r="CFK51" s="1233"/>
      <c r="CFL51" s="1233"/>
      <c r="CFM51" s="1232"/>
      <c r="CFN51" s="1233"/>
      <c r="CFO51" s="1233"/>
      <c r="CFP51" s="1233"/>
      <c r="CFQ51" s="1233"/>
      <c r="CFR51" s="1233"/>
      <c r="CFS51" s="1233"/>
      <c r="CFT51" s="1233"/>
      <c r="CFU51" s="1233"/>
      <c r="CFV51" s="1232"/>
      <c r="CFW51" s="1233"/>
      <c r="CFX51" s="1233"/>
      <c r="CFY51" s="1233"/>
      <c r="CFZ51" s="1233"/>
      <c r="CGA51" s="1233"/>
      <c r="CGB51" s="1233"/>
      <c r="CGC51" s="1233"/>
      <c r="CGD51" s="1233"/>
      <c r="CGE51" s="1232"/>
      <c r="CGF51" s="1233"/>
      <c r="CGG51" s="1233"/>
      <c r="CGH51" s="1233"/>
      <c r="CGI51" s="1233"/>
      <c r="CGJ51" s="1233"/>
      <c r="CGK51" s="1233"/>
      <c r="CGL51" s="1233"/>
      <c r="CGM51" s="1233"/>
      <c r="CGN51" s="1232"/>
      <c r="CGO51" s="1233"/>
      <c r="CGP51" s="1233"/>
      <c r="CGQ51" s="1233"/>
      <c r="CGR51" s="1233"/>
      <c r="CGS51" s="1233"/>
      <c r="CGT51" s="1233"/>
      <c r="CGU51" s="1233"/>
      <c r="CGV51" s="1233"/>
      <c r="CGW51" s="1232"/>
      <c r="CGX51" s="1233"/>
      <c r="CGY51" s="1233"/>
      <c r="CGZ51" s="1233"/>
      <c r="CHA51" s="1233"/>
      <c r="CHB51" s="1233"/>
      <c r="CHC51" s="1233"/>
      <c r="CHD51" s="1233"/>
      <c r="CHE51" s="1233"/>
      <c r="CHF51" s="1232"/>
      <c r="CHG51" s="1233"/>
      <c r="CHH51" s="1233"/>
      <c r="CHI51" s="1233"/>
      <c r="CHJ51" s="1233"/>
      <c r="CHK51" s="1233"/>
      <c r="CHL51" s="1233"/>
      <c r="CHM51" s="1233"/>
      <c r="CHN51" s="1233"/>
      <c r="CHO51" s="1232"/>
      <c r="CHP51" s="1233"/>
      <c r="CHQ51" s="1233"/>
      <c r="CHR51" s="1233"/>
      <c r="CHS51" s="1233"/>
      <c r="CHT51" s="1233"/>
      <c r="CHU51" s="1233"/>
      <c r="CHV51" s="1233"/>
      <c r="CHW51" s="1233"/>
      <c r="CHX51" s="1232"/>
      <c r="CHY51" s="1233"/>
      <c r="CHZ51" s="1233"/>
      <c r="CIA51" s="1233"/>
      <c r="CIB51" s="1233"/>
      <c r="CIC51" s="1233"/>
      <c r="CID51" s="1233"/>
      <c r="CIE51" s="1233"/>
      <c r="CIF51" s="1233"/>
      <c r="CIG51" s="1232"/>
      <c r="CIH51" s="1233"/>
      <c r="CII51" s="1233"/>
      <c r="CIJ51" s="1233"/>
      <c r="CIK51" s="1233"/>
      <c r="CIL51" s="1233"/>
      <c r="CIM51" s="1233"/>
      <c r="CIN51" s="1233"/>
      <c r="CIO51" s="1233"/>
      <c r="CIP51" s="1232"/>
      <c r="CIQ51" s="1233"/>
      <c r="CIR51" s="1233"/>
      <c r="CIS51" s="1233"/>
      <c r="CIT51" s="1233"/>
      <c r="CIU51" s="1233"/>
      <c r="CIV51" s="1233"/>
      <c r="CIW51" s="1233"/>
      <c r="CIX51" s="1233"/>
      <c r="CIY51" s="1232"/>
      <c r="CIZ51" s="1233"/>
      <c r="CJA51" s="1233"/>
      <c r="CJB51" s="1233"/>
      <c r="CJC51" s="1233"/>
      <c r="CJD51" s="1233"/>
      <c r="CJE51" s="1233"/>
      <c r="CJF51" s="1233"/>
      <c r="CJG51" s="1233"/>
      <c r="CJH51" s="1232"/>
      <c r="CJI51" s="1233"/>
      <c r="CJJ51" s="1233"/>
      <c r="CJK51" s="1233"/>
      <c r="CJL51" s="1233"/>
      <c r="CJM51" s="1233"/>
      <c r="CJN51" s="1233"/>
      <c r="CJO51" s="1233"/>
      <c r="CJP51" s="1233"/>
      <c r="CJQ51" s="1232"/>
      <c r="CJR51" s="1233"/>
      <c r="CJS51" s="1233"/>
      <c r="CJT51" s="1233"/>
      <c r="CJU51" s="1233"/>
      <c r="CJV51" s="1233"/>
      <c r="CJW51" s="1233"/>
      <c r="CJX51" s="1233"/>
      <c r="CJY51" s="1233"/>
      <c r="CJZ51" s="1232"/>
      <c r="CKA51" s="1233"/>
      <c r="CKB51" s="1233"/>
      <c r="CKC51" s="1233"/>
      <c r="CKD51" s="1233"/>
      <c r="CKE51" s="1233"/>
      <c r="CKF51" s="1233"/>
      <c r="CKG51" s="1233"/>
      <c r="CKH51" s="1233"/>
      <c r="CKI51" s="1232"/>
      <c r="CKJ51" s="1233"/>
      <c r="CKK51" s="1233"/>
      <c r="CKL51" s="1233"/>
      <c r="CKM51" s="1233"/>
      <c r="CKN51" s="1233"/>
      <c r="CKO51" s="1233"/>
      <c r="CKP51" s="1233"/>
      <c r="CKQ51" s="1233"/>
      <c r="CKR51" s="1232"/>
      <c r="CKS51" s="1233"/>
      <c r="CKT51" s="1233"/>
      <c r="CKU51" s="1233"/>
      <c r="CKV51" s="1233"/>
      <c r="CKW51" s="1233"/>
      <c r="CKX51" s="1233"/>
      <c r="CKY51" s="1233"/>
      <c r="CKZ51" s="1233"/>
      <c r="CLA51" s="1232"/>
      <c r="CLB51" s="1233"/>
      <c r="CLC51" s="1233"/>
      <c r="CLD51" s="1233"/>
      <c r="CLE51" s="1233"/>
      <c r="CLF51" s="1233"/>
      <c r="CLG51" s="1233"/>
      <c r="CLH51" s="1233"/>
      <c r="CLI51" s="1233"/>
      <c r="CLJ51" s="1232"/>
      <c r="CLK51" s="1233"/>
      <c r="CLL51" s="1233"/>
      <c r="CLM51" s="1233"/>
      <c r="CLN51" s="1233"/>
      <c r="CLO51" s="1233"/>
      <c r="CLP51" s="1233"/>
      <c r="CLQ51" s="1233"/>
      <c r="CLR51" s="1233"/>
      <c r="CLS51" s="1232"/>
      <c r="CLT51" s="1233"/>
      <c r="CLU51" s="1233"/>
      <c r="CLV51" s="1233"/>
      <c r="CLW51" s="1233"/>
      <c r="CLX51" s="1233"/>
      <c r="CLY51" s="1233"/>
      <c r="CLZ51" s="1233"/>
      <c r="CMA51" s="1233"/>
      <c r="CMB51" s="1232"/>
      <c r="CMC51" s="1233"/>
      <c r="CMD51" s="1233"/>
      <c r="CME51" s="1233"/>
      <c r="CMF51" s="1233"/>
      <c r="CMG51" s="1233"/>
      <c r="CMH51" s="1233"/>
      <c r="CMI51" s="1233"/>
      <c r="CMJ51" s="1233"/>
      <c r="CMK51" s="1232"/>
      <c r="CML51" s="1233"/>
      <c r="CMM51" s="1233"/>
      <c r="CMN51" s="1233"/>
      <c r="CMO51" s="1233"/>
      <c r="CMP51" s="1233"/>
      <c r="CMQ51" s="1233"/>
      <c r="CMR51" s="1233"/>
      <c r="CMS51" s="1233"/>
      <c r="CMT51" s="1232"/>
      <c r="CMU51" s="1233"/>
      <c r="CMV51" s="1233"/>
      <c r="CMW51" s="1233"/>
      <c r="CMX51" s="1233"/>
      <c r="CMY51" s="1233"/>
      <c r="CMZ51" s="1233"/>
      <c r="CNA51" s="1233"/>
      <c r="CNB51" s="1233"/>
      <c r="CNC51" s="1232"/>
      <c r="CND51" s="1233"/>
      <c r="CNE51" s="1233"/>
      <c r="CNF51" s="1233"/>
      <c r="CNG51" s="1233"/>
      <c r="CNH51" s="1233"/>
      <c r="CNI51" s="1233"/>
      <c r="CNJ51" s="1233"/>
      <c r="CNK51" s="1233"/>
      <c r="CNL51" s="1232"/>
      <c r="CNM51" s="1233"/>
      <c r="CNN51" s="1233"/>
      <c r="CNO51" s="1233"/>
      <c r="CNP51" s="1233"/>
      <c r="CNQ51" s="1233"/>
      <c r="CNR51" s="1233"/>
      <c r="CNS51" s="1233"/>
      <c r="CNT51" s="1233"/>
      <c r="CNU51" s="1232"/>
      <c r="CNV51" s="1233"/>
      <c r="CNW51" s="1233"/>
      <c r="CNX51" s="1233"/>
      <c r="CNY51" s="1233"/>
      <c r="CNZ51" s="1233"/>
      <c r="COA51" s="1233"/>
      <c r="COB51" s="1233"/>
      <c r="COC51" s="1233"/>
      <c r="COD51" s="1232"/>
      <c r="COE51" s="1233"/>
      <c r="COF51" s="1233"/>
      <c r="COG51" s="1233"/>
      <c r="COH51" s="1233"/>
      <c r="COI51" s="1233"/>
      <c r="COJ51" s="1233"/>
      <c r="COK51" s="1233"/>
      <c r="COL51" s="1233"/>
      <c r="COM51" s="1232"/>
      <c r="CON51" s="1233"/>
      <c r="COO51" s="1233"/>
      <c r="COP51" s="1233"/>
      <c r="COQ51" s="1233"/>
      <c r="COR51" s="1233"/>
      <c r="COS51" s="1233"/>
      <c r="COT51" s="1233"/>
      <c r="COU51" s="1233"/>
      <c r="COV51" s="1232"/>
      <c r="COW51" s="1233"/>
      <c r="COX51" s="1233"/>
      <c r="COY51" s="1233"/>
      <c r="COZ51" s="1233"/>
      <c r="CPA51" s="1233"/>
      <c r="CPB51" s="1233"/>
      <c r="CPC51" s="1233"/>
      <c r="CPD51" s="1233"/>
      <c r="CPE51" s="1232"/>
      <c r="CPF51" s="1233"/>
      <c r="CPG51" s="1233"/>
      <c r="CPH51" s="1233"/>
      <c r="CPI51" s="1233"/>
      <c r="CPJ51" s="1233"/>
      <c r="CPK51" s="1233"/>
      <c r="CPL51" s="1233"/>
      <c r="CPM51" s="1233"/>
      <c r="CPN51" s="1232"/>
      <c r="CPO51" s="1233"/>
      <c r="CPP51" s="1233"/>
      <c r="CPQ51" s="1233"/>
      <c r="CPR51" s="1233"/>
      <c r="CPS51" s="1233"/>
      <c r="CPT51" s="1233"/>
      <c r="CPU51" s="1233"/>
      <c r="CPV51" s="1233"/>
      <c r="CPW51" s="1232"/>
      <c r="CPX51" s="1233"/>
      <c r="CPY51" s="1233"/>
      <c r="CPZ51" s="1233"/>
      <c r="CQA51" s="1233"/>
      <c r="CQB51" s="1233"/>
      <c r="CQC51" s="1233"/>
      <c r="CQD51" s="1233"/>
      <c r="CQE51" s="1233"/>
      <c r="CQF51" s="1232"/>
      <c r="CQG51" s="1233"/>
      <c r="CQH51" s="1233"/>
      <c r="CQI51" s="1233"/>
      <c r="CQJ51" s="1233"/>
      <c r="CQK51" s="1233"/>
      <c r="CQL51" s="1233"/>
      <c r="CQM51" s="1233"/>
      <c r="CQN51" s="1233"/>
      <c r="CQO51" s="1232"/>
      <c r="CQP51" s="1233"/>
      <c r="CQQ51" s="1233"/>
      <c r="CQR51" s="1233"/>
      <c r="CQS51" s="1233"/>
      <c r="CQT51" s="1233"/>
      <c r="CQU51" s="1233"/>
      <c r="CQV51" s="1233"/>
      <c r="CQW51" s="1233"/>
      <c r="CQX51" s="1232"/>
      <c r="CQY51" s="1233"/>
      <c r="CQZ51" s="1233"/>
      <c r="CRA51" s="1233"/>
      <c r="CRB51" s="1233"/>
      <c r="CRC51" s="1233"/>
      <c r="CRD51" s="1233"/>
      <c r="CRE51" s="1233"/>
      <c r="CRF51" s="1233"/>
      <c r="CRG51" s="1232"/>
      <c r="CRH51" s="1233"/>
      <c r="CRI51" s="1233"/>
      <c r="CRJ51" s="1233"/>
      <c r="CRK51" s="1233"/>
      <c r="CRL51" s="1233"/>
      <c r="CRM51" s="1233"/>
      <c r="CRN51" s="1233"/>
      <c r="CRO51" s="1233"/>
      <c r="CRP51" s="1232"/>
      <c r="CRQ51" s="1233"/>
      <c r="CRR51" s="1233"/>
      <c r="CRS51" s="1233"/>
      <c r="CRT51" s="1233"/>
      <c r="CRU51" s="1233"/>
      <c r="CRV51" s="1233"/>
      <c r="CRW51" s="1233"/>
      <c r="CRX51" s="1233"/>
      <c r="CRY51" s="1232"/>
      <c r="CRZ51" s="1233"/>
      <c r="CSA51" s="1233"/>
      <c r="CSB51" s="1233"/>
      <c r="CSC51" s="1233"/>
      <c r="CSD51" s="1233"/>
      <c r="CSE51" s="1233"/>
      <c r="CSF51" s="1233"/>
      <c r="CSG51" s="1233"/>
      <c r="CSH51" s="1232"/>
      <c r="CSI51" s="1233"/>
      <c r="CSJ51" s="1233"/>
      <c r="CSK51" s="1233"/>
      <c r="CSL51" s="1233"/>
      <c r="CSM51" s="1233"/>
      <c r="CSN51" s="1233"/>
      <c r="CSO51" s="1233"/>
      <c r="CSP51" s="1233"/>
      <c r="CSQ51" s="1232"/>
      <c r="CSR51" s="1233"/>
      <c r="CSS51" s="1233"/>
      <c r="CST51" s="1233"/>
      <c r="CSU51" s="1233"/>
      <c r="CSV51" s="1233"/>
      <c r="CSW51" s="1233"/>
      <c r="CSX51" s="1233"/>
      <c r="CSY51" s="1233"/>
      <c r="CSZ51" s="1232"/>
      <c r="CTA51" s="1233"/>
      <c r="CTB51" s="1233"/>
      <c r="CTC51" s="1233"/>
      <c r="CTD51" s="1233"/>
      <c r="CTE51" s="1233"/>
      <c r="CTF51" s="1233"/>
      <c r="CTG51" s="1233"/>
      <c r="CTH51" s="1233"/>
      <c r="CTI51" s="1232"/>
      <c r="CTJ51" s="1233"/>
      <c r="CTK51" s="1233"/>
      <c r="CTL51" s="1233"/>
      <c r="CTM51" s="1233"/>
      <c r="CTN51" s="1233"/>
      <c r="CTO51" s="1233"/>
      <c r="CTP51" s="1233"/>
      <c r="CTQ51" s="1233"/>
      <c r="CTR51" s="1232"/>
      <c r="CTS51" s="1233"/>
      <c r="CTT51" s="1233"/>
      <c r="CTU51" s="1233"/>
      <c r="CTV51" s="1233"/>
      <c r="CTW51" s="1233"/>
      <c r="CTX51" s="1233"/>
      <c r="CTY51" s="1233"/>
      <c r="CTZ51" s="1233"/>
      <c r="CUA51" s="1232"/>
      <c r="CUB51" s="1233"/>
      <c r="CUC51" s="1233"/>
      <c r="CUD51" s="1233"/>
      <c r="CUE51" s="1233"/>
      <c r="CUF51" s="1233"/>
      <c r="CUG51" s="1233"/>
      <c r="CUH51" s="1233"/>
      <c r="CUI51" s="1233"/>
      <c r="CUJ51" s="1232"/>
      <c r="CUK51" s="1233"/>
      <c r="CUL51" s="1233"/>
      <c r="CUM51" s="1233"/>
      <c r="CUN51" s="1233"/>
      <c r="CUO51" s="1233"/>
      <c r="CUP51" s="1233"/>
      <c r="CUQ51" s="1233"/>
      <c r="CUR51" s="1233"/>
      <c r="CUS51" s="1232"/>
      <c r="CUT51" s="1233"/>
      <c r="CUU51" s="1233"/>
      <c r="CUV51" s="1233"/>
      <c r="CUW51" s="1233"/>
      <c r="CUX51" s="1233"/>
      <c r="CUY51" s="1233"/>
      <c r="CUZ51" s="1233"/>
      <c r="CVA51" s="1233"/>
      <c r="CVB51" s="1232"/>
      <c r="CVC51" s="1233"/>
      <c r="CVD51" s="1233"/>
      <c r="CVE51" s="1233"/>
      <c r="CVF51" s="1233"/>
      <c r="CVG51" s="1233"/>
      <c r="CVH51" s="1233"/>
      <c r="CVI51" s="1233"/>
      <c r="CVJ51" s="1233"/>
      <c r="CVK51" s="1232"/>
      <c r="CVL51" s="1233"/>
      <c r="CVM51" s="1233"/>
      <c r="CVN51" s="1233"/>
      <c r="CVO51" s="1233"/>
      <c r="CVP51" s="1233"/>
      <c r="CVQ51" s="1233"/>
      <c r="CVR51" s="1233"/>
      <c r="CVS51" s="1233"/>
      <c r="CVT51" s="1232"/>
      <c r="CVU51" s="1233"/>
      <c r="CVV51" s="1233"/>
      <c r="CVW51" s="1233"/>
      <c r="CVX51" s="1233"/>
      <c r="CVY51" s="1233"/>
      <c r="CVZ51" s="1233"/>
      <c r="CWA51" s="1233"/>
      <c r="CWB51" s="1233"/>
      <c r="CWC51" s="1232"/>
      <c r="CWD51" s="1233"/>
      <c r="CWE51" s="1233"/>
      <c r="CWF51" s="1233"/>
      <c r="CWG51" s="1233"/>
      <c r="CWH51" s="1233"/>
      <c r="CWI51" s="1233"/>
      <c r="CWJ51" s="1233"/>
      <c r="CWK51" s="1233"/>
      <c r="CWL51" s="1232"/>
      <c r="CWM51" s="1233"/>
      <c r="CWN51" s="1233"/>
      <c r="CWO51" s="1233"/>
      <c r="CWP51" s="1233"/>
      <c r="CWQ51" s="1233"/>
      <c r="CWR51" s="1233"/>
      <c r="CWS51" s="1233"/>
      <c r="CWT51" s="1233"/>
      <c r="CWU51" s="1232"/>
      <c r="CWV51" s="1233"/>
      <c r="CWW51" s="1233"/>
      <c r="CWX51" s="1233"/>
      <c r="CWY51" s="1233"/>
      <c r="CWZ51" s="1233"/>
      <c r="CXA51" s="1233"/>
      <c r="CXB51" s="1233"/>
      <c r="CXC51" s="1233"/>
      <c r="CXD51" s="1232"/>
      <c r="CXE51" s="1233"/>
      <c r="CXF51" s="1233"/>
      <c r="CXG51" s="1233"/>
      <c r="CXH51" s="1233"/>
      <c r="CXI51" s="1233"/>
      <c r="CXJ51" s="1233"/>
      <c r="CXK51" s="1233"/>
      <c r="CXL51" s="1233"/>
      <c r="CXM51" s="1232"/>
      <c r="CXN51" s="1233"/>
      <c r="CXO51" s="1233"/>
      <c r="CXP51" s="1233"/>
      <c r="CXQ51" s="1233"/>
      <c r="CXR51" s="1233"/>
      <c r="CXS51" s="1233"/>
      <c r="CXT51" s="1233"/>
      <c r="CXU51" s="1233"/>
      <c r="CXV51" s="1232"/>
      <c r="CXW51" s="1233"/>
      <c r="CXX51" s="1233"/>
      <c r="CXY51" s="1233"/>
      <c r="CXZ51" s="1233"/>
      <c r="CYA51" s="1233"/>
      <c r="CYB51" s="1233"/>
      <c r="CYC51" s="1233"/>
      <c r="CYD51" s="1233"/>
      <c r="CYE51" s="1232"/>
      <c r="CYF51" s="1233"/>
      <c r="CYG51" s="1233"/>
      <c r="CYH51" s="1233"/>
      <c r="CYI51" s="1233"/>
      <c r="CYJ51" s="1233"/>
      <c r="CYK51" s="1233"/>
      <c r="CYL51" s="1233"/>
      <c r="CYM51" s="1233"/>
      <c r="CYN51" s="1232"/>
      <c r="CYO51" s="1233"/>
      <c r="CYP51" s="1233"/>
      <c r="CYQ51" s="1233"/>
      <c r="CYR51" s="1233"/>
      <c r="CYS51" s="1233"/>
      <c r="CYT51" s="1233"/>
      <c r="CYU51" s="1233"/>
      <c r="CYV51" s="1233"/>
      <c r="CYW51" s="1232"/>
      <c r="CYX51" s="1233"/>
      <c r="CYY51" s="1233"/>
      <c r="CYZ51" s="1233"/>
      <c r="CZA51" s="1233"/>
      <c r="CZB51" s="1233"/>
      <c r="CZC51" s="1233"/>
      <c r="CZD51" s="1233"/>
      <c r="CZE51" s="1233"/>
      <c r="CZF51" s="1232"/>
      <c r="CZG51" s="1233"/>
      <c r="CZH51" s="1233"/>
      <c r="CZI51" s="1233"/>
      <c r="CZJ51" s="1233"/>
      <c r="CZK51" s="1233"/>
      <c r="CZL51" s="1233"/>
      <c r="CZM51" s="1233"/>
      <c r="CZN51" s="1233"/>
      <c r="CZO51" s="1232"/>
      <c r="CZP51" s="1233"/>
      <c r="CZQ51" s="1233"/>
      <c r="CZR51" s="1233"/>
      <c r="CZS51" s="1233"/>
      <c r="CZT51" s="1233"/>
      <c r="CZU51" s="1233"/>
      <c r="CZV51" s="1233"/>
      <c r="CZW51" s="1233"/>
      <c r="CZX51" s="1232"/>
      <c r="CZY51" s="1233"/>
      <c r="CZZ51" s="1233"/>
      <c r="DAA51" s="1233"/>
      <c r="DAB51" s="1233"/>
      <c r="DAC51" s="1233"/>
      <c r="DAD51" s="1233"/>
      <c r="DAE51" s="1233"/>
      <c r="DAF51" s="1233"/>
      <c r="DAG51" s="1232"/>
      <c r="DAH51" s="1233"/>
      <c r="DAI51" s="1233"/>
      <c r="DAJ51" s="1233"/>
      <c r="DAK51" s="1233"/>
      <c r="DAL51" s="1233"/>
      <c r="DAM51" s="1233"/>
      <c r="DAN51" s="1233"/>
      <c r="DAO51" s="1233"/>
      <c r="DAP51" s="1232"/>
      <c r="DAQ51" s="1233"/>
      <c r="DAR51" s="1233"/>
      <c r="DAS51" s="1233"/>
      <c r="DAT51" s="1233"/>
      <c r="DAU51" s="1233"/>
      <c r="DAV51" s="1233"/>
      <c r="DAW51" s="1233"/>
      <c r="DAX51" s="1233"/>
      <c r="DAY51" s="1232"/>
      <c r="DAZ51" s="1233"/>
      <c r="DBA51" s="1233"/>
      <c r="DBB51" s="1233"/>
      <c r="DBC51" s="1233"/>
      <c r="DBD51" s="1233"/>
      <c r="DBE51" s="1233"/>
      <c r="DBF51" s="1233"/>
      <c r="DBG51" s="1233"/>
      <c r="DBH51" s="1232"/>
      <c r="DBI51" s="1233"/>
      <c r="DBJ51" s="1233"/>
      <c r="DBK51" s="1233"/>
      <c r="DBL51" s="1233"/>
      <c r="DBM51" s="1233"/>
      <c r="DBN51" s="1233"/>
      <c r="DBO51" s="1233"/>
      <c r="DBP51" s="1233"/>
      <c r="DBQ51" s="1232"/>
      <c r="DBR51" s="1233"/>
      <c r="DBS51" s="1233"/>
      <c r="DBT51" s="1233"/>
      <c r="DBU51" s="1233"/>
      <c r="DBV51" s="1233"/>
      <c r="DBW51" s="1233"/>
      <c r="DBX51" s="1233"/>
      <c r="DBY51" s="1233"/>
      <c r="DBZ51" s="1232"/>
      <c r="DCA51" s="1233"/>
      <c r="DCB51" s="1233"/>
      <c r="DCC51" s="1233"/>
      <c r="DCD51" s="1233"/>
      <c r="DCE51" s="1233"/>
      <c r="DCF51" s="1233"/>
      <c r="DCG51" s="1233"/>
      <c r="DCH51" s="1233"/>
      <c r="DCI51" s="1232"/>
      <c r="DCJ51" s="1233"/>
      <c r="DCK51" s="1233"/>
      <c r="DCL51" s="1233"/>
      <c r="DCM51" s="1233"/>
      <c r="DCN51" s="1233"/>
      <c r="DCO51" s="1233"/>
      <c r="DCP51" s="1233"/>
      <c r="DCQ51" s="1233"/>
      <c r="DCR51" s="1232"/>
      <c r="DCS51" s="1233"/>
      <c r="DCT51" s="1233"/>
      <c r="DCU51" s="1233"/>
      <c r="DCV51" s="1233"/>
      <c r="DCW51" s="1233"/>
      <c r="DCX51" s="1233"/>
      <c r="DCY51" s="1233"/>
      <c r="DCZ51" s="1233"/>
      <c r="DDA51" s="1232"/>
      <c r="DDB51" s="1233"/>
      <c r="DDC51" s="1233"/>
      <c r="DDD51" s="1233"/>
      <c r="DDE51" s="1233"/>
      <c r="DDF51" s="1233"/>
      <c r="DDG51" s="1233"/>
      <c r="DDH51" s="1233"/>
      <c r="DDI51" s="1233"/>
      <c r="DDJ51" s="1232"/>
      <c r="DDK51" s="1233"/>
      <c r="DDL51" s="1233"/>
      <c r="DDM51" s="1233"/>
      <c r="DDN51" s="1233"/>
      <c r="DDO51" s="1233"/>
      <c r="DDP51" s="1233"/>
      <c r="DDQ51" s="1233"/>
      <c r="DDR51" s="1233"/>
      <c r="DDS51" s="1232"/>
      <c r="DDT51" s="1233"/>
      <c r="DDU51" s="1233"/>
      <c r="DDV51" s="1233"/>
      <c r="DDW51" s="1233"/>
      <c r="DDX51" s="1233"/>
      <c r="DDY51" s="1233"/>
      <c r="DDZ51" s="1233"/>
      <c r="DEA51" s="1233"/>
      <c r="DEB51" s="1232"/>
      <c r="DEC51" s="1233"/>
      <c r="DED51" s="1233"/>
      <c r="DEE51" s="1233"/>
      <c r="DEF51" s="1233"/>
      <c r="DEG51" s="1233"/>
      <c r="DEH51" s="1233"/>
      <c r="DEI51" s="1233"/>
      <c r="DEJ51" s="1233"/>
      <c r="DEK51" s="1232"/>
      <c r="DEL51" s="1233"/>
      <c r="DEM51" s="1233"/>
      <c r="DEN51" s="1233"/>
      <c r="DEO51" s="1233"/>
      <c r="DEP51" s="1233"/>
      <c r="DEQ51" s="1233"/>
      <c r="DER51" s="1233"/>
      <c r="DES51" s="1233"/>
      <c r="DET51" s="1232"/>
      <c r="DEU51" s="1233"/>
      <c r="DEV51" s="1233"/>
      <c r="DEW51" s="1233"/>
      <c r="DEX51" s="1233"/>
      <c r="DEY51" s="1233"/>
      <c r="DEZ51" s="1233"/>
      <c r="DFA51" s="1233"/>
      <c r="DFB51" s="1233"/>
      <c r="DFC51" s="1232"/>
      <c r="DFD51" s="1233"/>
      <c r="DFE51" s="1233"/>
      <c r="DFF51" s="1233"/>
      <c r="DFG51" s="1233"/>
      <c r="DFH51" s="1233"/>
      <c r="DFI51" s="1233"/>
      <c r="DFJ51" s="1233"/>
      <c r="DFK51" s="1233"/>
      <c r="DFL51" s="1232"/>
      <c r="DFM51" s="1233"/>
      <c r="DFN51" s="1233"/>
      <c r="DFO51" s="1233"/>
      <c r="DFP51" s="1233"/>
      <c r="DFQ51" s="1233"/>
      <c r="DFR51" s="1233"/>
      <c r="DFS51" s="1233"/>
      <c r="DFT51" s="1233"/>
      <c r="DFU51" s="1232"/>
      <c r="DFV51" s="1233"/>
      <c r="DFW51" s="1233"/>
      <c r="DFX51" s="1233"/>
      <c r="DFY51" s="1233"/>
      <c r="DFZ51" s="1233"/>
      <c r="DGA51" s="1233"/>
      <c r="DGB51" s="1233"/>
      <c r="DGC51" s="1233"/>
      <c r="DGD51" s="1232"/>
      <c r="DGE51" s="1233"/>
      <c r="DGF51" s="1233"/>
      <c r="DGG51" s="1233"/>
      <c r="DGH51" s="1233"/>
      <c r="DGI51" s="1233"/>
      <c r="DGJ51" s="1233"/>
      <c r="DGK51" s="1233"/>
      <c r="DGL51" s="1233"/>
      <c r="DGM51" s="1232"/>
      <c r="DGN51" s="1233"/>
      <c r="DGO51" s="1233"/>
      <c r="DGP51" s="1233"/>
      <c r="DGQ51" s="1233"/>
      <c r="DGR51" s="1233"/>
      <c r="DGS51" s="1233"/>
      <c r="DGT51" s="1233"/>
      <c r="DGU51" s="1233"/>
      <c r="DGV51" s="1232"/>
      <c r="DGW51" s="1233"/>
      <c r="DGX51" s="1233"/>
      <c r="DGY51" s="1233"/>
      <c r="DGZ51" s="1233"/>
      <c r="DHA51" s="1233"/>
      <c r="DHB51" s="1233"/>
      <c r="DHC51" s="1233"/>
      <c r="DHD51" s="1233"/>
      <c r="DHE51" s="1232"/>
      <c r="DHF51" s="1233"/>
      <c r="DHG51" s="1233"/>
      <c r="DHH51" s="1233"/>
      <c r="DHI51" s="1233"/>
      <c r="DHJ51" s="1233"/>
      <c r="DHK51" s="1233"/>
      <c r="DHL51" s="1233"/>
      <c r="DHM51" s="1233"/>
      <c r="DHN51" s="1232"/>
      <c r="DHO51" s="1233"/>
      <c r="DHP51" s="1233"/>
      <c r="DHQ51" s="1233"/>
      <c r="DHR51" s="1233"/>
      <c r="DHS51" s="1233"/>
      <c r="DHT51" s="1233"/>
      <c r="DHU51" s="1233"/>
      <c r="DHV51" s="1233"/>
      <c r="DHW51" s="1232"/>
      <c r="DHX51" s="1233"/>
      <c r="DHY51" s="1233"/>
      <c r="DHZ51" s="1233"/>
      <c r="DIA51" s="1233"/>
      <c r="DIB51" s="1233"/>
      <c r="DIC51" s="1233"/>
      <c r="DID51" s="1233"/>
      <c r="DIE51" s="1233"/>
      <c r="DIF51" s="1232"/>
      <c r="DIG51" s="1233"/>
      <c r="DIH51" s="1233"/>
      <c r="DII51" s="1233"/>
      <c r="DIJ51" s="1233"/>
      <c r="DIK51" s="1233"/>
      <c r="DIL51" s="1233"/>
      <c r="DIM51" s="1233"/>
      <c r="DIN51" s="1233"/>
      <c r="DIO51" s="1232"/>
      <c r="DIP51" s="1233"/>
      <c r="DIQ51" s="1233"/>
      <c r="DIR51" s="1233"/>
      <c r="DIS51" s="1233"/>
      <c r="DIT51" s="1233"/>
      <c r="DIU51" s="1233"/>
      <c r="DIV51" s="1233"/>
      <c r="DIW51" s="1233"/>
      <c r="DIX51" s="1232"/>
      <c r="DIY51" s="1233"/>
      <c r="DIZ51" s="1233"/>
      <c r="DJA51" s="1233"/>
      <c r="DJB51" s="1233"/>
      <c r="DJC51" s="1233"/>
      <c r="DJD51" s="1233"/>
      <c r="DJE51" s="1233"/>
      <c r="DJF51" s="1233"/>
      <c r="DJG51" s="1232"/>
      <c r="DJH51" s="1233"/>
      <c r="DJI51" s="1233"/>
      <c r="DJJ51" s="1233"/>
      <c r="DJK51" s="1233"/>
      <c r="DJL51" s="1233"/>
      <c r="DJM51" s="1233"/>
      <c r="DJN51" s="1233"/>
      <c r="DJO51" s="1233"/>
      <c r="DJP51" s="1232"/>
      <c r="DJQ51" s="1233"/>
      <c r="DJR51" s="1233"/>
      <c r="DJS51" s="1233"/>
      <c r="DJT51" s="1233"/>
      <c r="DJU51" s="1233"/>
      <c r="DJV51" s="1233"/>
      <c r="DJW51" s="1233"/>
      <c r="DJX51" s="1233"/>
      <c r="DJY51" s="1232"/>
      <c r="DJZ51" s="1233"/>
      <c r="DKA51" s="1233"/>
      <c r="DKB51" s="1233"/>
      <c r="DKC51" s="1233"/>
      <c r="DKD51" s="1233"/>
      <c r="DKE51" s="1233"/>
      <c r="DKF51" s="1233"/>
      <c r="DKG51" s="1233"/>
      <c r="DKH51" s="1232"/>
      <c r="DKI51" s="1233"/>
      <c r="DKJ51" s="1233"/>
      <c r="DKK51" s="1233"/>
      <c r="DKL51" s="1233"/>
      <c r="DKM51" s="1233"/>
      <c r="DKN51" s="1233"/>
      <c r="DKO51" s="1233"/>
      <c r="DKP51" s="1233"/>
      <c r="DKQ51" s="1232"/>
      <c r="DKR51" s="1233"/>
      <c r="DKS51" s="1233"/>
      <c r="DKT51" s="1233"/>
      <c r="DKU51" s="1233"/>
      <c r="DKV51" s="1233"/>
      <c r="DKW51" s="1233"/>
      <c r="DKX51" s="1233"/>
      <c r="DKY51" s="1233"/>
      <c r="DKZ51" s="1232"/>
      <c r="DLA51" s="1233"/>
      <c r="DLB51" s="1233"/>
      <c r="DLC51" s="1233"/>
      <c r="DLD51" s="1233"/>
      <c r="DLE51" s="1233"/>
      <c r="DLF51" s="1233"/>
      <c r="DLG51" s="1233"/>
      <c r="DLH51" s="1233"/>
      <c r="DLI51" s="1232"/>
      <c r="DLJ51" s="1233"/>
      <c r="DLK51" s="1233"/>
      <c r="DLL51" s="1233"/>
      <c r="DLM51" s="1233"/>
      <c r="DLN51" s="1233"/>
      <c r="DLO51" s="1233"/>
      <c r="DLP51" s="1233"/>
      <c r="DLQ51" s="1233"/>
      <c r="DLR51" s="1232"/>
      <c r="DLS51" s="1233"/>
      <c r="DLT51" s="1233"/>
      <c r="DLU51" s="1233"/>
      <c r="DLV51" s="1233"/>
      <c r="DLW51" s="1233"/>
      <c r="DLX51" s="1233"/>
      <c r="DLY51" s="1233"/>
      <c r="DLZ51" s="1233"/>
      <c r="DMA51" s="1232"/>
      <c r="DMB51" s="1233"/>
      <c r="DMC51" s="1233"/>
      <c r="DMD51" s="1233"/>
      <c r="DME51" s="1233"/>
      <c r="DMF51" s="1233"/>
      <c r="DMG51" s="1233"/>
      <c r="DMH51" s="1233"/>
      <c r="DMI51" s="1233"/>
      <c r="DMJ51" s="1232"/>
      <c r="DMK51" s="1233"/>
      <c r="DML51" s="1233"/>
      <c r="DMM51" s="1233"/>
      <c r="DMN51" s="1233"/>
      <c r="DMO51" s="1233"/>
      <c r="DMP51" s="1233"/>
      <c r="DMQ51" s="1233"/>
      <c r="DMR51" s="1233"/>
      <c r="DMS51" s="1232"/>
      <c r="DMT51" s="1233"/>
      <c r="DMU51" s="1233"/>
      <c r="DMV51" s="1233"/>
      <c r="DMW51" s="1233"/>
      <c r="DMX51" s="1233"/>
      <c r="DMY51" s="1233"/>
      <c r="DMZ51" s="1233"/>
      <c r="DNA51" s="1233"/>
      <c r="DNB51" s="1232"/>
      <c r="DNC51" s="1233"/>
      <c r="DND51" s="1233"/>
      <c r="DNE51" s="1233"/>
      <c r="DNF51" s="1233"/>
      <c r="DNG51" s="1233"/>
      <c r="DNH51" s="1233"/>
      <c r="DNI51" s="1233"/>
      <c r="DNJ51" s="1233"/>
      <c r="DNK51" s="1232"/>
      <c r="DNL51" s="1233"/>
      <c r="DNM51" s="1233"/>
      <c r="DNN51" s="1233"/>
      <c r="DNO51" s="1233"/>
      <c r="DNP51" s="1233"/>
      <c r="DNQ51" s="1233"/>
      <c r="DNR51" s="1233"/>
      <c r="DNS51" s="1233"/>
      <c r="DNT51" s="1232"/>
      <c r="DNU51" s="1233"/>
      <c r="DNV51" s="1233"/>
      <c r="DNW51" s="1233"/>
      <c r="DNX51" s="1233"/>
      <c r="DNY51" s="1233"/>
      <c r="DNZ51" s="1233"/>
      <c r="DOA51" s="1233"/>
      <c r="DOB51" s="1233"/>
      <c r="DOC51" s="1232"/>
      <c r="DOD51" s="1233"/>
      <c r="DOE51" s="1233"/>
      <c r="DOF51" s="1233"/>
      <c r="DOG51" s="1233"/>
      <c r="DOH51" s="1233"/>
      <c r="DOI51" s="1233"/>
      <c r="DOJ51" s="1233"/>
      <c r="DOK51" s="1233"/>
      <c r="DOL51" s="1232"/>
      <c r="DOM51" s="1233"/>
      <c r="DON51" s="1233"/>
      <c r="DOO51" s="1233"/>
      <c r="DOP51" s="1233"/>
      <c r="DOQ51" s="1233"/>
      <c r="DOR51" s="1233"/>
      <c r="DOS51" s="1233"/>
      <c r="DOT51" s="1233"/>
      <c r="DOU51" s="1232"/>
      <c r="DOV51" s="1233"/>
      <c r="DOW51" s="1233"/>
      <c r="DOX51" s="1233"/>
      <c r="DOY51" s="1233"/>
      <c r="DOZ51" s="1233"/>
      <c r="DPA51" s="1233"/>
      <c r="DPB51" s="1233"/>
      <c r="DPC51" s="1233"/>
      <c r="DPD51" s="1232"/>
      <c r="DPE51" s="1233"/>
      <c r="DPF51" s="1233"/>
      <c r="DPG51" s="1233"/>
      <c r="DPH51" s="1233"/>
      <c r="DPI51" s="1233"/>
      <c r="DPJ51" s="1233"/>
      <c r="DPK51" s="1233"/>
      <c r="DPL51" s="1233"/>
      <c r="DPM51" s="1232"/>
      <c r="DPN51" s="1233"/>
      <c r="DPO51" s="1233"/>
      <c r="DPP51" s="1233"/>
      <c r="DPQ51" s="1233"/>
      <c r="DPR51" s="1233"/>
      <c r="DPS51" s="1233"/>
      <c r="DPT51" s="1233"/>
      <c r="DPU51" s="1233"/>
      <c r="DPV51" s="1232"/>
      <c r="DPW51" s="1233"/>
      <c r="DPX51" s="1233"/>
      <c r="DPY51" s="1233"/>
      <c r="DPZ51" s="1233"/>
      <c r="DQA51" s="1233"/>
      <c r="DQB51" s="1233"/>
      <c r="DQC51" s="1233"/>
      <c r="DQD51" s="1233"/>
      <c r="DQE51" s="1232"/>
      <c r="DQF51" s="1233"/>
      <c r="DQG51" s="1233"/>
      <c r="DQH51" s="1233"/>
      <c r="DQI51" s="1233"/>
      <c r="DQJ51" s="1233"/>
      <c r="DQK51" s="1233"/>
      <c r="DQL51" s="1233"/>
      <c r="DQM51" s="1233"/>
      <c r="DQN51" s="1232"/>
      <c r="DQO51" s="1233"/>
      <c r="DQP51" s="1233"/>
      <c r="DQQ51" s="1233"/>
      <c r="DQR51" s="1233"/>
      <c r="DQS51" s="1233"/>
      <c r="DQT51" s="1233"/>
      <c r="DQU51" s="1233"/>
      <c r="DQV51" s="1233"/>
      <c r="DQW51" s="1232"/>
      <c r="DQX51" s="1233"/>
      <c r="DQY51" s="1233"/>
      <c r="DQZ51" s="1233"/>
      <c r="DRA51" s="1233"/>
      <c r="DRB51" s="1233"/>
      <c r="DRC51" s="1233"/>
      <c r="DRD51" s="1233"/>
      <c r="DRE51" s="1233"/>
      <c r="DRF51" s="1232"/>
      <c r="DRG51" s="1233"/>
      <c r="DRH51" s="1233"/>
      <c r="DRI51" s="1233"/>
      <c r="DRJ51" s="1233"/>
      <c r="DRK51" s="1233"/>
      <c r="DRL51" s="1233"/>
      <c r="DRM51" s="1233"/>
      <c r="DRN51" s="1233"/>
      <c r="DRO51" s="1232"/>
      <c r="DRP51" s="1233"/>
      <c r="DRQ51" s="1233"/>
      <c r="DRR51" s="1233"/>
      <c r="DRS51" s="1233"/>
      <c r="DRT51" s="1233"/>
      <c r="DRU51" s="1233"/>
      <c r="DRV51" s="1233"/>
      <c r="DRW51" s="1233"/>
      <c r="DRX51" s="1232"/>
      <c r="DRY51" s="1233"/>
      <c r="DRZ51" s="1233"/>
      <c r="DSA51" s="1233"/>
      <c r="DSB51" s="1233"/>
      <c r="DSC51" s="1233"/>
      <c r="DSD51" s="1233"/>
      <c r="DSE51" s="1233"/>
      <c r="DSF51" s="1233"/>
      <c r="DSG51" s="1232"/>
      <c r="DSH51" s="1233"/>
      <c r="DSI51" s="1233"/>
      <c r="DSJ51" s="1233"/>
      <c r="DSK51" s="1233"/>
      <c r="DSL51" s="1233"/>
      <c r="DSM51" s="1233"/>
      <c r="DSN51" s="1233"/>
      <c r="DSO51" s="1233"/>
      <c r="DSP51" s="1232"/>
      <c r="DSQ51" s="1233"/>
      <c r="DSR51" s="1233"/>
      <c r="DSS51" s="1233"/>
      <c r="DST51" s="1233"/>
      <c r="DSU51" s="1233"/>
      <c r="DSV51" s="1233"/>
      <c r="DSW51" s="1233"/>
      <c r="DSX51" s="1233"/>
      <c r="DSY51" s="1232"/>
      <c r="DSZ51" s="1233"/>
      <c r="DTA51" s="1233"/>
      <c r="DTB51" s="1233"/>
      <c r="DTC51" s="1233"/>
      <c r="DTD51" s="1233"/>
      <c r="DTE51" s="1233"/>
      <c r="DTF51" s="1233"/>
      <c r="DTG51" s="1233"/>
      <c r="DTH51" s="1232"/>
      <c r="DTI51" s="1233"/>
      <c r="DTJ51" s="1233"/>
      <c r="DTK51" s="1233"/>
      <c r="DTL51" s="1233"/>
      <c r="DTM51" s="1233"/>
      <c r="DTN51" s="1233"/>
      <c r="DTO51" s="1233"/>
      <c r="DTP51" s="1233"/>
      <c r="DTQ51" s="1232"/>
      <c r="DTR51" s="1233"/>
      <c r="DTS51" s="1233"/>
      <c r="DTT51" s="1233"/>
      <c r="DTU51" s="1233"/>
      <c r="DTV51" s="1233"/>
      <c r="DTW51" s="1233"/>
      <c r="DTX51" s="1233"/>
      <c r="DTY51" s="1233"/>
      <c r="DTZ51" s="1232"/>
      <c r="DUA51" s="1233"/>
      <c r="DUB51" s="1233"/>
      <c r="DUC51" s="1233"/>
      <c r="DUD51" s="1233"/>
      <c r="DUE51" s="1233"/>
      <c r="DUF51" s="1233"/>
      <c r="DUG51" s="1233"/>
      <c r="DUH51" s="1233"/>
      <c r="DUI51" s="1232"/>
      <c r="DUJ51" s="1233"/>
      <c r="DUK51" s="1233"/>
      <c r="DUL51" s="1233"/>
      <c r="DUM51" s="1233"/>
      <c r="DUN51" s="1233"/>
      <c r="DUO51" s="1233"/>
      <c r="DUP51" s="1233"/>
      <c r="DUQ51" s="1233"/>
      <c r="DUR51" s="1232"/>
      <c r="DUS51" s="1233"/>
      <c r="DUT51" s="1233"/>
      <c r="DUU51" s="1233"/>
      <c r="DUV51" s="1233"/>
      <c r="DUW51" s="1233"/>
      <c r="DUX51" s="1233"/>
      <c r="DUY51" s="1233"/>
      <c r="DUZ51" s="1233"/>
      <c r="DVA51" s="1232"/>
      <c r="DVB51" s="1233"/>
      <c r="DVC51" s="1233"/>
      <c r="DVD51" s="1233"/>
      <c r="DVE51" s="1233"/>
      <c r="DVF51" s="1233"/>
      <c r="DVG51" s="1233"/>
      <c r="DVH51" s="1233"/>
      <c r="DVI51" s="1233"/>
      <c r="DVJ51" s="1232"/>
      <c r="DVK51" s="1233"/>
      <c r="DVL51" s="1233"/>
      <c r="DVM51" s="1233"/>
      <c r="DVN51" s="1233"/>
      <c r="DVO51" s="1233"/>
      <c r="DVP51" s="1233"/>
      <c r="DVQ51" s="1233"/>
      <c r="DVR51" s="1233"/>
      <c r="DVS51" s="1232"/>
      <c r="DVT51" s="1233"/>
      <c r="DVU51" s="1233"/>
      <c r="DVV51" s="1233"/>
      <c r="DVW51" s="1233"/>
      <c r="DVX51" s="1233"/>
      <c r="DVY51" s="1233"/>
      <c r="DVZ51" s="1233"/>
      <c r="DWA51" s="1233"/>
      <c r="DWB51" s="1232"/>
      <c r="DWC51" s="1233"/>
      <c r="DWD51" s="1233"/>
      <c r="DWE51" s="1233"/>
      <c r="DWF51" s="1233"/>
      <c r="DWG51" s="1233"/>
      <c r="DWH51" s="1233"/>
      <c r="DWI51" s="1233"/>
      <c r="DWJ51" s="1233"/>
      <c r="DWK51" s="1232"/>
      <c r="DWL51" s="1233"/>
      <c r="DWM51" s="1233"/>
      <c r="DWN51" s="1233"/>
      <c r="DWO51" s="1233"/>
      <c r="DWP51" s="1233"/>
      <c r="DWQ51" s="1233"/>
      <c r="DWR51" s="1233"/>
      <c r="DWS51" s="1233"/>
      <c r="DWT51" s="1232"/>
      <c r="DWU51" s="1233"/>
      <c r="DWV51" s="1233"/>
      <c r="DWW51" s="1233"/>
      <c r="DWX51" s="1233"/>
      <c r="DWY51" s="1233"/>
      <c r="DWZ51" s="1233"/>
      <c r="DXA51" s="1233"/>
      <c r="DXB51" s="1233"/>
      <c r="DXC51" s="1232"/>
      <c r="DXD51" s="1233"/>
      <c r="DXE51" s="1233"/>
      <c r="DXF51" s="1233"/>
      <c r="DXG51" s="1233"/>
      <c r="DXH51" s="1233"/>
      <c r="DXI51" s="1233"/>
      <c r="DXJ51" s="1233"/>
      <c r="DXK51" s="1233"/>
      <c r="DXL51" s="1232"/>
      <c r="DXM51" s="1233"/>
      <c r="DXN51" s="1233"/>
      <c r="DXO51" s="1233"/>
      <c r="DXP51" s="1233"/>
      <c r="DXQ51" s="1233"/>
      <c r="DXR51" s="1233"/>
      <c r="DXS51" s="1233"/>
      <c r="DXT51" s="1233"/>
      <c r="DXU51" s="1232"/>
      <c r="DXV51" s="1233"/>
      <c r="DXW51" s="1233"/>
      <c r="DXX51" s="1233"/>
      <c r="DXY51" s="1233"/>
      <c r="DXZ51" s="1233"/>
      <c r="DYA51" s="1233"/>
      <c r="DYB51" s="1233"/>
      <c r="DYC51" s="1233"/>
      <c r="DYD51" s="1232"/>
      <c r="DYE51" s="1233"/>
      <c r="DYF51" s="1233"/>
      <c r="DYG51" s="1233"/>
      <c r="DYH51" s="1233"/>
      <c r="DYI51" s="1233"/>
      <c r="DYJ51" s="1233"/>
      <c r="DYK51" s="1233"/>
      <c r="DYL51" s="1233"/>
      <c r="DYM51" s="1232"/>
      <c r="DYN51" s="1233"/>
      <c r="DYO51" s="1233"/>
      <c r="DYP51" s="1233"/>
      <c r="DYQ51" s="1233"/>
      <c r="DYR51" s="1233"/>
      <c r="DYS51" s="1233"/>
      <c r="DYT51" s="1233"/>
      <c r="DYU51" s="1233"/>
      <c r="DYV51" s="1232"/>
      <c r="DYW51" s="1233"/>
      <c r="DYX51" s="1233"/>
      <c r="DYY51" s="1233"/>
      <c r="DYZ51" s="1233"/>
      <c r="DZA51" s="1233"/>
      <c r="DZB51" s="1233"/>
      <c r="DZC51" s="1233"/>
      <c r="DZD51" s="1233"/>
      <c r="DZE51" s="1232"/>
      <c r="DZF51" s="1233"/>
      <c r="DZG51" s="1233"/>
      <c r="DZH51" s="1233"/>
      <c r="DZI51" s="1233"/>
      <c r="DZJ51" s="1233"/>
      <c r="DZK51" s="1233"/>
      <c r="DZL51" s="1233"/>
      <c r="DZM51" s="1233"/>
      <c r="DZN51" s="1232"/>
      <c r="DZO51" s="1233"/>
      <c r="DZP51" s="1233"/>
      <c r="DZQ51" s="1233"/>
      <c r="DZR51" s="1233"/>
      <c r="DZS51" s="1233"/>
      <c r="DZT51" s="1233"/>
      <c r="DZU51" s="1233"/>
      <c r="DZV51" s="1233"/>
      <c r="DZW51" s="1232"/>
      <c r="DZX51" s="1233"/>
      <c r="DZY51" s="1233"/>
      <c r="DZZ51" s="1233"/>
      <c r="EAA51" s="1233"/>
      <c r="EAB51" s="1233"/>
      <c r="EAC51" s="1233"/>
      <c r="EAD51" s="1233"/>
      <c r="EAE51" s="1233"/>
      <c r="EAF51" s="1232"/>
      <c r="EAG51" s="1233"/>
      <c r="EAH51" s="1233"/>
      <c r="EAI51" s="1233"/>
      <c r="EAJ51" s="1233"/>
      <c r="EAK51" s="1233"/>
      <c r="EAL51" s="1233"/>
      <c r="EAM51" s="1233"/>
      <c r="EAN51" s="1233"/>
      <c r="EAO51" s="1232"/>
      <c r="EAP51" s="1233"/>
      <c r="EAQ51" s="1233"/>
      <c r="EAR51" s="1233"/>
      <c r="EAS51" s="1233"/>
      <c r="EAT51" s="1233"/>
      <c r="EAU51" s="1233"/>
      <c r="EAV51" s="1233"/>
      <c r="EAW51" s="1233"/>
      <c r="EAX51" s="1232"/>
      <c r="EAY51" s="1233"/>
      <c r="EAZ51" s="1233"/>
      <c r="EBA51" s="1233"/>
      <c r="EBB51" s="1233"/>
      <c r="EBC51" s="1233"/>
      <c r="EBD51" s="1233"/>
      <c r="EBE51" s="1233"/>
      <c r="EBF51" s="1233"/>
      <c r="EBG51" s="1232"/>
      <c r="EBH51" s="1233"/>
      <c r="EBI51" s="1233"/>
      <c r="EBJ51" s="1233"/>
      <c r="EBK51" s="1233"/>
      <c r="EBL51" s="1233"/>
      <c r="EBM51" s="1233"/>
      <c r="EBN51" s="1233"/>
      <c r="EBO51" s="1233"/>
      <c r="EBP51" s="1232"/>
      <c r="EBQ51" s="1233"/>
      <c r="EBR51" s="1233"/>
      <c r="EBS51" s="1233"/>
      <c r="EBT51" s="1233"/>
      <c r="EBU51" s="1233"/>
      <c r="EBV51" s="1233"/>
      <c r="EBW51" s="1233"/>
      <c r="EBX51" s="1233"/>
      <c r="EBY51" s="1232"/>
      <c r="EBZ51" s="1233"/>
      <c r="ECA51" s="1233"/>
      <c r="ECB51" s="1233"/>
      <c r="ECC51" s="1233"/>
      <c r="ECD51" s="1233"/>
      <c r="ECE51" s="1233"/>
      <c r="ECF51" s="1233"/>
      <c r="ECG51" s="1233"/>
      <c r="ECH51" s="1232"/>
      <c r="ECI51" s="1233"/>
      <c r="ECJ51" s="1233"/>
      <c r="ECK51" s="1233"/>
      <c r="ECL51" s="1233"/>
      <c r="ECM51" s="1233"/>
      <c r="ECN51" s="1233"/>
      <c r="ECO51" s="1233"/>
      <c r="ECP51" s="1233"/>
      <c r="ECQ51" s="1232"/>
      <c r="ECR51" s="1233"/>
      <c r="ECS51" s="1233"/>
      <c r="ECT51" s="1233"/>
      <c r="ECU51" s="1233"/>
      <c r="ECV51" s="1233"/>
      <c r="ECW51" s="1233"/>
      <c r="ECX51" s="1233"/>
      <c r="ECY51" s="1233"/>
      <c r="ECZ51" s="1232"/>
      <c r="EDA51" s="1233"/>
      <c r="EDB51" s="1233"/>
      <c r="EDC51" s="1233"/>
      <c r="EDD51" s="1233"/>
      <c r="EDE51" s="1233"/>
      <c r="EDF51" s="1233"/>
      <c r="EDG51" s="1233"/>
      <c r="EDH51" s="1233"/>
      <c r="EDI51" s="1232"/>
      <c r="EDJ51" s="1233"/>
      <c r="EDK51" s="1233"/>
      <c r="EDL51" s="1233"/>
      <c r="EDM51" s="1233"/>
      <c r="EDN51" s="1233"/>
      <c r="EDO51" s="1233"/>
      <c r="EDP51" s="1233"/>
      <c r="EDQ51" s="1233"/>
      <c r="EDR51" s="1232"/>
      <c r="EDS51" s="1233"/>
      <c r="EDT51" s="1233"/>
      <c r="EDU51" s="1233"/>
      <c r="EDV51" s="1233"/>
      <c r="EDW51" s="1233"/>
      <c r="EDX51" s="1233"/>
      <c r="EDY51" s="1233"/>
      <c r="EDZ51" s="1233"/>
      <c r="EEA51" s="1232"/>
      <c r="EEB51" s="1233"/>
      <c r="EEC51" s="1233"/>
      <c r="EED51" s="1233"/>
      <c r="EEE51" s="1233"/>
      <c r="EEF51" s="1233"/>
      <c r="EEG51" s="1233"/>
      <c r="EEH51" s="1233"/>
      <c r="EEI51" s="1233"/>
      <c r="EEJ51" s="1232"/>
      <c r="EEK51" s="1233"/>
      <c r="EEL51" s="1233"/>
      <c r="EEM51" s="1233"/>
      <c r="EEN51" s="1233"/>
      <c r="EEO51" s="1233"/>
      <c r="EEP51" s="1233"/>
      <c r="EEQ51" s="1233"/>
      <c r="EER51" s="1233"/>
      <c r="EES51" s="1232"/>
      <c r="EET51" s="1233"/>
      <c r="EEU51" s="1233"/>
      <c r="EEV51" s="1233"/>
      <c r="EEW51" s="1233"/>
      <c r="EEX51" s="1233"/>
      <c r="EEY51" s="1233"/>
      <c r="EEZ51" s="1233"/>
      <c r="EFA51" s="1233"/>
      <c r="EFB51" s="1232"/>
      <c r="EFC51" s="1233"/>
      <c r="EFD51" s="1233"/>
      <c r="EFE51" s="1233"/>
      <c r="EFF51" s="1233"/>
      <c r="EFG51" s="1233"/>
      <c r="EFH51" s="1233"/>
      <c r="EFI51" s="1233"/>
      <c r="EFJ51" s="1233"/>
      <c r="EFK51" s="1232"/>
      <c r="EFL51" s="1233"/>
      <c r="EFM51" s="1233"/>
      <c r="EFN51" s="1233"/>
      <c r="EFO51" s="1233"/>
      <c r="EFP51" s="1233"/>
      <c r="EFQ51" s="1233"/>
      <c r="EFR51" s="1233"/>
      <c r="EFS51" s="1233"/>
      <c r="EFT51" s="1232"/>
      <c r="EFU51" s="1233"/>
      <c r="EFV51" s="1233"/>
      <c r="EFW51" s="1233"/>
      <c r="EFX51" s="1233"/>
      <c r="EFY51" s="1233"/>
      <c r="EFZ51" s="1233"/>
      <c r="EGA51" s="1233"/>
      <c r="EGB51" s="1233"/>
      <c r="EGC51" s="1232"/>
      <c r="EGD51" s="1233"/>
      <c r="EGE51" s="1233"/>
      <c r="EGF51" s="1233"/>
      <c r="EGG51" s="1233"/>
      <c r="EGH51" s="1233"/>
      <c r="EGI51" s="1233"/>
      <c r="EGJ51" s="1233"/>
      <c r="EGK51" s="1233"/>
      <c r="EGL51" s="1232"/>
      <c r="EGM51" s="1233"/>
      <c r="EGN51" s="1233"/>
      <c r="EGO51" s="1233"/>
      <c r="EGP51" s="1233"/>
      <c r="EGQ51" s="1233"/>
      <c r="EGR51" s="1233"/>
      <c r="EGS51" s="1233"/>
      <c r="EGT51" s="1233"/>
      <c r="EGU51" s="1232"/>
      <c r="EGV51" s="1233"/>
      <c r="EGW51" s="1233"/>
      <c r="EGX51" s="1233"/>
      <c r="EGY51" s="1233"/>
      <c r="EGZ51" s="1233"/>
      <c r="EHA51" s="1233"/>
      <c r="EHB51" s="1233"/>
      <c r="EHC51" s="1233"/>
      <c r="EHD51" s="1232"/>
      <c r="EHE51" s="1233"/>
      <c r="EHF51" s="1233"/>
      <c r="EHG51" s="1233"/>
      <c r="EHH51" s="1233"/>
      <c r="EHI51" s="1233"/>
      <c r="EHJ51" s="1233"/>
      <c r="EHK51" s="1233"/>
      <c r="EHL51" s="1233"/>
      <c r="EHM51" s="1232"/>
      <c r="EHN51" s="1233"/>
      <c r="EHO51" s="1233"/>
      <c r="EHP51" s="1233"/>
      <c r="EHQ51" s="1233"/>
      <c r="EHR51" s="1233"/>
      <c r="EHS51" s="1233"/>
      <c r="EHT51" s="1233"/>
      <c r="EHU51" s="1233"/>
      <c r="EHV51" s="1232"/>
      <c r="EHW51" s="1233"/>
      <c r="EHX51" s="1233"/>
      <c r="EHY51" s="1233"/>
      <c r="EHZ51" s="1233"/>
      <c r="EIA51" s="1233"/>
      <c r="EIB51" s="1233"/>
      <c r="EIC51" s="1233"/>
      <c r="EID51" s="1233"/>
      <c r="EIE51" s="1232"/>
      <c r="EIF51" s="1233"/>
      <c r="EIG51" s="1233"/>
      <c r="EIH51" s="1233"/>
      <c r="EII51" s="1233"/>
      <c r="EIJ51" s="1233"/>
      <c r="EIK51" s="1233"/>
      <c r="EIL51" s="1233"/>
      <c r="EIM51" s="1233"/>
      <c r="EIN51" s="1232"/>
      <c r="EIO51" s="1233"/>
      <c r="EIP51" s="1233"/>
      <c r="EIQ51" s="1233"/>
      <c r="EIR51" s="1233"/>
      <c r="EIS51" s="1233"/>
      <c r="EIT51" s="1233"/>
      <c r="EIU51" s="1233"/>
      <c r="EIV51" s="1233"/>
      <c r="EIW51" s="1232"/>
      <c r="EIX51" s="1233"/>
      <c r="EIY51" s="1233"/>
      <c r="EIZ51" s="1233"/>
      <c r="EJA51" s="1233"/>
      <c r="EJB51" s="1233"/>
      <c r="EJC51" s="1233"/>
      <c r="EJD51" s="1233"/>
      <c r="EJE51" s="1233"/>
      <c r="EJF51" s="1232"/>
      <c r="EJG51" s="1233"/>
      <c r="EJH51" s="1233"/>
      <c r="EJI51" s="1233"/>
      <c r="EJJ51" s="1233"/>
      <c r="EJK51" s="1233"/>
      <c r="EJL51" s="1233"/>
      <c r="EJM51" s="1233"/>
      <c r="EJN51" s="1233"/>
      <c r="EJO51" s="1232"/>
      <c r="EJP51" s="1233"/>
      <c r="EJQ51" s="1233"/>
      <c r="EJR51" s="1233"/>
      <c r="EJS51" s="1233"/>
      <c r="EJT51" s="1233"/>
      <c r="EJU51" s="1233"/>
      <c r="EJV51" s="1233"/>
      <c r="EJW51" s="1233"/>
      <c r="EJX51" s="1232"/>
      <c r="EJY51" s="1233"/>
      <c r="EJZ51" s="1233"/>
      <c r="EKA51" s="1233"/>
      <c r="EKB51" s="1233"/>
      <c r="EKC51" s="1233"/>
      <c r="EKD51" s="1233"/>
      <c r="EKE51" s="1233"/>
      <c r="EKF51" s="1233"/>
      <c r="EKG51" s="1232"/>
      <c r="EKH51" s="1233"/>
      <c r="EKI51" s="1233"/>
      <c r="EKJ51" s="1233"/>
      <c r="EKK51" s="1233"/>
      <c r="EKL51" s="1233"/>
      <c r="EKM51" s="1233"/>
      <c r="EKN51" s="1233"/>
      <c r="EKO51" s="1233"/>
      <c r="EKP51" s="1232"/>
      <c r="EKQ51" s="1233"/>
      <c r="EKR51" s="1233"/>
      <c r="EKS51" s="1233"/>
      <c r="EKT51" s="1233"/>
      <c r="EKU51" s="1233"/>
      <c r="EKV51" s="1233"/>
      <c r="EKW51" s="1233"/>
      <c r="EKX51" s="1233"/>
      <c r="EKY51" s="1232"/>
      <c r="EKZ51" s="1233"/>
      <c r="ELA51" s="1233"/>
      <c r="ELB51" s="1233"/>
      <c r="ELC51" s="1233"/>
      <c r="ELD51" s="1233"/>
      <c r="ELE51" s="1233"/>
      <c r="ELF51" s="1233"/>
      <c r="ELG51" s="1233"/>
      <c r="ELH51" s="1232"/>
      <c r="ELI51" s="1233"/>
      <c r="ELJ51" s="1233"/>
      <c r="ELK51" s="1233"/>
      <c r="ELL51" s="1233"/>
      <c r="ELM51" s="1233"/>
      <c r="ELN51" s="1233"/>
      <c r="ELO51" s="1233"/>
      <c r="ELP51" s="1233"/>
      <c r="ELQ51" s="1232"/>
      <c r="ELR51" s="1233"/>
      <c r="ELS51" s="1233"/>
      <c r="ELT51" s="1233"/>
      <c r="ELU51" s="1233"/>
      <c r="ELV51" s="1233"/>
      <c r="ELW51" s="1233"/>
      <c r="ELX51" s="1233"/>
      <c r="ELY51" s="1233"/>
      <c r="ELZ51" s="1232"/>
      <c r="EMA51" s="1233"/>
      <c r="EMB51" s="1233"/>
      <c r="EMC51" s="1233"/>
      <c r="EMD51" s="1233"/>
      <c r="EME51" s="1233"/>
      <c r="EMF51" s="1233"/>
      <c r="EMG51" s="1233"/>
      <c r="EMH51" s="1233"/>
      <c r="EMI51" s="1232"/>
      <c r="EMJ51" s="1233"/>
      <c r="EMK51" s="1233"/>
      <c r="EML51" s="1233"/>
      <c r="EMM51" s="1233"/>
      <c r="EMN51" s="1233"/>
      <c r="EMO51" s="1233"/>
      <c r="EMP51" s="1233"/>
      <c r="EMQ51" s="1233"/>
      <c r="EMR51" s="1232"/>
      <c r="EMS51" s="1233"/>
      <c r="EMT51" s="1233"/>
      <c r="EMU51" s="1233"/>
      <c r="EMV51" s="1233"/>
      <c r="EMW51" s="1233"/>
      <c r="EMX51" s="1233"/>
      <c r="EMY51" s="1233"/>
      <c r="EMZ51" s="1233"/>
      <c r="ENA51" s="1232"/>
      <c r="ENB51" s="1233"/>
      <c r="ENC51" s="1233"/>
      <c r="END51" s="1233"/>
      <c r="ENE51" s="1233"/>
      <c r="ENF51" s="1233"/>
      <c r="ENG51" s="1233"/>
      <c r="ENH51" s="1233"/>
      <c r="ENI51" s="1233"/>
      <c r="ENJ51" s="1232"/>
      <c r="ENK51" s="1233"/>
      <c r="ENL51" s="1233"/>
      <c r="ENM51" s="1233"/>
      <c r="ENN51" s="1233"/>
      <c r="ENO51" s="1233"/>
      <c r="ENP51" s="1233"/>
      <c r="ENQ51" s="1233"/>
      <c r="ENR51" s="1233"/>
      <c r="ENS51" s="1232"/>
      <c r="ENT51" s="1233"/>
      <c r="ENU51" s="1233"/>
      <c r="ENV51" s="1233"/>
      <c r="ENW51" s="1233"/>
      <c r="ENX51" s="1233"/>
      <c r="ENY51" s="1233"/>
      <c r="ENZ51" s="1233"/>
      <c r="EOA51" s="1233"/>
      <c r="EOB51" s="1232"/>
      <c r="EOC51" s="1233"/>
      <c r="EOD51" s="1233"/>
      <c r="EOE51" s="1233"/>
      <c r="EOF51" s="1233"/>
      <c r="EOG51" s="1233"/>
      <c r="EOH51" s="1233"/>
      <c r="EOI51" s="1233"/>
      <c r="EOJ51" s="1233"/>
      <c r="EOK51" s="1232"/>
      <c r="EOL51" s="1233"/>
      <c r="EOM51" s="1233"/>
      <c r="EON51" s="1233"/>
      <c r="EOO51" s="1233"/>
      <c r="EOP51" s="1233"/>
      <c r="EOQ51" s="1233"/>
      <c r="EOR51" s="1233"/>
      <c r="EOS51" s="1233"/>
      <c r="EOT51" s="1232"/>
      <c r="EOU51" s="1233"/>
      <c r="EOV51" s="1233"/>
      <c r="EOW51" s="1233"/>
      <c r="EOX51" s="1233"/>
      <c r="EOY51" s="1233"/>
      <c r="EOZ51" s="1233"/>
      <c r="EPA51" s="1233"/>
      <c r="EPB51" s="1233"/>
      <c r="EPC51" s="1232"/>
      <c r="EPD51" s="1233"/>
      <c r="EPE51" s="1233"/>
      <c r="EPF51" s="1233"/>
      <c r="EPG51" s="1233"/>
      <c r="EPH51" s="1233"/>
      <c r="EPI51" s="1233"/>
      <c r="EPJ51" s="1233"/>
      <c r="EPK51" s="1233"/>
      <c r="EPL51" s="1232"/>
      <c r="EPM51" s="1233"/>
      <c r="EPN51" s="1233"/>
      <c r="EPO51" s="1233"/>
      <c r="EPP51" s="1233"/>
      <c r="EPQ51" s="1233"/>
      <c r="EPR51" s="1233"/>
      <c r="EPS51" s="1233"/>
      <c r="EPT51" s="1233"/>
      <c r="EPU51" s="1232"/>
      <c r="EPV51" s="1233"/>
      <c r="EPW51" s="1233"/>
      <c r="EPX51" s="1233"/>
      <c r="EPY51" s="1233"/>
      <c r="EPZ51" s="1233"/>
      <c r="EQA51" s="1233"/>
      <c r="EQB51" s="1233"/>
      <c r="EQC51" s="1233"/>
      <c r="EQD51" s="1232"/>
      <c r="EQE51" s="1233"/>
      <c r="EQF51" s="1233"/>
      <c r="EQG51" s="1233"/>
      <c r="EQH51" s="1233"/>
      <c r="EQI51" s="1233"/>
      <c r="EQJ51" s="1233"/>
      <c r="EQK51" s="1233"/>
      <c r="EQL51" s="1233"/>
      <c r="EQM51" s="1232"/>
      <c r="EQN51" s="1233"/>
      <c r="EQO51" s="1233"/>
      <c r="EQP51" s="1233"/>
      <c r="EQQ51" s="1233"/>
      <c r="EQR51" s="1233"/>
      <c r="EQS51" s="1233"/>
      <c r="EQT51" s="1233"/>
      <c r="EQU51" s="1233"/>
      <c r="EQV51" s="1232"/>
      <c r="EQW51" s="1233"/>
      <c r="EQX51" s="1233"/>
      <c r="EQY51" s="1233"/>
      <c r="EQZ51" s="1233"/>
      <c r="ERA51" s="1233"/>
      <c r="ERB51" s="1233"/>
      <c r="ERC51" s="1233"/>
      <c r="ERD51" s="1233"/>
      <c r="ERE51" s="1232"/>
      <c r="ERF51" s="1233"/>
      <c r="ERG51" s="1233"/>
      <c r="ERH51" s="1233"/>
      <c r="ERI51" s="1233"/>
      <c r="ERJ51" s="1233"/>
      <c r="ERK51" s="1233"/>
      <c r="ERL51" s="1233"/>
      <c r="ERM51" s="1233"/>
      <c r="ERN51" s="1232"/>
      <c r="ERO51" s="1233"/>
      <c r="ERP51" s="1233"/>
      <c r="ERQ51" s="1233"/>
      <c r="ERR51" s="1233"/>
      <c r="ERS51" s="1233"/>
      <c r="ERT51" s="1233"/>
      <c r="ERU51" s="1233"/>
      <c r="ERV51" s="1233"/>
      <c r="ERW51" s="1232"/>
      <c r="ERX51" s="1233"/>
      <c r="ERY51" s="1233"/>
      <c r="ERZ51" s="1233"/>
      <c r="ESA51" s="1233"/>
      <c r="ESB51" s="1233"/>
      <c r="ESC51" s="1233"/>
      <c r="ESD51" s="1233"/>
      <c r="ESE51" s="1233"/>
      <c r="ESF51" s="1232"/>
      <c r="ESG51" s="1233"/>
      <c r="ESH51" s="1233"/>
      <c r="ESI51" s="1233"/>
      <c r="ESJ51" s="1233"/>
      <c r="ESK51" s="1233"/>
      <c r="ESL51" s="1233"/>
      <c r="ESM51" s="1233"/>
      <c r="ESN51" s="1233"/>
      <c r="ESO51" s="1232"/>
      <c r="ESP51" s="1233"/>
      <c r="ESQ51" s="1233"/>
      <c r="ESR51" s="1233"/>
      <c r="ESS51" s="1233"/>
      <c r="EST51" s="1233"/>
      <c r="ESU51" s="1233"/>
      <c r="ESV51" s="1233"/>
      <c r="ESW51" s="1233"/>
      <c r="ESX51" s="1232"/>
      <c r="ESY51" s="1233"/>
      <c r="ESZ51" s="1233"/>
      <c r="ETA51" s="1233"/>
      <c r="ETB51" s="1233"/>
      <c r="ETC51" s="1233"/>
      <c r="ETD51" s="1233"/>
      <c r="ETE51" s="1233"/>
      <c r="ETF51" s="1233"/>
      <c r="ETG51" s="1232"/>
      <c r="ETH51" s="1233"/>
      <c r="ETI51" s="1233"/>
      <c r="ETJ51" s="1233"/>
      <c r="ETK51" s="1233"/>
      <c r="ETL51" s="1233"/>
      <c r="ETM51" s="1233"/>
      <c r="ETN51" s="1233"/>
      <c r="ETO51" s="1233"/>
      <c r="ETP51" s="1232"/>
      <c r="ETQ51" s="1233"/>
      <c r="ETR51" s="1233"/>
      <c r="ETS51" s="1233"/>
      <c r="ETT51" s="1233"/>
      <c r="ETU51" s="1233"/>
      <c r="ETV51" s="1233"/>
      <c r="ETW51" s="1233"/>
      <c r="ETX51" s="1233"/>
      <c r="ETY51" s="1232"/>
      <c r="ETZ51" s="1233"/>
      <c r="EUA51" s="1233"/>
      <c r="EUB51" s="1233"/>
      <c r="EUC51" s="1233"/>
      <c r="EUD51" s="1233"/>
      <c r="EUE51" s="1233"/>
      <c r="EUF51" s="1233"/>
      <c r="EUG51" s="1233"/>
      <c r="EUH51" s="1232"/>
      <c r="EUI51" s="1233"/>
      <c r="EUJ51" s="1233"/>
      <c r="EUK51" s="1233"/>
      <c r="EUL51" s="1233"/>
      <c r="EUM51" s="1233"/>
      <c r="EUN51" s="1233"/>
      <c r="EUO51" s="1233"/>
      <c r="EUP51" s="1233"/>
      <c r="EUQ51" s="1232"/>
      <c r="EUR51" s="1233"/>
      <c r="EUS51" s="1233"/>
      <c r="EUT51" s="1233"/>
      <c r="EUU51" s="1233"/>
      <c r="EUV51" s="1233"/>
      <c r="EUW51" s="1233"/>
      <c r="EUX51" s="1233"/>
      <c r="EUY51" s="1233"/>
      <c r="EUZ51" s="1232"/>
      <c r="EVA51" s="1233"/>
      <c r="EVB51" s="1233"/>
      <c r="EVC51" s="1233"/>
      <c r="EVD51" s="1233"/>
      <c r="EVE51" s="1233"/>
      <c r="EVF51" s="1233"/>
      <c r="EVG51" s="1233"/>
      <c r="EVH51" s="1233"/>
      <c r="EVI51" s="1232"/>
      <c r="EVJ51" s="1233"/>
      <c r="EVK51" s="1233"/>
      <c r="EVL51" s="1233"/>
      <c r="EVM51" s="1233"/>
      <c r="EVN51" s="1233"/>
      <c r="EVO51" s="1233"/>
      <c r="EVP51" s="1233"/>
      <c r="EVQ51" s="1233"/>
      <c r="EVR51" s="1232"/>
      <c r="EVS51" s="1233"/>
      <c r="EVT51" s="1233"/>
      <c r="EVU51" s="1233"/>
      <c r="EVV51" s="1233"/>
      <c r="EVW51" s="1233"/>
      <c r="EVX51" s="1233"/>
      <c r="EVY51" s="1233"/>
      <c r="EVZ51" s="1233"/>
      <c r="EWA51" s="1232"/>
      <c r="EWB51" s="1233"/>
      <c r="EWC51" s="1233"/>
      <c r="EWD51" s="1233"/>
      <c r="EWE51" s="1233"/>
      <c r="EWF51" s="1233"/>
      <c r="EWG51" s="1233"/>
      <c r="EWH51" s="1233"/>
      <c r="EWI51" s="1233"/>
      <c r="EWJ51" s="1232"/>
      <c r="EWK51" s="1233"/>
      <c r="EWL51" s="1233"/>
      <c r="EWM51" s="1233"/>
      <c r="EWN51" s="1233"/>
      <c r="EWO51" s="1233"/>
      <c r="EWP51" s="1233"/>
      <c r="EWQ51" s="1233"/>
      <c r="EWR51" s="1233"/>
      <c r="EWS51" s="1232"/>
      <c r="EWT51" s="1233"/>
      <c r="EWU51" s="1233"/>
      <c r="EWV51" s="1233"/>
      <c r="EWW51" s="1233"/>
      <c r="EWX51" s="1233"/>
      <c r="EWY51" s="1233"/>
      <c r="EWZ51" s="1233"/>
      <c r="EXA51" s="1233"/>
      <c r="EXB51" s="1232"/>
      <c r="EXC51" s="1233"/>
      <c r="EXD51" s="1233"/>
      <c r="EXE51" s="1233"/>
      <c r="EXF51" s="1233"/>
      <c r="EXG51" s="1233"/>
      <c r="EXH51" s="1233"/>
      <c r="EXI51" s="1233"/>
      <c r="EXJ51" s="1233"/>
      <c r="EXK51" s="1232"/>
      <c r="EXL51" s="1233"/>
      <c r="EXM51" s="1233"/>
      <c r="EXN51" s="1233"/>
      <c r="EXO51" s="1233"/>
      <c r="EXP51" s="1233"/>
      <c r="EXQ51" s="1233"/>
      <c r="EXR51" s="1233"/>
      <c r="EXS51" s="1233"/>
      <c r="EXT51" s="1232"/>
      <c r="EXU51" s="1233"/>
      <c r="EXV51" s="1233"/>
      <c r="EXW51" s="1233"/>
      <c r="EXX51" s="1233"/>
      <c r="EXY51" s="1233"/>
      <c r="EXZ51" s="1233"/>
      <c r="EYA51" s="1233"/>
      <c r="EYB51" s="1233"/>
      <c r="EYC51" s="1232"/>
      <c r="EYD51" s="1233"/>
      <c r="EYE51" s="1233"/>
      <c r="EYF51" s="1233"/>
      <c r="EYG51" s="1233"/>
      <c r="EYH51" s="1233"/>
      <c r="EYI51" s="1233"/>
      <c r="EYJ51" s="1233"/>
      <c r="EYK51" s="1233"/>
      <c r="EYL51" s="1232"/>
      <c r="EYM51" s="1233"/>
      <c r="EYN51" s="1233"/>
      <c r="EYO51" s="1233"/>
      <c r="EYP51" s="1233"/>
      <c r="EYQ51" s="1233"/>
      <c r="EYR51" s="1233"/>
      <c r="EYS51" s="1233"/>
      <c r="EYT51" s="1233"/>
      <c r="EYU51" s="1232"/>
      <c r="EYV51" s="1233"/>
      <c r="EYW51" s="1233"/>
      <c r="EYX51" s="1233"/>
      <c r="EYY51" s="1233"/>
      <c r="EYZ51" s="1233"/>
      <c r="EZA51" s="1233"/>
      <c r="EZB51" s="1233"/>
      <c r="EZC51" s="1233"/>
      <c r="EZD51" s="1232"/>
      <c r="EZE51" s="1233"/>
      <c r="EZF51" s="1233"/>
      <c r="EZG51" s="1233"/>
      <c r="EZH51" s="1233"/>
      <c r="EZI51" s="1233"/>
      <c r="EZJ51" s="1233"/>
      <c r="EZK51" s="1233"/>
      <c r="EZL51" s="1233"/>
      <c r="EZM51" s="1232"/>
      <c r="EZN51" s="1233"/>
      <c r="EZO51" s="1233"/>
      <c r="EZP51" s="1233"/>
      <c r="EZQ51" s="1233"/>
      <c r="EZR51" s="1233"/>
      <c r="EZS51" s="1233"/>
      <c r="EZT51" s="1233"/>
      <c r="EZU51" s="1233"/>
      <c r="EZV51" s="1232"/>
      <c r="EZW51" s="1233"/>
      <c r="EZX51" s="1233"/>
      <c r="EZY51" s="1233"/>
      <c r="EZZ51" s="1233"/>
      <c r="FAA51" s="1233"/>
      <c r="FAB51" s="1233"/>
      <c r="FAC51" s="1233"/>
      <c r="FAD51" s="1233"/>
      <c r="FAE51" s="1232"/>
      <c r="FAF51" s="1233"/>
      <c r="FAG51" s="1233"/>
      <c r="FAH51" s="1233"/>
      <c r="FAI51" s="1233"/>
      <c r="FAJ51" s="1233"/>
      <c r="FAK51" s="1233"/>
      <c r="FAL51" s="1233"/>
      <c r="FAM51" s="1233"/>
      <c r="FAN51" s="1232"/>
      <c r="FAO51" s="1233"/>
      <c r="FAP51" s="1233"/>
      <c r="FAQ51" s="1233"/>
      <c r="FAR51" s="1233"/>
      <c r="FAS51" s="1233"/>
      <c r="FAT51" s="1233"/>
      <c r="FAU51" s="1233"/>
      <c r="FAV51" s="1233"/>
      <c r="FAW51" s="1232"/>
      <c r="FAX51" s="1233"/>
      <c r="FAY51" s="1233"/>
      <c r="FAZ51" s="1233"/>
      <c r="FBA51" s="1233"/>
      <c r="FBB51" s="1233"/>
      <c r="FBC51" s="1233"/>
      <c r="FBD51" s="1233"/>
      <c r="FBE51" s="1233"/>
      <c r="FBF51" s="1232"/>
      <c r="FBG51" s="1233"/>
      <c r="FBH51" s="1233"/>
      <c r="FBI51" s="1233"/>
      <c r="FBJ51" s="1233"/>
      <c r="FBK51" s="1233"/>
      <c r="FBL51" s="1233"/>
      <c r="FBM51" s="1233"/>
      <c r="FBN51" s="1233"/>
      <c r="FBO51" s="1232"/>
      <c r="FBP51" s="1233"/>
      <c r="FBQ51" s="1233"/>
      <c r="FBR51" s="1233"/>
      <c r="FBS51" s="1233"/>
      <c r="FBT51" s="1233"/>
      <c r="FBU51" s="1233"/>
      <c r="FBV51" s="1233"/>
      <c r="FBW51" s="1233"/>
      <c r="FBX51" s="1232"/>
      <c r="FBY51" s="1233"/>
      <c r="FBZ51" s="1233"/>
      <c r="FCA51" s="1233"/>
      <c r="FCB51" s="1233"/>
      <c r="FCC51" s="1233"/>
      <c r="FCD51" s="1233"/>
      <c r="FCE51" s="1233"/>
      <c r="FCF51" s="1233"/>
      <c r="FCG51" s="1232"/>
      <c r="FCH51" s="1233"/>
      <c r="FCI51" s="1233"/>
      <c r="FCJ51" s="1233"/>
      <c r="FCK51" s="1233"/>
      <c r="FCL51" s="1233"/>
      <c r="FCM51" s="1233"/>
      <c r="FCN51" s="1233"/>
      <c r="FCO51" s="1233"/>
      <c r="FCP51" s="1232"/>
      <c r="FCQ51" s="1233"/>
      <c r="FCR51" s="1233"/>
      <c r="FCS51" s="1233"/>
      <c r="FCT51" s="1233"/>
      <c r="FCU51" s="1233"/>
      <c r="FCV51" s="1233"/>
      <c r="FCW51" s="1233"/>
      <c r="FCX51" s="1233"/>
      <c r="FCY51" s="1232"/>
      <c r="FCZ51" s="1233"/>
      <c r="FDA51" s="1233"/>
      <c r="FDB51" s="1233"/>
      <c r="FDC51" s="1233"/>
      <c r="FDD51" s="1233"/>
      <c r="FDE51" s="1233"/>
      <c r="FDF51" s="1233"/>
      <c r="FDG51" s="1233"/>
      <c r="FDH51" s="1232"/>
      <c r="FDI51" s="1233"/>
      <c r="FDJ51" s="1233"/>
      <c r="FDK51" s="1233"/>
      <c r="FDL51" s="1233"/>
      <c r="FDM51" s="1233"/>
      <c r="FDN51" s="1233"/>
      <c r="FDO51" s="1233"/>
      <c r="FDP51" s="1233"/>
      <c r="FDQ51" s="1232"/>
      <c r="FDR51" s="1233"/>
      <c r="FDS51" s="1233"/>
      <c r="FDT51" s="1233"/>
      <c r="FDU51" s="1233"/>
      <c r="FDV51" s="1233"/>
      <c r="FDW51" s="1233"/>
      <c r="FDX51" s="1233"/>
      <c r="FDY51" s="1233"/>
      <c r="FDZ51" s="1232"/>
      <c r="FEA51" s="1233"/>
      <c r="FEB51" s="1233"/>
      <c r="FEC51" s="1233"/>
      <c r="FED51" s="1233"/>
      <c r="FEE51" s="1233"/>
      <c r="FEF51" s="1233"/>
      <c r="FEG51" s="1233"/>
      <c r="FEH51" s="1233"/>
      <c r="FEI51" s="1232"/>
      <c r="FEJ51" s="1233"/>
      <c r="FEK51" s="1233"/>
      <c r="FEL51" s="1233"/>
      <c r="FEM51" s="1233"/>
      <c r="FEN51" s="1233"/>
      <c r="FEO51" s="1233"/>
      <c r="FEP51" s="1233"/>
      <c r="FEQ51" s="1233"/>
      <c r="FER51" s="1232"/>
      <c r="FES51" s="1233"/>
      <c r="FET51" s="1233"/>
      <c r="FEU51" s="1233"/>
      <c r="FEV51" s="1233"/>
      <c r="FEW51" s="1233"/>
      <c r="FEX51" s="1233"/>
      <c r="FEY51" s="1233"/>
      <c r="FEZ51" s="1233"/>
      <c r="FFA51" s="1232"/>
      <c r="FFB51" s="1233"/>
      <c r="FFC51" s="1233"/>
      <c r="FFD51" s="1233"/>
      <c r="FFE51" s="1233"/>
      <c r="FFF51" s="1233"/>
      <c r="FFG51" s="1233"/>
      <c r="FFH51" s="1233"/>
      <c r="FFI51" s="1233"/>
      <c r="FFJ51" s="1232"/>
      <c r="FFK51" s="1233"/>
      <c r="FFL51" s="1233"/>
      <c r="FFM51" s="1233"/>
      <c r="FFN51" s="1233"/>
      <c r="FFO51" s="1233"/>
      <c r="FFP51" s="1233"/>
      <c r="FFQ51" s="1233"/>
      <c r="FFR51" s="1233"/>
      <c r="FFS51" s="1232"/>
      <c r="FFT51" s="1233"/>
      <c r="FFU51" s="1233"/>
      <c r="FFV51" s="1233"/>
      <c r="FFW51" s="1233"/>
      <c r="FFX51" s="1233"/>
      <c r="FFY51" s="1233"/>
      <c r="FFZ51" s="1233"/>
      <c r="FGA51" s="1233"/>
      <c r="FGB51" s="1232"/>
      <c r="FGC51" s="1233"/>
      <c r="FGD51" s="1233"/>
      <c r="FGE51" s="1233"/>
      <c r="FGF51" s="1233"/>
      <c r="FGG51" s="1233"/>
      <c r="FGH51" s="1233"/>
      <c r="FGI51" s="1233"/>
      <c r="FGJ51" s="1233"/>
      <c r="FGK51" s="1232"/>
      <c r="FGL51" s="1233"/>
      <c r="FGM51" s="1233"/>
      <c r="FGN51" s="1233"/>
      <c r="FGO51" s="1233"/>
      <c r="FGP51" s="1233"/>
      <c r="FGQ51" s="1233"/>
      <c r="FGR51" s="1233"/>
      <c r="FGS51" s="1233"/>
      <c r="FGT51" s="1232"/>
      <c r="FGU51" s="1233"/>
      <c r="FGV51" s="1233"/>
      <c r="FGW51" s="1233"/>
      <c r="FGX51" s="1233"/>
      <c r="FGY51" s="1233"/>
      <c r="FGZ51" s="1233"/>
      <c r="FHA51" s="1233"/>
      <c r="FHB51" s="1233"/>
      <c r="FHC51" s="1232"/>
      <c r="FHD51" s="1233"/>
      <c r="FHE51" s="1233"/>
      <c r="FHF51" s="1233"/>
      <c r="FHG51" s="1233"/>
      <c r="FHH51" s="1233"/>
      <c r="FHI51" s="1233"/>
      <c r="FHJ51" s="1233"/>
      <c r="FHK51" s="1233"/>
      <c r="FHL51" s="1232"/>
      <c r="FHM51" s="1233"/>
      <c r="FHN51" s="1233"/>
      <c r="FHO51" s="1233"/>
      <c r="FHP51" s="1233"/>
      <c r="FHQ51" s="1233"/>
      <c r="FHR51" s="1233"/>
      <c r="FHS51" s="1233"/>
      <c r="FHT51" s="1233"/>
      <c r="FHU51" s="1232"/>
      <c r="FHV51" s="1233"/>
      <c r="FHW51" s="1233"/>
      <c r="FHX51" s="1233"/>
      <c r="FHY51" s="1233"/>
      <c r="FHZ51" s="1233"/>
      <c r="FIA51" s="1233"/>
      <c r="FIB51" s="1233"/>
      <c r="FIC51" s="1233"/>
      <c r="FID51" s="1232"/>
      <c r="FIE51" s="1233"/>
      <c r="FIF51" s="1233"/>
      <c r="FIG51" s="1233"/>
      <c r="FIH51" s="1233"/>
      <c r="FII51" s="1233"/>
      <c r="FIJ51" s="1233"/>
      <c r="FIK51" s="1233"/>
      <c r="FIL51" s="1233"/>
      <c r="FIM51" s="1232"/>
      <c r="FIN51" s="1233"/>
      <c r="FIO51" s="1233"/>
      <c r="FIP51" s="1233"/>
      <c r="FIQ51" s="1233"/>
      <c r="FIR51" s="1233"/>
      <c r="FIS51" s="1233"/>
      <c r="FIT51" s="1233"/>
      <c r="FIU51" s="1233"/>
      <c r="FIV51" s="1232"/>
      <c r="FIW51" s="1233"/>
      <c r="FIX51" s="1233"/>
      <c r="FIY51" s="1233"/>
      <c r="FIZ51" s="1233"/>
      <c r="FJA51" s="1233"/>
      <c r="FJB51" s="1233"/>
      <c r="FJC51" s="1233"/>
      <c r="FJD51" s="1233"/>
      <c r="FJE51" s="1232"/>
      <c r="FJF51" s="1233"/>
      <c r="FJG51" s="1233"/>
      <c r="FJH51" s="1233"/>
      <c r="FJI51" s="1233"/>
      <c r="FJJ51" s="1233"/>
      <c r="FJK51" s="1233"/>
      <c r="FJL51" s="1233"/>
      <c r="FJM51" s="1233"/>
      <c r="FJN51" s="1232"/>
      <c r="FJO51" s="1233"/>
      <c r="FJP51" s="1233"/>
      <c r="FJQ51" s="1233"/>
      <c r="FJR51" s="1233"/>
      <c r="FJS51" s="1233"/>
      <c r="FJT51" s="1233"/>
      <c r="FJU51" s="1233"/>
      <c r="FJV51" s="1233"/>
      <c r="FJW51" s="1232"/>
      <c r="FJX51" s="1233"/>
      <c r="FJY51" s="1233"/>
      <c r="FJZ51" s="1233"/>
      <c r="FKA51" s="1233"/>
      <c r="FKB51" s="1233"/>
      <c r="FKC51" s="1233"/>
      <c r="FKD51" s="1233"/>
      <c r="FKE51" s="1233"/>
      <c r="FKF51" s="1232"/>
      <c r="FKG51" s="1233"/>
      <c r="FKH51" s="1233"/>
      <c r="FKI51" s="1233"/>
      <c r="FKJ51" s="1233"/>
      <c r="FKK51" s="1233"/>
      <c r="FKL51" s="1233"/>
      <c r="FKM51" s="1233"/>
      <c r="FKN51" s="1233"/>
      <c r="FKO51" s="1232"/>
      <c r="FKP51" s="1233"/>
      <c r="FKQ51" s="1233"/>
      <c r="FKR51" s="1233"/>
      <c r="FKS51" s="1233"/>
      <c r="FKT51" s="1233"/>
      <c r="FKU51" s="1233"/>
      <c r="FKV51" s="1233"/>
      <c r="FKW51" s="1233"/>
      <c r="FKX51" s="1232"/>
      <c r="FKY51" s="1233"/>
      <c r="FKZ51" s="1233"/>
      <c r="FLA51" s="1233"/>
      <c r="FLB51" s="1233"/>
      <c r="FLC51" s="1233"/>
      <c r="FLD51" s="1233"/>
      <c r="FLE51" s="1233"/>
      <c r="FLF51" s="1233"/>
      <c r="FLG51" s="1232"/>
      <c r="FLH51" s="1233"/>
      <c r="FLI51" s="1233"/>
      <c r="FLJ51" s="1233"/>
      <c r="FLK51" s="1233"/>
      <c r="FLL51" s="1233"/>
      <c r="FLM51" s="1233"/>
      <c r="FLN51" s="1233"/>
      <c r="FLO51" s="1233"/>
      <c r="FLP51" s="1232"/>
      <c r="FLQ51" s="1233"/>
      <c r="FLR51" s="1233"/>
      <c r="FLS51" s="1233"/>
      <c r="FLT51" s="1233"/>
      <c r="FLU51" s="1233"/>
      <c r="FLV51" s="1233"/>
      <c r="FLW51" s="1233"/>
      <c r="FLX51" s="1233"/>
      <c r="FLY51" s="1232"/>
      <c r="FLZ51" s="1233"/>
      <c r="FMA51" s="1233"/>
      <c r="FMB51" s="1233"/>
      <c r="FMC51" s="1233"/>
      <c r="FMD51" s="1233"/>
      <c r="FME51" s="1233"/>
      <c r="FMF51" s="1233"/>
      <c r="FMG51" s="1233"/>
      <c r="FMH51" s="1232"/>
      <c r="FMI51" s="1233"/>
      <c r="FMJ51" s="1233"/>
      <c r="FMK51" s="1233"/>
      <c r="FML51" s="1233"/>
      <c r="FMM51" s="1233"/>
      <c r="FMN51" s="1233"/>
      <c r="FMO51" s="1233"/>
      <c r="FMP51" s="1233"/>
      <c r="FMQ51" s="1232"/>
      <c r="FMR51" s="1233"/>
      <c r="FMS51" s="1233"/>
      <c r="FMT51" s="1233"/>
      <c r="FMU51" s="1233"/>
      <c r="FMV51" s="1233"/>
      <c r="FMW51" s="1233"/>
      <c r="FMX51" s="1233"/>
      <c r="FMY51" s="1233"/>
      <c r="FMZ51" s="1232"/>
      <c r="FNA51" s="1233"/>
      <c r="FNB51" s="1233"/>
      <c r="FNC51" s="1233"/>
      <c r="FND51" s="1233"/>
      <c r="FNE51" s="1233"/>
      <c r="FNF51" s="1233"/>
      <c r="FNG51" s="1233"/>
      <c r="FNH51" s="1233"/>
      <c r="FNI51" s="1232"/>
      <c r="FNJ51" s="1233"/>
      <c r="FNK51" s="1233"/>
      <c r="FNL51" s="1233"/>
      <c r="FNM51" s="1233"/>
      <c r="FNN51" s="1233"/>
      <c r="FNO51" s="1233"/>
      <c r="FNP51" s="1233"/>
      <c r="FNQ51" s="1233"/>
      <c r="FNR51" s="1232"/>
      <c r="FNS51" s="1233"/>
      <c r="FNT51" s="1233"/>
      <c r="FNU51" s="1233"/>
      <c r="FNV51" s="1233"/>
      <c r="FNW51" s="1233"/>
      <c r="FNX51" s="1233"/>
      <c r="FNY51" s="1233"/>
      <c r="FNZ51" s="1233"/>
      <c r="FOA51" s="1232"/>
      <c r="FOB51" s="1233"/>
      <c r="FOC51" s="1233"/>
      <c r="FOD51" s="1233"/>
      <c r="FOE51" s="1233"/>
      <c r="FOF51" s="1233"/>
      <c r="FOG51" s="1233"/>
      <c r="FOH51" s="1233"/>
      <c r="FOI51" s="1233"/>
      <c r="FOJ51" s="1232"/>
      <c r="FOK51" s="1233"/>
      <c r="FOL51" s="1233"/>
      <c r="FOM51" s="1233"/>
      <c r="FON51" s="1233"/>
      <c r="FOO51" s="1233"/>
      <c r="FOP51" s="1233"/>
      <c r="FOQ51" s="1233"/>
      <c r="FOR51" s="1233"/>
      <c r="FOS51" s="1232"/>
      <c r="FOT51" s="1233"/>
      <c r="FOU51" s="1233"/>
      <c r="FOV51" s="1233"/>
      <c r="FOW51" s="1233"/>
      <c r="FOX51" s="1233"/>
      <c r="FOY51" s="1233"/>
      <c r="FOZ51" s="1233"/>
      <c r="FPA51" s="1233"/>
      <c r="FPB51" s="1232"/>
      <c r="FPC51" s="1233"/>
      <c r="FPD51" s="1233"/>
      <c r="FPE51" s="1233"/>
      <c r="FPF51" s="1233"/>
      <c r="FPG51" s="1233"/>
      <c r="FPH51" s="1233"/>
      <c r="FPI51" s="1233"/>
      <c r="FPJ51" s="1233"/>
      <c r="FPK51" s="1232"/>
      <c r="FPL51" s="1233"/>
      <c r="FPM51" s="1233"/>
      <c r="FPN51" s="1233"/>
      <c r="FPO51" s="1233"/>
      <c r="FPP51" s="1233"/>
      <c r="FPQ51" s="1233"/>
      <c r="FPR51" s="1233"/>
      <c r="FPS51" s="1233"/>
      <c r="FPT51" s="1232"/>
      <c r="FPU51" s="1233"/>
      <c r="FPV51" s="1233"/>
      <c r="FPW51" s="1233"/>
      <c r="FPX51" s="1233"/>
      <c r="FPY51" s="1233"/>
      <c r="FPZ51" s="1233"/>
      <c r="FQA51" s="1233"/>
      <c r="FQB51" s="1233"/>
      <c r="FQC51" s="1232"/>
      <c r="FQD51" s="1233"/>
      <c r="FQE51" s="1233"/>
      <c r="FQF51" s="1233"/>
      <c r="FQG51" s="1233"/>
      <c r="FQH51" s="1233"/>
      <c r="FQI51" s="1233"/>
      <c r="FQJ51" s="1233"/>
      <c r="FQK51" s="1233"/>
      <c r="FQL51" s="1232"/>
      <c r="FQM51" s="1233"/>
      <c r="FQN51" s="1233"/>
      <c r="FQO51" s="1233"/>
      <c r="FQP51" s="1233"/>
      <c r="FQQ51" s="1233"/>
      <c r="FQR51" s="1233"/>
      <c r="FQS51" s="1233"/>
      <c r="FQT51" s="1233"/>
      <c r="FQU51" s="1232"/>
      <c r="FQV51" s="1233"/>
      <c r="FQW51" s="1233"/>
      <c r="FQX51" s="1233"/>
      <c r="FQY51" s="1233"/>
      <c r="FQZ51" s="1233"/>
      <c r="FRA51" s="1233"/>
      <c r="FRB51" s="1233"/>
      <c r="FRC51" s="1233"/>
      <c r="FRD51" s="1232"/>
      <c r="FRE51" s="1233"/>
      <c r="FRF51" s="1233"/>
      <c r="FRG51" s="1233"/>
      <c r="FRH51" s="1233"/>
      <c r="FRI51" s="1233"/>
      <c r="FRJ51" s="1233"/>
      <c r="FRK51" s="1233"/>
      <c r="FRL51" s="1233"/>
      <c r="FRM51" s="1232"/>
      <c r="FRN51" s="1233"/>
      <c r="FRO51" s="1233"/>
      <c r="FRP51" s="1233"/>
      <c r="FRQ51" s="1233"/>
      <c r="FRR51" s="1233"/>
      <c r="FRS51" s="1233"/>
      <c r="FRT51" s="1233"/>
      <c r="FRU51" s="1233"/>
      <c r="FRV51" s="1232"/>
      <c r="FRW51" s="1233"/>
      <c r="FRX51" s="1233"/>
      <c r="FRY51" s="1233"/>
      <c r="FRZ51" s="1233"/>
      <c r="FSA51" s="1233"/>
      <c r="FSB51" s="1233"/>
      <c r="FSC51" s="1233"/>
      <c r="FSD51" s="1233"/>
      <c r="FSE51" s="1232"/>
      <c r="FSF51" s="1233"/>
      <c r="FSG51" s="1233"/>
      <c r="FSH51" s="1233"/>
      <c r="FSI51" s="1233"/>
      <c r="FSJ51" s="1233"/>
      <c r="FSK51" s="1233"/>
      <c r="FSL51" s="1233"/>
      <c r="FSM51" s="1233"/>
      <c r="FSN51" s="1232"/>
      <c r="FSO51" s="1233"/>
      <c r="FSP51" s="1233"/>
      <c r="FSQ51" s="1233"/>
      <c r="FSR51" s="1233"/>
      <c r="FSS51" s="1233"/>
      <c r="FST51" s="1233"/>
      <c r="FSU51" s="1233"/>
      <c r="FSV51" s="1233"/>
      <c r="FSW51" s="1232"/>
      <c r="FSX51" s="1233"/>
      <c r="FSY51" s="1233"/>
      <c r="FSZ51" s="1233"/>
      <c r="FTA51" s="1233"/>
      <c r="FTB51" s="1233"/>
      <c r="FTC51" s="1233"/>
      <c r="FTD51" s="1233"/>
      <c r="FTE51" s="1233"/>
      <c r="FTF51" s="1232"/>
      <c r="FTG51" s="1233"/>
      <c r="FTH51" s="1233"/>
      <c r="FTI51" s="1233"/>
      <c r="FTJ51" s="1233"/>
      <c r="FTK51" s="1233"/>
      <c r="FTL51" s="1233"/>
      <c r="FTM51" s="1233"/>
      <c r="FTN51" s="1233"/>
      <c r="FTO51" s="1232"/>
      <c r="FTP51" s="1233"/>
      <c r="FTQ51" s="1233"/>
      <c r="FTR51" s="1233"/>
      <c r="FTS51" s="1233"/>
      <c r="FTT51" s="1233"/>
      <c r="FTU51" s="1233"/>
      <c r="FTV51" s="1233"/>
      <c r="FTW51" s="1233"/>
      <c r="FTX51" s="1232"/>
      <c r="FTY51" s="1233"/>
      <c r="FTZ51" s="1233"/>
      <c r="FUA51" s="1233"/>
      <c r="FUB51" s="1233"/>
      <c r="FUC51" s="1233"/>
      <c r="FUD51" s="1233"/>
      <c r="FUE51" s="1233"/>
      <c r="FUF51" s="1233"/>
      <c r="FUG51" s="1232"/>
      <c r="FUH51" s="1233"/>
      <c r="FUI51" s="1233"/>
      <c r="FUJ51" s="1233"/>
      <c r="FUK51" s="1233"/>
      <c r="FUL51" s="1233"/>
      <c r="FUM51" s="1233"/>
      <c r="FUN51" s="1233"/>
      <c r="FUO51" s="1233"/>
      <c r="FUP51" s="1232"/>
      <c r="FUQ51" s="1233"/>
      <c r="FUR51" s="1233"/>
      <c r="FUS51" s="1233"/>
      <c r="FUT51" s="1233"/>
      <c r="FUU51" s="1233"/>
      <c r="FUV51" s="1233"/>
      <c r="FUW51" s="1233"/>
      <c r="FUX51" s="1233"/>
      <c r="FUY51" s="1232"/>
      <c r="FUZ51" s="1233"/>
      <c r="FVA51" s="1233"/>
      <c r="FVB51" s="1233"/>
      <c r="FVC51" s="1233"/>
      <c r="FVD51" s="1233"/>
      <c r="FVE51" s="1233"/>
      <c r="FVF51" s="1233"/>
      <c r="FVG51" s="1233"/>
      <c r="FVH51" s="1232"/>
      <c r="FVI51" s="1233"/>
      <c r="FVJ51" s="1233"/>
      <c r="FVK51" s="1233"/>
      <c r="FVL51" s="1233"/>
      <c r="FVM51" s="1233"/>
      <c r="FVN51" s="1233"/>
      <c r="FVO51" s="1233"/>
      <c r="FVP51" s="1233"/>
      <c r="FVQ51" s="1232"/>
      <c r="FVR51" s="1233"/>
      <c r="FVS51" s="1233"/>
      <c r="FVT51" s="1233"/>
      <c r="FVU51" s="1233"/>
      <c r="FVV51" s="1233"/>
      <c r="FVW51" s="1233"/>
      <c r="FVX51" s="1233"/>
      <c r="FVY51" s="1233"/>
      <c r="FVZ51" s="1232"/>
      <c r="FWA51" s="1233"/>
      <c r="FWB51" s="1233"/>
      <c r="FWC51" s="1233"/>
      <c r="FWD51" s="1233"/>
      <c r="FWE51" s="1233"/>
      <c r="FWF51" s="1233"/>
      <c r="FWG51" s="1233"/>
      <c r="FWH51" s="1233"/>
      <c r="FWI51" s="1232"/>
      <c r="FWJ51" s="1233"/>
      <c r="FWK51" s="1233"/>
      <c r="FWL51" s="1233"/>
      <c r="FWM51" s="1233"/>
      <c r="FWN51" s="1233"/>
      <c r="FWO51" s="1233"/>
      <c r="FWP51" s="1233"/>
      <c r="FWQ51" s="1233"/>
      <c r="FWR51" s="1232"/>
      <c r="FWS51" s="1233"/>
      <c r="FWT51" s="1233"/>
      <c r="FWU51" s="1233"/>
      <c r="FWV51" s="1233"/>
      <c r="FWW51" s="1233"/>
      <c r="FWX51" s="1233"/>
      <c r="FWY51" s="1233"/>
      <c r="FWZ51" s="1233"/>
      <c r="FXA51" s="1232"/>
      <c r="FXB51" s="1233"/>
      <c r="FXC51" s="1233"/>
      <c r="FXD51" s="1233"/>
      <c r="FXE51" s="1233"/>
      <c r="FXF51" s="1233"/>
      <c r="FXG51" s="1233"/>
      <c r="FXH51" s="1233"/>
      <c r="FXI51" s="1233"/>
      <c r="FXJ51" s="1232"/>
      <c r="FXK51" s="1233"/>
      <c r="FXL51" s="1233"/>
      <c r="FXM51" s="1233"/>
      <c r="FXN51" s="1233"/>
      <c r="FXO51" s="1233"/>
      <c r="FXP51" s="1233"/>
      <c r="FXQ51" s="1233"/>
      <c r="FXR51" s="1233"/>
      <c r="FXS51" s="1232"/>
      <c r="FXT51" s="1233"/>
      <c r="FXU51" s="1233"/>
      <c r="FXV51" s="1233"/>
      <c r="FXW51" s="1233"/>
      <c r="FXX51" s="1233"/>
      <c r="FXY51" s="1233"/>
      <c r="FXZ51" s="1233"/>
      <c r="FYA51" s="1233"/>
      <c r="FYB51" s="1232"/>
      <c r="FYC51" s="1233"/>
      <c r="FYD51" s="1233"/>
      <c r="FYE51" s="1233"/>
      <c r="FYF51" s="1233"/>
      <c r="FYG51" s="1233"/>
      <c r="FYH51" s="1233"/>
      <c r="FYI51" s="1233"/>
      <c r="FYJ51" s="1233"/>
      <c r="FYK51" s="1232"/>
      <c r="FYL51" s="1233"/>
      <c r="FYM51" s="1233"/>
      <c r="FYN51" s="1233"/>
      <c r="FYO51" s="1233"/>
      <c r="FYP51" s="1233"/>
      <c r="FYQ51" s="1233"/>
      <c r="FYR51" s="1233"/>
      <c r="FYS51" s="1233"/>
      <c r="FYT51" s="1232"/>
      <c r="FYU51" s="1233"/>
      <c r="FYV51" s="1233"/>
      <c r="FYW51" s="1233"/>
      <c r="FYX51" s="1233"/>
      <c r="FYY51" s="1233"/>
      <c r="FYZ51" s="1233"/>
      <c r="FZA51" s="1233"/>
      <c r="FZB51" s="1233"/>
      <c r="FZC51" s="1232"/>
      <c r="FZD51" s="1233"/>
      <c r="FZE51" s="1233"/>
      <c r="FZF51" s="1233"/>
      <c r="FZG51" s="1233"/>
      <c r="FZH51" s="1233"/>
      <c r="FZI51" s="1233"/>
      <c r="FZJ51" s="1233"/>
      <c r="FZK51" s="1233"/>
      <c r="FZL51" s="1232"/>
      <c r="FZM51" s="1233"/>
      <c r="FZN51" s="1233"/>
      <c r="FZO51" s="1233"/>
      <c r="FZP51" s="1233"/>
      <c r="FZQ51" s="1233"/>
      <c r="FZR51" s="1233"/>
      <c r="FZS51" s="1233"/>
      <c r="FZT51" s="1233"/>
      <c r="FZU51" s="1232"/>
      <c r="FZV51" s="1233"/>
      <c r="FZW51" s="1233"/>
      <c r="FZX51" s="1233"/>
      <c r="FZY51" s="1233"/>
      <c r="FZZ51" s="1233"/>
      <c r="GAA51" s="1233"/>
      <c r="GAB51" s="1233"/>
      <c r="GAC51" s="1233"/>
      <c r="GAD51" s="1232"/>
      <c r="GAE51" s="1233"/>
      <c r="GAF51" s="1233"/>
      <c r="GAG51" s="1233"/>
      <c r="GAH51" s="1233"/>
      <c r="GAI51" s="1233"/>
      <c r="GAJ51" s="1233"/>
      <c r="GAK51" s="1233"/>
      <c r="GAL51" s="1233"/>
      <c r="GAM51" s="1232"/>
      <c r="GAN51" s="1233"/>
      <c r="GAO51" s="1233"/>
      <c r="GAP51" s="1233"/>
      <c r="GAQ51" s="1233"/>
      <c r="GAR51" s="1233"/>
      <c r="GAS51" s="1233"/>
      <c r="GAT51" s="1233"/>
      <c r="GAU51" s="1233"/>
      <c r="GAV51" s="1232"/>
      <c r="GAW51" s="1233"/>
      <c r="GAX51" s="1233"/>
      <c r="GAY51" s="1233"/>
      <c r="GAZ51" s="1233"/>
      <c r="GBA51" s="1233"/>
      <c r="GBB51" s="1233"/>
      <c r="GBC51" s="1233"/>
      <c r="GBD51" s="1233"/>
      <c r="GBE51" s="1232"/>
      <c r="GBF51" s="1233"/>
      <c r="GBG51" s="1233"/>
      <c r="GBH51" s="1233"/>
      <c r="GBI51" s="1233"/>
      <c r="GBJ51" s="1233"/>
      <c r="GBK51" s="1233"/>
      <c r="GBL51" s="1233"/>
      <c r="GBM51" s="1233"/>
      <c r="GBN51" s="1232"/>
      <c r="GBO51" s="1233"/>
      <c r="GBP51" s="1233"/>
      <c r="GBQ51" s="1233"/>
      <c r="GBR51" s="1233"/>
      <c r="GBS51" s="1233"/>
      <c r="GBT51" s="1233"/>
      <c r="GBU51" s="1233"/>
      <c r="GBV51" s="1233"/>
      <c r="GBW51" s="1232"/>
      <c r="GBX51" s="1233"/>
      <c r="GBY51" s="1233"/>
      <c r="GBZ51" s="1233"/>
      <c r="GCA51" s="1233"/>
      <c r="GCB51" s="1233"/>
      <c r="GCC51" s="1233"/>
      <c r="GCD51" s="1233"/>
      <c r="GCE51" s="1233"/>
      <c r="GCF51" s="1232"/>
      <c r="GCG51" s="1233"/>
      <c r="GCH51" s="1233"/>
      <c r="GCI51" s="1233"/>
      <c r="GCJ51" s="1233"/>
      <c r="GCK51" s="1233"/>
      <c r="GCL51" s="1233"/>
      <c r="GCM51" s="1233"/>
      <c r="GCN51" s="1233"/>
      <c r="GCO51" s="1232"/>
      <c r="GCP51" s="1233"/>
      <c r="GCQ51" s="1233"/>
      <c r="GCR51" s="1233"/>
      <c r="GCS51" s="1233"/>
      <c r="GCT51" s="1233"/>
      <c r="GCU51" s="1233"/>
      <c r="GCV51" s="1233"/>
      <c r="GCW51" s="1233"/>
      <c r="GCX51" s="1232"/>
      <c r="GCY51" s="1233"/>
      <c r="GCZ51" s="1233"/>
      <c r="GDA51" s="1233"/>
      <c r="GDB51" s="1233"/>
      <c r="GDC51" s="1233"/>
      <c r="GDD51" s="1233"/>
      <c r="GDE51" s="1233"/>
      <c r="GDF51" s="1233"/>
      <c r="GDG51" s="1232"/>
      <c r="GDH51" s="1233"/>
      <c r="GDI51" s="1233"/>
      <c r="GDJ51" s="1233"/>
      <c r="GDK51" s="1233"/>
      <c r="GDL51" s="1233"/>
      <c r="GDM51" s="1233"/>
      <c r="GDN51" s="1233"/>
      <c r="GDO51" s="1233"/>
      <c r="GDP51" s="1232"/>
      <c r="GDQ51" s="1233"/>
      <c r="GDR51" s="1233"/>
      <c r="GDS51" s="1233"/>
      <c r="GDT51" s="1233"/>
      <c r="GDU51" s="1233"/>
      <c r="GDV51" s="1233"/>
      <c r="GDW51" s="1233"/>
      <c r="GDX51" s="1233"/>
      <c r="GDY51" s="1232"/>
      <c r="GDZ51" s="1233"/>
      <c r="GEA51" s="1233"/>
      <c r="GEB51" s="1233"/>
      <c r="GEC51" s="1233"/>
      <c r="GED51" s="1233"/>
      <c r="GEE51" s="1233"/>
      <c r="GEF51" s="1233"/>
      <c r="GEG51" s="1233"/>
      <c r="GEH51" s="1232"/>
      <c r="GEI51" s="1233"/>
      <c r="GEJ51" s="1233"/>
      <c r="GEK51" s="1233"/>
      <c r="GEL51" s="1233"/>
      <c r="GEM51" s="1233"/>
      <c r="GEN51" s="1233"/>
      <c r="GEO51" s="1233"/>
      <c r="GEP51" s="1233"/>
      <c r="GEQ51" s="1232"/>
      <c r="GER51" s="1233"/>
      <c r="GES51" s="1233"/>
      <c r="GET51" s="1233"/>
      <c r="GEU51" s="1233"/>
      <c r="GEV51" s="1233"/>
      <c r="GEW51" s="1233"/>
      <c r="GEX51" s="1233"/>
      <c r="GEY51" s="1233"/>
      <c r="GEZ51" s="1232"/>
      <c r="GFA51" s="1233"/>
      <c r="GFB51" s="1233"/>
      <c r="GFC51" s="1233"/>
      <c r="GFD51" s="1233"/>
      <c r="GFE51" s="1233"/>
      <c r="GFF51" s="1233"/>
      <c r="GFG51" s="1233"/>
      <c r="GFH51" s="1233"/>
      <c r="GFI51" s="1232"/>
      <c r="GFJ51" s="1233"/>
      <c r="GFK51" s="1233"/>
      <c r="GFL51" s="1233"/>
      <c r="GFM51" s="1233"/>
      <c r="GFN51" s="1233"/>
      <c r="GFO51" s="1233"/>
      <c r="GFP51" s="1233"/>
      <c r="GFQ51" s="1233"/>
      <c r="GFR51" s="1232"/>
      <c r="GFS51" s="1233"/>
      <c r="GFT51" s="1233"/>
      <c r="GFU51" s="1233"/>
      <c r="GFV51" s="1233"/>
      <c r="GFW51" s="1233"/>
      <c r="GFX51" s="1233"/>
      <c r="GFY51" s="1233"/>
      <c r="GFZ51" s="1233"/>
      <c r="GGA51" s="1232"/>
      <c r="GGB51" s="1233"/>
      <c r="GGC51" s="1233"/>
      <c r="GGD51" s="1233"/>
      <c r="GGE51" s="1233"/>
      <c r="GGF51" s="1233"/>
      <c r="GGG51" s="1233"/>
      <c r="GGH51" s="1233"/>
      <c r="GGI51" s="1233"/>
      <c r="GGJ51" s="1232"/>
      <c r="GGK51" s="1233"/>
      <c r="GGL51" s="1233"/>
      <c r="GGM51" s="1233"/>
      <c r="GGN51" s="1233"/>
      <c r="GGO51" s="1233"/>
      <c r="GGP51" s="1233"/>
      <c r="GGQ51" s="1233"/>
      <c r="GGR51" s="1233"/>
      <c r="GGS51" s="1232"/>
      <c r="GGT51" s="1233"/>
      <c r="GGU51" s="1233"/>
      <c r="GGV51" s="1233"/>
      <c r="GGW51" s="1233"/>
      <c r="GGX51" s="1233"/>
      <c r="GGY51" s="1233"/>
      <c r="GGZ51" s="1233"/>
      <c r="GHA51" s="1233"/>
      <c r="GHB51" s="1232"/>
      <c r="GHC51" s="1233"/>
      <c r="GHD51" s="1233"/>
      <c r="GHE51" s="1233"/>
      <c r="GHF51" s="1233"/>
      <c r="GHG51" s="1233"/>
      <c r="GHH51" s="1233"/>
      <c r="GHI51" s="1233"/>
      <c r="GHJ51" s="1233"/>
      <c r="GHK51" s="1232"/>
      <c r="GHL51" s="1233"/>
      <c r="GHM51" s="1233"/>
      <c r="GHN51" s="1233"/>
      <c r="GHO51" s="1233"/>
      <c r="GHP51" s="1233"/>
      <c r="GHQ51" s="1233"/>
      <c r="GHR51" s="1233"/>
      <c r="GHS51" s="1233"/>
      <c r="GHT51" s="1232"/>
      <c r="GHU51" s="1233"/>
      <c r="GHV51" s="1233"/>
      <c r="GHW51" s="1233"/>
      <c r="GHX51" s="1233"/>
      <c r="GHY51" s="1233"/>
      <c r="GHZ51" s="1233"/>
      <c r="GIA51" s="1233"/>
      <c r="GIB51" s="1233"/>
      <c r="GIC51" s="1232"/>
      <c r="GID51" s="1233"/>
      <c r="GIE51" s="1233"/>
      <c r="GIF51" s="1233"/>
      <c r="GIG51" s="1233"/>
      <c r="GIH51" s="1233"/>
      <c r="GII51" s="1233"/>
      <c r="GIJ51" s="1233"/>
      <c r="GIK51" s="1233"/>
      <c r="GIL51" s="1232"/>
      <c r="GIM51" s="1233"/>
      <c r="GIN51" s="1233"/>
      <c r="GIO51" s="1233"/>
      <c r="GIP51" s="1233"/>
      <c r="GIQ51" s="1233"/>
      <c r="GIR51" s="1233"/>
      <c r="GIS51" s="1233"/>
      <c r="GIT51" s="1233"/>
      <c r="GIU51" s="1232"/>
      <c r="GIV51" s="1233"/>
      <c r="GIW51" s="1233"/>
      <c r="GIX51" s="1233"/>
      <c r="GIY51" s="1233"/>
      <c r="GIZ51" s="1233"/>
      <c r="GJA51" s="1233"/>
      <c r="GJB51" s="1233"/>
      <c r="GJC51" s="1233"/>
      <c r="GJD51" s="1232"/>
      <c r="GJE51" s="1233"/>
      <c r="GJF51" s="1233"/>
      <c r="GJG51" s="1233"/>
      <c r="GJH51" s="1233"/>
      <c r="GJI51" s="1233"/>
      <c r="GJJ51" s="1233"/>
      <c r="GJK51" s="1233"/>
      <c r="GJL51" s="1233"/>
      <c r="GJM51" s="1232"/>
      <c r="GJN51" s="1233"/>
      <c r="GJO51" s="1233"/>
      <c r="GJP51" s="1233"/>
      <c r="GJQ51" s="1233"/>
      <c r="GJR51" s="1233"/>
      <c r="GJS51" s="1233"/>
      <c r="GJT51" s="1233"/>
      <c r="GJU51" s="1233"/>
      <c r="GJV51" s="1232"/>
      <c r="GJW51" s="1233"/>
      <c r="GJX51" s="1233"/>
      <c r="GJY51" s="1233"/>
      <c r="GJZ51" s="1233"/>
      <c r="GKA51" s="1233"/>
      <c r="GKB51" s="1233"/>
      <c r="GKC51" s="1233"/>
      <c r="GKD51" s="1233"/>
      <c r="GKE51" s="1232"/>
      <c r="GKF51" s="1233"/>
      <c r="GKG51" s="1233"/>
      <c r="GKH51" s="1233"/>
      <c r="GKI51" s="1233"/>
      <c r="GKJ51" s="1233"/>
      <c r="GKK51" s="1233"/>
      <c r="GKL51" s="1233"/>
      <c r="GKM51" s="1233"/>
      <c r="GKN51" s="1232"/>
      <c r="GKO51" s="1233"/>
      <c r="GKP51" s="1233"/>
      <c r="GKQ51" s="1233"/>
      <c r="GKR51" s="1233"/>
      <c r="GKS51" s="1233"/>
      <c r="GKT51" s="1233"/>
      <c r="GKU51" s="1233"/>
      <c r="GKV51" s="1233"/>
      <c r="GKW51" s="1232"/>
      <c r="GKX51" s="1233"/>
      <c r="GKY51" s="1233"/>
      <c r="GKZ51" s="1233"/>
      <c r="GLA51" s="1233"/>
      <c r="GLB51" s="1233"/>
      <c r="GLC51" s="1233"/>
      <c r="GLD51" s="1233"/>
      <c r="GLE51" s="1233"/>
      <c r="GLF51" s="1232"/>
      <c r="GLG51" s="1233"/>
      <c r="GLH51" s="1233"/>
      <c r="GLI51" s="1233"/>
      <c r="GLJ51" s="1233"/>
      <c r="GLK51" s="1233"/>
      <c r="GLL51" s="1233"/>
      <c r="GLM51" s="1233"/>
      <c r="GLN51" s="1233"/>
      <c r="GLO51" s="1232"/>
      <c r="GLP51" s="1233"/>
      <c r="GLQ51" s="1233"/>
      <c r="GLR51" s="1233"/>
      <c r="GLS51" s="1233"/>
      <c r="GLT51" s="1233"/>
      <c r="GLU51" s="1233"/>
      <c r="GLV51" s="1233"/>
      <c r="GLW51" s="1233"/>
      <c r="GLX51" s="1232"/>
      <c r="GLY51" s="1233"/>
      <c r="GLZ51" s="1233"/>
      <c r="GMA51" s="1233"/>
      <c r="GMB51" s="1233"/>
      <c r="GMC51" s="1233"/>
      <c r="GMD51" s="1233"/>
      <c r="GME51" s="1233"/>
      <c r="GMF51" s="1233"/>
      <c r="GMG51" s="1232"/>
      <c r="GMH51" s="1233"/>
      <c r="GMI51" s="1233"/>
      <c r="GMJ51" s="1233"/>
      <c r="GMK51" s="1233"/>
      <c r="GML51" s="1233"/>
      <c r="GMM51" s="1233"/>
      <c r="GMN51" s="1233"/>
      <c r="GMO51" s="1233"/>
      <c r="GMP51" s="1232"/>
      <c r="GMQ51" s="1233"/>
      <c r="GMR51" s="1233"/>
      <c r="GMS51" s="1233"/>
      <c r="GMT51" s="1233"/>
      <c r="GMU51" s="1233"/>
      <c r="GMV51" s="1233"/>
      <c r="GMW51" s="1233"/>
      <c r="GMX51" s="1233"/>
      <c r="GMY51" s="1232"/>
      <c r="GMZ51" s="1233"/>
      <c r="GNA51" s="1233"/>
      <c r="GNB51" s="1233"/>
      <c r="GNC51" s="1233"/>
      <c r="GND51" s="1233"/>
      <c r="GNE51" s="1233"/>
      <c r="GNF51" s="1233"/>
      <c r="GNG51" s="1233"/>
      <c r="GNH51" s="1232"/>
      <c r="GNI51" s="1233"/>
      <c r="GNJ51" s="1233"/>
      <c r="GNK51" s="1233"/>
      <c r="GNL51" s="1233"/>
      <c r="GNM51" s="1233"/>
      <c r="GNN51" s="1233"/>
      <c r="GNO51" s="1233"/>
      <c r="GNP51" s="1233"/>
      <c r="GNQ51" s="1232"/>
      <c r="GNR51" s="1233"/>
      <c r="GNS51" s="1233"/>
      <c r="GNT51" s="1233"/>
      <c r="GNU51" s="1233"/>
      <c r="GNV51" s="1233"/>
      <c r="GNW51" s="1233"/>
      <c r="GNX51" s="1233"/>
      <c r="GNY51" s="1233"/>
      <c r="GNZ51" s="1232"/>
      <c r="GOA51" s="1233"/>
      <c r="GOB51" s="1233"/>
      <c r="GOC51" s="1233"/>
      <c r="GOD51" s="1233"/>
      <c r="GOE51" s="1233"/>
      <c r="GOF51" s="1233"/>
      <c r="GOG51" s="1233"/>
      <c r="GOH51" s="1233"/>
      <c r="GOI51" s="1232"/>
      <c r="GOJ51" s="1233"/>
      <c r="GOK51" s="1233"/>
      <c r="GOL51" s="1233"/>
      <c r="GOM51" s="1233"/>
      <c r="GON51" s="1233"/>
      <c r="GOO51" s="1233"/>
      <c r="GOP51" s="1233"/>
      <c r="GOQ51" s="1233"/>
      <c r="GOR51" s="1232"/>
      <c r="GOS51" s="1233"/>
      <c r="GOT51" s="1233"/>
      <c r="GOU51" s="1233"/>
      <c r="GOV51" s="1233"/>
      <c r="GOW51" s="1233"/>
      <c r="GOX51" s="1233"/>
      <c r="GOY51" s="1233"/>
      <c r="GOZ51" s="1233"/>
      <c r="GPA51" s="1232"/>
      <c r="GPB51" s="1233"/>
      <c r="GPC51" s="1233"/>
      <c r="GPD51" s="1233"/>
      <c r="GPE51" s="1233"/>
      <c r="GPF51" s="1233"/>
      <c r="GPG51" s="1233"/>
      <c r="GPH51" s="1233"/>
      <c r="GPI51" s="1233"/>
      <c r="GPJ51" s="1232"/>
      <c r="GPK51" s="1233"/>
      <c r="GPL51" s="1233"/>
      <c r="GPM51" s="1233"/>
      <c r="GPN51" s="1233"/>
      <c r="GPO51" s="1233"/>
      <c r="GPP51" s="1233"/>
      <c r="GPQ51" s="1233"/>
      <c r="GPR51" s="1233"/>
      <c r="GPS51" s="1232"/>
      <c r="GPT51" s="1233"/>
      <c r="GPU51" s="1233"/>
      <c r="GPV51" s="1233"/>
      <c r="GPW51" s="1233"/>
      <c r="GPX51" s="1233"/>
      <c r="GPY51" s="1233"/>
      <c r="GPZ51" s="1233"/>
      <c r="GQA51" s="1233"/>
      <c r="GQB51" s="1232"/>
      <c r="GQC51" s="1233"/>
      <c r="GQD51" s="1233"/>
      <c r="GQE51" s="1233"/>
      <c r="GQF51" s="1233"/>
      <c r="GQG51" s="1233"/>
      <c r="GQH51" s="1233"/>
      <c r="GQI51" s="1233"/>
      <c r="GQJ51" s="1233"/>
      <c r="GQK51" s="1232"/>
      <c r="GQL51" s="1233"/>
      <c r="GQM51" s="1233"/>
      <c r="GQN51" s="1233"/>
      <c r="GQO51" s="1233"/>
      <c r="GQP51" s="1233"/>
      <c r="GQQ51" s="1233"/>
      <c r="GQR51" s="1233"/>
      <c r="GQS51" s="1233"/>
      <c r="GQT51" s="1232"/>
      <c r="GQU51" s="1233"/>
      <c r="GQV51" s="1233"/>
      <c r="GQW51" s="1233"/>
      <c r="GQX51" s="1233"/>
      <c r="GQY51" s="1233"/>
      <c r="GQZ51" s="1233"/>
      <c r="GRA51" s="1233"/>
      <c r="GRB51" s="1233"/>
      <c r="GRC51" s="1232"/>
      <c r="GRD51" s="1233"/>
      <c r="GRE51" s="1233"/>
      <c r="GRF51" s="1233"/>
      <c r="GRG51" s="1233"/>
      <c r="GRH51" s="1233"/>
      <c r="GRI51" s="1233"/>
      <c r="GRJ51" s="1233"/>
      <c r="GRK51" s="1233"/>
      <c r="GRL51" s="1232"/>
      <c r="GRM51" s="1233"/>
      <c r="GRN51" s="1233"/>
      <c r="GRO51" s="1233"/>
      <c r="GRP51" s="1233"/>
      <c r="GRQ51" s="1233"/>
      <c r="GRR51" s="1233"/>
      <c r="GRS51" s="1233"/>
      <c r="GRT51" s="1233"/>
      <c r="GRU51" s="1232"/>
      <c r="GRV51" s="1233"/>
      <c r="GRW51" s="1233"/>
      <c r="GRX51" s="1233"/>
      <c r="GRY51" s="1233"/>
      <c r="GRZ51" s="1233"/>
      <c r="GSA51" s="1233"/>
      <c r="GSB51" s="1233"/>
      <c r="GSC51" s="1233"/>
      <c r="GSD51" s="1232"/>
      <c r="GSE51" s="1233"/>
      <c r="GSF51" s="1233"/>
      <c r="GSG51" s="1233"/>
      <c r="GSH51" s="1233"/>
      <c r="GSI51" s="1233"/>
      <c r="GSJ51" s="1233"/>
      <c r="GSK51" s="1233"/>
      <c r="GSL51" s="1233"/>
      <c r="GSM51" s="1232"/>
      <c r="GSN51" s="1233"/>
      <c r="GSO51" s="1233"/>
      <c r="GSP51" s="1233"/>
      <c r="GSQ51" s="1233"/>
      <c r="GSR51" s="1233"/>
      <c r="GSS51" s="1233"/>
      <c r="GST51" s="1233"/>
      <c r="GSU51" s="1233"/>
      <c r="GSV51" s="1232"/>
      <c r="GSW51" s="1233"/>
      <c r="GSX51" s="1233"/>
      <c r="GSY51" s="1233"/>
      <c r="GSZ51" s="1233"/>
      <c r="GTA51" s="1233"/>
      <c r="GTB51" s="1233"/>
      <c r="GTC51" s="1233"/>
      <c r="GTD51" s="1233"/>
      <c r="GTE51" s="1232"/>
      <c r="GTF51" s="1233"/>
      <c r="GTG51" s="1233"/>
      <c r="GTH51" s="1233"/>
      <c r="GTI51" s="1233"/>
      <c r="GTJ51" s="1233"/>
      <c r="GTK51" s="1233"/>
      <c r="GTL51" s="1233"/>
      <c r="GTM51" s="1233"/>
      <c r="GTN51" s="1232"/>
      <c r="GTO51" s="1233"/>
      <c r="GTP51" s="1233"/>
      <c r="GTQ51" s="1233"/>
      <c r="GTR51" s="1233"/>
      <c r="GTS51" s="1233"/>
      <c r="GTT51" s="1233"/>
      <c r="GTU51" s="1233"/>
      <c r="GTV51" s="1233"/>
      <c r="GTW51" s="1232"/>
      <c r="GTX51" s="1233"/>
      <c r="GTY51" s="1233"/>
      <c r="GTZ51" s="1233"/>
      <c r="GUA51" s="1233"/>
      <c r="GUB51" s="1233"/>
      <c r="GUC51" s="1233"/>
      <c r="GUD51" s="1233"/>
      <c r="GUE51" s="1233"/>
      <c r="GUF51" s="1232"/>
      <c r="GUG51" s="1233"/>
      <c r="GUH51" s="1233"/>
      <c r="GUI51" s="1233"/>
      <c r="GUJ51" s="1233"/>
      <c r="GUK51" s="1233"/>
      <c r="GUL51" s="1233"/>
      <c r="GUM51" s="1233"/>
      <c r="GUN51" s="1233"/>
      <c r="GUO51" s="1232"/>
      <c r="GUP51" s="1233"/>
      <c r="GUQ51" s="1233"/>
      <c r="GUR51" s="1233"/>
      <c r="GUS51" s="1233"/>
      <c r="GUT51" s="1233"/>
      <c r="GUU51" s="1233"/>
      <c r="GUV51" s="1233"/>
      <c r="GUW51" s="1233"/>
      <c r="GUX51" s="1232"/>
      <c r="GUY51" s="1233"/>
      <c r="GUZ51" s="1233"/>
      <c r="GVA51" s="1233"/>
      <c r="GVB51" s="1233"/>
      <c r="GVC51" s="1233"/>
      <c r="GVD51" s="1233"/>
      <c r="GVE51" s="1233"/>
      <c r="GVF51" s="1233"/>
      <c r="GVG51" s="1232"/>
      <c r="GVH51" s="1233"/>
      <c r="GVI51" s="1233"/>
      <c r="GVJ51" s="1233"/>
      <c r="GVK51" s="1233"/>
      <c r="GVL51" s="1233"/>
      <c r="GVM51" s="1233"/>
      <c r="GVN51" s="1233"/>
      <c r="GVO51" s="1233"/>
      <c r="GVP51" s="1232"/>
      <c r="GVQ51" s="1233"/>
      <c r="GVR51" s="1233"/>
      <c r="GVS51" s="1233"/>
      <c r="GVT51" s="1233"/>
      <c r="GVU51" s="1233"/>
      <c r="GVV51" s="1233"/>
      <c r="GVW51" s="1233"/>
      <c r="GVX51" s="1233"/>
      <c r="GVY51" s="1232"/>
      <c r="GVZ51" s="1233"/>
      <c r="GWA51" s="1233"/>
      <c r="GWB51" s="1233"/>
      <c r="GWC51" s="1233"/>
      <c r="GWD51" s="1233"/>
      <c r="GWE51" s="1233"/>
      <c r="GWF51" s="1233"/>
      <c r="GWG51" s="1233"/>
      <c r="GWH51" s="1232"/>
      <c r="GWI51" s="1233"/>
      <c r="GWJ51" s="1233"/>
      <c r="GWK51" s="1233"/>
      <c r="GWL51" s="1233"/>
      <c r="GWM51" s="1233"/>
      <c r="GWN51" s="1233"/>
      <c r="GWO51" s="1233"/>
      <c r="GWP51" s="1233"/>
      <c r="GWQ51" s="1232"/>
      <c r="GWR51" s="1233"/>
      <c r="GWS51" s="1233"/>
      <c r="GWT51" s="1233"/>
      <c r="GWU51" s="1233"/>
      <c r="GWV51" s="1233"/>
      <c r="GWW51" s="1233"/>
      <c r="GWX51" s="1233"/>
      <c r="GWY51" s="1233"/>
      <c r="GWZ51" s="1232"/>
      <c r="GXA51" s="1233"/>
      <c r="GXB51" s="1233"/>
      <c r="GXC51" s="1233"/>
      <c r="GXD51" s="1233"/>
      <c r="GXE51" s="1233"/>
      <c r="GXF51" s="1233"/>
      <c r="GXG51" s="1233"/>
      <c r="GXH51" s="1233"/>
      <c r="GXI51" s="1232"/>
      <c r="GXJ51" s="1233"/>
      <c r="GXK51" s="1233"/>
      <c r="GXL51" s="1233"/>
      <c r="GXM51" s="1233"/>
      <c r="GXN51" s="1233"/>
      <c r="GXO51" s="1233"/>
      <c r="GXP51" s="1233"/>
      <c r="GXQ51" s="1233"/>
      <c r="GXR51" s="1232"/>
      <c r="GXS51" s="1233"/>
      <c r="GXT51" s="1233"/>
      <c r="GXU51" s="1233"/>
      <c r="GXV51" s="1233"/>
      <c r="GXW51" s="1233"/>
      <c r="GXX51" s="1233"/>
      <c r="GXY51" s="1233"/>
      <c r="GXZ51" s="1233"/>
      <c r="GYA51" s="1232"/>
      <c r="GYB51" s="1233"/>
      <c r="GYC51" s="1233"/>
      <c r="GYD51" s="1233"/>
      <c r="GYE51" s="1233"/>
      <c r="GYF51" s="1233"/>
      <c r="GYG51" s="1233"/>
      <c r="GYH51" s="1233"/>
      <c r="GYI51" s="1233"/>
      <c r="GYJ51" s="1232"/>
      <c r="GYK51" s="1233"/>
      <c r="GYL51" s="1233"/>
      <c r="GYM51" s="1233"/>
      <c r="GYN51" s="1233"/>
      <c r="GYO51" s="1233"/>
      <c r="GYP51" s="1233"/>
      <c r="GYQ51" s="1233"/>
      <c r="GYR51" s="1233"/>
      <c r="GYS51" s="1232"/>
      <c r="GYT51" s="1233"/>
      <c r="GYU51" s="1233"/>
      <c r="GYV51" s="1233"/>
      <c r="GYW51" s="1233"/>
      <c r="GYX51" s="1233"/>
      <c r="GYY51" s="1233"/>
      <c r="GYZ51" s="1233"/>
      <c r="GZA51" s="1233"/>
      <c r="GZB51" s="1232"/>
      <c r="GZC51" s="1233"/>
      <c r="GZD51" s="1233"/>
      <c r="GZE51" s="1233"/>
      <c r="GZF51" s="1233"/>
      <c r="GZG51" s="1233"/>
      <c r="GZH51" s="1233"/>
      <c r="GZI51" s="1233"/>
      <c r="GZJ51" s="1233"/>
      <c r="GZK51" s="1232"/>
      <c r="GZL51" s="1233"/>
      <c r="GZM51" s="1233"/>
      <c r="GZN51" s="1233"/>
      <c r="GZO51" s="1233"/>
      <c r="GZP51" s="1233"/>
      <c r="GZQ51" s="1233"/>
      <c r="GZR51" s="1233"/>
      <c r="GZS51" s="1233"/>
      <c r="GZT51" s="1232"/>
      <c r="GZU51" s="1233"/>
      <c r="GZV51" s="1233"/>
      <c r="GZW51" s="1233"/>
      <c r="GZX51" s="1233"/>
      <c r="GZY51" s="1233"/>
      <c r="GZZ51" s="1233"/>
      <c r="HAA51" s="1233"/>
      <c r="HAB51" s="1233"/>
      <c r="HAC51" s="1232"/>
      <c r="HAD51" s="1233"/>
      <c r="HAE51" s="1233"/>
      <c r="HAF51" s="1233"/>
      <c r="HAG51" s="1233"/>
      <c r="HAH51" s="1233"/>
      <c r="HAI51" s="1233"/>
      <c r="HAJ51" s="1233"/>
      <c r="HAK51" s="1233"/>
      <c r="HAL51" s="1232"/>
      <c r="HAM51" s="1233"/>
      <c r="HAN51" s="1233"/>
      <c r="HAO51" s="1233"/>
      <c r="HAP51" s="1233"/>
      <c r="HAQ51" s="1233"/>
      <c r="HAR51" s="1233"/>
      <c r="HAS51" s="1233"/>
      <c r="HAT51" s="1233"/>
      <c r="HAU51" s="1232"/>
      <c r="HAV51" s="1233"/>
      <c r="HAW51" s="1233"/>
      <c r="HAX51" s="1233"/>
      <c r="HAY51" s="1233"/>
      <c r="HAZ51" s="1233"/>
      <c r="HBA51" s="1233"/>
      <c r="HBB51" s="1233"/>
      <c r="HBC51" s="1233"/>
      <c r="HBD51" s="1232"/>
      <c r="HBE51" s="1233"/>
      <c r="HBF51" s="1233"/>
      <c r="HBG51" s="1233"/>
      <c r="HBH51" s="1233"/>
      <c r="HBI51" s="1233"/>
      <c r="HBJ51" s="1233"/>
      <c r="HBK51" s="1233"/>
      <c r="HBL51" s="1233"/>
      <c r="HBM51" s="1232"/>
      <c r="HBN51" s="1233"/>
      <c r="HBO51" s="1233"/>
      <c r="HBP51" s="1233"/>
      <c r="HBQ51" s="1233"/>
      <c r="HBR51" s="1233"/>
      <c r="HBS51" s="1233"/>
      <c r="HBT51" s="1233"/>
      <c r="HBU51" s="1233"/>
      <c r="HBV51" s="1232"/>
      <c r="HBW51" s="1233"/>
      <c r="HBX51" s="1233"/>
      <c r="HBY51" s="1233"/>
      <c r="HBZ51" s="1233"/>
      <c r="HCA51" s="1233"/>
      <c r="HCB51" s="1233"/>
      <c r="HCC51" s="1233"/>
      <c r="HCD51" s="1233"/>
      <c r="HCE51" s="1232"/>
      <c r="HCF51" s="1233"/>
      <c r="HCG51" s="1233"/>
      <c r="HCH51" s="1233"/>
      <c r="HCI51" s="1233"/>
      <c r="HCJ51" s="1233"/>
      <c r="HCK51" s="1233"/>
      <c r="HCL51" s="1233"/>
      <c r="HCM51" s="1233"/>
      <c r="HCN51" s="1232"/>
      <c r="HCO51" s="1233"/>
      <c r="HCP51" s="1233"/>
      <c r="HCQ51" s="1233"/>
      <c r="HCR51" s="1233"/>
      <c r="HCS51" s="1233"/>
      <c r="HCT51" s="1233"/>
      <c r="HCU51" s="1233"/>
      <c r="HCV51" s="1233"/>
      <c r="HCW51" s="1232"/>
      <c r="HCX51" s="1233"/>
      <c r="HCY51" s="1233"/>
      <c r="HCZ51" s="1233"/>
      <c r="HDA51" s="1233"/>
      <c r="HDB51" s="1233"/>
      <c r="HDC51" s="1233"/>
      <c r="HDD51" s="1233"/>
      <c r="HDE51" s="1233"/>
      <c r="HDF51" s="1232"/>
      <c r="HDG51" s="1233"/>
      <c r="HDH51" s="1233"/>
      <c r="HDI51" s="1233"/>
      <c r="HDJ51" s="1233"/>
      <c r="HDK51" s="1233"/>
      <c r="HDL51" s="1233"/>
      <c r="HDM51" s="1233"/>
      <c r="HDN51" s="1233"/>
      <c r="HDO51" s="1232"/>
      <c r="HDP51" s="1233"/>
      <c r="HDQ51" s="1233"/>
      <c r="HDR51" s="1233"/>
      <c r="HDS51" s="1233"/>
      <c r="HDT51" s="1233"/>
      <c r="HDU51" s="1233"/>
      <c r="HDV51" s="1233"/>
      <c r="HDW51" s="1233"/>
      <c r="HDX51" s="1232"/>
      <c r="HDY51" s="1233"/>
      <c r="HDZ51" s="1233"/>
      <c r="HEA51" s="1233"/>
      <c r="HEB51" s="1233"/>
      <c r="HEC51" s="1233"/>
      <c r="HED51" s="1233"/>
      <c r="HEE51" s="1233"/>
      <c r="HEF51" s="1233"/>
      <c r="HEG51" s="1232"/>
      <c r="HEH51" s="1233"/>
      <c r="HEI51" s="1233"/>
      <c r="HEJ51" s="1233"/>
      <c r="HEK51" s="1233"/>
      <c r="HEL51" s="1233"/>
      <c r="HEM51" s="1233"/>
      <c r="HEN51" s="1233"/>
      <c r="HEO51" s="1233"/>
      <c r="HEP51" s="1232"/>
      <c r="HEQ51" s="1233"/>
      <c r="HER51" s="1233"/>
      <c r="HES51" s="1233"/>
      <c r="HET51" s="1233"/>
      <c r="HEU51" s="1233"/>
      <c r="HEV51" s="1233"/>
      <c r="HEW51" s="1233"/>
      <c r="HEX51" s="1233"/>
      <c r="HEY51" s="1232"/>
      <c r="HEZ51" s="1233"/>
      <c r="HFA51" s="1233"/>
      <c r="HFB51" s="1233"/>
      <c r="HFC51" s="1233"/>
      <c r="HFD51" s="1233"/>
      <c r="HFE51" s="1233"/>
      <c r="HFF51" s="1233"/>
      <c r="HFG51" s="1233"/>
      <c r="HFH51" s="1232"/>
      <c r="HFI51" s="1233"/>
      <c r="HFJ51" s="1233"/>
      <c r="HFK51" s="1233"/>
      <c r="HFL51" s="1233"/>
      <c r="HFM51" s="1233"/>
      <c r="HFN51" s="1233"/>
      <c r="HFO51" s="1233"/>
      <c r="HFP51" s="1233"/>
      <c r="HFQ51" s="1232"/>
      <c r="HFR51" s="1233"/>
      <c r="HFS51" s="1233"/>
      <c r="HFT51" s="1233"/>
      <c r="HFU51" s="1233"/>
      <c r="HFV51" s="1233"/>
      <c r="HFW51" s="1233"/>
      <c r="HFX51" s="1233"/>
      <c r="HFY51" s="1233"/>
      <c r="HFZ51" s="1232"/>
      <c r="HGA51" s="1233"/>
      <c r="HGB51" s="1233"/>
      <c r="HGC51" s="1233"/>
      <c r="HGD51" s="1233"/>
      <c r="HGE51" s="1233"/>
      <c r="HGF51" s="1233"/>
      <c r="HGG51" s="1233"/>
      <c r="HGH51" s="1233"/>
      <c r="HGI51" s="1232"/>
      <c r="HGJ51" s="1233"/>
      <c r="HGK51" s="1233"/>
      <c r="HGL51" s="1233"/>
      <c r="HGM51" s="1233"/>
      <c r="HGN51" s="1233"/>
      <c r="HGO51" s="1233"/>
      <c r="HGP51" s="1233"/>
      <c r="HGQ51" s="1233"/>
      <c r="HGR51" s="1232"/>
      <c r="HGS51" s="1233"/>
      <c r="HGT51" s="1233"/>
      <c r="HGU51" s="1233"/>
      <c r="HGV51" s="1233"/>
      <c r="HGW51" s="1233"/>
      <c r="HGX51" s="1233"/>
      <c r="HGY51" s="1233"/>
      <c r="HGZ51" s="1233"/>
      <c r="HHA51" s="1232"/>
      <c r="HHB51" s="1233"/>
      <c r="HHC51" s="1233"/>
      <c r="HHD51" s="1233"/>
      <c r="HHE51" s="1233"/>
      <c r="HHF51" s="1233"/>
      <c r="HHG51" s="1233"/>
      <c r="HHH51" s="1233"/>
      <c r="HHI51" s="1233"/>
      <c r="HHJ51" s="1232"/>
      <c r="HHK51" s="1233"/>
      <c r="HHL51" s="1233"/>
      <c r="HHM51" s="1233"/>
      <c r="HHN51" s="1233"/>
      <c r="HHO51" s="1233"/>
      <c r="HHP51" s="1233"/>
      <c r="HHQ51" s="1233"/>
      <c r="HHR51" s="1233"/>
      <c r="HHS51" s="1232"/>
      <c r="HHT51" s="1233"/>
      <c r="HHU51" s="1233"/>
      <c r="HHV51" s="1233"/>
      <c r="HHW51" s="1233"/>
      <c r="HHX51" s="1233"/>
      <c r="HHY51" s="1233"/>
      <c r="HHZ51" s="1233"/>
      <c r="HIA51" s="1233"/>
      <c r="HIB51" s="1232"/>
      <c r="HIC51" s="1233"/>
      <c r="HID51" s="1233"/>
      <c r="HIE51" s="1233"/>
      <c r="HIF51" s="1233"/>
      <c r="HIG51" s="1233"/>
      <c r="HIH51" s="1233"/>
      <c r="HII51" s="1233"/>
      <c r="HIJ51" s="1233"/>
      <c r="HIK51" s="1232"/>
      <c r="HIL51" s="1233"/>
      <c r="HIM51" s="1233"/>
      <c r="HIN51" s="1233"/>
      <c r="HIO51" s="1233"/>
      <c r="HIP51" s="1233"/>
      <c r="HIQ51" s="1233"/>
      <c r="HIR51" s="1233"/>
      <c r="HIS51" s="1233"/>
      <c r="HIT51" s="1232"/>
      <c r="HIU51" s="1233"/>
      <c r="HIV51" s="1233"/>
      <c r="HIW51" s="1233"/>
      <c r="HIX51" s="1233"/>
      <c r="HIY51" s="1233"/>
      <c r="HIZ51" s="1233"/>
      <c r="HJA51" s="1233"/>
      <c r="HJB51" s="1233"/>
      <c r="HJC51" s="1232"/>
      <c r="HJD51" s="1233"/>
      <c r="HJE51" s="1233"/>
      <c r="HJF51" s="1233"/>
      <c r="HJG51" s="1233"/>
      <c r="HJH51" s="1233"/>
      <c r="HJI51" s="1233"/>
      <c r="HJJ51" s="1233"/>
      <c r="HJK51" s="1233"/>
      <c r="HJL51" s="1232"/>
      <c r="HJM51" s="1233"/>
      <c r="HJN51" s="1233"/>
      <c r="HJO51" s="1233"/>
      <c r="HJP51" s="1233"/>
      <c r="HJQ51" s="1233"/>
      <c r="HJR51" s="1233"/>
      <c r="HJS51" s="1233"/>
      <c r="HJT51" s="1233"/>
      <c r="HJU51" s="1232"/>
      <c r="HJV51" s="1233"/>
      <c r="HJW51" s="1233"/>
      <c r="HJX51" s="1233"/>
      <c r="HJY51" s="1233"/>
      <c r="HJZ51" s="1233"/>
      <c r="HKA51" s="1233"/>
      <c r="HKB51" s="1233"/>
      <c r="HKC51" s="1233"/>
      <c r="HKD51" s="1232"/>
      <c r="HKE51" s="1233"/>
      <c r="HKF51" s="1233"/>
      <c r="HKG51" s="1233"/>
      <c r="HKH51" s="1233"/>
      <c r="HKI51" s="1233"/>
      <c r="HKJ51" s="1233"/>
      <c r="HKK51" s="1233"/>
      <c r="HKL51" s="1233"/>
      <c r="HKM51" s="1232"/>
      <c r="HKN51" s="1233"/>
      <c r="HKO51" s="1233"/>
      <c r="HKP51" s="1233"/>
      <c r="HKQ51" s="1233"/>
      <c r="HKR51" s="1233"/>
      <c r="HKS51" s="1233"/>
      <c r="HKT51" s="1233"/>
      <c r="HKU51" s="1233"/>
      <c r="HKV51" s="1232"/>
      <c r="HKW51" s="1233"/>
      <c r="HKX51" s="1233"/>
      <c r="HKY51" s="1233"/>
      <c r="HKZ51" s="1233"/>
      <c r="HLA51" s="1233"/>
      <c r="HLB51" s="1233"/>
      <c r="HLC51" s="1233"/>
      <c r="HLD51" s="1233"/>
      <c r="HLE51" s="1232"/>
      <c r="HLF51" s="1233"/>
      <c r="HLG51" s="1233"/>
      <c r="HLH51" s="1233"/>
      <c r="HLI51" s="1233"/>
      <c r="HLJ51" s="1233"/>
      <c r="HLK51" s="1233"/>
      <c r="HLL51" s="1233"/>
      <c r="HLM51" s="1233"/>
      <c r="HLN51" s="1232"/>
      <c r="HLO51" s="1233"/>
      <c r="HLP51" s="1233"/>
      <c r="HLQ51" s="1233"/>
      <c r="HLR51" s="1233"/>
      <c r="HLS51" s="1233"/>
      <c r="HLT51" s="1233"/>
      <c r="HLU51" s="1233"/>
      <c r="HLV51" s="1233"/>
      <c r="HLW51" s="1232"/>
      <c r="HLX51" s="1233"/>
      <c r="HLY51" s="1233"/>
      <c r="HLZ51" s="1233"/>
      <c r="HMA51" s="1233"/>
      <c r="HMB51" s="1233"/>
      <c r="HMC51" s="1233"/>
      <c r="HMD51" s="1233"/>
      <c r="HME51" s="1233"/>
      <c r="HMF51" s="1232"/>
      <c r="HMG51" s="1233"/>
      <c r="HMH51" s="1233"/>
      <c r="HMI51" s="1233"/>
      <c r="HMJ51" s="1233"/>
      <c r="HMK51" s="1233"/>
      <c r="HML51" s="1233"/>
      <c r="HMM51" s="1233"/>
      <c r="HMN51" s="1233"/>
      <c r="HMO51" s="1232"/>
      <c r="HMP51" s="1233"/>
      <c r="HMQ51" s="1233"/>
      <c r="HMR51" s="1233"/>
      <c r="HMS51" s="1233"/>
      <c r="HMT51" s="1233"/>
      <c r="HMU51" s="1233"/>
      <c r="HMV51" s="1233"/>
      <c r="HMW51" s="1233"/>
      <c r="HMX51" s="1232"/>
      <c r="HMY51" s="1233"/>
      <c r="HMZ51" s="1233"/>
      <c r="HNA51" s="1233"/>
      <c r="HNB51" s="1233"/>
      <c r="HNC51" s="1233"/>
      <c r="HND51" s="1233"/>
      <c r="HNE51" s="1233"/>
      <c r="HNF51" s="1233"/>
      <c r="HNG51" s="1232"/>
      <c r="HNH51" s="1233"/>
      <c r="HNI51" s="1233"/>
      <c r="HNJ51" s="1233"/>
      <c r="HNK51" s="1233"/>
      <c r="HNL51" s="1233"/>
      <c r="HNM51" s="1233"/>
      <c r="HNN51" s="1233"/>
      <c r="HNO51" s="1233"/>
      <c r="HNP51" s="1232"/>
      <c r="HNQ51" s="1233"/>
      <c r="HNR51" s="1233"/>
      <c r="HNS51" s="1233"/>
      <c r="HNT51" s="1233"/>
      <c r="HNU51" s="1233"/>
      <c r="HNV51" s="1233"/>
      <c r="HNW51" s="1233"/>
      <c r="HNX51" s="1233"/>
      <c r="HNY51" s="1232"/>
      <c r="HNZ51" s="1233"/>
      <c r="HOA51" s="1233"/>
      <c r="HOB51" s="1233"/>
      <c r="HOC51" s="1233"/>
      <c r="HOD51" s="1233"/>
      <c r="HOE51" s="1233"/>
      <c r="HOF51" s="1233"/>
      <c r="HOG51" s="1233"/>
      <c r="HOH51" s="1232"/>
      <c r="HOI51" s="1233"/>
      <c r="HOJ51" s="1233"/>
      <c r="HOK51" s="1233"/>
      <c r="HOL51" s="1233"/>
      <c r="HOM51" s="1233"/>
      <c r="HON51" s="1233"/>
      <c r="HOO51" s="1233"/>
      <c r="HOP51" s="1233"/>
      <c r="HOQ51" s="1232"/>
      <c r="HOR51" s="1233"/>
      <c r="HOS51" s="1233"/>
      <c r="HOT51" s="1233"/>
      <c r="HOU51" s="1233"/>
      <c r="HOV51" s="1233"/>
      <c r="HOW51" s="1233"/>
      <c r="HOX51" s="1233"/>
      <c r="HOY51" s="1233"/>
      <c r="HOZ51" s="1232"/>
      <c r="HPA51" s="1233"/>
      <c r="HPB51" s="1233"/>
      <c r="HPC51" s="1233"/>
      <c r="HPD51" s="1233"/>
      <c r="HPE51" s="1233"/>
      <c r="HPF51" s="1233"/>
      <c r="HPG51" s="1233"/>
      <c r="HPH51" s="1233"/>
      <c r="HPI51" s="1232"/>
      <c r="HPJ51" s="1233"/>
      <c r="HPK51" s="1233"/>
      <c r="HPL51" s="1233"/>
      <c r="HPM51" s="1233"/>
      <c r="HPN51" s="1233"/>
      <c r="HPO51" s="1233"/>
      <c r="HPP51" s="1233"/>
      <c r="HPQ51" s="1233"/>
      <c r="HPR51" s="1232"/>
      <c r="HPS51" s="1233"/>
      <c r="HPT51" s="1233"/>
      <c r="HPU51" s="1233"/>
      <c r="HPV51" s="1233"/>
      <c r="HPW51" s="1233"/>
      <c r="HPX51" s="1233"/>
      <c r="HPY51" s="1233"/>
      <c r="HPZ51" s="1233"/>
      <c r="HQA51" s="1232"/>
      <c r="HQB51" s="1233"/>
      <c r="HQC51" s="1233"/>
      <c r="HQD51" s="1233"/>
      <c r="HQE51" s="1233"/>
      <c r="HQF51" s="1233"/>
      <c r="HQG51" s="1233"/>
      <c r="HQH51" s="1233"/>
      <c r="HQI51" s="1233"/>
      <c r="HQJ51" s="1232"/>
      <c r="HQK51" s="1233"/>
      <c r="HQL51" s="1233"/>
      <c r="HQM51" s="1233"/>
      <c r="HQN51" s="1233"/>
      <c r="HQO51" s="1233"/>
      <c r="HQP51" s="1233"/>
      <c r="HQQ51" s="1233"/>
      <c r="HQR51" s="1233"/>
      <c r="HQS51" s="1232"/>
      <c r="HQT51" s="1233"/>
      <c r="HQU51" s="1233"/>
      <c r="HQV51" s="1233"/>
      <c r="HQW51" s="1233"/>
      <c r="HQX51" s="1233"/>
      <c r="HQY51" s="1233"/>
      <c r="HQZ51" s="1233"/>
      <c r="HRA51" s="1233"/>
      <c r="HRB51" s="1232"/>
      <c r="HRC51" s="1233"/>
      <c r="HRD51" s="1233"/>
      <c r="HRE51" s="1233"/>
      <c r="HRF51" s="1233"/>
      <c r="HRG51" s="1233"/>
      <c r="HRH51" s="1233"/>
      <c r="HRI51" s="1233"/>
      <c r="HRJ51" s="1233"/>
      <c r="HRK51" s="1232"/>
      <c r="HRL51" s="1233"/>
      <c r="HRM51" s="1233"/>
      <c r="HRN51" s="1233"/>
      <c r="HRO51" s="1233"/>
      <c r="HRP51" s="1233"/>
      <c r="HRQ51" s="1233"/>
      <c r="HRR51" s="1233"/>
      <c r="HRS51" s="1233"/>
      <c r="HRT51" s="1232"/>
      <c r="HRU51" s="1233"/>
      <c r="HRV51" s="1233"/>
      <c r="HRW51" s="1233"/>
      <c r="HRX51" s="1233"/>
      <c r="HRY51" s="1233"/>
      <c r="HRZ51" s="1233"/>
      <c r="HSA51" s="1233"/>
      <c r="HSB51" s="1233"/>
      <c r="HSC51" s="1232"/>
      <c r="HSD51" s="1233"/>
      <c r="HSE51" s="1233"/>
      <c r="HSF51" s="1233"/>
      <c r="HSG51" s="1233"/>
      <c r="HSH51" s="1233"/>
      <c r="HSI51" s="1233"/>
      <c r="HSJ51" s="1233"/>
      <c r="HSK51" s="1233"/>
      <c r="HSL51" s="1232"/>
      <c r="HSM51" s="1233"/>
      <c r="HSN51" s="1233"/>
      <c r="HSO51" s="1233"/>
      <c r="HSP51" s="1233"/>
      <c r="HSQ51" s="1233"/>
      <c r="HSR51" s="1233"/>
      <c r="HSS51" s="1233"/>
      <c r="HST51" s="1233"/>
      <c r="HSU51" s="1232"/>
      <c r="HSV51" s="1233"/>
      <c r="HSW51" s="1233"/>
      <c r="HSX51" s="1233"/>
      <c r="HSY51" s="1233"/>
      <c r="HSZ51" s="1233"/>
      <c r="HTA51" s="1233"/>
      <c r="HTB51" s="1233"/>
      <c r="HTC51" s="1233"/>
      <c r="HTD51" s="1232"/>
      <c r="HTE51" s="1233"/>
      <c r="HTF51" s="1233"/>
      <c r="HTG51" s="1233"/>
      <c r="HTH51" s="1233"/>
      <c r="HTI51" s="1233"/>
      <c r="HTJ51" s="1233"/>
      <c r="HTK51" s="1233"/>
      <c r="HTL51" s="1233"/>
      <c r="HTM51" s="1232"/>
      <c r="HTN51" s="1233"/>
      <c r="HTO51" s="1233"/>
      <c r="HTP51" s="1233"/>
      <c r="HTQ51" s="1233"/>
      <c r="HTR51" s="1233"/>
      <c r="HTS51" s="1233"/>
      <c r="HTT51" s="1233"/>
      <c r="HTU51" s="1233"/>
      <c r="HTV51" s="1232"/>
      <c r="HTW51" s="1233"/>
      <c r="HTX51" s="1233"/>
      <c r="HTY51" s="1233"/>
      <c r="HTZ51" s="1233"/>
      <c r="HUA51" s="1233"/>
      <c r="HUB51" s="1233"/>
      <c r="HUC51" s="1233"/>
      <c r="HUD51" s="1233"/>
      <c r="HUE51" s="1232"/>
      <c r="HUF51" s="1233"/>
      <c r="HUG51" s="1233"/>
      <c r="HUH51" s="1233"/>
      <c r="HUI51" s="1233"/>
      <c r="HUJ51" s="1233"/>
      <c r="HUK51" s="1233"/>
      <c r="HUL51" s="1233"/>
      <c r="HUM51" s="1233"/>
      <c r="HUN51" s="1232"/>
      <c r="HUO51" s="1233"/>
      <c r="HUP51" s="1233"/>
      <c r="HUQ51" s="1233"/>
      <c r="HUR51" s="1233"/>
      <c r="HUS51" s="1233"/>
      <c r="HUT51" s="1233"/>
      <c r="HUU51" s="1233"/>
      <c r="HUV51" s="1233"/>
      <c r="HUW51" s="1232"/>
      <c r="HUX51" s="1233"/>
      <c r="HUY51" s="1233"/>
      <c r="HUZ51" s="1233"/>
      <c r="HVA51" s="1233"/>
      <c r="HVB51" s="1233"/>
      <c r="HVC51" s="1233"/>
      <c r="HVD51" s="1233"/>
      <c r="HVE51" s="1233"/>
      <c r="HVF51" s="1232"/>
      <c r="HVG51" s="1233"/>
      <c r="HVH51" s="1233"/>
      <c r="HVI51" s="1233"/>
      <c r="HVJ51" s="1233"/>
      <c r="HVK51" s="1233"/>
      <c r="HVL51" s="1233"/>
      <c r="HVM51" s="1233"/>
      <c r="HVN51" s="1233"/>
      <c r="HVO51" s="1232"/>
      <c r="HVP51" s="1233"/>
      <c r="HVQ51" s="1233"/>
      <c r="HVR51" s="1233"/>
      <c r="HVS51" s="1233"/>
      <c r="HVT51" s="1233"/>
      <c r="HVU51" s="1233"/>
      <c r="HVV51" s="1233"/>
      <c r="HVW51" s="1233"/>
      <c r="HVX51" s="1232"/>
      <c r="HVY51" s="1233"/>
      <c r="HVZ51" s="1233"/>
      <c r="HWA51" s="1233"/>
      <c r="HWB51" s="1233"/>
      <c r="HWC51" s="1233"/>
      <c r="HWD51" s="1233"/>
      <c r="HWE51" s="1233"/>
      <c r="HWF51" s="1233"/>
      <c r="HWG51" s="1232"/>
      <c r="HWH51" s="1233"/>
      <c r="HWI51" s="1233"/>
      <c r="HWJ51" s="1233"/>
      <c r="HWK51" s="1233"/>
      <c r="HWL51" s="1233"/>
      <c r="HWM51" s="1233"/>
      <c r="HWN51" s="1233"/>
      <c r="HWO51" s="1233"/>
      <c r="HWP51" s="1232"/>
      <c r="HWQ51" s="1233"/>
      <c r="HWR51" s="1233"/>
      <c r="HWS51" s="1233"/>
      <c r="HWT51" s="1233"/>
      <c r="HWU51" s="1233"/>
      <c r="HWV51" s="1233"/>
      <c r="HWW51" s="1233"/>
      <c r="HWX51" s="1233"/>
      <c r="HWY51" s="1232"/>
      <c r="HWZ51" s="1233"/>
      <c r="HXA51" s="1233"/>
      <c r="HXB51" s="1233"/>
      <c r="HXC51" s="1233"/>
      <c r="HXD51" s="1233"/>
      <c r="HXE51" s="1233"/>
      <c r="HXF51" s="1233"/>
      <c r="HXG51" s="1233"/>
      <c r="HXH51" s="1232"/>
      <c r="HXI51" s="1233"/>
      <c r="HXJ51" s="1233"/>
      <c r="HXK51" s="1233"/>
      <c r="HXL51" s="1233"/>
      <c r="HXM51" s="1233"/>
      <c r="HXN51" s="1233"/>
      <c r="HXO51" s="1233"/>
      <c r="HXP51" s="1233"/>
      <c r="HXQ51" s="1232"/>
      <c r="HXR51" s="1233"/>
      <c r="HXS51" s="1233"/>
      <c r="HXT51" s="1233"/>
      <c r="HXU51" s="1233"/>
      <c r="HXV51" s="1233"/>
      <c r="HXW51" s="1233"/>
      <c r="HXX51" s="1233"/>
      <c r="HXY51" s="1233"/>
      <c r="HXZ51" s="1232"/>
      <c r="HYA51" s="1233"/>
      <c r="HYB51" s="1233"/>
      <c r="HYC51" s="1233"/>
      <c r="HYD51" s="1233"/>
      <c r="HYE51" s="1233"/>
      <c r="HYF51" s="1233"/>
      <c r="HYG51" s="1233"/>
      <c r="HYH51" s="1233"/>
      <c r="HYI51" s="1232"/>
      <c r="HYJ51" s="1233"/>
      <c r="HYK51" s="1233"/>
      <c r="HYL51" s="1233"/>
      <c r="HYM51" s="1233"/>
      <c r="HYN51" s="1233"/>
      <c r="HYO51" s="1233"/>
      <c r="HYP51" s="1233"/>
      <c r="HYQ51" s="1233"/>
      <c r="HYR51" s="1232"/>
      <c r="HYS51" s="1233"/>
      <c r="HYT51" s="1233"/>
      <c r="HYU51" s="1233"/>
      <c r="HYV51" s="1233"/>
      <c r="HYW51" s="1233"/>
      <c r="HYX51" s="1233"/>
      <c r="HYY51" s="1233"/>
      <c r="HYZ51" s="1233"/>
      <c r="HZA51" s="1232"/>
      <c r="HZB51" s="1233"/>
      <c r="HZC51" s="1233"/>
      <c r="HZD51" s="1233"/>
      <c r="HZE51" s="1233"/>
      <c r="HZF51" s="1233"/>
      <c r="HZG51" s="1233"/>
      <c r="HZH51" s="1233"/>
      <c r="HZI51" s="1233"/>
      <c r="HZJ51" s="1232"/>
      <c r="HZK51" s="1233"/>
      <c r="HZL51" s="1233"/>
      <c r="HZM51" s="1233"/>
      <c r="HZN51" s="1233"/>
      <c r="HZO51" s="1233"/>
      <c r="HZP51" s="1233"/>
      <c r="HZQ51" s="1233"/>
      <c r="HZR51" s="1233"/>
      <c r="HZS51" s="1232"/>
      <c r="HZT51" s="1233"/>
      <c r="HZU51" s="1233"/>
      <c r="HZV51" s="1233"/>
      <c r="HZW51" s="1233"/>
      <c r="HZX51" s="1233"/>
      <c r="HZY51" s="1233"/>
      <c r="HZZ51" s="1233"/>
      <c r="IAA51" s="1233"/>
      <c r="IAB51" s="1232"/>
      <c r="IAC51" s="1233"/>
      <c r="IAD51" s="1233"/>
      <c r="IAE51" s="1233"/>
      <c r="IAF51" s="1233"/>
      <c r="IAG51" s="1233"/>
      <c r="IAH51" s="1233"/>
      <c r="IAI51" s="1233"/>
      <c r="IAJ51" s="1233"/>
      <c r="IAK51" s="1232"/>
      <c r="IAL51" s="1233"/>
      <c r="IAM51" s="1233"/>
      <c r="IAN51" s="1233"/>
      <c r="IAO51" s="1233"/>
      <c r="IAP51" s="1233"/>
      <c r="IAQ51" s="1233"/>
      <c r="IAR51" s="1233"/>
      <c r="IAS51" s="1233"/>
      <c r="IAT51" s="1232"/>
      <c r="IAU51" s="1233"/>
      <c r="IAV51" s="1233"/>
      <c r="IAW51" s="1233"/>
      <c r="IAX51" s="1233"/>
      <c r="IAY51" s="1233"/>
      <c r="IAZ51" s="1233"/>
      <c r="IBA51" s="1233"/>
      <c r="IBB51" s="1233"/>
      <c r="IBC51" s="1232"/>
      <c r="IBD51" s="1233"/>
      <c r="IBE51" s="1233"/>
      <c r="IBF51" s="1233"/>
      <c r="IBG51" s="1233"/>
      <c r="IBH51" s="1233"/>
      <c r="IBI51" s="1233"/>
      <c r="IBJ51" s="1233"/>
      <c r="IBK51" s="1233"/>
      <c r="IBL51" s="1232"/>
      <c r="IBM51" s="1233"/>
      <c r="IBN51" s="1233"/>
      <c r="IBO51" s="1233"/>
      <c r="IBP51" s="1233"/>
      <c r="IBQ51" s="1233"/>
      <c r="IBR51" s="1233"/>
      <c r="IBS51" s="1233"/>
      <c r="IBT51" s="1233"/>
      <c r="IBU51" s="1232"/>
      <c r="IBV51" s="1233"/>
      <c r="IBW51" s="1233"/>
      <c r="IBX51" s="1233"/>
      <c r="IBY51" s="1233"/>
      <c r="IBZ51" s="1233"/>
      <c r="ICA51" s="1233"/>
      <c r="ICB51" s="1233"/>
      <c r="ICC51" s="1233"/>
      <c r="ICD51" s="1232"/>
      <c r="ICE51" s="1233"/>
      <c r="ICF51" s="1233"/>
      <c r="ICG51" s="1233"/>
      <c r="ICH51" s="1233"/>
      <c r="ICI51" s="1233"/>
      <c r="ICJ51" s="1233"/>
      <c r="ICK51" s="1233"/>
      <c r="ICL51" s="1233"/>
      <c r="ICM51" s="1232"/>
      <c r="ICN51" s="1233"/>
      <c r="ICO51" s="1233"/>
      <c r="ICP51" s="1233"/>
      <c r="ICQ51" s="1233"/>
      <c r="ICR51" s="1233"/>
      <c r="ICS51" s="1233"/>
      <c r="ICT51" s="1233"/>
      <c r="ICU51" s="1233"/>
      <c r="ICV51" s="1232"/>
      <c r="ICW51" s="1233"/>
      <c r="ICX51" s="1233"/>
      <c r="ICY51" s="1233"/>
      <c r="ICZ51" s="1233"/>
      <c r="IDA51" s="1233"/>
      <c r="IDB51" s="1233"/>
      <c r="IDC51" s="1233"/>
      <c r="IDD51" s="1233"/>
      <c r="IDE51" s="1232"/>
      <c r="IDF51" s="1233"/>
      <c r="IDG51" s="1233"/>
      <c r="IDH51" s="1233"/>
      <c r="IDI51" s="1233"/>
      <c r="IDJ51" s="1233"/>
      <c r="IDK51" s="1233"/>
      <c r="IDL51" s="1233"/>
      <c r="IDM51" s="1233"/>
      <c r="IDN51" s="1232"/>
      <c r="IDO51" s="1233"/>
      <c r="IDP51" s="1233"/>
      <c r="IDQ51" s="1233"/>
      <c r="IDR51" s="1233"/>
      <c r="IDS51" s="1233"/>
      <c r="IDT51" s="1233"/>
      <c r="IDU51" s="1233"/>
      <c r="IDV51" s="1233"/>
      <c r="IDW51" s="1232"/>
      <c r="IDX51" s="1233"/>
      <c r="IDY51" s="1233"/>
      <c r="IDZ51" s="1233"/>
      <c r="IEA51" s="1233"/>
      <c r="IEB51" s="1233"/>
      <c r="IEC51" s="1233"/>
      <c r="IED51" s="1233"/>
      <c r="IEE51" s="1233"/>
      <c r="IEF51" s="1232"/>
      <c r="IEG51" s="1233"/>
      <c r="IEH51" s="1233"/>
      <c r="IEI51" s="1233"/>
      <c r="IEJ51" s="1233"/>
      <c r="IEK51" s="1233"/>
      <c r="IEL51" s="1233"/>
      <c r="IEM51" s="1233"/>
      <c r="IEN51" s="1233"/>
      <c r="IEO51" s="1232"/>
      <c r="IEP51" s="1233"/>
      <c r="IEQ51" s="1233"/>
      <c r="IER51" s="1233"/>
      <c r="IES51" s="1233"/>
      <c r="IET51" s="1233"/>
      <c r="IEU51" s="1233"/>
      <c r="IEV51" s="1233"/>
      <c r="IEW51" s="1233"/>
      <c r="IEX51" s="1232"/>
      <c r="IEY51" s="1233"/>
      <c r="IEZ51" s="1233"/>
      <c r="IFA51" s="1233"/>
      <c r="IFB51" s="1233"/>
      <c r="IFC51" s="1233"/>
      <c r="IFD51" s="1233"/>
      <c r="IFE51" s="1233"/>
      <c r="IFF51" s="1233"/>
      <c r="IFG51" s="1232"/>
      <c r="IFH51" s="1233"/>
      <c r="IFI51" s="1233"/>
      <c r="IFJ51" s="1233"/>
      <c r="IFK51" s="1233"/>
      <c r="IFL51" s="1233"/>
      <c r="IFM51" s="1233"/>
      <c r="IFN51" s="1233"/>
      <c r="IFO51" s="1233"/>
      <c r="IFP51" s="1232"/>
      <c r="IFQ51" s="1233"/>
      <c r="IFR51" s="1233"/>
      <c r="IFS51" s="1233"/>
      <c r="IFT51" s="1233"/>
      <c r="IFU51" s="1233"/>
      <c r="IFV51" s="1233"/>
      <c r="IFW51" s="1233"/>
      <c r="IFX51" s="1233"/>
      <c r="IFY51" s="1232"/>
      <c r="IFZ51" s="1233"/>
      <c r="IGA51" s="1233"/>
      <c r="IGB51" s="1233"/>
      <c r="IGC51" s="1233"/>
      <c r="IGD51" s="1233"/>
      <c r="IGE51" s="1233"/>
      <c r="IGF51" s="1233"/>
      <c r="IGG51" s="1233"/>
      <c r="IGH51" s="1232"/>
      <c r="IGI51" s="1233"/>
      <c r="IGJ51" s="1233"/>
      <c r="IGK51" s="1233"/>
      <c r="IGL51" s="1233"/>
      <c r="IGM51" s="1233"/>
      <c r="IGN51" s="1233"/>
      <c r="IGO51" s="1233"/>
      <c r="IGP51" s="1233"/>
      <c r="IGQ51" s="1232"/>
      <c r="IGR51" s="1233"/>
      <c r="IGS51" s="1233"/>
      <c r="IGT51" s="1233"/>
      <c r="IGU51" s="1233"/>
      <c r="IGV51" s="1233"/>
      <c r="IGW51" s="1233"/>
      <c r="IGX51" s="1233"/>
      <c r="IGY51" s="1233"/>
      <c r="IGZ51" s="1232"/>
      <c r="IHA51" s="1233"/>
      <c r="IHB51" s="1233"/>
      <c r="IHC51" s="1233"/>
      <c r="IHD51" s="1233"/>
      <c r="IHE51" s="1233"/>
      <c r="IHF51" s="1233"/>
      <c r="IHG51" s="1233"/>
      <c r="IHH51" s="1233"/>
      <c r="IHI51" s="1232"/>
      <c r="IHJ51" s="1233"/>
      <c r="IHK51" s="1233"/>
      <c r="IHL51" s="1233"/>
      <c r="IHM51" s="1233"/>
      <c r="IHN51" s="1233"/>
      <c r="IHO51" s="1233"/>
      <c r="IHP51" s="1233"/>
      <c r="IHQ51" s="1233"/>
      <c r="IHR51" s="1232"/>
      <c r="IHS51" s="1233"/>
      <c r="IHT51" s="1233"/>
      <c r="IHU51" s="1233"/>
      <c r="IHV51" s="1233"/>
      <c r="IHW51" s="1233"/>
      <c r="IHX51" s="1233"/>
      <c r="IHY51" s="1233"/>
      <c r="IHZ51" s="1233"/>
      <c r="IIA51" s="1232"/>
      <c r="IIB51" s="1233"/>
      <c r="IIC51" s="1233"/>
      <c r="IID51" s="1233"/>
      <c r="IIE51" s="1233"/>
      <c r="IIF51" s="1233"/>
      <c r="IIG51" s="1233"/>
      <c r="IIH51" s="1233"/>
      <c r="III51" s="1233"/>
      <c r="IIJ51" s="1232"/>
      <c r="IIK51" s="1233"/>
      <c r="IIL51" s="1233"/>
      <c r="IIM51" s="1233"/>
      <c r="IIN51" s="1233"/>
      <c r="IIO51" s="1233"/>
      <c r="IIP51" s="1233"/>
      <c r="IIQ51" s="1233"/>
      <c r="IIR51" s="1233"/>
      <c r="IIS51" s="1232"/>
      <c r="IIT51" s="1233"/>
      <c r="IIU51" s="1233"/>
      <c r="IIV51" s="1233"/>
      <c r="IIW51" s="1233"/>
      <c r="IIX51" s="1233"/>
      <c r="IIY51" s="1233"/>
      <c r="IIZ51" s="1233"/>
      <c r="IJA51" s="1233"/>
      <c r="IJB51" s="1232"/>
      <c r="IJC51" s="1233"/>
      <c r="IJD51" s="1233"/>
      <c r="IJE51" s="1233"/>
      <c r="IJF51" s="1233"/>
      <c r="IJG51" s="1233"/>
      <c r="IJH51" s="1233"/>
      <c r="IJI51" s="1233"/>
      <c r="IJJ51" s="1233"/>
      <c r="IJK51" s="1232"/>
      <c r="IJL51" s="1233"/>
      <c r="IJM51" s="1233"/>
      <c r="IJN51" s="1233"/>
      <c r="IJO51" s="1233"/>
      <c r="IJP51" s="1233"/>
      <c r="IJQ51" s="1233"/>
      <c r="IJR51" s="1233"/>
      <c r="IJS51" s="1233"/>
      <c r="IJT51" s="1232"/>
      <c r="IJU51" s="1233"/>
      <c r="IJV51" s="1233"/>
      <c r="IJW51" s="1233"/>
      <c r="IJX51" s="1233"/>
      <c r="IJY51" s="1233"/>
      <c r="IJZ51" s="1233"/>
      <c r="IKA51" s="1233"/>
      <c r="IKB51" s="1233"/>
      <c r="IKC51" s="1232"/>
      <c r="IKD51" s="1233"/>
      <c r="IKE51" s="1233"/>
      <c r="IKF51" s="1233"/>
      <c r="IKG51" s="1233"/>
      <c r="IKH51" s="1233"/>
      <c r="IKI51" s="1233"/>
      <c r="IKJ51" s="1233"/>
      <c r="IKK51" s="1233"/>
      <c r="IKL51" s="1232"/>
      <c r="IKM51" s="1233"/>
      <c r="IKN51" s="1233"/>
      <c r="IKO51" s="1233"/>
      <c r="IKP51" s="1233"/>
      <c r="IKQ51" s="1233"/>
      <c r="IKR51" s="1233"/>
      <c r="IKS51" s="1233"/>
      <c r="IKT51" s="1233"/>
      <c r="IKU51" s="1232"/>
      <c r="IKV51" s="1233"/>
      <c r="IKW51" s="1233"/>
      <c r="IKX51" s="1233"/>
      <c r="IKY51" s="1233"/>
      <c r="IKZ51" s="1233"/>
      <c r="ILA51" s="1233"/>
      <c r="ILB51" s="1233"/>
      <c r="ILC51" s="1233"/>
      <c r="ILD51" s="1232"/>
      <c r="ILE51" s="1233"/>
      <c r="ILF51" s="1233"/>
      <c r="ILG51" s="1233"/>
      <c r="ILH51" s="1233"/>
      <c r="ILI51" s="1233"/>
      <c r="ILJ51" s="1233"/>
      <c r="ILK51" s="1233"/>
      <c r="ILL51" s="1233"/>
      <c r="ILM51" s="1232"/>
      <c r="ILN51" s="1233"/>
      <c r="ILO51" s="1233"/>
      <c r="ILP51" s="1233"/>
      <c r="ILQ51" s="1233"/>
      <c r="ILR51" s="1233"/>
      <c r="ILS51" s="1233"/>
      <c r="ILT51" s="1233"/>
      <c r="ILU51" s="1233"/>
      <c r="ILV51" s="1232"/>
      <c r="ILW51" s="1233"/>
      <c r="ILX51" s="1233"/>
      <c r="ILY51" s="1233"/>
      <c r="ILZ51" s="1233"/>
      <c r="IMA51" s="1233"/>
      <c r="IMB51" s="1233"/>
      <c r="IMC51" s="1233"/>
      <c r="IMD51" s="1233"/>
      <c r="IME51" s="1232"/>
      <c r="IMF51" s="1233"/>
      <c r="IMG51" s="1233"/>
      <c r="IMH51" s="1233"/>
      <c r="IMI51" s="1233"/>
      <c r="IMJ51" s="1233"/>
      <c r="IMK51" s="1233"/>
      <c r="IML51" s="1233"/>
      <c r="IMM51" s="1233"/>
      <c r="IMN51" s="1232"/>
      <c r="IMO51" s="1233"/>
      <c r="IMP51" s="1233"/>
      <c r="IMQ51" s="1233"/>
      <c r="IMR51" s="1233"/>
      <c r="IMS51" s="1233"/>
      <c r="IMT51" s="1233"/>
      <c r="IMU51" s="1233"/>
      <c r="IMV51" s="1233"/>
      <c r="IMW51" s="1232"/>
      <c r="IMX51" s="1233"/>
      <c r="IMY51" s="1233"/>
      <c r="IMZ51" s="1233"/>
      <c r="INA51" s="1233"/>
      <c r="INB51" s="1233"/>
      <c r="INC51" s="1233"/>
      <c r="IND51" s="1233"/>
      <c r="INE51" s="1233"/>
      <c r="INF51" s="1232"/>
      <c r="ING51" s="1233"/>
      <c r="INH51" s="1233"/>
      <c r="INI51" s="1233"/>
      <c r="INJ51" s="1233"/>
      <c r="INK51" s="1233"/>
      <c r="INL51" s="1233"/>
      <c r="INM51" s="1233"/>
      <c r="INN51" s="1233"/>
      <c r="INO51" s="1232"/>
      <c r="INP51" s="1233"/>
      <c r="INQ51" s="1233"/>
      <c r="INR51" s="1233"/>
      <c r="INS51" s="1233"/>
      <c r="INT51" s="1233"/>
      <c r="INU51" s="1233"/>
      <c r="INV51" s="1233"/>
      <c r="INW51" s="1233"/>
      <c r="INX51" s="1232"/>
      <c r="INY51" s="1233"/>
      <c r="INZ51" s="1233"/>
      <c r="IOA51" s="1233"/>
      <c r="IOB51" s="1233"/>
      <c r="IOC51" s="1233"/>
      <c r="IOD51" s="1233"/>
      <c r="IOE51" s="1233"/>
      <c r="IOF51" s="1233"/>
      <c r="IOG51" s="1232"/>
      <c r="IOH51" s="1233"/>
      <c r="IOI51" s="1233"/>
      <c r="IOJ51" s="1233"/>
      <c r="IOK51" s="1233"/>
      <c r="IOL51" s="1233"/>
      <c r="IOM51" s="1233"/>
      <c r="ION51" s="1233"/>
      <c r="IOO51" s="1233"/>
      <c r="IOP51" s="1232"/>
      <c r="IOQ51" s="1233"/>
      <c r="IOR51" s="1233"/>
      <c r="IOS51" s="1233"/>
      <c r="IOT51" s="1233"/>
      <c r="IOU51" s="1233"/>
      <c r="IOV51" s="1233"/>
      <c r="IOW51" s="1233"/>
      <c r="IOX51" s="1233"/>
      <c r="IOY51" s="1232"/>
      <c r="IOZ51" s="1233"/>
      <c r="IPA51" s="1233"/>
      <c r="IPB51" s="1233"/>
      <c r="IPC51" s="1233"/>
      <c r="IPD51" s="1233"/>
      <c r="IPE51" s="1233"/>
      <c r="IPF51" s="1233"/>
      <c r="IPG51" s="1233"/>
      <c r="IPH51" s="1232"/>
      <c r="IPI51" s="1233"/>
      <c r="IPJ51" s="1233"/>
      <c r="IPK51" s="1233"/>
      <c r="IPL51" s="1233"/>
      <c r="IPM51" s="1233"/>
      <c r="IPN51" s="1233"/>
      <c r="IPO51" s="1233"/>
      <c r="IPP51" s="1233"/>
      <c r="IPQ51" s="1232"/>
      <c r="IPR51" s="1233"/>
      <c r="IPS51" s="1233"/>
      <c r="IPT51" s="1233"/>
      <c r="IPU51" s="1233"/>
      <c r="IPV51" s="1233"/>
      <c r="IPW51" s="1233"/>
      <c r="IPX51" s="1233"/>
      <c r="IPY51" s="1233"/>
      <c r="IPZ51" s="1232"/>
      <c r="IQA51" s="1233"/>
      <c r="IQB51" s="1233"/>
      <c r="IQC51" s="1233"/>
      <c r="IQD51" s="1233"/>
      <c r="IQE51" s="1233"/>
      <c r="IQF51" s="1233"/>
      <c r="IQG51" s="1233"/>
      <c r="IQH51" s="1233"/>
      <c r="IQI51" s="1232"/>
      <c r="IQJ51" s="1233"/>
      <c r="IQK51" s="1233"/>
      <c r="IQL51" s="1233"/>
      <c r="IQM51" s="1233"/>
      <c r="IQN51" s="1233"/>
      <c r="IQO51" s="1233"/>
      <c r="IQP51" s="1233"/>
      <c r="IQQ51" s="1233"/>
      <c r="IQR51" s="1232"/>
      <c r="IQS51" s="1233"/>
      <c r="IQT51" s="1233"/>
      <c r="IQU51" s="1233"/>
      <c r="IQV51" s="1233"/>
      <c r="IQW51" s="1233"/>
      <c r="IQX51" s="1233"/>
      <c r="IQY51" s="1233"/>
      <c r="IQZ51" s="1233"/>
      <c r="IRA51" s="1232"/>
      <c r="IRB51" s="1233"/>
      <c r="IRC51" s="1233"/>
      <c r="IRD51" s="1233"/>
      <c r="IRE51" s="1233"/>
      <c r="IRF51" s="1233"/>
      <c r="IRG51" s="1233"/>
      <c r="IRH51" s="1233"/>
      <c r="IRI51" s="1233"/>
      <c r="IRJ51" s="1232"/>
      <c r="IRK51" s="1233"/>
      <c r="IRL51" s="1233"/>
      <c r="IRM51" s="1233"/>
      <c r="IRN51" s="1233"/>
      <c r="IRO51" s="1233"/>
      <c r="IRP51" s="1233"/>
      <c r="IRQ51" s="1233"/>
      <c r="IRR51" s="1233"/>
      <c r="IRS51" s="1232"/>
      <c r="IRT51" s="1233"/>
      <c r="IRU51" s="1233"/>
      <c r="IRV51" s="1233"/>
      <c r="IRW51" s="1233"/>
      <c r="IRX51" s="1233"/>
      <c r="IRY51" s="1233"/>
      <c r="IRZ51" s="1233"/>
      <c r="ISA51" s="1233"/>
      <c r="ISB51" s="1232"/>
      <c r="ISC51" s="1233"/>
      <c r="ISD51" s="1233"/>
      <c r="ISE51" s="1233"/>
      <c r="ISF51" s="1233"/>
      <c r="ISG51" s="1233"/>
      <c r="ISH51" s="1233"/>
      <c r="ISI51" s="1233"/>
      <c r="ISJ51" s="1233"/>
      <c r="ISK51" s="1232"/>
      <c r="ISL51" s="1233"/>
      <c r="ISM51" s="1233"/>
      <c r="ISN51" s="1233"/>
      <c r="ISO51" s="1233"/>
      <c r="ISP51" s="1233"/>
      <c r="ISQ51" s="1233"/>
      <c r="ISR51" s="1233"/>
      <c r="ISS51" s="1233"/>
      <c r="IST51" s="1232"/>
      <c r="ISU51" s="1233"/>
      <c r="ISV51" s="1233"/>
      <c r="ISW51" s="1233"/>
      <c r="ISX51" s="1233"/>
      <c r="ISY51" s="1233"/>
      <c r="ISZ51" s="1233"/>
      <c r="ITA51" s="1233"/>
      <c r="ITB51" s="1233"/>
      <c r="ITC51" s="1232"/>
      <c r="ITD51" s="1233"/>
      <c r="ITE51" s="1233"/>
      <c r="ITF51" s="1233"/>
      <c r="ITG51" s="1233"/>
      <c r="ITH51" s="1233"/>
      <c r="ITI51" s="1233"/>
      <c r="ITJ51" s="1233"/>
      <c r="ITK51" s="1233"/>
      <c r="ITL51" s="1232"/>
      <c r="ITM51" s="1233"/>
      <c r="ITN51" s="1233"/>
      <c r="ITO51" s="1233"/>
      <c r="ITP51" s="1233"/>
      <c r="ITQ51" s="1233"/>
      <c r="ITR51" s="1233"/>
      <c r="ITS51" s="1233"/>
      <c r="ITT51" s="1233"/>
      <c r="ITU51" s="1232"/>
      <c r="ITV51" s="1233"/>
      <c r="ITW51" s="1233"/>
      <c r="ITX51" s="1233"/>
      <c r="ITY51" s="1233"/>
      <c r="ITZ51" s="1233"/>
      <c r="IUA51" s="1233"/>
      <c r="IUB51" s="1233"/>
      <c r="IUC51" s="1233"/>
      <c r="IUD51" s="1232"/>
      <c r="IUE51" s="1233"/>
      <c r="IUF51" s="1233"/>
      <c r="IUG51" s="1233"/>
      <c r="IUH51" s="1233"/>
      <c r="IUI51" s="1233"/>
      <c r="IUJ51" s="1233"/>
      <c r="IUK51" s="1233"/>
      <c r="IUL51" s="1233"/>
      <c r="IUM51" s="1232"/>
      <c r="IUN51" s="1233"/>
      <c r="IUO51" s="1233"/>
      <c r="IUP51" s="1233"/>
      <c r="IUQ51" s="1233"/>
      <c r="IUR51" s="1233"/>
      <c r="IUS51" s="1233"/>
      <c r="IUT51" s="1233"/>
      <c r="IUU51" s="1233"/>
      <c r="IUV51" s="1232"/>
      <c r="IUW51" s="1233"/>
      <c r="IUX51" s="1233"/>
      <c r="IUY51" s="1233"/>
      <c r="IUZ51" s="1233"/>
      <c r="IVA51" s="1233"/>
      <c r="IVB51" s="1233"/>
      <c r="IVC51" s="1233"/>
      <c r="IVD51" s="1233"/>
      <c r="IVE51" s="1232"/>
      <c r="IVF51" s="1233"/>
      <c r="IVG51" s="1233"/>
      <c r="IVH51" s="1233"/>
      <c r="IVI51" s="1233"/>
      <c r="IVJ51" s="1233"/>
      <c r="IVK51" s="1233"/>
      <c r="IVL51" s="1233"/>
      <c r="IVM51" s="1233"/>
      <c r="IVN51" s="1232"/>
      <c r="IVO51" s="1233"/>
      <c r="IVP51" s="1233"/>
      <c r="IVQ51" s="1233"/>
      <c r="IVR51" s="1233"/>
      <c r="IVS51" s="1233"/>
      <c r="IVT51" s="1233"/>
      <c r="IVU51" s="1233"/>
      <c r="IVV51" s="1233"/>
      <c r="IVW51" s="1232"/>
      <c r="IVX51" s="1233"/>
      <c r="IVY51" s="1233"/>
      <c r="IVZ51" s="1233"/>
      <c r="IWA51" s="1233"/>
      <c r="IWB51" s="1233"/>
      <c r="IWC51" s="1233"/>
      <c r="IWD51" s="1233"/>
      <c r="IWE51" s="1233"/>
      <c r="IWF51" s="1232"/>
      <c r="IWG51" s="1233"/>
      <c r="IWH51" s="1233"/>
      <c r="IWI51" s="1233"/>
      <c r="IWJ51" s="1233"/>
      <c r="IWK51" s="1233"/>
      <c r="IWL51" s="1233"/>
      <c r="IWM51" s="1233"/>
      <c r="IWN51" s="1233"/>
      <c r="IWO51" s="1232"/>
      <c r="IWP51" s="1233"/>
      <c r="IWQ51" s="1233"/>
      <c r="IWR51" s="1233"/>
      <c r="IWS51" s="1233"/>
      <c r="IWT51" s="1233"/>
      <c r="IWU51" s="1233"/>
      <c r="IWV51" s="1233"/>
      <c r="IWW51" s="1233"/>
      <c r="IWX51" s="1232"/>
      <c r="IWY51" s="1233"/>
      <c r="IWZ51" s="1233"/>
      <c r="IXA51" s="1233"/>
      <c r="IXB51" s="1233"/>
      <c r="IXC51" s="1233"/>
      <c r="IXD51" s="1233"/>
      <c r="IXE51" s="1233"/>
      <c r="IXF51" s="1233"/>
      <c r="IXG51" s="1232"/>
      <c r="IXH51" s="1233"/>
      <c r="IXI51" s="1233"/>
      <c r="IXJ51" s="1233"/>
      <c r="IXK51" s="1233"/>
      <c r="IXL51" s="1233"/>
      <c r="IXM51" s="1233"/>
      <c r="IXN51" s="1233"/>
      <c r="IXO51" s="1233"/>
      <c r="IXP51" s="1232"/>
      <c r="IXQ51" s="1233"/>
      <c r="IXR51" s="1233"/>
      <c r="IXS51" s="1233"/>
      <c r="IXT51" s="1233"/>
      <c r="IXU51" s="1233"/>
      <c r="IXV51" s="1233"/>
      <c r="IXW51" s="1233"/>
      <c r="IXX51" s="1233"/>
      <c r="IXY51" s="1232"/>
      <c r="IXZ51" s="1233"/>
      <c r="IYA51" s="1233"/>
      <c r="IYB51" s="1233"/>
      <c r="IYC51" s="1233"/>
      <c r="IYD51" s="1233"/>
      <c r="IYE51" s="1233"/>
      <c r="IYF51" s="1233"/>
      <c r="IYG51" s="1233"/>
      <c r="IYH51" s="1232"/>
      <c r="IYI51" s="1233"/>
      <c r="IYJ51" s="1233"/>
      <c r="IYK51" s="1233"/>
      <c r="IYL51" s="1233"/>
      <c r="IYM51" s="1233"/>
      <c r="IYN51" s="1233"/>
      <c r="IYO51" s="1233"/>
      <c r="IYP51" s="1233"/>
      <c r="IYQ51" s="1232"/>
      <c r="IYR51" s="1233"/>
      <c r="IYS51" s="1233"/>
      <c r="IYT51" s="1233"/>
      <c r="IYU51" s="1233"/>
      <c r="IYV51" s="1233"/>
      <c r="IYW51" s="1233"/>
      <c r="IYX51" s="1233"/>
      <c r="IYY51" s="1233"/>
      <c r="IYZ51" s="1232"/>
      <c r="IZA51" s="1233"/>
      <c r="IZB51" s="1233"/>
      <c r="IZC51" s="1233"/>
      <c r="IZD51" s="1233"/>
      <c r="IZE51" s="1233"/>
      <c r="IZF51" s="1233"/>
      <c r="IZG51" s="1233"/>
      <c r="IZH51" s="1233"/>
      <c r="IZI51" s="1232"/>
      <c r="IZJ51" s="1233"/>
      <c r="IZK51" s="1233"/>
      <c r="IZL51" s="1233"/>
      <c r="IZM51" s="1233"/>
      <c r="IZN51" s="1233"/>
      <c r="IZO51" s="1233"/>
      <c r="IZP51" s="1233"/>
      <c r="IZQ51" s="1233"/>
      <c r="IZR51" s="1232"/>
      <c r="IZS51" s="1233"/>
      <c r="IZT51" s="1233"/>
      <c r="IZU51" s="1233"/>
      <c r="IZV51" s="1233"/>
      <c r="IZW51" s="1233"/>
      <c r="IZX51" s="1233"/>
      <c r="IZY51" s="1233"/>
      <c r="IZZ51" s="1233"/>
      <c r="JAA51" s="1232"/>
      <c r="JAB51" s="1233"/>
      <c r="JAC51" s="1233"/>
      <c r="JAD51" s="1233"/>
      <c r="JAE51" s="1233"/>
      <c r="JAF51" s="1233"/>
      <c r="JAG51" s="1233"/>
      <c r="JAH51" s="1233"/>
      <c r="JAI51" s="1233"/>
      <c r="JAJ51" s="1232"/>
      <c r="JAK51" s="1233"/>
      <c r="JAL51" s="1233"/>
      <c r="JAM51" s="1233"/>
      <c r="JAN51" s="1233"/>
      <c r="JAO51" s="1233"/>
      <c r="JAP51" s="1233"/>
      <c r="JAQ51" s="1233"/>
      <c r="JAR51" s="1233"/>
      <c r="JAS51" s="1232"/>
      <c r="JAT51" s="1233"/>
      <c r="JAU51" s="1233"/>
      <c r="JAV51" s="1233"/>
      <c r="JAW51" s="1233"/>
      <c r="JAX51" s="1233"/>
      <c r="JAY51" s="1233"/>
      <c r="JAZ51" s="1233"/>
      <c r="JBA51" s="1233"/>
      <c r="JBB51" s="1232"/>
      <c r="JBC51" s="1233"/>
      <c r="JBD51" s="1233"/>
      <c r="JBE51" s="1233"/>
      <c r="JBF51" s="1233"/>
      <c r="JBG51" s="1233"/>
      <c r="JBH51" s="1233"/>
      <c r="JBI51" s="1233"/>
      <c r="JBJ51" s="1233"/>
      <c r="JBK51" s="1232"/>
      <c r="JBL51" s="1233"/>
      <c r="JBM51" s="1233"/>
      <c r="JBN51" s="1233"/>
      <c r="JBO51" s="1233"/>
      <c r="JBP51" s="1233"/>
      <c r="JBQ51" s="1233"/>
      <c r="JBR51" s="1233"/>
      <c r="JBS51" s="1233"/>
      <c r="JBT51" s="1232"/>
      <c r="JBU51" s="1233"/>
      <c r="JBV51" s="1233"/>
      <c r="JBW51" s="1233"/>
      <c r="JBX51" s="1233"/>
      <c r="JBY51" s="1233"/>
      <c r="JBZ51" s="1233"/>
      <c r="JCA51" s="1233"/>
      <c r="JCB51" s="1233"/>
      <c r="JCC51" s="1232"/>
      <c r="JCD51" s="1233"/>
      <c r="JCE51" s="1233"/>
      <c r="JCF51" s="1233"/>
      <c r="JCG51" s="1233"/>
      <c r="JCH51" s="1233"/>
      <c r="JCI51" s="1233"/>
      <c r="JCJ51" s="1233"/>
      <c r="JCK51" s="1233"/>
      <c r="JCL51" s="1232"/>
      <c r="JCM51" s="1233"/>
      <c r="JCN51" s="1233"/>
      <c r="JCO51" s="1233"/>
      <c r="JCP51" s="1233"/>
      <c r="JCQ51" s="1233"/>
      <c r="JCR51" s="1233"/>
      <c r="JCS51" s="1233"/>
      <c r="JCT51" s="1233"/>
      <c r="JCU51" s="1232"/>
      <c r="JCV51" s="1233"/>
      <c r="JCW51" s="1233"/>
      <c r="JCX51" s="1233"/>
      <c r="JCY51" s="1233"/>
      <c r="JCZ51" s="1233"/>
      <c r="JDA51" s="1233"/>
      <c r="JDB51" s="1233"/>
      <c r="JDC51" s="1233"/>
      <c r="JDD51" s="1232"/>
      <c r="JDE51" s="1233"/>
      <c r="JDF51" s="1233"/>
      <c r="JDG51" s="1233"/>
      <c r="JDH51" s="1233"/>
      <c r="JDI51" s="1233"/>
      <c r="JDJ51" s="1233"/>
      <c r="JDK51" s="1233"/>
      <c r="JDL51" s="1233"/>
      <c r="JDM51" s="1232"/>
      <c r="JDN51" s="1233"/>
      <c r="JDO51" s="1233"/>
      <c r="JDP51" s="1233"/>
      <c r="JDQ51" s="1233"/>
      <c r="JDR51" s="1233"/>
      <c r="JDS51" s="1233"/>
      <c r="JDT51" s="1233"/>
      <c r="JDU51" s="1233"/>
      <c r="JDV51" s="1232"/>
      <c r="JDW51" s="1233"/>
      <c r="JDX51" s="1233"/>
      <c r="JDY51" s="1233"/>
      <c r="JDZ51" s="1233"/>
      <c r="JEA51" s="1233"/>
      <c r="JEB51" s="1233"/>
      <c r="JEC51" s="1233"/>
      <c r="JED51" s="1233"/>
      <c r="JEE51" s="1232"/>
      <c r="JEF51" s="1233"/>
      <c r="JEG51" s="1233"/>
      <c r="JEH51" s="1233"/>
      <c r="JEI51" s="1233"/>
      <c r="JEJ51" s="1233"/>
      <c r="JEK51" s="1233"/>
      <c r="JEL51" s="1233"/>
      <c r="JEM51" s="1233"/>
      <c r="JEN51" s="1232"/>
      <c r="JEO51" s="1233"/>
      <c r="JEP51" s="1233"/>
      <c r="JEQ51" s="1233"/>
      <c r="JER51" s="1233"/>
      <c r="JES51" s="1233"/>
      <c r="JET51" s="1233"/>
      <c r="JEU51" s="1233"/>
      <c r="JEV51" s="1233"/>
      <c r="JEW51" s="1232"/>
      <c r="JEX51" s="1233"/>
      <c r="JEY51" s="1233"/>
      <c r="JEZ51" s="1233"/>
      <c r="JFA51" s="1233"/>
      <c r="JFB51" s="1233"/>
      <c r="JFC51" s="1233"/>
      <c r="JFD51" s="1233"/>
      <c r="JFE51" s="1233"/>
      <c r="JFF51" s="1232"/>
      <c r="JFG51" s="1233"/>
      <c r="JFH51" s="1233"/>
      <c r="JFI51" s="1233"/>
      <c r="JFJ51" s="1233"/>
      <c r="JFK51" s="1233"/>
      <c r="JFL51" s="1233"/>
      <c r="JFM51" s="1233"/>
      <c r="JFN51" s="1233"/>
      <c r="JFO51" s="1232"/>
      <c r="JFP51" s="1233"/>
      <c r="JFQ51" s="1233"/>
      <c r="JFR51" s="1233"/>
      <c r="JFS51" s="1233"/>
      <c r="JFT51" s="1233"/>
      <c r="JFU51" s="1233"/>
      <c r="JFV51" s="1233"/>
      <c r="JFW51" s="1233"/>
      <c r="JFX51" s="1232"/>
      <c r="JFY51" s="1233"/>
      <c r="JFZ51" s="1233"/>
      <c r="JGA51" s="1233"/>
      <c r="JGB51" s="1233"/>
      <c r="JGC51" s="1233"/>
      <c r="JGD51" s="1233"/>
      <c r="JGE51" s="1233"/>
      <c r="JGF51" s="1233"/>
      <c r="JGG51" s="1232"/>
      <c r="JGH51" s="1233"/>
      <c r="JGI51" s="1233"/>
      <c r="JGJ51" s="1233"/>
      <c r="JGK51" s="1233"/>
      <c r="JGL51" s="1233"/>
      <c r="JGM51" s="1233"/>
      <c r="JGN51" s="1233"/>
      <c r="JGO51" s="1233"/>
      <c r="JGP51" s="1232"/>
      <c r="JGQ51" s="1233"/>
      <c r="JGR51" s="1233"/>
      <c r="JGS51" s="1233"/>
      <c r="JGT51" s="1233"/>
      <c r="JGU51" s="1233"/>
      <c r="JGV51" s="1233"/>
      <c r="JGW51" s="1233"/>
      <c r="JGX51" s="1233"/>
      <c r="JGY51" s="1232"/>
      <c r="JGZ51" s="1233"/>
      <c r="JHA51" s="1233"/>
      <c r="JHB51" s="1233"/>
      <c r="JHC51" s="1233"/>
      <c r="JHD51" s="1233"/>
      <c r="JHE51" s="1233"/>
      <c r="JHF51" s="1233"/>
      <c r="JHG51" s="1233"/>
      <c r="JHH51" s="1232"/>
      <c r="JHI51" s="1233"/>
      <c r="JHJ51" s="1233"/>
      <c r="JHK51" s="1233"/>
      <c r="JHL51" s="1233"/>
      <c r="JHM51" s="1233"/>
      <c r="JHN51" s="1233"/>
      <c r="JHO51" s="1233"/>
      <c r="JHP51" s="1233"/>
      <c r="JHQ51" s="1232"/>
      <c r="JHR51" s="1233"/>
      <c r="JHS51" s="1233"/>
      <c r="JHT51" s="1233"/>
      <c r="JHU51" s="1233"/>
      <c r="JHV51" s="1233"/>
      <c r="JHW51" s="1233"/>
      <c r="JHX51" s="1233"/>
      <c r="JHY51" s="1233"/>
      <c r="JHZ51" s="1232"/>
      <c r="JIA51" s="1233"/>
      <c r="JIB51" s="1233"/>
      <c r="JIC51" s="1233"/>
      <c r="JID51" s="1233"/>
      <c r="JIE51" s="1233"/>
      <c r="JIF51" s="1233"/>
      <c r="JIG51" s="1233"/>
      <c r="JIH51" s="1233"/>
      <c r="JII51" s="1232"/>
      <c r="JIJ51" s="1233"/>
      <c r="JIK51" s="1233"/>
      <c r="JIL51" s="1233"/>
      <c r="JIM51" s="1233"/>
      <c r="JIN51" s="1233"/>
      <c r="JIO51" s="1233"/>
      <c r="JIP51" s="1233"/>
      <c r="JIQ51" s="1233"/>
      <c r="JIR51" s="1232"/>
      <c r="JIS51" s="1233"/>
      <c r="JIT51" s="1233"/>
      <c r="JIU51" s="1233"/>
      <c r="JIV51" s="1233"/>
      <c r="JIW51" s="1233"/>
      <c r="JIX51" s="1233"/>
      <c r="JIY51" s="1233"/>
      <c r="JIZ51" s="1233"/>
      <c r="JJA51" s="1232"/>
      <c r="JJB51" s="1233"/>
      <c r="JJC51" s="1233"/>
      <c r="JJD51" s="1233"/>
      <c r="JJE51" s="1233"/>
      <c r="JJF51" s="1233"/>
      <c r="JJG51" s="1233"/>
      <c r="JJH51" s="1233"/>
      <c r="JJI51" s="1233"/>
      <c r="JJJ51" s="1232"/>
      <c r="JJK51" s="1233"/>
      <c r="JJL51" s="1233"/>
      <c r="JJM51" s="1233"/>
      <c r="JJN51" s="1233"/>
      <c r="JJO51" s="1233"/>
      <c r="JJP51" s="1233"/>
      <c r="JJQ51" s="1233"/>
      <c r="JJR51" s="1233"/>
      <c r="JJS51" s="1232"/>
      <c r="JJT51" s="1233"/>
      <c r="JJU51" s="1233"/>
      <c r="JJV51" s="1233"/>
      <c r="JJW51" s="1233"/>
      <c r="JJX51" s="1233"/>
      <c r="JJY51" s="1233"/>
      <c r="JJZ51" s="1233"/>
      <c r="JKA51" s="1233"/>
      <c r="JKB51" s="1232"/>
      <c r="JKC51" s="1233"/>
      <c r="JKD51" s="1233"/>
      <c r="JKE51" s="1233"/>
      <c r="JKF51" s="1233"/>
      <c r="JKG51" s="1233"/>
      <c r="JKH51" s="1233"/>
      <c r="JKI51" s="1233"/>
      <c r="JKJ51" s="1233"/>
      <c r="JKK51" s="1232"/>
      <c r="JKL51" s="1233"/>
      <c r="JKM51" s="1233"/>
      <c r="JKN51" s="1233"/>
      <c r="JKO51" s="1233"/>
      <c r="JKP51" s="1233"/>
      <c r="JKQ51" s="1233"/>
      <c r="JKR51" s="1233"/>
      <c r="JKS51" s="1233"/>
      <c r="JKT51" s="1232"/>
      <c r="JKU51" s="1233"/>
      <c r="JKV51" s="1233"/>
      <c r="JKW51" s="1233"/>
      <c r="JKX51" s="1233"/>
      <c r="JKY51" s="1233"/>
      <c r="JKZ51" s="1233"/>
      <c r="JLA51" s="1233"/>
      <c r="JLB51" s="1233"/>
      <c r="JLC51" s="1232"/>
      <c r="JLD51" s="1233"/>
      <c r="JLE51" s="1233"/>
      <c r="JLF51" s="1233"/>
      <c r="JLG51" s="1233"/>
      <c r="JLH51" s="1233"/>
      <c r="JLI51" s="1233"/>
      <c r="JLJ51" s="1233"/>
      <c r="JLK51" s="1233"/>
      <c r="JLL51" s="1232"/>
      <c r="JLM51" s="1233"/>
      <c r="JLN51" s="1233"/>
      <c r="JLO51" s="1233"/>
      <c r="JLP51" s="1233"/>
      <c r="JLQ51" s="1233"/>
      <c r="JLR51" s="1233"/>
      <c r="JLS51" s="1233"/>
      <c r="JLT51" s="1233"/>
      <c r="JLU51" s="1232"/>
      <c r="JLV51" s="1233"/>
      <c r="JLW51" s="1233"/>
      <c r="JLX51" s="1233"/>
      <c r="JLY51" s="1233"/>
      <c r="JLZ51" s="1233"/>
      <c r="JMA51" s="1233"/>
      <c r="JMB51" s="1233"/>
      <c r="JMC51" s="1233"/>
      <c r="JMD51" s="1232"/>
      <c r="JME51" s="1233"/>
      <c r="JMF51" s="1233"/>
      <c r="JMG51" s="1233"/>
      <c r="JMH51" s="1233"/>
      <c r="JMI51" s="1233"/>
      <c r="JMJ51" s="1233"/>
      <c r="JMK51" s="1233"/>
      <c r="JML51" s="1233"/>
      <c r="JMM51" s="1232"/>
      <c r="JMN51" s="1233"/>
      <c r="JMO51" s="1233"/>
      <c r="JMP51" s="1233"/>
      <c r="JMQ51" s="1233"/>
      <c r="JMR51" s="1233"/>
      <c r="JMS51" s="1233"/>
      <c r="JMT51" s="1233"/>
      <c r="JMU51" s="1233"/>
      <c r="JMV51" s="1232"/>
      <c r="JMW51" s="1233"/>
      <c r="JMX51" s="1233"/>
      <c r="JMY51" s="1233"/>
      <c r="JMZ51" s="1233"/>
      <c r="JNA51" s="1233"/>
      <c r="JNB51" s="1233"/>
      <c r="JNC51" s="1233"/>
      <c r="JND51" s="1233"/>
      <c r="JNE51" s="1232"/>
      <c r="JNF51" s="1233"/>
      <c r="JNG51" s="1233"/>
      <c r="JNH51" s="1233"/>
      <c r="JNI51" s="1233"/>
      <c r="JNJ51" s="1233"/>
      <c r="JNK51" s="1233"/>
      <c r="JNL51" s="1233"/>
      <c r="JNM51" s="1233"/>
      <c r="JNN51" s="1232"/>
      <c r="JNO51" s="1233"/>
      <c r="JNP51" s="1233"/>
      <c r="JNQ51" s="1233"/>
      <c r="JNR51" s="1233"/>
      <c r="JNS51" s="1233"/>
      <c r="JNT51" s="1233"/>
      <c r="JNU51" s="1233"/>
      <c r="JNV51" s="1233"/>
      <c r="JNW51" s="1232"/>
      <c r="JNX51" s="1233"/>
      <c r="JNY51" s="1233"/>
      <c r="JNZ51" s="1233"/>
      <c r="JOA51" s="1233"/>
      <c r="JOB51" s="1233"/>
      <c r="JOC51" s="1233"/>
      <c r="JOD51" s="1233"/>
      <c r="JOE51" s="1233"/>
      <c r="JOF51" s="1232"/>
      <c r="JOG51" s="1233"/>
      <c r="JOH51" s="1233"/>
      <c r="JOI51" s="1233"/>
      <c r="JOJ51" s="1233"/>
      <c r="JOK51" s="1233"/>
      <c r="JOL51" s="1233"/>
      <c r="JOM51" s="1233"/>
      <c r="JON51" s="1233"/>
      <c r="JOO51" s="1232"/>
      <c r="JOP51" s="1233"/>
      <c r="JOQ51" s="1233"/>
      <c r="JOR51" s="1233"/>
      <c r="JOS51" s="1233"/>
      <c r="JOT51" s="1233"/>
      <c r="JOU51" s="1233"/>
      <c r="JOV51" s="1233"/>
      <c r="JOW51" s="1233"/>
      <c r="JOX51" s="1232"/>
      <c r="JOY51" s="1233"/>
      <c r="JOZ51" s="1233"/>
      <c r="JPA51" s="1233"/>
      <c r="JPB51" s="1233"/>
      <c r="JPC51" s="1233"/>
      <c r="JPD51" s="1233"/>
      <c r="JPE51" s="1233"/>
      <c r="JPF51" s="1233"/>
      <c r="JPG51" s="1232"/>
      <c r="JPH51" s="1233"/>
      <c r="JPI51" s="1233"/>
      <c r="JPJ51" s="1233"/>
      <c r="JPK51" s="1233"/>
      <c r="JPL51" s="1233"/>
      <c r="JPM51" s="1233"/>
      <c r="JPN51" s="1233"/>
      <c r="JPO51" s="1233"/>
      <c r="JPP51" s="1232"/>
      <c r="JPQ51" s="1233"/>
      <c r="JPR51" s="1233"/>
      <c r="JPS51" s="1233"/>
      <c r="JPT51" s="1233"/>
      <c r="JPU51" s="1233"/>
      <c r="JPV51" s="1233"/>
      <c r="JPW51" s="1233"/>
      <c r="JPX51" s="1233"/>
      <c r="JPY51" s="1232"/>
      <c r="JPZ51" s="1233"/>
      <c r="JQA51" s="1233"/>
      <c r="JQB51" s="1233"/>
      <c r="JQC51" s="1233"/>
      <c r="JQD51" s="1233"/>
      <c r="JQE51" s="1233"/>
      <c r="JQF51" s="1233"/>
      <c r="JQG51" s="1233"/>
      <c r="JQH51" s="1232"/>
      <c r="JQI51" s="1233"/>
      <c r="JQJ51" s="1233"/>
      <c r="JQK51" s="1233"/>
      <c r="JQL51" s="1233"/>
      <c r="JQM51" s="1233"/>
      <c r="JQN51" s="1233"/>
      <c r="JQO51" s="1233"/>
      <c r="JQP51" s="1233"/>
      <c r="JQQ51" s="1232"/>
      <c r="JQR51" s="1233"/>
      <c r="JQS51" s="1233"/>
      <c r="JQT51" s="1233"/>
      <c r="JQU51" s="1233"/>
      <c r="JQV51" s="1233"/>
      <c r="JQW51" s="1233"/>
      <c r="JQX51" s="1233"/>
      <c r="JQY51" s="1233"/>
      <c r="JQZ51" s="1232"/>
      <c r="JRA51" s="1233"/>
      <c r="JRB51" s="1233"/>
      <c r="JRC51" s="1233"/>
      <c r="JRD51" s="1233"/>
      <c r="JRE51" s="1233"/>
      <c r="JRF51" s="1233"/>
      <c r="JRG51" s="1233"/>
      <c r="JRH51" s="1233"/>
      <c r="JRI51" s="1232"/>
      <c r="JRJ51" s="1233"/>
      <c r="JRK51" s="1233"/>
      <c r="JRL51" s="1233"/>
      <c r="JRM51" s="1233"/>
      <c r="JRN51" s="1233"/>
      <c r="JRO51" s="1233"/>
      <c r="JRP51" s="1233"/>
      <c r="JRQ51" s="1233"/>
      <c r="JRR51" s="1232"/>
      <c r="JRS51" s="1233"/>
      <c r="JRT51" s="1233"/>
      <c r="JRU51" s="1233"/>
      <c r="JRV51" s="1233"/>
      <c r="JRW51" s="1233"/>
      <c r="JRX51" s="1233"/>
      <c r="JRY51" s="1233"/>
      <c r="JRZ51" s="1233"/>
      <c r="JSA51" s="1232"/>
      <c r="JSB51" s="1233"/>
      <c r="JSC51" s="1233"/>
      <c r="JSD51" s="1233"/>
      <c r="JSE51" s="1233"/>
      <c r="JSF51" s="1233"/>
      <c r="JSG51" s="1233"/>
      <c r="JSH51" s="1233"/>
      <c r="JSI51" s="1233"/>
      <c r="JSJ51" s="1232"/>
      <c r="JSK51" s="1233"/>
      <c r="JSL51" s="1233"/>
      <c r="JSM51" s="1233"/>
      <c r="JSN51" s="1233"/>
      <c r="JSO51" s="1233"/>
      <c r="JSP51" s="1233"/>
      <c r="JSQ51" s="1233"/>
      <c r="JSR51" s="1233"/>
      <c r="JSS51" s="1232"/>
      <c r="JST51" s="1233"/>
      <c r="JSU51" s="1233"/>
      <c r="JSV51" s="1233"/>
      <c r="JSW51" s="1233"/>
      <c r="JSX51" s="1233"/>
      <c r="JSY51" s="1233"/>
      <c r="JSZ51" s="1233"/>
      <c r="JTA51" s="1233"/>
      <c r="JTB51" s="1232"/>
      <c r="JTC51" s="1233"/>
      <c r="JTD51" s="1233"/>
      <c r="JTE51" s="1233"/>
      <c r="JTF51" s="1233"/>
      <c r="JTG51" s="1233"/>
      <c r="JTH51" s="1233"/>
      <c r="JTI51" s="1233"/>
      <c r="JTJ51" s="1233"/>
      <c r="JTK51" s="1232"/>
      <c r="JTL51" s="1233"/>
      <c r="JTM51" s="1233"/>
      <c r="JTN51" s="1233"/>
      <c r="JTO51" s="1233"/>
      <c r="JTP51" s="1233"/>
      <c r="JTQ51" s="1233"/>
      <c r="JTR51" s="1233"/>
      <c r="JTS51" s="1233"/>
      <c r="JTT51" s="1232"/>
      <c r="JTU51" s="1233"/>
      <c r="JTV51" s="1233"/>
      <c r="JTW51" s="1233"/>
      <c r="JTX51" s="1233"/>
      <c r="JTY51" s="1233"/>
      <c r="JTZ51" s="1233"/>
      <c r="JUA51" s="1233"/>
      <c r="JUB51" s="1233"/>
      <c r="JUC51" s="1232"/>
      <c r="JUD51" s="1233"/>
      <c r="JUE51" s="1233"/>
      <c r="JUF51" s="1233"/>
      <c r="JUG51" s="1233"/>
      <c r="JUH51" s="1233"/>
      <c r="JUI51" s="1233"/>
      <c r="JUJ51" s="1233"/>
      <c r="JUK51" s="1233"/>
      <c r="JUL51" s="1232"/>
      <c r="JUM51" s="1233"/>
      <c r="JUN51" s="1233"/>
      <c r="JUO51" s="1233"/>
      <c r="JUP51" s="1233"/>
      <c r="JUQ51" s="1233"/>
      <c r="JUR51" s="1233"/>
      <c r="JUS51" s="1233"/>
      <c r="JUT51" s="1233"/>
      <c r="JUU51" s="1232"/>
      <c r="JUV51" s="1233"/>
      <c r="JUW51" s="1233"/>
      <c r="JUX51" s="1233"/>
      <c r="JUY51" s="1233"/>
      <c r="JUZ51" s="1233"/>
      <c r="JVA51" s="1233"/>
      <c r="JVB51" s="1233"/>
      <c r="JVC51" s="1233"/>
      <c r="JVD51" s="1232"/>
      <c r="JVE51" s="1233"/>
      <c r="JVF51" s="1233"/>
      <c r="JVG51" s="1233"/>
      <c r="JVH51" s="1233"/>
      <c r="JVI51" s="1233"/>
      <c r="JVJ51" s="1233"/>
      <c r="JVK51" s="1233"/>
      <c r="JVL51" s="1233"/>
      <c r="JVM51" s="1232"/>
      <c r="JVN51" s="1233"/>
      <c r="JVO51" s="1233"/>
      <c r="JVP51" s="1233"/>
      <c r="JVQ51" s="1233"/>
      <c r="JVR51" s="1233"/>
      <c r="JVS51" s="1233"/>
      <c r="JVT51" s="1233"/>
      <c r="JVU51" s="1233"/>
      <c r="JVV51" s="1232"/>
      <c r="JVW51" s="1233"/>
      <c r="JVX51" s="1233"/>
      <c r="JVY51" s="1233"/>
      <c r="JVZ51" s="1233"/>
      <c r="JWA51" s="1233"/>
      <c r="JWB51" s="1233"/>
      <c r="JWC51" s="1233"/>
      <c r="JWD51" s="1233"/>
      <c r="JWE51" s="1232"/>
      <c r="JWF51" s="1233"/>
      <c r="JWG51" s="1233"/>
      <c r="JWH51" s="1233"/>
      <c r="JWI51" s="1233"/>
      <c r="JWJ51" s="1233"/>
      <c r="JWK51" s="1233"/>
      <c r="JWL51" s="1233"/>
      <c r="JWM51" s="1233"/>
      <c r="JWN51" s="1232"/>
      <c r="JWO51" s="1233"/>
      <c r="JWP51" s="1233"/>
      <c r="JWQ51" s="1233"/>
      <c r="JWR51" s="1233"/>
      <c r="JWS51" s="1233"/>
      <c r="JWT51" s="1233"/>
      <c r="JWU51" s="1233"/>
      <c r="JWV51" s="1233"/>
      <c r="JWW51" s="1232"/>
      <c r="JWX51" s="1233"/>
      <c r="JWY51" s="1233"/>
      <c r="JWZ51" s="1233"/>
      <c r="JXA51" s="1233"/>
      <c r="JXB51" s="1233"/>
      <c r="JXC51" s="1233"/>
      <c r="JXD51" s="1233"/>
      <c r="JXE51" s="1233"/>
      <c r="JXF51" s="1232"/>
      <c r="JXG51" s="1233"/>
      <c r="JXH51" s="1233"/>
      <c r="JXI51" s="1233"/>
      <c r="JXJ51" s="1233"/>
      <c r="JXK51" s="1233"/>
      <c r="JXL51" s="1233"/>
      <c r="JXM51" s="1233"/>
      <c r="JXN51" s="1233"/>
      <c r="JXO51" s="1232"/>
      <c r="JXP51" s="1233"/>
      <c r="JXQ51" s="1233"/>
      <c r="JXR51" s="1233"/>
      <c r="JXS51" s="1233"/>
      <c r="JXT51" s="1233"/>
      <c r="JXU51" s="1233"/>
      <c r="JXV51" s="1233"/>
      <c r="JXW51" s="1233"/>
      <c r="JXX51" s="1232"/>
      <c r="JXY51" s="1233"/>
      <c r="JXZ51" s="1233"/>
      <c r="JYA51" s="1233"/>
      <c r="JYB51" s="1233"/>
      <c r="JYC51" s="1233"/>
      <c r="JYD51" s="1233"/>
      <c r="JYE51" s="1233"/>
      <c r="JYF51" s="1233"/>
      <c r="JYG51" s="1232"/>
      <c r="JYH51" s="1233"/>
      <c r="JYI51" s="1233"/>
      <c r="JYJ51" s="1233"/>
      <c r="JYK51" s="1233"/>
      <c r="JYL51" s="1233"/>
      <c r="JYM51" s="1233"/>
      <c r="JYN51" s="1233"/>
      <c r="JYO51" s="1233"/>
      <c r="JYP51" s="1232"/>
      <c r="JYQ51" s="1233"/>
      <c r="JYR51" s="1233"/>
      <c r="JYS51" s="1233"/>
      <c r="JYT51" s="1233"/>
      <c r="JYU51" s="1233"/>
      <c r="JYV51" s="1233"/>
      <c r="JYW51" s="1233"/>
      <c r="JYX51" s="1233"/>
      <c r="JYY51" s="1232"/>
      <c r="JYZ51" s="1233"/>
      <c r="JZA51" s="1233"/>
      <c r="JZB51" s="1233"/>
      <c r="JZC51" s="1233"/>
      <c r="JZD51" s="1233"/>
      <c r="JZE51" s="1233"/>
      <c r="JZF51" s="1233"/>
      <c r="JZG51" s="1233"/>
      <c r="JZH51" s="1232"/>
      <c r="JZI51" s="1233"/>
      <c r="JZJ51" s="1233"/>
      <c r="JZK51" s="1233"/>
      <c r="JZL51" s="1233"/>
      <c r="JZM51" s="1233"/>
      <c r="JZN51" s="1233"/>
      <c r="JZO51" s="1233"/>
      <c r="JZP51" s="1233"/>
      <c r="JZQ51" s="1232"/>
      <c r="JZR51" s="1233"/>
      <c r="JZS51" s="1233"/>
      <c r="JZT51" s="1233"/>
      <c r="JZU51" s="1233"/>
      <c r="JZV51" s="1233"/>
      <c r="JZW51" s="1233"/>
      <c r="JZX51" s="1233"/>
      <c r="JZY51" s="1233"/>
      <c r="JZZ51" s="1232"/>
      <c r="KAA51" s="1233"/>
      <c r="KAB51" s="1233"/>
      <c r="KAC51" s="1233"/>
      <c r="KAD51" s="1233"/>
      <c r="KAE51" s="1233"/>
      <c r="KAF51" s="1233"/>
      <c r="KAG51" s="1233"/>
      <c r="KAH51" s="1233"/>
      <c r="KAI51" s="1232"/>
      <c r="KAJ51" s="1233"/>
      <c r="KAK51" s="1233"/>
      <c r="KAL51" s="1233"/>
      <c r="KAM51" s="1233"/>
      <c r="KAN51" s="1233"/>
      <c r="KAO51" s="1233"/>
      <c r="KAP51" s="1233"/>
      <c r="KAQ51" s="1233"/>
      <c r="KAR51" s="1232"/>
      <c r="KAS51" s="1233"/>
      <c r="KAT51" s="1233"/>
      <c r="KAU51" s="1233"/>
      <c r="KAV51" s="1233"/>
      <c r="KAW51" s="1233"/>
      <c r="KAX51" s="1233"/>
      <c r="KAY51" s="1233"/>
      <c r="KAZ51" s="1233"/>
      <c r="KBA51" s="1232"/>
      <c r="KBB51" s="1233"/>
      <c r="KBC51" s="1233"/>
      <c r="KBD51" s="1233"/>
      <c r="KBE51" s="1233"/>
      <c r="KBF51" s="1233"/>
      <c r="KBG51" s="1233"/>
      <c r="KBH51" s="1233"/>
      <c r="KBI51" s="1233"/>
      <c r="KBJ51" s="1232"/>
      <c r="KBK51" s="1233"/>
      <c r="KBL51" s="1233"/>
      <c r="KBM51" s="1233"/>
      <c r="KBN51" s="1233"/>
      <c r="KBO51" s="1233"/>
      <c r="KBP51" s="1233"/>
      <c r="KBQ51" s="1233"/>
      <c r="KBR51" s="1233"/>
      <c r="KBS51" s="1232"/>
      <c r="KBT51" s="1233"/>
      <c r="KBU51" s="1233"/>
      <c r="KBV51" s="1233"/>
      <c r="KBW51" s="1233"/>
      <c r="KBX51" s="1233"/>
      <c r="KBY51" s="1233"/>
      <c r="KBZ51" s="1233"/>
      <c r="KCA51" s="1233"/>
      <c r="KCB51" s="1232"/>
      <c r="KCC51" s="1233"/>
      <c r="KCD51" s="1233"/>
      <c r="KCE51" s="1233"/>
      <c r="KCF51" s="1233"/>
      <c r="KCG51" s="1233"/>
      <c r="KCH51" s="1233"/>
      <c r="KCI51" s="1233"/>
      <c r="KCJ51" s="1233"/>
      <c r="KCK51" s="1232"/>
      <c r="KCL51" s="1233"/>
      <c r="KCM51" s="1233"/>
      <c r="KCN51" s="1233"/>
      <c r="KCO51" s="1233"/>
      <c r="KCP51" s="1233"/>
      <c r="KCQ51" s="1233"/>
      <c r="KCR51" s="1233"/>
      <c r="KCS51" s="1233"/>
      <c r="KCT51" s="1232"/>
      <c r="KCU51" s="1233"/>
      <c r="KCV51" s="1233"/>
      <c r="KCW51" s="1233"/>
      <c r="KCX51" s="1233"/>
      <c r="KCY51" s="1233"/>
      <c r="KCZ51" s="1233"/>
      <c r="KDA51" s="1233"/>
      <c r="KDB51" s="1233"/>
      <c r="KDC51" s="1232"/>
      <c r="KDD51" s="1233"/>
      <c r="KDE51" s="1233"/>
      <c r="KDF51" s="1233"/>
      <c r="KDG51" s="1233"/>
      <c r="KDH51" s="1233"/>
      <c r="KDI51" s="1233"/>
      <c r="KDJ51" s="1233"/>
      <c r="KDK51" s="1233"/>
      <c r="KDL51" s="1232"/>
      <c r="KDM51" s="1233"/>
      <c r="KDN51" s="1233"/>
      <c r="KDO51" s="1233"/>
      <c r="KDP51" s="1233"/>
      <c r="KDQ51" s="1233"/>
      <c r="KDR51" s="1233"/>
      <c r="KDS51" s="1233"/>
      <c r="KDT51" s="1233"/>
      <c r="KDU51" s="1232"/>
      <c r="KDV51" s="1233"/>
      <c r="KDW51" s="1233"/>
      <c r="KDX51" s="1233"/>
      <c r="KDY51" s="1233"/>
      <c r="KDZ51" s="1233"/>
      <c r="KEA51" s="1233"/>
      <c r="KEB51" s="1233"/>
      <c r="KEC51" s="1233"/>
      <c r="KED51" s="1232"/>
      <c r="KEE51" s="1233"/>
      <c r="KEF51" s="1233"/>
      <c r="KEG51" s="1233"/>
      <c r="KEH51" s="1233"/>
      <c r="KEI51" s="1233"/>
      <c r="KEJ51" s="1233"/>
      <c r="KEK51" s="1233"/>
      <c r="KEL51" s="1233"/>
      <c r="KEM51" s="1232"/>
      <c r="KEN51" s="1233"/>
      <c r="KEO51" s="1233"/>
      <c r="KEP51" s="1233"/>
      <c r="KEQ51" s="1233"/>
      <c r="KER51" s="1233"/>
      <c r="KES51" s="1233"/>
      <c r="KET51" s="1233"/>
      <c r="KEU51" s="1233"/>
      <c r="KEV51" s="1232"/>
      <c r="KEW51" s="1233"/>
      <c r="KEX51" s="1233"/>
      <c r="KEY51" s="1233"/>
      <c r="KEZ51" s="1233"/>
      <c r="KFA51" s="1233"/>
      <c r="KFB51" s="1233"/>
      <c r="KFC51" s="1233"/>
      <c r="KFD51" s="1233"/>
      <c r="KFE51" s="1232"/>
      <c r="KFF51" s="1233"/>
      <c r="KFG51" s="1233"/>
      <c r="KFH51" s="1233"/>
      <c r="KFI51" s="1233"/>
      <c r="KFJ51" s="1233"/>
      <c r="KFK51" s="1233"/>
      <c r="KFL51" s="1233"/>
      <c r="KFM51" s="1233"/>
      <c r="KFN51" s="1232"/>
      <c r="KFO51" s="1233"/>
      <c r="KFP51" s="1233"/>
      <c r="KFQ51" s="1233"/>
      <c r="KFR51" s="1233"/>
      <c r="KFS51" s="1233"/>
      <c r="KFT51" s="1233"/>
      <c r="KFU51" s="1233"/>
      <c r="KFV51" s="1233"/>
      <c r="KFW51" s="1232"/>
      <c r="KFX51" s="1233"/>
      <c r="KFY51" s="1233"/>
      <c r="KFZ51" s="1233"/>
      <c r="KGA51" s="1233"/>
      <c r="KGB51" s="1233"/>
      <c r="KGC51" s="1233"/>
      <c r="KGD51" s="1233"/>
      <c r="KGE51" s="1233"/>
      <c r="KGF51" s="1232"/>
      <c r="KGG51" s="1233"/>
      <c r="KGH51" s="1233"/>
      <c r="KGI51" s="1233"/>
      <c r="KGJ51" s="1233"/>
      <c r="KGK51" s="1233"/>
      <c r="KGL51" s="1233"/>
      <c r="KGM51" s="1233"/>
      <c r="KGN51" s="1233"/>
      <c r="KGO51" s="1232"/>
      <c r="KGP51" s="1233"/>
      <c r="KGQ51" s="1233"/>
      <c r="KGR51" s="1233"/>
      <c r="KGS51" s="1233"/>
      <c r="KGT51" s="1233"/>
      <c r="KGU51" s="1233"/>
      <c r="KGV51" s="1233"/>
      <c r="KGW51" s="1233"/>
      <c r="KGX51" s="1232"/>
      <c r="KGY51" s="1233"/>
      <c r="KGZ51" s="1233"/>
      <c r="KHA51" s="1233"/>
      <c r="KHB51" s="1233"/>
      <c r="KHC51" s="1233"/>
      <c r="KHD51" s="1233"/>
      <c r="KHE51" s="1233"/>
      <c r="KHF51" s="1233"/>
      <c r="KHG51" s="1232"/>
      <c r="KHH51" s="1233"/>
      <c r="KHI51" s="1233"/>
      <c r="KHJ51" s="1233"/>
      <c r="KHK51" s="1233"/>
      <c r="KHL51" s="1233"/>
      <c r="KHM51" s="1233"/>
      <c r="KHN51" s="1233"/>
      <c r="KHO51" s="1233"/>
      <c r="KHP51" s="1232"/>
      <c r="KHQ51" s="1233"/>
      <c r="KHR51" s="1233"/>
      <c r="KHS51" s="1233"/>
      <c r="KHT51" s="1233"/>
      <c r="KHU51" s="1233"/>
      <c r="KHV51" s="1233"/>
      <c r="KHW51" s="1233"/>
      <c r="KHX51" s="1233"/>
      <c r="KHY51" s="1232"/>
      <c r="KHZ51" s="1233"/>
      <c r="KIA51" s="1233"/>
      <c r="KIB51" s="1233"/>
      <c r="KIC51" s="1233"/>
      <c r="KID51" s="1233"/>
      <c r="KIE51" s="1233"/>
      <c r="KIF51" s="1233"/>
      <c r="KIG51" s="1233"/>
      <c r="KIH51" s="1232"/>
      <c r="KII51" s="1233"/>
      <c r="KIJ51" s="1233"/>
      <c r="KIK51" s="1233"/>
      <c r="KIL51" s="1233"/>
      <c r="KIM51" s="1233"/>
      <c r="KIN51" s="1233"/>
      <c r="KIO51" s="1233"/>
      <c r="KIP51" s="1233"/>
      <c r="KIQ51" s="1232"/>
      <c r="KIR51" s="1233"/>
      <c r="KIS51" s="1233"/>
      <c r="KIT51" s="1233"/>
      <c r="KIU51" s="1233"/>
      <c r="KIV51" s="1233"/>
      <c r="KIW51" s="1233"/>
      <c r="KIX51" s="1233"/>
      <c r="KIY51" s="1233"/>
      <c r="KIZ51" s="1232"/>
      <c r="KJA51" s="1233"/>
      <c r="KJB51" s="1233"/>
      <c r="KJC51" s="1233"/>
      <c r="KJD51" s="1233"/>
      <c r="KJE51" s="1233"/>
      <c r="KJF51" s="1233"/>
      <c r="KJG51" s="1233"/>
      <c r="KJH51" s="1233"/>
      <c r="KJI51" s="1232"/>
      <c r="KJJ51" s="1233"/>
      <c r="KJK51" s="1233"/>
      <c r="KJL51" s="1233"/>
      <c r="KJM51" s="1233"/>
      <c r="KJN51" s="1233"/>
      <c r="KJO51" s="1233"/>
      <c r="KJP51" s="1233"/>
      <c r="KJQ51" s="1233"/>
      <c r="KJR51" s="1232"/>
      <c r="KJS51" s="1233"/>
      <c r="KJT51" s="1233"/>
      <c r="KJU51" s="1233"/>
      <c r="KJV51" s="1233"/>
      <c r="KJW51" s="1233"/>
      <c r="KJX51" s="1233"/>
      <c r="KJY51" s="1233"/>
      <c r="KJZ51" s="1233"/>
      <c r="KKA51" s="1232"/>
      <c r="KKB51" s="1233"/>
      <c r="KKC51" s="1233"/>
      <c r="KKD51" s="1233"/>
      <c r="KKE51" s="1233"/>
      <c r="KKF51" s="1233"/>
      <c r="KKG51" s="1233"/>
      <c r="KKH51" s="1233"/>
      <c r="KKI51" s="1233"/>
      <c r="KKJ51" s="1232"/>
      <c r="KKK51" s="1233"/>
      <c r="KKL51" s="1233"/>
      <c r="KKM51" s="1233"/>
      <c r="KKN51" s="1233"/>
      <c r="KKO51" s="1233"/>
      <c r="KKP51" s="1233"/>
      <c r="KKQ51" s="1233"/>
      <c r="KKR51" s="1233"/>
      <c r="KKS51" s="1232"/>
      <c r="KKT51" s="1233"/>
      <c r="KKU51" s="1233"/>
      <c r="KKV51" s="1233"/>
      <c r="KKW51" s="1233"/>
      <c r="KKX51" s="1233"/>
      <c r="KKY51" s="1233"/>
      <c r="KKZ51" s="1233"/>
      <c r="KLA51" s="1233"/>
      <c r="KLB51" s="1232"/>
      <c r="KLC51" s="1233"/>
      <c r="KLD51" s="1233"/>
      <c r="KLE51" s="1233"/>
      <c r="KLF51" s="1233"/>
      <c r="KLG51" s="1233"/>
      <c r="KLH51" s="1233"/>
      <c r="KLI51" s="1233"/>
      <c r="KLJ51" s="1233"/>
      <c r="KLK51" s="1232"/>
      <c r="KLL51" s="1233"/>
      <c r="KLM51" s="1233"/>
      <c r="KLN51" s="1233"/>
      <c r="KLO51" s="1233"/>
      <c r="KLP51" s="1233"/>
      <c r="KLQ51" s="1233"/>
      <c r="KLR51" s="1233"/>
      <c r="KLS51" s="1233"/>
      <c r="KLT51" s="1232"/>
      <c r="KLU51" s="1233"/>
      <c r="KLV51" s="1233"/>
      <c r="KLW51" s="1233"/>
      <c r="KLX51" s="1233"/>
      <c r="KLY51" s="1233"/>
      <c r="KLZ51" s="1233"/>
      <c r="KMA51" s="1233"/>
      <c r="KMB51" s="1233"/>
      <c r="KMC51" s="1232"/>
      <c r="KMD51" s="1233"/>
      <c r="KME51" s="1233"/>
      <c r="KMF51" s="1233"/>
      <c r="KMG51" s="1233"/>
      <c r="KMH51" s="1233"/>
      <c r="KMI51" s="1233"/>
      <c r="KMJ51" s="1233"/>
      <c r="KMK51" s="1233"/>
      <c r="KML51" s="1232"/>
      <c r="KMM51" s="1233"/>
      <c r="KMN51" s="1233"/>
      <c r="KMO51" s="1233"/>
      <c r="KMP51" s="1233"/>
      <c r="KMQ51" s="1233"/>
      <c r="KMR51" s="1233"/>
      <c r="KMS51" s="1233"/>
      <c r="KMT51" s="1233"/>
      <c r="KMU51" s="1232"/>
      <c r="KMV51" s="1233"/>
      <c r="KMW51" s="1233"/>
      <c r="KMX51" s="1233"/>
      <c r="KMY51" s="1233"/>
      <c r="KMZ51" s="1233"/>
      <c r="KNA51" s="1233"/>
      <c r="KNB51" s="1233"/>
      <c r="KNC51" s="1233"/>
      <c r="KND51" s="1232"/>
      <c r="KNE51" s="1233"/>
      <c r="KNF51" s="1233"/>
      <c r="KNG51" s="1233"/>
      <c r="KNH51" s="1233"/>
      <c r="KNI51" s="1233"/>
      <c r="KNJ51" s="1233"/>
      <c r="KNK51" s="1233"/>
      <c r="KNL51" s="1233"/>
      <c r="KNM51" s="1232"/>
      <c r="KNN51" s="1233"/>
      <c r="KNO51" s="1233"/>
      <c r="KNP51" s="1233"/>
      <c r="KNQ51" s="1233"/>
      <c r="KNR51" s="1233"/>
      <c r="KNS51" s="1233"/>
      <c r="KNT51" s="1233"/>
      <c r="KNU51" s="1233"/>
      <c r="KNV51" s="1232"/>
      <c r="KNW51" s="1233"/>
      <c r="KNX51" s="1233"/>
      <c r="KNY51" s="1233"/>
      <c r="KNZ51" s="1233"/>
      <c r="KOA51" s="1233"/>
      <c r="KOB51" s="1233"/>
      <c r="KOC51" s="1233"/>
      <c r="KOD51" s="1233"/>
      <c r="KOE51" s="1232"/>
      <c r="KOF51" s="1233"/>
      <c r="KOG51" s="1233"/>
      <c r="KOH51" s="1233"/>
      <c r="KOI51" s="1233"/>
      <c r="KOJ51" s="1233"/>
      <c r="KOK51" s="1233"/>
      <c r="KOL51" s="1233"/>
      <c r="KOM51" s="1233"/>
      <c r="KON51" s="1232"/>
      <c r="KOO51" s="1233"/>
      <c r="KOP51" s="1233"/>
      <c r="KOQ51" s="1233"/>
      <c r="KOR51" s="1233"/>
      <c r="KOS51" s="1233"/>
      <c r="KOT51" s="1233"/>
      <c r="KOU51" s="1233"/>
      <c r="KOV51" s="1233"/>
      <c r="KOW51" s="1232"/>
      <c r="KOX51" s="1233"/>
      <c r="KOY51" s="1233"/>
      <c r="KOZ51" s="1233"/>
      <c r="KPA51" s="1233"/>
      <c r="KPB51" s="1233"/>
      <c r="KPC51" s="1233"/>
      <c r="KPD51" s="1233"/>
      <c r="KPE51" s="1233"/>
      <c r="KPF51" s="1232"/>
      <c r="KPG51" s="1233"/>
      <c r="KPH51" s="1233"/>
      <c r="KPI51" s="1233"/>
      <c r="KPJ51" s="1233"/>
      <c r="KPK51" s="1233"/>
      <c r="KPL51" s="1233"/>
      <c r="KPM51" s="1233"/>
      <c r="KPN51" s="1233"/>
      <c r="KPO51" s="1232"/>
      <c r="KPP51" s="1233"/>
      <c r="KPQ51" s="1233"/>
      <c r="KPR51" s="1233"/>
      <c r="KPS51" s="1233"/>
      <c r="KPT51" s="1233"/>
      <c r="KPU51" s="1233"/>
      <c r="KPV51" s="1233"/>
      <c r="KPW51" s="1233"/>
      <c r="KPX51" s="1232"/>
      <c r="KPY51" s="1233"/>
      <c r="KPZ51" s="1233"/>
      <c r="KQA51" s="1233"/>
      <c r="KQB51" s="1233"/>
      <c r="KQC51" s="1233"/>
      <c r="KQD51" s="1233"/>
      <c r="KQE51" s="1233"/>
      <c r="KQF51" s="1233"/>
      <c r="KQG51" s="1232"/>
      <c r="KQH51" s="1233"/>
      <c r="KQI51" s="1233"/>
      <c r="KQJ51" s="1233"/>
      <c r="KQK51" s="1233"/>
      <c r="KQL51" s="1233"/>
      <c r="KQM51" s="1233"/>
      <c r="KQN51" s="1233"/>
      <c r="KQO51" s="1233"/>
      <c r="KQP51" s="1232"/>
      <c r="KQQ51" s="1233"/>
      <c r="KQR51" s="1233"/>
      <c r="KQS51" s="1233"/>
      <c r="KQT51" s="1233"/>
      <c r="KQU51" s="1233"/>
      <c r="KQV51" s="1233"/>
      <c r="KQW51" s="1233"/>
      <c r="KQX51" s="1233"/>
      <c r="KQY51" s="1232"/>
      <c r="KQZ51" s="1233"/>
      <c r="KRA51" s="1233"/>
      <c r="KRB51" s="1233"/>
      <c r="KRC51" s="1233"/>
      <c r="KRD51" s="1233"/>
      <c r="KRE51" s="1233"/>
      <c r="KRF51" s="1233"/>
      <c r="KRG51" s="1233"/>
      <c r="KRH51" s="1232"/>
      <c r="KRI51" s="1233"/>
      <c r="KRJ51" s="1233"/>
      <c r="KRK51" s="1233"/>
      <c r="KRL51" s="1233"/>
      <c r="KRM51" s="1233"/>
      <c r="KRN51" s="1233"/>
      <c r="KRO51" s="1233"/>
      <c r="KRP51" s="1233"/>
      <c r="KRQ51" s="1232"/>
      <c r="KRR51" s="1233"/>
      <c r="KRS51" s="1233"/>
      <c r="KRT51" s="1233"/>
      <c r="KRU51" s="1233"/>
      <c r="KRV51" s="1233"/>
      <c r="KRW51" s="1233"/>
      <c r="KRX51" s="1233"/>
      <c r="KRY51" s="1233"/>
      <c r="KRZ51" s="1232"/>
      <c r="KSA51" s="1233"/>
      <c r="KSB51" s="1233"/>
      <c r="KSC51" s="1233"/>
      <c r="KSD51" s="1233"/>
      <c r="KSE51" s="1233"/>
      <c r="KSF51" s="1233"/>
      <c r="KSG51" s="1233"/>
      <c r="KSH51" s="1233"/>
      <c r="KSI51" s="1232"/>
      <c r="KSJ51" s="1233"/>
      <c r="KSK51" s="1233"/>
      <c r="KSL51" s="1233"/>
      <c r="KSM51" s="1233"/>
      <c r="KSN51" s="1233"/>
      <c r="KSO51" s="1233"/>
      <c r="KSP51" s="1233"/>
      <c r="KSQ51" s="1233"/>
      <c r="KSR51" s="1232"/>
      <c r="KSS51" s="1233"/>
      <c r="KST51" s="1233"/>
      <c r="KSU51" s="1233"/>
      <c r="KSV51" s="1233"/>
      <c r="KSW51" s="1233"/>
      <c r="KSX51" s="1233"/>
      <c r="KSY51" s="1233"/>
      <c r="KSZ51" s="1233"/>
      <c r="KTA51" s="1232"/>
      <c r="KTB51" s="1233"/>
      <c r="KTC51" s="1233"/>
      <c r="KTD51" s="1233"/>
      <c r="KTE51" s="1233"/>
      <c r="KTF51" s="1233"/>
      <c r="KTG51" s="1233"/>
      <c r="KTH51" s="1233"/>
      <c r="KTI51" s="1233"/>
      <c r="KTJ51" s="1232"/>
      <c r="KTK51" s="1233"/>
      <c r="KTL51" s="1233"/>
      <c r="KTM51" s="1233"/>
      <c r="KTN51" s="1233"/>
      <c r="KTO51" s="1233"/>
      <c r="KTP51" s="1233"/>
      <c r="KTQ51" s="1233"/>
      <c r="KTR51" s="1233"/>
      <c r="KTS51" s="1232"/>
      <c r="KTT51" s="1233"/>
      <c r="KTU51" s="1233"/>
      <c r="KTV51" s="1233"/>
      <c r="KTW51" s="1233"/>
      <c r="KTX51" s="1233"/>
      <c r="KTY51" s="1233"/>
      <c r="KTZ51" s="1233"/>
      <c r="KUA51" s="1233"/>
      <c r="KUB51" s="1232"/>
      <c r="KUC51" s="1233"/>
      <c r="KUD51" s="1233"/>
      <c r="KUE51" s="1233"/>
      <c r="KUF51" s="1233"/>
      <c r="KUG51" s="1233"/>
      <c r="KUH51" s="1233"/>
      <c r="KUI51" s="1233"/>
      <c r="KUJ51" s="1233"/>
      <c r="KUK51" s="1232"/>
      <c r="KUL51" s="1233"/>
      <c r="KUM51" s="1233"/>
      <c r="KUN51" s="1233"/>
      <c r="KUO51" s="1233"/>
      <c r="KUP51" s="1233"/>
      <c r="KUQ51" s="1233"/>
      <c r="KUR51" s="1233"/>
      <c r="KUS51" s="1233"/>
      <c r="KUT51" s="1232"/>
      <c r="KUU51" s="1233"/>
      <c r="KUV51" s="1233"/>
      <c r="KUW51" s="1233"/>
      <c r="KUX51" s="1233"/>
      <c r="KUY51" s="1233"/>
      <c r="KUZ51" s="1233"/>
      <c r="KVA51" s="1233"/>
      <c r="KVB51" s="1233"/>
      <c r="KVC51" s="1232"/>
      <c r="KVD51" s="1233"/>
      <c r="KVE51" s="1233"/>
      <c r="KVF51" s="1233"/>
      <c r="KVG51" s="1233"/>
      <c r="KVH51" s="1233"/>
      <c r="KVI51" s="1233"/>
      <c r="KVJ51" s="1233"/>
      <c r="KVK51" s="1233"/>
      <c r="KVL51" s="1232"/>
      <c r="KVM51" s="1233"/>
      <c r="KVN51" s="1233"/>
      <c r="KVO51" s="1233"/>
      <c r="KVP51" s="1233"/>
      <c r="KVQ51" s="1233"/>
      <c r="KVR51" s="1233"/>
      <c r="KVS51" s="1233"/>
      <c r="KVT51" s="1233"/>
      <c r="KVU51" s="1232"/>
      <c r="KVV51" s="1233"/>
      <c r="KVW51" s="1233"/>
      <c r="KVX51" s="1233"/>
      <c r="KVY51" s="1233"/>
      <c r="KVZ51" s="1233"/>
      <c r="KWA51" s="1233"/>
      <c r="KWB51" s="1233"/>
      <c r="KWC51" s="1233"/>
      <c r="KWD51" s="1232"/>
      <c r="KWE51" s="1233"/>
      <c r="KWF51" s="1233"/>
      <c r="KWG51" s="1233"/>
      <c r="KWH51" s="1233"/>
      <c r="KWI51" s="1233"/>
      <c r="KWJ51" s="1233"/>
      <c r="KWK51" s="1233"/>
      <c r="KWL51" s="1233"/>
      <c r="KWM51" s="1232"/>
      <c r="KWN51" s="1233"/>
      <c r="KWO51" s="1233"/>
      <c r="KWP51" s="1233"/>
      <c r="KWQ51" s="1233"/>
      <c r="KWR51" s="1233"/>
      <c r="KWS51" s="1233"/>
      <c r="KWT51" s="1233"/>
      <c r="KWU51" s="1233"/>
      <c r="KWV51" s="1232"/>
      <c r="KWW51" s="1233"/>
      <c r="KWX51" s="1233"/>
      <c r="KWY51" s="1233"/>
      <c r="KWZ51" s="1233"/>
      <c r="KXA51" s="1233"/>
      <c r="KXB51" s="1233"/>
      <c r="KXC51" s="1233"/>
      <c r="KXD51" s="1233"/>
      <c r="KXE51" s="1232"/>
      <c r="KXF51" s="1233"/>
      <c r="KXG51" s="1233"/>
      <c r="KXH51" s="1233"/>
      <c r="KXI51" s="1233"/>
      <c r="KXJ51" s="1233"/>
      <c r="KXK51" s="1233"/>
      <c r="KXL51" s="1233"/>
      <c r="KXM51" s="1233"/>
      <c r="KXN51" s="1232"/>
      <c r="KXO51" s="1233"/>
      <c r="KXP51" s="1233"/>
      <c r="KXQ51" s="1233"/>
      <c r="KXR51" s="1233"/>
      <c r="KXS51" s="1233"/>
      <c r="KXT51" s="1233"/>
      <c r="KXU51" s="1233"/>
      <c r="KXV51" s="1233"/>
      <c r="KXW51" s="1232"/>
      <c r="KXX51" s="1233"/>
      <c r="KXY51" s="1233"/>
      <c r="KXZ51" s="1233"/>
      <c r="KYA51" s="1233"/>
      <c r="KYB51" s="1233"/>
      <c r="KYC51" s="1233"/>
      <c r="KYD51" s="1233"/>
      <c r="KYE51" s="1233"/>
      <c r="KYF51" s="1232"/>
      <c r="KYG51" s="1233"/>
      <c r="KYH51" s="1233"/>
      <c r="KYI51" s="1233"/>
      <c r="KYJ51" s="1233"/>
      <c r="KYK51" s="1233"/>
      <c r="KYL51" s="1233"/>
      <c r="KYM51" s="1233"/>
      <c r="KYN51" s="1233"/>
      <c r="KYO51" s="1232"/>
      <c r="KYP51" s="1233"/>
      <c r="KYQ51" s="1233"/>
      <c r="KYR51" s="1233"/>
      <c r="KYS51" s="1233"/>
      <c r="KYT51" s="1233"/>
      <c r="KYU51" s="1233"/>
      <c r="KYV51" s="1233"/>
      <c r="KYW51" s="1233"/>
      <c r="KYX51" s="1232"/>
      <c r="KYY51" s="1233"/>
      <c r="KYZ51" s="1233"/>
      <c r="KZA51" s="1233"/>
      <c r="KZB51" s="1233"/>
      <c r="KZC51" s="1233"/>
      <c r="KZD51" s="1233"/>
      <c r="KZE51" s="1233"/>
      <c r="KZF51" s="1233"/>
      <c r="KZG51" s="1232"/>
      <c r="KZH51" s="1233"/>
      <c r="KZI51" s="1233"/>
      <c r="KZJ51" s="1233"/>
      <c r="KZK51" s="1233"/>
      <c r="KZL51" s="1233"/>
      <c r="KZM51" s="1233"/>
      <c r="KZN51" s="1233"/>
      <c r="KZO51" s="1233"/>
      <c r="KZP51" s="1232"/>
      <c r="KZQ51" s="1233"/>
      <c r="KZR51" s="1233"/>
      <c r="KZS51" s="1233"/>
      <c r="KZT51" s="1233"/>
      <c r="KZU51" s="1233"/>
      <c r="KZV51" s="1233"/>
      <c r="KZW51" s="1233"/>
      <c r="KZX51" s="1233"/>
      <c r="KZY51" s="1232"/>
      <c r="KZZ51" s="1233"/>
      <c r="LAA51" s="1233"/>
      <c r="LAB51" s="1233"/>
      <c r="LAC51" s="1233"/>
      <c r="LAD51" s="1233"/>
      <c r="LAE51" s="1233"/>
      <c r="LAF51" s="1233"/>
      <c r="LAG51" s="1233"/>
      <c r="LAH51" s="1232"/>
      <c r="LAI51" s="1233"/>
      <c r="LAJ51" s="1233"/>
      <c r="LAK51" s="1233"/>
      <c r="LAL51" s="1233"/>
      <c r="LAM51" s="1233"/>
      <c r="LAN51" s="1233"/>
      <c r="LAO51" s="1233"/>
      <c r="LAP51" s="1233"/>
      <c r="LAQ51" s="1232"/>
      <c r="LAR51" s="1233"/>
      <c r="LAS51" s="1233"/>
      <c r="LAT51" s="1233"/>
      <c r="LAU51" s="1233"/>
      <c r="LAV51" s="1233"/>
      <c r="LAW51" s="1233"/>
      <c r="LAX51" s="1233"/>
      <c r="LAY51" s="1233"/>
      <c r="LAZ51" s="1232"/>
      <c r="LBA51" s="1233"/>
      <c r="LBB51" s="1233"/>
      <c r="LBC51" s="1233"/>
      <c r="LBD51" s="1233"/>
      <c r="LBE51" s="1233"/>
      <c r="LBF51" s="1233"/>
      <c r="LBG51" s="1233"/>
      <c r="LBH51" s="1233"/>
      <c r="LBI51" s="1232"/>
      <c r="LBJ51" s="1233"/>
      <c r="LBK51" s="1233"/>
      <c r="LBL51" s="1233"/>
      <c r="LBM51" s="1233"/>
      <c r="LBN51" s="1233"/>
      <c r="LBO51" s="1233"/>
      <c r="LBP51" s="1233"/>
      <c r="LBQ51" s="1233"/>
      <c r="LBR51" s="1232"/>
      <c r="LBS51" s="1233"/>
      <c r="LBT51" s="1233"/>
      <c r="LBU51" s="1233"/>
      <c r="LBV51" s="1233"/>
      <c r="LBW51" s="1233"/>
      <c r="LBX51" s="1233"/>
      <c r="LBY51" s="1233"/>
      <c r="LBZ51" s="1233"/>
      <c r="LCA51" s="1232"/>
      <c r="LCB51" s="1233"/>
      <c r="LCC51" s="1233"/>
      <c r="LCD51" s="1233"/>
      <c r="LCE51" s="1233"/>
      <c r="LCF51" s="1233"/>
      <c r="LCG51" s="1233"/>
      <c r="LCH51" s="1233"/>
      <c r="LCI51" s="1233"/>
      <c r="LCJ51" s="1232"/>
      <c r="LCK51" s="1233"/>
      <c r="LCL51" s="1233"/>
      <c r="LCM51" s="1233"/>
      <c r="LCN51" s="1233"/>
      <c r="LCO51" s="1233"/>
      <c r="LCP51" s="1233"/>
      <c r="LCQ51" s="1233"/>
      <c r="LCR51" s="1233"/>
      <c r="LCS51" s="1232"/>
      <c r="LCT51" s="1233"/>
      <c r="LCU51" s="1233"/>
      <c r="LCV51" s="1233"/>
      <c r="LCW51" s="1233"/>
      <c r="LCX51" s="1233"/>
      <c r="LCY51" s="1233"/>
      <c r="LCZ51" s="1233"/>
      <c r="LDA51" s="1233"/>
      <c r="LDB51" s="1232"/>
      <c r="LDC51" s="1233"/>
      <c r="LDD51" s="1233"/>
      <c r="LDE51" s="1233"/>
      <c r="LDF51" s="1233"/>
      <c r="LDG51" s="1233"/>
      <c r="LDH51" s="1233"/>
      <c r="LDI51" s="1233"/>
      <c r="LDJ51" s="1233"/>
      <c r="LDK51" s="1232"/>
      <c r="LDL51" s="1233"/>
      <c r="LDM51" s="1233"/>
      <c r="LDN51" s="1233"/>
      <c r="LDO51" s="1233"/>
      <c r="LDP51" s="1233"/>
      <c r="LDQ51" s="1233"/>
      <c r="LDR51" s="1233"/>
      <c r="LDS51" s="1233"/>
      <c r="LDT51" s="1232"/>
      <c r="LDU51" s="1233"/>
      <c r="LDV51" s="1233"/>
      <c r="LDW51" s="1233"/>
      <c r="LDX51" s="1233"/>
      <c r="LDY51" s="1233"/>
      <c r="LDZ51" s="1233"/>
      <c r="LEA51" s="1233"/>
      <c r="LEB51" s="1233"/>
      <c r="LEC51" s="1232"/>
      <c r="LED51" s="1233"/>
      <c r="LEE51" s="1233"/>
      <c r="LEF51" s="1233"/>
      <c r="LEG51" s="1233"/>
      <c r="LEH51" s="1233"/>
      <c r="LEI51" s="1233"/>
      <c r="LEJ51" s="1233"/>
      <c r="LEK51" s="1233"/>
      <c r="LEL51" s="1232"/>
      <c r="LEM51" s="1233"/>
      <c r="LEN51" s="1233"/>
      <c r="LEO51" s="1233"/>
      <c r="LEP51" s="1233"/>
      <c r="LEQ51" s="1233"/>
      <c r="LER51" s="1233"/>
      <c r="LES51" s="1233"/>
      <c r="LET51" s="1233"/>
      <c r="LEU51" s="1232"/>
      <c r="LEV51" s="1233"/>
      <c r="LEW51" s="1233"/>
      <c r="LEX51" s="1233"/>
      <c r="LEY51" s="1233"/>
      <c r="LEZ51" s="1233"/>
      <c r="LFA51" s="1233"/>
      <c r="LFB51" s="1233"/>
      <c r="LFC51" s="1233"/>
      <c r="LFD51" s="1232"/>
      <c r="LFE51" s="1233"/>
      <c r="LFF51" s="1233"/>
      <c r="LFG51" s="1233"/>
      <c r="LFH51" s="1233"/>
      <c r="LFI51" s="1233"/>
      <c r="LFJ51" s="1233"/>
      <c r="LFK51" s="1233"/>
      <c r="LFL51" s="1233"/>
      <c r="LFM51" s="1232"/>
      <c r="LFN51" s="1233"/>
      <c r="LFO51" s="1233"/>
      <c r="LFP51" s="1233"/>
      <c r="LFQ51" s="1233"/>
      <c r="LFR51" s="1233"/>
      <c r="LFS51" s="1233"/>
      <c r="LFT51" s="1233"/>
      <c r="LFU51" s="1233"/>
      <c r="LFV51" s="1232"/>
      <c r="LFW51" s="1233"/>
      <c r="LFX51" s="1233"/>
      <c r="LFY51" s="1233"/>
      <c r="LFZ51" s="1233"/>
      <c r="LGA51" s="1233"/>
      <c r="LGB51" s="1233"/>
      <c r="LGC51" s="1233"/>
      <c r="LGD51" s="1233"/>
      <c r="LGE51" s="1232"/>
      <c r="LGF51" s="1233"/>
      <c r="LGG51" s="1233"/>
      <c r="LGH51" s="1233"/>
      <c r="LGI51" s="1233"/>
      <c r="LGJ51" s="1233"/>
      <c r="LGK51" s="1233"/>
      <c r="LGL51" s="1233"/>
      <c r="LGM51" s="1233"/>
      <c r="LGN51" s="1232"/>
      <c r="LGO51" s="1233"/>
      <c r="LGP51" s="1233"/>
      <c r="LGQ51" s="1233"/>
      <c r="LGR51" s="1233"/>
      <c r="LGS51" s="1233"/>
      <c r="LGT51" s="1233"/>
      <c r="LGU51" s="1233"/>
      <c r="LGV51" s="1233"/>
      <c r="LGW51" s="1232"/>
      <c r="LGX51" s="1233"/>
      <c r="LGY51" s="1233"/>
      <c r="LGZ51" s="1233"/>
      <c r="LHA51" s="1233"/>
      <c r="LHB51" s="1233"/>
      <c r="LHC51" s="1233"/>
      <c r="LHD51" s="1233"/>
      <c r="LHE51" s="1233"/>
      <c r="LHF51" s="1232"/>
      <c r="LHG51" s="1233"/>
      <c r="LHH51" s="1233"/>
      <c r="LHI51" s="1233"/>
      <c r="LHJ51" s="1233"/>
      <c r="LHK51" s="1233"/>
      <c r="LHL51" s="1233"/>
      <c r="LHM51" s="1233"/>
      <c r="LHN51" s="1233"/>
      <c r="LHO51" s="1232"/>
      <c r="LHP51" s="1233"/>
      <c r="LHQ51" s="1233"/>
      <c r="LHR51" s="1233"/>
      <c r="LHS51" s="1233"/>
      <c r="LHT51" s="1233"/>
      <c r="LHU51" s="1233"/>
      <c r="LHV51" s="1233"/>
      <c r="LHW51" s="1233"/>
      <c r="LHX51" s="1232"/>
      <c r="LHY51" s="1233"/>
      <c r="LHZ51" s="1233"/>
      <c r="LIA51" s="1233"/>
      <c r="LIB51" s="1233"/>
      <c r="LIC51" s="1233"/>
      <c r="LID51" s="1233"/>
      <c r="LIE51" s="1233"/>
      <c r="LIF51" s="1233"/>
      <c r="LIG51" s="1232"/>
      <c r="LIH51" s="1233"/>
      <c r="LII51" s="1233"/>
      <c r="LIJ51" s="1233"/>
      <c r="LIK51" s="1233"/>
      <c r="LIL51" s="1233"/>
      <c r="LIM51" s="1233"/>
      <c r="LIN51" s="1233"/>
      <c r="LIO51" s="1233"/>
      <c r="LIP51" s="1232"/>
      <c r="LIQ51" s="1233"/>
      <c r="LIR51" s="1233"/>
      <c r="LIS51" s="1233"/>
      <c r="LIT51" s="1233"/>
      <c r="LIU51" s="1233"/>
      <c r="LIV51" s="1233"/>
      <c r="LIW51" s="1233"/>
      <c r="LIX51" s="1233"/>
      <c r="LIY51" s="1232"/>
      <c r="LIZ51" s="1233"/>
      <c r="LJA51" s="1233"/>
      <c r="LJB51" s="1233"/>
      <c r="LJC51" s="1233"/>
      <c r="LJD51" s="1233"/>
      <c r="LJE51" s="1233"/>
      <c r="LJF51" s="1233"/>
      <c r="LJG51" s="1233"/>
      <c r="LJH51" s="1232"/>
      <c r="LJI51" s="1233"/>
      <c r="LJJ51" s="1233"/>
      <c r="LJK51" s="1233"/>
      <c r="LJL51" s="1233"/>
      <c r="LJM51" s="1233"/>
      <c r="LJN51" s="1233"/>
      <c r="LJO51" s="1233"/>
      <c r="LJP51" s="1233"/>
      <c r="LJQ51" s="1232"/>
      <c r="LJR51" s="1233"/>
      <c r="LJS51" s="1233"/>
      <c r="LJT51" s="1233"/>
      <c r="LJU51" s="1233"/>
      <c r="LJV51" s="1233"/>
      <c r="LJW51" s="1233"/>
      <c r="LJX51" s="1233"/>
      <c r="LJY51" s="1233"/>
      <c r="LJZ51" s="1232"/>
      <c r="LKA51" s="1233"/>
      <c r="LKB51" s="1233"/>
      <c r="LKC51" s="1233"/>
      <c r="LKD51" s="1233"/>
      <c r="LKE51" s="1233"/>
      <c r="LKF51" s="1233"/>
      <c r="LKG51" s="1233"/>
      <c r="LKH51" s="1233"/>
      <c r="LKI51" s="1232"/>
      <c r="LKJ51" s="1233"/>
      <c r="LKK51" s="1233"/>
      <c r="LKL51" s="1233"/>
      <c r="LKM51" s="1233"/>
      <c r="LKN51" s="1233"/>
      <c r="LKO51" s="1233"/>
      <c r="LKP51" s="1233"/>
      <c r="LKQ51" s="1233"/>
      <c r="LKR51" s="1232"/>
      <c r="LKS51" s="1233"/>
      <c r="LKT51" s="1233"/>
      <c r="LKU51" s="1233"/>
      <c r="LKV51" s="1233"/>
      <c r="LKW51" s="1233"/>
      <c r="LKX51" s="1233"/>
      <c r="LKY51" s="1233"/>
      <c r="LKZ51" s="1233"/>
      <c r="LLA51" s="1232"/>
      <c r="LLB51" s="1233"/>
      <c r="LLC51" s="1233"/>
      <c r="LLD51" s="1233"/>
      <c r="LLE51" s="1233"/>
      <c r="LLF51" s="1233"/>
      <c r="LLG51" s="1233"/>
      <c r="LLH51" s="1233"/>
      <c r="LLI51" s="1233"/>
      <c r="LLJ51" s="1232"/>
      <c r="LLK51" s="1233"/>
      <c r="LLL51" s="1233"/>
      <c r="LLM51" s="1233"/>
      <c r="LLN51" s="1233"/>
      <c r="LLO51" s="1233"/>
      <c r="LLP51" s="1233"/>
      <c r="LLQ51" s="1233"/>
      <c r="LLR51" s="1233"/>
      <c r="LLS51" s="1232"/>
      <c r="LLT51" s="1233"/>
      <c r="LLU51" s="1233"/>
      <c r="LLV51" s="1233"/>
      <c r="LLW51" s="1233"/>
      <c r="LLX51" s="1233"/>
      <c r="LLY51" s="1233"/>
      <c r="LLZ51" s="1233"/>
      <c r="LMA51" s="1233"/>
      <c r="LMB51" s="1232"/>
      <c r="LMC51" s="1233"/>
      <c r="LMD51" s="1233"/>
      <c r="LME51" s="1233"/>
      <c r="LMF51" s="1233"/>
      <c r="LMG51" s="1233"/>
      <c r="LMH51" s="1233"/>
      <c r="LMI51" s="1233"/>
      <c r="LMJ51" s="1233"/>
      <c r="LMK51" s="1232"/>
      <c r="LML51" s="1233"/>
      <c r="LMM51" s="1233"/>
      <c r="LMN51" s="1233"/>
      <c r="LMO51" s="1233"/>
      <c r="LMP51" s="1233"/>
      <c r="LMQ51" s="1233"/>
      <c r="LMR51" s="1233"/>
      <c r="LMS51" s="1233"/>
      <c r="LMT51" s="1232"/>
      <c r="LMU51" s="1233"/>
      <c r="LMV51" s="1233"/>
      <c r="LMW51" s="1233"/>
      <c r="LMX51" s="1233"/>
      <c r="LMY51" s="1233"/>
      <c r="LMZ51" s="1233"/>
      <c r="LNA51" s="1233"/>
      <c r="LNB51" s="1233"/>
      <c r="LNC51" s="1232"/>
      <c r="LND51" s="1233"/>
      <c r="LNE51" s="1233"/>
      <c r="LNF51" s="1233"/>
      <c r="LNG51" s="1233"/>
      <c r="LNH51" s="1233"/>
      <c r="LNI51" s="1233"/>
      <c r="LNJ51" s="1233"/>
      <c r="LNK51" s="1233"/>
      <c r="LNL51" s="1232"/>
      <c r="LNM51" s="1233"/>
      <c r="LNN51" s="1233"/>
      <c r="LNO51" s="1233"/>
      <c r="LNP51" s="1233"/>
      <c r="LNQ51" s="1233"/>
      <c r="LNR51" s="1233"/>
      <c r="LNS51" s="1233"/>
      <c r="LNT51" s="1233"/>
      <c r="LNU51" s="1232"/>
      <c r="LNV51" s="1233"/>
      <c r="LNW51" s="1233"/>
      <c r="LNX51" s="1233"/>
      <c r="LNY51" s="1233"/>
      <c r="LNZ51" s="1233"/>
      <c r="LOA51" s="1233"/>
      <c r="LOB51" s="1233"/>
      <c r="LOC51" s="1233"/>
      <c r="LOD51" s="1232"/>
      <c r="LOE51" s="1233"/>
      <c r="LOF51" s="1233"/>
      <c r="LOG51" s="1233"/>
      <c r="LOH51" s="1233"/>
      <c r="LOI51" s="1233"/>
      <c r="LOJ51" s="1233"/>
      <c r="LOK51" s="1233"/>
      <c r="LOL51" s="1233"/>
      <c r="LOM51" s="1232"/>
      <c r="LON51" s="1233"/>
      <c r="LOO51" s="1233"/>
      <c r="LOP51" s="1233"/>
      <c r="LOQ51" s="1233"/>
      <c r="LOR51" s="1233"/>
      <c r="LOS51" s="1233"/>
      <c r="LOT51" s="1233"/>
      <c r="LOU51" s="1233"/>
      <c r="LOV51" s="1232"/>
      <c r="LOW51" s="1233"/>
      <c r="LOX51" s="1233"/>
      <c r="LOY51" s="1233"/>
      <c r="LOZ51" s="1233"/>
      <c r="LPA51" s="1233"/>
      <c r="LPB51" s="1233"/>
      <c r="LPC51" s="1233"/>
      <c r="LPD51" s="1233"/>
      <c r="LPE51" s="1232"/>
      <c r="LPF51" s="1233"/>
      <c r="LPG51" s="1233"/>
      <c r="LPH51" s="1233"/>
      <c r="LPI51" s="1233"/>
      <c r="LPJ51" s="1233"/>
      <c r="LPK51" s="1233"/>
      <c r="LPL51" s="1233"/>
      <c r="LPM51" s="1233"/>
      <c r="LPN51" s="1232"/>
      <c r="LPO51" s="1233"/>
      <c r="LPP51" s="1233"/>
      <c r="LPQ51" s="1233"/>
      <c r="LPR51" s="1233"/>
      <c r="LPS51" s="1233"/>
      <c r="LPT51" s="1233"/>
      <c r="LPU51" s="1233"/>
      <c r="LPV51" s="1233"/>
      <c r="LPW51" s="1232"/>
      <c r="LPX51" s="1233"/>
      <c r="LPY51" s="1233"/>
      <c r="LPZ51" s="1233"/>
      <c r="LQA51" s="1233"/>
      <c r="LQB51" s="1233"/>
      <c r="LQC51" s="1233"/>
      <c r="LQD51" s="1233"/>
      <c r="LQE51" s="1233"/>
      <c r="LQF51" s="1232"/>
      <c r="LQG51" s="1233"/>
      <c r="LQH51" s="1233"/>
      <c r="LQI51" s="1233"/>
      <c r="LQJ51" s="1233"/>
      <c r="LQK51" s="1233"/>
      <c r="LQL51" s="1233"/>
      <c r="LQM51" s="1233"/>
      <c r="LQN51" s="1233"/>
      <c r="LQO51" s="1232"/>
      <c r="LQP51" s="1233"/>
      <c r="LQQ51" s="1233"/>
      <c r="LQR51" s="1233"/>
      <c r="LQS51" s="1233"/>
      <c r="LQT51" s="1233"/>
      <c r="LQU51" s="1233"/>
      <c r="LQV51" s="1233"/>
      <c r="LQW51" s="1233"/>
      <c r="LQX51" s="1232"/>
      <c r="LQY51" s="1233"/>
      <c r="LQZ51" s="1233"/>
      <c r="LRA51" s="1233"/>
      <c r="LRB51" s="1233"/>
      <c r="LRC51" s="1233"/>
      <c r="LRD51" s="1233"/>
      <c r="LRE51" s="1233"/>
      <c r="LRF51" s="1233"/>
      <c r="LRG51" s="1232"/>
      <c r="LRH51" s="1233"/>
      <c r="LRI51" s="1233"/>
      <c r="LRJ51" s="1233"/>
      <c r="LRK51" s="1233"/>
      <c r="LRL51" s="1233"/>
      <c r="LRM51" s="1233"/>
      <c r="LRN51" s="1233"/>
      <c r="LRO51" s="1233"/>
      <c r="LRP51" s="1232"/>
      <c r="LRQ51" s="1233"/>
      <c r="LRR51" s="1233"/>
      <c r="LRS51" s="1233"/>
      <c r="LRT51" s="1233"/>
      <c r="LRU51" s="1233"/>
      <c r="LRV51" s="1233"/>
      <c r="LRW51" s="1233"/>
      <c r="LRX51" s="1233"/>
      <c r="LRY51" s="1232"/>
      <c r="LRZ51" s="1233"/>
      <c r="LSA51" s="1233"/>
      <c r="LSB51" s="1233"/>
      <c r="LSC51" s="1233"/>
      <c r="LSD51" s="1233"/>
      <c r="LSE51" s="1233"/>
      <c r="LSF51" s="1233"/>
      <c r="LSG51" s="1233"/>
      <c r="LSH51" s="1232"/>
      <c r="LSI51" s="1233"/>
      <c r="LSJ51" s="1233"/>
      <c r="LSK51" s="1233"/>
      <c r="LSL51" s="1233"/>
      <c r="LSM51" s="1233"/>
      <c r="LSN51" s="1233"/>
      <c r="LSO51" s="1233"/>
      <c r="LSP51" s="1233"/>
      <c r="LSQ51" s="1232"/>
      <c r="LSR51" s="1233"/>
      <c r="LSS51" s="1233"/>
      <c r="LST51" s="1233"/>
      <c r="LSU51" s="1233"/>
      <c r="LSV51" s="1233"/>
      <c r="LSW51" s="1233"/>
      <c r="LSX51" s="1233"/>
      <c r="LSY51" s="1233"/>
      <c r="LSZ51" s="1232"/>
      <c r="LTA51" s="1233"/>
      <c r="LTB51" s="1233"/>
      <c r="LTC51" s="1233"/>
      <c r="LTD51" s="1233"/>
      <c r="LTE51" s="1233"/>
      <c r="LTF51" s="1233"/>
      <c r="LTG51" s="1233"/>
      <c r="LTH51" s="1233"/>
      <c r="LTI51" s="1232"/>
      <c r="LTJ51" s="1233"/>
      <c r="LTK51" s="1233"/>
      <c r="LTL51" s="1233"/>
      <c r="LTM51" s="1233"/>
      <c r="LTN51" s="1233"/>
      <c r="LTO51" s="1233"/>
      <c r="LTP51" s="1233"/>
      <c r="LTQ51" s="1233"/>
      <c r="LTR51" s="1232"/>
      <c r="LTS51" s="1233"/>
      <c r="LTT51" s="1233"/>
      <c r="LTU51" s="1233"/>
      <c r="LTV51" s="1233"/>
      <c r="LTW51" s="1233"/>
      <c r="LTX51" s="1233"/>
      <c r="LTY51" s="1233"/>
      <c r="LTZ51" s="1233"/>
      <c r="LUA51" s="1232"/>
      <c r="LUB51" s="1233"/>
      <c r="LUC51" s="1233"/>
      <c r="LUD51" s="1233"/>
      <c r="LUE51" s="1233"/>
      <c r="LUF51" s="1233"/>
      <c r="LUG51" s="1233"/>
      <c r="LUH51" s="1233"/>
      <c r="LUI51" s="1233"/>
      <c r="LUJ51" s="1232"/>
      <c r="LUK51" s="1233"/>
      <c r="LUL51" s="1233"/>
      <c r="LUM51" s="1233"/>
      <c r="LUN51" s="1233"/>
      <c r="LUO51" s="1233"/>
      <c r="LUP51" s="1233"/>
      <c r="LUQ51" s="1233"/>
      <c r="LUR51" s="1233"/>
      <c r="LUS51" s="1232"/>
      <c r="LUT51" s="1233"/>
      <c r="LUU51" s="1233"/>
      <c r="LUV51" s="1233"/>
      <c r="LUW51" s="1233"/>
      <c r="LUX51" s="1233"/>
      <c r="LUY51" s="1233"/>
      <c r="LUZ51" s="1233"/>
      <c r="LVA51" s="1233"/>
      <c r="LVB51" s="1232"/>
      <c r="LVC51" s="1233"/>
      <c r="LVD51" s="1233"/>
      <c r="LVE51" s="1233"/>
      <c r="LVF51" s="1233"/>
      <c r="LVG51" s="1233"/>
      <c r="LVH51" s="1233"/>
      <c r="LVI51" s="1233"/>
      <c r="LVJ51" s="1233"/>
      <c r="LVK51" s="1232"/>
      <c r="LVL51" s="1233"/>
      <c r="LVM51" s="1233"/>
      <c r="LVN51" s="1233"/>
      <c r="LVO51" s="1233"/>
      <c r="LVP51" s="1233"/>
      <c r="LVQ51" s="1233"/>
      <c r="LVR51" s="1233"/>
      <c r="LVS51" s="1233"/>
      <c r="LVT51" s="1232"/>
      <c r="LVU51" s="1233"/>
      <c r="LVV51" s="1233"/>
      <c r="LVW51" s="1233"/>
      <c r="LVX51" s="1233"/>
      <c r="LVY51" s="1233"/>
      <c r="LVZ51" s="1233"/>
      <c r="LWA51" s="1233"/>
      <c r="LWB51" s="1233"/>
      <c r="LWC51" s="1232"/>
      <c r="LWD51" s="1233"/>
      <c r="LWE51" s="1233"/>
      <c r="LWF51" s="1233"/>
      <c r="LWG51" s="1233"/>
      <c r="LWH51" s="1233"/>
      <c r="LWI51" s="1233"/>
      <c r="LWJ51" s="1233"/>
      <c r="LWK51" s="1233"/>
      <c r="LWL51" s="1232"/>
      <c r="LWM51" s="1233"/>
      <c r="LWN51" s="1233"/>
      <c r="LWO51" s="1233"/>
      <c r="LWP51" s="1233"/>
      <c r="LWQ51" s="1233"/>
      <c r="LWR51" s="1233"/>
      <c r="LWS51" s="1233"/>
      <c r="LWT51" s="1233"/>
      <c r="LWU51" s="1232"/>
      <c r="LWV51" s="1233"/>
      <c r="LWW51" s="1233"/>
      <c r="LWX51" s="1233"/>
      <c r="LWY51" s="1233"/>
      <c r="LWZ51" s="1233"/>
      <c r="LXA51" s="1233"/>
      <c r="LXB51" s="1233"/>
      <c r="LXC51" s="1233"/>
      <c r="LXD51" s="1232"/>
      <c r="LXE51" s="1233"/>
      <c r="LXF51" s="1233"/>
      <c r="LXG51" s="1233"/>
      <c r="LXH51" s="1233"/>
      <c r="LXI51" s="1233"/>
      <c r="LXJ51" s="1233"/>
      <c r="LXK51" s="1233"/>
      <c r="LXL51" s="1233"/>
      <c r="LXM51" s="1232"/>
      <c r="LXN51" s="1233"/>
      <c r="LXO51" s="1233"/>
      <c r="LXP51" s="1233"/>
      <c r="LXQ51" s="1233"/>
      <c r="LXR51" s="1233"/>
      <c r="LXS51" s="1233"/>
      <c r="LXT51" s="1233"/>
      <c r="LXU51" s="1233"/>
      <c r="LXV51" s="1232"/>
      <c r="LXW51" s="1233"/>
      <c r="LXX51" s="1233"/>
      <c r="LXY51" s="1233"/>
      <c r="LXZ51" s="1233"/>
      <c r="LYA51" s="1233"/>
      <c r="LYB51" s="1233"/>
      <c r="LYC51" s="1233"/>
      <c r="LYD51" s="1233"/>
      <c r="LYE51" s="1232"/>
      <c r="LYF51" s="1233"/>
      <c r="LYG51" s="1233"/>
      <c r="LYH51" s="1233"/>
      <c r="LYI51" s="1233"/>
      <c r="LYJ51" s="1233"/>
      <c r="LYK51" s="1233"/>
      <c r="LYL51" s="1233"/>
      <c r="LYM51" s="1233"/>
      <c r="LYN51" s="1232"/>
      <c r="LYO51" s="1233"/>
      <c r="LYP51" s="1233"/>
      <c r="LYQ51" s="1233"/>
      <c r="LYR51" s="1233"/>
      <c r="LYS51" s="1233"/>
      <c r="LYT51" s="1233"/>
      <c r="LYU51" s="1233"/>
      <c r="LYV51" s="1233"/>
      <c r="LYW51" s="1232"/>
      <c r="LYX51" s="1233"/>
      <c r="LYY51" s="1233"/>
      <c r="LYZ51" s="1233"/>
      <c r="LZA51" s="1233"/>
      <c r="LZB51" s="1233"/>
      <c r="LZC51" s="1233"/>
      <c r="LZD51" s="1233"/>
      <c r="LZE51" s="1233"/>
      <c r="LZF51" s="1232"/>
      <c r="LZG51" s="1233"/>
      <c r="LZH51" s="1233"/>
      <c r="LZI51" s="1233"/>
      <c r="LZJ51" s="1233"/>
      <c r="LZK51" s="1233"/>
      <c r="LZL51" s="1233"/>
      <c r="LZM51" s="1233"/>
      <c r="LZN51" s="1233"/>
      <c r="LZO51" s="1232"/>
      <c r="LZP51" s="1233"/>
      <c r="LZQ51" s="1233"/>
      <c r="LZR51" s="1233"/>
      <c r="LZS51" s="1233"/>
      <c r="LZT51" s="1233"/>
      <c r="LZU51" s="1233"/>
      <c r="LZV51" s="1233"/>
      <c r="LZW51" s="1233"/>
      <c r="LZX51" s="1232"/>
      <c r="LZY51" s="1233"/>
      <c r="LZZ51" s="1233"/>
      <c r="MAA51" s="1233"/>
      <c r="MAB51" s="1233"/>
      <c r="MAC51" s="1233"/>
      <c r="MAD51" s="1233"/>
      <c r="MAE51" s="1233"/>
      <c r="MAF51" s="1233"/>
      <c r="MAG51" s="1232"/>
      <c r="MAH51" s="1233"/>
      <c r="MAI51" s="1233"/>
      <c r="MAJ51" s="1233"/>
      <c r="MAK51" s="1233"/>
      <c r="MAL51" s="1233"/>
      <c r="MAM51" s="1233"/>
      <c r="MAN51" s="1233"/>
      <c r="MAO51" s="1233"/>
      <c r="MAP51" s="1232"/>
      <c r="MAQ51" s="1233"/>
      <c r="MAR51" s="1233"/>
      <c r="MAS51" s="1233"/>
      <c r="MAT51" s="1233"/>
      <c r="MAU51" s="1233"/>
      <c r="MAV51" s="1233"/>
      <c r="MAW51" s="1233"/>
      <c r="MAX51" s="1233"/>
      <c r="MAY51" s="1232"/>
      <c r="MAZ51" s="1233"/>
      <c r="MBA51" s="1233"/>
      <c r="MBB51" s="1233"/>
      <c r="MBC51" s="1233"/>
      <c r="MBD51" s="1233"/>
      <c r="MBE51" s="1233"/>
      <c r="MBF51" s="1233"/>
      <c r="MBG51" s="1233"/>
      <c r="MBH51" s="1232"/>
      <c r="MBI51" s="1233"/>
      <c r="MBJ51" s="1233"/>
      <c r="MBK51" s="1233"/>
      <c r="MBL51" s="1233"/>
      <c r="MBM51" s="1233"/>
      <c r="MBN51" s="1233"/>
      <c r="MBO51" s="1233"/>
      <c r="MBP51" s="1233"/>
      <c r="MBQ51" s="1232"/>
      <c r="MBR51" s="1233"/>
      <c r="MBS51" s="1233"/>
      <c r="MBT51" s="1233"/>
      <c r="MBU51" s="1233"/>
      <c r="MBV51" s="1233"/>
      <c r="MBW51" s="1233"/>
      <c r="MBX51" s="1233"/>
      <c r="MBY51" s="1233"/>
      <c r="MBZ51" s="1232"/>
      <c r="MCA51" s="1233"/>
      <c r="MCB51" s="1233"/>
      <c r="MCC51" s="1233"/>
      <c r="MCD51" s="1233"/>
      <c r="MCE51" s="1233"/>
      <c r="MCF51" s="1233"/>
      <c r="MCG51" s="1233"/>
      <c r="MCH51" s="1233"/>
      <c r="MCI51" s="1232"/>
      <c r="MCJ51" s="1233"/>
      <c r="MCK51" s="1233"/>
      <c r="MCL51" s="1233"/>
      <c r="MCM51" s="1233"/>
      <c r="MCN51" s="1233"/>
      <c r="MCO51" s="1233"/>
      <c r="MCP51" s="1233"/>
      <c r="MCQ51" s="1233"/>
      <c r="MCR51" s="1232"/>
      <c r="MCS51" s="1233"/>
      <c r="MCT51" s="1233"/>
      <c r="MCU51" s="1233"/>
      <c r="MCV51" s="1233"/>
      <c r="MCW51" s="1233"/>
      <c r="MCX51" s="1233"/>
      <c r="MCY51" s="1233"/>
      <c r="MCZ51" s="1233"/>
      <c r="MDA51" s="1232"/>
      <c r="MDB51" s="1233"/>
      <c r="MDC51" s="1233"/>
      <c r="MDD51" s="1233"/>
      <c r="MDE51" s="1233"/>
      <c r="MDF51" s="1233"/>
      <c r="MDG51" s="1233"/>
      <c r="MDH51" s="1233"/>
      <c r="MDI51" s="1233"/>
      <c r="MDJ51" s="1232"/>
      <c r="MDK51" s="1233"/>
      <c r="MDL51" s="1233"/>
      <c r="MDM51" s="1233"/>
      <c r="MDN51" s="1233"/>
      <c r="MDO51" s="1233"/>
      <c r="MDP51" s="1233"/>
      <c r="MDQ51" s="1233"/>
      <c r="MDR51" s="1233"/>
      <c r="MDS51" s="1232"/>
      <c r="MDT51" s="1233"/>
      <c r="MDU51" s="1233"/>
      <c r="MDV51" s="1233"/>
      <c r="MDW51" s="1233"/>
      <c r="MDX51" s="1233"/>
      <c r="MDY51" s="1233"/>
      <c r="MDZ51" s="1233"/>
      <c r="MEA51" s="1233"/>
      <c r="MEB51" s="1232"/>
      <c r="MEC51" s="1233"/>
      <c r="MED51" s="1233"/>
      <c r="MEE51" s="1233"/>
      <c r="MEF51" s="1233"/>
      <c r="MEG51" s="1233"/>
      <c r="MEH51" s="1233"/>
      <c r="MEI51" s="1233"/>
      <c r="MEJ51" s="1233"/>
      <c r="MEK51" s="1232"/>
      <c r="MEL51" s="1233"/>
      <c r="MEM51" s="1233"/>
      <c r="MEN51" s="1233"/>
      <c r="MEO51" s="1233"/>
      <c r="MEP51" s="1233"/>
      <c r="MEQ51" s="1233"/>
      <c r="MER51" s="1233"/>
      <c r="MES51" s="1233"/>
      <c r="MET51" s="1232"/>
      <c r="MEU51" s="1233"/>
      <c r="MEV51" s="1233"/>
      <c r="MEW51" s="1233"/>
      <c r="MEX51" s="1233"/>
      <c r="MEY51" s="1233"/>
      <c r="MEZ51" s="1233"/>
      <c r="MFA51" s="1233"/>
      <c r="MFB51" s="1233"/>
      <c r="MFC51" s="1232"/>
      <c r="MFD51" s="1233"/>
      <c r="MFE51" s="1233"/>
      <c r="MFF51" s="1233"/>
      <c r="MFG51" s="1233"/>
      <c r="MFH51" s="1233"/>
      <c r="MFI51" s="1233"/>
      <c r="MFJ51" s="1233"/>
      <c r="MFK51" s="1233"/>
      <c r="MFL51" s="1232"/>
      <c r="MFM51" s="1233"/>
      <c r="MFN51" s="1233"/>
      <c r="MFO51" s="1233"/>
      <c r="MFP51" s="1233"/>
      <c r="MFQ51" s="1233"/>
      <c r="MFR51" s="1233"/>
      <c r="MFS51" s="1233"/>
      <c r="MFT51" s="1233"/>
      <c r="MFU51" s="1232"/>
      <c r="MFV51" s="1233"/>
      <c r="MFW51" s="1233"/>
      <c r="MFX51" s="1233"/>
      <c r="MFY51" s="1233"/>
      <c r="MFZ51" s="1233"/>
      <c r="MGA51" s="1233"/>
      <c r="MGB51" s="1233"/>
      <c r="MGC51" s="1233"/>
      <c r="MGD51" s="1232"/>
      <c r="MGE51" s="1233"/>
      <c r="MGF51" s="1233"/>
      <c r="MGG51" s="1233"/>
      <c r="MGH51" s="1233"/>
      <c r="MGI51" s="1233"/>
      <c r="MGJ51" s="1233"/>
      <c r="MGK51" s="1233"/>
      <c r="MGL51" s="1233"/>
      <c r="MGM51" s="1232"/>
      <c r="MGN51" s="1233"/>
      <c r="MGO51" s="1233"/>
      <c r="MGP51" s="1233"/>
      <c r="MGQ51" s="1233"/>
      <c r="MGR51" s="1233"/>
      <c r="MGS51" s="1233"/>
      <c r="MGT51" s="1233"/>
      <c r="MGU51" s="1233"/>
      <c r="MGV51" s="1232"/>
      <c r="MGW51" s="1233"/>
      <c r="MGX51" s="1233"/>
      <c r="MGY51" s="1233"/>
      <c r="MGZ51" s="1233"/>
      <c r="MHA51" s="1233"/>
      <c r="MHB51" s="1233"/>
      <c r="MHC51" s="1233"/>
      <c r="MHD51" s="1233"/>
      <c r="MHE51" s="1232"/>
      <c r="MHF51" s="1233"/>
      <c r="MHG51" s="1233"/>
      <c r="MHH51" s="1233"/>
      <c r="MHI51" s="1233"/>
      <c r="MHJ51" s="1233"/>
      <c r="MHK51" s="1233"/>
      <c r="MHL51" s="1233"/>
      <c r="MHM51" s="1233"/>
      <c r="MHN51" s="1232"/>
      <c r="MHO51" s="1233"/>
      <c r="MHP51" s="1233"/>
      <c r="MHQ51" s="1233"/>
      <c r="MHR51" s="1233"/>
      <c r="MHS51" s="1233"/>
      <c r="MHT51" s="1233"/>
      <c r="MHU51" s="1233"/>
      <c r="MHV51" s="1233"/>
      <c r="MHW51" s="1232"/>
      <c r="MHX51" s="1233"/>
      <c r="MHY51" s="1233"/>
      <c r="MHZ51" s="1233"/>
      <c r="MIA51" s="1233"/>
      <c r="MIB51" s="1233"/>
      <c r="MIC51" s="1233"/>
      <c r="MID51" s="1233"/>
      <c r="MIE51" s="1233"/>
      <c r="MIF51" s="1232"/>
      <c r="MIG51" s="1233"/>
      <c r="MIH51" s="1233"/>
      <c r="MII51" s="1233"/>
      <c r="MIJ51" s="1233"/>
      <c r="MIK51" s="1233"/>
      <c r="MIL51" s="1233"/>
      <c r="MIM51" s="1233"/>
      <c r="MIN51" s="1233"/>
      <c r="MIO51" s="1232"/>
      <c r="MIP51" s="1233"/>
      <c r="MIQ51" s="1233"/>
      <c r="MIR51" s="1233"/>
      <c r="MIS51" s="1233"/>
      <c r="MIT51" s="1233"/>
      <c r="MIU51" s="1233"/>
      <c r="MIV51" s="1233"/>
      <c r="MIW51" s="1233"/>
      <c r="MIX51" s="1232"/>
      <c r="MIY51" s="1233"/>
      <c r="MIZ51" s="1233"/>
      <c r="MJA51" s="1233"/>
      <c r="MJB51" s="1233"/>
      <c r="MJC51" s="1233"/>
      <c r="MJD51" s="1233"/>
      <c r="MJE51" s="1233"/>
      <c r="MJF51" s="1233"/>
      <c r="MJG51" s="1232"/>
      <c r="MJH51" s="1233"/>
      <c r="MJI51" s="1233"/>
      <c r="MJJ51" s="1233"/>
      <c r="MJK51" s="1233"/>
      <c r="MJL51" s="1233"/>
      <c r="MJM51" s="1233"/>
      <c r="MJN51" s="1233"/>
      <c r="MJO51" s="1233"/>
      <c r="MJP51" s="1232"/>
      <c r="MJQ51" s="1233"/>
      <c r="MJR51" s="1233"/>
      <c r="MJS51" s="1233"/>
      <c r="MJT51" s="1233"/>
      <c r="MJU51" s="1233"/>
      <c r="MJV51" s="1233"/>
      <c r="MJW51" s="1233"/>
      <c r="MJX51" s="1233"/>
      <c r="MJY51" s="1232"/>
      <c r="MJZ51" s="1233"/>
      <c r="MKA51" s="1233"/>
      <c r="MKB51" s="1233"/>
      <c r="MKC51" s="1233"/>
      <c r="MKD51" s="1233"/>
      <c r="MKE51" s="1233"/>
      <c r="MKF51" s="1233"/>
      <c r="MKG51" s="1233"/>
      <c r="MKH51" s="1232"/>
      <c r="MKI51" s="1233"/>
      <c r="MKJ51" s="1233"/>
      <c r="MKK51" s="1233"/>
      <c r="MKL51" s="1233"/>
      <c r="MKM51" s="1233"/>
      <c r="MKN51" s="1233"/>
      <c r="MKO51" s="1233"/>
      <c r="MKP51" s="1233"/>
      <c r="MKQ51" s="1232"/>
      <c r="MKR51" s="1233"/>
      <c r="MKS51" s="1233"/>
      <c r="MKT51" s="1233"/>
      <c r="MKU51" s="1233"/>
      <c r="MKV51" s="1233"/>
      <c r="MKW51" s="1233"/>
      <c r="MKX51" s="1233"/>
      <c r="MKY51" s="1233"/>
      <c r="MKZ51" s="1232"/>
      <c r="MLA51" s="1233"/>
      <c r="MLB51" s="1233"/>
      <c r="MLC51" s="1233"/>
      <c r="MLD51" s="1233"/>
      <c r="MLE51" s="1233"/>
      <c r="MLF51" s="1233"/>
      <c r="MLG51" s="1233"/>
      <c r="MLH51" s="1233"/>
      <c r="MLI51" s="1232"/>
      <c r="MLJ51" s="1233"/>
      <c r="MLK51" s="1233"/>
      <c r="MLL51" s="1233"/>
      <c r="MLM51" s="1233"/>
      <c r="MLN51" s="1233"/>
      <c r="MLO51" s="1233"/>
      <c r="MLP51" s="1233"/>
      <c r="MLQ51" s="1233"/>
      <c r="MLR51" s="1232"/>
      <c r="MLS51" s="1233"/>
      <c r="MLT51" s="1233"/>
      <c r="MLU51" s="1233"/>
      <c r="MLV51" s="1233"/>
      <c r="MLW51" s="1233"/>
      <c r="MLX51" s="1233"/>
      <c r="MLY51" s="1233"/>
      <c r="MLZ51" s="1233"/>
      <c r="MMA51" s="1232"/>
      <c r="MMB51" s="1233"/>
      <c r="MMC51" s="1233"/>
      <c r="MMD51" s="1233"/>
      <c r="MME51" s="1233"/>
      <c r="MMF51" s="1233"/>
      <c r="MMG51" s="1233"/>
      <c r="MMH51" s="1233"/>
      <c r="MMI51" s="1233"/>
      <c r="MMJ51" s="1232"/>
      <c r="MMK51" s="1233"/>
      <c r="MML51" s="1233"/>
      <c r="MMM51" s="1233"/>
      <c r="MMN51" s="1233"/>
      <c r="MMO51" s="1233"/>
      <c r="MMP51" s="1233"/>
      <c r="MMQ51" s="1233"/>
      <c r="MMR51" s="1233"/>
      <c r="MMS51" s="1232"/>
      <c r="MMT51" s="1233"/>
      <c r="MMU51" s="1233"/>
      <c r="MMV51" s="1233"/>
      <c r="MMW51" s="1233"/>
      <c r="MMX51" s="1233"/>
      <c r="MMY51" s="1233"/>
      <c r="MMZ51" s="1233"/>
      <c r="MNA51" s="1233"/>
      <c r="MNB51" s="1232"/>
      <c r="MNC51" s="1233"/>
      <c r="MND51" s="1233"/>
      <c r="MNE51" s="1233"/>
      <c r="MNF51" s="1233"/>
      <c r="MNG51" s="1233"/>
      <c r="MNH51" s="1233"/>
      <c r="MNI51" s="1233"/>
      <c r="MNJ51" s="1233"/>
      <c r="MNK51" s="1232"/>
      <c r="MNL51" s="1233"/>
      <c r="MNM51" s="1233"/>
      <c r="MNN51" s="1233"/>
      <c r="MNO51" s="1233"/>
      <c r="MNP51" s="1233"/>
      <c r="MNQ51" s="1233"/>
      <c r="MNR51" s="1233"/>
      <c r="MNS51" s="1233"/>
      <c r="MNT51" s="1232"/>
      <c r="MNU51" s="1233"/>
      <c r="MNV51" s="1233"/>
      <c r="MNW51" s="1233"/>
      <c r="MNX51" s="1233"/>
      <c r="MNY51" s="1233"/>
      <c r="MNZ51" s="1233"/>
      <c r="MOA51" s="1233"/>
      <c r="MOB51" s="1233"/>
      <c r="MOC51" s="1232"/>
      <c r="MOD51" s="1233"/>
      <c r="MOE51" s="1233"/>
      <c r="MOF51" s="1233"/>
      <c r="MOG51" s="1233"/>
      <c r="MOH51" s="1233"/>
      <c r="MOI51" s="1233"/>
      <c r="MOJ51" s="1233"/>
      <c r="MOK51" s="1233"/>
      <c r="MOL51" s="1232"/>
      <c r="MOM51" s="1233"/>
      <c r="MON51" s="1233"/>
      <c r="MOO51" s="1233"/>
      <c r="MOP51" s="1233"/>
      <c r="MOQ51" s="1233"/>
      <c r="MOR51" s="1233"/>
      <c r="MOS51" s="1233"/>
      <c r="MOT51" s="1233"/>
      <c r="MOU51" s="1232"/>
      <c r="MOV51" s="1233"/>
      <c r="MOW51" s="1233"/>
      <c r="MOX51" s="1233"/>
      <c r="MOY51" s="1233"/>
      <c r="MOZ51" s="1233"/>
      <c r="MPA51" s="1233"/>
      <c r="MPB51" s="1233"/>
      <c r="MPC51" s="1233"/>
      <c r="MPD51" s="1232"/>
      <c r="MPE51" s="1233"/>
      <c r="MPF51" s="1233"/>
      <c r="MPG51" s="1233"/>
      <c r="MPH51" s="1233"/>
      <c r="MPI51" s="1233"/>
      <c r="MPJ51" s="1233"/>
      <c r="MPK51" s="1233"/>
      <c r="MPL51" s="1233"/>
      <c r="MPM51" s="1232"/>
      <c r="MPN51" s="1233"/>
      <c r="MPO51" s="1233"/>
      <c r="MPP51" s="1233"/>
      <c r="MPQ51" s="1233"/>
      <c r="MPR51" s="1233"/>
      <c r="MPS51" s="1233"/>
      <c r="MPT51" s="1233"/>
      <c r="MPU51" s="1233"/>
      <c r="MPV51" s="1232"/>
      <c r="MPW51" s="1233"/>
      <c r="MPX51" s="1233"/>
      <c r="MPY51" s="1233"/>
      <c r="MPZ51" s="1233"/>
      <c r="MQA51" s="1233"/>
      <c r="MQB51" s="1233"/>
      <c r="MQC51" s="1233"/>
      <c r="MQD51" s="1233"/>
      <c r="MQE51" s="1232"/>
      <c r="MQF51" s="1233"/>
      <c r="MQG51" s="1233"/>
      <c r="MQH51" s="1233"/>
      <c r="MQI51" s="1233"/>
      <c r="MQJ51" s="1233"/>
      <c r="MQK51" s="1233"/>
      <c r="MQL51" s="1233"/>
      <c r="MQM51" s="1233"/>
      <c r="MQN51" s="1232"/>
      <c r="MQO51" s="1233"/>
      <c r="MQP51" s="1233"/>
      <c r="MQQ51" s="1233"/>
      <c r="MQR51" s="1233"/>
      <c r="MQS51" s="1233"/>
      <c r="MQT51" s="1233"/>
      <c r="MQU51" s="1233"/>
      <c r="MQV51" s="1233"/>
      <c r="MQW51" s="1232"/>
      <c r="MQX51" s="1233"/>
      <c r="MQY51" s="1233"/>
      <c r="MQZ51" s="1233"/>
      <c r="MRA51" s="1233"/>
      <c r="MRB51" s="1233"/>
      <c r="MRC51" s="1233"/>
      <c r="MRD51" s="1233"/>
      <c r="MRE51" s="1233"/>
      <c r="MRF51" s="1232"/>
      <c r="MRG51" s="1233"/>
      <c r="MRH51" s="1233"/>
      <c r="MRI51" s="1233"/>
      <c r="MRJ51" s="1233"/>
      <c r="MRK51" s="1233"/>
      <c r="MRL51" s="1233"/>
      <c r="MRM51" s="1233"/>
      <c r="MRN51" s="1233"/>
      <c r="MRO51" s="1232"/>
      <c r="MRP51" s="1233"/>
      <c r="MRQ51" s="1233"/>
      <c r="MRR51" s="1233"/>
      <c r="MRS51" s="1233"/>
      <c r="MRT51" s="1233"/>
      <c r="MRU51" s="1233"/>
      <c r="MRV51" s="1233"/>
      <c r="MRW51" s="1233"/>
      <c r="MRX51" s="1232"/>
      <c r="MRY51" s="1233"/>
      <c r="MRZ51" s="1233"/>
      <c r="MSA51" s="1233"/>
      <c r="MSB51" s="1233"/>
      <c r="MSC51" s="1233"/>
      <c r="MSD51" s="1233"/>
      <c r="MSE51" s="1233"/>
      <c r="MSF51" s="1233"/>
      <c r="MSG51" s="1232"/>
      <c r="MSH51" s="1233"/>
      <c r="MSI51" s="1233"/>
      <c r="MSJ51" s="1233"/>
      <c r="MSK51" s="1233"/>
      <c r="MSL51" s="1233"/>
      <c r="MSM51" s="1233"/>
      <c r="MSN51" s="1233"/>
      <c r="MSO51" s="1233"/>
      <c r="MSP51" s="1232"/>
      <c r="MSQ51" s="1233"/>
      <c r="MSR51" s="1233"/>
      <c r="MSS51" s="1233"/>
      <c r="MST51" s="1233"/>
      <c r="MSU51" s="1233"/>
      <c r="MSV51" s="1233"/>
      <c r="MSW51" s="1233"/>
      <c r="MSX51" s="1233"/>
      <c r="MSY51" s="1232"/>
      <c r="MSZ51" s="1233"/>
      <c r="MTA51" s="1233"/>
      <c r="MTB51" s="1233"/>
      <c r="MTC51" s="1233"/>
      <c r="MTD51" s="1233"/>
      <c r="MTE51" s="1233"/>
      <c r="MTF51" s="1233"/>
      <c r="MTG51" s="1233"/>
      <c r="MTH51" s="1232"/>
      <c r="MTI51" s="1233"/>
      <c r="MTJ51" s="1233"/>
      <c r="MTK51" s="1233"/>
      <c r="MTL51" s="1233"/>
      <c r="MTM51" s="1233"/>
      <c r="MTN51" s="1233"/>
      <c r="MTO51" s="1233"/>
      <c r="MTP51" s="1233"/>
      <c r="MTQ51" s="1232"/>
      <c r="MTR51" s="1233"/>
      <c r="MTS51" s="1233"/>
      <c r="MTT51" s="1233"/>
      <c r="MTU51" s="1233"/>
      <c r="MTV51" s="1233"/>
      <c r="MTW51" s="1233"/>
      <c r="MTX51" s="1233"/>
      <c r="MTY51" s="1233"/>
      <c r="MTZ51" s="1232"/>
      <c r="MUA51" s="1233"/>
      <c r="MUB51" s="1233"/>
      <c r="MUC51" s="1233"/>
      <c r="MUD51" s="1233"/>
      <c r="MUE51" s="1233"/>
      <c r="MUF51" s="1233"/>
      <c r="MUG51" s="1233"/>
      <c r="MUH51" s="1233"/>
      <c r="MUI51" s="1232"/>
      <c r="MUJ51" s="1233"/>
      <c r="MUK51" s="1233"/>
      <c r="MUL51" s="1233"/>
      <c r="MUM51" s="1233"/>
      <c r="MUN51" s="1233"/>
      <c r="MUO51" s="1233"/>
      <c r="MUP51" s="1233"/>
      <c r="MUQ51" s="1233"/>
      <c r="MUR51" s="1232"/>
      <c r="MUS51" s="1233"/>
      <c r="MUT51" s="1233"/>
      <c r="MUU51" s="1233"/>
      <c r="MUV51" s="1233"/>
      <c r="MUW51" s="1233"/>
      <c r="MUX51" s="1233"/>
      <c r="MUY51" s="1233"/>
      <c r="MUZ51" s="1233"/>
      <c r="MVA51" s="1232"/>
      <c r="MVB51" s="1233"/>
      <c r="MVC51" s="1233"/>
      <c r="MVD51" s="1233"/>
      <c r="MVE51" s="1233"/>
      <c r="MVF51" s="1233"/>
      <c r="MVG51" s="1233"/>
      <c r="MVH51" s="1233"/>
      <c r="MVI51" s="1233"/>
      <c r="MVJ51" s="1232"/>
      <c r="MVK51" s="1233"/>
      <c r="MVL51" s="1233"/>
      <c r="MVM51" s="1233"/>
      <c r="MVN51" s="1233"/>
      <c r="MVO51" s="1233"/>
      <c r="MVP51" s="1233"/>
      <c r="MVQ51" s="1233"/>
      <c r="MVR51" s="1233"/>
      <c r="MVS51" s="1232"/>
      <c r="MVT51" s="1233"/>
      <c r="MVU51" s="1233"/>
      <c r="MVV51" s="1233"/>
      <c r="MVW51" s="1233"/>
      <c r="MVX51" s="1233"/>
      <c r="MVY51" s="1233"/>
      <c r="MVZ51" s="1233"/>
      <c r="MWA51" s="1233"/>
      <c r="MWB51" s="1232"/>
      <c r="MWC51" s="1233"/>
      <c r="MWD51" s="1233"/>
      <c r="MWE51" s="1233"/>
      <c r="MWF51" s="1233"/>
      <c r="MWG51" s="1233"/>
      <c r="MWH51" s="1233"/>
      <c r="MWI51" s="1233"/>
      <c r="MWJ51" s="1233"/>
      <c r="MWK51" s="1232"/>
      <c r="MWL51" s="1233"/>
      <c r="MWM51" s="1233"/>
      <c r="MWN51" s="1233"/>
      <c r="MWO51" s="1233"/>
      <c r="MWP51" s="1233"/>
      <c r="MWQ51" s="1233"/>
      <c r="MWR51" s="1233"/>
      <c r="MWS51" s="1233"/>
      <c r="MWT51" s="1232"/>
      <c r="MWU51" s="1233"/>
      <c r="MWV51" s="1233"/>
      <c r="MWW51" s="1233"/>
      <c r="MWX51" s="1233"/>
      <c r="MWY51" s="1233"/>
      <c r="MWZ51" s="1233"/>
      <c r="MXA51" s="1233"/>
      <c r="MXB51" s="1233"/>
      <c r="MXC51" s="1232"/>
      <c r="MXD51" s="1233"/>
      <c r="MXE51" s="1233"/>
      <c r="MXF51" s="1233"/>
      <c r="MXG51" s="1233"/>
      <c r="MXH51" s="1233"/>
      <c r="MXI51" s="1233"/>
      <c r="MXJ51" s="1233"/>
      <c r="MXK51" s="1233"/>
      <c r="MXL51" s="1232"/>
      <c r="MXM51" s="1233"/>
      <c r="MXN51" s="1233"/>
      <c r="MXO51" s="1233"/>
      <c r="MXP51" s="1233"/>
      <c r="MXQ51" s="1233"/>
      <c r="MXR51" s="1233"/>
      <c r="MXS51" s="1233"/>
      <c r="MXT51" s="1233"/>
      <c r="MXU51" s="1232"/>
      <c r="MXV51" s="1233"/>
      <c r="MXW51" s="1233"/>
      <c r="MXX51" s="1233"/>
      <c r="MXY51" s="1233"/>
      <c r="MXZ51" s="1233"/>
      <c r="MYA51" s="1233"/>
      <c r="MYB51" s="1233"/>
      <c r="MYC51" s="1233"/>
      <c r="MYD51" s="1232"/>
      <c r="MYE51" s="1233"/>
      <c r="MYF51" s="1233"/>
      <c r="MYG51" s="1233"/>
      <c r="MYH51" s="1233"/>
      <c r="MYI51" s="1233"/>
      <c r="MYJ51" s="1233"/>
      <c r="MYK51" s="1233"/>
      <c r="MYL51" s="1233"/>
      <c r="MYM51" s="1232"/>
      <c r="MYN51" s="1233"/>
      <c r="MYO51" s="1233"/>
      <c r="MYP51" s="1233"/>
      <c r="MYQ51" s="1233"/>
      <c r="MYR51" s="1233"/>
      <c r="MYS51" s="1233"/>
      <c r="MYT51" s="1233"/>
      <c r="MYU51" s="1233"/>
      <c r="MYV51" s="1232"/>
      <c r="MYW51" s="1233"/>
      <c r="MYX51" s="1233"/>
      <c r="MYY51" s="1233"/>
      <c r="MYZ51" s="1233"/>
      <c r="MZA51" s="1233"/>
      <c r="MZB51" s="1233"/>
      <c r="MZC51" s="1233"/>
      <c r="MZD51" s="1233"/>
      <c r="MZE51" s="1232"/>
      <c r="MZF51" s="1233"/>
      <c r="MZG51" s="1233"/>
      <c r="MZH51" s="1233"/>
      <c r="MZI51" s="1233"/>
      <c r="MZJ51" s="1233"/>
      <c r="MZK51" s="1233"/>
      <c r="MZL51" s="1233"/>
      <c r="MZM51" s="1233"/>
      <c r="MZN51" s="1232"/>
      <c r="MZO51" s="1233"/>
      <c r="MZP51" s="1233"/>
      <c r="MZQ51" s="1233"/>
      <c r="MZR51" s="1233"/>
      <c r="MZS51" s="1233"/>
      <c r="MZT51" s="1233"/>
      <c r="MZU51" s="1233"/>
      <c r="MZV51" s="1233"/>
      <c r="MZW51" s="1232"/>
      <c r="MZX51" s="1233"/>
      <c r="MZY51" s="1233"/>
      <c r="MZZ51" s="1233"/>
      <c r="NAA51" s="1233"/>
      <c r="NAB51" s="1233"/>
      <c r="NAC51" s="1233"/>
      <c r="NAD51" s="1233"/>
      <c r="NAE51" s="1233"/>
      <c r="NAF51" s="1232"/>
      <c r="NAG51" s="1233"/>
      <c r="NAH51" s="1233"/>
      <c r="NAI51" s="1233"/>
      <c r="NAJ51" s="1233"/>
      <c r="NAK51" s="1233"/>
      <c r="NAL51" s="1233"/>
      <c r="NAM51" s="1233"/>
      <c r="NAN51" s="1233"/>
      <c r="NAO51" s="1232"/>
      <c r="NAP51" s="1233"/>
      <c r="NAQ51" s="1233"/>
      <c r="NAR51" s="1233"/>
      <c r="NAS51" s="1233"/>
      <c r="NAT51" s="1233"/>
      <c r="NAU51" s="1233"/>
      <c r="NAV51" s="1233"/>
      <c r="NAW51" s="1233"/>
      <c r="NAX51" s="1232"/>
      <c r="NAY51" s="1233"/>
      <c r="NAZ51" s="1233"/>
      <c r="NBA51" s="1233"/>
      <c r="NBB51" s="1233"/>
      <c r="NBC51" s="1233"/>
      <c r="NBD51" s="1233"/>
      <c r="NBE51" s="1233"/>
      <c r="NBF51" s="1233"/>
      <c r="NBG51" s="1232"/>
      <c r="NBH51" s="1233"/>
      <c r="NBI51" s="1233"/>
      <c r="NBJ51" s="1233"/>
      <c r="NBK51" s="1233"/>
      <c r="NBL51" s="1233"/>
      <c r="NBM51" s="1233"/>
      <c r="NBN51" s="1233"/>
      <c r="NBO51" s="1233"/>
      <c r="NBP51" s="1232"/>
      <c r="NBQ51" s="1233"/>
      <c r="NBR51" s="1233"/>
      <c r="NBS51" s="1233"/>
      <c r="NBT51" s="1233"/>
      <c r="NBU51" s="1233"/>
      <c r="NBV51" s="1233"/>
      <c r="NBW51" s="1233"/>
      <c r="NBX51" s="1233"/>
      <c r="NBY51" s="1232"/>
      <c r="NBZ51" s="1233"/>
      <c r="NCA51" s="1233"/>
      <c r="NCB51" s="1233"/>
      <c r="NCC51" s="1233"/>
      <c r="NCD51" s="1233"/>
      <c r="NCE51" s="1233"/>
      <c r="NCF51" s="1233"/>
      <c r="NCG51" s="1233"/>
      <c r="NCH51" s="1232"/>
      <c r="NCI51" s="1233"/>
      <c r="NCJ51" s="1233"/>
      <c r="NCK51" s="1233"/>
      <c r="NCL51" s="1233"/>
      <c r="NCM51" s="1233"/>
      <c r="NCN51" s="1233"/>
      <c r="NCO51" s="1233"/>
      <c r="NCP51" s="1233"/>
      <c r="NCQ51" s="1232"/>
      <c r="NCR51" s="1233"/>
      <c r="NCS51" s="1233"/>
      <c r="NCT51" s="1233"/>
      <c r="NCU51" s="1233"/>
      <c r="NCV51" s="1233"/>
      <c r="NCW51" s="1233"/>
      <c r="NCX51" s="1233"/>
      <c r="NCY51" s="1233"/>
      <c r="NCZ51" s="1232"/>
      <c r="NDA51" s="1233"/>
      <c r="NDB51" s="1233"/>
      <c r="NDC51" s="1233"/>
      <c r="NDD51" s="1233"/>
      <c r="NDE51" s="1233"/>
      <c r="NDF51" s="1233"/>
      <c r="NDG51" s="1233"/>
      <c r="NDH51" s="1233"/>
      <c r="NDI51" s="1232"/>
      <c r="NDJ51" s="1233"/>
      <c r="NDK51" s="1233"/>
      <c r="NDL51" s="1233"/>
      <c r="NDM51" s="1233"/>
      <c r="NDN51" s="1233"/>
      <c r="NDO51" s="1233"/>
      <c r="NDP51" s="1233"/>
      <c r="NDQ51" s="1233"/>
      <c r="NDR51" s="1232"/>
      <c r="NDS51" s="1233"/>
      <c r="NDT51" s="1233"/>
      <c r="NDU51" s="1233"/>
      <c r="NDV51" s="1233"/>
      <c r="NDW51" s="1233"/>
      <c r="NDX51" s="1233"/>
      <c r="NDY51" s="1233"/>
      <c r="NDZ51" s="1233"/>
      <c r="NEA51" s="1232"/>
      <c r="NEB51" s="1233"/>
      <c r="NEC51" s="1233"/>
      <c r="NED51" s="1233"/>
      <c r="NEE51" s="1233"/>
      <c r="NEF51" s="1233"/>
      <c r="NEG51" s="1233"/>
      <c r="NEH51" s="1233"/>
      <c r="NEI51" s="1233"/>
      <c r="NEJ51" s="1232"/>
      <c r="NEK51" s="1233"/>
      <c r="NEL51" s="1233"/>
      <c r="NEM51" s="1233"/>
      <c r="NEN51" s="1233"/>
      <c r="NEO51" s="1233"/>
      <c r="NEP51" s="1233"/>
      <c r="NEQ51" s="1233"/>
      <c r="NER51" s="1233"/>
      <c r="NES51" s="1232"/>
      <c r="NET51" s="1233"/>
      <c r="NEU51" s="1233"/>
      <c r="NEV51" s="1233"/>
      <c r="NEW51" s="1233"/>
      <c r="NEX51" s="1233"/>
      <c r="NEY51" s="1233"/>
      <c r="NEZ51" s="1233"/>
      <c r="NFA51" s="1233"/>
      <c r="NFB51" s="1232"/>
      <c r="NFC51" s="1233"/>
      <c r="NFD51" s="1233"/>
      <c r="NFE51" s="1233"/>
      <c r="NFF51" s="1233"/>
      <c r="NFG51" s="1233"/>
      <c r="NFH51" s="1233"/>
      <c r="NFI51" s="1233"/>
      <c r="NFJ51" s="1233"/>
      <c r="NFK51" s="1232"/>
      <c r="NFL51" s="1233"/>
      <c r="NFM51" s="1233"/>
      <c r="NFN51" s="1233"/>
      <c r="NFO51" s="1233"/>
      <c r="NFP51" s="1233"/>
      <c r="NFQ51" s="1233"/>
      <c r="NFR51" s="1233"/>
      <c r="NFS51" s="1233"/>
      <c r="NFT51" s="1232"/>
      <c r="NFU51" s="1233"/>
      <c r="NFV51" s="1233"/>
      <c r="NFW51" s="1233"/>
      <c r="NFX51" s="1233"/>
      <c r="NFY51" s="1233"/>
      <c r="NFZ51" s="1233"/>
      <c r="NGA51" s="1233"/>
      <c r="NGB51" s="1233"/>
      <c r="NGC51" s="1232"/>
      <c r="NGD51" s="1233"/>
      <c r="NGE51" s="1233"/>
      <c r="NGF51" s="1233"/>
      <c r="NGG51" s="1233"/>
      <c r="NGH51" s="1233"/>
      <c r="NGI51" s="1233"/>
      <c r="NGJ51" s="1233"/>
      <c r="NGK51" s="1233"/>
      <c r="NGL51" s="1232"/>
      <c r="NGM51" s="1233"/>
      <c r="NGN51" s="1233"/>
      <c r="NGO51" s="1233"/>
      <c r="NGP51" s="1233"/>
      <c r="NGQ51" s="1233"/>
      <c r="NGR51" s="1233"/>
      <c r="NGS51" s="1233"/>
      <c r="NGT51" s="1233"/>
      <c r="NGU51" s="1232"/>
      <c r="NGV51" s="1233"/>
      <c r="NGW51" s="1233"/>
      <c r="NGX51" s="1233"/>
      <c r="NGY51" s="1233"/>
      <c r="NGZ51" s="1233"/>
      <c r="NHA51" s="1233"/>
      <c r="NHB51" s="1233"/>
      <c r="NHC51" s="1233"/>
      <c r="NHD51" s="1232"/>
      <c r="NHE51" s="1233"/>
      <c r="NHF51" s="1233"/>
      <c r="NHG51" s="1233"/>
      <c r="NHH51" s="1233"/>
      <c r="NHI51" s="1233"/>
      <c r="NHJ51" s="1233"/>
      <c r="NHK51" s="1233"/>
      <c r="NHL51" s="1233"/>
      <c r="NHM51" s="1232"/>
      <c r="NHN51" s="1233"/>
      <c r="NHO51" s="1233"/>
      <c r="NHP51" s="1233"/>
      <c r="NHQ51" s="1233"/>
      <c r="NHR51" s="1233"/>
      <c r="NHS51" s="1233"/>
      <c r="NHT51" s="1233"/>
      <c r="NHU51" s="1233"/>
      <c r="NHV51" s="1232"/>
      <c r="NHW51" s="1233"/>
      <c r="NHX51" s="1233"/>
      <c r="NHY51" s="1233"/>
      <c r="NHZ51" s="1233"/>
      <c r="NIA51" s="1233"/>
      <c r="NIB51" s="1233"/>
      <c r="NIC51" s="1233"/>
      <c r="NID51" s="1233"/>
      <c r="NIE51" s="1232"/>
      <c r="NIF51" s="1233"/>
      <c r="NIG51" s="1233"/>
      <c r="NIH51" s="1233"/>
      <c r="NII51" s="1233"/>
      <c r="NIJ51" s="1233"/>
      <c r="NIK51" s="1233"/>
      <c r="NIL51" s="1233"/>
      <c r="NIM51" s="1233"/>
      <c r="NIN51" s="1232"/>
      <c r="NIO51" s="1233"/>
      <c r="NIP51" s="1233"/>
      <c r="NIQ51" s="1233"/>
      <c r="NIR51" s="1233"/>
      <c r="NIS51" s="1233"/>
      <c r="NIT51" s="1233"/>
      <c r="NIU51" s="1233"/>
      <c r="NIV51" s="1233"/>
      <c r="NIW51" s="1232"/>
      <c r="NIX51" s="1233"/>
      <c r="NIY51" s="1233"/>
      <c r="NIZ51" s="1233"/>
      <c r="NJA51" s="1233"/>
      <c r="NJB51" s="1233"/>
      <c r="NJC51" s="1233"/>
      <c r="NJD51" s="1233"/>
      <c r="NJE51" s="1233"/>
      <c r="NJF51" s="1232"/>
      <c r="NJG51" s="1233"/>
      <c r="NJH51" s="1233"/>
      <c r="NJI51" s="1233"/>
      <c r="NJJ51" s="1233"/>
      <c r="NJK51" s="1233"/>
      <c r="NJL51" s="1233"/>
      <c r="NJM51" s="1233"/>
      <c r="NJN51" s="1233"/>
      <c r="NJO51" s="1232"/>
      <c r="NJP51" s="1233"/>
      <c r="NJQ51" s="1233"/>
      <c r="NJR51" s="1233"/>
      <c r="NJS51" s="1233"/>
      <c r="NJT51" s="1233"/>
      <c r="NJU51" s="1233"/>
      <c r="NJV51" s="1233"/>
      <c r="NJW51" s="1233"/>
      <c r="NJX51" s="1232"/>
      <c r="NJY51" s="1233"/>
      <c r="NJZ51" s="1233"/>
      <c r="NKA51" s="1233"/>
      <c r="NKB51" s="1233"/>
      <c r="NKC51" s="1233"/>
      <c r="NKD51" s="1233"/>
      <c r="NKE51" s="1233"/>
      <c r="NKF51" s="1233"/>
      <c r="NKG51" s="1232"/>
      <c r="NKH51" s="1233"/>
      <c r="NKI51" s="1233"/>
      <c r="NKJ51" s="1233"/>
      <c r="NKK51" s="1233"/>
      <c r="NKL51" s="1233"/>
      <c r="NKM51" s="1233"/>
      <c r="NKN51" s="1233"/>
      <c r="NKO51" s="1233"/>
      <c r="NKP51" s="1232"/>
      <c r="NKQ51" s="1233"/>
      <c r="NKR51" s="1233"/>
      <c r="NKS51" s="1233"/>
      <c r="NKT51" s="1233"/>
      <c r="NKU51" s="1233"/>
      <c r="NKV51" s="1233"/>
      <c r="NKW51" s="1233"/>
      <c r="NKX51" s="1233"/>
      <c r="NKY51" s="1232"/>
      <c r="NKZ51" s="1233"/>
      <c r="NLA51" s="1233"/>
      <c r="NLB51" s="1233"/>
      <c r="NLC51" s="1233"/>
      <c r="NLD51" s="1233"/>
      <c r="NLE51" s="1233"/>
      <c r="NLF51" s="1233"/>
      <c r="NLG51" s="1233"/>
      <c r="NLH51" s="1232"/>
      <c r="NLI51" s="1233"/>
      <c r="NLJ51" s="1233"/>
      <c r="NLK51" s="1233"/>
      <c r="NLL51" s="1233"/>
      <c r="NLM51" s="1233"/>
      <c r="NLN51" s="1233"/>
      <c r="NLO51" s="1233"/>
      <c r="NLP51" s="1233"/>
      <c r="NLQ51" s="1232"/>
      <c r="NLR51" s="1233"/>
      <c r="NLS51" s="1233"/>
      <c r="NLT51" s="1233"/>
      <c r="NLU51" s="1233"/>
      <c r="NLV51" s="1233"/>
      <c r="NLW51" s="1233"/>
      <c r="NLX51" s="1233"/>
      <c r="NLY51" s="1233"/>
      <c r="NLZ51" s="1232"/>
      <c r="NMA51" s="1233"/>
      <c r="NMB51" s="1233"/>
      <c r="NMC51" s="1233"/>
      <c r="NMD51" s="1233"/>
      <c r="NME51" s="1233"/>
      <c r="NMF51" s="1233"/>
      <c r="NMG51" s="1233"/>
      <c r="NMH51" s="1233"/>
      <c r="NMI51" s="1232"/>
      <c r="NMJ51" s="1233"/>
      <c r="NMK51" s="1233"/>
      <c r="NML51" s="1233"/>
      <c r="NMM51" s="1233"/>
      <c r="NMN51" s="1233"/>
      <c r="NMO51" s="1233"/>
      <c r="NMP51" s="1233"/>
      <c r="NMQ51" s="1233"/>
      <c r="NMR51" s="1232"/>
      <c r="NMS51" s="1233"/>
      <c r="NMT51" s="1233"/>
      <c r="NMU51" s="1233"/>
      <c r="NMV51" s="1233"/>
      <c r="NMW51" s="1233"/>
      <c r="NMX51" s="1233"/>
      <c r="NMY51" s="1233"/>
      <c r="NMZ51" s="1233"/>
      <c r="NNA51" s="1232"/>
      <c r="NNB51" s="1233"/>
      <c r="NNC51" s="1233"/>
      <c r="NND51" s="1233"/>
      <c r="NNE51" s="1233"/>
      <c r="NNF51" s="1233"/>
      <c r="NNG51" s="1233"/>
      <c r="NNH51" s="1233"/>
      <c r="NNI51" s="1233"/>
      <c r="NNJ51" s="1232"/>
      <c r="NNK51" s="1233"/>
      <c r="NNL51" s="1233"/>
      <c r="NNM51" s="1233"/>
      <c r="NNN51" s="1233"/>
      <c r="NNO51" s="1233"/>
      <c r="NNP51" s="1233"/>
      <c r="NNQ51" s="1233"/>
      <c r="NNR51" s="1233"/>
      <c r="NNS51" s="1232"/>
      <c r="NNT51" s="1233"/>
      <c r="NNU51" s="1233"/>
      <c r="NNV51" s="1233"/>
      <c r="NNW51" s="1233"/>
      <c r="NNX51" s="1233"/>
      <c r="NNY51" s="1233"/>
      <c r="NNZ51" s="1233"/>
      <c r="NOA51" s="1233"/>
      <c r="NOB51" s="1232"/>
      <c r="NOC51" s="1233"/>
      <c r="NOD51" s="1233"/>
      <c r="NOE51" s="1233"/>
      <c r="NOF51" s="1233"/>
      <c r="NOG51" s="1233"/>
      <c r="NOH51" s="1233"/>
      <c r="NOI51" s="1233"/>
      <c r="NOJ51" s="1233"/>
      <c r="NOK51" s="1232"/>
      <c r="NOL51" s="1233"/>
      <c r="NOM51" s="1233"/>
      <c r="NON51" s="1233"/>
      <c r="NOO51" s="1233"/>
      <c r="NOP51" s="1233"/>
      <c r="NOQ51" s="1233"/>
      <c r="NOR51" s="1233"/>
      <c r="NOS51" s="1233"/>
      <c r="NOT51" s="1232"/>
      <c r="NOU51" s="1233"/>
      <c r="NOV51" s="1233"/>
      <c r="NOW51" s="1233"/>
      <c r="NOX51" s="1233"/>
      <c r="NOY51" s="1233"/>
      <c r="NOZ51" s="1233"/>
      <c r="NPA51" s="1233"/>
      <c r="NPB51" s="1233"/>
      <c r="NPC51" s="1232"/>
      <c r="NPD51" s="1233"/>
      <c r="NPE51" s="1233"/>
      <c r="NPF51" s="1233"/>
      <c r="NPG51" s="1233"/>
      <c r="NPH51" s="1233"/>
      <c r="NPI51" s="1233"/>
      <c r="NPJ51" s="1233"/>
      <c r="NPK51" s="1233"/>
      <c r="NPL51" s="1232"/>
      <c r="NPM51" s="1233"/>
      <c r="NPN51" s="1233"/>
      <c r="NPO51" s="1233"/>
      <c r="NPP51" s="1233"/>
      <c r="NPQ51" s="1233"/>
      <c r="NPR51" s="1233"/>
      <c r="NPS51" s="1233"/>
      <c r="NPT51" s="1233"/>
      <c r="NPU51" s="1232"/>
      <c r="NPV51" s="1233"/>
      <c r="NPW51" s="1233"/>
      <c r="NPX51" s="1233"/>
      <c r="NPY51" s="1233"/>
      <c r="NPZ51" s="1233"/>
      <c r="NQA51" s="1233"/>
      <c r="NQB51" s="1233"/>
      <c r="NQC51" s="1233"/>
      <c r="NQD51" s="1232"/>
      <c r="NQE51" s="1233"/>
      <c r="NQF51" s="1233"/>
      <c r="NQG51" s="1233"/>
      <c r="NQH51" s="1233"/>
      <c r="NQI51" s="1233"/>
      <c r="NQJ51" s="1233"/>
      <c r="NQK51" s="1233"/>
      <c r="NQL51" s="1233"/>
      <c r="NQM51" s="1232"/>
      <c r="NQN51" s="1233"/>
      <c r="NQO51" s="1233"/>
      <c r="NQP51" s="1233"/>
      <c r="NQQ51" s="1233"/>
      <c r="NQR51" s="1233"/>
      <c r="NQS51" s="1233"/>
      <c r="NQT51" s="1233"/>
      <c r="NQU51" s="1233"/>
      <c r="NQV51" s="1232"/>
      <c r="NQW51" s="1233"/>
      <c r="NQX51" s="1233"/>
      <c r="NQY51" s="1233"/>
      <c r="NQZ51" s="1233"/>
      <c r="NRA51" s="1233"/>
      <c r="NRB51" s="1233"/>
      <c r="NRC51" s="1233"/>
      <c r="NRD51" s="1233"/>
      <c r="NRE51" s="1232"/>
      <c r="NRF51" s="1233"/>
      <c r="NRG51" s="1233"/>
      <c r="NRH51" s="1233"/>
      <c r="NRI51" s="1233"/>
      <c r="NRJ51" s="1233"/>
      <c r="NRK51" s="1233"/>
      <c r="NRL51" s="1233"/>
      <c r="NRM51" s="1233"/>
      <c r="NRN51" s="1232"/>
      <c r="NRO51" s="1233"/>
      <c r="NRP51" s="1233"/>
      <c r="NRQ51" s="1233"/>
      <c r="NRR51" s="1233"/>
      <c r="NRS51" s="1233"/>
      <c r="NRT51" s="1233"/>
      <c r="NRU51" s="1233"/>
      <c r="NRV51" s="1233"/>
      <c r="NRW51" s="1232"/>
      <c r="NRX51" s="1233"/>
      <c r="NRY51" s="1233"/>
      <c r="NRZ51" s="1233"/>
      <c r="NSA51" s="1233"/>
      <c r="NSB51" s="1233"/>
      <c r="NSC51" s="1233"/>
      <c r="NSD51" s="1233"/>
      <c r="NSE51" s="1233"/>
      <c r="NSF51" s="1232"/>
      <c r="NSG51" s="1233"/>
      <c r="NSH51" s="1233"/>
      <c r="NSI51" s="1233"/>
      <c r="NSJ51" s="1233"/>
      <c r="NSK51" s="1233"/>
      <c r="NSL51" s="1233"/>
      <c r="NSM51" s="1233"/>
      <c r="NSN51" s="1233"/>
      <c r="NSO51" s="1232"/>
      <c r="NSP51" s="1233"/>
      <c r="NSQ51" s="1233"/>
      <c r="NSR51" s="1233"/>
      <c r="NSS51" s="1233"/>
      <c r="NST51" s="1233"/>
      <c r="NSU51" s="1233"/>
      <c r="NSV51" s="1233"/>
      <c r="NSW51" s="1233"/>
      <c r="NSX51" s="1232"/>
      <c r="NSY51" s="1233"/>
      <c r="NSZ51" s="1233"/>
      <c r="NTA51" s="1233"/>
      <c r="NTB51" s="1233"/>
      <c r="NTC51" s="1233"/>
      <c r="NTD51" s="1233"/>
      <c r="NTE51" s="1233"/>
      <c r="NTF51" s="1233"/>
      <c r="NTG51" s="1232"/>
      <c r="NTH51" s="1233"/>
      <c r="NTI51" s="1233"/>
      <c r="NTJ51" s="1233"/>
      <c r="NTK51" s="1233"/>
      <c r="NTL51" s="1233"/>
      <c r="NTM51" s="1233"/>
      <c r="NTN51" s="1233"/>
      <c r="NTO51" s="1233"/>
      <c r="NTP51" s="1232"/>
      <c r="NTQ51" s="1233"/>
      <c r="NTR51" s="1233"/>
      <c r="NTS51" s="1233"/>
      <c r="NTT51" s="1233"/>
      <c r="NTU51" s="1233"/>
      <c r="NTV51" s="1233"/>
      <c r="NTW51" s="1233"/>
      <c r="NTX51" s="1233"/>
      <c r="NTY51" s="1232"/>
      <c r="NTZ51" s="1233"/>
      <c r="NUA51" s="1233"/>
      <c r="NUB51" s="1233"/>
      <c r="NUC51" s="1233"/>
      <c r="NUD51" s="1233"/>
      <c r="NUE51" s="1233"/>
      <c r="NUF51" s="1233"/>
      <c r="NUG51" s="1233"/>
      <c r="NUH51" s="1232"/>
      <c r="NUI51" s="1233"/>
      <c r="NUJ51" s="1233"/>
      <c r="NUK51" s="1233"/>
      <c r="NUL51" s="1233"/>
      <c r="NUM51" s="1233"/>
      <c r="NUN51" s="1233"/>
      <c r="NUO51" s="1233"/>
      <c r="NUP51" s="1233"/>
      <c r="NUQ51" s="1232"/>
      <c r="NUR51" s="1233"/>
      <c r="NUS51" s="1233"/>
      <c r="NUT51" s="1233"/>
      <c r="NUU51" s="1233"/>
      <c r="NUV51" s="1233"/>
      <c r="NUW51" s="1233"/>
      <c r="NUX51" s="1233"/>
      <c r="NUY51" s="1233"/>
      <c r="NUZ51" s="1232"/>
      <c r="NVA51" s="1233"/>
      <c r="NVB51" s="1233"/>
      <c r="NVC51" s="1233"/>
      <c r="NVD51" s="1233"/>
      <c r="NVE51" s="1233"/>
      <c r="NVF51" s="1233"/>
      <c r="NVG51" s="1233"/>
      <c r="NVH51" s="1233"/>
      <c r="NVI51" s="1232"/>
      <c r="NVJ51" s="1233"/>
      <c r="NVK51" s="1233"/>
      <c r="NVL51" s="1233"/>
      <c r="NVM51" s="1233"/>
      <c r="NVN51" s="1233"/>
      <c r="NVO51" s="1233"/>
      <c r="NVP51" s="1233"/>
      <c r="NVQ51" s="1233"/>
      <c r="NVR51" s="1232"/>
      <c r="NVS51" s="1233"/>
      <c r="NVT51" s="1233"/>
      <c r="NVU51" s="1233"/>
      <c r="NVV51" s="1233"/>
      <c r="NVW51" s="1233"/>
      <c r="NVX51" s="1233"/>
      <c r="NVY51" s="1233"/>
      <c r="NVZ51" s="1233"/>
      <c r="NWA51" s="1232"/>
      <c r="NWB51" s="1233"/>
      <c r="NWC51" s="1233"/>
      <c r="NWD51" s="1233"/>
      <c r="NWE51" s="1233"/>
      <c r="NWF51" s="1233"/>
      <c r="NWG51" s="1233"/>
      <c r="NWH51" s="1233"/>
      <c r="NWI51" s="1233"/>
      <c r="NWJ51" s="1232"/>
      <c r="NWK51" s="1233"/>
      <c r="NWL51" s="1233"/>
      <c r="NWM51" s="1233"/>
      <c r="NWN51" s="1233"/>
      <c r="NWO51" s="1233"/>
      <c r="NWP51" s="1233"/>
      <c r="NWQ51" s="1233"/>
      <c r="NWR51" s="1233"/>
      <c r="NWS51" s="1232"/>
      <c r="NWT51" s="1233"/>
      <c r="NWU51" s="1233"/>
      <c r="NWV51" s="1233"/>
      <c r="NWW51" s="1233"/>
      <c r="NWX51" s="1233"/>
      <c r="NWY51" s="1233"/>
      <c r="NWZ51" s="1233"/>
      <c r="NXA51" s="1233"/>
      <c r="NXB51" s="1232"/>
      <c r="NXC51" s="1233"/>
      <c r="NXD51" s="1233"/>
      <c r="NXE51" s="1233"/>
      <c r="NXF51" s="1233"/>
      <c r="NXG51" s="1233"/>
      <c r="NXH51" s="1233"/>
      <c r="NXI51" s="1233"/>
      <c r="NXJ51" s="1233"/>
      <c r="NXK51" s="1232"/>
      <c r="NXL51" s="1233"/>
      <c r="NXM51" s="1233"/>
      <c r="NXN51" s="1233"/>
      <c r="NXO51" s="1233"/>
      <c r="NXP51" s="1233"/>
      <c r="NXQ51" s="1233"/>
      <c r="NXR51" s="1233"/>
      <c r="NXS51" s="1233"/>
      <c r="NXT51" s="1232"/>
      <c r="NXU51" s="1233"/>
      <c r="NXV51" s="1233"/>
      <c r="NXW51" s="1233"/>
      <c r="NXX51" s="1233"/>
      <c r="NXY51" s="1233"/>
      <c r="NXZ51" s="1233"/>
      <c r="NYA51" s="1233"/>
      <c r="NYB51" s="1233"/>
      <c r="NYC51" s="1232"/>
      <c r="NYD51" s="1233"/>
      <c r="NYE51" s="1233"/>
      <c r="NYF51" s="1233"/>
      <c r="NYG51" s="1233"/>
      <c r="NYH51" s="1233"/>
      <c r="NYI51" s="1233"/>
      <c r="NYJ51" s="1233"/>
      <c r="NYK51" s="1233"/>
      <c r="NYL51" s="1232"/>
      <c r="NYM51" s="1233"/>
      <c r="NYN51" s="1233"/>
      <c r="NYO51" s="1233"/>
      <c r="NYP51" s="1233"/>
      <c r="NYQ51" s="1233"/>
      <c r="NYR51" s="1233"/>
      <c r="NYS51" s="1233"/>
      <c r="NYT51" s="1233"/>
      <c r="NYU51" s="1232"/>
      <c r="NYV51" s="1233"/>
      <c r="NYW51" s="1233"/>
      <c r="NYX51" s="1233"/>
      <c r="NYY51" s="1233"/>
      <c r="NYZ51" s="1233"/>
      <c r="NZA51" s="1233"/>
      <c r="NZB51" s="1233"/>
      <c r="NZC51" s="1233"/>
      <c r="NZD51" s="1232"/>
      <c r="NZE51" s="1233"/>
      <c r="NZF51" s="1233"/>
      <c r="NZG51" s="1233"/>
      <c r="NZH51" s="1233"/>
      <c r="NZI51" s="1233"/>
      <c r="NZJ51" s="1233"/>
      <c r="NZK51" s="1233"/>
      <c r="NZL51" s="1233"/>
      <c r="NZM51" s="1232"/>
      <c r="NZN51" s="1233"/>
      <c r="NZO51" s="1233"/>
      <c r="NZP51" s="1233"/>
      <c r="NZQ51" s="1233"/>
      <c r="NZR51" s="1233"/>
      <c r="NZS51" s="1233"/>
      <c r="NZT51" s="1233"/>
      <c r="NZU51" s="1233"/>
      <c r="NZV51" s="1232"/>
      <c r="NZW51" s="1233"/>
      <c r="NZX51" s="1233"/>
      <c r="NZY51" s="1233"/>
      <c r="NZZ51" s="1233"/>
      <c r="OAA51" s="1233"/>
      <c r="OAB51" s="1233"/>
      <c r="OAC51" s="1233"/>
      <c r="OAD51" s="1233"/>
      <c r="OAE51" s="1232"/>
      <c r="OAF51" s="1233"/>
      <c r="OAG51" s="1233"/>
      <c r="OAH51" s="1233"/>
      <c r="OAI51" s="1233"/>
      <c r="OAJ51" s="1233"/>
      <c r="OAK51" s="1233"/>
      <c r="OAL51" s="1233"/>
      <c r="OAM51" s="1233"/>
      <c r="OAN51" s="1232"/>
      <c r="OAO51" s="1233"/>
      <c r="OAP51" s="1233"/>
      <c r="OAQ51" s="1233"/>
      <c r="OAR51" s="1233"/>
      <c r="OAS51" s="1233"/>
      <c r="OAT51" s="1233"/>
      <c r="OAU51" s="1233"/>
      <c r="OAV51" s="1233"/>
      <c r="OAW51" s="1232"/>
      <c r="OAX51" s="1233"/>
      <c r="OAY51" s="1233"/>
      <c r="OAZ51" s="1233"/>
      <c r="OBA51" s="1233"/>
      <c r="OBB51" s="1233"/>
      <c r="OBC51" s="1233"/>
      <c r="OBD51" s="1233"/>
      <c r="OBE51" s="1233"/>
      <c r="OBF51" s="1232"/>
      <c r="OBG51" s="1233"/>
      <c r="OBH51" s="1233"/>
      <c r="OBI51" s="1233"/>
      <c r="OBJ51" s="1233"/>
      <c r="OBK51" s="1233"/>
      <c r="OBL51" s="1233"/>
      <c r="OBM51" s="1233"/>
      <c r="OBN51" s="1233"/>
      <c r="OBO51" s="1232"/>
      <c r="OBP51" s="1233"/>
      <c r="OBQ51" s="1233"/>
      <c r="OBR51" s="1233"/>
      <c r="OBS51" s="1233"/>
      <c r="OBT51" s="1233"/>
      <c r="OBU51" s="1233"/>
      <c r="OBV51" s="1233"/>
      <c r="OBW51" s="1233"/>
      <c r="OBX51" s="1232"/>
      <c r="OBY51" s="1233"/>
      <c r="OBZ51" s="1233"/>
      <c r="OCA51" s="1233"/>
      <c r="OCB51" s="1233"/>
      <c r="OCC51" s="1233"/>
      <c r="OCD51" s="1233"/>
      <c r="OCE51" s="1233"/>
      <c r="OCF51" s="1233"/>
      <c r="OCG51" s="1232"/>
      <c r="OCH51" s="1233"/>
      <c r="OCI51" s="1233"/>
      <c r="OCJ51" s="1233"/>
      <c r="OCK51" s="1233"/>
      <c r="OCL51" s="1233"/>
      <c r="OCM51" s="1233"/>
      <c r="OCN51" s="1233"/>
      <c r="OCO51" s="1233"/>
      <c r="OCP51" s="1232"/>
      <c r="OCQ51" s="1233"/>
      <c r="OCR51" s="1233"/>
      <c r="OCS51" s="1233"/>
      <c r="OCT51" s="1233"/>
      <c r="OCU51" s="1233"/>
      <c r="OCV51" s="1233"/>
      <c r="OCW51" s="1233"/>
      <c r="OCX51" s="1233"/>
      <c r="OCY51" s="1232"/>
      <c r="OCZ51" s="1233"/>
      <c r="ODA51" s="1233"/>
      <c r="ODB51" s="1233"/>
      <c r="ODC51" s="1233"/>
      <c r="ODD51" s="1233"/>
      <c r="ODE51" s="1233"/>
      <c r="ODF51" s="1233"/>
      <c r="ODG51" s="1233"/>
      <c r="ODH51" s="1232"/>
      <c r="ODI51" s="1233"/>
      <c r="ODJ51" s="1233"/>
      <c r="ODK51" s="1233"/>
      <c r="ODL51" s="1233"/>
      <c r="ODM51" s="1233"/>
      <c r="ODN51" s="1233"/>
      <c r="ODO51" s="1233"/>
      <c r="ODP51" s="1233"/>
      <c r="ODQ51" s="1232"/>
      <c r="ODR51" s="1233"/>
      <c r="ODS51" s="1233"/>
      <c r="ODT51" s="1233"/>
      <c r="ODU51" s="1233"/>
      <c r="ODV51" s="1233"/>
      <c r="ODW51" s="1233"/>
      <c r="ODX51" s="1233"/>
      <c r="ODY51" s="1233"/>
      <c r="ODZ51" s="1232"/>
      <c r="OEA51" s="1233"/>
      <c r="OEB51" s="1233"/>
      <c r="OEC51" s="1233"/>
      <c r="OED51" s="1233"/>
      <c r="OEE51" s="1233"/>
      <c r="OEF51" s="1233"/>
      <c r="OEG51" s="1233"/>
      <c r="OEH51" s="1233"/>
      <c r="OEI51" s="1232"/>
      <c r="OEJ51" s="1233"/>
      <c r="OEK51" s="1233"/>
      <c r="OEL51" s="1233"/>
      <c r="OEM51" s="1233"/>
      <c r="OEN51" s="1233"/>
      <c r="OEO51" s="1233"/>
      <c r="OEP51" s="1233"/>
      <c r="OEQ51" s="1233"/>
      <c r="OER51" s="1232"/>
      <c r="OES51" s="1233"/>
      <c r="OET51" s="1233"/>
      <c r="OEU51" s="1233"/>
      <c r="OEV51" s="1233"/>
      <c r="OEW51" s="1233"/>
      <c r="OEX51" s="1233"/>
      <c r="OEY51" s="1233"/>
      <c r="OEZ51" s="1233"/>
      <c r="OFA51" s="1232"/>
      <c r="OFB51" s="1233"/>
      <c r="OFC51" s="1233"/>
      <c r="OFD51" s="1233"/>
      <c r="OFE51" s="1233"/>
      <c r="OFF51" s="1233"/>
      <c r="OFG51" s="1233"/>
      <c r="OFH51" s="1233"/>
      <c r="OFI51" s="1233"/>
      <c r="OFJ51" s="1232"/>
      <c r="OFK51" s="1233"/>
      <c r="OFL51" s="1233"/>
      <c r="OFM51" s="1233"/>
      <c r="OFN51" s="1233"/>
      <c r="OFO51" s="1233"/>
      <c r="OFP51" s="1233"/>
      <c r="OFQ51" s="1233"/>
      <c r="OFR51" s="1233"/>
      <c r="OFS51" s="1232"/>
      <c r="OFT51" s="1233"/>
      <c r="OFU51" s="1233"/>
      <c r="OFV51" s="1233"/>
      <c r="OFW51" s="1233"/>
      <c r="OFX51" s="1233"/>
      <c r="OFY51" s="1233"/>
      <c r="OFZ51" s="1233"/>
      <c r="OGA51" s="1233"/>
      <c r="OGB51" s="1232"/>
      <c r="OGC51" s="1233"/>
      <c r="OGD51" s="1233"/>
      <c r="OGE51" s="1233"/>
      <c r="OGF51" s="1233"/>
      <c r="OGG51" s="1233"/>
      <c r="OGH51" s="1233"/>
      <c r="OGI51" s="1233"/>
      <c r="OGJ51" s="1233"/>
      <c r="OGK51" s="1232"/>
      <c r="OGL51" s="1233"/>
      <c r="OGM51" s="1233"/>
      <c r="OGN51" s="1233"/>
      <c r="OGO51" s="1233"/>
      <c r="OGP51" s="1233"/>
      <c r="OGQ51" s="1233"/>
      <c r="OGR51" s="1233"/>
      <c r="OGS51" s="1233"/>
      <c r="OGT51" s="1232"/>
      <c r="OGU51" s="1233"/>
      <c r="OGV51" s="1233"/>
      <c r="OGW51" s="1233"/>
      <c r="OGX51" s="1233"/>
      <c r="OGY51" s="1233"/>
      <c r="OGZ51" s="1233"/>
      <c r="OHA51" s="1233"/>
      <c r="OHB51" s="1233"/>
      <c r="OHC51" s="1232"/>
      <c r="OHD51" s="1233"/>
      <c r="OHE51" s="1233"/>
      <c r="OHF51" s="1233"/>
      <c r="OHG51" s="1233"/>
      <c r="OHH51" s="1233"/>
      <c r="OHI51" s="1233"/>
      <c r="OHJ51" s="1233"/>
      <c r="OHK51" s="1233"/>
      <c r="OHL51" s="1232"/>
      <c r="OHM51" s="1233"/>
      <c r="OHN51" s="1233"/>
      <c r="OHO51" s="1233"/>
      <c r="OHP51" s="1233"/>
      <c r="OHQ51" s="1233"/>
      <c r="OHR51" s="1233"/>
      <c r="OHS51" s="1233"/>
      <c r="OHT51" s="1233"/>
      <c r="OHU51" s="1232"/>
      <c r="OHV51" s="1233"/>
      <c r="OHW51" s="1233"/>
      <c r="OHX51" s="1233"/>
      <c r="OHY51" s="1233"/>
      <c r="OHZ51" s="1233"/>
      <c r="OIA51" s="1233"/>
      <c r="OIB51" s="1233"/>
      <c r="OIC51" s="1233"/>
      <c r="OID51" s="1232"/>
      <c r="OIE51" s="1233"/>
      <c r="OIF51" s="1233"/>
      <c r="OIG51" s="1233"/>
      <c r="OIH51" s="1233"/>
      <c r="OII51" s="1233"/>
      <c r="OIJ51" s="1233"/>
      <c r="OIK51" s="1233"/>
      <c r="OIL51" s="1233"/>
      <c r="OIM51" s="1232"/>
      <c r="OIN51" s="1233"/>
      <c r="OIO51" s="1233"/>
      <c r="OIP51" s="1233"/>
      <c r="OIQ51" s="1233"/>
      <c r="OIR51" s="1233"/>
      <c r="OIS51" s="1233"/>
      <c r="OIT51" s="1233"/>
      <c r="OIU51" s="1233"/>
      <c r="OIV51" s="1232"/>
      <c r="OIW51" s="1233"/>
      <c r="OIX51" s="1233"/>
      <c r="OIY51" s="1233"/>
      <c r="OIZ51" s="1233"/>
      <c r="OJA51" s="1233"/>
      <c r="OJB51" s="1233"/>
      <c r="OJC51" s="1233"/>
      <c r="OJD51" s="1233"/>
      <c r="OJE51" s="1232"/>
      <c r="OJF51" s="1233"/>
      <c r="OJG51" s="1233"/>
      <c r="OJH51" s="1233"/>
      <c r="OJI51" s="1233"/>
      <c r="OJJ51" s="1233"/>
      <c r="OJK51" s="1233"/>
      <c r="OJL51" s="1233"/>
      <c r="OJM51" s="1233"/>
      <c r="OJN51" s="1232"/>
      <c r="OJO51" s="1233"/>
      <c r="OJP51" s="1233"/>
      <c r="OJQ51" s="1233"/>
      <c r="OJR51" s="1233"/>
      <c r="OJS51" s="1233"/>
      <c r="OJT51" s="1233"/>
      <c r="OJU51" s="1233"/>
      <c r="OJV51" s="1233"/>
      <c r="OJW51" s="1232"/>
      <c r="OJX51" s="1233"/>
      <c r="OJY51" s="1233"/>
      <c r="OJZ51" s="1233"/>
      <c r="OKA51" s="1233"/>
      <c r="OKB51" s="1233"/>
      <c r="OKC51" s="1233"/>
      <c r="OKD51" s="1233"/>
      <c r="OKE51" s="1233"/>
      <c r="OKF51" s="1232"/>
      <c r="OKG51" s="1233"/>
      <c r="OKH51" s="1233"/>
      <c r="OKI51" s="1233"/>
      <c r="OKJ51" s="1233"/>
      <c r="OKK51" s="1233"/>
      <c r="OKL51" s="1233"/>
      <c r="OKM51" s="1233"/>
      <c r="OKN51" s="1233"/>
      <c r="OKO51" s="1232"/>
      <c r="OKP51" s="1233"/>
      <c r="OKQ51" s="1233"/>
      <c r="OKR51" s="1233"/>
      <c r="OKS51" s="1233"/>
      <c r="OKT51" s="1233"/>
      <c r="OKU51" s="1233"/>
      <c r="OKV51" s="1233"/>
      <c r="OKW51" s="1233"/>
      <c r="OKX51" s="1232"/>
      <c r="OKY51" s="1233"/>
      <c r="OKZ51" s="1233"/>
      <c r="OLA51" s="1233"/>
      <c r="OLB51" s="1233"/>
      <c r="OLC51" s="1233"/>
      <c r="OLD51" s="1233"/>
      <c r="OLE51" s="1233"/>
      <c r="OLF51" s="1233"/>
      <c r="OLG51" s="1232"/>
      <c r="OLH51" s="1233"/>
      <c r="OLI51" s="1233"/>
      <c r="OLJ51" s="1233"/>
      <c r="OLK51" s="1233"/>
      <c r="OLL51" s="1233"/>
      <c r="OLM51" s="1233"/>
      <c r="OLN51" s="1233"/>
      <c r="OLO51" s="1233"/>
      <c r="OLP51" s="1232"/>
      <c r="OLQ51" s="1233"/>
      <c r="OLR51" s="1233"/>
      <c r="OLS51" s="1233"/>
      <c r="OLT51" s="1233"/>
      <c r="OLU51" s="1233"/>
      <c r="OLV51" s="1233"/>
      <c r="OLW51" s="1233"/>
      <c r="OLX51" s="1233"/>
      <c r="OLY51" s="1232"/>
      <c r="OLZ51" s="1233"/>
      <c r="OMA51" s="1233"/>
      <c r="OMB51" s="1233"/>
      <c r="OMC51" s="1233"/>
      <c r="OMD51" s="1233"/>
      <c r="OME51" s="1233"/>
      <c r="OMF51" s="1233"/>
      <c r="OMG51" s="1233"/>
      <c r="OMH51" s="1232"/>
      <c r="OMI51" s="1233"/>
      <c r="OMJ51" s="1233"/>
      <c r="OMK51" s="1233"/>
      <c r="OML51" s="1233"/>
      <c r="OMM51" s="1233"/>
      <c r="OMN51" s="1233"/>
      <c r="OMO51" s="1233"/>
      <c r="OMP51" s="1233"/>
      <c r="OMQ51" s="1232"/>
      <c r="OMR51" s="1233"/>
      <c r="OMS51" s="1233"/>
      <c r="OMT51" s="1233"/>
      <c r="OMU51" s="1233"/>
      <c r="OMV51" s="1233"/>
      <c r="OMW51" s="1233"/>
      <c r="OMX51" s="1233"/>
      <c r="OMY51" s="1233"/>
      <c r="OMZ51" s="1232"/>
      <c r="ONA51" s="1233"/>
      <c r="ONB51" s="1233"/>
      <c r="ONC51" s="1233"/>
      <c r="OND51" s="1233"/>
      <c r="ONE51" s="1233"/>
      <c r="ONF51" s="1233"/>
      <c r="ONG51" s="1233"/>
      <c r="ONH51" s="1233"/>
      <c r="ONI51" s="1232"/>
      <c r="ONJ51" s="1233"/>
      <c r="ONK51" s="1233"/>
      <c r="ONL51" s="1233"/>
      <c r="ONM51" s="1233"/>
      <c r="ONN51" s="1233"/>
      <c r="ONO51" s="1233"/>
      <c r="ONP51" s="1233"/>
      <c r="ONQ51" s="1233"/>
      <c r="ONR51" s="1232"/>
      <c r="ONS51" s="1233"/>
      <c r="ONT51" s="1233"/>
      <c r="ONU51" s="1233"/>
      <c r="ONV51" s="1233"/>
      <c r="ONW51" s="1233"/>
      <c r="ONX51" s="1233"/>
      <c r="ONY51" s="1233"/>
      <c r="ONZ51" s="1233"/>
      <c r="OOA51" s="1232"/>
      <c r="OOB51" s="1233"/>
      <c r="OOC51" s="1233"/>
      <c r="OOD51" s="1233"/>
      <c r="OOE51" s="1233"/>
      <c r="OOF51" s="1233"/>
      <c r="OOG51" s="1233"/>
      <c r="OOH51" s="1233"/>
      <c r="OOI51" s="1233"/>
      <c r="OOJ51" s="1232"/>
      <c r="OOK51" s="1233"/>
      <c r="OOL51" s="1233"/>
      <c r="OOM51" s="1233"/>
      <c r="OON51" s="1233"/>
      <c r="OOO51" s="1233"/>
      <c r="OOP51" s="1233"/>
      <c r="OOQ51" s="1233"/>
      <c r="OOR51" s="1233"/>
      <c r="OOS51" s="1232"/>
      <c r="OOT51" s="1233"/>
      <c r="OOU51" s="1233"/>
      <c r="OOV51" s="1233"/>
      <c r="OOW51" s="1233"/>
      <c r="OOX51" s="1233"/>
      <c r="OOY51" s="1233"/>
      <c r="OOZ51" s="1233"/>
      <c r="OPA51" s="1233"/>
      <c r="OPB51" s="1232"/>
      <c r="OPC51" s="1233"/>
      <c r="OPD51" s="1233"/>
      <c r="OPE51" s="1233"/>
      <c r="OPF51" s="1233"/>
      <c r="OPG51" s="1233"/>
      <c r="OPH51" s="1233"/>
      <c r="OPI51" s="1233"/>
      <c r="OPJ51" s="1233"/>
      <c r="OPK51" s="1232"/>
      <c r="OPL51" s="1233"/>
      <c r="OPM51" s="1233"/>
      <c r="OPN51" s="1233"/>
      <c r="OPO51" s="1233"/>
      <c r="OPP51" s="1233"/>
      <c r="OPQ51" s="1233"/>
      <c r="OPR51" s="1233"/>
      <c r="OPS51" s="1233"/>
      <c r="OPT51" s="1232"/>
      <c r="OPU51" s="1233"/>
      <c r="OPV51" s="1233"/>
      <c r="OPW51" s="1233"/>
      <c r="OPX51" s="1233"/>
      <c r="OPY51" s="1233"/>
      <c r="OPZ51" s="1233"/>
      <c r="OQA51" s="1233"/>
      <c r="OQB51" s="1233"/>
      <c r="OQC51" s="1232"/>
      <c r="OQD51" s="1233"/>
      <c r="OQE51" s="1233"/>
      <c r="OQF51" s="1233"/>
      <c r="OQG51" s="1233"/>
      <c r="OQH51" s="1233"/>
      <c r="OQI51" s="1233"/>
      <c r="OQJ51" s="1233"/>
      <c r="OQK51" s="1233"/>
      <c r="OQL51" s="1232"/>
      <c r="OQM51" s="1233"/>
      <c r="OQN51" s="1233"/>
      <c r="OQO51" s="1233"/>
      <c r="OQP51" s="1233"/>
      <c r="OQQ51" s="1233"/>
      <c r="OQR51" s="1233"/>
      <c r="OQS51" s="1233"/>
      <c r="OQT51" s="1233"/>
      <c r="OQU51" s="1232"/>
      <c r="OQV51" s="1233"/>
      <c r="OQW51" s="1233"/>
      <c r="OQX51" s="1233"/>
      <c r="OQY51" s="1233"/>
      <c r="OQZ51" s="1233"/>
      <c r="ORA51" s="1233"/>
      <c r="ORB51" s="1233"/>
      <c r="ORC51" s="1233"/>
      <c r="ORD51" s="1232"/>
      <c r="ORE51" s="1233"/>
      <c r="ORF51" s="1233"/>
      <c r="ORG51" s="1233"/>
      <c r="ORH51" s="1233"/>
      <c r="ORI51" s="1233"/>
      <c r="ORJ51" s="1233"/>
      <c r="ORK51" s="1233"/>
      <c r="ORL51" s="1233"/>
      <c r="ORM51" s="1232"/>
      <c r="ORN51" s="1233"/>
      <c r="ORO51" s="1233"/>
      <c r="ORP51" s="1233"/>
      <c r="ORQ51" s="1233"/>
      <c r="ORR51" s="1233"/>
      <c r="ORS51" s="1233"/>
      <c r="ORT51" s="1233"/>
      <c r="ORU51" s="1233"/>
      <c r="ORV51" s="1232"/>
      <c r="ORW51" s="1233"/>
      <c r="ORX51" s="1233"/>
      <c r="ORY51" s="1233"/>
      <c r="ORZ51" s="1233"/>
      <c r="OSA51" s="1233"/>
      <c r="OSB51" s="1233"/>
      <c r="OSC51" s="1233"/>
      <c r="OSD51" s="1233"/>
      <c r="OSE51" s="1232"/>
      <c r="OSF51" s="1233"/>
      <c r="OSG51" s="1233"/>
      <c r="OSH51" s="1233"/>
      <c r="OSI51" s="1233"/>
      <c r="OSJ51" s="1233"/>
      <c r="OSK51" s="1233"/>
      <c r="OSL51" s="1233"/>
      <c r="OSM51" s="1233"/>
      <c r="OSN51" s="1232"/>
      <c r="OSO51" s="1233"/>
      <c r="OSP51" s="1233"/>
      <c r="OSQ51" s="1233"/>
      <c r="OSR51" s="1233"/>
      <c r="OSS51" s="1233"/>
      <c r="OST51" s="1233"/>
      <c r="OSU51" s="1233"/>
      <c r="OSV51" s="1233"/>
      <c r="OSW51" s="1232"/>
      <c r="OSX51" s="1233"/>
      <c r="OSY51" s="1233"/>
      <c r="OSZ51" s="1233"/>
      <c r="OTA51" s="1233"/>
      <c r="OTB51" s="1233"/>
      <c r="OTC51" s="1233"/>
      <c r="OTD51" s="1233"/>
      <c r="OTE51" s="1233"/>
      <c r="OTF51" s="1232"/>
      <c r="OTG51" s="1233"/>
      <c r="OTH51" s="1233"/>
      <c r="OTI51" s="1233"/>
      <c r="OTJ51" s="1233"/>
      <c r="OTK51" s="1233"/>
      <c r="OTL51" s="1233"/>
      <c r="OTM51" s="1233"/>
      <c r="OTN51" s="1233"/>
      <c r="OTO51" s="1232"/>
      <c r="OTP51" s="1233"/>
      <c r="OTQ51" s="1233"/>
      <c r="OTR51" s="1233"/>
      <c r="OTS51" s="1233"/>
      <c r="OTT51" s="1233"/>
      <c r="OTU51" s="1233"/>
      <c r="OTV51" s="1233"/>
      <c r="OTW51" s="1233"/>
      <c r="OTX51" s="1232"/>
      <c r="OTY51" s="1233"/>
      <c r="OTZ51" s="1233"/>
      <c r="OUA51" s="1233"/>
      <c r="OUB51" s="1233"/>
      <c r="OUC51" s="1233"/>
      <c r="OUD51" s="1233"/>
      <c r="OUE51" s="1233"/>
      <c r="OUF51" s="1233"/>
      <c r="OUG51" s="1232"/>
      <c r="OUH51" s="1233"/>
      <c r="OUI51" s="1233"/>
      <c r="OUJ51" s="1233"/>
      <c r="OUK51" s="1233"/>
      <c r="OUL51" s="1233"/>
      <c r="OUM51" s="1233"/>
      <c r="OUN51" s="1233"/>
      <c r="OUO51" s="1233"/>
      <c r="OUP51" s="1232"/>
      <c r="OUQ51" s="1233"/>
      <c r="OUR51" s="1233"/>
      <c r="OUS51" s="1233"/>
      <c r="OUT51" s="1233"/>
      <c r="OUU51" s="1233"/>
      <c r="OUV51" s="1233"/>
      <c r="OUW51" s="1233"/>
      <c r="OUX51" s="1233"/>
      <c r="OUY51" s="1232"/>
      <c r="OUZ51" s="1233"/>
      <c r="OVA51" s="1233"/>
      <c r="OVB51" s="1233"/>
      <c r="OVC51" s="1233"/>
      <c r="OVD51" s="1233"/>
      <c r="OVE51" s="1233"/>
      <c r="OVF51" s="1233"/>
      <c r="OVG51" s="1233"/>
      <c r="OVH51" s="1232"/>
      <c r="OVI51" s="1233"/>
      <c r="OVJ51" s="1233"/>
      <c r="OVK51" s="1233"/>
      <c r="OVL51" s="1233"/>
      <c r="OVM51" s="1233"/>
      <c r="OVN51" s="1233"/>
      <c r="OVO51" s="1233"/>
      <c r="OVP51" s="1233"/>
      <c r="OVQ51" s="1232"/>
      <c r="OVR51" s="1233"/>
      <c r="OVS51" s="1233"/>
      <c r="OVT51" s="1233"/>
      <c r="OVU51" s="1233"/>
      <c r="OVV51" s="1233"/>
      <c r="OVW51" s="1233"/>
      <c r="OVX51" s="1233"/>
      <c r="OVY51" s="1233"/>
      <c r="OVZ51" s="1232"/>
      <c r="OWA51" s="1233"/>
      <c r="OWB51" s="1233"/>
      <c r="OWC51" s="1233"/>
      <c r="OWD51" s="1233"/>
      <c r="OWE51" s="1233"/>
      <c r="OWF51" s="1233"/>
      <c r="OWG51" s="1233"/>
      <c r="OWH51" s="1233"/>
      <c r="OWI51" s="1232"/>
      <c r="OWJ51" s="1233"/>
      <c r="OWK51" s="1233"/>
      <c r="OWL51" s="1233"/>
      <c r="OWM51" s="1233"/>
      <c r="OWN51" s="1233"/>
      <c r="OWO51" s="1233"/>
      <c r="OWP51" s="1233"/>
      <c r="OWQ51" s="1233"/>
      <c r="OWR51" s="1232"/>
      <c r="OWS51" s="1233"/>
      <c r="OWT51" s="1233"/>
      <c r="OWU51" s="1233"/>
      <c r="OWV51" s="1233"/>
      <c r="OWW51" s="1233"/>
      <c r="OWX51" s="1233"/>
      <c r="OWY51" s="1233"/>
      <c r="OWZ51" s="1233"/>
      <c r="OXA51" s="1232"/>
      <c r="OXB51" s="1233"/>
      <c r="OXC51" s="1233"/>
      <c r="OXD51" s="1233"/>
      <c r="OXE51" s="1233"/>
      <c r="OXF51" s="1233"/>
      <c r="OXG51" s="1233"/>
      <c r="OXH51" s="1233"/>
      <c r="OXI51" s="1233"/>
      <c r="OXJ51" s="1232"/>
      <c r="OXK51" s="1233"/>
      <c r="OXL51" s="1233"/>
      <c r="OXM51" s="1233"/>
      <c r="OXN51" s="1233"/>
      <c r="OXO51" s="1233"/>
      <c r="OXP51" s="1233"/>
      <c r="OXQ51" s="1233"/>
      <c r="OXR51" s="1233"/>
      <c r="OXS51" s="1232"/>
      <c r="OXT51" s="1233"/>
      <c r="OXU51" s="1233"/>
      <c r="OXV51" s="1233"/>
      <c r="OXW51" s="1233"/>
      <c r="OXX51" s="1233"/>
      <c r="OXY51" s="1233"/>
      <c r="OXZ51" s="1233"/>
      <c r="OYA51" s="1233"/>
      <c r="OYB51" s="1232"/>
      <c r="OYC51" s="1233"/>
      <c r="OYD51" s="1233"/>
      <c r="OYE51" s="1233"/>
      <c r="OYF51" s="1233"/>
      <c r="OYG51" s="1233"/>
      <c r="OYH51" s="1233"/>
      <c r="OYI51" s="1233"/>
      <c r="OYJ51" s="1233"/>
      <c r="OYK51" s="1232"/>
      <c r="OYL51" s="1233"/>
      <c r="OYM51" s="1233"/>
      <c r="OYN51" s="1233"/>
      <c r="OYO51" s="1233"/>
      <c r="OYP51" s="1233"/>
      <c r="OYQ51" s="1233"/>
      <c r="OYR51" s="1233"/>
      <c r="OYS51" s="1233"/>
      <c r="OYT51" s="1232"/>
      <c r="OYU51" s="1233"/>
      <c r="OYV51" s="1233"/>
      <c r="OYW51" s="1233"/>
      <c r="OYX51" s="1233"/>
      <c r="OYY51" s="1233"/>
      <c r="OYZ51" s="1233"/>
      <c r="OZA51" s="1233"/>
      <c r="OZB51" s="1233"/>
      <c r="OZC51" s="1232"/>
      <c r="OZD51" s="1233"/>
      <c r="OZE51" s="1233"/>
      <c r="OZF51" s="1233"/>
      <c r="OZG51" s="1233"/>
      <c r="OZH51" s="1233"/>
      <c r="OZI51" s="1233"/>
      <c r="OZJ51" s="1233"/>
      <c r="OZK51" s="1233"/>
      <c r="OZL51" s="1232"/>
      <c r="OZM51" s="1233"/>
      <c r="OZN51" s="1233"/>
      <c r="OZO51" s="1233"/>
      <c r="OZP51" s="1233"/>
      <c r="OZQ51" s="1233"/>
      <c r="OZR51" s="1233"/>
      <c r="OZS51" s="1233"/>
      <c r="OZT51" s="1233"/>
      <c r="OZU51" s="1232"/>
      <c r="OZV51" s="1233"/>
      <c r="OZW51" s="1233"/>
      <c r="OZX51" s="1233"/>
      <c r="OZY51" s="1233"/>
      <c r="OZZ51" s="1233"/>
      <c r="PAA51" s="1233"/>
      <c r="PAB51" s="1233"/>
      <c r="PAC51" s="1233"/>
      <c r="PAD51" s="1232"/>
      <c r="PAE51" s="1233"/>
      <c r="PAF51" s="1233"/>
      <c r="PAG51" s="1233"/>
      <c r="PAH51" s="1233"/>
      <c r="PAI51" s="1233"/>
      <c r="PAJ51" s="1233"/>
      <c r="PAK51" s="1233"/>
      <c r="PAL51" s="1233"/>
      <c r="PAM51" s="1232"/>
      <c r="PAN51" s="1233"/>
      <c r="PAO51" s="1233"/>
      <c r="PAP51" s="1233"/>
      <c r="PAQ51" s="1233"/>
      <c r="PAR51" s="1233"/>
      <c r="PAS51" s="1233"/>
      <c r="PAT51" s="1233"/>
      <c r="PAU51" s="1233"/>
      <c r="PAV51" s="1232"/>
      <c r="PAW51" s="1233"/>
      <c r="PAX51" s="1233"/>
      <c r="PAY51" s="1233"/>
      <c r="PAZ51" s="1233"/>
      <c r="PBA51" s="1233"/>
      <c r="PBB51" s="1233"/>
      <c r="PBC51" s="1233"/>
      <c r="PBD51" s="1233"/>
      <c r="PBE51" s="1232"/>
      <c r="PBF51" s="1233"/>
      <c r="PBG51" s="1233"/>
      <c r="PBH51" s="1233"/>
      <c r="PBI51" s="1233"/>
      <c r="PBJ51" s="1233"/>
      <c r="PBK51" s="1233"/>
      <c r="PBL51" s="1233"/>
      <c r="PBM51" s="1233"/>
      <c r="PBN51" s="1232"/>
      <c r="PBO51" s="1233"/>
      <c r="PBP51" s="1233"/>
      <c r="PBQ51" s="1233"/>
      <c r="PBR51" s="1233"/>
      <c r="PBS51" s="1233"/>
      <c r="PBT51" s="1233"/>
      <c r="PBU51" s="1233"/>
      <c r="PBV51" s="1233"/>
      <c r="PBW51" s="1232"/>
      <c r="PBX51" s="1233"/>
      <c r="PBY51" s="1233"/>
      <c r="PBZ51" s="1233"/>
      <c r="PCA51" s="1233"/>
      <c r="PCB51" s="1233"/>
      <c r="PCC51" s="1233"/>
      <c r="PCD51" s="1233"/>
      <c r="PCE51" s="1233"/>
      <c r="PCF51" s="1232"/>
      <c r="PCG51" s="1233"/>
      <c r="PCH51" s="1233"/>
      <c r="PCI51" s="1233"/>
      <c r="PCJ51" s="1233"/>
      <c r="PCK51" s="1233"/>
      <c r="PCL51" s="1233"/>
      <c r="PCM51" s="1233"/>
      <c r="PCN51" s="1233"/>
      <c r="PCO51" s="1232"/>
      <c r="PCP51" s="1233"/>
      <c r="PCQ51" s="1233"/>
      <c r="PCR51" s="1233"/>
      <c r="PCS51" s="1233"/>
      <c r="PCT51" s="1233"/>
      <c r="PCU51" s="1233"/>
      <c r="PCV51" s="1233"/>
      <c r="PCW51" s="1233"/>
      <c r="PCX51" s="1232"/>
      <c r="PCY51" s="1233"/>
      <c r="PCZ51" s="1233"/>
      <c r="PDA51" s="1233"/>
      <c r="PDB51" s="1233"/>
      <c r="PDC51" s="1233"/>
      <c r="PDD51" s="1233"/>
      <c r="PDE51" s="1233"/>
      <c r="PDF51" s="1233"/>
      <c r="PDG51" s="1232"/>
      <c r="PDH51" s="1233"/>
      <c r="PDI51" s="1233"/>
      <c r="PDJ51" s="1233"/>
      <c r="PDK51" s="1233"/>
      <c r="PDL51" s="1233"/>
      <c r="PDM51" s="1233"/>
      <c r="PDN51" s="1233"/>
      <c r="PDO51" s="1233"/>
      <c r="PDP51" s="1232"/>
      <c r="PDQ51" s="1233"/>
      <c r="PDR51" s="1233"/>
      <c r="PDS51" s="1233"/>
      <c r="PDT51" s="1233"/>
      <c r="PDU51" s="1233"/>
      <c r="PDV51" s="1233"/>
      <c r="PDW51" s="1233"/>
      <c r="PDX51" s="1233"/>
      <c r="PDY51" s="1232"/>
      <c r="PDZ51" s="1233"/>
      <c r="PEA51" s="1233"/>
      <c r="PEB51" s="1233"/>
      <c r="PEC51" s="1233"/>
      <c r="PED51" s="1233"/>
      <c r="PEE51" s="1233"/>
      <c r="PEF51" s="1233"/>
      <c r="PEG51" s="1233"/>
      <c r="PEH51" s="1232"/>
      <c r="PEI51" s="1233"/>
      <c r="PEJ51" s="1233"/>
      <c r="PEK51" s="1233"/>
      <c r="PEL51" s="1233"/>
      <c r="PEM51" s="1233"/>
      <c r="PEN51" s="1233"/>
      <c r="PEO51" s="1233"/>
      <c r="PEP51" s="1233"/>
      <c r="PEQ51" s="1232"/>
      <c r="PER51" s="1233"/>
      <c r="PES51" s="1233"/>
      <c r="PET51" s="1233"/>
      <c r="PEU51" s="1233"/>
      <c r="PEV51" s="1233"/>
      <c r="PEW51" s="1233"/>
      <c r="PEX51" s="1233"/>
      <c r="PEY51" s="1233"/>
      <c r="PEZ51" s="1232"/>
      <c r="PFA51" s="1233"/>
      <c r="PFB51" s="1233"/>
      <c r="PFC51" s="1233"/>
      <c r="PFD51" s="1233"/>
      <c r="PFE51" s="1233"/>
      <c r="PFF51" s="1233"/>
      <c r="PFG51" s="1233"/>
      <c r="PFH51" s="1233"/>
      <c r="PFI51" s="1232"/>
      <c r="PFJ51" s="1233"/>
      <c r="PFK51" s="1233"/>
      <c r="PFL51" s="1233"/>
      <c r="PFM51" s="1233"/>
      <c r="PFN51" s="1233"/>
      <c r="PFO51" s="1233"/>
      <c r="PFP51" s="1233"/>
      <c r="PFQ51" s="1233"/>
      <c r="PFR51" s="1232"/>
      <c r="PFS51" s="1233"/>
      <c r="PFT51" s="1233"/>
      <c r="PFU51" s="1233"/>
      <c r="PFV51" s="1233"/>
      <c r="PFW51" s="1233"/>
      <c r="PFX51" s="1233"/>
      <c r="PFY51" s="1233"/>
      <c r="PFZ51" s="1233"/>
      <c r="PGA51" s="1232"/>
      <c r="PGB51" s="1233"/>
      <c r="PGC51" s="1233"/>
      <c r="PGD51" s="1233"/>
      <c r="PGE51" s="1233"/>
      <c r="PGF51" s="1233"/>
      <c r="PGG51" s="1233"/>
      <c r="PGH51" s="1233"/>
      <c r="PGI51" s="1233"/>
      <c r="PGJ51" s="1232"/>
      <c r="PGK51" s="1233"/>
      <c r="PGL51" s="1233"/>
      <c r="PGM51" s="1233"/>
      <c r="PGN51" s="1233"/>
      <c r="PGO51" s="1233"/>
      <c r="PGP51" s="1233"/>
      <c r="PGQ51" s="1233"/>
      <c r="PGR51" s="1233"/>
      <c r="PGS51" s="1232"/>
      <c r="PGT51" s="1233"/>
      <c r="PGU51" s="1233"/>
      <c r="PGV51" s="1233"/>
      <c r="PGW51" s="1233"/>
      <c r="PGX51" s="1233"/>
      <c r="PGY51" s="1233"/>
      <c r="PGZ51" s="1233"/>
      <c r="PHA51" s="1233"/>
      <c r="PHB51" s="1232"/>
      <c r="PHC51" s="1233"/>
      <c r="PHD51" s="1233"/>
      <c r="PHE51" s="1233"/>
      <c r="PHF51" s="1233"/>
      <c r="PHG51" s="1233"/>
      <c r="PHH51" s="1233"/>
      <c r="PHI51" s="1233"/>
      <c r="PHJ51" s="1233"/>
      <c r="PHK51" s="1232"/>
      <c r="PHL51" s="1233"/>
      <c r="PHM51" s="1233"/>
      <c r="PHN51" s="1233"/>
      <c r="PHO51" s="1233"/>
      <c r="PHP51" s="1233"/>
      <c r="PHQ51" s="1233"/>
      <c r="PHR51" s="1233"/>
      <c r="PHS51" s="1233"/>
      <c r="PHT51" s="1232"/>
      <c r="PHU51" s="1233"/>
      <c r="PHV51" s="1233"/>
      <c r="PHW51" s="1233"/>
      <c r="PHX51" s="1233"/>
      <c r="PHY51" s="1233"/>
      <c r="PHZ51" s="1233"/>
      <c r="PIA51" s="1233"/>
      <c r="PIB51" s="1233"/>
      <c r="PIC51" s="1232"/>
      <c r="PID51" s="1233"/>
      <c r="PIE51" s="1233"/>
      <c r="PIF51" s="1233"/>
      <c r="PIG51" s="1233"/>
      <c r="PIH51" s="1233"/>
      <c r="PII51" s="1233"/>
      <c r="PIJ51" s="1233"/>
      <c r="PIK51" s="1233"/>
      <c r="PIL51" s="1232"/>
      <c r="PIM51" s="1233"/>
      <c r="PIN51" s="1233"/>
      <c r="PIO51" s="1233"/>
      <c r="PIP51" s="1233"/>
      <c r="PIQ51" s="1233"/>
      <c r="PIR51" s="1233"/>
      <c r="PIS51" s="1233"/>
      <c r="PIT51" s="1233"/>
      <c r="PIU51" s="1232"/>
      <c r="PIV51" s="1233"/>
      <c r="PIW51" s="1233"/>
      <c r="PIX51" s="1233"/>
      <c r="PIY51" s="1233"/>
      <c r="PIZ51" s="1233"/>
      <c r="PJA51" s="1233"/>
      <c r="PJB51" s="1233"/>
      <c r="PJC51" s="1233"/>
      <c r="PJD51" s="1232"/>
      <c r="PJE51" s="1233"/>
      <c r="PJF51" s="1233"/>
      <c r="PJG51" s="1233"/>
      <c r="PJH51" s="1233"/>
      <c r="PJI51" s="1233"/>
      <c r="PJJ51" s="1233"/>
      <c r="PJK51" s="1233"/>
      <c r="PJL51" s="1233"/>
      <c r="PJM51" s="1232"/>
      <c r="PJN51" s="1233"/>
      <c r="PJO51" s="1233"/>
      <c r="PJP51" s="1233"/>
      <c r="PJQ51" s="1233"/>
      <c r="PJR51" s="1233"/>
      <c r="PJS51" s="1233"/>
      <c r="PJT51" s="1233"/>
      <c r="PJU51" s="1233"/>
      <c r="PJV51" s="1232"/>
      <c r="PJW51" s="1233"/>
      <c r="PJX51" s="1233"/>
      <c r="PJY51" s="1233"/>
      <c r="PJZ51" s="1233"/>
      <c r="PKA51" s="1233"/>
      <c r="PKB51" s="1233"/>
      <c r="PKC51" s="1233"/>
      <c r="PKD51" s="1233"/>
      <c r="PKE51" s="1232"/>
      <c r="PKF51" s="1233"/>
      <c r="PKG51" s="1233"/>
      <c r="PKH51" s="1233"/>
      <c r="PKI51" s="1233"/>
      <c r="PKJ51" s="1233"/>
      <c r="PKK51" s="1233"/>
      <c r="PKL51" s="1233"/>
      <c r="PKM51" s="1233"/>
      <c r="PKN51" s="1232"/>
      <c r="PKO51" s="1233"/>
      <c r="PKP51" s="1233"/>
      <c r="PKQ51" s="1233"/>
      <c r="PKR51" s="1233"/>
      <c r="PKS51" s="1233"/>
      <c r="PKT51" s="1233"/>
      <c r="PKU51" s="1233"/>
      <c r="PKV51" s="1233"/>
      <c r="PKW51" s="1232"/>
      <c r="PKX51" s="1233"/>
      <c r="PKY51" s="1233"/>
      <c r="PKZ51" s="1233"/>
      <c r="PLA51" s="1233"/>
      <c r="PLB51" s="1233"/>
      <c r="PLC51" s="1233"/>
      <c r="PLD51" s="1233"/>
      <c r="PLE51" s="1233"/>
      <c r="PLF51" s="1232"/>
      <c r="PLG51" s="1233"/>
      <c r="PLH51" s="1233"/>
      <c r="PLI51" s="1233"/>
      <c r="PLJ51" s="1233"/>
      <c r="PLK51" s="1233"/>
      <c r="PLL51" s="1233"/>
      <c r="PLM51" s="1233"/>
      <c r="PLN51" s="1233"/>
      <c r="PLO51" s="1232"/>
      <c r="PLP51" s="1233"/>
      <c r="PLQ51" s="1233"/>
      <c r="PLR51" s="1233"/>
      <c r="PLS51" s="1233"/>
      <c r="PLT51" s="1233"/>
      <c r="PLU51" s="1233"/>
      <c r="PLV51" s="1233"/>
      <c r="PLW51" s="1233"/>
      <c r="PLX51" s="1232"/>
      <c r="PLY51" s="1233"/>
      <c r="PLZ51" s="1233"/>
      <c r="PMA51" s="1233"/>
      <c r="PMB51" s="1233"/>
      <c r="PMC51" s="1233"/>
      <c r="PMD51" s="1233"/>
      <c r="PME51" s="1233"/>
      <c r="PMF51" s="1233"/>
      <c r="PMG51" s="1232"/>
      <c r="PMH51" s="1233"/>
      <c r="PMI51" s="1233"/>
      <c r="PMJ51" s="1233"/>
      <c r="PMK51" s="1233"/>
      <c r="PML51" s="1233"/>
      <c r="PMM51" s="1233"/>
      <c r="PMN51" s="1233"/>
      <c r="PMO51" s="1233"/>
      <c r="PMP51" s="1232"/>
      <c r="PMQ51" s="1233"/>
      <c r="PMR51" s="1233"/>
      <c r="PMS51" s="1233"/>
      <c r="PMT51" s="1233"/>
      <c r="PMU51" s="1233"/>
      <c r="PMV51" s="1233"/>
      <c r="PMW51" s="1233"/>
      <c r="PMX51" s="1233"/>
      <c r="PMY51" s="1232"/>
      <c r="PMZ51" s="1233"/>
      <c r="PNA51" s="1233"/>
      <c r="PNB51" s="1233"/>
      <c r="PNC51" s="1233"/>
      <c r="PND51" s="1233"/>
      <c r="PNE51" s="1233"/>
      <c r="PNF51" s="1233"/>
      <c r="PNG51" s="1233"/>
      <c r="PNH51" s="1232"/>
      <c r="PNI51" s="1233"/>
      <c r="PNJ51" s="1233"/>
      <c r="PNK51" s="1233"/>
      <c r="PNL51" s="1233"/>
      <c r="PNM51" s="1233"/>
      <c r="PNN51" s="1233"/>
      <c r="PNO51" s="1233"/>
      <c r="PNP51" s="1233"/>
      <c r="PNQ51" s="1232"/>
      <c r="PNR51" s="1233"/>
      <c r="PNS51" s="1233"/>
      <c r="PNT51" s="1233"/>
      <c r="PNU51" s="1233"/>
      <c r="PNV51" s="1233"/>
      <c r="PNW51" s="1233"/>
      <c r="PNX51" s="1233"/>
      <c r="PNY51" s="1233"/>
      <c r="PNZ51" s="1232"/>
      <c r="POA51" s="1233"/>
      <c r="POB51" s="1233"/>
      <c r="POC51" s="1233"/>
      <c r="POD51" s="1233"/>
      <c r="POE51" s="1233"/>
      <c r="POF51" s="1233"/>
      <c r="POG51" s="1233"/>
      <c r="POH51" s="1233"/>
      <c r="POI51" s="1232"/>
      <c r="POJ51" s="1233"/>
      <c r="POK51" s="1233"/>
      <c r="POL51" s="1233"/>
      <c r="POM51" s="1233"/>
      <c r="PON51" s="1233"/>
      <c r="POO51" s="1233"/>
      <c r="POP51" s="1233"/>
      <c r="POQ51" s="1233"/>
      <c r="POR51" s="1232"/>
      <c r="POS51" s="1233"/>
      <c r="POT51" s="1233"/>
      <c r="POU51" s="1233"/>
      <c r="POV51" s="1233"/>
      <c r="POW51" s="1233"/>
      <c r="POX51" s="1233"/>
      <c r="POY51" s="1233"/>
      <c r="POZ51" s="1233"/>
      <c r="PPA51" s="1232"/>
      <c r="PPB51" s="1233"/>
      <c r="PPC51" s="1233"/>
      <c r="PPD51" s="1233"/>
      <c r="PPE51" s="1233"/>
      <c r="PPF51" s="1233"/>
      <c r="PPG51" s="1233"/>
      <c r="PPH51" s="1233"/>
      <c r="PPI51" s="1233"/>
      <c r="PPJ51" s="1232"/>
      <c r="PPK51" s="1233"/>
      <c r="PPL51" s="1233"/>
      <c r="PPM51" s="1233"/>
      <c r="PPN51" s="1233"/>
      <c r="PPO51" s="1233"/>
      <c r="PPP51" s="1233"/>
      <c r="PPQ51" s="1233"/>
      <c r="PPR51" s="1233"/>
      <c r="PPS51" s="1232"/>
      <c r="PPT51" s="1233"/>
      <c r="PPU51" s="1233"/>
      <c r="PPV51" s="1233"/>
      <c r="PPW51" s="1233"/>
      <c r="PPX51" s="1233"/>
      <c r="PPY51" s="1233"/>
      <c r="PPZ51" s="1233"/>
      <c r="PQA51" s="1233"/>
      <c r="PQB51" s="1232"/>
      <c r="PQC51" s="1233"/>
      <c r="PQD51" s="1233"/>
      <c r="PQE51" s="1233"/>
      <c r="PQF51" s="1233"/>
      <c r="PQG51" s="1233"/>
      <c r="PQH51" s="1233"/>
      <c r="PQI51" s="1233"/>
      <c r="PQJ51" s="1233"/>
      <c r="PQK51" s="1232"/>
      <c r="PQL51" s="1233"/>
      <c r="PQM51" s="1233"/>
      <c r="PQN51" s="1233"/>
      <c r="PQO51" s="1233"/>
      <c r="PQP51" s="1233"/>
      <c r="PQQ51" s="1233"/>
      <c r="PQR51" s="1233"/>
      <c r="PQS51" s="1233"/>
      <c r="PQT51" s="1232"/>
      <c r="PQU51" s="1233"/>
      <c r="PQV51" s="1233"/>
      <c r="PQW51" s="1233"/>
      <c r="PQX51" s="1233"/>
      <c r="PQY51" s="1233"/>
      <c r="PQZ51" s="1233"/>
      <c r="PRA51" s="1233"/>
      <c r="PRB51" s="1233"/>
      <c r="PRC51" s="1232"/>
      <c r="PRD51" s="1233"/>
      <c r="PRE51" s="1233"/>
      <c r="PRF51" s="1233"/>
      <c r="PRG51" s="1233"/>
      <c r="PRH51" s="1233"/>
      <c r="PRI51" s="1233"/>
      <c r="PRJ51" s="1233"/>
      <c r="PRK51" s="1233"/>
      <c r="PRL51" s="1232"/>
      <c r="PRM51" s="1233"/>
      <c r="PRN51" s="1233"/>
      <c r="PRO51" s="1233"/>
      <c r="PRP51" s="1233"/>
      <c r="PRQ51" s="1233"/>
      <c r="PRR51" s="1233"/>
      <c r="PRS51" s="1233"/>
      <c r="PRT51" s="1233"/>
      <c r="PRU51" s="1232"/>
      <c r="PRV51" s="1233"/>
      <c r="PRW51" s="1233"/>
      <c r="PRX51" s="1233"/>
      <c r="PRY51" s="1233"/>
      <c r="PRZ51" s="1233"/>
      <c r="PSA51" s="1233"/>
      <c r="PSB51" s="1233"/>
      <c r="PSC51" s="1233"/>
      <c r="PSD51" s="1232"/>
      <c r="PSE51" s="1233"/>
      <c r="PSF51" s="1233"/>
      <c r="PSG51" s="1233"/>
      <c r="PSH51" s="1233"/>
      <c r="PSI51" s="1233"/>
      <c r="PSJ51" s="1233"/>
      <c r="PSK51" s="1233"/>
      <c r="PSL51" s="1233"/>
      <c r="PSM51" s="1232"/>
      <c r="PSN51" s="1233"/>
      <c r="PSO51" s="1233"/>
      <c r="PSP51" s="1233"/>
      <c r="PSQ51" s="1233"/>
      <c r="PSR51" s="1233"/>
      <c r="PSS51" s="1233"/>
      <c r="PST51" s="1233"/>
      <c r="PSU51" s="1233"/>
      <c r="PSV51" s="1232"/>
      <c r="PSW51" s="1233"/>
      <c r="PSX51" s="1233"/>
      <c r="PSY51" s="1233"/>
      <c r="PSZ51" s="1233"/>
      <c r="PTA51" s="1233"/>
      <c r="PTB51" s="1233"/>
      <c r="PTC51" s="1233"/>
      <c r="PTD51" s="1233"/>
      <c r="PTE51" s="1232"/>
      <c r="PTF51" s="1233"/>
      <c r="PTG51" s="1233"/>
      <c r="PTH51" s="1233"/>
      <c r="PTI51" s="1233"/>
      <c r="PTJ51" s="1233"/>
      <c r="PTK51" s="1233"/>
      <c r="PTL51" s="1233"/>
      <c r="PTM51" s="1233"/>
      <c r="PTN51" s="1232"/>
      <c r="PTO51" s="1233"/>
      <c r="PTP51" s="1233"/>
      <c r="PTQ51" s="1233"/>
      <c r="PTR51" s="1233"/>
      <c r="PTS51" s="1233"/>
      <c r="PTT51" s="1233"/>
      <c r="PTU51" s="1233"/>
      <c r="PTV51" s="1233"/>
      <c r="PTW51" s="1232"/>
      <c r="PTX51" s="1233"/>
      <c r="PTY51" s="1233"/>
      <c r="PTZ51" s="1233"/>
      <c r="PUA51" s="1233"/>
      <c r="PUB51" s="1233"/>
      <c r="PUC51" s="1233"/>
      <c r="PUD51" s="1233"/>
      <c r="PUE51" s="1233"/>
      <c r="PUF51" s="1232"/>
      <c r="PUG51" s="1233"/>
      <c r="PUH51" s="1233"/>
      <c r="PUI51" s="1233"/>
      <c r="PUJ51" s="1233"/>
      <c r="PUK51" s="1233"/>
      <c r="PUL51" s="1233"/>
      <c r="PUM51" s="1233"/>
      <c r="PUN51" s="1233"/>
      <c r="PUO51" s="1232"/>
      <c r="PUP51" s="1233"/>
      <c r="PUQ51" s="1233"/>
      <c r="PUR51" s="1233"/>
      <c r="PUS51" s="1233"/>
      <c r="PUT51" s="1233"/>
      <c r="PUU51" s="1233"/>
      <c r="PUV51" s="1233"/>
      <c r="PUW51" s="1233"/>
      <c r="PUX51" s="1232"/>
      <c r="PUY51" s="1233"/>
      <c r="PUZ51" s="1233"/>
      <c r="PVA51" s="1233"/>
      <c r="PVB51" s="1233"/>
      <c r="PVC51" s="1233"/>
      <c r="PVD51" s="1233"/>
      <c r="PVE51" s="1233"/>
      <c r="PVF51" s="1233"/>
      <c r="PVG51" s="1232"/>
      <c r="PVH51" s="1233"/>
      <c r="PVI51" s="1233"/>
      <c r="PVJ51" s="1233"/>
      <c r="PVK51" s="1233"/>
      <c r="PVL51" s="1233"/>
      <c r="PVM51" s="1233"/>
      <c r="PVN51" s="1233"/>
      <c r="PVO51" s="1233"/>
      <c r="PVP51" s="1232"/>
      <c r="PVQ51" s="1233"/>
      <c r="PVR51" s="1233"/>
      <c r="PVS51" s="1233"/>
      <c r="PVT51" s="1233"/>
      <c r="PVU51" s="1233"/>
      <c r="PVV51" s="1233"/>
      <c r="PVW51" s="1233"/>
      <c r="PVX51" s="1233"/>
      <c r="PVY51" s="1232"/>
      <c r="PVZ51" s="1233"/>
      <c r="PWA51" s="1233"/>
      <c r="PWB51" s="1233"/>
      <c r="PWC51" s="1233"/>
      <c r="PWD51" s="1233"/>
      <c r="PWE51" s="1233"/>
      <c r="PWF51" s="1233"/>
      <c r="PWG51" s="1233"/>
      <c r="PWH51" s="1232"/>
      <c r="PWI51" s="1233"/>
      <c r="PWJ51" s="1233"/>
      <c r="PWK51" s="1233"/>
      <c r="PWL51" s="1233"/>
      <c r="PWM51" s="1233"/>
      <c r="PWN51" s="1233"/>
      <c r="PWO51" s="1233"/>
      <c r="PWP51" s="1233"/>
      <c r="PWQ51" s="1232"/>
      <c r="PWR51" s="1233"/>
      <c r="PWS51" s="1233"/>
      <c r="PWT51" s="1233"/>
      <c r="PWU51" s="1233"/>
      <c r="PWV51" s="1233"/>
      <c r="PWW51" s="1233"/>
      <c r="PWX51" s="1233"/>
      <c r="PWY51" s="1233"/>
      <c r="PWZ51" s="1232"/>
      <c r="PXA51" s="1233"/>
      <c r="PXB51" s="1233"/>
      <c r="PXC51" s="1233"/>
      <c r="PXD51" s="1233"/>
      <c r="PXE51" s="1233"/>
      <c r="PXF51" s="1233"/>
      <c r="PXG51" s="1233"/>
      <c r="PXH51" s="1233"/>
      <c r="PXI51" s="1232"/>
      <c r="PXJ51" s="1233"/>
      <c r="PXK51" s="1233"/>
      <c r="PXL51" s="1233"/>
      <c r="PXM51" s="1233"/>
      <c r="PXN51" s="1233"/>
      <c r="PXO51" s="1233"/>
      <c r="PXP51" s="1233"/>
      <c r="PXQ51" s="1233"/>
      <c r="PXR51" s="1232"/>
      <c r="PXS51" s="1233"/>
      <c r="PXT51" s="1233"/>
      <c r="PXU51" s="1233"/>
      <c r="PXV51" s="1233"/>
      <c r="PXW51" s="1233"/>
      <c r="PXX51" s="1233"/>
      <c r="PXY51" s="1233"/>
      <c r="PXZ51" s="1233"/>
      <c r="PYA51" s="1232"/>
      <c r="PYB51" s="1233"/>
      <c r="PYC51" s="1233"/>
      <c r="PYD51" s="1233"/>
      <c r="PYE51" s="1233"/>
      <c r="PYF51" s="1233"/>
      <c r="PYG51" s="1233"/>
      <c r="PYH51" s="1233"/>
      <c r="PYI51" s="1233"/>
      <c r="PYJ51" s="1232"/>
      <c r="PYK51" s="1233"/>
      <c r="PYL51" s="1233"/>
      <c r="PYM51" s="1233"/>
      <c r="PYN51" s="1233"/>
      <c r="PYO51" s="1233"/>
      <c r="PYP51" s="1233"/>
      <c r="PYQ51" s="1233"/>
      <c r="PYR51" s="1233"/>
      <c r="PYS51" s="1232"/>
      <c r="PYT51" s="1233"/>
      <c r="PYU51" s="1233"/>
      <c r="PYV51" s="1233"/>
      <c r="PYW51" s="1233"/>
      <c r="PYX51" s="1233"/>
      <c r="PYY51" s="1233"/>
      <c r="PYZ51" s="1233"/>
      <c r="PZA51" s="1233"/>
      <c r="PZB51" s="1232"/>
      <c r="PZC51" s="1233"/>
      <c r="PZD51" s="1233"/>
      <c r="PZE51" s="1233"/>
      <c r="PZF51" s="1233"/>
      <c r="PZG51" s="1233"/>
      <c r="PZH51" s="1233"/>
      <c r="PZI51" s="1233"/>
      <c r="PZJ51" s="1233"/>
      <c r="PZK51" s="1232"/>
      <c r="PZL51" s="1233"/>
      <c r="PZM51" s="1233"/>
      <c r="PZN51" s="1233"/>
      <c r="PZO51" s="1233"/>
      <c r="PZP51" s="1233"/>
      <c r="PZQ51" s="1233"/>
      <c r="PZR51" s="1233"/>
      <c r="PZS51" s="1233"/>
      <c r="PZT51" s="1232"/>
      <c r="PZU51" s="1233"/>
      <c r="PZV51" s="1233"/>
      <c r="PZW51" s="1233"/>
      <c r="PZX51" s="1233"/>
      <c r="PZY51" s="1233"/>
      <c r="PZZ51" s="1233"/>
      <c r="QAA51" s="1233"/>
      <c r="QAB51" s="1233"/>
      <c r="QAC51" s="1232"/>
      <c r="QAD51" s="1233"/>
      <c r="QAE51" s="1233"/>
      <c r="QAF51" s="1233"/>
      <c r="QAG51" s="1233"/>
      <c r="QAH51" s="1233"/>
      <c r="QAI51" s="1233"/>
      <c r="QAJ51" s="1233"/>
      <c r="QAK51" s="1233"/>
      <c r="QAL51" s="1232"/>
      <c r="QAM51" s="1233"/>
      <c r="QAN51" s="1233"/>
      <c r="QAO51" s="1233"/>
      <c r="QAP51" s="1233"/>
      <c r="QAQ51" s="1233"/>
      <c r="QAR51" s="1233"/>
      <c r="QAS51" s="1233"/>
      <c r="QAT51" s="1233"/>
      <c r="QAU51" s="1232"/>
      <c r="QAV51" s="1233"/>
      <c r="QAW51" s="1233"/>
      <c r="QAX51" s="1233"/>
      <c r="QAY51" s="1233"/>
      <c r="QAZ51" s="1233"/>
      <c r="QBA51" s="1233"/>
      <c r="QBB51" s="1233"/>
      <c r="QBC51" s="1233"/>
      <c r="QBD51" s="1232"/>
      <c r="QBE51" s="1233"/>
      <c r="QBF51" s="1233"/>
      <c r="QBG51" s="1233"/>
      <c r="QBH51" s="1233"/>
      <c r="QBI51" s="1233"/>
      <c r="QBJ51" s="1233"/>
      <c r="QBK51" s="1233"/>
      <c r="QBL51" s="1233"/>
      <c r="QBM51" s="1232"/>
      <c r="QBN51" s="1233"/>
      <c r="QBO51" s="1233"/>
      <c r="QBP51" s="1233"/>
      <c r="QBQ51" s="1233"/>
      <c r="QBR51" s="1233"/>
      <c r="QBS51" s="1233"/>
      <c r="QBT51" s="1233"/>
      <c r="QBU51" s="1233"/>
      <c r="QBV51" s="1232"/>
      <c r="QBW51" s="1233"/>
      <c r="QBX51" s="1233"/>
      <c r="QBY51" s="1233"/>
      <c r="QBZ51" s="1233"/>
      <c r="QCA51" s="1233"/>
      <c r="QCB51" s="1233"/>
      <c r="QCC51" s="1233"/>
      <c r="QCD51" s="1233"/>
      <c r="QCE51" s="1232"/>
      <c r="QCF51" s="1233"/>
      <c r="QCG51" s="1233"/>
      <c r="QCH51" s="1233"/>
      <c r="QCI51" s="1233"/>
      <c r="QCJ51" s="1233"/>
      <c r="QCK51" s="1233"/>
      <c r="QCL51" s="1233"/>
      <c r="QCM51" s="1233"/>
      <c r="QCN51" s="1232"/>
      <c r="QCO51" s="1233"/>
      <c r="QCP51" s="1233"/>
      <c r="QCQ51" s="1233"/>
      <c r="QCR51" s="1233"/>
      <c r="QCS51" s="1233"/>
      <c r="QCT51" s="1233"/>
      <c r="QCU51" s="1233"/>
      <c r="QCV51" s="1233"/>
      <c r="QCW51" s="1232"/>
      <c r="QCX51" s="1233"/>
      <c r="QCY51" s="1233"/>
      <c r="QCZ51" s="1233"/>
      <c r="QDA51" s="1233"/>
      <c r="QDB51" s="1233"/>
      <c r="QDC51" s="1233"/>
      <c r="QDD51" s="1233"/>
      <c r="QDE51" s="1233"/>
      <c r="QDF51" s="1232"/>
      <c r="QDG51" s="1233"/>
      <c r="QDH51" s="1233"/>
      <c r="QDI51" s="1233"/>
      <c r="QDJ51" s="1233"/>
      <c r="QDK51" s="1233"/>
      <c r="QDL51" s="1233"/>
      <c r="QDM51" s="1233"/>
      <c r="QDN51" s="1233"/>
      <c r="QDO51" s="1232"/>
      <c r="QDP51" s="1233"/>
      <c r="QDQ51" s="1233"/>
      <c r="QDR51" s="1233"/>
      <c r="QDS51" s="1233"/>
      <c r="QDT51" s="1233"/>
      <c r="QDU51" s="1233"/>
      <c r="QDV51" s="1233"/>
      <c r="QDW51" s="1233"/>
      <c r="QDX51" s="1232"/>
      <c r="QDY51" s="1233"/>
      <c r="QDZ51" s="1233"/>
      <c r="QEA51" s="1233"/>
      <c r="QEB51" s="1233"/>
      <c r="QEC51" s="1233"/>
      <c r="QED51" s="1233"/>
      <c r="QEE51" s="1233"/>
      <c r="QEF51" s="1233"/>
      <c r="QEG51" s="1232"/>
      <c r="QEH51" s="1233"/>
      <c r="QEI51" s="1233"/>
      <c r="QEJ51" s="1233"/>
      <c r="QEK51" s="1233"/>
      <c r="QEL51" s="1233"/>
      <c r="QEM51" s="1233"/>
      <c r="QEN51" s="1233"/>
      <c r="QEO51" s="1233"/>
      <c r="QEP51" s="1232"/>
      <c r="QEQ51" s="1233"/>
      <c r="QER51" s="1233"/>
      <c r="QES51" s="1233"/>
      <c r="QET51" s="1233"/>
      <c r="QEU51" s="1233"/>
      <c r="QEV51" s="1233"/>
      <c r="QEW51" s="1233"/>
      <c r="QEX51" s="1233"/>
      <c r="QEY51" s="1232"/>
      <c r="QEZ51" s="1233"/>
      <c r="QFA51" s="1233"/>
      <c r="QFB51" s="1233"/>
      <c r="QFC51" s="1233"/>
      <c r="QFD51" s="1233"/>
      <c r="QFE51" s="1233"/>
      <c r="QFF51" s="1233"/>
      <c r="QFG51" s="1233"/>
      <c r="QFH51" s="1232"/>
      <c r="QFI51" s="1233"/>
      <c r="QFJ51" s="1233"/>
      <c r="QFK51" s="1233"/>
      <c r="QFL51" s="1233"/>
      <c r="QFM51" s="1233"/>
      <c r="QFN51" s="1233"/>
      <c r="QFO51" s="1233"/>
      <c r="QFP51" s="1233"/>
      <c r="QFQ51" s="1232"/>
      <c r="QFR51" s="1233"/>
      <c r="QFS51" s="1233"/>
      <c r="QFT51" s="1233"/>
      <c r="QFU51" s="1233"/>
      <c r="QFV51" s="1233"/>
      <c r="QFW51" s="1233"/>
      <c r="QFX51" s="1233"/>
      <c r="QFY51" s="1233"/>
      <c r="QFZ51" s="1232"/>
      <c r="QGA51" s="1233"/>
      <c r="QGB51" s="1233"/>
      <c r="QGC51" s="1233"/>
      <c r="QGD51" s="1233"/>
      <c r="QGE51" s="1233"/>
      <c r="QGF51" s="1233"/>
      <c r="QGG51" s="1233"/>
      <c r="QGH51" s="1233"/>
      <c r="QGI51" s="1232"/>
      <c r="QGJ51" s="1233"/>
      <c r="QGK51" s="1233"/>
      <c r="QGL51" s="1233"/>
      <c r="QGM51" s="1233"/>
      <c r="QGN51" s="1233"/>
      <c r="QGO51" s="1233"/>
      <c r="QGP51" s="1233"/>
      <c r="QGQ51" s="1233"/>
      <c r="QGR51" s="1232"/>
      <c r="QGS51" s="1233"/>
      <c r="QGT51" s="1233"/>
      <c r="QGU51" s="1233"/>
      <c r="QGV51" s="1233"/>
      <c r="QGW51" s="1233"/>
      <c r="QGX51" s="1233"/>
      <c r="QGY51" s="1233"/>
      <c r="QGZ51" s="1233"/>
      <c r="QHA51" s="1232"/>
      <c r="QHB51" s="1233"/>
      <c r="QHC51" s="1233"/>
      <c r="QHD51" s="1233"/>
      <c r="QHE51" s="1233"/>
      <c r="QHF51" s="1233"/>
      <c r="QHG51" s="1233"/>
      <c r="QHH51" s="1233"/>
      <c r="QHI51" s="1233"/>
      <c r="QHJ51" s="1232"/>
      <c r="QHK51" s="1233"/>
      <c r="QHL51" s="1233"/>
      <c r="QHM51" s="1233"/>
      <c r="QHN51" s="1233"/>
      <c r="QHO51" s="1233"/>
      <c r="QHP51" s="1233"/>
      <c r="QHQ51" s="1233"/>
      <c r="QHR51" s="1233"/>
      <c r="QHS51" s="1232"/>
      <c r="QHT51" s="1233"/>
      <c r="QHU51" s="1233"/>
      <c r="QHV51" s="1233"/>
      <c r="QHW51" s="1233"/>
      <c r="QHX51" s="1233"/>
      <c r="QHY51" s="1233"/>
      <c r="QHZ51" s="1233"/>
      <c r="QIA51" s="1233"/>
      <c r="QIB51" s="1232"/>
      <c r="QIC51" s="1233"/>
      <c r="QID51" s="1233"/>
      <c r="QIE51" s="1233"/>
      <c r="QIF51" s="1233"/>
      <c r="QIG51" s="1233"/>
      <c r="QIH51" s="1233"/>
      <c r="QII51" s="1233"/>
      <c r="QIJ51" s="1233"/>
      <c r="QIK51" s="1232"/>
      <c r="QIL51" s="1233"/>
      <c r="QIM51" s="1233"/>
      <c r="QIN51" s="1233"/>
      <c r="QIO51" s="1233"/>
      <c r="QIP51" s="1233"/>
      <c r="QIQ51" s="1233"/>
      <c r="QIR51" s="1233"/>
      <c r="QIS51" s="1233"/>
      <c r="QIT51" s="1232"/>
      <c r="QIU51" s="1233"/>
      <c r="QIV51" s="1233"/>
      <c r="QIW51" s="1233"/>
      <c r="QIX51" s="1233"/>
      <c r="QIY51" s="1233"/>
      <c r="QIZ51" s="1233"/>
      <c r="QJA51" s="1233"/>
      <c r="QJB51" s="1233"/>
      <c r="QJC51" s="1232"/>
      <c r="QJD51" s="1233"/>
      <c r="QJE51" s="1233"/>
      <c r="QJF51" s="1233"/>
      <c r="QJG51" s="1233"/>
      <c r="QJH51" s="1233"/>
      <c r="QJI51" s="1233"/>
      <c r="QJJ51" s="1233"/>
      <c r="QJK51" s="1233"/>
      <c r="QJL51" s="1232"/>
      <c r="QJM51" s="1233"/>
      <c r="QJN51" s="1233"/>
      <c r="QJO51" s="1233"/>
      <c r="QJP51" s="1233"/>
      <c r="QJQ51" s="1233"/>
      <c r="QJR51" s="1233"/>
      <c r="QJS51" s="1233"/>
      <c r="QJT51" s="1233"/>
      <c r="QJU51" s="1232"/>
      <c r="QJV51" s="1233"/>
      <c r="QJW51" s="1233"/>
      <c r="QJX51" s="1233"/>
      <c r="QJY51" s="1233"/>
      <c r="QJZ51" s="1233"/>
      <c r="QKA51" s="1233"/>
      <c r="QKB51" s="1233"/>
      <c r="QKC51" s="1233"/>
      <c r="QKD51" s="1232"/>
      <c r="QKE51" s="1233"/>
      <c r="QKF51" s="1233"/>
      <c r="QKG51" s="1233"/>
      <c r="QKH51" s="1233"/>
      <c r="QKI51" s="1233"/>
      <c r="QKJ51" s="1233"/>
      <c r="QKK51" s="1233"/>
      <c r="QKL51" s="1233"/>
      <c r="QKM51" s="1232"/>
      <c r="QKN51" s="1233"/>
      <c r="QKO51" s="1233"/>
      <c r="QKP51" s="1233"/>
      <c r="QKQ51" s="1233"/>
      <c r="QKR51" s="1233"/>
      <c r="QKS51" s="1233"/>
      <c r="QKT51" s="1233"/>
      <c r="QKU51" s="1233"/>
      <c r="QKV51" s="1232"/>
      <c r="QKW51" s="1233"/>
      <c r="QKX51" s="1233"/>
      <c r="QKY51" s="1233"/>
      <c r="QKZ51" s="1233"/>
      <c r="QLA51" s="1233"/>
      <c r="QLB51" s="1233"/>
      <c r="QLC51" s="1233"/>
      <c r="QLD51" s="1233"/>
      <c r="QLE51" s="1232"/>
      <c r="QLF51" s="1233"/>
      <c r="QLG51" s="1233"/>
      <c r="QLH51" s="1233"/>
      <c r="QLI51" s="1233"/>
      <c r="QLJ51" s="1233"/>
      <c r="QLK51" s="1233"/>
      <c r="QLL51" s="1233"/>
      <c r="QLM51" s="1233"/>
      <c r="QLN51" s="1232"/>
      <c r="QLO51" s="1233"/>
      <c r="QLP51" s="1233"/>
      <c r="QLQ51" s="1233"/>
      <c r="QLR51" s="1233"/>
      <c r="QLS51" s="1233"/>
      <c r="QLT51" s="1233"/>
      <c r="QLU51" s="1233"/>
      <c r="QLV51" s="1233"/>
      <c r="QLW51" s="1232"/>
      <c r="QLX51" s="1233"/>
      <c r="QLY51" s="1233"/>
      <c r="QLZ51" s="1233"/>
      <c r="QMA51" s="1233"/>
      <c r="QMB51" s="1233"/>
      <c r="QMC51" s="1233"/>
      <c r="QMD51" s="1233"/>
      <c r="QME51" s="1233"/>
      <c r="QMF51" s="1232"/>
      <c r="QMG51" s="1233"/>
      <c r="QMH51" s="1233"/>
      <c r="QMI51" s="1233"/>
      <c r="QMJ51" s="1233"/>
      <c r="QMK51" s="1233"/>
      <c r="QML51" s="1233"/>
      <c r="QMM51" s="1233"/>
      <c r="QMN51" s="1233"/>
      <c r="QMO51" s="1232"/>
      <c r="QMP51" s="1233"/>
      <c r="QMQ51" s="1233"/>
      <c r="QMR51" s="1233"/>
      <c r="QMS51" s="1233"/>
      <c r="QMT51" s="1233"/>
      <c r="QMU51" s="1233"/>
      <c r="QMV51" s="1233"/>
      <c r="QMW51" s="1233"/>
      <c r="QMX51" s="1232"/>
      <c r="QMY51" s="1233"/>
      <c r="QMZ51" s="1233"/>
      <c r="QNA51" s="1233"/>
      <c r="QNB51" s="1233"/>
      <c r="QNC51" s="1233"/>
      <c r="QND51" s="1233"/>
      <c r="QNE51" s="1233"/>
      <c r="QNF51" s="1233"/>
      <c r="QNG51" s="1232"/>
      <c r="QNH51" s="1233"/>
      <c r="QNI51" s="1233"/>
      <c r="QNJ51" s="1233"/>
      <c r="QNK51" s="1233"/>
      <c r="QNL51" s="1233"/>
      <c r="QNM51" s="1233"/>
      <c r="QNN51" s="1233"/>
      <c r="QNO51" s="1233"/>
      <c r="QNP51" s="1232"/>
      <c r="QNQ51" s="1233"/>
      <c r="QNR51" s="1233"/>
      <c r="QNS51" s="1233"/>
      <c r="QNT51" s="1233"/>
      <c r="QNU51" s="1233"/>
      <c r="QNV51" s="1233"/>
      <c r="QNW51" s="1233"/>
      <c r="QNX51" s="1233"/>
      <c r="QNY51" s="1232"/>
      <c r="QNZ51" s="1233"/>
      <c r="QOA51" s="1233"/>
      <c r="QOB51" s="1233"/>
      <c r="QOC51" s="1233"/>
      <c r="QOD51" s="1233"/>
      <c r="QOE51" s="1233"/>
      <c r="QOF51" s="1233"/>
      <c r="QOG51" s="1233"/>
      <c r="QOH51" s="1232"/>
      <c r="QOI51" s="1233"/>
      <c r="QOJ51" s="1233"/>
      <c r="QOK51" s="1233"/>
      <c r="QOL51" s="1233"/>
      <c r="QOM51" s="1233"/>
      <c r="QON51" s="1233"/>
      <c r="QOO51" s="1233"/>
      <c r="QOP51" s="1233"/>
      <c r="QOQ51" s="1232"/>
      <c r="QOR51" s="1233"/>
      <c r="QOS51" s="1233"/>
      <c r="QOT51" s="1233"/>
      <c r="QOU51" s="1233"/>
      <c r="QOV51" s="1233"/>
      <c r="QOW51" s="1233"/>
      <c r="QOX51" s="1233"/>
      <c r="QOY51" s="1233"/>
      <c r="QOZ51" s="1232"/>
      <c r="QPA51" s="1233"/>
      <c r="QPB51" s="1233"/>
      <c r="QPC51" s="1233"/>
      <c r="QPD51" s="1233"/>
      <c r="QPE51" s="1233"/>
      <c r="QPF51" s="1233"/>
      <c r="QPG51" s="1233"/>
      <c r="QPH51" s="1233"/>
      <c r="QPI51" s="1232"/>
      <c r="QPJ51" s="1233"/>
      <c r="QPK51" s="1233"/>
      <c r="QPL51" s="1233"/>
      <c r="QPM51" s="1233"/>
      <c r="QPN51" s="1233"/>
      <c r="QPO51" s="1233"/>
      <c r="QPP51" s="1233"/>
      <c r="QPQ51" s="1233"/>
      <c r="QPR51" s="1232"/>
      <c r="QPS51" s="1233"/>
      <c r="QPT51" s="1233"/>
      <c r="QPU51" s="1233"/>
      <c r="QPV51" s="1233"/>
      <c r="QPW51" s="1233"/>
      <c r="QPX51" s="1233"/>
      <c r="QPY51" s="1233"/>
      <c r="QPZ51" s="1233"/>
      <c r="QQA51" s="1232"/>
      <c r="QQB51" s="1233"/>
      <c r="QQC51" s="1233"/>
      <c r="QQD51" s="1233"/>
      <c r="QQE51" s="1233"/>
      <c r="QQF51" s="1233"/>
      <c r="QQG51" s="1233"/>
      <c r="QQH51" s="1233"/>
      <c r="QQI51" s="1233"/>
      <c r="QQJ51" s="1232"/>
      <c r="QQK51" s="1233"/>
      <c r="QQL51" s="1233"/>
      <c r="QQM51" s="1233"/>
      <c r="QQN51" s="1233"/>
      <c r="QQO51" s="1233"/>
      <c r="QQP51" s="1233"/>
      <c r="QQQ51" s="1233"/>
      <c r="QQR51" s="1233"/>
      <c r="QQS51" s="1232"/>
      <c r="QQT51" s="1233"/>
      <c r="QQU51" s="1233"/>
      <c r="QQV51" s="1233"/>
      <c r="QQW51" s="1233"/>
      <c r="QQX51" s="1233"/>
      <c r="QQY51" s="1233"/>
      <c r="QQZ51" s="1233"/>
      <c r="QRA51" s="1233"/>
      <c r="QRB51" s="1232"/>
      <c r="QRC51" s="1233"/>
      <c r="QRD51" s="1233"/>
      <c r="QRE51" s="1233"/>
      <c r="QRF51" s="1233"/>
      <c r="QRG51" s="1233"/>
      <c r="QRH51" s="1233"/>
      <c r="QRI51" s="1233"/>
      <c r="QRJ51" s="1233"/>
      <c r="QRK51" s="1232"/>
      <c r="QRL51" s="1233"/>
      <c r="QRM51" s="1233"/>
      <c r="QRN51" s="1233"/>
      <c r="QRO51" s="1233"/>
      <c r="QRP51" s="1233"/>
      <c r="QRQ51" s="1233"/>
      <c r="QRR51" s="1233"/>
      <c r="QRS51" s="1233"/>
      <c r="QRT51" s="1232"/>
      <c r="QRU51" s="1233"/>
      <c r="QRV51" s="1233"/>
      <c r="QRW51" s="1233"/>
      <c r="QRX51" s="1233"/>
      <c r="QRY51" s="1233"/>
      <c r="QRZ51" s="1233"/>
      <c r="QSA51" s="1233"/>
      <c r="QSB51" s="1233"/>
      <c r="QSC51" s="1232"/>
      <c r="QSD51" s="1233"/>
      <c r="QSE51" s="1233"/>
      <c r="QSF51" s="1233"/>
      <c r="QSG51" s="1233"/>
      <c r="QSH51" s="1233"/>
      <c r="QSI51" s="1233"/>
      <c r="QSJ51" s="1233"/>
      <c r="QSK51" s="1233"/>
      <c r="QSL51" s="1232"/>
      <c r="QSM51" s="1233"/>
      <c r="QSN51" s="1233"/>
      <c r="QSO51" s="1233"/>
      <c r="QSP51" s="1233"/>
      <c r="QSQ51" s="1233"/>
      <c r="QSR51" s="1233"/>
      <c r="QSS51" s="1233"/>
      <c r="QST51" s="1233"/>
      <c r="QSU51" s="1232"/>
      <c r="QSV51" s="1233"/>
      <c r="QSW51" s="1233"/>
      <c r="QSX51" s="1233"/>
      <c r="QSY51" s="1233"/>
      <c r="QSZ51" s="1233"/>
      <c r="QTA51" s="1233"/>
      <c r="QTB51" s="1233"/>
      <c r="QTC51" s="1233"/>
      <c r="QTD51" s="1232"/>
      <c r="QTE51" s="1233"/>
      <c r="QTF51" s="1233"/>
      <c r="QTG51" s="1233"/>
      <c r="QTH51" s="1233"/>
      <c r="QTI51" s="1233"/>
      <c r="QTJ51" s="1233"/>
      <c r="QTK51" s="1233"/>
      <c r="QTL51" s="1233"/>
      <c r="QTM51" s="1232"/>
      <c r="QTN51" s="1233"/>
      <c r="QTO51" s="1233"/>
      <c r="QTP51" s="1233"/>
      <c r="QTQ51" s="1233"/>
      <c r="QTR51" s="1233"/>
      <c r="QTS51" s="1233"/>
      <c r="QTT51" s="1233"/>
      <c r="QTU51" s="1233"/>
      <c r="QTV51" s="1232"/>
      <c r="QTW51" s="1233"/>
      <c r="QTX51" s="1233"/>
      <c r="QTY51" s="1233"/>
      <c r="QTZ51" s="1233"/>
      <c r="QUA51" s="1233"/>
      <c r="QUB51" s="1233"/>
      <c r="QUC51" s="1233"/>
      <c r="QUD51" s="1233"/>
      <c r="QUE51" s="1232"/>
      <c r="QUF51" s="1233"/>
      <c r="QUG51" s="1233"/>
      <c r="QUH51" s="1233"/>
      <c r="QUI51" s="1233"/>
      <c r="QUJ51" s="1233"/>
      <c r="QUK51" s="1233"/>
      <c r="QUL51" s="1233"/>
      <c r="QUM51" s="1233"/>
      <c r="QUN51" s="1232"/>
      <c r="QUO51" s="1233"/>
      <c r="QUP51" s="1233"/>
      <c r="QUQ51" s="1233"/>
      <c r="QUR51" s="1233"/>
      <c r="QUS51" s="1233"/>
      <c r="QUT51" s="1233"/>
      <c r="QUU51" s="1233"/>
      <c r="QUV51" s="1233"/>
      <c r="QUW51" s="1232"/>
      <c r="QUX51" s="1233"/>
      <c r="QUY51" s="1233"/>
      <c r="QUZ51" s="1233"/>
      <c r="QVA51" s="1233"/>
      <c r="QVB51" s="1233"/>
      <c r="QVC51" s="1233"/>
      <c r="QVD51" s="1233"/>
      <c r="QVE51" s="1233"/>
      <c r="QVF51" s="1232"/>
      <c r="QVG51" s="1233"/>
      <c r="QVH51" s="1233"/>
      <c r="QVI51" s="1233"/>
      <c r="QVJ51" s="1233"/>
      <c r="QVK51" s="1233"/>
      <c r="QVL51" s="1233"/>
      <c r="QVM51" s="1233"/>
      <c r="QVN51" s="1233"/>
      <c r="QVO51" s="1232"/>
      <c r="QVP51" s="1233"/>
      <c r="QVQ51" s="1233"/>
      <c r="QVR51" s="1233"/>
      <c r="QVS51" s="1233"/>
      <c r="QVT51" s="1233"/>
      <c r="QVU51" s="1233"/>
      <c r="QVV51" s="1233"/>
      <c r="QVW51" s="1233"/>
      <c r="QVX51" s="1232"/>
      <c r="QVY51" s="1233"/>
      <c r="QVZ51" s="1233"/>
      <c r="QWA51" s="1233"/>
      <c r="QWB51" s="1233"/>
      <c r="QWC51" s="1233"/>
      <c r="QWD51" s="1233"/>
      <c r="QWE51" s="1233"/>
      <c r="QWF51" s="1233"/>
      <c r="QWG51" s="1232"/>
      <c r="QWH51" s="1233"/>
      <c r="QWI51" s="1233"/>
      <c r="QWJ51" s="1233"/>
      <c r="QWK51" s="1233"/>
      <c r="QWL51" s="1233"/>
      <c r="QWM51" s="1233"/>
      <c r="QWN51" s="1233"/>
      <c r="QWO51" s="1233"/>
      <c r="QWP51" s="1232"/>
      <c r="QWQ51" s="1233"/>
      <c r="QWR51" s="1233"/>
      <c r="QWS51" s="1233"/>
      <c r="QWT51" s="1233"/>
      <c r="QWU51" s="1233"/>
      <c r="QWV51" s="1233"/>
      <c r="QWW51" s="1233"/>
      <c r="QWX51" s="1233"/>
      <c r="QWY51" s="1232"/>
      <c r="QWZ51" s="1233"/>
      <c r="QXA51" s="1233"/>
      <c r="QXB51" s="1233"/>
      <c r="QXC51" s="1233"/>
      <c r="QXD51" s="1233"/>
      <c r="QXE51" s="1233"/>
      <c r="QXF51" s="1233"/>
      <c r="QXG51" s="1233"/>
      <c r="QXH51" s="1232"/>
      <c r="QXI51" s="1233"/>
      <c r="QXJ51" s="1233"/>
      <c r="QXK51" s="1233"/>
      <c r="QXL51" s="1233"/>
      <c r="QXM51" s="1233"/>
      <c r="QXN51" s="1233"/>
      <c r="QXO51" s="1233"/>
      <c r="QXP51" s="1233"/>
      <c r="QXQ51" s="1232"/>
      <c r="QXR51" s="1233"/>
      <c r="QXS51" s="1233"/>
      <c r="QXT51" s="1233"/>
      <c r="QXU51" s="1233"/>
      <c r="QXV51" s="1233"/>
      <c r="QXW51" s="1233"/>
      <c r="QXX51" s="1233"/>
      <c r="QXY51" s="1233"/>
      <c r="QXZ51" s="1232"/>
      <c r="QYA51" s="1233"/>
      <c r="QYB51" s="1233"/>
      <c r="QYC51" s="1233"/>
      <c r="QYD51" s="1233"/>
      <c r="QYE51" s="1233"/>
      <c r="QYF51" s="1233"/>
      <c r="QYG51" s="1233"/>
      <c r="QYH51" s="1233"/>
      <c r="QYI51" s="1232"/>
      <c r="QYJ51" s="1233"/>
      <c r="QYK51" s="1233"/>
      <c r="QYL51" s="1233"/>
      <c r="QYM51" s="1233"/>
      <c r="QYN51" s="1233"/>
      <c r="QYO51" s="1233"/>
      <c r="QYP51" s="1233"/>
      <c r="QYQ51" s="1233"/>
      <c r="QYR51" s="1232"/>
      <c r="QYS51" s="1233"/>
      <c r="QYT51" s="1233"/>
      <c r="QYU51" s="1233"/>
      <c r="QYV51" s="1233"/>
      <c r="QYW51" s="1233"/>
      <c r="QYX51" s="1233"/>
      <c r="QYY51" s="1233"/>
      <c r="QYZ51" s="1233"/>
      <c r="QZA51" s="1232"/>
      <c r="QZB51" s="1233"/>
      <c r="QZC51" s="1233"/>
      <c r="QZD51" s="1233"/>
      <c r="QZE51" s="1233"/>
      <c r="QZF51" s="1233"/>
      <c r="QZG51" s="1233"/>
      <c r="QZH51" s="1233"/>
      <c r="QZI51" s="1233"/>
      <c r="QZJ51" s="1232"/>
      <c r="QZK51" s="1233"/>
      <c r="QZL51" s="1233"/>
      <c r="QZM51" s="1233"/>
      <c r="QZN51" s="1233"/>
      <c r="QZO51" s="1233"/>
      <c r="QZP51" s="1233"/>
      <c r="QZQ51" s="1233"/>
      <c r="QZR51" s="1233"/>
      <c r="QZS51" s="1232"/>
      <c r="QZT51" s="1233"/>
      <c r="QZU51" s="1233"/>
      <c r="QZV51" s="1233"/>
      <c r="QZW51" s="1233"/>
      <c r="QZX51" s="1233"/>
      <c r="QZY51" s="1233"/>
      <c r="QZZ51" s="1233"/>
      <c r="RAA51" s="1233"/>
      <c r="RAB51" s="1232"/>
      <c r="RAC51" s="1233"/>
      <c r="RAD51" s="1233"/>
      <c r="RAE51" s="1233"/>
      <c r="RAF51" s="1233"/>
      <c r="RAG51" s="1233"/>
      <c r="RAH51" s="1233"/>
      <c r="RAI51" s="1233"/>
      <c r="RAJ51" s="1233"/>
      <c r="RAK51" s="1232"/>
      <c r="RAL51" s="1233"/>
      <c r="RAM51" s="1233"/>
      <c r="RAN51" s="1233"/>
      <c r="RAO51" s="1233"/>
      <c r="RAP51" s="1233"/>
      <c r="RAQ51" s="1233"/>
      <c r="RAR51" s="1233"/>
      <c r="RAS51" s="1233"/>
      <c r="RAT51" s="1232"/>
      <c r="RAU51" s="1233"/>
      <c r="RAV51" s="1233"/>
      <c r="RAW51" s="1233"/>
      <c r="RAX51" s="1233"/>
      <c r="RAY51" s="1233"/>
      <c r="RAZ51" s="1233"/>
      <c r="RBA51" s="1233"/>
      <c r="RBB51" s="1233"/>
      <c r="RBC51" s="1232"/>
      <c r="RBD51" s="1233"/>
      <c r="RBE51" s="1233"/>
      <c r="RBF51" s="1233"/>
      <c r="RBG51" s="1233"/>
      <c r="RBH51" s="1233"/>
      <c r="RBI51" s="1233"/>
      <c r="RBJ51" s="1233"/>
      <c r="RBK51" s="1233"/>
      <c r="RBL51" s="1232"/>
      <c r="RBM51" s="1233"/>
      <c r="RBN51" s="1233"/>
      <c r="RBO51" s="1233"/>
      <c r="RBP51" s="1233"/>
      <c r="RBQ51" s="1233"/>
      <c r="RBR51" s="1233"/>
      <c r="RBS51" s="1233"/>
      <c r="RBT51" s="1233"/>
      <c r="RBU51" s="1232"/>
      <c r="RBV51" s="1233"/>
      <c r="RBW51" s="1233"/>
      <c r="RBX51" s="1233"/>
      <c r="RBY51" s="1233"/>
      <c r="RBZ51" s="1233"/>
      <c r="RCA51" s="1233"/>
      <c r="RCB51" s="1233"/>
      <c r="RCC51" s="1233"/>
      <c r="RCD51" s="1232"/>
      <c r="RCE51" s="1233"/>
      <c r="RCF51" s="1233"/>
      <c r="RCG51" s="1233"/>
      <c r="RCH51" s="1233"/>
      <c r="RCI51" s="1233"/>
      <c r="RCJ51" s="1233"/>
      <c r="RCK51" s="1233"/>
      <c r="RCL51" s="1233"/>
      <c r="RCM51" s="1232"/>
      <c r="RCN51" s="1233"/>
      <c r="RCO51" s="1233"/>
      <c r="RCP51" s="1233"/>
      <c r="RCQ51" s="1233"/>
      <c r="RCR51" s="1233"/>
      <c r="RCS51" s="1233"/>
      <c r="RCT51" s="1233"/>
      <c r="RCU51" s="1233"/>
      <c r="RCV51" s="1232"/>
      <c r="RCW51" s="1233"/>
      <c r="RCX51" s="1233"/>
      <c r="RCY51" s="1233"/>
      <c r="RCZ51" s="1233"/>
      <c r="RDA51" s="1233"/>
      <c r="RDB51" s="1233"/>
      <c r="RDC51" s="1233"/>
      <c r="RDD51" s="1233"/>
      <c r="RDE51" s="1232"/>
      <c r="RDF51" s="1233"/>
      <c r="RDG51" s="1233"/>
      <c r="RDH51" s="1233"/>
      <c r="RDI51" s="1233"/>
      <c r="RDJ51" s="1233"/>
      <c r="RDK51" s="1233"/>
      <c r="RDL51" s="1233"/>
      <c r="RDM51" s="1233"/>
      <c r="RDN51" s="1232"/>
      <c r="RDO51" s="1233"/>
      <c r="RDP51" s="1233"/>
      <c r="RDQ51" s="1233"/>
      <c r="RDR51" s="1233"/>
      <c r="RDS51" s="1233"/>
      <c r="RDT51" s="1233"/>
      <c r="RDU51" s="1233"/>
      <c r="RDV51" s="1233"/>
      <c r="RDW51" s="1232"/>
      <c r="RDX51" s="1233"/>
      <c r="RDY51" s="1233"/>
      <c r="RDZ51" s="1233"/>
      <c r="REA51" s="1233"/>
      <c r="REB51" s="1233"/>
      <c r="REC51" s="1233"/>
      <c r="RED51" s="1233"/>
      <c r="REE51" s="1233"/>
      <c r="REF51" s="1232"/>
      <c r="REG51" s="1233"/>
      <c r="REH51" s="1233"/>
      <c r="REI51" s="1233"/>
      <c r="REJ51" s="1233"/>
      <c r="REK51" s="1233"/>
      <c r="REL51" s="1233"/>
      <c r="REM51" s="1233"/>
      <c r="REN51" s="1233"/>
      <c r="REO51" s="1232"/>
      <c r="REP51" s="1233"/>
      <c r="REQ51" s="1233"/>
      <c r="RER51" s="1233"/>
      <c r="RES51" s="1233"/>
      <c r="RET51" s="1233"/>
      <c r="REU51" s="1233"/>
      <c r="REV51" s="1233"/>
      <c r="REW51" s="1233"/>
      <c r="REX51" s="1232"/>
      <c r="REY51" s="1233"/>
      <c r="REZ51" s="1233"/>
      <c r="RFA51" s="1233"/>
      <c r="RFB51" s="1233"/>
      <c r="RFC51" s="1233"/>
      <c r="RFD51" s="1233"/>
      <c r="RFE51" s="1233"/>
      <c r="RFF51" s="1233"/>
      <c r="RFG51" s="1232"/>
      <c r="RFH51" s="1233"/>
      <c r="RFI51" s="1233"/>
      <c r="RFJ51" s="1233"/>
      <c r="RFK51" s="1233"/>
      <c r="RFL51" s="1233"/>
      <c r="RFM51" s="1233"/>
      <c r="RFN51" s="1233"/>
      <c r="RFO51" s="1233"/>
      <c r="RFP51" s="1232"/>
      <c r="RFQ51" s="1233"/>
      <c r="RFR51" s="1233"/>
      <c r="RFS51" s="1233"/>
      <c r="RFT51" s="1233"/>
      <c r="RFU51" s="1233"/>
      <c r="RFV51" s="1233"/>
      <c r="RFW51" s="1233"/>
      <c r="RFX51" s="1233"/>
      <c r="RFY51" s="1232"/>
      <c r="RFZ51" s="1233"/>
      <c r="RGA51" s="1233"/>
      <c r="RGB51" s="1233"/>
      <c r="RGC51" s="1233"/>
      <c r="RGD51" s="1233"/>
      <c r="RGE51" s="1233"/>
      <c r="RGF51" s="1233"/>
      <c r="RGG51" s="1233"/>
      <c r="RGH51" s="1232"/>
      <c r="RGI51" s="1233"/>
      <c r="RGJ51" s="1233"/>
      <c r="RGK51" s="1233"/>
      <c r="RGL51" s="1233"/>
      <c r="RGM51" s="1233"/>
      <c r="RGN51" s="1233"/>
      <c r="RGO51" s="1233"/>
      <c r="RGP51" s="1233"/>
      <c r="RGQ51" s="1232"/>
      <c r="RGR51" s="1233"/>
      <c r="RGS51" s="1233"/>
      <c r="RGT51" s="1233"/>
      <c r="RGU51" s="1233"/>
      <c r="RGV51" s="1233"/>
      <c r="RGW51" s="1233"/>
      <c r="RGX51" s="1233"/>
      <c r="RGY51" s="1233"/>
      <c r="RGZ51" s="1232"/>
      <c r="RHA51" s="1233"/>
      <c r="RHB51" s="1233"/>
      <c r="RHC51" s="1233"/>
      <c r="RHD51" s="1233"/>
      <c r="RHE51" s="1233"/>
      <c r="RHF51" s="1233"/>
      <c r="RHG51" s="1233"/>
      <c r="RHH51" s="1233"/>
      <c r="RHI51" s="1232"/>
      <c r="RHJ51" s="1233"/>
      <c r="RHK51" s="1233"/>
      <c r="RHL51" s="1233"/>
      <c r="RHM51" s="1233"/>
      <c r="RHN51" s="1233"/>
      <c r="RHO51" s="1233"/>
      <c r="RHP51" s="1233"/>
      <c r="RHQ51" s="1233"/>
      <c r="RHR51" s="1232"/>
      <c r="RHS51" s="1233"/>
      <c r="RHT51" s="1233"/>
      <c r="RHU51" s="1233"/>
      <c r="RHV51" s="1233"/>
      <c r="RHW51" s="1233"/>
      <c r="RHX51" s="1233"/>
      <c r="RHY51" s="1233"/>
      <c r="RHZ51" s="1233"/>
      <c r="RIA51" s="1232"/>
      <c r="RIB51" s="1233"/>
      <c r="RIC51" s="1233"/>
      <c r="RID51" s="1233"/>
      <c r="RIE51" s="1233"/>
      <c r="RIF51" s="1233"/>
      <c r="RIG51" s="1233"/>
      <c r="RIH51" s="1233"/>
      <c r="RII51" s="1233"/>
      <c r="RIJ51" s="1232"/>
      <c r="RIK51" s="1233"/>
      <c r="RIL51" s="1233"/>
      <c r="RIM51" s="1233"/>
      <c r="RIN51" s="1233"/>
      <c r="RIO51" s="1233"/>
      <c r="RIP51" s="1233"/>
      <c r="RIQ51" s="1233"/>
      <c r="RIR51" s="1233"/>
      <c r="RIS51" s="1232"/>
      <c r="RIT51" s="1233"/>
      <c r="RIU51" s="1233"/>
      <c r="RIV51" s="1233"/>
      <c r="RIW51" s="1233"/>
      <c r="RIX51" s="1233"/>
      <c r="RIY51" s="1233"/>
      <c r="RIZ51" s="1233"/>
      <c r="RJA51" s="1233"/>
      <c r="RJB51" s="1232"/>
      <c r="RJC51" s="1233"/>
      <c r="RJD51" s="1233"/>
      <c r="RJE51" s="1233"/>
      <c r="RJF51" s="1233"/>
      <c r="RJG51" s="1233"/>
      <c r="RJH51" s="1233"/>
      <c r="RJI51" s="1233"/>
      <c r="RJJ51" s="1233"/>
      <c r="RJK51" s="1232"/>
      <c r="RJL51" s="1233"/>
      <c r="RJM51" s="1233"/>
      <c r="RJN51" s="1233"/>
      <c r="RJO51" s="1233"/>
      <c r="RJP51" s="1233"/>
      <c r="RJQ51" s="1233"/>
      <c r="RJR51" s="1233"/>
      <c r="RJS51" s="1233"/>
      <c r="RJT51" s="1232"/>
      <c r="RJU51" s="1233"/>
      <c r="RJV51" s="1233"/>
      <c r="RJW51" s="1233"/>
      <c r="RJX51" s="1233"/>
      <c r="RJY51" s="1233"/>
      <c r="RJZ51" s="1233"/>
      <c r="RKA51" s="1233"/>
      <c r="RKB51" s="1233"/>
      <c r="RKC51" s="1232"/>
      <c r="RKD51" s="1233"/>
      <c r="RKE51" s="1233"/>
      <c r="RKF51" s="1233"/>
      <c r="RKG51" s="1233"/>
      <c r="RKH51" s="1233"/>
      <c r="RKI51" s="1233"/>
      <c r="RKJ51" s="1233"/>
      <c r="RKK51" s="1233"/>
      <c r="RKL51" s="1232"/>
      <c r="RKM51" s="1233"/>
      <c r="RKN51" s="1233"/>
      <c r="RKO51" s="1233"/>
      <c r="RKP51" s="1233"/>
      <c r="RKQ51" s="1233"/>
      <c r="RKR51" s="1233"/>
      <c r="RKS51" s="1233"/>
      <c r="RKT51" s="1233"/>
      <c r="RKU51" s="1232"/>
      <c r="RKV51" s="1233"/>
      <c r="RKW51" s="1233"/>
      <c r="RKX51" s="1233"/>
      <c r="RKY51" s="1233"/>
      <c r="RKZ51" s="1233"/>
      <c r="RLA51" s="1233"/>
      <c r="RLB51" s="1233"/>
      <c r="RLC51" s="1233"/>
      <c r="RLD51" s="1232"/>
      <c r="RLE51" s="1233"/>
      <c r="RLF51" s="1233"/>
      <c r="RLG51" s="1233"/>
      <c r="RLH51" s="1233"/>
      <c r="RLI51" s="1233"/>
      <c r="RLJ51" s="1233"/>
      <c r="RLK51" s="1233"/>
      <c r="RLL51" s="1233"/>
      <c r="RLM51" s="1232"/>
      <c r="RLN51" s="1233"/>
      <c r="RLO51" s="1233"/>
      <c r="RLP51" s="1233"/>
      <c r="RLQ51" s="1233"/>
      <c r="RLR51" s="1233"/>
      <c r="RLS51" s="1233"/>
      <c r="RLT51" s="1233"/>
      <c r="RLU51" s="1233"/>
      <c r="RLV51" s="1232"/>
      <c r="RLW51" s="1233"/>
      <c r="RLX51" s="1233"/>
      <c r="RLY51" s="1233"/>
      <c r="RLZ51" s="1233"/>
      <c r="RMA51" s="1233"/>
      <c r="RMB51" s="1233"/>
      <c r="RMC51" s="1233"/>
      <c r="RMD51" s="1233"/>
      <c r="RME51" s="1232"/>
      <c r="RMF51" s="1233"/>
      <c r="RMG51" s="1233"/>
      <c r="RMH51" s="1233"/>
      <c r="RMI51" s="1233"/>
      <c r="RMJ51" s="1233"/>
      <c r="RMK51" s="1233"/>
      <c r="RML51" s="1233"/>
      <c r="RMM51" s="1233"/>
      <c r="RMN51" s="1232"/>
      <c r="RMO51" s="1233"/>
      <c r="RMP51" s="1233"/>
      <c r="RMQ51" s="1233"/>
      <c r="RMR51" s="1233"/>
      <c r="RMS51" s="1233"/>
      <c r="RMT51" s="1233"/>
      <c r="RMU51" s="1233"/>
      <c r="RMV51" s="1233"/>
      <c r="RMW51" s="1232"/>
      <c r="RMX51" s="1233"/>
      <c r="RMY51" s="1233"/>
      <c r="RMZ51" s="1233"/>
      <c r="RNA51" s="1233"/>
      <c r="RNB51" s="1233"/>
      <c r="RNC51" s="1233"/>
      <c r="RND51" s="1233"/>
      <c r="RNE51" s="1233"/>
      <c r="RNF51" s="1232"/>
      <c r="RNG51" s="1233"/>
      <c r="RNH51" s="1233"/>
      <c r="RNI51" s="1233"/>
      <c r="RNJ51" s="1233"/>
      <c r="RNK51" s="1233"/>
      <c r="RNL51" s="1233"/>
      <c r="RNM51" s="1233"/>
      <c r="RNN51" s="1233"/>
      <c r="RNO51" s="1232"/>
      <c r="RNP51" s="1233"/>
      <c r="RNQ51" s="1233"/>
      <c r="RNR51" s="1233"/>
      <c r="RNS51" s="1233"/>
      <c r="RNT51" s="1233"/>
      <c r="RNU51" s="1233"/>
      <c r="RNV51" s="1233"/>
      <c r="RNW51" s="1233"/>
      <c r="RNX51" s="1232"/>
      <c r="RNY51" s="1233"/>
      <c r="RNZ51" s="1233"/>
      <c r="ROA51" s="1233"/>
      <c r="ROB51" s="1233"/>
      <c r="ROC51" s="1233"/>
      <c r="ROD51" s="1233"/>
      <c r="ROE51" s="1233"/>
      <c r="ROF51" s="1233"/>
      <c r="ROG51" s="1232"/>
      <c r="ROH51" s="1233"/>
      <c r="ROI51" s="1233"/>
      <c r="ROJ51" s="1233"/>
      <c r="ROK51" s="1233"/>
      <c r="ROL51" s="1233"/>
      <c r="ROM51" s="1233"/>
      <c r="RON51" s="1233"/>
      <c r="ROO51" s="1233"/>
      <c r="ROP51" s="1232"/>
      <c r="ROQ51" s="1233"/>
      <c r="ROR51" s="1233"/>
      <c r="ROS51" s="1233"/>
      <c r="ROT51" s="1233"/>
      <c r="ROU51" s="1233"/>
      <c r="ROV51" s="1233"/>
      <c r="ROW51" s="1233"/>
      <c r="ROX51" s="1233"/>
      <c r="ROY51" s="1232"/>
      <c r="ROZ51" s="1233"/>
      <c r="RPA51" s="1233"/>
      <c r="RPB51" s="1233"/>
      <c r="RPC51" s="1233"/>
      <c r="RPD51" s="1233"/>
      <c r="RPE51" s="1233"/>
      <c r="RPF51" s="1233"/>
      <c r="RPG51" s="1233"/>
      <c r="RPH51" s="1232"/>
      <c r="RPI51" s="1233"/>
      <c r="RPJ51" s="1233"/>
      <c r="RPK51" s="1233"/>
      <c r="RPL51" s="1233"/>
      <c r="RPM51" s="1233"/>
      <c r="RPN51" s="1233"/>
      <c r="RPO51" s="1233"/>
      <c r="RPP51" s="1233"/>
      <c r="RPQ51" s="1232"/>
      <c r="RPR51" s="1233"/>
      <c r="RPS51" s="1233"/>
      <c r="RPT51" s="1233"/>
      <c r="RPU51" s="1233"/>
      <c r="RPV51" s="1233"/>
      <c r="RPW51" s="1233"/>
      <c r="RPX51" s="1233"/>
      <c r="RPY51" s="1233"/>
      <c r="RPZ51" s="1232"/>
      <c r="RQA51" s="1233"/>
      <c r="RQB51" s="1233"/>
      <c r="RQC51" s="1233"/>
      <c r="RQD51" s="1233"/>
      <c r="RQE51" s="1233"/>
      <c r="RQF51" s="1233"/>
      <c r="RQG51" s="1233"/>
      <c r="RQH51" s="1233"/>
      <c r="RQI51" s="1232"/>
      <c r="RQJ51" s="1233"/>
      <c r="RQK51" s="1233"/>
      <c r="RQL51" s="1233"/>
      <c r="RQM51" s="1233"/>
      <c r="RQN51" s="1233"/>
      <c r="RQO51" s="1233"/>
      <c r="RQP51" s="1233"/>
      <c r="RQQ51" s="1233"/>
      <c r="RQR51" s="1232"/>
      <c r="RQS51" s="1233"/>
      <c r="RQT51" s="1233"/>
      <c r="RQU51" s="1233"/>
      <c r="RQV51" s="1233"/>
      <c r="RQW51" s="1233"/>
      <c r="RQX51" s="1233"/>
      <c r="RQY51" s="1233"/>
      <c r="RQZ51" s="1233"/>
      <c r="RRA51" s="1232"/>
      <c r="RRB51" s="1233"/>
      <c r="RRC51" s="1233"/>
      <c r="RRD51" s="1233"/>
      <c r="RRE51" s="1233"/>
      <c r="RRF51" s="1233"/>
      <c r="RRG51" s="1233"/>
      <c r="RRH51" s="1233"/>
      <c r="RRI51" s="1233"/>
      <c r="RRJ51" s="1232"/>
      <c r="RRK51" s="1233"/>
      <c r="RRL51" s="1233"/>
      <c r="RRM51" s="1233"/>
      <c r="RRN51" s="1233"/>
      <c r="RRO51" s="1233"/>
      <c r="RRP51" s="1233"/>
      <c r="RRQ51" s="1233"/>
      <c r="RRR51" s="1233"/>
      <c r="RRS51" s="1232"/>
      <c r="RRT51" s="1233"/>
      <c r="RRU51" s="1233"/>
      <c r="RRV51" s="1233"/>
      <c r="RRW51" s="1233"/>
      <c r="RRX51" s="1233"/>
      <c r="RRY51" s="1233"/>
      <c r="RRZ51" s="1233"/>
      <c r="RSA51" s="1233"/>
      <c r="RSB51" s="1232"/>
      <c r="RSC51" s="1233"/>
      <c r="RSD51" s="1233"/>
      <c r="RSE51" s="1233"/>
      <c r="RSF51" s="1233"/>
      <c r="RSG51" s="1233"/>
      <c r="RSH51" s="1233"/>
      <c r="RSI51" s="1233"/>
      <c r="RSJ51" s="1233"/>
      <c r="RSK51" s="1232"/>
      <c r="RSL51" s="1233"/>
      <c r="RSM51" s="1233"/>
      <c r="RSN51" s="1233"/>
      <c r="RSO51" s="1233"/>
      <c r="RSP51" s="1233"/>
      <c r="RSQ51" s="1233"/>
      <c r="RSR51" s="1233"/>
      <c r="RSS51" s="1233"/>
      <c r="RST51" s="1232"/>
      <c r="RSU51" s="1233"/>
      <c r="RSV51" s="1233"/>
      <c r="RSW51" s="1233"/>
      <c r="RSX51" s="1233"/>
      <c r="RSY51" s="1233"/>
      <c r="RSZ51" s="1233"/>
      <c r="RTA51" s="1233"/>
      <c r="RTB51" s="1233"/>
      <c r="RTC51" s="1232"/>
      <c r="RTD51" s="1233"/>
      <c r="RTE51" s="1233"/>
      <c r="RTF51" s="1233"/>
      <c r="RTG51" s="1233"/>
      <c r="RTH51" s="1233"/>
      <c r="RTI51" s="1233"/>
      <c r="RTJ51" s="1233"/>
      <c r="RTK51" s="1233"/>
      <c r="RTL51" s="1232"/>
      <c r="RTM51" s="1233"/>
      <c r="RTN51" s="1233"/>
      <c r="RTO51" s="1233"/>
      <c r="RTP51" s="1233"/>
      <c r="RTQ51" s="1233"/>
      <c r="RTR51" s="1233"/>
      <c r="RTS51" s="1233"/>
      <c r="RTT51" s="1233"/>
      <c r="RTU51" s="1232"/>
      <c r="RTV51" s="1233"/>
      <c r="RTW51" s="1233"/>
      <c r="RTX51" s="1233"/>
      <c r="RTY51" s="1233"/>
      <c r="RTZ51" s="1233"/>
      <c r="RUA51" s="1233"/>
      <c r="RUB51" s="1233"/>
      <c r="RUC51" s="1233"/>
      <c r="RUD51" s="1232"/>
      <c r="RUE51" s="1233"/>
      <c r="RUF51" s="1233"/>
      <c r="RUG51" s="1233"/>
      <c r="RUH51" s="1233"/>
      <c r="RUI51" s="1233"/>
      <c r="RUJ51" s="1233"/>
      <c r="RUK51" s="1233"/>
      <c r="RUL51" s="1233"/>
      <c r="RUM51" s="1232"/>
      <c r="RUN51" s="1233"/>
      <c r="RUO51" s="1233"/>
      <c r="RUP51" s="1233"/>
      <c r="RUQ51" s="1233"/>
      <c r="RUR51" s="1233"/>
      <c r="RUS51" s="1233"/>
      <c r="RUT51" s="1233"/>
      <c r="RUU51" s="1233"/>
      <c r="RUV51" s="1232"/>
      <c r="RUW51" s="1233"/>
      <c r="RUX51" s="1233"/>
      <c r="RUY51" s="1233"/>
      <c r="RUZ51" s="1233"/>
      <c r="RVA51" s="1233"/>
      <c r="RVB51" s="1233"/>
      <c r="RVC51" s="1233"/>
      <c r="RVD51" s="1233"/>
      <c r="RVE51" s="1232"/>
      <c r="RVF51" s="1233"/>
      <c r="RVG51" s="1233"/>
      <c r="RVH51" s="1233"/>
      <c r="RVI51" s="1233"/>
      <c r="RVJ51" s="1233"/>
      <c r="RVK51" s="1233"/>
      <c r="RVL51" s="1233"/>
      <c r="RVM51" s="1233"/>
      <c r="RVN51" s="1232"/>
      <c r="RVO51" s="1233"/>
      <c r="RVP51" s="1233"/>
      <c r="RVQ51" s="1233"/>
      <c r="RVR51" s="1233"/>
      <c r="RVS51" s="1233"/>
      <c r="RVT51" s="1233"/>
      <c r="RVU51" s="1233"/>
      <c r="RVV51" s="1233"/>
      <c r="RVW51" s="1232"/>
      <c r="RVX51" s="1233"/>
      <c r="RVY51" s="1233"/>
      <c r="RVZ51" s="1233"/>
      <c r="RWA51" s="1233"/>
      <c r="RWB51" s="1233"/>
      <c r="RWC51" s="1233"/>
      <c r="RWD51" s="1233"/>
      <c r="RWE51" s="1233"/>
      <c r="RWF51" s="1232"/>
      <c r="RWG51" s="1233"/>
      <c r="RWH51" s="1233"/>
      <c r="RWI51" s="1233"/>
      <c r="RWJ51" s="1233"/>
      <c r="RWK51" s="1233"/>
      <c r="RWL51" s="1233"/>
      <c r="RWM51" s="1233"/>
      <c r="RWN51" s="1233"/>
      <c r="RWO51" s="1232"/>
      <c r="RWP51" s="1233"/>
      <c r="RWQ51" s="1233"/>
      <c r="RWR51" s="1233"/>
      <c r="RWS51" s="1233"/>
      <c r="RWT51" s="1233"/>
      <c r="RWU51" s="1233"/>
      <c r="RWV51" s="1233"/>
      <c r="RWW51" s="1233"/>
      <c r="RWX51" s="1232"/>
      <c r="RWY51" s="1233"/>
      <c r="RWZ51" s="1233"/>
      <c r="RXA51" s="1233"/>
      <c r="RXB51" s="1233"/>
      <c r="RXC51" s="1233"/>
      <c r="RXD51" s="1233"/>
      <c r="RXE51" s="1233"/>
      <c r="RXF51" s="1233"/>
      <c r="RXG51" s="1232"/>
      <c r="RXH51" s="1233"/>
      <c r="RXI51" s="1233"/>
      <c r="RXJ51" s="1233"/>
      <c r="RXK51" s="1233"/>
      <c r="RXL51" s="1233"/>
      <c r="RXM51" s="1233"/>
      <c r="RXN51" s="1233"/>
      <c r="RXO51" s="1233"/>
      <c r="RXP51" s="1232"/>
      <c r="RXQ51" s="1233"/>
      <c r="RXR51" s="1233"/>
      <c r="RXS51" s="1233"/>
      <c r="RXT51" s="1233"/>
      <c r="RXU51" s="1233"/>
      <c r="RXV51" s="1233"/>
      <c r="RXW51" s="1233"/>
      <c r="RXX51" s="1233"/>
      <c r="RXY51" s="1232"/>
      <c r="RXZ51" s="1233"/>
      <c r="RYA51" s="1233"/>
      <c r="RYB51" s="1233"/>
      <c r="RYC51" s="1233"/>
      <c r="RYD51" s="1233"/>
      <c r="RYE51" s="1233"/>
      <c r="RYF51" s="1233"/>
      <c r="RYG51" s="1233"/>
      <c r="RYH51" s="1232"/>
      <c r="RYI51" s="1233"/>
      <c r="RYJ51" s="1233"/>
      <c r="RYK51" s="1233"/>
      <c r="RYL51" s="1233"/>
      <c r="RYM51" s="1233"/>
      <c r="RYN51" s="1233"/>
      <c r="RYO51" s="1233"/>
      <c r="RYP51" s="1233"/>
      <c r="RYQ51" s="1232"/>
      <c r="RYR51" s="1233"/>
      <c r="RYS51" s="1233"/>
      <c r="RYT51" s="1233"/>
      <c r="RYU51" s="1233"/>
      <c r="RYV51" s="1233"/>
      <c r="RYW51" s="1233"/>
      <c r="RYX51" s="1233"/>
      <c r="RYY51" s="1233"/>
      <c r="RYZ51" s="1232"/>
      <c r="RZA51" s="1233"/>
      <c r="RZB51" s="1233"/>
      <c r="RZC51" s="1233"/>
      <c r="RZD51" s="1233"/>
      <c r="RZE51" s="1233"/>
      <c r="RZF51" s="1233"/>
      <c r="RZG51" s="1233"/>
      <c r="RZH51" s="1233"/>
      <c r="RZI51" s="1232"/>
      <c r="RZJ51" s="1233"/>
      <c r="RZK51" s="1233"/>
      <c r="RZL51" s="1233"/>
      <c r="RZM51" s="1233"/>
      <c r="RZN51" s="1233"/>
      <c r="RZO51" s="1233"/>
      <c r="RZP51" s="1233"/>
      <c r="RZQ51" s="1233"/>
      <c r="RZR51" s="1232"/>
      <c r="RZS51" s="1233"/>
      <c r="RZT51" s="1233"/>
      <c r="RZU51" s="1233"/>
      <c r="RZV51" s="1233"/>
      <c r="RZW51" s="1233"/>
      <c r="RZX51" s="1233"/>
      <c r="RZY51" s="1233"/>
      <c r="RZZ51" s="1233"/>
      <c r="SAA51" s="1232"/>
      <c r="SAB51" s="1233"/>
      <c r="SAC51" s="1233"/>
      <c r="SAD51" s="1233"/>
      <c r="SAE51" s="1233"/>
      <c r="SAF51" s="1233"/>
      <c r="SAG51" s="1233"/>
      <c r="SAH51" s="1233"/>
      <c r="SAI51" s="1233"/>
      <c r="SAJ51" s="1232"/>
      <c r="SAK51" s="1233"/>
      <c r="SAL51" s="1233"/>
      <c r="SAM51" s="1233"/>
      <c r="SAN51" s="1233"/>
      <c r="SAO51" s="1233"/>
      <c r="SAP51" s="1233"/>
      <c r="SAQ51" s="1233"/>
      <c r="SAR51" s="1233"/>
      <c r="SAS51" s="1232"/>
      <c r="SAT51" s="1233"/>
      <c r="SAU51" s="1233"/>
      <c r="SAV51" s="1233"/>
      <c r="SAW51" s="1233"/>
      <c r="SAX51" s="1233"/>
      <c r="SAY51" s="1233"/>
      <c r="SAZ51" s="1233"/>
      <c r="SBA51" s="1233"/>
      <c r="SBB51" s="1232"/>
      <c r="SBC51" s="1233"/>
      <c r="SBD51" s="1233"/>
      <c r="SBE51" s="1233"/>
      <c r="SBF51" s="1233"/>
      <c r="SBG51" s="1233"/>
      <c r="SBH51" s="1233"/>
      <c r="SBI51" s="1233"/>
      <c r="SBJ51" s="1233"/>
      <c r="SBK51" s="1232"/>
      <c r="SBL51" s="1233"/>
      <c r="SBM51" s="1233"/>
      <c r="SBN51" s="1233"/>
      <c r="SBO51" s="1233"/>
      <c r="SBP51" s="1233"/>
      <c r="SBQ51" s="1233"/>
      <c r="SBR51" s="1233"/>
      <c r="SBS51" s="1233"/>
      <c r="SBT51" s="1232"/>
      <c r="SBU51" s="1233"/>
      <c r="SBV51" s="1233"/>
      <c r="SBW51" s="1233"/>
      <c r="SBX51" s="1233"/>
      <c r="SBY51" s="1233"/>
      <c r="SBZ51" s="1233"/>
      <c r="SCA51" s="1233"/>
      <c r="SCB51" s="1233"/>
      <c r="SCC51" s="1232"/>
      <c r="SCD51" s="1233"/>
      <c r="SCE51" s="1233"/>
      <c r="SCF51" s="1233"/>
      <c r="SCG51" s="1233"/>
      <c r="SCH51" s="1233"/>
      <c r="SCI51" s="1233"/>
      <c r="SCJ51" s="1233"/>
      <c r="SCK51" s="1233"/>
      <c r="SCL51" s="1232"/>
      <c r="SCM51" s="1233"/>
      <c r="SCN51" s="1233"/>
      <c r="SCO51" s="1233"/>
      <c r="SCP51" s="1233"/>
      <c r="SCQ51" s="1233"/>
      <c r="SCR51" s="1233"/>
      <c r="SCS51" s="1233"/>
      <c r="SCT51" s="1233"/>
      <c r="SCU51" s="1232"/>
      <c r="SCV51" s="1233"/>
      <c r="SCW51" s="1233"/>
      <c r="SCX51" s="1233"/>
      <c r="SCY51" s="1233"/>
      <c r="SCZ51" s="1233"/>
      <c r="SDA51" s="1233"/>
      <c r="SDB51" s="1233"/>
      <c r="SDC51" s="1233"/>
      <c r="SDD51" s="1232"/>
      <c r="SDE51" s="1233"/>
      <c r="SDF51" s="1233"/>
      <c r="SDG51" s="1233"/>
      <c r="SDH51" s="1233"/>
      <c r="SDI51" s="1233"/>
      <c r="SDJ51" s="1233"/>
      <c r="SDK51" s="1233"/>
      <c r="SDL51" s="1233"/>
      <c r="SDM51" s="1232"/>
      <c r="SDN51" s="1233"/>
      <c r="SDO51" s="1233"/>
      <c r="SDP51" s="1233"/>
      <c r="SDQ51" s="1233"/>
      <c r="SDR51" s="1233"/>
      <c r="SDS51" s="1233"/>
      <c r="SDT51" s="1233"/>
      <c r="SDU51" s="1233"/>
      <c r="SDV51" s="1232"/>
      <c r="SDW51" s="1233"/>
      <c r="SDX51" s="1233"/>
      <c r="SDY51" s="1233"/>
      <c r="SDZ51" s="1233"/>
      <c r="SEA51" s="1233"/>
      <c r="SEB51" s="1233"/>
      <c r="SEC51" s="1233"/>
      <c r="SED51" s="1233"/>
      <c r="SEE51" s="1232"/>
      <c r="SEF51" s="1233"/>
      <c r="SEG51" s="1233"/>
      <c r="SEH51" s="1233"/>
      <c r="SEI51" s="1233"/>
      <c r="SEJ51" s="1233"/>
      <c r="SEK51" s="1233"/>
      <c r="SEL51" s="1233"/>
      <c r="SEM51" s="1233"/>
      <c r="SEN51" s="1232"/>
      <c r="SEO51" s="1233"/>
      <c r="SEP51" s="1233"/>
      <c r="SEQ51" s="1233"/>
      <c r="SER51" s="1233"/>
      <c r="SES51" s="1233"/>
      <c r="SET51" s="1233"/>
      <c r="SEU51" s="1233"/>
      <c r="SEV51" s="1233"/>
      <c r="SEW51" s="1232"/>
      <c r="SEX51" s="1233"/>
      <c r="SEY51" s="1233"/>
      <c r="SEZ51" s="1233"/>
      <c r="SFA51" s="1233"/>
      <c r="SFB51" s="1233"/>
      <c r="SFC51" s="1233"/>
      <c r="SFD51" s="1233"/>
      <c r="SFE51" s="1233"/>
      <c r="SFF51" s="1232"/>
      <c r="SFG51" s="1233"/>
      <c r="SFH51" s="1233"/>
      <c r="SFI51" s="1233"/>
      <c r="SFJ51" s="1233"/>
      <c r="SFK51" s="1233"/>
      <c r="SFL51" s="1233"/>
      <c r="SFM51" s="1233"/>
      <c r="SFN51" s="1233"/>
      <c r="SFO51" s="1232"/>
      <c r="SFP51" s="1233"/>
      <c r="SFQ51" s="1233"/>
      <c r="SFR51" s="1233"/>
      <c r="SFS51" s="1233"/>
      <c r="SFT51" s="1233"/>
      <c r="SFU51" s="1233"/>
      <c r="SFV51" s="1233"/>
      <c r="SFW51" s="1233"/>
      <c r="SFX51" s="1232"/>
      <c r="SFY51" s="1233"/>
      <c r="SFZ51" s="1233"/>
      <c r="SGA51" s="1233"/>
      <c r="SGB51" s="1233"/>
      <c r="SGC51" s="1233"/>
      <c r="SGD51" s="1233"/>
      <c r="SGE51" s="1233"/>
      <c r="SGF51" s="1233"/>
      <c r="SGG51" s="1232"/>
      <c r="SGH51" s="1233"/>
      <c r="SGI51" s="1233"/>
      <c r="SGJ51" s="1233"/>
      <c r="SGK51" s="1233"/>
      <c r="SGL51" s="1233"/>
      <c r="SGM51" s="1233"/>
      <c r="SGN51" s="1233"/>
      <c r="SGO51" s="1233"/>
      <c r="SGP51" s="1232"/>
      <c r="SGQ51" s="1233"/>
      <c r="SGR51" s="1233"/>
      <c r="SGS51" s="1233"/>
      <c r="SGT51" s="1233"/>
      <c r="SGU51" s="1233"/>
      <c r="SGV51" s="1233"/>
      <c r="SGW51" s="1233"/>
      <c r="SGX51" s="1233"/>
      <c r="SGY51" s="1232"/>
      <c r="SGZ51" s="1233"/>
      <c r="SHA51" s="1233"/>
      <c r="SHB51" s="1233"/>
      <c r="SHC51" s="1233"/>
      <c r="SHD51" s="1233"/>
      <c r="SHE51" s="1233"/>
      <c r="SHF51" s="1233"/>
      <c r="SHG51" s="1233"/>
      <c r="SHH51" s="1232"/>
      <c r="SHI51" s="1233"/>
      <c r="SHJ51" s="1233"/>
      <c r="SHK51" s="1233"/>
      <c r="SHL51" s="1233"/>
      <c r="SHM51" s="1233"/>
      <c r="SHN51" s="1233"/>
      <c r="SHO51" s="1233"/>
      <c r="SHP51" s="1233"/>
      <c r="SHQ51" s="1232"/>
      <c r="SHR51" s="1233"/>
      <c r="SHS51" s="1233"/>
      <c r="SHT51" s="1233"/>
      <c r="SHU51" s="1233"/>
      <c r="SHV51" s="1233"/>
      <c r="SHW51" s="1233"/>
      <c r="SHX51" s="1233"/>
      <c r="SHY51" s="1233"/>
      <c r="SHZ51" s="1232"/>
      <c r="SIA51" s="1233"/>
      <c r="SIB51" s="1233"/>
      <c r="SIC51" s="1233"/>
      <c r="SID51" s="1233"/>
      <c r="SIE51" s="1233"/>
      <c r="SIF51" s="1233"/>
      <c r="SIG51" s="1233"/>
      <c r="SIH51" s="1233"/>
      <c r="SII51" s="1232"/>
      <c r="SIJ51" s="1233"/>
      <c r="SIK51" s="1233"/>
      <c r="SIL51" s="1233"/>
      <c r="SIM51" s="1233"/>
      <c r="SIN51" s="1233"/>
      <c r="SIO51" s="1233"/>
      <c r="SIP51" s="1233"/>
      <c r="SIQ51" s="1233"/>
      <c r="SIR51" s="1232"/>
      <c r="SIS51" s="1233"/>
      <c r="SIT51" s="1233"/>
      <c r="SIU51" s="1233"/>
      <c r="SIV51" s="1233"/>
      <c r="SIW51" s="1233"/>
      <c r="SIX51" s="1233"/>
      <c r="SIY51" s="1233"/>
      <c r="SIZ51" s="1233"/>
      <c r="SJA51" s="1232"/>
      <c r="SJB51" s="1233"/>
      <c r="SJC51" s="1233"/>
      <c r="SJD51" s="1233"/>
      <c r="SJE51" s="1233"/>
      <c r="SJF51" s="1233"/>
      <c r="SJG51" s="1233"/>
      <c r="SJH51" s="1233"/>
      <c r="SJI51" s="1233"/>
      <c r="SJJ51" s="1232"/>
      <c r="SJK51" s="1233"/>
      <c r="SJL51" s="1233"/>
      <c r="SJM51" s="1233"/>
      <c r="SJN51" s="1233"/>
      <c r="SJO51" s="1233"/>
      <c r="SJP51" s="1233"/>
      <c r="SJQ51" s="1233"/>
      <c r="SJR51" s="1233"/>
      <c r="SJS51" s="1232"/>
      <c r="SJT51" s="1233"/>
      <c r="SJU51" s="1233"/>
      <c r="SJV51" s="1233"/>
      <c r="SJW51" s="1233"/>
      <c r="SJX51" s="1233"/>
      <c r="SJY51" s="1233"/>
      <c r="SJZ51" s="1233"/>
      <c r="SKA51" s="1233"/>
      <c r="SKB51" s="1232"/>
      <c r="SKC51" s="1233"/>
      <c r="SKD51" s="1233"/>
      <c r="SKE51" s="1233"/>
      <c r="SKF51" s="1233"/>
      <c r="SKG51" s="1233"/>
      <c r="SKH51" s="1233"/>
      <c r="SKI51" s="1233"/>
      <c r="SKJ51" s="1233"/>
      <c r="SKK51" s="1232"/>
      <c r="SKL51" s="1233"/>
      <c r="SKM51" s="1233"/>
      <c r="SKN51" s="1233"/>
      <c r="SKO51" s="1233"/>
      <c r="SKP51" s="1233"/>
      <c r="SKQ51" s="1233"/>
      <c r="SKR51" s="1233"/>
      <c r="SKS51" s="1233"/>
      <c r="SKT51" s="1232"/>
      <c r="SKU51" s="1233"/>
      <c r="SKV51" s="1233"/>
      <c r="SKW51" s="1233"/>
      <c r="SKX51" s="1233"/>
      <c r="SKY51" s="1233"/>
      <c r="SKZ51" s="1233"/>
      <c r="SLA51" s="1233"/>
      <c r="SLB51" s="1233"/>
      <c r="SLC51" s="1232"/>
      <c r="SLD51" s="1233"/>
      <c r="SLE51" s="1233"/>
      <c r="SLF51" s="1233"/>
      <c r="SLG51" s="1233"/>
      <c r="SLH51" s="1233"/>
      <c r="SLI51" s="1233"/>
      <c r="SLJ51" s="1233"/>
      <c r="SLK51" s="1233"/>
      <c r="SLL51" s="1232"/>
      <c r="SLM51" s="1233"/>
      <c r="SLN51" s="1233"/>
      <c r="SLO51" s="1233"/>
      <c r="SLP51" s="1233"/>
      <c r="SLQ51" s="1233"/>
      <c r="SLR51" s="1233"/>
      <c r="SLS51" s="1233"/>
      <c r="SLT51" s="1233"/>
      <c r="SLU51" s="1232"/>
      <c r="SLV51" s="1233"/>
      <c r="SLW51" s="1233"/>
      <c r="SLX51" s="1233"/>
      <c r="SLY51" s="1233"/>
      <c r="SLZ51" s="1233"/>
      <c r="SMA51" s="1233"/>
      <c r="SMB51" s="1233"/>
      <c r="SMC51" s="1233"/>
      <c r="SMD51" s="1232"/>
      <c r="SME51" s="1233"/>
      <c r="SMF51" s="1233"/>
      <c r="SMG51" s="1233"/>
      <c r="SMH51" s="1233"/>
      <c r="SMI51" s="1233"/>
      <c r="SMJ51" s="1233"/>
      <c r="SMK51" s="1233"/>
      <c r="SML51" s="1233"/>
      <c r="SMM51" s="1232"/>
      <c r="SMN51" s="1233"/>
      <c r="SMO51" s="1233"/>
      <c r="SMP51" s="1233"/>
      <c r="SMQ51" s="1233"/>
      <c r="SMR51" s="1233"/>
      <c r="SMS51" s="1233"/>
      <c r="SMT51" s="1233"/>
      <c r="SMU51" s="1233"/>
      <c r="SMV51" s="1232"/>
      <c r="SMW51" s="1233"/>
      <c r="SMX51" s="1233"/>
      <c r="SMY51" s="1233"/>
      <c r="SMZ51" s="1233"/>
      <c r="SNA51" s="1233"/>
      <c r="SNB51" s="1233"/>
      <c r="SNC51" s="1233"/>
      <c r="SND51" s="1233"/>
      <c r="SNE51" s="1232"/>
      <c r="SNF51" s="1233"/>
      <c r="SNG51" s="1233"/>
      <c r="SNH51" s="1233"/>
      <c r="SNI51" s="1233"/>
      <c r="SNJ51" s="1233"/>
      <c r="SNK51" s="1233"/>
      <c r="SNL51" s="1233"/>
      <c r="SNM51" s="1233"/>
      <c r="SNN51" s="1232"/>
      <c r="SNO51" s="1233"/>
      <c r="SNP51" s="1233"/>
      <c r="SNQ51" s="1233"/>
      <c r="SNR51" s="1233"/>
      <c r="SNS51" s="1233"/>
      <c r="SNT51" s="1233"/>
      <c r="SNU51" s="1233"/>
      <c r="SNV51" s="1233"/>
      <c r="SNW51" s="1232"/>
      <c r="SNX51" s="1233"/>
      <c r="SNY51" s="1233"/>
      <c r="SNZ51" s="1233"/>
      <c r="SOA51" s="1233"/>
      <c r="SOB51" s="1233"/>
      <c r="SOC51" s="1233"/>
      <c r="SOD51" s="1233"/>
      <c r="SOE51" s="1233"/>
      <c r="SOF51" s="1232"/>
      <c r="SOG51" s="1233"/>
      <c r="SOH51" s="1233"/>
      <c r="SOI51" s="1233"/>
      <c r="SOJ51" s="1233"/>
      <c r="SOK51" s="1233"/>
      <c r="SOL51" s="1233"/>
      <c r="SOM51" s="1233"/>
      <c r="SON51" s="1233"/>
      <c r="SOO51" s="1232"/>
      <c r="SOP51" s="1233"/>
      <c r="SOQ51" s="1233"/>
      <c r="SOR51" s="1233"/>
      <c r="SOS51" s="1233"/>
      <c r="SOT51" s="1233"/>
      <c r="SOU51" s="1233"/>
      <c r="SOV51" s="1233"/>
      <c r="SOW51" s="1233"/>
      <c r="SOX51" s="1232"/>
      <c r="SOY51" s="1233"/>
      <c r="SOZ51" s="1233"/>
      <c r="SPA51" s="1233"/>
      <c r="SPB51" s="1233"/>
      <c r="SPC51" s="1233"/>
      <c r="SPD51" s="1233"/>
      <c r="SPE51" s="1233"/>
      <c r="SPF51" s="1233"/>
      <c r="SPG51" s="1232"/>
      <c r="SPH51" s="1233"/>
      <c r="SPI51" s="1233"/>
      <c r="SPJ51" s="1233"/>
      <c r="SPK51" s="1233"/>
      <c r="SPL51" s="1233"/>
      <c r="SPM51" s="1233"/>
      <c r="SPN51" s="1233"/>
      <c r="SPO51" s="1233"/>
      <c r="SPP51" s="1232"/>
      <c r="SPQ51" s="1233"/>
      <c r="SPR51" s="1233"/>
      <c r="SPS51" s="1233"/>
      <c r="SPT51" s="1233"/>
      <c r="SPU51" s="1233"/>
      <c r="SPV51" s="1233"/>
      <c r="SPW51" s="1233"/>
      <c r="SPX51" s="1233"/>
      <c r="SPY51" s="1232"/>
      <c r="SPZ51" s="1233"/>
      <c r="SQA51" s="1233"/>
      <c r="SQB51" s="1233"/>
      <c r="SQC51" s="1233"/>
      <c r="SQD51" s="1233"/>
      <c r="SQE51" s="1233"/>
      <c r="SQF51" s="1233"/>
      <c r="SQG51" s="1233"/>
      <c r="SQH51" s="1232"/>
      <c r="SQI51" s="1233"/>
      <c r="SQJ51" s="1233"/>
      <c r="SQK51" s="1233"/>
      <c r="SQL51" s="1233"/>
      <c r="SQM51" s="1233"/>
      <c r="SQN51" s="1233"/>
      <c r="SQO51" s="1233"/>
      <c r="SQP51" s="1233"/>
      <c r="SQQ51" s="1232"/>
      <c r="SQR51" s="1233"/>
      <c r="SQS51" s="1233"/>
      <c r="SQT51" s="1233"/>
      <c r="SQU51" s="1233"/>
      <c r="SQV51" s="1233"/>
      <c r="SQW51" s="1233"/>
      <c r="SQX51" s="1233"/>
      <c r="SQY51" s="1233"/>
      <c r="SQZ51" s="1232"/>
      <c r="SRA51" s="1233"/>
      <c r="SRB51" s="1233"/>
      <c r="SRC51" s="1233"/>
      <c r="SRD51" s="1233"/>
      <c r="SRE51" s="1233"/>
      <c r="SRF51" s="1233"/>
      <c r="SRG51" s="1233"/>
      <c r="SRH51" s="1233"/>
      <c r="SRI51" s="1232"/>
      <c r="SRJ51" s="1233"/>
      <c r="SRK51" s="1233"/>
      <c r="SRL51" s="1233"/>
      <c r="SRM51" s="1233"/>
      <c r="SRN51" s="1233"/>
      <c r="SRO51" s="1233"/>
      <c r="SRP51" s="1233"/>
      <c r="SRQ51" s="1233"/>
      <c r="SRR51" s="1232"/>
      <c r="SRS51" s="1233"/>
      <c r="SRT51" s="1233"/>
      <c r="SRU51" s="1233"/>
      <c r="SRV51" s="1233"/>
      <c r="SRW51" s="1233"/>
      <c r="SRX51" s="1233"/>
      <c r="SRY51" s="1233"/>
      <c r="SRZ51" s="1233"/>
      <c r="SSA51" s="1232"/>
      <c r="SSB51" s="1233"/>
      <c r="SSC51" s="1233"/>
      <c r="SSD51" s="1233"/>
      <c r="SSE51" s="1233"/>
      <c r="SSF51" s="1233"/>
      <c r="SSG51" s="1233"/>
      <c r="SSH51" s="1233"/>
      <c r="SSI51" s="1233"/>
      <c r="SSJ51" s="1232"/>
      <c r="SSK51" s="1233"/>
      <c r="SSL51" s="1233"/>
      <c r="SSM51" s="1233"/>
      <c r="SSN51" s="1233"/>
      <c r="SSO51" s="1233"/>
      <c r="SSP51" s="1233"/>
      <c r="SSQ51" s="1233"/>
      <c r="SSR51" s="1233"/>
      <c r="SSS51" s="1232"/>
      <c r="SST51" s="1233"/>
      <c r="SSU51" s="1233"/>
      <c r="SSV51" s="1233"/>
      <c r="SSW51" s="1233"/>
      <c r="SSX51" s="1233"/>
      <c r="SSY51" s="1233"/>
      <c r="SSZ51" s="1233"/>
      <c r="STA51" s="1233"/>
      <c r="STB51" s="1232"/>
      <c r="STC51" s="1233"/>
      <c r="STD51" s="1233"/>
      <c r="STE51" s="1233"/>
      <c r="STF51" s="1233"/>
      <c r="STG51" s="1233"/>
      <c r="STH51" s="1233"/>
      <c r="STI51" s="1233"/>
      <c r="STJ51" s="1233"/>
      <c r="STK51" s="1232"/>
      <c r="STL51" s="1233"/>
      <c r="STM51" s="1233"/>
      <c r="STN51" s="1233"/>
      <c r="STO51" s="1233"/>
      <c r="STP51" s="1233"/>
      <c r="STQ51" s="1233"/>
      <c r="STR51" s="1233"/>
      <c r="STS51" s="1233"/>
      <c r="STT51" s="1232"/>
      <c r="STU51" s="1233"/>
      <c r="STV51" s="1233"/>
      <c r="STW51" s="1233"/>
      <c r="STX51" s="1233"/>
      <c r="STY51" s="1233"/>
      <c r="STZ51" s="1233"/>
      <c r="SUA51" s="1233"/>
      <c r="SUB51" s="1233"/>
      <c r="SUC51" s="1232"/>
      <c r="SUD51" s="1233"/>
      <c r="SUE51" s="1233"/>
      <c r="SUF51" s="1233"/>
      <c r="SUG51" s="1233"/>
      <c r="SUH51" s="1233"/>
      <c r="SUI51" s="1233"/>
      <c r="SUJ51" s="1233"/>
      <c r="SUK51" s="1233"/>
      <c r="SUL51" s="1232"/>
      <c r="SUM51" s="1233"/>
      <c r="SUN51" s="1233"/>
      <c r="SUO51" s="1233"/>
      <c r="SUP51" s="1233"/>
      <c r="SUQ51" s="1233"/>
      <c r="SUR51" s="1233"/>
      <c r="SUS51" s="1233"/>
      <c r="SUT51" s="1233"/>
      <c r="SUU51" s="1232"/>
      <c r="SUV51" s="1233"/>
      <c r="SUW51" s="1233"/>
      <c r="SUX51" s="1233"/>
      <c r="SUY51" s="1233"/>
      <c r="SUZ51" s="1233"/>
      <c r="SVA51" s="1233"/>
      <c r="SVB51" s="1233"/>
      <c r="SVC51" s="1233"/>
      <c r="SVD51" s="1232"/>
      <c r="SVE51" s="1233"/>
      <c r="SVF51" s="1233"/>
      <c r="SVG51" s="1233"/>
      <c r="SVH51" s="1233"/>
      <c r="SVI51" s="1233"/>
      <c r="SVJ51" s="1233"/>
      <c r="SVK51" s="1233"/>
      <c r="SVL51" s="1233"/>
      <c r="SVM51" s="1232"/>
      <c r="SVN51" s="1233"/>
      <c r="SVO51" s="1233"/>
      <c r="SVP51" s="1233"/>
      <c r="SVQ51" s="1233"/>
      <c r="SVR51" s="1233"/>
      <c r="SVS51" s="1233"/>
      <c r="SVT51" s="1233"/>
      <c r="SVU51" s="1233"/>
      <c r="SVV51" s="1232"/>
      <c r="SVW51" s="1233"/>
      <c r="SVX51" s="1233"/>
      <c r="SVY51" s="1233"/>
      <c r="SVZ51" s="1233"/>
      <c r="SWA51" s="1233"/>
      <c r="SWB51" s="1233"/>
      <c r="SWC51" s="1233"/>
      <c r="SWD51" s="1233"/>
      <c r="SWE51" s="1232"/>
      <c r="SWF51" s="1233"/>
      <c r="SWG51" s="1233"/>
      <c r="SWH51" s="1233"/>
      <c r="SWI51" s="1233"/>
      <c r="SWJ51" s="1233"/>
      <c r="SWK51" s="1233"/>
      <c r="SWL51" s="1233"/>
      <c r="SWM51" s="1233"/>
      <c r="SWN51" s="1232"/>
      <c r="SWO51" s="1233"/>
      <c r="SWP51" s="1233"/>
      <c r="SWQ51" s="1233"/>
      <c r="SWR51" s="1233"/>
      <c r="SWS51" s="1233"/>
      <c r="SWT51" s="1233"/>
      <c r="SWU51" s="1233"/>
      <c r="SWV51" s="1233"/>
      <c r="SWW51" s="1232"/>
      <c r="SWX51" s="1233"/>
      <c r="SWY51" s="1233"/>
      <c r="SWZ51" s="1233"/>
      <c r="SXA51" s="1233"/>
      <c r="SXB51" s="1233"/>
      <c r="SXC51" s="1233"/>
      <c r="SXD51" s="1233"/>
      <c r="SXE51" s="1233"/>
      <c r="SXF51" s="1232"/>
      <c r="SXG51" s="1233"/>
      <c r="SXH51" s="1233"/>
      <c r="SXI51" s="1233"/>
      <c r="SXJ51" s="1233"/>
      <c r="SXK51" s="1233"/>
      <c r="SXL51" s="1233"/>
      <c r="SXM51" s="1233"/>
      <c r="SXN51" s="1233"/>
      <c r="SXO51" s="1232"/>
      <c r="SXP51" s="1233"/>
      <c r="SXQ51" s="1233"/>
      <c r="SXR51" s="1233"/>
      <c r="SXS51" s="1233"/>
      <c r="SXT51" s="1233"/>
      <c r="SXU51" s="1233"/>
      <c r="SXV51" s="1233"/>
      <c r="SXW51" s="1233"/>
      <c r="SXX51" s="1232"/>
      <c r="SXY51" s="1233"/>
      <c r="SXZ51" s="1233"/>
      <c r="SYA51" s="1233"/>
      <c r="SYB51" s="1233"/>
      <c r="SYC51" s="1233"/>
      <c r="SYD51" s="1233"/>
      <c r="SYE51" s="1233"/>
      <c r="SYF51" s="1233"/>
      <c r="SYG51" s="1232"/>
      <c r="SYH51" s="1233"/>
      <c r="SYI51" s="1233"/>
      <c r="SYJ51" s="1233"/>
      <c r="SYK51" s="1233"/>
      <c r="SYL51" s="1233"/>
      <c r="SYM51" s="1233"/>
      <c r="SYN51" s="1233"/>
      <c r="SYO51" s="1233"/>
      <c r="SYP51" s="1232"/>
      <c r="SYQ51" s="1233"/>
      <c r="SYR51" s="1233"/>
      <c r="SYS51" s="1233"/>
      <c r="SYT51" s="1233"/>
      <c r="SYU51" s="1233"/>
      <c r="SYV51" s="1233"/>
      <c r="SYW51" s="1233"/>
      <c r="SYX51" s="1233"/>
      <c r="SYY51" s="1232"/>
      <c r="SYZ51" s="1233"/>
      <c r="SZA51" s="1233"/>
      <c r="SZB51" s="1233"/>
      <c r="SZC51" s="1233"/>
      <c r="SZD51" s="1233"/>
      <c r="SZE51" s="1233"/>
      <c r="SZF51" s="1233"/>
      <c r="SZG51" s="1233"/>
      <c r="SZH51" s="1232"/>
      <c r="SZI51" s="1233"/>
      <c r="SZJ51" s="1233"/>
      <c r="SZK51" s="1233"/>
      <c r="SZL51" s="1233"/>
      <c r="SZM51" s="1233"/>
      <c r="SZN51" s="1233"/>
      <c r="SZO51" s="1233"/>
      <c r="SZP51" s="1233"/>
      <c r="SZQ51" s="1232"/>
      <c r="SZR51" s="1233"/>
      <c r="SZS51" s="1233"/>
      <c r="SZT51" s="1233"/>
      <c r="SZU51" s="1233"/>
      <c r="SZV51" s="1233"/>
      <c r="SZW51" s="1233"/>
      <c r="SZX51" s="1233"/>
      <c r="SZY51" s="1233"/>
      <c r="SZZ51" s="1232"/>
      <c r="TAA51" s="1233"/>
      <c r="TAB51" s="1233"/>
      <c r="TAC51" s="1233"/>
      <c r="TAD51" s="1233"/>
      <c r="TAE51" s="1233"/>
      <c r="TAF51" s="1233"/>
      <c r="TAG51" s="1233"/>
      <c r="TAH51" s="1233"/>
      <c r="TAI51" s="1232"/>
      <c r="TAJ51" s="1233"/>
      <c r="TAK51" s="1233"/>
      <c r="TAL51" s="1233"/>
      <c r="TAM51" s="1233"/>
      <c r="TAN51" s="1233"/>
      <c r="TAO51" s="1233"/>
      <c r="TAP51" s="1233"/>
      <c r="TAQ51" s="1233"/>
      <c r="TAR51" s="1232"/>
      <c r="TAS51" s="1233"/>
      <c r="TAT51" s="1233"/>
      <c r="TAU51" s="1233"/>
      <c r="TAV51" s="1233"/>
      <c r="TAW51" s="1233"/>
      <c r="TAX51" s="1233"/>
      <c r="TAY51" s="1233"/>
      <c r="TAZ51" s="1233"/>
      <c r="TBA51" s="1232"/>
      <c r="TBB51" s="1233"/>
      <c r="TBC51" s="1233"/>
      <c r="TBD51" s="1233"/>
      <c r="TBE51" s="1233"/>
      <c r="TBF51" s="1233"/>
      <c r="TBG51" s="1233"/>
      <c r="TBH51" s="1233"/>
      <c r="TBI51" s="1233"/>
      <c r="TBJ51" s="1232"/>
      <c r="TBK51" s="1233"/>
      <c r="TBL51" s="1233"/>
      <c r="TBM51" s="1233"/>
      <c r="TBN51" s="1233"/>
      <c r="TBO51" s="1233"/>
      <c r="TBP51" s="1233"/>
      <c r="TBQ51" s="1233"/>
      <c r="TBR51" s="1233"/>
      <c r="TBS51" s="1232"/>
      <c r="TBT51" s="1233"/>
      <c r="TBU51" s="1233"/>
      <c r="TBV51" s="1233"/>
      <c r="TBW51" s="1233"/>
      <c r="TBX51" s="1233"/>
      <c r="TBY51" s="1233"/>
      <c r="TBZ51" s="1233"/>
      <c r="TCA51" s="1233"/>
      <c r="TCB51" s="1232"/>
      <c r="TCC51" s="1233"/>
      <c r="TCD51" s="1233"/>
      <c r="TCE51" s="1233"/>
      <c r="TCF51" s="1233"/>
      <c r="TCG51" s="1233"/>
      <c r="TCH51" s="1233"/>
      <c r="TCI51" s="1233"/>
      <c r="TCJ51" s="1233"/>
      <c r="TCK51" s="1232"/>
      <c r="TCL51" s="1233"/>
      <c r="TCM51" s="1233"/>
      <c r="TCN51" s="1233"/>
      <c r="TCO51" s="1233"/>
      <c r="TCP51" s="1233"/>
      <c r="TCQ51" s="1233"/>
      <c r="TCR51" s="1233"/>
      <c r="TCS51" s="1233"/>
      <c r="TCT51" s="1232"/>
      <c r="TCU51" s="1233"/>
      <c r="TCV51" s="1233"/>
      <c r="TCW51" s="1233"/>
      <c r="TCX51" s="1233"/>
      <c r="TCY51" s="1233"/>
      <c r="TCZ51" s="1233"/>
      <c r="TDA51" s="1233"/>
      <c r="TDB51" s="1233"/>
      <c r="TDC51" s="1232"/>
      <c r="TDD51" s="1233"/>
      <c r="TDE51" s="1233"/>
      <c r="TDF51" s="1233"/>
      <c r="TDG51" s="1233"/>
      <c r="TDH51" s="1233"/>
      <c r="TDI51" s="1233"/>
      <c r="TDJ51" s="1233"/>
      <c r="TDK51" s="1233"/>
      <c r="TDL51" s="1232"/>
      <c r="TDM51" s="1233"/>
      <c r="TDN51" s="1233"/>
      <c r="TDO51" s="1233"/>
      <c r="TDP51" s="1233"/>
      <c r="TDQ51" s="1233"/>
      <c r="TDR51" s="1233"/>
      <c r="TDS51" s="1233"/>
      <c r="TDT51" s="1233"/>
      <c r="TDU51" s="1232"/>
      <c r="TDV51" s="1233"/>
      <c r="TDW51" s="1233"/>
      <c r="TDX51" s="1233"/>
      <c r="TDY51" s="1233"/>
      <c r="TDZ51" s="1233"/>
      <c r="TEA51" s="1233"/>
      <c r="TEB51" s="1233"/>
      <c r="TEC51" s="1233"/>
      <c r="TED51" s="1232"/>
      <c r="TEE51" s="1233"/>
      <c r="TEF51" s="1233"/>
      <c r="TEG51" s="1233"/>
      <c r="TEH51" s="1233"/>
      <c r="TEI51" s="1233"/>
      <c r="TEJ51" s="1233"/>
      <c r="TEK51" s="1233"/>
      <c r="TEL51" s="1233"/>
      <c r="TEM51" s="1232"/>
      <c r="TEN51" s="1233"/>
      <c r="TEO51" s="1233"/>
      <c r="TEP51" s="1233"/>
      <c r="TEQ51" s="1233"/>
      <c r="TER51" s="1233"/>
      <c r="TES51" s="1233"/>
      <c r="TET51" s="1233"/>
      <c r="TEU51" s="1233"/>
      <c r="TEV51" s="1232"/>
      <c r="TEW51" s="1233"/>
      <c r="TEX51" s="1233"/>
      <c r="TEY51" s="1233"/>
      <c r="TEZ51" s="1233"/>
      <c r="TFA51" s="1233"/>
      <c r="TFB51" s="1233"/>
      <c r="TFC51" s="1233"/>
      <c r="TFD51" s="1233"/>
      <c r="TFE51" s="1232"/>
      <c r="TFF51" s="1233"/>
      <c r="TFG51" s="1233"/>
      <c r="TFH51" s="1233"/>
      <c r="TFI51" s="1233"/>
      <c r="TFJ51" s="1233"/>
      <c r="TFK51" s="1233"/>
      <c r="TFL51" s="1233"/>
      <c r="TFM51" s="1233"/>
      <c r="TFN51" s="1232"/>
      <c r="TFO51" s="1233"/>
      <c r="TFP51" s="1233"/>
      <c r="TFQ51" s="1233"/>
      <c r="TFR51" s="1233"/>
      <c r="TFS51" s="1233"/>
      <c r="TFT51" s="1233"/>
      <c r="TFU51" s="1233"/>
      <c r="TFV51" s="1233"/>
      <c r="TFW51" s="1232"/>
      <c r="TFX51" s="1233"/>
      <c r="TFY51" s="1233"/>
      <c r="TFZ51" s="1233"/>
      <c r="TGA51" s="1233"/>
      <c r="TGB51" s="1233"/>
      <c r="TGC51" s="1233"/>
      <c r="TGD51" s="1233"/>
      <c r="TGE51" s="1233"/>
      <c r="TGF51" s="1232"/>
      <c r="TGG51" s="1233"/>
      <c r="TGH51" s="1233"/>
      <c r="TGI51" s="1233"/>
      <c r="TGJ51" s="1233"/>
      <c r="TGK51" s="1233"/>
      <c r="TGL51" s="1233"/>
      <c r="TGM51" s="1233"/>
      <c r="TGN51" s="1233"/>
      <c r="TGO51" s="1232"/>
      <c r="TGP51" s="1233"/>
      <c r="TGQ51" s="1233"/>
      <c r="TGR51" s="1233"/>
      <c r="TGS51" s="1233"/>
      <c r="TGT51" s="1233"/>
      <c r="TGU51" s="1233"/>
      <c r="TGV51" s="1233"/>
      <c r="TGW51" s="1233"/>
      <c r="TGX51" s="1232"/>
      <c r="TGY51" s="1233"/>
      <c r="TGZ51" s="1233"/>
      <c r="THA51" s="1233"/>
      <c r="THB51" s="1233"/>
      <c r="THC51" s="1233"/>
      <c r="THD51" s="1233"/>
      <c r="THE51" s="1233"/>
      <c r="THF51" s="1233"/>
      <c r="THG51" s="1232"/>
      <c r="THH51" s="1233"/>
      <c r="THI51" s="1233"/>
      <c r="THJ51" s="1233"/>
      <c r="THK51" s="1233"/>
      <c r="THL51" s="1233"/>
      <c r="THM51" s="1233"/>
      <c r="THN51" s="1233"/>
      <c r="THO51" s="1233"/>
      <c r="THP51" s="1232"/>
      <c r="THQ51" s="1233"/>
      <c r="THR51" s="1233"/>
      <c r="THS51" s="1233"/>
      <c r="THT51" s="1233"/>
      <c r="THU51" s="1233"/>
      <c r="THV51" s="1233"/>
      <c r="THW51" s="1233"/>
      <c r="THX51" s="1233"/>
      <c r="THY51" s="1232"/>
      <c r="THZ51" s="1233"/>
      <c r="TIA51" s="1233"/>
      <c r="TIB51" s="1233"/>
      <c r="TIC51" s="1233"/>
      <c r="TID51" s="1233"/>
      <c r="TIE51" s="1233"/>
      <c r="TIF51" s="1233"/>
      <c r="TIG51" s="1233"/>
      <c r="TIH51" s="1232"/>
      <c r="TII51" s="1233"/>
      <c r="TIJ51" s="1233"/>
      <c r="TIK51" s="1233"/>
      <c r="TIL51" s="1233"/>
      <c r="TIM51" s="1233"/>
      <c r="TIN51" s="1233"/>
      <c r="TIO51" s="1233"/>
      <c r="TIP51" s="1233"/>
      <c r="TIQ51" s="1232"/>
      <c r="TIR51" s="1233"/>
      <c r="TIS51" s="1233"/>
      <c r="TIT51" s="1233"/>
      <c r="TIU51" s="1233"/>
      <c r="TIV51" s="1233"/>
      <c r="TIW51" s="1233"/>
      <c r="TIX51" s="1233"/>
      <c r="TIY51" s="1233"/>
      <c r="TIZ51" s="1232"/>
      <c r="TJA51" s="1233"/>
      <c r="TJB51" s="1233"/>
      <c r="TJC51" s="1233"/>
      <c r="TJD51" s="1233"/>
      <c r="TJE51" s="1233"/>
      <c r="TJF51" s="1233"/>
      <c r="TJG51" s="1233"/>
      <c r="TJH51" s="1233"/>
      <c r="TJI51" s="1232"/>
      <c r="TJJ51" s="1233"/>
      <c r="TJK51" s="1233"/>
      <c r="TJL51" s="1233"/>
      <c r="TJM51" s="1233"/>
      <c r="TJN51" s="1233"/>
      <c r="TJO51" s="1233"/>
      <c r="TJP51" s="1233"/>
      <c r="TJQ51" s="1233"/>
      <c r="TJR51" s="1232"/>
      <c r="TJS51" s="1233"/>
      <c r="TJT51" s="1233"/>
      <c r="TJU51" s="1233"/>
      <c r="TJV51" s="1233"/>
      <c r="TJW51" s="1233"/>
      <c r="TJX51" s="1233"/>
      <c r="TJY51" s="1233"/>
      <c r="TJZ51" s="1233"/>
      <c r="TKA51" s="1232"/>
      <c r="TKB51" s="1233"/>
      <c r="TKC51" s="1233"/>
      <c r="TKD51" s="1233"/>
      <c r="TKE51" s="1233"/>
      <c r="TKF51" s="1233"/>
      <c r="TKG51" s="1233"/>
      <c r="TKH51" s="1233"/>
      <c r="TKI51" s="1233"/>
      <c r="TKJ51" s="1232"/>
      <c r="TKK51" s="1233"/>
      <c r="TKL51" s="1233"/>
      <c r="TKM51" s="1233"/>
      <c r="TKN51" s="1233"/>
      <c r="TKO51" s="1233"/>
      <c r="TKP51" s="1233"/>
      <c r="TKQ51" s="1233"/>
      <c r="TKR51" s="1233"/>
      <c r="TKS51" s="1232"/>
      <c r="TKT51" s="1233"/>
      <c r="TKU51" s="1233"/>
      <c r="TKV51" s="1233"/>
      <c r="TKW51" s="1233"/>
      <c r="TKX51" s="1233"/>
      <c r="TKY51" s="1233"/>
      <c r="TKZ51" s="1233"/>
      <c r="TLA51" s="1233"/>
      <c r="TLB51" s="1232"/>
      <c r="TLC51" s="1233"/>
      <c r="TLD51" s="1233"/>
      <c r="TLE51" s="1233"/>
      <c r="TLF51" s="1233"/>
      <c r="TLG51" s="1233"/>
      <c r="TLH51" s="1233"/>
      <c r="TLI51" s="1233"/>
      <c r="TLJ51" s="1233"/>
      <c r="TLK51" s="1232"/>
      <c r="TLL51" s="1233"/>
      <c r="TLM51" s="1233"/>
      <c r="TLN51" s="1233"/>
      <c r="TLO51" s="1233"/>
      <c r="TLP51" s="1233"/>
      <c r="TLQ51" s="1233"/>
      <c r="TLR51" s="1233"/>
      <c r="TLS51" s="1233"/>
      <c r="TLT51" s="1232"/>
      <c r="TLU51" s="1233"/>
      <c r="TLV51" s="1233"/>
      <c r="TLW51" s="1233"/>
      <c r="TLX51" s="1233"/>
      <c r="TLY51" s="1233"/>
      <c r="TLZ51" s="1233"/>
      <c r="TMA51" s="1233"/>
      <c r="TMB51" s="1233"/>
      <c r="TMC51" s="1232"/>
      <c r="TMD51" s="1233"/>
      <c r="TME51" s="1233"/>
      <c r="TMF51" s="1233"/>
      <c r="TMG51" s="1233"/>
      <c r="TMH51" s="1233"/>
      <c r="TMI51" s="1233"/>
      <c r="TMJ51" s="1233"/>
      <c r="TMK51" s="1233"/>
      <c r="TML51" s="1232"/>
      <c r="TMM51" s="1233"/>
      <c r="TMN51" s="1233"/>
      <c r="TMO51" s="1233"/>
      <c r="TMP51" s="1233"/>
      <c r="TMQ51" s="1233"/>
      <c r="TMR51" s="1233"/>
      <c r="TMS51" s="1233"/>
      <c r="TMT51" s="1233"/>
      <c r="TMU51" s="1232"/>
      <c r="TMV51" s="1233"/>
      <c r="TMW51" s="1233"/>
      <c r="TMX51" s="1233"/>
      <c r="TMY51" s="1233"/>
      <c r="TMZ51" s="1233"/>
      <c r="TNA51" s="1233"/>
      <c r="TNB51" s="1233"/>
      <c r="TNC51" s="1233"/>
      <c r="TND51" s="1232"/>
      <c r="TNE51" s="1233"/>
      <c r="TNF51" s="1233"/>
      <c r="TNG51" s="1233"/>
      <c r="TNH51" s="1233"/>
      <c r="TNI51" s="1233"/>
      <c r="TNJ51" s="1233"/>
      <c r="TNK51" s="1233"/>
      <c r="TNL51" s="1233"/>
      <c r="TNM51" s="1232"/>
      <c r="TNN51" s="1233"/>
      <c r="TNO51" s="1233"/>
      <c r="TNP51" s="1233"/>
      <c r="TNQ51" s="1233"/>
      <c r="TNR51" s="1233"/>
      <c r="TNS51" s="1233"/>
      <c r="TNT51" s="1233"/>
      <c r="TNU51" s="1233"/>
      <c r="TNV51" s="1232"/>
      <c r="TNW51" s="1233"/>
      <c r="TNX51" s="1233"/>
      <c r="TNY51" s="1233"/>
      <c r="TNZ51" s="1233"/>
      <c r="TOA51" s="1233"/>
      <c r="TOB51" s="1233"/>
      <c r="TOC51" s="1233"/>
      <c r="TOD51" s="1233"/>
      <c r="TOE51" s="1232"/>
      <c r="TOF51" s="1233"/>
      <c r="TOG51" s="1233"/>
      <c r="TOH51" s="1233"/>
      <c r="TOI51" s="1233"/>
      <c r="TOJ51" s="1233"/>
      <c r="TOK51" s="1233"/>
      <c r="TOL51" s="1233"/>
      <c r="TOM51" s="1233"/>
      <c r="TON51" s="1232"/>
      <c r="TOO51" s="1233"/>
      <c r="TOP51" s="1233"/>
      <c r="TOQ51" s="1233"/>
      <c r="TOR51" s="1233"/>
      <c r="TOS51" s="1233"/>
      <c r="TOT51" s="1233"/>
      <c r="TOU51" s="1233"/>
      <c r="TOV51" s="1233"/>
      <c r="TOW51" s="1232"/>
      <c r="TOX51" s="1233"/>
      <c r="TOY51" s="1233"/>
      <c r="TOZ51" s="1233"/>
      <c r="TPA51" s="1233"/>
      <c r="TPB51" s="1233"/>
      <c r="TPC51" s="1233"/>
      <c r="TPD51" s="1233"/>
      <c r="TPE51" s="1233"/>
      <c r="TPF51" s="1232"/>
      <c r="TPG51" s="1233"/>
      <c r="TPH51" s="1233"/>
      <c r="TPI51" s="1233"/>
      <c r="TPJ51" s="1233"/>
      <c r="TPK51" s="1233"/>
      <c r="TPL51" s="1233"/>
      <c r="TPM51" s="1233"/>
      <c r="TPN51" s="1233"/>
      <c r="TPO51" s="1232"/>
      <c r="TPP51" s="1233"/>
      <c r="TPQ51" s="1233"/>
      <c r="TPR51" s="1233"/>
      <c r="TPS51" s="1233"/>
      <c r="TPT51" s="1233"/>
      <c r="TPU51" s="1233"/>
      <c r="TPV51" s="1233"/>
      <c r="TPW51" s="1233"/>
      <c r="TPX51" s="1232"/>
      <c r="TPY51" s="1233"/>
      <c r="TPZ51" s="1233"/>
      <c r="TQA51" s="1233"/>
      <c r="TQB51" s="1233"/>
      <c r="TQC51" s="1233"/>
      <c r="TQD51" s="1233"/>
      <c r="TQE51" s="1233"/>
      <c r="TQF51" s="1233"/>
      <c r="TQG51" s="1232"/>
      <c r="TQH51" s="1233"/>
      <c r="TQI51" s="1233"/>
      <c r="TQJ51" s="1233"/>
      <c r="TQK51" s="1233"/>
      <c r="TQL51" s="1233"/>
      <c r="TQM51" s="1233"/>
      <c r="TQN51" s="1233"/>
      <c r="TQO51" s="1233"/>
      <c r="TQP51" s="1232"/>
      <c r="TQQ51" s="1233"/>
      <c r="TQR51" s="1233"/>
      <c r="TQS51" s="1233"/>
      <c r="TQT51" s="1233"/>
      <c r="TQU51" s="1233"/>
      <c r="TQV51" s="1233"/>
      <c r="TQW51" s="1233"/>
      <c r="TQX51" s="1233"/>
      <c r="TQY51" s="1232"/>
      <c r="TQZ51" s="1233"/>
      <c r="TRA51" s="1233"/>
      <c r="TRB51" s="1233"/>
      <c r="TRC51" s="1233"/>
      <c r="TRD51" s="1233"/>
      <c r="TRE51" s="1233"/>
      <c r="TRF51" s="1233"/>
      <c r="TRG51" s="1233"/>
      <c r="TRH51" s="1232"/>
      <c r="TRI51" s="1233"/>
      <c r="TRJ51" s="1233"/>
      <c r="TRK51" s="1233"/>
      <c r="TRL51" s="1233"/>
      <c r="TRM51" s="1233"/>
      <c r="TRN51" s="1233"/>
      <c r="TRO51" s="1233"/>
      <c r="TRP51" s="1233"/>
      <c r="TRQ51" s="1232"/>
      <c r="TRR51" s="1233"/>
      <c r="TRS51" s="1233"/>
      <c r="TRT51" s="1233"/>
      <c r="TRU51" s="1233"/>
      <c r="TRV51" s="1233"/>
      <c r="TRW51" s="1233"/>
      <c r="TRX51" s="1233"/>
      <c r="TRY51" s="1233"/>
      <c r="TRZ51" s="1232"/>
      <c r="TSA51" s="1233"/>
      <c r="TSB51" s="1233"/>
      <c r="TSC51" s="1233"/>
      <c r="TSD51" s="1233"/>
      <c r="TSE51" s="1233"/>
      <c r="TSF51" s="1233"/>
      <c r="TSG51" s="1233"/>
      <c r="TSH51" s="1233"/>
      <c r="TSI51" s="1232"/>
      <c r="TSJ51" s="1233"/>
      <c r="TSK51" s="1233"/>
      <c r="TSL51" s="1233"/>
      <c r="TSM51" s="1233"/>
      <c r="TSN51" s="1233"/>
      <c r="TSO51" s="1233"/>
      <c r="TSP51" s="1233"/>
      <c r="TSQ51" s="1233"/>
      <c r="TSR51" s="1232"/>
      <c r="TSS51" s="1233"/>
      <c r="TST51" s="1233"/>
      <c r="TSU51" s="1233"/>
      <c r="TSV51" s="1233"/>
      <c r="TSW51" s="1233"/>
      <c r="TSX51" s="1233"/>
      <c r="TSY51" s="1233"/>
      <c r="TSZ51" s="1233"/>
      <c r="TTA51" s="1232"/>
      <c r="TTB51" s="1233"/>
      <c r="TTC51" s="1233"/>
      <c r="TTD51" s="1233"/>
      <c r="TTE51" s="1233"/>
      <c r="TTF51" s="1233"/>
      <c r="TTG51" s="1233"/>
      <c r="TTH51" s="1233"/>
      <c r="TTI51" s="1233"/>
      <c r="TTJ51" s="1232"/>
      <c r="TTK51" s="1233"/>
      <c r="TTL51" s="1233"/>
      <c r="TTM51" s="1233"/>
      <c r="TTN51" s="1233"/>
      <c r="TTO51" s="1233"/>
      <c r="TTP51" s="1233"/>
      <c r="TTQ51" s="1233"/>
      <c r="TTR51" s="1233"/>
      <c r="TTS51" s="1232"/>
      <c r="TTT51" s="1233"/>
      <c r="TTU51" s="1233"/>
      <c r="TTV51" s="1233"/>
      <c r="TTW51" s="1233"/>
      <c r="TTX51" s="1233"/>
      <c r="TTY51" s="1233"/>
      <c r="TTZ51" s="1233"/>
      <c r="TUA51" s="1233"/>
      <c r="TUB51" s="1232"/>
      <c r="TUC51" s="1233"/>
      <c r="TUD51" s="1233"/>
      <c r="TUE51" s="1233"/>
      <c r="TUF51" s="1233"/>
      <c r="TUG51" s="1233"/>
      <c r="TUH51" s="1233"/>
      <c r="TUI51" s="1233"/>
      <c r="TUJ51" s="1233"/>
      <c r="TUK51" s="1232"/>
      <c r="TUL51" s="1233"/>
      <c r="TUM51" s="1233"/>
      <c r="TUN51" s="1233"/>
      <c r="TUO51" s="1233"/>
      <c r="TUP51" s="1233"/>
      <c r="TUQ51" s="1233"/>
      <c r="TUR51" s="1233"/>
      <c r="TUS51" s="1233"/>
      <c r="TUT51" s="1232"/>
      <c r="TUU51" s="1233"/>
      <c r="TUV51" s="1233"/>
      <c r="TUW51" s="1233"/>
      <c r="TUX51" s="1233"/>
      <c r="TUY51" s="1233"/>
      <c r="TUZ51" s="1233"/>
      <c r="TVA51" s="1233"/>
      <c r="TVB51" s="1233"/>
      <c r="TVC51" s="1232"/>
      <c r="TVD51" s="1233"/>
      <c r="TVE51" s="1233"/>
      <c r="TVF51" s="1233"/>
      <c r="TVG51" s="1233"/>
      <c r="TVH51" s="1233"/>
      <c r="TVI51" s="1233"/>
      <c r="TVJ51" s="1233"/>
      <c r="TVK51" s="1233"/>
      <c r="TVL51" s="1232"/>
      <c r="TVM51" s="1233"/>
      <c r="TVN51" s="1233"/>
      <c r="TVO51" s="1233"/>
      <c r="TVP51" s="1233"/>
      <c r="TVQ51" s="1233"/>
      <c r="TVR51" s="1233"/>
      <c r="TVS51" s="1233"/>
      <c r="TVT51" s="1233"/>
      <c r="TVU51" s="1232"/>
      <c r="TVV51" s="1233"/>
      <c r="TVW51" s="1233"/>
      <c r="TVX51" s="1233"/>
      <c r="TVY51" s="1233"/>
      <c r="TVZ51" s="1233"/>
      <c r="TWA51" s="1233"/>
      <c r="TWB51" s="1233"/>
      <c r="TWC51" s="1233"/>
      <c r="TWD51" s="1232"/>
      <c r="TWE51" s="1233"/>
      <c r="TWF51" s="1233"/>
      <c r="TWG51" s="1233"/>
      <c r="TWH51" s="1233"/>
      <c r="TWI51" s="1233"/>
      <c r="TWJ51" s="1233"/>
      <c r="TWK51" s="1233"/>
      <c r="TWL51" s="1233"/>
      <c r="TWM51" s="1232"/>
      <c r="TWN51" s="1233"/>
      <c r="TWO51" s="1233"/>
      <c r="TWP51" s="1233"/>
      <c r="TWQ51" s="1233"/>
      <c r="TWR51" s="1233"/>
      <c r="TWS51" s="1233"/>
      <c r="TWT51" s="1233"/>
      <c r="TWU51" s="1233"/>
      <c r="TWV51" s="1232"/>
      <c r="TWW51" s="1233"/>
      <c r="TWX51" s="1233"/>
      <c r="TWY51" s="1233"/>
      <c r="TWZ51" s="1233"/>
      <c r="TXA51" s="1233"/>
      <c r="TXB51" s="1233"/>
      <c r="TXC51" s="1233"/>
      <c r="TXD51" s="1233"/>
      <c r="TXE51" s="1232"/>
      <c r="TXF51" s="1233"/>
      <c r="TXG51" s="1233"/>
      <c r="TXH51" s="1233"/>
      <c r="TXI51" s="1233"/>
      <c r="TXJ51" s="1233"/>
      <c r="TXK51" s="1233"/>
      <c r="TXL51" s="1233"/>
      <c r="TXM51" s="1233"/>
      <c r="TXN51" s="1232"/>
      <c r="TXO51" s="1233"/>
      <c r="TXP51" s="1233"/>
      <c r="TXQ51" s="1233"/>
      <c r="TXR51" s="1233"/>
      <c r="TXS51" s="1233"/>
      <c r="TXT51" s="1233"/>
      <c r="TXU51" s="1233"/>
      <c r="TXV51" s="1233"/>
      <c r="TXW51" s="1232"/>
      <c r="TXX51" s="1233"/>
      <c r="TXY51" s="1233"/>
      <c r="TXZ51" s="1233"/>
      <c r="TYA51" s="1233"/>
      <c r="TYB51" s="1233"/>
      <c r="TYC51" s="1233"/>
      <c r="TYD51" s="1233"/>
      <c r="TYE51" s="1233"/>
      <c r="TYF51" s="1232"/>
      <c r="TYG51" s="1233"/>
      <c r="TYH51" s="1233"/>
      <c r="TYI51" s="1233"/>
      <c r="TYJ51" s="1233"/>
      <c r="TYK51" s="1233"/>
      <c r="TYL51" s="1233"/>
      <c r="TYM51" s="1233"/>
      <c r="TYN51" s="1233"/>
      <c r="TYO51" s="1232"/>
      <c r="TYP51" s="1233"/>
      <c r="TYQ51" s="1233"/>
      <c r="TYR51" s="1233"/>
      <c r="TYS51" s="1233"/>
      <c r="TYT51" s="1233"/>
      <c r="TYU51" s="1233"/>
      <c r="TYV51" s="1233"/>
      <c r="TYW51" s="1233"/>
      <c r="TYX51" s="1232"/>
      <c r="TYY51" s="1233"/>
      <c r="TYZ51" s="1233"/>
      <c r="TZA51" s="1233"/>
      <c r="TZB51" s="1233"/>
      <c r="TZC51" s="1233"/>
      <c r="TZD51" s="1233"/>
      <c r="TZE51" s="1233"/>
      <c r="TZF51" s="1233"/>
      <c r="TZG51" s="1232"/>
      <c r="TZH51" s="1233"/>
      <c r="TZI51" s="1233"/>
      <c r="TZJ51" s="1233"/>
      <c r="TZK51" s="1233"/>
      <c r="TZL51" s="1233"/>
      <c r="TZM51" s="1233"/>
      <c r="TZN51" s="1233"/>
      <c r="TZO51" s="1233"/>
      <c r="TZP51" s="1232"/>
      <c r="TZQ51" s="1233"/>
      <c r="TZR51" s="1233"/>
      <c r="TZS51" s="1233"/>
      <c r="TZT51" s="1233"/>
      <c r="TZU51" s="1233"/>
      <c r="TZV51" s="1233"/>
      <c r="TZW51" s="1233"/>
      <c r="TZX51" s="1233"/>
      <c r="TZY51" s="1232"/>
      <c r="TZZ51" s="1233"/>
      <c r="UAA51" s="1233"/>
      <c r="UAB51" s="1233"/>
      <c r="UAC51" s="1233"/>
      <c r="UAD51" s="1233"/>
      <c r="UAE51" s="1233"/>
      <c r="UAF51" s="1233"/>
      <c r="UAG51" s="1233"/>
      <c r="UAH51" s="1232"/>
      <c r="UAI51" s="1233"/>
      <c r="UAJ51" s="1233"/>
      <c r="UAK51" s="1233"/>
      <c r="UAL51" s="1233"/>
      <c r="UAM51" s="1233"/>
      <c r="UAN51" s="1233"/>
      <c r="UAO51" s="1233"/>
      <c r="UAP51" s="1233"/>
      <c r="UAQ51" s="1232"/>
      <c r="UAR51" s="1233"/>
      <c r="UAS51" s="1233"/>
      <c r="UAT51" s="1233"/>
      <c r="UAU51" s="1233"/>
      <c r="UAV51" s="1233"/>
      <c r="UAW51" s="1233"/>
      <c r="UAX51" s="1233"/>
      <c r="UAY51" s="1233"/>
      <c r="UAZ51" s="1232"/>
      <c r="UBA51" s="1233"/>
      <c r="UBB51" s="1233"/>
      <c r="UBC51" s="1233"/>
      <c r="UBD51" s="1233"/>
      <c r="UBE51" s="1233"/>
      <c r="UBF51" s="1233"/>
      <c r="UBG51" s="1233"/>
      <c r="UBH51" s="1233"/>
      <c r="UBI51" s="1232"/>
      <c r="UBJ51" s="1233"/>
      <c r="UBK51" s="1233"/>
      <c r="UBL51" s="1233"/>
      <c r="UBM51" s="1233"/>
      <c r="UBN51" s="1233"/>
      <c r="UBO51" s="1233"/>
      <c r="UBP51" s="1233"/>
      <c r="UBQ51" s="1233"/>
      <c r="UBR51" s="1232"/>
      <c r="UBS51" s="1233"/>
      <c r="UBT51" s="1233"/>
      <c r="UBU51" s="1233"/>
      <c r="UBV51" s="1233"/>
      <c r="UBW51" s="1233"/>
      <c r="UBX51" s="1233"/>
      <c r="UBY51" s="1233"/>
      <c r="UBZ51" s="1233"/>
      <c r="UCA51" s="1232"/>
      <c r="UCB51" s="1233"/>
      <c r="UCC51" s="1233"/>
      <c r="UCD51" s="1233"/>
      <c r="UCE51" s="1233"/>
      <c r="UCF51" s="1233"/>
      <c r="UCG51" s="1233"/>
      <c r="UCH51" s="1233"/>
      <c r="UCI51" s="1233"/>
      <c r="UCJ51" s="1232"/>
      <c r="UCK51" s="1233"/>
      <c r="UCL51" s="1233"/>
      <c r="UCM51" s="1233"/>
      <c r="UCN51" s="1233"/>
      <c r="UCO51" s="1233"/>
      <c r="UCP51" s="1233"/>
      <c r="UCQ51" s="1233"/>
      <c r="UCR51" s="1233"/>
      <c r="UCS51" s="1232"/>
      <c r="UCT51" s="1233"/>
      <c r="UCU51" s="1233"/>
      <c r="UCV51" s="1233"/>
      <c r="UCW51" s="1233"/>
      <c r="UCX51" s="1233"/>
      <c r="UCY51" s="1233"/>
      <c r="UCZ51" s="1233"/>
      <c r="UDA51" s="1233"/>
      <c r="UDB51" s="1232"/>
      <c r="UDC51" s="1233"/>
      <c r="UDD51" s="1233"/>
      <c r="UDE51" s="1233"/>
      <c r="UDF51" s="1233"/>
      <c r="UDG51" s="1233"/>
      <c r="UDH51" s="1233"/>
      <c r="UDI51" s="1233"/>
      <c r="UDJ51" s="1233"/>
      <c r="UDK51" s="1232"/>
      <c r="UDL51" s="1233"/>
      <c r="UDM51" s="1233"/>
      <c r="UDN51" s="1233"/>
      <c r="UDO51" s="1233"/>
      <c r="UDP51" s="1233"/>
      <c r="UDQ51" s="1233"/>
      <c r="UDR51" s="1233"/>
      <c r="UDS51" s="1233"/>
      <c r="UDT51" s="1232"/>
      <c r="UDU51" s="1233"/>
      <c r="UDV51" s="1233"/>
      <c r="UDW51" s="1233"/>
      <c r="UDX51" s="1233"/>
      <c r="UDY51" s="1233"/>
      <c r="UDZ51" s="1233"/>
      <c r="UEA51" s="1233"/>
      <c r="UEB51" s="1233"/>
      <c r="UEC51" s="1232"/>
      <c r="UED51" s="1233"/>
      <c r="UEE51" s="1233"/>
      <c r="UEF51" s="1233"/>
      <c r="UEG51" s="1233"/>
      <c r="UEH51" s="1233"/>
      <c r="UEI51" s="1233"/>
      <c r="UEJ51" s="1233"/>
      <c r="UEK51" s="1233"/>
      <c r="UEL51" s="1232"/>
      <c r="UEM51" s="1233"/>
      <c r="UEN51" s="1233"/>
      <c r="UEO51" s="1233"/>
      <c r="UEP51" s="1233"/>
      <c r="UEQ51" s="1233"/>
      <c r="UER51" s="1233"/>
      <c r="UES51" s="1233"/>
      <c r="UET51" s="1233"/>
      <c r="UEU51" s="1232"/>
      <c r="UEV51" s="1233"/>
      <c r="UEW51" s="1233"/>
      <c r="UEX51" s="1233"/>
      <c r="UEY51" s="1233"/>
      <c r="UEZ51" s="1233"/>
      <c r="UFA51" s="1233"/>
      <c r="UFB51" s="1233"/>
      <c r="UFC51" s="1233"/>
      <c r="UFD51" s="1232"/>
      <c r="UFE51" s="1233"/>
      <c r="UFF51" s="1233"/>
      <c r="UFG51" s="1233"/>
      <c r="UFH51" s="1233"/>
      <c r="UFI51" s="1233"/>
      <c r="UFJ51" s="1233"/>
      <c r="UFK51" s="1233"/>
      <c r="UFL51" s="1233"/>
      <c r="UFM51" s="1232"/>
      <c r="UFN51" s="1233"/>
      <c r="UFO51" s="1233"/>
      <c r="UFP51" s="1233"/>
      <c r="UFQ51" s="1233"/>
      <c r="UFR51" s="1233"/>
      <c r="UFS51" s="1233"/>
      <c r="UFT51" s="1233"/>
      <c r="UFU51" s="1233"/>
      <c r="UFV51" s="1232"/>
      <c r="UFW51" s="1233"/>
      <c r="UFX51" s="1233"/>
      <c r="UFY51" s="1233"/>
      <c r="UFZ51" s="1233"/>
      <c r="UGA51" s="1233"/>
      <c r="UGB51" s="1233"/>
      <c r="UGC51" s="1233"/>
      <c r="UGD51" s="1233"/>
      <c r="UGE51" s="1232"/>
      <c r="UGF51" s="1233"/>
      <c r="UGG51" s="1233"/>
      <c r="UGH51" s="1233"/>
      <c r="UGI51" s="1233"/>
      <c r="UGJ51" s="1233"/>
      <c r="UGK51" s="1233"/>
      <c r="UGL51" s="1233"/>
      <c r="UGM51" s="1233"/>
      <c r="UGN51" s="1232"/>
      <c r="UGO51" s="1233"/>
      <c r="UGP51" s="1233"/>
      <c r="UGQ51" s="1233"/>
      <c r="UGR51" s="1233"/>
      <c r="UGS51" s="1233"/>
      <c r="UGT51" s="1233"/>
      <c r="UGU51" s="1233"/>
      <c r="UGV51" s="1233"/>
      <c r="UGW51" s="1232"/>
      <c r="UGX51" s="1233"/>
      <c r="UGY51" s="1233"/>
      <c r="UGZ51" s="1233"/>
      <c r="UHA51" s="1233"/>
      <c r="UHB51" s="1233"/>
      <c r="UHC51" s="1233"/>
      <c r="UHD51" s="1233"/>
      <c r="UHE51" s="1233"/>
      <c r="UHF51" s="1232"/>
      <c r="UHG51" s="1233"/>
      <c r="UHH51" s="1233"/>
      <c r="UHI51" s="1233"/>
      <c r="UHJ51" s="1233"/>
      <c r="UHK51" s="1233"/>
      <c r="UHL51" s="1233"/>
      <c r="UHM51" s="1233"/>
      <c r="UHN51" s="1233"/>
      <c r="UHO51" s="1232"/>
      <c r="UHP51" s="1233"/>
      <c r="UHQ51" s="1233"/>
      <c r="UHR51" s="1233"/>
      <c r="UHS51" s="1233"/>
      <c r="UHT51" s="1233"/>
      <c r="UHU51" s="1233"/>
      <c r="UHV51" s="1233"/>
      <c r="UHW51" s="1233"/>
      <c r="UHX51" s="1232"/>
      <c r="UHY51" s="1233"/>
      <c r="UHZ51" s="1233"/>
      <c r="UIA51" s="1233"/>
      <c r="UIB51" s="1233"/>
      <c r="UIC51" s="1233"/>
      <c r="UID51" s="1233"/>
      <c r="UIE51" s="1233"/>
      <c r="UIF51" s="1233"/>
      <c r="UIG51" s="1232"/>
      <c r="UIH51" s="1233"/>
      <c r="UII51" s="1233"/>
      <c r="UIJ51" s="1233"/>
      <c r="UIK51" s="1233"/>
      <c r="UIL51" s="1233"/>
      <c r="UIM51" s="1233"/>
      <c r="UIN51" s="1233"/>
      <c r="UIO51" s="1233"/>
      <c r="UIP51" s="1232"/>
      <c r="UIQ51" s="1233"/>
      <c r="UIR51" s="1233"/>
      <c r="UIS51" s="1233"/>
      <c r="UIT51" s="1233"/>
      <c r="UIU51" s="1233"/>
      <c r="UIV51" s="1233"/>
      <c r="UIW51" s="1233"/>
      <c r="UIX51" s="1233"/>
      <c r="UIY51" s="1232"/>
      <c r="UIZ51" s="1233"/>
      <c r="UJA51" s="1233"/>
      <c r="UJB51" s="1233"/>
      <c r="UJC51" s="1233"/>
      <c r="UJD51" s="1233"/>
      <c r="UJE51" s="1233"/>
      <c r="UJF51" s="1233"/>
      <c r="UJG51" s="1233"/>
      <c r="UJH51" s="1232"/>
      <c r="UJI51" s="1233"/>
      <c r="UJJ51" s="1233"/>
      <c r="UJK51" s="1233"/>
      <c r="UJL51" s="1233"/>
      <c r="UJM51" s="1233"/>
      <c r="UJN51" s="1233"/>
      <c r="UJO51" s="1233"/>
      <c r="UJP51" s="1233"/>
      <c r="UJQ51" s="1232"/>
      <c r="UJR51" s="1233"/>
      <c r="UJS51" s="1233"/>
      <c r="UJT51" s="1233"/>
      <c r="UJU51" s="1233"/>
      <c r="UJV51" s="1233"/>
      <c r="UJW51" s="1233"/>
      <c r="UJX51" s="1233"/>
      <c r="UJY51" s="1233"/>
      <c r="UJZ51" s="1232"/>
      <c r="UKA51" s="1233"/>
      <c r="UKB51" s="1233"/>
      <c r="UKC51" s="1233"/>
      <c r="UKD51" s="1233"/>
      <c r="UKE51" s="1233"/>
      <c r="UKF51" s="1233"/>
      <c r="UKG51" s="1233"/>
      <c r="UKH51" s="1233"/>
      <c r="UKI51" s="1232"/>
      <c r="UKJ51" s="1233"/>
      <c r="UKK51" s="1233"/>
      <c r="UKL51" s="1233"/>
      <c r="UKM51" s="1233"/>
      <c r="UKN51" s="1233"/>
      <c r="UKO51" s="1233"/>
      <c r="UKP51" s="1233"/>
      <c r="UKQ51" s="1233"/>
      <c r="UKR51" s="1232"/>
      <c r="UKS51" s="1233"/>
      <c r="UKT51" s="1233"/>
      <c r="UKU51" s="1233"/>
      <c r="UKV51" s="1233"/>
      <c r="UKW51" s="1233"/>
      <c r="UKX51" s="1233"/>
      <c r="UKY51" s="1233"/>
      <c r="UKZ51" s="1233"/>
      <c r="ULA51" s="1232"/>
      <c r="ULB51" s="1233"/>
      <c r="ULC51" s="1233"/>
      <c r="ULD51" s="1233"/>
      <c r="ULE51" s="1233"/>
      <c r="ULF51" s="1233"/>
      <c r="ULG51" s="1233"/>
      <c r="ULH51" s="1233"/>
      <c r="ULI51" s="1233"/>
      <c r="ULJ51" s="1232"/>
      <c r="ULK51" s="1233"/>
      <c r="ULL51" s="1233"/>
      <c r="ULM51" s="1233"/>
      <c r="ULN51" s="1233"/>
      <c r="ULO51" s="1233"/>
      <c r="ULP51" s="1233"/>
      <c r="ULQ51" s="1233"/>
      <c r="ULR51" s="1233"/>
      <c r="ULS51" s="1232"/>
      <c r="ULT51" s="1233"/>
      <c r="ULU51" s="1233"/>
      <c r="ULV51" s="1233"/>
      <c r="ULW51" s="1233"/>
      <c r="ULX51" s="1233"/>
      <c r="ULY51" s="1233"/>
      <c r="ULZ51" s="1233"/>
      <c r="UMA51" s="1233"/>
      <c r="UMB51" s="1232"/>
      <c r="UMC51" s="1233"/>
      <c r="UMD51" s="1233"/>
      <c r="UME51" s="1233"/>
      <c r="UMF51" s="1233"/>
      <c r="UMG51" s="1233"/>
      <c r="UMH51" s="1233"/>
      <c r="UMI51" s="1233"/>
      <c r="UMJ51" s="1233"/>
      <c r="UMK51" s="1232"/>
      <c r="UML51" s="1233"/>
      <c r="UMM51" s="1233"/>
      <c r="UMN51" s="1233"/>
      <c r="UMO51" s="1233"/>
      <c r="UMP51" s="1233"/>
      <c r="UMQ51" s="1233"/>
      <c r="UMR51" s="1233"/>
      <c r="UMS51" s="1233"/>
      <c r="UMT51" s="1232"/>
      <c r="UMU51" s="1233"/>
      <c r="UMV51" s="1233"/>
      <c r="UMW51" s="1233"/>
      <c r="UMX51" s="1233"/>
      <c r="UMY51" s="1233"/>
      <c r="UMZ51" s="1233"/>
      <c r="UNA51" s="1233"/>
      <c r="UNB51" s="1233"/>
      <c r="UNC51" s="1232"/>
      <c r="UND51" s="1233"/>
      <c r="UNE51" s="1233"/>
      <c r="UNF51" s="1233"/>
      <c r="UNG51" s="1233"/>
      <c r="UNH51" s="1233"/>
      <c r="UNI51" s="1233"/>
      <c r="UNJ51" s="1233"/>
      <c r="UNK51" s="1233"/>
      <c r="UNL51" s="1232"/>
      <c r="UNM51" s="1233"/>
      <c r="UNN51" s="1233"/>
      <c r="UNO51" s="1233"/>
      <c r="UNP51" s="1233"/>
      <c r="UNQ51" s="1233"/>
      <c r="UNR51" s="1233"/>
      <c r="UNS51" s="1233"/>
      <c r="UNT51" s="1233"/>
      <c r="UNU51" s="1232"/>
      <c r="UNV51" s="1233"/>
      <c r="UNW51" s="1233"/>
      <c r="UNX51" s="1233"/>
      <c r="UNY51" s="1233"/>
      <c r="UNZ51" s="1233"/>
      <c r="UOA51" s="1233"/>
      <c r="UOB51" s="1233"/>
      <c r="UOC51" s="1233"/>
      <c r="UOD51" s="1232"/>
      <c r="UOE51" s="1233"/>
      <c r="UOF51" s="1233"/>
      <c r="UOG51" s="1233"/>
      <c r="UOH51" s="1233"/>
      <c r="UOI51" s="1233"/>
      <c r="UOJ51" s="1233"/>
      <c r="UOK51" s="1233"/>
      <c r="UOL51" s="1233"/>
      <c r="UOM51" s="1232"/>
      <c r="UON51" s="1233"/>
      <c r="UOO51" s="1233"/>
      <c r="UOP51" s="1233"/>
      <c r="UOQ51" s="1233"/>
      <c r="UOR51" s="1233"/>
      <c r="UOS51" s="1233"/>
      <c r="UOT51" s="1233"/>
      <c r="UOU51" s="1233"/>
      <c r="UOV51" s="1232"/>
      <c r="UOW51" s="1233"/>
      <c r="UOX51" s="1233"/>
      <c r="UOY51" s="1233"/>
      <c r="UOZ51" s="1233"/>
      <c r="UPA51" s="1233"/>
      <c r="UPB51" s="1233"/>
      <c r="UPC51" s="1233"/>
      <c r="UPD51" s="1233"/>
      <c r="UPE51" s="1232"/>
      <c r="UPF51" s="1233"/>
      <c r="UPG51" s="1233"/>
      <c r="UPH51" s="1233"/>
      <c r="UPI51" s="1233"/>
      <c r="UPJ51" s="1233"/>
      <c r="UPK51" s="1233"/>
      <c r="UPL51" s="1233"/>
      <c r="UPM51" s="1233"/>
      <c r="UPN51" s="1232"/>
      <c r="UPO51" s="1233"/>
      <c r="UPP51" s="1233"/>
      <c r="UPQ51" s="1233"/>
      <c r="UPR51" s="1233"/>
      <c r="UPS51" s="1233"/>
      <c r="UPT51" s="1233"/>
      <c r="UPU51" s="1233"/>
      <c r="UPV51" s="1233"/>
      <c r="UPW51" s="1232"/>
      <c r="UPX51" s="1233"/>
      <c r="UPY51" s="1233"/>
      <c r="UPZ51" s="1233"/>
      <c r="UQA51" s="1233"/>
      <c r="UQB51" s="1233"/>
      <c r="UQC51" s="1233"/>
      <c r="UQD51" s="1233"/>
      <c r="UQE51" s="1233"/>
      <c r="UQF51" s="1232"/>
      <c r="UQG51" s="1233"/>
      <c r="UQH51" s="1233"/>
      <c r="UQI51" s="1233"/>
      <c r="UQJ51" s="1233"/>
      <c r="UQK51" s="1233"/>
      <c r="UQL51" s="1233"/>
      <c r="UQM51" s="1233"/>
      <c r="UQN51" s="1233"/>
      <c r="UQO51" s="1232"/>
      <c r="UQP51" s="1233"/>
      <c r="UQQ51" s="1233"/>
      <c r="UQR51" s="1233"/>
      <c r="UQS51" s="1233"/>
      <c r="UQT51" s="1233"/>
      <c r="UQU51" s="1233"/>
      <c r="UQV51" s="1233"/>
      <c r="UQW51" s="1233"/>
      <c r="UQX51" s="1232"/>
      <c r="UQY51" s="1233"/>
      <c r="UQZ51" s="1233"/>
      <c r="URA51" s="1233"/>
      <c r="URB51" s="1233"/>
      <c r="URC51" s="1233"/>
      <c r="URD51" s="1233"/>
      <c r="URE51" s="1233"/>
      <c r="URF51" s="1233"/>
      <c r="URG51" s="1232"/>
      <c r="URH51" s="1233"/>
      <c r="URI51" s="1233"/>
      <c r="URJ51" s="1233"/>
      <c r="URK51" s="1233"/>
      <c r="URL51" s="1233"/>
      <c r="URM51" s="1233"/>
      <c r="URN51" s="1233"/>
      <c r="URO51" s="1233"/>
      <c r="URP51" s="1232"/>
      <c r="URQ51" s="1233"/>
      <c r="URR51" s="1233"/>
      <c r="URS51" s="1233"/>
      <c r="URT51" s="1233"/>
      <c r="URU51" s="1233"/>
      <c r="URV51" s="1233"/>
      <c r="URW51" s="1233"/>
      <c r="URX51" s="1233"/>
      <c r="URY51" s="1232"/>
      <c r="URZ51" s="1233"/>
      <c r="USA51" s="1233"/>
      <c r="USB51" s="1233"/>
      <c r="USC51" s="1233"/>
      <c r="USD51" s="1233"/>
      <c r="USE51" s="1233"/>
      <c r="USF51" s="1233"/>
      <c r="USG51" s="1233"/>
      <c r="USH51" s="1232"/>
      <c r="USI51" s="1233"/>
      <c r="USJ51" s="1233"/>
      <c r="USK51" s="1233"/>
      <c r="USL51" s="1233"/>
      <c r="USM51" s="1233"/>
      <c r="USN51" s="1233"/>
      <c r="USO51" s="1233"/>
      <c r="USP51" s="1233"/>
      <c r="USQ51" s="1232"/>
      <c r="USR51" s="1233"/>
      <c r="USS51" s="1233"/>
      <c r="UST51" s="1233"/>
      <c r="USU51" s="1233"/>
      <c r="USV51" s="1233"/>
      <c r="USW51" s="1233"/>
      <c r="USX51" s="1233"/>
      <c r="USY51" s="1233"/>
      <c r="USZ51" s="1232"/>
      <c r="UTA51" s="1233"/>
      <c r="UTB51" s="1233"/>
      <c r="UTC51" s="1233"/>
      <c r="UTD51" s="1233"/>
      <c r="UTE51" s="1233"/>
      <c r="UTF51" s="1233"/>
      <c r="UTG51" s="1233"/>
      <c r="UTH51" s="1233"/>
      <c r="UTI51" s="1232"/>
      <c r="UTJ51" s="1233"/>
      <c r="UTK51" s="1233"/>
      <c r="UTL51" s="1233"/>
      <c r="UTM51" s="1233"/>
      <c r="UTN51" s="1233"/>
      <c r="UTO51" s="1233"/>
      <c r="UTP51" s="1233"/>
      <c r="UTQ51" s="1233"/>
      <c r="UTR51" s="1232"/>
      <c r="UTS51" s="1233"/>
      <c r="UTT51" s="1233"/>
      <c r="UTU51" s="1233"/>
      <c r="UTV51" s="1233"/>
      <c r="UTW51" s="1233"/>
      <c r="UTX51" s="1233"/>
      <c r="UTY51" s="1233"/>
      <c r="UTZ51" s="1233"/>
      <c r="UUA51" s="1232"/>
      <c r="UUB51" s="1233"/>
      <c r="UUC51" s="1233"/>
      <c r="UUD51" s="1233"/>
      <c r="UUE51" s="1233"/>
      <c r="UUF51" s="1233"/>
      <c r="UUG51" s="1233"/>
      <c r="UUH51" s="1233"/>
      <c r="UUI51" s="1233"/>
      <c r="UUJ51" s="1232"/>
      <c r="UUK51" s="1233"/>
      <c r="UUL51" s="1233"/>
      <c r="UUM51" s="1233"/>
      <c r="UUN51" s="1233"/>
      <c r="UUO51" s="1233"/>
      <c r="UUP51" s="1233"/>
      <c r="UUQ51" s="1233"/>
      <c r="UUR51" s="1233"/>
      <c r="UUS51" s="1232"/>
      <c r="UUT51" s="1233"/>
      <c r="UUU51" s="1233"/>
      <c r="UUV51" s="1233"/>
      <c r="UUW51" s="1233"/>
      <c r="UUX51" s="1233"/>
      <c r="UUY51" s="1233"/>
      <c r="UUZ51" s="1233"/>
      <c r="UVA51" s="1233"/>
      <c r="UVB51" s="1232"/>
      <c r="UVC51" s="1233"/>
      <c r="UVD51" s="1233"/>
      <c r="UVE51" s="1233"/>
      <c r="UVF51" s="1233"/>
      <c r="UVG51" s="1233"/>
      <c r="UVH51" s="1233"/>
      <c r="UVI51" s="1233"/>
      <c r="UVJ51" s="1233"/>
      <c r="UVK51" s="1232"/>
      <c r="UVL51" s="1233"/>
      <c r="UVM51" s="1233"/>
      <c r="UVN51" s="1233"/>
      <c r="UVO51" s="1233"/>
      <c r="UVP51" s="1233"/>
      <c r="UVQ51" s="1233"/>
      <c r="UVR51" s="1233"/>
      <c r="UVS51" s="1233"/>
      <c r="UVT51" s="1232"/>
      <c r="UVU51" s="1233"/>
      <c r="UVV51" s="1233"/>
      <c r="UVW51" s="1233"/>
      <c r="UVX51" s="1233"/>
      <c r="UVY51" s="1233"/>
      <c r="UVZ51" s="1233"/>
      <c r="UWA51" s="1233"/>
      <c r="UWB51" s="1233"/>
      <c r="UWC51" s="1232"/>
      <c r="UWD51" s="1233"/>
      <c r="UWE51" s="1233"/>
      <c r="UWF51" s="1233"/>
      <c r="UWG51" s="1233"/>
      <c r="UWH51" s="1233"/>
      <c r="UWI51" s="1233"/>
      <c r="UWJ51" s="1233"/>
      <c r="UWK51" s="1233"/>
      <c r="UWL51" s="1232"/>
      <c r="UWM51" s="1233"/>
      <c r="UWN51" s="1233"/>
      <c r="UWO51" s="1233"/>
      <c r="UWP51" s="1233"/>
      <c r="UWQ51" s="1233"/>
      <c r="UWR51" s="1233"/>
      <c r="UWS51" s="1233"/>
      <c r="UWT51" s="1233"/>
      <c r="UWU51" s="1232"/>
      <c r="UWV51" s="1233"/>
      <c r="UWW51" s="1233"/>
      <c r="UWX51" s="1233"/>
      <c r="UWY51" s="1233"/>
      <c r="UWZ51" s="1233"/>
      <c r="UXA51" s="1233"/>
      <c r="UXB51" s="1233"/>
      <c r="UXC51" s="1233"/>
      <c r="UXD51" s="1232"/>
      <c r="UXE51" s="1233"/>
      <c r="UXF51" s="1233"/>
      <c r="UXG51" s="1233"/>
      <c r="UXH51" s="1233"/>
      <c r="UXI51" s="1233"/>
      <c r="UXJ51" s="1233"/>
      <c r="UXK51" s="1233"/>
      <c r="UXL51" s="1233"/>
      <c r="UXM51" s="1232"/>
      <c r="UXN51" s="1233"/>
      <c r="UXO51" s="1233"/>
      <c r="UXP51" s="1233"/>
      <c r="UXQ51" s="1233"/>
      <c r="UXR51" s="1233"/>
      <c r="UXS51" s="1233"/>
      <c r="UXT51" s="1233"/>
      <c r="UXU51" s="1233"/>
      <c r="UXV51" s="1232"/>
      <c r="UXW51" s="1233"/>
      <c r="UXX51" s="1233"/>
      <c r="UXY51" s="1233"/>
      <c r="UXZ51" s="1233"/>
      <c r="UYA51" s="1233"/>
      <c r="UYB51" s="1233"/>
      <c r="UYC51" s="1233"/>
      <c r="UYD51" s="1233"/>
      <c r="UYE51" s="1232"/>
      <c r="UYF51" s="1233"/>
      <c r="UYG51" s="1233"/>
      <c r="UYH51" s="1233"/>
      <c r="UYI51" s="1233"/>
      <c r="UYJ51" s="1233"/>
      <c r="UYK51" s="1233"/>
      <c r="UYL51" s="1233"/>
      <c r="UYM51" s="1233"/>
      <c r="UYN51" s="1232"/>
      <c r="UYO51" s="1233"/>
      <c r="UYP51" s="1233"/>
      <c r="UYQ51" s="1233"/>
      <c r="UYR51" s="1233"/>
      <c r="UYS51" s="1233"/>
      <c r="UYT51" s="1233"/>
      <c r="UYU51" s="1233"/>
      <c r="UYV51" s="1233"/>
      <c r="UYW51" s="1232"/>
      <c r="UYX51" s="1233"/>
      <c r="UYY51" s="1233"/>
      <c r="UYZ51" s="1233"/>
      <c r="UZA51" s="1233"/>
      <c r="UZB51" s="1233"/>
      <c r="UZC51" s="1233"/>
      <c r="UZD51" s="1233"/>
      <c r="UZE51" s="1233"/>
      <c r="UZF51" s="1232"/>
      <c r="UZG51" s="1233"/>
      <c r="UZH51" s="1233"/>
      <c r="UZI51" s="1233"/>
      <c r="UZJ51" s="1233"/>
      <c r="UZK51" s="1233"/>
      <c r="UZL51" s="1233"/>
      <c r="UZM51" s="1233"/>
      <c r="UZN51" s="1233"/>
      <c r="UZO51" s="1232"/>
      <c r="UZP51" s="1233"/>
      <c r="UZQ51" s="1233"/>
      <c r="UZR51" s="1233"/>
      <c r="UZS51" s="1233"/>
      <c r="UZT51" s="1233"/>
      <c r="UZU51" s="1233"/>
      <c r="UZV51" s="1233"/>
      <c r="UZW51" s="1233"/>
      <c r="UZX51" s="1232"/>
      <c r="UZY51" s="1233"/>
      <c r="UZZ51" s="1233"/>
      <c r="VAA51" s="1233"/>
      <c r="VAB51" s="1233"/>
      <c r="VAC51" s="1233"/>
      <c r="VAD51" s="1233"/>
      <c r="VAE51" s="1233"/>
      <c r="VAF51" s="1233"/>
      <c r="VAG51" s="1232"/>
      <c r="VAH51" s="1233"/>
      <c r="VAI51" s="1233"/>
      <c r="VAJ51" s="1233"/>
      <c r="VAK51" s="1233"/>
      <c r="VAL51" s="1233"/>
      <c r="VAM51" s="1233"/>
      <c r="VAN51" s="1233"/>
      <c r="VAO51" s="1233"/>
      <c r="VAP51" s="1232"/>
      <c r="VAQ51" s="1233"/>
      <c r="VAR51" s="1233"/>
      <c r="VAS51" s="1233"/>
      <c r="VAT51" s="1233"/>
      <c r="VAU51" s="1233"/>
      <c r="VAV51" s="1233"/>
      <c r="VAW51" s="1233"/>
      <c r="VAX51" s="1233"/>
      <c r="VAY51" s="1232"/>
      <c r="VAZ51" s="1233"/>
      <c r="VBA51" s="1233"/>
      <c r="VBB51" s="1233"/>
      <c r="VBC51" s="1233"/>
      <c r="VBD51" s="1233"/>
      <c r="VBE51" s="1233"/>
      <c r="VBF51" s="1233"/>
      <c r="VBG51" s="1233"/>
      <c r="VBH51" s="1232"/>
      <c r="VBI51" s="1233"/>
      <c r="VBJ51" s="1233"/>
      <c r="VBK51" s="1233"/>
      <c r="VBL51" s="1233"/>
      <c r="VBM51" s="1233"/>
      <c r="VBN51" s="1233"/>
      <c r="VBO51" s="1233"/>
      <c r="VBP51" s="1233"/>
      <c r="VBQ51" s="1232"/>
      <c r="VBR51" s="1233"/>
      <c r="VBS51" s="1233"/>
      <c r="VBT51" s="1233"/>
      <c r="VBU51" s="1233"/>
      <c r="VBV51" s="1233"/>
      <c r="VBW51" s="1233"/>
      <c r="VBX51" s="1233"/>
      <c r="VBY51" s="1233"/>
      <c r="VBZ51" s="1232"/>
      <c r="VCA51" s="1233"/>
      <c r="VCB51" s="1233"/>
      <c r="VCC51" s="1233"/>
      <c r="VCD51" s="1233"/>
      <c r="VCE51" s="1233"/>
      <c r="VCF51" s="1233"/>
      <c r="VCG51" s="1233"/>
      <c r="VCH51" s="1233"/>
      <c r="VCI51" s="1232"/>
      <c r="VCJ51" s="1233"/>
      <c r="VCK51" s="1233"/>
      <c r="VCL51" s="1233"/>
      <c r="VCM51" s="1233"/>
      <c r="VCN51" s="1233"/>
      <c r="VCO51" s="1233"/>
      <c r="VCP51" s="1233"/>
      <c r="VCQ51" s="1233"/>
      <c r="VCR51" s="1232"/>
      <c r="VCS51" s="1233"/>
      <c r="VCT51" s="1233"/>
      <c r="VCU51" s="1233"/>
      <c r="VCV51" s="1233"/>
      <c r="VCW51" s="1233"/>
      <c r="VCX51" s="1233"/>
      <c r="VCY51" s="1233"/>
      <c r="VCZ51" s="1233"/>
      <c r="VDA51" s="1232"/>
      <c r="VDB51" s="1233"/>
      <c r="VDC51" s="1233"/>
      <c r="VDD51" s="1233"/>
      <c r="VDE51" s="1233"/>
      <c r="VDF51" s="1233"/>
      <c r="VDG51" s="1233"/>
      <c r="VDH51" s="1233"/>
      <c r="VDI51" s="1233"/>
      <c r="VDJ51" s="1232"/>
      <c r="VDK51" s="1233"/>
      <c r="VDL51" s="1233"/>
      <c r="VDM51" s="1233"/>
      <c r="VDN51" s="1233"/>
      <c r="VDO51" s="1233"/>
      <c r="VDP51" s="1233"/>
      <c r="VDQ51" s="1233"/>
      <c r="VDR51" s="1233"/>
      <c r="VDS51" s="1232"/>
      <c r="VDT51" s="1233"/>
      <c r="VDU51" s="1233"/>
      <c r="VDV51" s="1233"/>
      <c r="VDW51" s="1233"/>
      <c r="VDX51" s="1233"/>
      <c r="VDY51" s="1233"/>
      <c r="VDZ51" s="1233"/>
      <c r="VEA51" s="1233"/>
      <c r="VEB51" s="1232"/>
      <c r="VEC51" s="1233"/>
      <c r="VED51" s="1233"/>
      <c r="VEE51" s="1233"/>
      <c r="VEF51" s="1233"/>
      <c r="VEG51" s="1233"/>
      <c r="VEH51" s="1233"/>
      <c r="VEI51" s="1233"/>
      <c r="VEJ51" s="1233"/>
      <c r="VEK51" s="1232"/>
      <c r="VEL51" s="1233"/>
      <c r="VEM51" s="1233"/>
      <c r="VEN51" s="1233"/>
      <c r="VEO51" s="1233"/>
      <c r="VEP51" s="1233"/>
      <c r="VEQ51" s="1233"/>
      <c r="VER51" s="1233"/>
      <c r="VES51" s="1233"/>
      <c r="VET51" s="1232"/>
      <c r="VEU51" s="1233"/>
      <c r="VEV51" s="1233"/>
      <c r="VEW51" s="1233"/>
      <c r="VEX51" s="1233"/>
      <c r="VEY51" s="1233"/>
      <c r="VEZ51" s="1233"/>
      <c r="VFA51" s="1233"/>
      <c r="VFB51" s="1233"/>
      <c r="VFC51" s="1232"/>
      <c r="VFD51" s="1233"/>
      <c r="VFE51" s="1233"/>
      <c r="VFF51" s="1233"/>
      <c r="VFG51" s="1233"/>
      <c r="VFH51" s="1233"/>
      <c r="VFI51" s="1233"/>
      <c r="VFJ51" s="1233"/>
      <c r="VFK51" s="1233"/>
      <c r="VFL51" s="1232"/>
      <c r="VFM51" s="1233"/>
      <c r="VFN51" s="1233"/>
      <c r="VFO51" s="1233"/>
      <c r="VFP51" s="1233"/>
      <c r="VFQ51" s="1233"/>
      <c r="VFR51" s="1233"/>
      <c r="VFS51" s="1233"/>
      <c r="VFT51" s="1233"/>
      <c r="VFU51" s="1232"/>
      <c r="VFV51" s="1233"/>
      <c r="VFW51" s="1233"/>
      <c r="VFX51" s="1233"/>
      <c r="VFY51" s="1233"/>
      <c r="VFZ51" s="1233"/>
      <c r="VGA51" s="1233"/>
      <c r="VGB51" s="1233"/>
      <c r="VGC51" s="1233"/>
      <c r="VGD51" s="1232"/>
      <c r="VGE51" s="1233"/>
      <c r="VGF51" s="1233"/>
      <c r="VGG51" s="1233"/>
      <c r="VGH51" s="1233"/>
      <c r="VGI51" s="1233"/>
      <c r="VGJ51" s="1233"/>
      <c r="VGK51" s="1233"/>
      <c r="VGL51" s="1233"/>
      <c r="VGM51" s="1232"/>
      <c r="VGN51" s="1233"/>
      <c r="VGO51" s="1233"/>
      <c r="VGP51" s="1233"/>
      <c r="VGQ51" s="1233"/>
      <c r="VGR51" s="1233"/>
      <c r="VGS51" s="1233"/>
      <c r="VGT51" s="1233"/>
      <c r="VGU51" s="1233"/>
      <c r="VGV51" s="1232"/>
      <c r="VGW51" s="1233"/>
      <c r="VGX51" s="1233"/>
      <c r="VGY51" s="1233"/>
      <c r="VGZ51" s="1233"/>
      <c r="VHA51" s="1233"/>
      <c r="VHB51" s="1233"/>
      <c r="VHC51" s="1233"/>
      <c r="VHD51" s="1233"/>
      <c r="VHE51" s="1232"/>
      <c r="VHF51" s="1233"/>
      <c r="VHG51" s="1233"/>
      <c r="VHH51" s="1233"/>
      <c r="VHI51" s="1233"/>
      <c r="VHJ51" s="1233"/>
      <c r="VHK51" s="1233"/>
      <c r="VHL51" s="1233"/>
      <c r="VHM51" s="1233"/>
      <c r="VHN51" s="1232"/>
      <c r="VHO51" s="1233"/>
      <c r="VHP51" s="1233"/>
      <c r="VHQ51" s="1233"/>
      <c r="VHR51" s="1233"/>
      <c r="VHS51" s="1233"/>
      <c r="VHT51" s="1233"/>
      <c r="VHU51" s="1233"/>
      <c r="VHV51" s="1233"/>
      <c r="VHW51" s="1232"/>
      <c r="VHX51" s="1233"/>
      <c r="VHY51" s="1233"/>
      <c r="VHZ51" s="1233"/>
      <c r="VIA51" s="1233"/>
      <c r="VIB51" s="1233"/>
      <c r="VIC51" s="1233"/>
      <c r="VID51" s="1233"/>
      <c r="VIE51" s="1233"/>
      <c r="VIF51" s="1232"/>
      <c r="VIG51" s="1233"/>
      <c r="VIH51" s="1233"/>
      <c r="VII51" s="1233"/>
      <c r="VIJ51" s="1233"/>
      <c r="VIK51" s="1233"/>
      <c r="VIL51" s="1233"/>
      <c r="VIM51" s="1233"/>
      <c r="VIN51" s="1233"/>
      <c r="VIO51" s="1232"/>
      <c r="VIP51" s="1233"/>
      <c r="VIQ51" s="1233"/>
      <c r="VIR51" s="1233"/>
      <c r="VIS51" s="1233"/>
      <c r="VIT51" s="1233"/>
      <c r="VIU51" s="1233"/>
      <c r="VIV51" s="1233"/>
      <c r="VIW51" s="1233"/>
      <c r="VIX51" s="1232"/>
      <c r="VIY51" s="1233"/>
      <c r="VIZ51" s="1233"/>
      <c r="VJA51" s="1233"/>
      <c r="VJB51" s="1233"/>
      <c r="VJC51" s="1233"/>
      <c r="VJD51" s="1233"/>
      <c r="VJE51" s="1233"/>
      <c r="VJF51" s="1233"/>
      <c r="VJG51" s="1232"/>
      <c r="VJH51" s="1233"/>
      <c r="VJI51" s="1233"/>
      <c r="VJJ51" s="1233"/>
      <c r="VJK51" s="1233"/>
      <c r="VJL51" s="1233"/>
      <c r="VJM51" s="1233"/>
      <c r="VJN51" s="1233"/>
      <c r="VJO51" s="1233"/>
      <c r="VJP51" s="1232"/>
      <c r="VJQ51" s="1233"/>
      <c r="VJR51" s="1233"/>
      <c r="VJS51" s="1233"/>
      <c r="VJT51" s="1233"/>
      <c r="VJU51" s="1233"/>
      <c r="VJV51" s="1233"/>
      <c r="VJW51" s="1233"/>
      <c r="VJX51" s="1233"/>
      <c r="VJY51" s="1232"/>
      <c r="VJZ51" s="1233"/>
      <c r="VKA51" s="1233"/>
      <c r="VKB51" s="1233"/>
      <c r="VKC51" s="1233"/>
      <c r="VKD51" s="1233"/>
      <c r="VKE51" s="1233"/>
      <c r="VKF51" s="1233"/>
      <c r="VKG51" s="1233"/>
      <c r="VKH51" s="1232"/>
      <c r="VKI51" s="1233"/>
      <c r="VKJ51" s="1233"/>
      <c r="VKK51" s="1233"/>
      <c r="VKL51" s="1233"/>
      <c r="VKM51" s="1233"/>
      <c r="VKN51" s="1233"/>
      <c r="VKO51" s="1233"/>
      <c r="VKP51" s="1233"/>
      <c r="VKQ51" s="1232"/>
      <c r="VKR51" s="1233"/>
      <c r="VKS51" s="1233"/>
      <c r="VKT51" s="1233"/>
      <c r="VKU51" s="1233"/>
      <c r="VKV51" s="1233"/>
      <c r="VKW51" s="1233"/>
      <c r="VKX51" s="1233"/>
      <c r="VKY51" s="1233"/>
      <c r="VKZ51" s="1232"/>
      <c r="VLA51" s="1233"/>
      <c r="VLB51" s="1233"/>
      <c r="VLC51" s="1233"/>
      <c r="VLD51" s="1233"/>
      <c r="VLE51" s="1233"/>
      <c r="VLF51" s="1233"/>
      <c r="VLG51" s="1233"/>
      <c r="VLH51" s="1233"/>
      <c r="VLI51" s="1232"/>
      <c r="VLJ51" s="1233"/>
      <c r="VLK51" s="1233"/>
      <c r="VLL51" s="1233"/>
      <c r="VLM51" s="1233"/>
      <c r="VLN51" s="1233"/>
      <c r="VLO51" s="1233"/>
      <c r="VLP51" s="1233"/>
      <c r="VLQ51" s="1233"/>
      <c r="VLR51" s="1232"/>
      <c r="VLS51" s="1233"/>
      <c r="VLT51" s="1233"/>
      <c r="VLU51" s="1233"/>
      <c r="VLV51" s="1233"/>
      <c r="VLW51" s="1233"/>
      <c r="VLX51" s="1233"/>
      <c r="VLY51" s="1233"/>
      <c r="VLZ51" s="1233"/>
      <c r="VMA51" s="1232"/>
      <c r="VMB51" s="1233"/>
      <c r="VMC51" s="1233"/>
      <c r="VMD51" s="1233"/>
      <c r="VME51" s="1233"/>
      <c r="VMF51" s="1233"/>
      <c r="VMG51" s="1233"/>
      <c r="VMH51" s="1233"/>
      <c r="VMI51" s="1233"/>
      <c r="VMJ51" s="1232"/>
      <c r="VMK51" s="1233"/>
      <c r="VML51" s="1233"/>
      <c r="VMM51" s="1233"/>
      <c r="VMN51" s="1233"/>
      <c r="VMO51" s="1233"/>
      <c r="VMP51" s="1233"/>
      <c r="VMQ51" s="1233"/>
      <c r="VMR51" s="1233"/>
      <c r="VMS51" s="1232"/>
      <c r="VMT51" s="1233"/>
      <c r="VMU51" s="1233"/>
      <c r="VMV51" s="1233"/>
      <c r="VMW51" s="1233"/>
      <c r="VMX51" s="1233"/>
      <c r="VMY51" s="1233"/>
      <c r="VMZ51" s="1233"/>
      <c r="VNA51" s="1233"/>
      <c r="VNB51" s="1232"/>
      <c r="VNC51" s="1233"/>
      <c r="VND51" s="1233"/>
      <c r="VNE51" s="1233"/>
      <c r="VNF51" s="1233"/>
      <c r="VNG51" s="1233"/>
      <c r="VNH51" s="1233"/>
      <c r="VNI51" s="1233"/>
      <c r="VNJ51" s="1233"/>
      <c r="VNK51" s="1232"/>
      <c r="VNL51" s="1233"/>
      <c r="VNM51" s="1233"/>
      <c r="VNN51" s="1233"/>
      <c r="VNO51" s="1233"/>
      <c r="VNP51" s="1233"/>
      <c r="VNQ51" s="1233"/>
      <c r="VNR51" s="1233"/>
      <c r="VNS51" s="1233"/>
      <c r="VNT51" s="1232"/>
      <c r="VNU51" s="1233"/>
      <c r="VNV51" s="1233"/>
      <c r="VNW51" s="1233"/>
      <c r="VNX51" s="1233"/>
      <c r="VNY51" s="1233"/>
      <c r="VNZ51" s="1233"/>
      <c r="VOA51" s="1233"/>
      <c r="VOB51" s="1233"/>
      <c r="VOC51" s="1232"/>
      <c r="VOD51" s="1233"/>
      <c r="VOE51" s="1233"/>
      <c r="VOF51" s="1233"/>
      <c r="VOG51" s="1233"/>
      <c r="VOH51" s="1233"/>
      <c r="VOI51" s="1233"/>
      <c r="VOJ51" s="1233"/>
      <c r="VOK51" s="1233"/>
      <c r="VOL51" s="1232"/>
      <c r="VOM51" s="1233"/>
      <c r="VON51" s="1233"/>
      <c r="VOO51" s="1233"/>
      <c r="VOP51" s="1233"/>
      <c r="VOQ51" s="1233"/>
      <c r="VOR51" s="1233"/>
      <c r="VOS51" s="1233"/>
      <c r="VOT51" s="1233"/>
      <c r="VOU51" s="1232"/>
      <c r="VOV51" s="1233"/>
      <c r="VOW51" s="1233"/>
      <c r="VOX51" s="1233"/>
      <c r="VOY51" s="1233"/>
      <c r="VOZ51" s="1233"/>
      <c r="VPA51" s="1233"/>
      <c r="VPB51" s="1233"/>
      <c r="VPC51" s="1233"/>
      <c r="VPD51" s="1232"/>
      <c r="VPE51" s="1233"/>
      <c r="VPF51" s="1233"/>
      <c r="VPG51" s="1233"/>
      <c r="VPH51" s="1233"/>
      <c r="VPI51" s="1233"/>
      <c r="VPJ51" s="1233"/>
      <c r="VPK51" s="1233"/>
      <c r="VPL51" s="1233"/>
      <c r="VPM51" s="1232"/>
      <c r="VPN51" s="1233"/>
      <c r="VPO51" s="1233"/>
      <c r="VPP51" s="1233"/>
      <c r="VPQ51" s="1233"/>
      <c r="VPR51" s="1233"/>
      <c r="VPS51" s="1233"/>
      <c r="VPT51" s="1233"/>
      <c r="VPU51" s="1233"/>
      <c r="VPV51" s="1232"/>
      <c r="VPW51" s="1233"/>
      <c r="VPX51" s="1233"/>
      <c r="VPY51" s="1233"/>
      <c r="VPZ51" s="1233"/>
      <c r="VQA51" s="1233"/>
      <c r="VQB51" s="1233"/>
      <c r="VQC51" s="1233"/>
      <c r="VQD51" s="1233"/>
      <c r="VQE51" s="1232"/>
      <c r="VQF51" s="1233"/>
      <c r="VQG51" s="1233"/>
      <c r="VQH51" s="1233"/>
      <c r="VQI51" s="1233"/>
      <c r="VQJ51" s="1233"/>
      <c r="VQK51" s="1233"/>
      <c r="VQL51" s="1233"/>
      <c r="VQM51" s="1233"/>
      <c r="VQN51" s="1232"/>
      <c r="VQO51" s="1233"/>
      <c r="VQP51" s="1233"/>
      <c r="VQQ51" s="1233"/>
      <c r="VQR51" s="1233"/>
      <c r="VQS51" s="1233"/>
      <c r="VQT51" s="1233"/>
      <c r="VQU51" s="1233"/>
      <c r="VQV51" s="1233"/>
      <c r="VQW51" s="1232"/>
      <c r="VQX51" s="1233"/>
      <c r="VQY51" s="1233"/>
      <c r="VQZ51" s="1233"/>
      <c r="VRA51" s="1233"/>
      <c r="VRB51" s="1233"/>
      <c r="VRC51" s="1233"/>
      <c r="VRD51" s="1233"/>
      <c r="VRE51" s="1233"/>
      <c r="VRF51" s="1232"/>
      <c r="VRG51" s="1233"/>
      <c r="VRH51" s="1233"/>
      <c r="VRI51" s="1233"/>
      <c r="VRJ51" s="1233"/>
      <c r="VRK51" s="1233"/>
      <c r="VRL51" s="1233"/>
      <c r="VRM51" s="1233"/>
      <c r="VRN51" s="1233"/>
      <c r="VRO51" s="1232"/>
      <c r="VRP51" s="1233"/>
      <c r="VRQ51" s="1233"/>
      <c r="VRR51" s="1233"/>
      <c r="VRS51" s="1233"/>
      <c r="VRT51" s="1233"/>
      <c r="VRU51" s="1233"/>
      <c r="VRV51" s="1233"/>
      <c r="VRW51" s="1233"/>
      <c r="VRX51" s="1232"/>
      <c r="VRY51" s="1233"/>
      <c r="VRZ51" s="1233"/>
      <c r="VSA51" s="1233"/>
      <c r="VSB51" s="1233"/>
      <c r="VSC51" s="1233"/>
      <c r="VSD51" s="1233"/>
      <c r="VSE51" s="1233"/>
      <c r="VSF51" s="1233"/>
      <c r="VSG51" s="1232"/>
      <c r="VSH51" s="1233"/>
      <c r="VSI51" s="1233"/>
      <c r="VSJ51" s="1233"/>
      <c r="VSK51" s="1233"/>
      <c r="VSL51" s="1233"/>
      <c r="VSM51" s="1233"/>
      <c r="VSN51" s="1233"/>
      <c r="VSO51" s="1233"/>
      <c r="VSP51" s="1232"/>
      <c r="VSQ51" s="1233"/>
      <c r="VSR51" s="1233"/>
      <c r="VSS51" s="1233"/>
      <c r="VST51" s="1233"/>
      <c r="VSU51" s="1233"/>
      <c r="VSV51" s="1233"/>
      <c r="VSW51" s="1233"/>
      <c r="VSX51" s="1233"/>
      <c r="VSY51" s="1232"/>
      <c r="VSZ51" s="1233"/>
      <c r="VTA51" s="1233"/>
      <c r="VTB51" s="1233"/>
      <c r="VTC51" s="1233"/>
      <c r="VTD51" s="1233"/>
      <c r="VTE51" s="1233"/>
      <c r="VTF51" s="1233"/>
      <c r="VTG51" s="1233"/>
      <c r="VTH51" s="1232"/>
      <c r="VTI51" s="1233"/>
      <c r="VTJ51" s="1233"/>
      <c r="VTK51" s="1233"/>
      <c r="VTL51" s="1233"/>
      <c r="VTM51" s="1233"/>
      <c r="VTN51" s="1233"/>
      <c r="VTO51" s="1233"/>
      <c r="VTP51" s="1233"/>
      <c r="VTQ51" s="1232"/>
      <c r="VTR51" s="1233"/>
      <c r="VTS51" s="1233"/>
      <c r="VTT51" s="1233"/>
      <c r="VTU51" s="1233"/>
      <c r="VTV51" s="1233"/>
      <c r="VTW51" s="1233"/>
      <c r="VTX51" s="1233"/>
      <c r="VTY51" s="1233"/>
      <c r="VTZ51" s="1232"/>
      <c r="VUA51" s="1233"/>
      <c r="VUB51" s="1233"/>
      <c r="VUC51" s="1233"/>
      <c r="VUD51" s="1233"/>
      <c r="VUE51" s="1233"/>
      <c r="VUF51" s="1233"/>
      <c r="VUG51" s="1233"/>
      <c r="VUH51" s="1233"/>
      <c r="VUI51" s="1232"/>
      <c r="VUJ51" s="1233"/>
      <c r="VUK51" s="1233"/>
      <c r="VUL51" s="1233"/>
      <c r="VUM51" s="1233"/>
      <c r="VUN51" s="1233"/>
      <c r="VUO51" s="1233"/>
      <c r="VUP51" s="1233"/>
      <c r="VUQ51" s="1233"/>
      <c r="VUR51" s="1232"/>
      <c r="VUS51" s="1233"/>
      <c r="VUT51" s="1233"/>
      <c r="VUU51" s="1233"/>
      <c r="VUV51" s="1233"/>
      <c r="VUW51" s="1233"/>
      <c r="VUX51" s="1233"/>
      <c r="VUY51" s="1233"/>
      <c r="VUZ51" s="1233"/>
      <c r="VVA51" s="1232"/>
      <c r="VVB51" s="1233"/>
      <c r="VVC51" s="1233"/>
      <c r="VVD51" s="1233"/>
      <c r="VVE51" s="1233"/>
      <c r="VVF51" s="1233"/>
      <c r="VVG51" s="1233"/>
      <c r="VVH51" s="1233"/>
      <c r="VVI51" s="1233"/>
      <c r="VVJ51" s="1232"/>
      <c r="VVK51" s="1233"/>
      <c r="VVL51" s="1233"/>
      <c r="VVM51" s="1233"/>
      <c r="VVN51" s="1233"/>
      <c r="VVO51" s="1233"/>
      <c r="VVP51" s="1233"/>
      <c r="VVQ51" s="1233"/>
      <c r="VVR51" s="1233"/>
      <c r="VVS51" s="1232"/>
      <c r="VVT51" s="1233"/>
      <c r="VVU51" s="1233"/>
      <c r="VVV51" s="1233"/>
      <c r="VVW51" s="1233"/>
      <c r="VVX51" s="1233"/>
      <c r="VVY51" s="1233"/>
      <c r="VVZ51" s="1233"/>
      <c r="VWA51" s="1233"/>
      <c r="VWB51" s="1232"/>
      <c r="VWC51" s="1233"/>
      <c r="VWD51" s="1233"/>
      <c r="VWE51" s="1233"/>
      <c r="VWF51" s="1233"/>
      <c r="VWG51" s="1233"/>
      <c r="VWH51" s="1233"/>
      <c r="VWI51" s="1233"/>
      <c r="VWJ51" s="1233"/>
      <c r="VWK51" s="1232"/>
      <c r="VWL51" s="1233"/>
      <c r="VWM51" s="1233"/>
      <c r="VWN51" s="1233"/>
      <c r="VWO51" s="1233"/>
      <c r="VWP51" s="1233"/>
      <c r="VWQ51" s="1233"/>
      <c r="VWR51" s="1233"/>
      <c r="VWS51" s="1233"/>
      <c r="VWT51" s="1232"/>
      <c r="VWU51" s="1233"/>
      <c r="VWV51" s="1233"/>
      <c r="VWW51" s="1233"/>
      <c r="VWX51" s="1233"/>
      <c r="VWY51" s="1233"/>
      <c r="VWZ51" s="1233"/>
      <c r="VXA51" s="1233"/>
      <c r="VXB51" s="1233"/>
      <c r="VXC51" s="1232"/>
      <c r="VXD51" s="1233"/>
      <c r="VXE51" s="1233"/>
      <c r="VXF51" s="1233"/>
      <c r="VXG51" s="1233"/>
      <c r="VXH51" s="1233"/>
      <c r="VXI51" s="1233"/>
      <c r="VXJ51" s="1233"/>
      <c r="VXK51" s="1233"/>
      <c r="VXL51" s="1232"/>
      <c r="VXM51" s="1233"/>
      <c r="VXN51" s="1233"/>
      <c r="VXO51" s="1233"/>
      <c r="VXP51" s="1233"/>
      <c r="VXQ51" s="1233"/>
      <c r="VXR51" s="1233"/>
      <c r="VXS51" s="1233"/>
      <c r="VXT51" s="1233"/>
      <c r="VXU51" s="1232"/>
      <c r="VXV51" s="1233"/>
      <c r="VXW51" s="1233"/>
      <c r="VXX51" s="1233"/>
      <c r="VXY51" s="1233"/>
      <c r="VXZ51" s="1233"/>
      <c r="VYA51" s="1233"/>
      <c r="VYB51" s="1233"/>
      <c r="VYC51" s="1233"/>
      <c r="VYD51" s="1232"/>
      <c r="VYE51" s="1233"/>
      <c r="VYF51" s="1233"/>
      <c r="VYG51" s="1233"/>
      <c r="VYH51" s="1233"/>
      <c r="VYI51" s="1233"/>
      <c r="VYJ51" s="1233"/>
      <c r="VYK51" s="1233"/>
      <c r="VYL51" s="1233"/>
      <c r="VYM51" s="1232"/>
      <c r="VYN51" s="1233"/>
      <c r="VYO51" s="1233"/>
      <c r="VYP51" s="1233"/>
      <c r="VYQ51" s="1233"/>
      <c r="VYR51" s="1233"/>
      <c r="VYS51" s="1233"/>
      <c r="VYT51" s="1233"/>
      <c r="VYU51" s="1233"/>
      <c r="VYV51" s="1232"/>
      <c r="VYW51" s="1233"/>
      <c r="VYX51" s="1233"/>
      <c r="VYY51" s="1233"/>
      <c r="VYZ51" s="1233"/>
      <c r="VZA51" s="1233"/>
      <c r="VZB51" s="1233"/>
      <c r="VZC51" s="1233"/>
      <c r="VZD51" s="1233"/>
      <c r="VZE51" s="1232"/>
      <c r="VZF51" s="1233"/>
      <c r="VZG51" s="1233"/>
      <c r="VZH51" s="1233"/>
      <c r="VZI51" s="1233"/>
      <c r="VZJ51" s="1233"/>
      <c r="VZK51" s="1233"/>
      <c r="VZL51" s="1233"/>
      <c r="VZM51" s="1233"/>
      <c r="VZN51" s="1232"/>
      <c r="VZO51" s="1233"/>
      <c r="VZP51" s="1233"/>
      <c r="VZQ51" s="1233"/>
      <c r="VZR51" s="1233"/>
      <c r="VZS51" s="1233"/>
      <c r="VZT51" s="1233"/>
      <c r="VZU51" s="1233"/>
      <c r="VZV51" s="1233"/>
      <c r="VZW51" s="1232"/>
      <c r="VZX51" s="1233"/>
      <c r="VZY51" s="1233"/>
      <c r="VZZ51" s="1233"/>
      <c r="WAA51" s="1233"/>
      <c r="WAB51" s="1233"/>
      <c r="WAC51" s="1233"/>
      <c r="WAD51" s="1233"/>
      <c r="WAE51" s="1233"/>
      <c r="WAF51" s="1232"/>
      <c r="WAG51" s="1233"/>
      <c r="WAH51" s="1233"/>
      <c r="WAI51" s="1233"/>
      <c r="WAJ51" s="1233"/>
      <c r="WAK51" s="1233"/>
      <c r="WAL51" s="1233"/>
      <c r="WAM51" s="1233"/>
      <c r="WAN51" s="1233"/>
      <c r="WAO51" s="1232"/>
      <c r="WAP51" s="1233"/>
      <c r="WAQ51" s="1233"/>
      <c r="WAR51" s="1233"/>
      <c r="WAS51" s="1233"/>
      <c r="WAT51" s="1233"/>
      <c r="WAU51" s="1233"/>
      <c r="WAV51" s="1233"/>
      <c r="WAW51" s="1233"/>
      <c r="WAX51" s="1232"/>
      <c r="WAY51" s="1233"/>
      <c r="WAZ51" s="1233"/>
      <c r="WBA51" s="1233"/>
      <c r="WBB51" s="1233"/>
      <c r="WBC51" s="1233"/>
      <c r="WBD51" s="1233"/>
      <c r="WBE51" s="1233"/>
      <c r="WBF51" s="1233"/>
      <c r="WBG51" s="1232"/>
      <c r="WBH51" s="1233"/>
      <c r="WBI51" s="1233"/>
      <c r="WBJ51" s="1233"/>
      <c r="WBK51" s="1233"/>
      <c r="WBL51" s="1233"/>
      <c r="WBM51" s="1233"/>
      <c r="WBN51" s="1233"/>
      <c r="WBO51" s="1233"/>
      <c r="WBP51" s="1232"/>
      <c r="WBQ51" s="1233"/>
      <c r="WBR51" s="1233"/>
      <c r="WBS51" s="1233"/>
      <c r="WBT51" s="1233"/>
      <c r="WBU51" s="1233"/>
      <c r="WBV51" s="1233"/>
      <c r="WBW51" s="1233"/>
      <c r="WBX51" s="1233"/>
      <c r="WBY51" s="1232"/>
      <c r="WBZ51" s="1233"/>
      <c r="WCA51" s="1233"/>
      <c r="WCB51" s="1233"/>
      <c r="WCC51" s="1233"/>
      <c r="WCD51" s="1233"/>
      <c r="WCE51" s="1233"/>
      <c r="WCF51" s="1233"/>
      <c r="WCG51" s="1233"/>
      <c r="WCH51" s="1232"/>
      <c r="WCI51" s="1233"/>
      <c r="WCJ51" s="1233"/>
      <c r="WCK51" s="1233"/>
      <c r="WCL51" s="1233"/>
      <c r="WCM51" s="1233"/>
      <c r="WCN51" s="1233"/>
      <c r="WCO51" s="1233"/>
      <c r="WCP51" s="1233"/>
      <c r="WCQ51" s="1232"/>
      <c r="WCR51" s="1233"/>
      <c r="WCS51" s="1233"/>
      <c r="WCT51" s="1233"/>
      <c r="WCU51" s="1233"/>
      <c r="WCV51" s="1233"/>
      <c r="WCW51" s="1233"/>
      <c r="WCX51" s="1233"/>
      <c r="WCY51" s="1233"/>
      <c r="WCZ51" s="1232"/>
      <c r="WDA51" s="1233"/>
      <c r="WDB51" s="1233"/>
      <c r="WDC51" s="1233"/>
      <c r="WDD51" s="1233"/>
      <c r="WDE51" s="1233"/>
      <c r="WDF51" s="1233"/>
      <c r="WDG51" s="1233"/>
      <c r="WDH51" s="1233"/>
      <c r="WDI51" s="1232"/>
      <c r="WDJ51" s="1233"/>
      <c r="WDK51" s="1233"/>
      <c r="WDL51" s="1233"/>
      <c r="WDM51" s="1233"/>
      <c r="WDN51" s="1233"/>
      <c r="WDO51" s="1233"/>
      <c r="WDP51" s="1233"/>
      <c r="WDQ51" s="1233"/>
      <c r="WDR51" s="1232"/>
      <c r="WDS51" s="1233"/>
      <c r="WDT51" s="1233"/>
      <c r="WDU51" s="1233"/>
      <c r="WDV51" s="1233"/>
      <c r="WDW51" s="1233"/>
      <c r="WDX51" s="1233"/>
      <c r="WDY51" s="1233"/>
      <c r="WDZ51" s="1233"/>
      <c r="WEA51" s="1232"/>
      <c r="WEB51" s="1233"/>
      <c r="WEC51" s="1233"/>
      <c r="WED51" s="1233"/>
      <c r="WEE51" s="1233"/>
      <c r="WEF51" s="1233"/>
      <c r="WEG51" s="1233"/>
      <c r="WEH51" s="1233"/>
      <c r="WEI51" s="1233"/>
      <c r="WEJ51" s="1232"/>
      <c r="WEK51" s="1233"/>
      <c r="WEL51" s="1233"/>
      <c r="WEM51" s="1233"/>
      <c r="WEN51" s="1233"/>
      <c r="WEO51" s="1233"/>
      <c r="WEP51" s="1233"/>
      <c r="WEQ51" s="1233"/>
      <c r="WER51" s="1233"/>
      <c r="WES51" s="1232"/>
      <c r="WET51" s="1233"/>
      <c r="WEU51" s="1233"/>
      <c r="WEV51" s="1233"/>
      <c r="WEW51" s="1233"/>
      <c r="WEX51" s="1233"/>
      <c r="WEY51" s="1233"/>
      <c r="WEZ51" s="1233"/>
      <c r="WFA51" s="1233"/>
      <c r="WFB51" s="1232"/>
      <c r="WFC51" s="1233"/>
      <c r="WFD51" s="1233"/>
      <c r="WFE51" s="1233"/>
      <c r="WFF51" s="1233"/>
      <c r="WFG51" s="1233"/>
      <c r="WFH51" s="1233"/>
      <c r="WFI51" s="1233"/>
      <c r="WFJ51" s="1233"/>
      <c r="WFK51" s="1232"/>
      <c r="WFL51" s="1233"/>
      <c r="WFM51" s="1233"/>
      <c r="WFN51" s="1233"/>
      <c r="WFO51" s="1233"/>
      <c r="WFP51" s="1233"/>
      <c r="WFQ51" s="1233"/>
      <c r="WFR51" s="1233"/>
      <c r="WFS51" s="1233"/>
      <c r="WFT51" s="1232"/>
      <c r="WFU51" s="1233"/>
      <c r="WFV51" s="1233"/>
      <c r="WFW51" s="1233"/>
      <c r="WFX51" s="1233"/>
      <c r="WFY51" s="1233"/>
      <c r="WFZ51" s="1233"/>
      <c r="WGA51" s="1233"/>
      <c r="WGB51" s="1233"/>
      <c r="WGC51" s="1232"/>
      <c r="WGD51" s="1233"/>
      <c r="WGE51" s="1233"/>
      <c r="WGF51" s="1233"/>
      <c r="WGG51" s="1233"/>
      <c r="WGH51" s="1233"/>
      <c r="WGI51" s="1233"/>
      <c r="WGJ51" s="1233"/>
      <c r="WGK51" s="1233"/>
      <c r="WGL51" s="1232"/>
      <c r="WGM51" s="1233"/>
      <c r="WGN51" s="1233"/>
      <c r="WGO51" s="1233"/>
      <c r="WGP51" s="1233"/>
      <c r="WGQ51" s="1233"/>
      <c r="WGR51" s="1233"/>
      <c r="WGS51" s="1233"/>
      <c r="WGT51" s="1233"/>
      <c r="WGU51" s="1232"/>
      <c r="WGV51" s="1233"/>
      <c r="WGW51" s="1233"/>
      <c r="WGX51" s="1233"/>
      <c r="WGY51" s="1233"/>
      <c r="WGZ51" s="1233"/>
      <c r="WHA51" s="1233"/>
      <c r="WHB51" s="1233"/>
      <c r="WHC51" s="1233"/>
      <c r="WHD51" s="1232"/>
      <c r="WHE51" s="1233"/>
      <c r="WHF51" s="1233"/>
      <c r="WHG51" s="1233"/>
      <c r="WHH51" s="1233"/>
      <c r="WHI51" s="1233"/>
      <c r="WHJ51" s="1233"/>
      <c r="WHK51" s="1233"/>
      <c r="WHL51" s="1233"/>
      <c r="WHM51" s="1232"/>
      <c r="WHN51" s="1233"/>
      <c r="WHO51" s="1233"/>
      <c r="WHP51" s="1233"/>
      <c r="WHQ51" s="1233"/>
      <c r="WHR51" s="1233"/>
      <c r="WHS51" s="1233"/>
      <c r="WHT51" s="1233"/>
      <c r="WHU51" s="1233"/>
      <c r="WHV51" s="1232"/>
      <c r="WHW51" s="1233"/>
      <c r="WHX51" s="1233"/>
      <c r="WHY51" s="1233"/>
      <c r="WHZ51" s="1233"/>
      <c r="WIA51" s="1233"/>
      <c r="WIB51" s="1233"/>
      <c r="WIC51" s="1233"/>
      <c r="WID51" s="1233"/>
      <c r="WIE51" s="1232"/>
      <c r="WIF51" s="1233"/>
      <c r="WIG51" s="1233"/>
      <c r="WIH51" s="1233"/>
      <c r="WII51" s="1233"/>
      <c r="WIJ51" s="1233"/>
      <c r="WIK51" s="1233"/>
      <c r="WIL51" s="1233"/>
      <c r="WIM51" s="1233"/>
      <c r="WIN51" s="1232"/>
      <c r="WIO51" s="1233"/>
      <c r="WIP51" s="1233"/>
      <c r="WIQ51" s="1233"/>
      <c r="WIR51" s="1233"/>
      <c r="WIS51" s="1233"/>
      <c r="WIT51" s="1233"/>
      <c r="WIU51" s="1233"/>
      <c r="WIV51" s="1233"/>
      <c r="WIW51" s="1232"/>
      <c r="WIX51" s="1233"/>
      <c r="WIY51" s="1233"/>
      <c r="WIZ51" s="1233"/>
      <c r="WJA51" s="1233"/>
      <c r="WJB51" s="1233"/>
      <c r="WJC51" s="1233"/>
      <c r="WJD51" s="1233"/>
      <c r="WJE51" s="1233"/>
      <c r="WJF51" s="1232"/>
      <c r="WJG51" s="1233"/>
      <c r="WJH51" s="1233"/>
      <c r="WJI51" s="1233"/>
      <c r="WJJ51" s="1233"/>
      <c r="WJK51" s="1233"/>
      <c r="WJL51" s="1233"/>
      <c r="WJM51" s="1233"/>
      <c r="WJN51" s="1233"/>
      <c r="WJO51" s="1232"/>
      <c r="WJP51" s="1233"/>
      <c r="WJQ51" s="1233"/>
      <c r="WJR51" s="1233"/>
      <c r="WJS51" s="1233"/>
      <c r="WJT51" s="1233"/>
      <c r="WJU51" s="1233"/>
      <c r="WJV51" s="1233"/>
      <c r="WJW51" s="1233"/>
      <c r="WJX51" s="1232"/>
      <c r="WJY51" s="1233"/>
      <c r="WJZ51" s="1233"/>
      <c r="WKA51" s="1233"/>
      <c r="WKB51" s="1233"/>
      <c r="WKC51" s="1233"/>
      <c r="WKD51" s="1233"/>
      <c r="WKE51" s="1233"/>
      <c r="WKF51" s="1233"/>
      <c r="WKG51" s="1232"/>
      <c r="WKH51" s="1233"/>
      <c r="WKI51" s="1233"/>
      <c r="WKJ51" s="1233"/>
      <c r="WKK51" s="1233"/>
      <c r="WKL51" s="1233"/>
      <c r="WKM51" s="1233"/>
      <c r="WKN51" s="1233"/>
      <c r="WKO51" s="1233"/>
      <c r="WKP51" s="1232"/>
      <c r="WKQ51" s="1233"/>
      <c r="WKR51" s="1233"/>
      <c r="WKS51" s="1233"/>
      <c r="WKT51" s="1233"/>
      <c r="WKU51" s="1233"/>
      <c r="WKV51" s="1233"/>
      <c r="WKW51" s="1233"/>
      <c r="WKX51" s="1233"/>
      <c r="WKY51" s="1232"/>
      <c r="WKZ51" s="1233"/>
      <c r="WLA51" s="1233"/>
      <c r="WLB51" s="1233"/>
      <c r="WLC51" s="1233"/>
      <c r="WLD51" s="1233"/>
      <c r="WLE51" s="1233"/>
      <c r="WLF51" s="1233"/>
      <c r="WLG51" s="1233"/>
      <c r="WLH51" s="1232"/>
      <c r="WLI51" s="1233"/>
      <c r="WLJ51" s="1233"/>
      <c r="WLK51" s="1233"/>
      <c r="WLL51" s="1233"/>
      <c r="WLM51" s="1233"/>
      <c r="WLN51" s="1233"/>
      <c r="WLO51" s="1233"/>
      <c r="WLP51" s="1233"/>
      <c r="WLQ51" s="1232"/>
      <c r="WLR51" s="1233"/>
      <c r="WLS51" s="1233"/>
      <c r="WLT51" s="1233"/>
      <c r="WLU51" s="1233"/>
      <c r="WLV51" s="1233"/>
      <c r="WLW51" s="1233"/>
      <c r="WLX51" s="1233"/>
      <c r="WLY51" s="1233"/>
      <c r="WLZ51" s="1232"/>
      <c r="WMA51" s="1233"/>
      <c r="WMB51" s="1233"/>
      <c r="WMC51" s="1233"/>
      <c r="WMD51" s="1233"/>
      <c r="WME51" s="1233"/>
      <c r="WMF51" s="1233"/>
      <c r="WMG51" s="1233"/>
      <c r="WMH51" s="1233"/>
      <c r="WMI51" s="1232"/>
      <c r="WMJ51" s="1233"/>
      <c r="WMK51" s="1233"/>
      <c r="WML51" s="1233"/>
      <c r="WMM51" s="1233"/>
      <c r="WMN51" s="1233"/>
      <c r="WMO51" s="1233"/>
      <c r="WMP51" s="1233"/>
      <c r="WMQ51" s="1233"/>
      <c r="WMR51" s="1232"/>
      <c r="WMS51" s="1233"/>
      <c r="WMT51" s="1233"/>
      <c r="WMU51" s="1233"/>
      <c r="WMV51" s="1233"/>
      <c r="WMW51" s="1233"/>
      <c r="WMX51" s="1233"/>
      <c r="WMY51" s="1233"/>
      <c r="WMZ51" s="1233"/>
      <c r="WNA51" s="1232"/>
      <c r="WNB51" s="1233"/>
      <c r="WNC51" s="1233"/>
      <c r="WND51" s="1233"/>
      <c r="WNE51" s="1233"/>
      <c r="WNF51" s="1233"/>
      <c r="WNG51" s="1233"/>
      <c r="WNH51" s="1233"/>
      <c r="WNI51" s="1233"/>
      <c r="WNJ51" s="1232"/>
      <c r="WNK51" s="1233"/>
      <c r="WNL51" s="1233"/>
      <c r="WNM51" s="1233"/>
      <c r="WNN51" s="1233"/>
      <c r="WNO51" s="1233"/>
      <c r="WNP51" s="1233"/>
      <c r="WNQ51" s="1233"/>
      <c r="WNR51" s="1233"/>
      <c r="WNS51" s="1232"/>
      <c r="WNT51" s="1233"/>
      <c r="WNU51" s="1233"/>
      <c r="WNV51" s="1233"/>
      <c r="WNW51" s="1233"/>
      <c r="WNX51" s="1233"/>
      <c r="WNY51" s="1233"/>
      <c r="WNZ51" s="1233"/>
      <c r="WOA51" s="1233"/>
      <c r="WOB51" s="1232"/>
      <c r="WOC51" s="1233"/>
      <c r="WOD51" s="1233"/>
      <c r="WOE51" s="1233"/>
      <c r="WOF51" s="1233"/>
      <c r="WOG51" s="1233"/>
      <c r="WOH51" s="1233"/>
      <c r="WOI51" s="1233"/>
      <c r="WOJ51" s="1233"/>
      <c r="WOK51" s="1232"/>
      <c r="WOL51" s="1233"/>
      <c r="WOM51" s="1233"/>
      <c r="WON51" s="1233"/>
      <c r="WOO51" s="1233"/>
      <c r="WOP51" s="1233"/>
      <c r="WOQ51" s="1233"/>
      <c r="WOR51" s="1233"/>
      <c r="WOS51" s="1233"/>
      <c r="WOT51" s="1232"/>
      <c r="WOU51" s="1233"/>
      <c r="WOV51" s="1233"/>
      <c r="WOW51" s="1233"/>
      <c r="WOX51" s="1233"/>
      <c r="WOY51" s="1233"/>
      <c r="WOZ51" s="1233"/>
      <c r="WPA51" s="1233"/>
      <c r="WPB51" s="1233"/>
      <c r="WPC51" s="1232"/>
      <c r="WPD51" s="1233"/>
      <c r="WPE51" s="1233"/>
      <c r="WPF51" s="1233"/>
      <c r="WPG51" s="1233"/>
      <c r="WPH51" s="1233"/>
      <c r="WPI51" s="1233"/>
      <c r="WPJ51" s="1233"/>
      <c r="WPK51" s="1233"/>
      <c r="WPL51" s="1232"/>
      <c r="WPM51" s="1233"/>
      <c r="WPN51" s="1233"/>
      <c r="WPO51" s="1233"/>
      <c r="WPP51" s="1233"/>
      <c r="WPQ51" s="1233"/>
      <c r="WPR51" s="1233"/>
      <c r="WPS51" s="1233"/>
      <c r="WPT51" s="1233"/>
      <c r="WPU51" s="1232"/>
      <c r="WPV51" s="1233"/>
      <c r="WPW51" s="1233"/>
      <c r="WPX51" s="1233"/>
      <c r="WPY51" s="1233"/>
      <c r="WPZ51" s="1233"/>
      <c r="WQA51" s="1233"/>
      <c r="WQB51" s="1233"/>
      <c r="WQC51" s="1233"/>
      <c r="WQD51" s="1232"/>
      <c r="WQE51" s="1233"/>
      <c r="WQF51" s="1233"/>
      <c r="WQG51" s="1233"/>
      <c r="WQH51" s="1233"/>
      <c r="WQI51" s="1233"/>
      <c r="WQJ51" s="1233"/>
      <c r="WQK51" s="1233"/>
      <c r="WQL51" s="1233"/>
      <c r="WQM51" s="1232"/>
      <c r="WQN51" s="1233"/>
      <c r="WQO51" s="1233"/>
      <c r="WQP51" s="1233"/>
      <c r="WQQ51" s="1233"/>
      <c r="WQR51" s="1233"/>
      <c r="WQS51" s="1233"/>
      <c r="WQT51" s="1233"/>
      <c r="WQU51" s="1233"/>
      <c r="WQV51" s="1232"/>
      <c r="WQW51" s="1233"/>
      <c r="WQX51" s="1233"/>
      <c r="WQY51" s="1233"/>
      <c r="WQZ51" s="1233"/>
      <c r="WRA51" s="1233"/>
      <c r="WRB51" s="1233"/>
      <c r="WRC51" s="1233"/>
      <c r="WRD51" s="1233"/>
      <c r="WRE51" s="1232"/>
      <c r="WRF51" s="1233"/>
      <c r="WRG51" s="1233"/>
      <c r="WRH51" s="1233"/>
      <c r="WRI51" s="1233"/>
      <c r="WRJ51" s="1233"/>
      <c r="WRK51" s="1233"/>
      <c r="WRL51" s="1233"/>
      <c r="WRM51" s="1233"/>
      <c r="WRN51" s="1232"/>
      <c r="WRO51" s="1233"/>
      <c r="WRP51" s="1233"/>
      <c r="WRQ51" s="1233"/>
      <c r="WRR51" s="1233"/>
      <c r="WRS51" s="1233"/>
      <c r="WRT51" s="1233"/>
      <c r="WRU51" s="1233"/>
      <c r="WRV51" s="1233"/>
      <c r="WRW51" s="1232"/>
      <c r="WRX51" s="1233"/>
      <c r="WRY51" s="1233"/>
      <c r="WRZ51" s="1233"/>
      <c r="WSA51" s="1233"/>
      <c r="WSB51" s="1233"/>
      <c r="WSC51" s="1233"/>
      <c r="WSD51" s="1233"/>
      <c r="WSE51" s="1233"/>
      <c r="WSF51" s="1232"/>
      <c r="WSG51" s="1233"/>
      <c r="WSH51" s="1233"/>
      <c r="WSI51" s="1233"/>
      <c r="WSJ51" s="1233"/>
      <c r="WSK51" s="1233"/>
      <c r="WSL51" s="1233"/>
      <c r="WSM51" s="1233"/>
      <c r="WSN51" s="1233"/>
      <c r="WSO51" s="1232"/>
      <c r="WSP51" s="1233"/>
      <c r="WSQ51" s="1233"/>
      <c r="WSR51" s="1233"/>
      <c r="WSS51" s="1233"/>
      <c r="WST51" s="1233"/>
      <c r="WSU51" s="1233"/>
      <c r="WSV51" s="1233"/>
      <c r="WSW51" s="1233"/>
      <c r="WSX51" s="1232"/>
      <c r="WSY51" s="1233"/>
      <c r="WSZ51" s="1233"/>
      <c r="WTA51" s="1233"/>
      <c r="WTB51" s="1233"/>
      <c r="WTC51" s="1233"/>
      <c r="WTD51" s="1233"/>
      <c r="WTE51" s="1233"/>
      <c r="WTF51" s="1233"/>
      <c r="WTG51" s="1232"/>
      <c r="WTH51" s="1233"/>
      <c r="WTI51" s="1233"/>
      <c r="WTJ51" s="1233"/>
      <c r="WTK51" s="1233"/>
      <c r="WTL51" s="1233"/>
      <c r="WTM51" s="1233"/>
      <c r="WTN51" s="1233"/>
      <c r="WTO51" s="1233"/>
      <c r="WTP51" s="1232"/>
      <c r="WTQ51" s="1233"/>
      <c r="WTR51" s="1233"/>
      <c r="WTS51" s="1233"/>
      <c r="WTT51" s="1233"/>
      <c r="WTU51" s="1233"/>
      <c r="WTV51" s="1233"/>
      <c r="WTW51" s="1233"/>
      <c r="WTX51" s="1233"/>
      <c r="WTY51" s="1232"/>
      <c r="WTZ51" s="1233"/>
      <c r="WUA51" s="1233"/>
      <c r="WUB51" s="1233"/>
      <c r="WUC51" s="1233"/>
      <c r="WUD51" s="1233"/>
      <c r="WUE51" s="1233"/>
      <c r="WUF51" s="1233"/>
      <c r="WUG51" s="1233"/>
      <c r="WUH51" s="1232"/>
      <c r="WUI51" s="1233"/>
      <c r="WUJ51" s="1233"/>
      <c r="WUK51" s="1233"/>
      <c r="WUL51" s="1233"/>
      <c r="WUM51" s="1233"/>
      <c r="WUN51" s="1233"/>
      <c r="WUO51" s="1233"/>
      <c r="WUP51" s="1233"/>
      <c r="WUQ51" s="1232"/>
      <c r="WUR51" s="1233"/>
      <c r="WUS51" s="1233"/>
      <c r="WUT51" s="1233"/>
      <c r="WUU51" s="1233"/>
      <c r="WUV51" s="1233"/>
      <c r="WUW51" s="1233"/>
      <c r="WUX51" s="1233"/>
      <c r="WUY51" s="1233"/>
      <c r="WUZ51" s="1232"/>
      <c r="WVA51" s="1233"/>
      <c r="WVB51" s="1233"/>
      <c r="WVC51" s="1233"/>
      <c r="WVD51" s="1233"/>
      <c r="WVE51" s="1233"/>
      <c r="WVF51" s="1233"/>
      <c r="WVG51" s="1233"/>
      <c r="WVH51" s="1233"/>
      <c r="WVI51" s="1232"/>
      <c r="WVJ51" s="1233"/>
      <c r="WVK51" s="1233"/>
      <c r="WVL51" s="1233"/>
      <c r="WVM51" s="1233"/>
      <c r="WVN51" s="1233"/>
      <c r="WVO51" s="1233"/>
      <c r="WVP51" s="1233"/>
      <c r="WVQ51" s="1233"/>
      <c r="WVR51" s="1232"/>
      <c r="WVS51" s="1233"/>
      <c r="WVT51" s="1233"/>
      <c r="WVU51" s="1233"/>
      <c r="WVV51" s="1233"/>
      <c r="WVW51" s="1233"/>
      <c r="WVX51" s="1233"/>
      <c r="WVY51" s="1233"/>
      <c r="WVZ51" s="1233"/>
      <c r="WWA51" s="1232"/>
      <c r="WWB51" s="1233"/>
      <c r="WWC51" s="1233"/>
      <c r="WWD51" s="1233"/>
      <c r="WWE51" s="1233"/>
      <c r="WWF51" s="1233"/>
      <c r="WWG51" s="1233"/>
      <c r="WWH51" s="1233"/>
      <c r="WWI51" s="1233"/>
      <c r="WWJ51" s="1232"/>
      <c r="WWK51" s="1233"/>
      <c r="WWL51" s="1233"/>
      <c r="WWM51" s="1233"/>
      <c r="WWN51" s="1233"/>
      <c r="WWO51" s="1233"/>
      <c r="WWP51" s="1233"/>
      <c r="WWQ51" s="1233"/>
      <c r="WWR51" s="1233"/>
      <c r="WWS51" s="1232"/>
      <c r="WWT51" s="1233"/>
      <c r="WWU51" s="1233"/>
      <c r="WWV51" s="1233"/>
      <c r="WWW51" s="1233"/>
      <c r="WWX51" s="1233"/>
      <c r="WWY51" s="1233"/>
      <c r="WWZ51" s="1233"/>
      <c r="WXA51" s="1233"/>
      <c r="WXB51" s="1232"/>
      <c r="WXC51" s="1233"/>
      <c r="WXD51" s="1233"/>
      <c r="WXE51" s="1233"/>
      <c r="WXF51" s="1233"/>
      <c r="WXG51" s="1233"/>
      <c r="WXH51" s="1233"/>
      <c r="WXI51" s="1233"/>
      <c r="WXJ51" s="1233"/>
      <c r="WXK51" s="1232"/>
      <c r="WXL51" s="1233"/>
      <c r="WXM51" s="1233"/>
      <c r="WXN51" s="1233"/>
      <c r="WXO51" s="1233"/>
      <c r="WXP51" s="1233"/>
      <c r="WXQ51" s="1233"/>
      <c r="WXR51" s="1233"/>
      <c r="WXS51" s="1233"/>
      <c r="WXT51" s="1232"/>
      <c r="WXU51" s="1233"/>
      <c r="WXV51" s="1233"/>
      <c r="WXW51" s="1233"/>
      <c r="WXX51" s="1233"/>
      <c r="WXY51" s="1233"/>
      <c r="WXZ51" s="1233"/>
      <c r="WYA51" s="1233"/>
      <c r="WYB51" s="1233"/>
      <c r="WYC51" s="1232"/>
      <c r="WYD51" s="1233"/>
      <c r="WYE51" s="1233"/>
      <c r="WYF51" s="1233"/>
      <c r="WYG51" s="1233"/>
      <c r="WYH51" s="1233"/>
      <c r="WYI51" s="1233"/>
      <c r="WYJ51" s="1233"/>
      <c r="WYK51" s="1233"/>
      <c r="WYL51" s="1232"/>
      <c r="WYM51" s="1233"/>
      <c r="WYN51" s="1233"/>
      <c r="WYO51" s="1233"/>
      <c r="WYP51" s="1233"/>
      <c r="WYQ51" s="1233"/>
      <c r="WYR51" s="1233"/>
      <c r="WYS51" s="1233"/>
      <c r="WYT51" s="1233"/>
      <c r="WYU51" s="1232"/>
      <c r="WYV51" s="1233"/>
      <c r="WYW51" s="1233"/>
      <c r="WYX51" s="1233"/>
      <c r="WYY51" s="1233"/>
      <c r="WYZ51" s="1233"/>
      <c r="WZA51" s="1233"/>
      <c r="WZB51" s="1233"/>
      <c r="WZC51" s="1233"/>
      <c r="WZD51" s="1232"/>
      <c r="WZE51" s="1233"/>
      <c r="WZF51" s="1233"/>
      <c r="WZG51" s="1233"/>
      <c r="WZH51" s="1233"/>
      <c r="WZI51" s="1233"/>
      <c r="WZJ51" s="1233"/>
      <c r="WZK51" s="1233"/>
      <c r="WZL51" s="1233"/>
      <c r="WZM51" s="1232"/>
      <c r="WZN51" s="1233"/>
      <c r="WZO51" s="1233"/>
      <c r="WZP51" s="1233"/>
      <c r="WZQ51" s="1233"/>
      <c r="WZR51" s="1233"/>
      <c r="WZS51" s="1233"/>
      <c r="WZT51" s="1233"/>
      <c r="WZU51" s="1233"/>
      <c r="WZV51" s="1232"/>
      <c r="WZW51" s="1233"/>
      <c r="WZX51" s="1233"/>
      <c r="WZY51" s="1233"/>
      <c r="WZZ51" s="1233"/>
      <c r="XAA51" s="1233"/>
      <c r="XAB51" s="1233"/>
      <c r="XAC51" s="1233"/>
      <c r="XAD51" s="1233"/>
      <c r="XAE51" s="1232"/>
      <c r="XAF51" s="1233"/>
      <c r="XAG51" s="1233"/>
      <c r="XAH51" s="1233"/>
      <c r="XAI51" s="1233"/>
      <c r="XAJ51" s="1233"/>
      <c r="XAK51" s="1233"/>
      <c r="XAL51" s="1233"/>
      <c r="XAM51" s="1233"/>
      <c r="XAN51" s="1232"/>
      <c r="XAO51" s="1233"/>
      <c r="XAP51" s="1233"/>
      <c r="XAQ51" s="1233"/>
      <c r="XAR51" s="1233"/>
      <c r="XAS51" s="1233"/>
      <c r="XAT51" s="1233"/>
      <c r="XAU51" s="1233"/>
      <c r="XAV51" s="1233"/>
      <c r="XAW51" s="1232"/>
      <c r="XAX51" s="1233"/>
      <c r="XAY51" s="1233"/>
      <c r="XAZ51" s="1233"/>
      <c r="XBA51" s="1233"/>
      <c r="XBB51" s="1233"/>
      <c r="XBC51" s="1233"/>
      <c r="XBD51" s="1233"/>
      <c r="XBE51" s="1233"/>
      <c r="XBF51" s="1232"/>
      <c r="XBG51" s="1233"/>
      <c r="XBH51" s="1233"/>
      <c r="XBI51" s="1233"/>
      <c r="XBJ51" s="1233"/>
      <c r="XBK51" s="1233"/>
      <c r="XBL51" s="1233"/>
      <c r="XBM51" s="1233"/>
      <c r="XBN51" s="1233"/>
      <c r="XBO51" s="1232"/>
      <c r="XBP51" s="1233"/>
      <c r="XBQ51" s="1233"/>
      <c r="XBR51" s="1233"/>
      <c r="XBS51" s="1233"/>
      <c r="XBT51" s="1233"/>
      <c r="XBU51" s="1233"/>
      <c r="XBV51" s="1233"/>
      <c r="XBW51" s="1233"/>
      <c r="XBX51" s="1232"/>
      <c r="XBY51" s="1233"/>
      <c r="XBZ51" s="1233"/>
      <c r="XCA51" s="1233"/>
      <c r="XCB51" s="1233"/>
      <c r="XCC51" s="1233"/>
      <c r="XCD51" s="1233"/>
      <c r="XCE51" s="1233"/>
      <c r="XCF51" s="1233"/>
      <c r="XCG51" s="1232"/>
      <c r="XCH51" s="1233"/>
      <c r="XCI51" s="1233"/>
      <c r="XCJ51" s="1233"/>
      <c r="XCK51" s="1233"/>
      <c r="XCL51" s="1233"/>
      <c r="XCM51" s="1233"/>
      <c r="XCN51" s="1233"/>
      <c r="XCO51" s="1233"/>
      <c r="XCP51" s="1232"/>
      <c r="XCQ51" s="1233"/>
      <c r="XCR51" s="1233"/>
      <c r="XCS51" s="1233"/>
      <c r="XCT51" s="1233"/>
      <c r="XCU51" s="1233"/>
      <c r="XCV51" s="1233"/>
      <c r="XCW51" s="1233"/>
      <c r="XCX51" s="1233"/>
      <c r="XCY51" s="1232"/>
      <c r="XCZ51" s="1233"/>
      <c r="XDA51" s="1233"/>
      <c r="XDB51" s="1233"/>
      <c r="XDC51" s="1233"/>
      <c r="XDD51" s="1233"/>
      <c r="XDE51" s="1233"/>
      <c r="XDF51" s="1233"/>
      <c r="XDG51" s="1233"/>
      <c r="XDH51" s="1232"/>
      <c r="XDI51" s="1233"/>
      <c r="XDJ51" s="1233"/>
      <c r="XDK51" s="1233"/>
      <c r="XDL51" s="1233"/>
      <c r="XDM51" s="1233"/>
      <c r="XDN51" s="1233"/>
      <c r="XDO51" s="1233"/>
      <c r="XDP51" s="1233"/>
      <c r="XDQ51" s="1232"/>
      <c r="XDR51" s="1233"/>
      <c r="XDS51" s="1233"/>
      <c r="XDT51" s="1233"/>
      <c r="XDU51" s="1233"/>
      <c r="XDV51" s="1233"/>
      <c r="XDW51" s="1233"/>
      <c r="XDX51" s="1233"/>
      <c r="XDY51" s="1233"/>
      <c r="XDZ51" s="1232"/>
      <c r="XEA51" s="1233"/>
      <c r="XEB51" s="1233"/>
      <c r="XEC51" s="1233"/>
      <c r="XED51" s="1233"/>
      <c r="XEE51" s="1233"/>
      <c r="XEF51" s="1233"/>
      <c r="XEG51" s="1233"/>
      <c r="XEH51" s="1233"/>
      <c r="XEI51" s="1232"/>
      <c r="XEJ51" s="1233"/>
      <c r="XEK51" s="1233"/>
      <c r="XEL51" s="1233"/>
      <c r="XEM51" s="1233"/>
      <c r="XEN51" s="1233"/>
      <c r="XEO51" s="1233"/>
      <c r="XEP51" s="1233"/>
      <c r="XEQ51" s="1233"/>
      <c r="XER51" s="1232"/>
      <c r="XES51" s="1233"/>
      <c r="XET51" s="1233"/>
      <c r="XEU51" s="1233"/>
      <c r="XEV51" s="1233"/>
      <c r="XEW51" s="1233"/>
      <c r="XEX51" s="1233"/>
      <c r="XEY51" s="1233"/>
      <c r="XEZ51" s="1233"/>
      <c r="XFA51" s="1232"/>
      <c r="XFB51" s="1233"/>
      <c r="XFC51" s="1233"/>
      <c r="XFD51" s="1233"/>
    </row>
    <row r="52" spans="1:16384" ht="46.5" customHeight="1">
      <c r="A52" s="1232" t="s">
        <v>1673</v>
      </c>
      <c r="B52" s="1233"/>
      <c r="C52" s="1233"/>
      <c r="D52" s="1233"/>
      <c r="E52" s="1233"/>
      <c r="F52" s="1233"/>
      <c r="G52" s="1233"/>
      <c r="H52" s="1233"/>
      <c r="I52" s="1233"/>
      <c r="J52" s="1232"/>
      <c r="K52" s="1233"/>
      <c r="L52" s="1233"/>
      <c r="M52" s="1233"/>
      <c r="N52" s="1233"/>
      <c r="O52" s="1233"/>
      <c r="P52" s="1233"/>
      <c r="Q52" s="1233"/>
      <c r="R52" s="1233"/>
      <c r="S52" s="1232"/>
      <c r="T52" s="1233"/>
      <c r="U52" s="1233"/>
      <c r="V52" s="1233"/>
      <c r="W52" s="1233"/>
      <c r="X52" s="1233"/>
      <c r="Y52" s="1233"/>
      <c r="Z52" s="1233"/>
      <c r="AA52" s="1233"/>
      <c r="AB52" s="1232"/>
      <c r="AC52" s="1233"/>
      <c r="AD52" s="1233"/>
      <c r="AE52" s="1233"/>
      <c r="AF52" s="1233"/>
      <c r="AG52" s="1233"/>
      <c r="AH52" s="1233"/>
      <c r="AI52" s="1233"/>
      <c r="AJ52" s="1233"/>
      <c r="AK52" s="1232"/>
      <c r="AL52" s="1233"/>
      <c r="AM52" s="1233"/>
      <c r="AN52" s="1233"/>
      <c r="AO52" s="1233"/>
      <c r="AP52" s="1233"/>
      <c r="AQ52" s="1233"/>
      <c r="AR52" s="1233"/>
      <c r="AS52" s="1233"/>
      <c r="AT52" s="1232"/>
      <c r="AU52" s="1233"/>
      <c r="AV52" s="1233"/>
      <c r="AW52" s="1233"/>
      <c r="AX52" s="1233"/>
      <c r="AY52" s="1233"/>
      <c r="AZ52" s="1233"/>
      <c r="BA52" s="1233"/>
      <c r="BB52" s="1233"/>
      <c r="BC52" s="1232"/>
      <c r="BD52" s="1233"/>
      <c r="BE52" s="1233"/>
      <c r="BF52" s="1233"/>
      <c r="BG52" s="1233"/>
      <c r="BH52" s="1233"/>
      <c r="BI52" s="1233"/>
      <c r="BJ52" s="1233"/>
      <c r="BK52" s="1233"/>
      <c r="BL52" s="1232"/>
      <c r="BM52" s="1233"/>
      <c r="BN52" s="1233"/>
      <c r="BO52" s="1233"/>
      <c r="BP52" s="1233"/>
      <c r="BQ52" s="1233"/>
      <c r="BR52" s="1233"/>
      <c r="BS52" s="1233"/>
      <c r="BT52" s="1233"/>
      <c r="BU52" s="1232"/>
      <c r="BV52" s="1233"/>
      <c r="BW52" s="1233"/>
      <c r="BX52" s="1233"/>
      <c r="BY52" s="1233"/>
      <c r="BZ52" s="1233"/>
      <c r="CA52" s="1233"/>
      <c r="CB52" s="1233"/>
      <c r="CC52" s="1233"/>
      <c r="CD52" s="1232"/>
      <c r="CE52" s="1233"/>
      <c r="CF52" s="1233"/>
      <c r="CG52" s="1233"/>
      <c r="CH52" s="1233"/>
      <c r="CI52" s="1233"/>
      <c r="CJ52" s="1233"/>
      <c r="CK52" s="1233"/>
      <c r="CL52" s="1233"/>
      <c r="CM52" s="1232"/>
      <c r="CN52" s="1233"/>
      <c r="CO52" s="1233"/>
      <c r="CP52" s="1233"/>
      <c r="CQ52" s="1233"/>
      <c r="CR52" s="1233"/>
      <c r="CS52" s="1233"/>
      <c r="CT52" s="1233"/>
      <c r="CU52" s="1233"/>
      <c r="CV52" s="1232"/>
      <c r="CW52" s="1233"/>
      <c r="CX52" s="1233"/>
      <c r="CY52" s="1233"/>
      <c r="CZ52" s="1233"/>
      <c r="DA52" s="1233"/>
      <c r="DB52" s="1233"/>
      <c r="DC52" s="1233"/>
      <c r="DD52" s="1233"/>
      <c r="DE52" s="1232"/>
      <c r="DF52" s="1233"/>
      <c r="DG52" s="1233"/>
      <c r="DH52" s="1233"/>
      <c r="DI52" s="1233"/>
      <c r="DJ52" s="1233"/>
      <c r="DK52" s="1233"/>
      <c r="DL52" s="1233"/>
      <c r="DM52" s="1233"/>
      <c r="DN52" s="1232"/>
      <c r="DO52" s="1233"/>
      <c r="DP52" s="1233"/>
      <c r="DQ52" s="1233"/>
      <c r="DR52" s="1233"/>
      <c r="DS52" s="1233"/>
      <c r="DT52" s="1233"/>
      <c r="DU52" s="1233"/>
      <c r="DV52" s="1233"/>
      <c r="DW52" s="1232"/>
      <c r="DX52" s="1233"/>
      <c r="DY52" s="1233"/>
      <c r="DZ52" s="1233"/>
      <c r="EA52" s="1233"/>
      <c r="EB52" s="1233"/>
      <c r="EC52" s="1233"/>
      <c r="ED52" s="1233"/>
      <c r="EE52" s="1233"/>
      <c r="EF52" s="1232"/>
      <c r="EG52" s="1233"/>
      <c r="EH52" s="1233"/>
      <c r="EI52" s="1233"/>
      <c r="EJ52" s="1233"/>
      <c r="EK52" s="1233"/>
      <c r="EL52" s="1233"/>
      <c r="EM52" s="1233"/>
      <c r="EN52" s="1233"/>
      <c r="EO52" s="1232"/>
      <c r="EP52" s="1233"/>
      <c r="EQ52" s="1233"/>
      <c r="ER52" s="1233"/>
      <c r="ES52" s="1233"/>
      <c r="ET52" s="1233"/>
      <c r="EU52" s="1233"/>
      <c r="EV52" s="1233"/>
      <c r="EW52" s="1233"/>
      <c r="EX52" s="1232"/>
      <c r="EY52" s="1233"/>
      <c r="EZ52" s="1233"/>
      <c r="FA52" s="1233"/>
      <c r="FB52" s="1233"/>
      <c r="FC52" s="1233"/>
      <c r="FD52" s="1233"/>
      <c r="FE52" s="1233"/>
      <c r="FF52" s="1233"/>
      <c r="FG52" s="1232"/>
      <c r="FH52" s="1233"/>
      <c r="FI52" s="1233"/>
      <c r="FJ52" s="1233"/>
      <c r="FK52" s="1233"/>
      <c r="FL52" s="1233"/>
      <c r="FM52" s="1233"/>
      <c r="FN52" s="1233"/>
      <c r="FO52" s="1233"/>
      <c r="FP52" s="1232"/>
      <c r="FQ52" s="1233"/>
      <c r="FR52" s="1233"/>
      <c r="FS52" s="1233"/>
      <c r="FT52" s="1233"/>
      <c r="FU52" s="1233"/>
      <c r="FV52" s="1233"/>
      <c r="FW52" s="1233"/>
      <c r="FX52" s="1233"/>
      <c r="FY52" s="1232"/>
      <c r="FZ52" s="1233"/>
      <c r="GA52" s="1233"/>
      <c r="GB52" s="1233"/>
      <c r="GC52" s="1233"/>
      <c r="GD52" s="1233"/>
      <c r="GE52" s="1233"/>
      <c r="GF52" s="1233"/>
      <c r="GG52" s="1233"/>
      <c r="GH52" s="1232"/>
      <c r="GI52" s="1233"/>
      <c r="GJ52" s="1233"/>
      <c r="GK52" s="1233"/>
      <c r="GL52" s="1233"/>
      <c r="GM52" s="1233"/>
      <c r="GN52" s="1233"/>
      <c r="GO52" s="1233"/>
      <c r="GP52" s="1233"/>
      <c r="GQ52" s="1232"/>
      <c r="GR52" s="1233"/>
      <c r="GS52" s="1233"/>
      <c r="GT52" s="1233"/>
      <c r="GU52" s="1233"/>
      <c r="GV52" s="1233"/>
      <c r="GW52" s="1233"/>
      <c r="GX52" s="1233"/>
      <c r="GY52" s="1233"/>
      <c r="GZ52" s="1232"/>
      <c r="HA52" s="1233"/>
      <c r="HB52" s="1233"/>
      <c r="HC52" s="1233"/>
      <c r="HD52" s="1233"/>
      <c r="HE52" s="1233"/>
      <c r="HF52" s="1233"/>
      <c r="HG52" s="1233"/>
      <c r="HH52" s="1233"/>
      <c r="HI52" s="1232"/>
      <c r="HJ52" s="1233"/>
      <c r="HK52" s="1233"/>
      <c r="HL52" s="1233"/>
      <c r="HM52" s="1233"/>
      <c r="HN52" s="1233"/>
      <c r="HO52" s="1233"/>
      <c r="HP52" s="1233"/>
      <c r="HQ52" s="1233"/>
      <c r="HR52" s="1232"/>
      <c r="HS52" s="1233"/>
      <c r="HT52" s="1233"/>
      <c r="HU52" s="1233"/>
      <c r="HV52" s="1233"/>
      <c r="HW52" s="1233"/>
      <c r="HX52" s="1233"/>
      <c r="HY52" s="1233"/>
      <c r="HZ52" s="1233"/>
      <c r="IA52" s="1232"/>
      <c r="IB52" s="1233"/>
      <c r="IC52" s="1233"/>
      <c r="ID52" s="1233"/>
      <c r="IE52" s="1233"/>
      <c r="IF52" s="1233"/>
      <c r="IG52" s="1233"/>
      <c r="IH52" s="1233"/>
      <c r="II52" s="1233"/>
      <c r="IJ52" s="1232"/>
      <c r="IK52" s="1233"/>
      <c r="IL52" s="1233"/>
      <c r="IM52" s="1233"/>
      <c r="IN52" s="1233"/>
      <c r="IO52" s="1233"/>
      <c r="IP52" s="1233"/>
      <c r="IQ52" s="1233"/>
      <c r="IR52" s="1233"/>
      <c r="IS52" s="1232"/>
      <c r="IT52" s="1233"/>
      <c r="IU52" s="1233"/>
      <c r="IV52" s="1233"/>
      <c r="IW52" s="1233"/>
      <c r="IX52" s="1233"/>
      <c r="IY52" s="1233"/>
      <c r="IZ52" s="1233"/>
      <c r="JA52" s="1233"/>
      <c r="JB52" s="1232"/>
      <c r="JC52" s="1233"/>
      <c r="JD52" s="1233"/>
      <c r="JE52" s="1233"/>
      <c r="JF52" s="1233"/>
      <c r="JG52" s="1233"/>
      <c r="JH52" s="1233"/>
      <c r="JI52" s="1233"/>
      <c r="JJ52" s="1233"/>
      <c r="JK52" s="1232"/>
      <c r="JL52" s="1233"/>
      <c r="JM52" s="1233"/>
      <c r="JN52" s="1233"/>
      <c r="JO52" s="1233"/>
      <c r="JP52" s="1233"/>
      <c r="JQ52" s="1233"/>
      <c r="JR52" s="1233"/>
      <c r="JS52" s="1233"/>
      <c r="JT52" s="1232"/>
      <c r="JU52" s="1233"/>
      <c r="JV52" s="1233"/>
      <c r="JW52" s="1233"/>
      <c r="JX52" s="1233"/>
      <c r="JY52" s="1233"/>
      <c r="JZ52" s="1233"/>
      <c r="KA52" s="1233"/>
      <c r="KB52" s="1233"/>
      <c r="KC52" s="1232"/>
      <c r="KD52" s="1233"/>
      <c r="KE52" s="1233"/>
      <c r="KF52" s="1233"/>
      <c r="KG52" s="1233"/>
      <c r="KH52" s="1233"/>
      <c r="KI52" s="1233"/>
      <c r="KJ52" s="1233"/>
      <c r="KK52" s="1233"/>
      <c r="KL52" s="1232"/>
      <c r="KM52" s="1233"/>
      <c r="KN52" s="1233"/>
      <c r="KO52" s="1233"/>
      <c r="KP52" s="1233"/>
      <c r="KQ52" s="1233"/>
      <c r="KR52" s="1233"/>
      <c r="KS52" s="1233"/>
      <c r="KT52" s="1233"/>
      <c r="KU52" s="1232"/>
      <c r="KV52" s="1233"/>
      <c r="KW52" s="1233"/>
      <c r="KX52" s="1233"/>
      <c r="KY52" s="1233"/>
      <c r="KZ52" s="1233"/>
      <c r="LA52" s="1233"/>
      <c r="LB52" s="1233"/>
      <c r="LC52" s="1233"/>
      <c r="LD52" s="1232"/>
      <c r="LE52" s="1233"/>
      <c r="LF52" s="1233"/>
      <c r="LG52" s="1233"/>
      <c r="LH52" s="1233"/>
      <c r="LI52" s="1233"/>
      <c r="LJ52" s="1233"/>
      <c r="LK52" s="1233"/>
      <c r="LL52" s="1233"/>
      <c r="LM52" s="1232"/>
      <c r="LN52" s="1233"/>
      <c r="LO52" s="1233"/>
      <c r="LP52" s="1233"/>
      <c r="LQ52" s="1233"/>
      <c r="LR52" s="1233"/>
      <c r="LS52" s="1233"/>
      <c r="LT52" s="1233"/>
      <c r="LU52" s="1233"/>
      <c r="LV52" s="1232"/>
      <c r="LW52" s="1233"/>
      <c r="LX52" s="1233"/>
      <c r="LY52" s="1233"/>
      <c r="LZ52" s="1233"/>
      <c r="MA52" s="1233"/>
      <c r="MB52" s="1233"/>
      <c r="MC52" s="1233"/>
      <c r="MD52" s="1233"/>
      <c r="ME52" s="1232"/>
      <c r="MF52" s="1233"/>
      <c r="MG52" s="1233"/>
      <c r="MH52" s="1233"/>
      <c r="MI52" s="1233"/>
      <c r="MJ52" s="1233"/>
      <c r="MK52" s="1233"/>
      <c r="ML52" s="1233"/>
      <c r="MM52" s="1233"/>
      <c r="MN52" s="1232"/>
      <c r="MO52" s="1233"/>
      <c r="MP52" s="1233"/>
      <c r="MQ52" s="1233"/>
      <c r="MR52" s="1233"/>
      <c r="MS52" s="1233"/>
      <c r="MT52" s="1233"/>
      <c r="MU52" s="1233"/>
      <c r="MV52" s="1233"/>
      <c r="MW52" s="1232"/>
      <c r="MX52" s="1233"/>
      <c r="MY52" s="1233"/>
      <c r="MZ52" s="1233"/>
      <c r="NA52" s="1233"/>
      <c r="NB52" s="1233"/>
      <c r="NC52" s="1233"/>
      <c r="ND52" s="1233"/>
      <c r="NE52" s="1233"/>
      <c r="NF52" s="1232"/>
      <c r="NG52" s="1233"/>
      <c r="NH52" s="1233"/>
      <c r="NI52" s="1233"/>
      <c r="NJ52" s="1233"/>
      <c r="NK52" s="1233"/>
      <c r="NL52" s="1233"/>
      <c r="NM52" s="1233"/>
      <c r="NN52" s="1233"/>
      <c r="NO52" s="1232"/>
      <c r="NP52" s="1233"/>
      <c r="NQ52" s="1233"/>
      <c r="NR52" s="1233"/>
      <c r="NS52" s="1233"/>
      <c r="NT52" s="1233"/>
      <c r="NU52" s="1233"/>
      <c r="NV52" s="1233"/>
      <c r="NW52" s="1233"/>
      <c r="NX52" s="1232"/>
      <c r="NY52" s="1233"/>
      <c r="NZ52" s="1233"/>
      <c r="OA52" s="1233"/>
      <c r="OB52" s="1233"/>
      <c r="OC52" s="1233"/>
      <c r="OD52" s="1233"/>
      <c r="OE52" s="1233"/>
      <c r="OF52" s="1233"/>
      <c r="OG52" s="1232"/>
      <c r="OH52" s="1233"/>
      <c r="OI52" s="1233"/>
      <c r="OJ52" s="1233"/>
      <c r="OK52" s="1233"/>
      <c r="OL52" s="1233"/>
      <c r="OM52" s="1233"/>
      <c r="ON52" s="1233"/>
      <c r="OO52" s="1233"/>
      <c r="OP52" s="1232"/>
      <c r="OQ52" s="1233"/>
      <c r="OR52" s="1233"/>
      <c r="OS52" s="1233"/>
      <c r="OT52" s="1233"/>
      <c r="OU52" s="1233"/>
      <c r="OV52" s="1233"/>
      <c r="OW52" s="1233"/>
      <c r="OX52" s="1233"/>
      <c r="OY52" s="1232"/>
      <c r="OZ52" s="1233"/>
      <c r="PA52" s="1233"/>
      <c r="PB52" s="1233"/>
      <c r="PC52" s="1233"/>
      <c r="PD52" s="1233"/>
      <c r="PE52" s="1233"/>
      <c r="PF52" s="1233"/>
      <c r="PG52" s="1233"/>
      <c r="PH52" s="1232"/>
      <c r="PI52" s="1233"/>
      <c r="PJ52" s="1233"/>
      <c r="PK52" s="1233"/>
      <c r="PL52" s="1233"/>
      <c r="PM52" s="1233"/>
      <c r="PN52" s="1233"/>
      <c r="PO52" s="1233"/>
      <c r="PP52" s="1233"/>
      <c r="PQ52" s="1232"/>
      <c r="PR52" s="1233"/>
      <c r="PS52" s="1233"/>
      <c r="PT52" s="1233"/>
      <c r="PU52" s="1233"/>
      <c r="PV52" s="1233"/>
      <c r="PW52" s="1233"/>
      <c r="PX52" s="1233"/>
      <c r="PY52" s="1233"/>
      <c r="PZ52" s="1232"/>
      <c r="QA52" s="1233"/>
      <c r="QB52" s="1233"/>
      <c r="QC52" s="1233"/>
      <c r="QD52" s="1233"/>
      <c r="QE52" s="1233"/>
      <c r="QF52" s="1233"/>
      <c r="QG52" s="1233"/>
      <c r="QH52" s="1233"/>
      <c r="QI52" s="1232"/>
      <c r="QJ52" s="1233"/>
      <c r="QK52" s="1233"/>
      <c r="QL52" s="1233"/>
      <c r="QM52" s="1233"/>
      <c r="QN52" s="1233"/>
      <c r="QO52" s="1233"/>
      <c r="QP52" s="1233"/>
      <c r="QQ52" s="1233"/>
      <c r="QR52" s="1232"/>
      <c r="QS52" s="1233"/>
      <c r="QT52" s="1233"/>
      <c r="QU52" s="1233"/>
      <c r="QV52" s="1233"/>
      <c r="QW52" s="1233"/>
      <c r="QX52" s="1233"/>
      <c r="QY52" s="1233"/>
      <c r="QZ52" s="1233"/>
      <c r="RA52" s="1232"/>
      <c r="RB52" s="1233"/>
      <c r="RC52" s="1233"/>
      <c r="RD52" s="1233"/>
      <c r="RE52" s="1233"/>
      <c r="RF52" s="1233"/>
      <c r="RG52" s="1233"/>
      <c r="RH52" s="1233"/>
      <c r="RI52" s="1233"/>
      <c r="RJ52" s="1232"/>
      <c r="RK52" s="1233"/>
      <c r="RL52" s="1233"/>
      <c r="RM52" s="1233"/>
      <c r="RN52" s="1233"/>
      <c r="RO52" s="1233"/>
      <c r="RP52" s="1233"/>
      <c r="RQ52" s="1233"/>
      <c r="RR52" s="1233"/>
      <c r="RS52" s="1232"/>
      <c r="RT52" s="1233"/>
      <c r="RU52" s="1233"/>
      <c r="RV52" s="1233"/>
      <c r="RW52" s="1233"/>
      <c r="RX52" s="1233"/>
      <c r="RY52" s="1233"/>
      <c r="RZ52" s="1233"/>
      <c r="SA52" s="1233"/>
      <c r="SB52" s="1232"/>
      <c r="SC52" s="1233"/>
      <c r="SD52" s="1233"/>
      <c r="SE52" s="1233"/>
      <c r="SF52" s="1233"/>
      <c r="SG52" s="1233"/>
      <c r="SH52" s="1233"/>
      <c r="SI52" s="1233"/>
      <c r="SJ52" s="1233"/>
      <c r="SK52" s="1232"/>
      <c r="SL52" s="1233"/>
      <c r="SM52" s="1233"/>
      <c r="SN52" s="1233"/>
      <c r="SO52" s="1233"/>
      <c r="SP52" s="1233"/>
      <c r="SQ52" s="1233"/>
      <c r="SR52" s="1233"/>
      <c r="SS52" s="1233"/>
      <c r="ST52" s="1232"/>
      <c r="SU52" s="1233"/>
      <c r="SV52" s="1233"/>
      <c r="SW52" s="1233"/>
      <c r="SX52" s="1233"/>
      <c r="SY52" s="1233"/>
      <c r="SZ52" s="1233"/>
      <c r="TA52" s="1233"/>
      <c r="TB52" s="1233"/>
      <c r="TC52" s="1232"/>
      <c r="TD52" s="1233"/>
      <c r="TE52" s="1233"/>
      <c r="TF52" s="1233"/>
      <c r="TG52" s="1233"/>
      <c r="TH52" s="1233"/>
      <c r="TI52" s="1233"/>
      <c r="TJ52" s="1233"/>
      <c r="TK52" s="1233"/>
      <c r="TL52" s="1232"/>
      <c r="TM52" s="1233"/>
      <c r="TN52" s="1233"/>
      <c r="TO52" s="1233"/>
      <c r="TP52" s="1233"/>
      <c r="TQ52" s="1233"/>
      <c r="TR52" s="1233"/>
      <c r="TS52" s="1233"/>
      <c r="TT52" s="1233"/>
      <c r="TU52" s="1232"/>
      <c r="TV52" s="1233"/>
      <c r="TW52" s="1233"/>
      <c r="TX52" s="1233"/>
      <c r="TY52" s="1233"/>
      <c r="TZ52" s="1233"/>
      <c r="UA52" s="1233"/>
      <c r="UB52" s="1233"/>
      <c r="UC52" s="1233"/>
      <c r="UD52" s="1232"/>
      <c r="UE52" s="1233"/>
      <c r="UF52" s="1233"/>
      <c r="UG52" s="1233"/>
      <c r="UH52" s="1233"/>
      <c r="UI52" s="1233"/>
      <c r="UJ52" s="1233"/>
      <c r="UK52" s="1233"/>
      <c r="UL52" s="1233"/>
      <c r="UM52" s="1232"/>
      <c r="UN52" s="1233"/>
      <c r="UO52" s="1233"/>
      <c r="UP52" s="1233"/>
      <c r="UQ52" s="1233"/>
      <c r="UR52" s="1233"/>
      <c r="US52" s="1233"/>
      <c r="UT52" s="1233"/>
      <c r="UU52" s="1233"/>
      <c r="UV52" s="1232"/>
      <c r="UW52" s="1233"/>
      <c r="UX52" s="1233"/>
      <c r="UY52" s="1233"/>
      <c r="UZ52" s="1233"/>
      <c r="VA52" s="1233"/>
      <c r="VB52" s="1233"/>
      <c r="VC52" s="1233"/>
      <c r="VD52" s="1233"/>
      <c r="VE52" s="1232"/>
      <c r="VF52" s="1233"/>
      <c r="VG52" s="1233"/>
      <c r="VH52" s="1233"/>
      <c r="VI52" s="1233"/>
      <c r="VJ52" s="1233"/>
      <c r="VK52" s="1233"/>
      <c r="VL52" s="1233"/>
      <c r="VM52" s="1233"/>
      <c r="VN52" s="1232"/>
      <c r="VO52" s="1233"/>
      <c r="VP52" s="1233"/>
      <c r="VQ52" s="1233"/>
      <c r="VR52" s="1233"/>
      <c r="VS52" s="1233"/>
      <c r="VT52" s="1233"/>
      <c r="VU52" s="1233"/>
      <c r="VV52" s="1233"/>
      <c r="VW52" s="1232"/>
      <c r="VX52" s="1233"/>
      <c r="VY52" s="1233"/>
      <c r="VZ52" s="1233"/>
      <c r="WA52" s="1233"/>
      <c r="WB52" s="1233"/>
      <c r="WC52" s="1233"/>
      <c r="WD52" s="1233"/>
      <c r="WE52" s="1233"/>
      <c r="WF52" s="1232"/>
      <c r="WG52" s="1233"/>
      <c r="WH52" s="1233"/>
      <c r="WI52" s="1233"/>
      <c r="WJ52" s="1233"/>
      <c r="WK52" s="1233"/>
      <c r="WL52" s="1233"/>
      <c r="WM52" s="1233"/>
      <c r="WN52" s="1233"/>
      <c r="WO52" s="1232"/>
      <c r="WP52" s="1233"/>
      <c r="WQ52" s="1233"/>
      <c r="WR52" s="1233"/>
      <c r="WS52" s="1233"/>
      <c r="WT52" s="1233"/>
      <c r="WU52" s="1233"/>
      <c r="WV52" s="1233"/>
      <c r="WW52" s="1233"/>
      <c r="WX52" s="1232"/>
      <c r="WY52" s="1233"/>
      <c r="WZ52" s="1233"/>
      <c r="XA52" s="1233"/>
      <c r="XB52" s="1233"/>
      <c r="XC52" s="1233"/>
      <c r="XD52" s="1233"/>
      <c r="XE52" s="1233"/>
      <c r="XF52" s="1233"/>
      <c r="XG52" s="1232"/>
      <c r="XH52" s="1233"/>
      <c r="XI52" s="1233"/>
      <c r="XJ52" s="1233"/>
      <c r="XK52" s="1233"/>
      <c r="XL52" s="1233"/>
      <c r="XM52" s="1233"/>
      <c r="XN52" s="1233"/>
      <c r="XO52" s="1233"/>
      <c r="XP52" s="1232"/>
      <c r="XQ52" s="1233"/>
      <c r="XR52" s="1233"/>
      <c r="XS52" s="1233"/>
      <c r="XT52" s="1233"/>
      <c r="XU52" s="1233"/>
      <c r="XV52" s="1233"/>
      <c r="XW52" s="1233"/>
      <c r="XX52" s="1233"/>
      <c r="XY52" s="1232"/>
      <c r="XZ52" s="1233"/>
      <c r="YA52" s="1233"/>
      <c r="YB52" s="1233"/>
      <c r="YC52" s="1233"/>
      <c r="YD52" s="1233"/>
      <c r="YE52" s="1233"/>
      <c r="YF52" s="1233"/>
      <c r="YG52" s="1233"/>
      <c r="YH52" s="1232"/>
      <c r="YI52" s="1233"/>
      <c r="YJ52" s="1233"/>
      <c r="YK52" s="1233"/>
      <c r="YL52" s="1233"/>
      <c r="YM52" s="1233"/>
      <c r="YN52" s="1233"/>
      <c r="YO52" s="1233"/>
      <c r="YP52" s="1233"/>
      <c r="YQ52" s="1232"/>
      <c r="YR52" s="1233"/>
      <c r="YS52" s="1233"/>
      <c r="YT52" s="1233"/>
      <c r="YU52" s="1233"/>
      <c r="YV52" s="1233"/>
      <c r="YW52" s="1233"/>
      <c r="YX52" s="1233"/>
      <c r="YY52" s="1233"/>
      <c r="YZ52" s="1232"/>
      <c r="ZA52" s="1233"/>
      <c r="ZB52" s="1233"/>
      <c r="ZC52" s="1233"/>
      <c r="ZD52" s="1233"/>
      <c r="ZE52" s="1233"/>
      <c r="ZF52" s="1233"/>
      <c r="ZG52" s="1233"/>
      <c r="ZH52" s="1233"/>
      <c r="ZI52" s="1232"/>
      <c r="ZJ52" s="1233"/>
      <c r="ZK52" s="1233"/>
      <c r="ZL52" s="1233"/>
      <c r="ZM52" s="1233"/>
      <c r="ZN52" s="1233"/>
      <c r="ZO52" s="1233"/>
      <c r="ZP52" s="1233"/>
      <c r="ZQ52" s="1233"/>
      <c r="ZR52" s="1232"/>
      <c r="ZS52" s="1233"/>
      <c r="ZT52" s="1233"/>
      <c r="ZU52" s="1233"/>
      <c r="ZV52" s="1233"/>
      <c r="ZW52" s="1233"/>
      <c r="ZX52" s="1233"/>
      <c r="ZY52" s="1233"/>
      <c r="ZZ52" s="1233"/>
      <c r="AAA52" s="1232"/>
      <c r="AAB52" s="1233"/>
      <c r="AAC52" s="1233"/>
      <c r="AAD52" s="1233"/>
      <c r="AAE52" s="1233"/>
      <c r="AAF52" s="1233"/>
      <c r="AAG52" s="1233"/>
      <c r="AAH52" s="1233"/>
      <c r="AAI52" s="1233"/>
      <c r="AAJ52" s="1232"/>
      <c r="AAK52" s="1233"/>
      <c r="AAL52" s="1233"/>
      <c r="AAM52" s="1233"/>
      <c r="AAN52" s="1233"/>
      <c r="AAO52" s="1233"/>
      <c r="AAP52" s="1233"/>
      <c r="AAQ52" s="1233"/>
      <c r="AAR52" s="1233"/>
      <c r="AAS52" s="1232"/>
      <c r="AAT52" s="1233"/>
      <c r="AAU52" s="1233"/>
      <c r="AAV52" s="1233"/>
      <c r="AAW52" s="1233"/>
      <c r="AAX52" s="1233"/>
      <c r="AAY52" s="1233"/>
      <c r="AAZ52" s="1233"/>
      <c r="ABA52" s="1233"/>
      <c r="ABB52" s="1232"/>
      <c r="ABC52" s="1233"/>
      <c r="ABD52" s="1233"/>
      <c r="ABE52" s="1233"/>
      <c r="ABF52" s="1233"/>
      <c r="ABG52" s="1233"/>
      <c r="ABH52" s="1233"/>
      <c r="ABI52" s="1233"/>
      <c r="ABJ52" s="1233"/>
      <c r="ABK52" s="1232"/>
      <c r="ABL52" s="1233"/>
      <c r="ABM52" s="1233"/>
      <c r="ABN52" s="1233"/>
      <c r="ABO52" s="1233"/>
      <c r="ABP52" s="1233"/>
      <c r="ABQ52" s="1233"/>
      <c r="ABR52" s="1233"/>
      <c r="ABS52" s="1233"/>
      <c r="ABT52" s="1232"/>
      <c r="ABU52" s="1233"/>
      <c r="ABV52" s="1233"/>
      <c r="ABW52" s="1233"/>
      <c r="ABX52" s="1233"/>
      <c r="ABY52" s="1233"/>
      <c r="ABZ52" s="1233"/>
      <c r="ACA52" s="1233"/>
      <c r="ACB52" s="1233"/>
      <c r="ACC52" s="1232"/>
      <c r="ACD52" s="1233"/>
      <c r="ACE52" s="1233"/>
      <c r="ACF52" s="1233"/>
      <c r="ACG52" s="1233"/>
      <c r="ACH52" s="1233"/>
      <c r="ACI52" s="1233"/>
      <c r="ACJ52" s="1233"/>
      <c r="ACK52" s="1233"/>
      <c r="ACL52" s="1232"/>
      <c r="ACM52" s="1233"/>
      <c r="ACN52" s="1233"/>
      <c r="ACO52" s="1233"/>
      <c r="ACP52" s="1233"/>
      <c r="ACQ52" s="1233"/>
      <c r="ACR52" s="1233"/>
      <c r="ACS52" s="1233"/>
      <c r="ACT52" s="1233"/>
      <c r="ACU52" s="1232"/>
      <c r="ACV52" s="1233"/>
      <c r="ACW52" s="1233"/>
      <c r="ACX52" s="1233"/>
      <c r="ACY52" s="1233"/>
      <c r="ACZ52" s="1233"/>
      <c r="ADA52" s="1233"/>
      <c r="ADB52" s="1233"/>
      <c r="ADC52" s="1233"/>
      <c r="ADD52" s="1232"/>
      <c r="ADE52" s="1233"/>
      <c r="ADF52" s="1233"/>
      <c r="ADG52" s="1233"/>
      <c r="ADH52" s="1233"/>
      <c r="ADI52" s="1233"/>
      <c r="ADJ52" s="1233"/>
      <c r="ADK52" s="1233"/>
      <c r="ADL52" s="1233"/>
      <c r="ADM52" s="1232"/>
      <c r="ADN52" s="1233"/>
      <c r="ADO52" s="1233"/>
      <c r="ADP52" s="1233"/>
      <c r="ADQ52" s="1233"/>
      <c r="ADR52" s="1233"/>
      <c r="ADS52" s="1233"/>
      <c r="ADT52" s="1233"/>
      <c r="ADU52" s="1233"/>
      <c r="ADV52" s="1232"/>
      <c r="ADW52" s="1233"/>
      <c r="ADX52" s="1233"/>
      <c r="ADY52" s="1233"/>
      <c r="ADZ52" s="1233"/>
      <c r="AEA52" s="1233"/>
      <c r="AEB52" s="1233"/>
      <c r="AEC52" s="1233"/>
      <c r="AED52" s="1233"/>
      <c r="AEE52" s="1232"/>
      <c r="AEF52" s="1233"/>
      <c r="AEG52" s="1233"/>
      <c r="AEH52" s="1233"/>
      <c r="AEI52" s="1233"/>
      <c r="AEJ52" s="1233"/>
      <c r="AEK52" s="1233"/>
      <c r="AEL52" s="1233"/>
      <c r="AEM52" s="1233"/>
      <c r="AEN52" s="1232"/>
      <c r="AEO52" s="1233"/>
      <c r="AEP52" s="1233"/>
      <c r="AEQ52" s="1233"/>
      <c r="AER52" s="1233"/>
      <c r="AES52" s="1233"/>
      <c r="AET52" s="1233"/>
      <c r="AEU52" s="1233"/>
      <c r="AEV52" s="1233"/>
      <c r="AEW52" s="1232"/>
      <c r="AEX52" s="1233"/>
      <c r="AEY52" s="1233"/>
      <c r="AEZ52" s="1233"/>
      <c r="AFA52" s="1233"/>
      <c r="AFB52" s="1233"/>
      <c r="AFC52" s="1233"/>
      <c r="AFD52" s="1233"/>
      <c r="AFE52" s="1233"/>
      <c r="AFF52" s="1232"/>
      <c r="AFG52" s="1233"/>
      <c r="AFH52" s="1233"/>
      <c r="AFI52" s="1233"/>
      <c r="AFJ52" s="1233"/>
      <c r="AFK52" s="1233"/>
      <c r="AFL52" s="1233"/>
      <c r="AFM52" s="1233"/>
      <c r="AFN52" s="1233"/>
      <c r="AFO52" s="1232"/>
      <c r="AFP52" s="1233"/>
      <c r="AFQ52" s="1233"/>
      <c r="AFR52" s="1233"/>
      <c r="AFS52" s="1233"/>
      <c r="AFT52" s="1233"/>
      <c r="AFU52" s="1233"/>
      <c r="AFV52" s="1233"/>
      <c r="AFW52" s="1233"/>
      <c r="AFX52" s="1232"/>
      <c r="AFY52" s="1233"/>
      <c r="AFZ52" s="1233"/>
      <c r="AGA52" s="1233"/>
      <c r="AGB52" s="1233"/>
      <c r="AGC52" s="1233"/>
      <c r="AGD52" s="1233"/>
      <c r="AGE52" s="1233"/>
      <c r="AGF52" s="1233"/>
      <c r="AGG52" s="1232"/>
      <c r="AGH52" s="1233"/>
      <c r="AGI52" s="1233"/>
      <c r="AGJ52" s="1233"/>
      <c r="AGK52" s="1233"/>
      <c r="AGL52" s="1233"/>
      <c r="AGM52" s="1233"/>
      <c r="AGN52" s="1233"/>
      <c r="AGO52" s="1233"/>
      <c r="AGP52" s="1232"/>
      <c r="AGQ52" s="1233"/>
      <c r="AGR52" s="1233"/>
      <c r="AGS52" s="1233"/>
      <c r="AGT52" s="1233"/>
      <c r="AGU52" s="1233"/>
      <c r="AGV52" s="1233"/>
      <c r="AGW52" s="1233"/>
      <c r="AGX52" s="1233"/>
      <c r="AGY52" s="1232"/>
      <c r="AGZ52" s="1233"/>
      <c r="AHA52" s="1233"/>
      <c r="AHB52" s="1233"/>
      <c r="AHC52" s="1233"/>
      <c r="AHD52" s="1233"/>
      <c r="AHE52" s="1233"/>
      <c r="AHF52" s="1233"/>
      <c r="AHG52" s="1233"/>
      <c r="AHH52" s="1232"/>
      <c r="AHI52" s="1233"/>
      <c r="AHJ52" s="1233"/>
      <c r="AHK52" s="1233"/>
      <c r="AHL52" s="1233"/>
      <c r="AHM52" s="1233"/>
      <c r="AHN52" s="1233"/>
      <c r="AHO52" s="1233"/>
      <c r="AHP52" s="1233"/>
      <c r="AHQ52" s="1232"/>
      <c r="AHR52" s="1233"/>
      <c r="AHS52" s="1233"/>
      <c r="AHT52" s="1233"/>
      <c r="AHU52" s="1233"/>
      <c r="AHV52" s="1233"/>
      <c r="AHW52" s="1233"/>
      <c r="AHX52" s="1233"/>
      <c r="AHY52" s="1233"/>
      <c r="AHZ52" s="1232"/>
      <c r="AIA52" s="1233"/>
      <c r="AIB52" s="1233"/>
      <c r="AIC52" s="1233"/>
      <c r="AID52" s="1233"/>
      <c r="AIE52" s="1233"/>
      <c r="AIF52" s="1233"/>
      <c r="AIG52" s="1233"/>
      <c r="AIH52" s="1233"/>
      <c r="AII52" s="1232"/>
      <c r="AIJ52" s="1233"/>
      <c r="AIK52" s="1233"/>
      <c r="AIL52" s="1233"/>
      <c r="AIM52" s="1233"/>
      <c r="AIN52" s="1233"/>
      <c r="AIO52" s="1233"/>
      <c r="AIP52" s="1233"/>
      <c r="AIQ52" s="1233"/>
      <c r="AIR52" s="1232"/>
      <c r="AIS52" s="1233"/>
      <c r="AIT52" s="1233"/>
      <c r="AIU52" s="1233"/>
      <c r="AIV52" s="1233"/>
      <c r="AIW52" s="1233"/>
      <c r="AIX52" s="1233"/>
      <c r="AIY52" s="1233"/>
      <c r="AIZ52" s="1233"/>
      <c r="AJA52" s="1232"/>
      <c r="AJB52" s="1233"/>
      <c r="AJC52" s="1233"/>
      <c r="AJD52" s="1233"/>
      <c r="AJE52" s="1233"/>
      <c r="AJF52" s="1233"/>
      <c r="AJG52" s="1233"/>
      <c r="AJH52" s="1233"/>
      <c r="AJI52" s="1233"/>
      <c r="AJJ52" s="1232"/>
      <c r="AJK52" s="1233"/>
      <c r="AJL52" s="1233"/>
      <c r="AJM52" s="1233"/>
      <c r="AJN52" s="1233"/>
      <c r="AJO52" s="1233"/>
      <c r="AJP52" s="1233"/>
      <c r="AJQ52" s="1233"/>
      <c r="AJR52" s="1233"/>
      <c r="AJS52" s="1232"/>
      <c r="AJT52" s="1233"/>
      <c r="AJU52" s="1233"/>
      <c r="AJV52" s="1233"/>
      <c r="AJW52" s="1233"/>
      <c r="AJX52" s="1233"/>
      <c r="AJY52" s="1233"/>
      <c r="AJZ52" s="1233"/>
      <c r="AKA52" s="1233"/>
      <c r="AKB52" s="1232"/>
      <c r="AKC52" s="1233"/>
      <c r="AKD52" s="1233"/>
      <c r="AKE52" s="1233"/>
      <c r="AKF52" s="1233"/>
      <c r="AKG52" s="1233"/>
      <c r="AKH52" s="1233"/>
      <c r="AKI52" s="1233"/>
      <c r="AKJ52" s="1233"/>
      <c r="AKK52" s="1232"/>
      <c r="AKL52" s="1233"/>
      <c r="AKM52" s="1233"/>
      <c r="AKN52" s="1233"/>
      <c r="AKO52" s="1233"/>
      <c r="AKP52" s="1233"/>
      <c r="AKQ52" s="1233"/>
      <c r="AKR52" s="1233"/>
      <c r="AKS52" s="1233"/>
      <c r="AKT52" s="1232"/>
      <c r="AKU52" s="1233"/>
      <c r="AKV52" s="1233"/>
      <c r="AKW52" s="1233"/>
      <c r="AKX52" s="1233"/>
      <c r="AKY52" s="1233"/>
      <c r="AKZ52" s="1233"/>
      <c r="ALA52" s="1233"/>
      <c r="ALB52" s="1233"/>
      <c r="ALC52" s="1232"/>
      <c r="ALD52" s="1233"/>
      <c r="ALE52" s="1233"/>
      <c r="ALF52" s="1233"/>
      <c r="ALG52" s="1233"/>
      <c r="ALH52" s="1233"/>
      <c r="ALI52" s="1233"/>
      <c r="ALJ52" s="1233"/>
      <c r="ALK52" s="1233"/>
      <c r="ALL52" s="1232"/>
      <c r="ALM52" s="1233"/>
      <c r="ALN52" s="1233"/>
      <c r="ALO52" s="1233"/>
      <c r="ALP52" s="1233"/>
      <c r="ALQ52" s="1233"/>
      <c r="ALR52" s="1233"/>
      <c r="ALS52" s="1233"/>
      <c r="ALT52" s="1233"/>
      <c r="ALU52" s="1232"/>
      <c r="ALV52" s="1233"/>
      <c r="ALW52" s="1233"/>
      <c r="ALX52" s="1233"/>
      <c r="ALY52" s="1233"/>
      <c r="ALZ52" s="1233"/>
      <c r="AMA52" s="1233"/>
      <c r="AMB52" s="1233"/>
      <c r="AMC52" s="1233"/>
      <c r="AMD52" s="1232"/>
      <c r="AME52" s="1233"/>
      <c r="AMF52" s="1233"/>
      <c r="AMG52" s="1233"/>
      <c r="AMH52" s="1233"/>
      <c r="AMI52" s="1233"/>
      <c r="AMJ52" s="1233"/>
      <c r="AMK52" s="1233"/>
      <c r="AML52" s="1233"/>
      <c r="AMM52" s="1232"/>
      <c r="AMN52" s="1233"/>
      <c r="AMO52" s="1233"/>
      <c r="AMP52" s="1233"/>
      <c r="AMQ52" s="1233"/>
      <c r="AMR52" s="1233"/>
      <c r="AMS52" s="1233"/>
      <c r="AMT52" s="1233"/>
      <c r="AMU52" s="1233"/>
      <c r="AMV52" s="1232"/>
      <c r="AMW52" s="1233"/>
      <c r="AMX52" s="1233"/>
      <c r="AMY52" s="1233"/>
      <c r="AMZ52" s="1233"/>
      <c r="ANA52" s="1233"/>
      <c r="ANB52" s="1233"/>
      <c r="ANC52" s="1233"/>
      <c r="AND52" s="1233"/>
      <c r="ANE52" s="1232"/>
      <c r="ANF52" s="1233"/>
      <c r="ANG52" s="1233"/>
      <c r="ANH52" s="1233"/>
      <c r="ANI52" s="1233"/>
      <c r="ANJ52" s="1233"/>
      <c r="ANK52" s="1233"/>
      <c r="ANL52" s="1233"/>
      <c r="ANM52" s="1233"/>
      <c r="ANN52" s="1232"/>
      <c r="ANO52" s="1233"/>
      <c r="ANP52" s="1233"/>
      <c r="ANQ52" s="1233"/>
      <c r="ANR52" s="1233"/>
      <c r="ANS52" s="1233"/>
      <c r="ANT52" s="1233"/>
      <c r="ANU52" s="1233"/>
      <c r="ANV52" s="1233"/>
      <c r="ANW52" s="1232"/>
      <c r="ANX52" s="1233"/>
      <c r="ANY52" s="1233"/>
      <c r="ANZ52" s="1233"/>
      <c r="AOA52" s="1233"/>
      <c r="AOB52" s="1233"/>
      <c r="AOC52" s="1233"/>
      <c r="AOD52" s="1233"/>
      <c r="AOE52" s="1233"/>
      <c r="AOF52" s="1232"/>
      <c r="AOG52" s="1233"/>
      <c r="AOH52" s="1233"/>
      <c r="AOI52" s="1233"/>
      <c r="AOJ52" s="1233"/>
      <c r="AOK52" s="1233"/>
      <c r="AOL52" s="1233"/>
      <c r="AOM52" s="1233"/>
      <c r="AON52" s="1233"/>
      <c r="AOO52" s="1232"/>
      <c r="AOP52" s="1233"/>
      <c r="AOQ52" s="1233"/>
      <c r="AOR52" s="1233"/>
      <c r="AOS52" s="1233"/>
      <c r="AOT52" s="1233"/>
      <c r="AOU52" s="1233"/>
      <c r="AOV52" s="1233"/>
      <c r="AOW52" s="1233"/>
      <c r="AOX52" s="1232"/>
      <c r="AOY52" s="1233"/>
      <c r="AOZ52" s="1233"/>
      <c r="APA52" s="1233"/>
      <c r="APB52" s="1233"/>
      <c r="APC52" s="1233"/>
      <c r="APD52" s="1233"/>
      <c r="APE52" s="1233"/>
      <c r="APF52" s="1233"/>
      <c r="APG52" s="1232"/>
      <c r="APH52" s="1233"/>
      <c r="API52" s="1233"/>
      <c r="APJ52" s="1233"/>
      <c r="APK52" s="1233"/>
      <c r="APL52" s="1233"/>
      <c r="APM52" s="1233"/>
      <c r="APN52" s="1233"/>
      <c r="APO52" s="1233"/>
      <c r="APP52" s="1232"/>
      <c r="APQ52" s="1233"/>
      <c r="APR52" s="1233"/>
      <c r="APS52" s="1233"/>
      <c r="APT52" s="1233"/>
      <c r="APU52" s="1233"/>
      <c r="APV52" s="1233"/>
      <c r="APW52" s="1233"/>
      <c r="APX52" s="1233"/>
      <c r="APY52" s="1232"/>
      <c r="APZ52" s="1233"/>
      <c r="AQA52" s="1233"/>
      <c r="AQB52" s="1233"/>
      <c r="AQC52" s="1233"/>
      <c r="AQD52" s="1233"/>
      <c r="AQE52" s="1233"/>
      <c r="AQF52" s="1233"/>
      <c r="AQG52" s="1233"/>
      <c r="AQH52" s="1232"/>
      <c r="AQI52" s="1233"/>
      <c r="AQJ52" s="1233"/>
      <c r="AQK52" s="1233"/>
      <c r="AQL52" s="1233"/>
      <c r="AQM52" s="1233"/>
      <c r="AQN52" s="1233"/>
      <c r="AQO52" s="1233"/>
      <c r="AQP52" s="1233"/>
      <c r="AQQ52" s="1232"/>
      <c r="AQR52" s="1233"/>
      <c r="AQS52" s="1233"/>
      <c r="AQT52" s="1233"/>
      <c r="AQU52" s="1233"/>
      <c r="AQV52" s="1233"/>
      <c r="AQW52" s="1233"/>
      <c r="AQX52" s="1233"/>
      <c r="AQY52" s="1233"/>
      <c r="AQZ52" s="1232"/>
      <c r="ARA52" s="1233"/>
      <c r="ARB52" s="1233"/>
      <c r="ARC52" s="1233"/>
      <c r="ARD52" s="1233"/>
      <c r="ARE52" s="1233"/>
      <c r="ARF52" s="1233"/>
      <c r="ARG52" s="1233"/>
      <c r="ARH52" s="1233"/>
      <c r="ARI52" s="1232"/>
      <c r="ARJ52" s="1233"/>
      <c r="ARK52" s="1233"/>
      <c r="ARL52" s="1233"/>
      <c r="ARM52" s="1233"/>
      <c r="ARN52" s="1233"/>
      <c r="ARO52" s="1233"/>
      <c r="ARP52" s="1233"/>
      <c r="ARQ52" s="1233"/>
      <c r="ARR52" s="1232"/>
      <c r="ARS52" s="1233"/>
      <c r="ART52" s="1233"/>
      <c r="ARU52" s="1233"/>
      <c r="ARV52" s="1233"/>
      <c r="ARW52" s="1233"/>
      <c r="ARX52" s="1233"/>
      <c r="ARY52" s="1233"/>
      <c r="ARZ52" s="1233"/>
      <c r="ASA52" s="1232"/>
      <c r="ASB52" s="1233"/>
      <c r="ASC52" s="1233"/>
      <c r="ASD52" s="1233"/>
      <c r="ASE52" s="1233"/>
      <c r="ASF52" s="1233"/>
      <c r="ASG52" s="1233"/>
      <c r="ASH52" s="1233"/>
      <c r="ASI52" s="1233"/>
      <c r="ASJ52" s="1232"/>
      <c r="ASK52" s="1233"/>
      <c r="ASL52" s="1233"/>
      <c r="ASM52" s="1233"/>
      <c r="ASN52" s="1233"/>
      <c r="ASO52" s="1233"/>
      <c r="ASP52" s="1233"/>
      <c r="ASQ52" s="1233"/>
      <c r="ASR52" s="1233"/>
      <c r="ASS52" s="1232"/>
      <c r="AST52" s="1233"/>
      <c r="ASU52" s="1233"/>
      <c r="ASV52" s="1233"/>
      <c r="ASW52" s="1233"/>
      <c r="ASX52" s="1233"/>
      <c r="ASY52" s="1233"/>
      <c r="ASZ52" s="1233"/>
      <c r="ATA52" s="1233"/>
      <c r="ATB52" s="1232"/>
      <c r="ATC52" s="1233"/>
      <c r="ATD52" s="1233"/>
      <c r="ATE52" s="1233"/>
      <c r="ATF52" s="1233"/>
      <c r="ATG52" s="1233"/>
      <c r="ATH52" s="1233"/>
      <c r="ATI52" s="1233"/>
      <c r="ATJ52" s="1233"/>
      <c r="ATK52" s="1232"/>
      <c r="ATL52" s="1233"/>
      <c r="ATM52" s="1233"/>
      <c r="ATN52" s="1233"/>
      <c r="ATO52" s="1233"/>
      <c r="ATP52" s="1233"/>
      <c r="ATQ52" s="1233"/>
      <c r="ATR52" s="1233"/>
      <c r="ATS52" s="1233"/>
      <c r="ATT52" s="1232"/>
      <c r="ATU52" s="1233"/>
      <c r="ATV52" s="1233"/>
      <c r="ATW52" s="1233"/>
      <c r="ATX52" s="1233"/>
      <c r="ATY52" s="1233"/>
      <c r="ATZ52" s="1233"/>
      <c r="AUA52" s="1233"/>
      <c r="AUB52" s="1233"/>
      <c r="AUC52" s="1232"/>
      <c r="AUD52" s="1233"/>
      <c r="AUE52" s="1233"/>
      <c r="AUF52" s="1233"/>
      <c r="AUG52" s="1233"/>
      <c r="AUH52" s="1233"/>
      <c r="AUI52" s="1233"/>
      <c r="AUJ52" s="1233"/>
      <c r="AUK52" s="1233"/>
      <c r="AUL52" s="1232"/>
      <c r="AUM52" s="1233"/>
      <c r="AUN52" s="1233"/>
      <c r="AUO52" s="1233"/>
      <c r="AUP52" s="1233"/>
      <c r="AUQ52" s="1233"/>
      <c r="AUR52" s="1233"/>
      <c r="AUS52" s="1233"/>
      <c r="AUT52" s="1233"/>
      <c r="AUU52" s="1232"/>
      <c r="AUV52" s="1233"/>
      <c r="AUW52" s="1233"/>
      <c r="AUX52" s="1233"/>
      <c r="AUY52" s="1233"/>
      <c r="AUZ52" s="1233"/>
      <c r="AVA52" s="1233"/>
      <c r="AVB52" s="1233"/>
      <c r="AVC52" s="1233"/>
      <c r="AVD52" s="1232"/>
      <c r="AVE52" s="1233"/>
      <c r="AVF52" s="1233"/>
      <c r="AVG52" s="1233"/>
      <c r="AVH52" s="1233"/>
      <c r="AVI52" s="1233"/>
      <c r="AVJ52" s="1233"/>
      <c r="AVK52" s="1233"/>
      <c r="AVL52" s="1233"/>
      <c r="AVM52" s="1232"/>
      <c r="AVN52" s="1233"/>
      <c r="AVO52" s="1233"/>
      <c r="AVP52" s="1233"/>
      <c r="AVQ52" s="1233"/>
      <c r="AVR52" s="1233"/>
      <c r="AVS52" s="1233"/>
      <c r="AVT52" s="1233"/>
      <c r="AVU52" s="1233"/>
      <c r="AVV52" s="1232"/>
      <c r="AVW52" s="1233"/>
      <c r="AVX52" s="1233"/>
      <c r="AVY52" s="1233"/>
      <c r="AVZ52" s="1233"/>
      <c r="AWA52" s="1233"/>
      <c r="AWB52" s="1233"/>
      <c r="AWC52" s="1233"/>
      <c r="AWD52" s="1233"/>
      <c r="AWE52" s="1232"/>
      <c r="AWF52" s="1233"/>
      <c r="AWG52" s="1233"/>
      <c r="AWH52" s="1233"/>
      <c r="AWI52" s="1233"/>
      <c r="AWJ52" s="1233"/>
      <c r="AWK52" s="1233"/>
      <c r="AWL52" s="1233"/>
      <c r="AWM52" s="1233"/>
      <c r="AWN52" s="1232"/>
      <c r="AWO52" s="1233"/>
      <c r="AWP52" s="1233"/>
      <c r="AWQ52" s="1233"/>
      <c r="AWR52" s="1233"/>
      <c r="AWS52" s="1233"/>
      <c r="AWT52" s="1233"/>
      <c r="AWU52" s="1233"/>
      <c r="AWV52" s="1233"/>
      <c r="AWW52" s="1232"/>
      <c r="AWX52" s="1233"/>
      <c r="AWY52" s="1233"/>
      <c r="AWZ52" s="1233"/>
      <c r="AXA52" s="1233"/>
      <c r="AXB52" s="1233"/>
      <c r="AXC52" s="1233"/>
      <c r="AXD52" s="1233"/>
      <c r="AXE52" s="1233"/>
      <c r="AXF52" s="1232"/>
      <c r="AXG52" s="1233"/>
      <c r="AXH52" s="1233"/>
      <c r="AXI52" s="1233"/>
      <c r="AXJ52" s="1233"/>
      <c r="AXK52" s="1233"/>
      <c r="AXL52" s="1233"/>
      <c r="AXM52" s="1233"/>
      <c r="AXN52" s="1233"/>
      <c r="AXO52" s="1232"/>
      <c r="AXP52" s="1233"/>
      <c r="AXQ52" s="1233"/>
      <c r="AXR52" s="1233"/>
      <c r="AXS52" s="1233"/>
      <c r="AXT52" s="1233"/>
      <c r="AXU52" s="1233"/>
      <c r="AXV52" s="1233"/>
      <c r="AXW52" s="1233"/>
      <c r="AXX52" s="1232"/>
      <c r="AXY52" s="1233"/>
      <c r="AXZ52" s="1233"/>
      <c r="AYA52" s="1233"/>
      <c r="AYB52" s="1233"/>
      <c r="AYC52" s="1233"/>
      <c r="AYD52" s="1233"/>
      <c r="AYE52" s="1233"/>
      <c r="AYF52" s="1233"/>
      <c r="AYG52" s="1232"/>
      <c r="AYH52" s="1233"/>
      <c r="AYI52" s="1233"/>
      <c r="AYJ52" s="1233"/>
      <c r="AYK52" s="1233"/>
      <c r="AYL52" s="1233"/>
      <c r="AYM52" s="1233"/>
      <c r="AYN52" s="1233"/>
      <c r="AYO52" s="1233"/>
      <c r="AYP52" s="1232"/>
      <c r="AYQ52" s="1233"/>
      <c r="AYR52" s="1233"/>
      <c r="AYS52" s="1233"/>
      <c r="AYT52" s="1233"/>
      <c r="AYU52" s="1233"/>
      <c r="AYV52" s="1233"/>
      <c r="AYW52" s="1233"/>
      <c r="AYX52" s="1233"/>
      <c r="AYY52" s="1232"/>
      <c r="AYZ52" s="1233"/>
      <c r="AZA52" s="1233"/>
      <c r="AZB52" s="1233"/>
      <c r="AZC52" s="1233"/>
      <c r="AZD52" s="1233"/>
      <c r="AZE52" s="1233"/>
      <c r="AZF52" s="1233"/>
      <c r="AZG52" s="1233"/>
      <c r="AZH52" s="1232"/>
      <c r="AZI52" s="1233"/>
      <c r="AZJ52" s="1233"/>
      <c r="AZK52" s="1233"/>
      <c r="AZL52" s="1233"/>
      <c r="AZM52" s="1233"/>
      <c r="AZN52" s="1233"/>
      <c r="AZO52" s="1233"/>
      <c r="AZP52" s="1233"/>
      <c r="AZQ52" s="1232"/>
      <c r="AZR52" s="1233"/>
      <c r="AZS52" s="1233"/>
      <c r="AZT52" s="1233"/>
      <c r="AZU52" s="1233"/>
      <c r="AZV52" s="1233"/>
      <c r="AZW52" s="1233"/>
      <c r="AZX52" s="1233"/>
      <c r="AZY52" s="1233"/>
      <c r="AZZ52" s="1232"/>
      <c r="BAA52" s="1233"/>
      <c r="BAB52" s="1233"/>
      <c r="BAC52" s="1233"/>
      <c r="BAD52" s="1233"/>
      <c r="BAE52" s="1233"/>
      <c r="BAF52" s="1233"/>
      <c r="BAG52" s="1233"/>
      <c r="BAH52" s="1233"/>
      <c r="BAI52" s="1232"/>
      <c r="BAJ52" s="1233"/>
      <c r="BAK52" s="1233"/>
      <c r="BAL52" s="1233"/>
      <c r="BAM52" s="1233"/>
      <c r="BAN52" s="1233"/>
      <c r="BAO52" s="1233"/>
      <c r="BAP52" s="1233"/>
      <c r="BAQ52" s="1233"/>
      <c r="BAR52" s="1232"/>
      <c r="BAS52" s="1233"/>
      <c r="BAT52" s="1233"/>
      <c r="BAU52" s="1233"/>
      <c r="BAV52" s="1233"/>
      <c r="BAW52" s="1233"/>
      <c r="BAX52" s="1233"/>
      <c r="BAY52" s="1233"/>
      <c r="BAZ52" s="1233"/>
      <c r="BBA52" s="1232"/>
      <c r="BBB52" s="1233"/>
      <c r="BBC52" s="1233"/>
      <c r="BBD52" s="1233"/>
      <c r="BBE52" s="1233"/>
      <c r="BBF52" s="1233"/>
      <c r="BBG52" s="1233"/>
      <c r="BBH52" s="1233"/>
      <c r="BBI52" s="1233"/>
      <c r="BBJ52" s="1232"/>
      <c r="BBK52" s="1233"/>
      <c r="BBL52" s="1233"/>
      <c r="BBM52" s="1233"/>
      <c r="BBN52" s="1233"/>
      <c r="BBO52" s="1233"/>
      <c r="BBP52" s="1233"/>
      <c r="BBQ52" s="1233"/>
      <c r="BBR52" s="1233"/>
      <c r="BBS52" s="1232"/>
      <c r="BBT52" s="1233"/>
      <c r="BBU52" s="1233"/>
      <c r="BBV52" s="1233"/>
      <c r="BBW52" s="1233"/>
      <c r="BBX52" s="1233"/>
      <c r="BBY52" s="1233"/>
      <c r="BBZ52" s="1233"/>
      <c r="BCA52" s="1233"/>
      <c r="BCB52" s="1232"/>
      <c r="BCC52" s="1233"/>
      <c r="BCD52" s="1233"/>
      <c r="BCE52" s="1233"/>
      <c r="BCF52" s="1233"/>
      <c r="BCG52" s="1233"/>
      <c r="BCH52" s="1233"/>
      <c r="BCI52" s="1233"/>
      <c r="BCJ52" s="1233"/>
      <c r="BCK52" s="1232"/>
      <c r="BCL52" s="1233"/>
      <c r="BCM52" s="1233"/>
      <c r="BCN52" s="1233"/>
      <c r="BCO52" s="1233"/>
      <c r="BCP52" s="1233"/>
      <c r="BCQ52" s="1233"/>
      <c r="BCR52" s="1233"/>
      <c r="BCS52" s="1233"/>
      <c r="BCT52" s="1232"/>
      <c r="BCU52" s="1233"/>
      <c r="BCV52" s="1233"/>
      <c r="BCW52" s="1233"/>
      <c r="BCX52" s="1233"/>
      <c r="BCY52" s="1233"/>
      <c r="BCZ52" s="1233"/>
      <c r="BDA52" s="1233"/>
      <c r="BDB52" s="1233"/>
      <c r="BDC52" s="1232"/>
      <c r="BDD52" s="1233"/>
      <c r="BDE52" s="1233"/>
      <c r="BDF52" s="1233"/>
      <c r="BDG52" s="1233"/>
      <c r="BDH52" s="1233"/>
      <c r="BDI52" s="1233"/>
      <c r="BDJ52" s="1233"/>
      <c r="BDK52" s="1233"/>
      <c r="BDL52" s="1232"/>
      <c r="BDM52" s="1233"/>
      <c r="BDN52" s="1233"/>
      <c r="BDO52" s="1233"/>
      <c r="BDP52" s="1233"/>
      <c r="BDQ52" s="1233"/>
      <c r="BDR52" s="1233"/>
      <c r="BDS52" s="1233"/>
      <c r="BDT52" s="1233"/>
      <c r="BDU52" s="1232"/>
      <c r="BDV52" s="1233"/>
      <c r="BDW52" s="1233"/>
      <c r="BDX52" s="1233"/>
      <c r="BDY52" s="1233"/>
      <c r="BDZ52" s="1233"/>
      <c r="BEA52" s="1233"/>
      <c r="BEB52" s="1233"/>
      <c r="BEC52" s="1233"/>
      <c r="BED52" s="1232"/>
      <c r="BEE52" s="1233"/>
      <c r="BEF52" s="1233"/>
      <c r="BEG52" s="1233"/>
      <c r="BEH52" s="1233"/>
      <c r="BEI52" s="1233"/>
      <c r="BEJ52" s="1233"/>
      <c r="BEK52" s="1233"/>
      <c r="BEL52" s="1233"/>
      <c r="BEM52" s="1232"/>
      <c r="BEN52" s="1233"/>
      <c r="BEO52" s="1233"/>
      <c r="BEP52" s="1233"/>
      <c r="BEQ52" s="1233"/>
      <c r="BER52" s="1233"/>
      <c r="BES52" s="1233"/>
      <c r="BET52" s="1233"/>
      <c r="BEU52" s="1233"/>
      <c r="BEV52" s="1232"/>
      <c r="BEW52" s="1233"/>
      <c r="BEX52" s="1233"/>
      <c r="BEY52" s="1233"/>
      <c r="BEZ52" s="1233"/>
      <c r="BFA52" s="1233"/>
      <c r="BFB52" s="1233"/>
      <c r="BFC52" s="1233"/>
      <c r="BFD52" s="1233"/>
      <c r="BFE52" s="1232"/>
      <c r="BFF52" s="1233"/>
      <c r="BFG52" s="1233"/>
      <c r="BFH52" s="1233"/>
      <c r="BFI52" s="1233"/>
      <c r="BFJ52" s="1233"/>
      <c r="BFK52" s="1233"/>
      <c r="BFL52" s="1233"/>
      <c r="BFM52" s="1233"/>
      <c r="BFN52" s="1232"/>
      <c r="BFO52" s="1233"/>
      <c r="BFP52" s="1233"/>
      <c r="BFQ52" s="1233"/>
      <c r="BFR52" s="1233"/>
      <c r="BFS52" s="1233"/>
      <c r="BFT52" s="1233"/>
      <c r="BFU52" s="1233"/>
      <c r="BFV52" s="1233"/>
      <c r="BFW52" s="1232"/>
      <c r="BFX52" s="1233"/>
      <c r="BFY52" s="1233"/>
      <c r="BFZ52" s="1233"/>
      <c r="BGA52" s="1233"/>
      <c r="BGB52" s="1233"/>
      <c r="BGC52" s="1233"/>
      <c r="BGD52" s="1233"/>
      <c r="BGE52" s="1233"/>
      <c r="BGF52" s="1232"/>
      <c r="BGG52" s="1233"/>
      <c r="BGH52" s="1233"/>
      <c r="BGI52" s="1233"/>
      <c r="BGJ52" s="1233"/>
      <c r="BGK52" s="1233"/>
      <c r="BGL52" s="1233"/>
      <c r="BGM52" s="1233"/>
      <c r="BGN52" s="1233"/>
      <c r="BGO52" s="1232"/>
      <c r="BGP52" s="1233"/>
      <c r="BGQ52" s="1233"/>
      <c r="BGR52" s="1233"/>
      <c r="BGS52" s="1233"/>
      <c r="BGT52" s="1233"/>
      <c r="BGU52" s="1233"/>
      <c r="BGV52" s="1233"/>
      <c r="BGW52" s="1233"/>
      <c r="BGX52" s="1232"/>
      <c r="BGY52" s="1233"/>
      <c r="BGZ52" s="1233"/>
      <c r="BHA52" s="1233"/>
      <c r="BHB52" s="1233"/>
      <c r="BHC52" s="1233"/>
      <c r="BHD52" s="1233"/>
      <c r="BHE52" s="1233"/>
      <c r="BHF52" s="1233"/>
      <c r="BHG52" s="1232"/>
      <c r="BHH52" s="1233"/>
      <c r="BHI52" s="1233"/>
      <c r="BHJ52" s="1233"/>
      <c r="BHK52" s="1233"/>
      <c r="BHL52" s="1233"/>
      <c r="BHM52" s="1233"/>
      <c r="BHN52" s="1233"/>
      <c r="BHO52" s="1233"/>
      <c r="BHP52" s="1232"/>
      <c r="BHQ52" s="1233"/>
      <c r="BHR52" s="1233"/>
      <c r="BHS52" s="1233"/>
      <c r="BHT52" s="1233"/>
      <c r="BHU52" s="1233"/>
      <c r="BHV52" s="1233"/>
      <c r="BHW52" s="1233"/>
      <c r="BHX52" s="1233"/>
      <c r="BHY52" s="1232"/>
      <c r="BHZ52" s="1233"/>
      <c r="BIA52" s="1233"/>
      <c r="BIB52" s="1233"/>
      <c r="BIC52" s="1233"/>
      <c r="BID52" s="1233"/>
      <c r="BIE52" s="1233"/>
      <c r="BIF52" s="1233"/>
      <c r="BIG52" s="1233"/>
      <c r="BIH52" s="1232"/>
      <c r="BII52" s="1233"/>
      <c r="BIJ52" s="1233"/>
      <c r="BIK52" s="1233"/>
      <c r="BIL52" s="1233"/>
      <c r="BIM52" s="1233"/>
      <c r="BIN52" s="1233"/>
      <c r="BIO52" s="1233"/>
      <c r="BIP52" s="1233"/>
      <c r="BIQ52" s="1232"/>
      <c r="BIR52" s="1233"/>
      <c r="BIS52" s="1233"/>
      <c r="BIT52" s="1233"/>
      <c r="BIU52" s="1233"/>
      <c r="BIV52" s="1233"/>
      <c r="BIW52" s="1233"/>
      <c r="BIX52" s="1233"/>
      <c r="BIY52" s="1233"/>
      <c r="BIZ52" s="1232"/>
      <c r="BJA52" s="1233"/>
      <c r="BJB52" s="1233"/>
      <c r="BJC52" s="1233"/>
      <c r="BJD52" s="1233"/>
      <c r="BJE52" s="1233"/>
      <c r="BJF52" s="1233"/>
      <c r="BJG52" s="1233"/>
      <c r="BJH52" s="1233"/>
      <c r="BJI52" s="1232"/>
      <c r="BJJ52" s="1233"/>
      <c r="BJK52" s="1233"/>
      <c r="BJL52" s="1233"/>
      <c r="BJM52" s="1233"/>
      <c r="BJN52" s="1233"/>
      <c r="BJO52" s="1233"/>
      <c r="BJP52" s="1233"/>
      <c r="BJQ52" s="1233"/>
      <c r="BJR52" s="1232"/>
      <c r="BJS52" s="1233"/>
      <c r="BJT52" s="1233"/>
      <c r="BJU52" s="1233"/>
      <c r="BJV52" s="1233"/>
      <c r="BJW52" s="1233"/>
      <c r="BJX52" s="1233"/>
      <c r="BJY52" s="1233"/>
      <c r="BJZ52" s="1233"/>
      <c r="BKA52" s="1232"/>
      <c r="BKB52" s="1233"/>
      <c r="BKC52" s="1233"/>
      <c r="BKD52" s="1233"/>
      <c r="BKE52" s="1233"/>
      <c r="BKF52" s="1233"/>
      <c r="BKG52" s="1233"/>
      <c r="BKH52" s="1233"/>
      <c r="BKI52" s="1233"/>
      <c r="BKJ52" s="1232"/>
      <c r="BKK52" s="1233"/>
      <c r="BKL52" s="1233"/>
      <c r="BKM52" s="1233"/>
      <c r="BKN52" s="1233"/>
      <c r="BKO52" s="1233"/>
      <c r="BKP52" s="1233"/>
      <c r="BKQ52" s="1233"/>
      <c r="BKR52" s="1233"/>
      <c r="BKS52" s="1232"/>
      <c r="BKT52" s="1233"/>
      <c r="BKU52" s="1233"/>
      <c r="BKV52" s="1233"/>
      <c r="BKW52" s="1233"/>
      <c r="BKX52" s="1233"/>
      <c r="BKY52" s="1233"/>
      <c r="BKZ52" s="1233"/>
      <c r="BLA52" s="1233"/>
      <c r="BLB52" s="1232"/>
      <c r="BLC52" s="1233"/>
      <c r="BLD52" s="1233"/>
      <c r="BLE52" s="1233"/>
      <c r="BLF52" s="1233"/>
      <c r="BLG52" s="1233"/>
      <c r="BLH52" s="1233"/>
      <c r="BLI52" s="1233"/>
      <c r="BLJ52" s="1233"/>
      <c r="BLK52" s="1232"/>
      <c r="BLL52" s="1233"/>
      <c r="BLM52" s="1233"/>
      <c r="BLN52" s="1233"/>
      <c r="BLO52" s="1233"/>
      <c r="BLP52" s="1233"/>
      <c r="BLQ52" s="1233"/>
      <c r="BLR52" s="1233"/>
      <c r="BLS52" s="1233"/>
      <c r="BLT52" s="1232"/>
      <c r="BLU52" s="1233"/>
      <c r="BLV52" s="1233"/>
      <c r="BLW52" s="1233"/>
      <c r="BLX52" s="1233"/>
      <c r="BLY52" s="1233"/>
      <c r="BLZ52" s="1233"/>
      <c r="BMA52" s="1233"/>
      <c r="BMB52" s="1233"/>
      <c r="BMC52" s="1232"/>
      <c r="BMD52" s="1233"/>
      <c r="BME52" s="1233"/>
      <c r="BMF52" s="1233"/>
      <c r="BMG52" s="1233"/>
      <c r="BMH52" s="1233"/>
      <c r="BMI52" s="1233"/>
      <c r="BMJ52" s="1233"/>
      <c r="BMK52" s="1233"/>
      <c r="BML52" s="1232"/>
      <c r="BMM52" s="1233"/>
      <c r="BMN52" s="1233"/>
      <c r="BMO52" s="1233"/>
      <c r="BMP52" s="1233"/>
      <c r="BMQ52" s="1233"/>
      <c r="BMR52" s="1233"/>
      <c r="BMS52" s="1233"/>
      <c r="BMT52" s="1233"/>
      <c r="BMU52" s="1232"/>
      <c r="BMV52" s="1233"/>
      <c r="BMW52" s="1233"/>
      <c r="BMX52" s="1233"/>
      <c r="BMY52" s="1233"/>
      <c r="BMZ52" s="1233"/>
      <c r="BNA52" s="1233"/>
      <c r="BNB52" s="1233"/>
      <c r="BNC52" s="1233"/>
      <c r="BND52" s="1232"/>
      <c r="BNE52" s="1233"/>
      <c r="BNF52" s="1233"/>
      <c r="BNG52" s="1233"/>
      <c r="BNH52" s="1233"/>
      <c r="BNI52" s="1233"/>
      <c r="BNJ52" s="1233"/>
      <c r="BNK52" s="1233"/>
      <c r="BNL52" s="1233"/>
      <c r="BNM52" s="1232"/>
      <c r="BNN52" s="1233"/>
      <c r="BNO52" s="1233"/>
      <c r="BNP52" s="1233"/>
      <c r="BNQ52" s="1233"/>
      <c r="BNR52" s="1233"/>
      <c r="BNS52" s="1233"/>
      <c r="BNT52" s="1233"/>
      <c r="BNU52" s="1233"/>
      <c r="BNV52" s="1232"/>
      <c r="BNW52" s="1233"/>
      <c r="BNX52" s="1233"/>
      <c r="BNY52" s="1233"/>
      <c r="BNZ52" s="1233"/>
      <c r="BOA52" s="1233"/>
      <c r="BOB52" s="1233"/>
      <c r="BOC52" s="1233"/>
      <c r="BOD52" s="1233"/>
      <c r="BOE52" s="1232"/>
      <c r="BOF52" s="1233"/>
      <c r="BOG52" s="1233"/>
      <c r="BOH52" s="1233"/>
      <c r="BOI52" s="1233"/>
      <c r="BOJ52" s="1233"/>
      <c r="BOK52" s="1233"/>
      <c r="BOL52" s="1233"/>
      <c r="BOM52" s="1233"/>
      <c r="BON52" s="1232"/>
      <c r="BOO52" s="1233"/>
      <c r="BOP52" s="1233"/>
      <c r="BOQ52" s="1233"/>
      <c r="BOR52" s="1233"/>
      <c r="BOS52" s="1233"/>
      <c r="BOT52" s="1233"/>
      <c r="BOU52" s="1233"/>
      <c r="BOV52" s="1233"/>
      <c r="BOW52" s="1232"/>
      <c r="BOX52" s="1233"/>
      <c r="BOY52" s="1233"/>
      <c r="BOZ52" s="1233"/>
      <c r="BPA52" s="1233"/>
      <c r="BPB52" s="1233"/>
      <c r="BPC52" s="1233"/>
      <c r="BPD52" s="1233"/>
      <c r="BPE52" s="1233"/>
      <c r="BPF52" s="1232"/>
      <c r="BPG52" s="1233"/>
      <c r="BPH52" s="1233"/>
      <c r="BPI52" s="1233"/>
      <c r="BPJ52" s="1233"/>
      <c r="BPK52" s="1233"/>
      <c r="BPL52" s="1233"/>
      <c r="BPM52" s="1233"/>
      <c r="BPN52" s="1233"/>
      <c r="BPO52" s="1232"/>
      <c r="BPP52" s="1233"/>
      <c r="BPQ52" s="1233"/>
      <c r="BPR52" s="1233"/>
      <c r="BPS52" s="1233"/>
      <c r="BPT52" s="1233"/>
      <c r="BPU52" s="1233"/>
      <c r="BPV52" s="1233"/>
      <c r="BPW52" s="1233"/>
      <c r="BPX52" s="1232"/>
      <c r="BPY52" s="1233"/>
      <c r="BPZ52" s="1233"/>
      <c r="BQA52" s="1233"/>
      <c r="BQB52" s="1233"/>
      <c r="BQC52" s="1233"/>
      <c r="BQD52" s="1233"/>
      <c r="BQE52" s="1233"/>
      <c r="BQF52" s="1233"/>
      <c r="BQG52" s="1232"/>
      <c r="BQH52" s="1233"/>
      <c r="BQI52" s="1233"/>
      <c r="BQJ52" s="1233"/>
      <c r="BQK52" s="1233"/>
      <c r="BQL52" s="1233"/>
      <c r="BQM52" s="1233"/>
      <c r="BQN52" s="1233"/>
      <c r="BQO52" s="1233"/>
      <c r="BQP52" s="1232"/>
      <c r="BQQ52" s="1233"/>
      <c r="BQR52" s="1233"/>
      <c r="BQS52" s="1233"/>
      <c r="BQT52" s="1233"/>
      <c r="BQU52" s="1233"/>
      <c r="BQV52" s="1233"/>
      <c r="BQW52" s="1233"/>
      <c r="BQX52" s="1233"/>
      <c r="BQY52" s="1232"/>
      <c r="BQZ52" s="1233"/>
      <c r="BRA52" s="1233"/>
      <c r="BRB52" s="1233"/>
      <c r="BRC52" s="1233"/>
      <c r="BRD52" s="1233"/>
      <c r="BRE52" s="1233"/>
      <c r="BRF52" s="1233"/>
      <c r="BRG52" s="1233"/>
      <c r="BRH52" s="1232"/>
      <c r="BRI52" s="1233"/>
      <c r="BRJ52" s="1233"/>
      <c r="BRK52" s="1233"/>
      <c r="BRL52" s="1233"/>
      <c r="BRM52" s="1233"/>
      <c r="BRN52" s="1233"/>
      <c r="BRO52" s="1233"/>
      <c r="BRP52" s="1233"/>
      <c r="BRQ52" s="1232"/>
      <c r="BRR52" s="1233"/>
      <c r="BRS52" s="1233"/>
      <c r="BRT52" s="1233"/>
      <c r="BRU52" s="1233"/>
      <c r="BRV52" s="1233"/>
      <c r="BRW52" s="1233"/>
      <c r="BRX52" s="1233"/>
      <c r="BRY52" s="1233"/>
      <c r="BRZ52" s="1232"/>
      <c r="BSA52" s="1233"/>
      <c r="BSB52" s="1233"/>
      <c r="BSC52" s="1233"/>
      <c r="BSD52" s="1233"/>
      <c r="BSE52" s="1233"/>
      <c r="BSF52" s="1233"/>
      <c r="BSG52" s="1233"/>
      <c r="BSH52" s="1233"/>
      <c r="BSI52" s="1232"/>
      <c r="BSJ52" s="1233"/>
      <c r="BSK52" s="1233"/>
      <c r="BSL52" s="1233"/>
      <c r="BSM52" s="1233"/>
      <c r="BSN52" s="1233"/>
      <c r="BSO52" s="1233"/>
      <c r="BSP52" s="1233"/>
      <c r="BSQ52" s="1233"/>
      <c r="BSR52" s="1232"/>
      <c r="BSS52" s="1233"/>
      <c r="BST52" s="1233"/>
      <c r="BSU52" s="1233"/>
      <c r="BSV52" s="1233"/>
      <c r="BSW52" s="1233"/>
      <c r="BSX52" s="1233"/>
      <c r="BSY52" s="1233"/>
      <c r="BSZ52" s="1233"/>
      <c r="BTA52" s="1232"/>
      <c r="BTB52" s="1233"/>
      <c r="BTC52" s="1233"/>
      <c r="BTD52" s="1233"/>
      <c r="BTE52" s="1233"/>
      <c r="BTF52" s="1233"/>
      <c r="BTG52" s="1233"/>
      <c r="BTH52" s="1233"/>
      <c r="BTI52" s="1233"/>
      <c r="BTJ52" s="1232"/>
      <c r="BTK52" s="1233"/>
      <c r="BTL52" s="1233"/>
      <c r="BTM52" s="1233"/>
      <c r="BTN52" s="1233"/>
      <c r="BTO52" s="1233"/>
      <c r="BTP52" s="1233"/>
      <c r="BTQ52" s="1233"/>
      <c r="BTR52" s="1233"/>
      <c r="BTS52" s="1232"/>
      <c r="BTT52" s="1233"/>
      <c r="BTU52" s="1233"/>
      <c r="BTV52" s="1233"/>
      <c r="BTW52" s="1233"/>
      <c r="BTX52" s="1233"/>
      <c r="BTY52" s="1233"/>
      <c r="BTZ52" s="1233"/>
      <c r="BUA52" s="1233"/>
      <c r="BUB52" s="1232"/>
      <c r="BUC52" s="1233"/>
      <c r="BUD52" s="1233"/>
      <c r="BUE52" s="1233"/>
      <c r="BUF52" s="1233"/>
      <c r="BUG52" s="1233"/>
      <c r="BUH52" s="1233"/>
      <c r="BUI52" s="1233"/>
      <c r="BUJ52" s="1233"/>
      <c r="BUK52" s="1232"/>
      <c r="BUL52" s="1233"/>
      <c r="BUM52" s="1233"/>
      <c r="BUN52" s="1233"/>
      <c r="BUO52" s="1233"/>
      <c r="BUP52" s="1233"/>
      <c r="BUQ52" s="1233"/>
      <c r="BUR52" s="1233"/>
      <c r="BUS52" s="1233"/>
      <c r="BUT52" s="1232"/>
      <c r="BUU52" s="1233"/>
      <c r="BUV52" s="1233"/>
      <c r="BUW52" s="1233"/>
      <c r="BUX52" s="1233"/>
      <c r="BUY52" s="1233"/>
      <c r="BUZ52" s="1233"/>
      <c r="BVA52" s="1233"/>
      <c r="BVB52" s="1233"/>
      <c r="BVC52" s="1232"/>
      <c r="BVD52" s="1233"/>
      <c r="BVE52" s="1233"/>
      <c r="BVF52" s="1233"/>
      <c r="BVG52" s="1233"/>
      <c r="BVH52" s="1233"/>
      <c r="BVI52" s="1233"/>
      <c r="BVJ52" s="1233"/>
      <c r="BVK52" s="1233"/>
      <c r="BVL52" s="1232"/>
      <c r="BVM52" s="1233"/>
      <c r="BVN52" s="1233"/>
      <c r="BVO52" s="1233"/>
      <c r="BVP52" s="1233"/>
      <c r="BVQ52" s="1233"/>
      <c r="BVR52" s="1233"/>
      <c r="BVS52" s="1233"/>
      <c r="BVT52" s="1233"/>
      <c r="BVU52" s="1232"/>
      <c r="BVV52" s="1233"/>
      <c r="BVW52" s="1233"/>
      <c r="BVX52" s="1233"/>
      <c r="BVY52" s="1233"/>
      <c r="BVZ52" s="1233"/>
      <c r="BWA52" s="1233"/>
      <c r="BWB52" s="1233"/>
      <c r="BWC52" s="1233"/>
      <c r="BWD52" s="1232"/>
      <c r="BWE52" s="1233"/>
      <c r="BWF52" s="1233"/>
      <c r="BWG52" s="1233"/>
      <c r="BWH52" s="1233"/>
      <c r="BWI52" s="1233"/>
      <c r="BWJ52" s="1233"/>
      <c r="BWK52" s="1233"/>
      <c r="BWL52" s="1233"/>
      <c r="BWM52" s="1232"/>
      <c r="BWN52" s="1233"/>
      <c r="BWO52" s="1233"/>
      <c r="BWP52" s="1233"/>
      <c r="BWQ52" s="1233"/>
      <c r="BWR52" s="1233"/>
      <c r="BWS52" s="1233"/>
      <c r="BWT52" s="1233"/>
      <c r="BWU52" s="1233"/>
      <c r="BWV52" s="1232"/>
      <c r="BWW52" s="1233"/>
      <c r="BWX52" s="1233"/>
      <c r="BWY52" s="1233"/>
      <c r="BWZ52" s="1233"/>
      <c r="BXA52" s="1233"/>
      <c r="BXB52" s="1233"/>
      <c r="BXC52" s="1233"/>
      <c r="BXD52" s="1233"/>
      <c r="BXE52" s="1232"/>
      <c r="BXF52" s="1233"/>
      <c r="BXG52" s="1233"/>
      <c r="BXH52" s="1233"/>
      <c r="BXI52" s="1233"/>
      <c r="BXJ52" s="1233"/>
      <c r="BXK52" s="1233"/>
      <c r="BXL52" s="1233"/>
      <c r="BXM52" s="1233"/>
      <c r="BXN52" s="1232"/>
      <c r="BXO52" s="1233"/>
      <c r="BXP52" s="1233"/>
      <c r="BXQ52" s="1233"/>
      <c r="BXR52" s="1233"/>
      <c r="BXS52" s="1233"/>
      <c r="BXT52" s="1233"/>
      <c r="BXU52" s="1233"/>
      <c r="BXV52" s="1233"/>
      <c r="BXW52" s="1232"/>
      <c r="BXX52" s="1233"/>
      <c r="BXY52" s="1233"/>
      <c r="BXZ52" s="1233"/>
      <c r="BYA52" s="1233"/>
      <c r="BYB52" s="1233"/>
      <c r="BYC52" s="1233"/>
      <c r="BYD52" s="1233"/>
      <c r="BYE52" s="1233"/>
      <c r="BYF52" s="1232"/>
      <c r="BYG52" s="1233"/>
      <c r="BYH52" s="1233"/>
      <c r="BYI52" s="1233"/>
      <c r="BYJ52" s="1233"/>
      <c r="BYK52" s="1233"/>
      <c r="BYL52" s="1233"/>
      <c r="BYM52" s="1233"/>
      <c r="BYN52" s="1233"/>
      <c r="BYO52" s="1232"/>
      <c r="BYP52" s="1233"/>
      <c r="BYQ52" s="1233"/>
      <c r="BYR52" s="1233"/>
      <c r="BYS52" s="1233"/>
      <c r="BYT52" s="1233"/>
      <c r="BYU52" s="1233"/>
      <c r="BYV52" s="1233"/>
      <c r="BYW52" s="1233"/>
      <c r="BYX52" s="1232"/>
      <c r="BYY52" s="1233"/>
      <c r="BYZ52" s="1233"/>
      <c r="BZA52" s="1233"/>
      <c r="BZB52" s="1233"/>
      <c r="BZC52" s="1233"/>
      <c r="BZD52" s="1233"/>
      <c r="BZE52" s="1233"/>
      <c r="BZF52" s="1233"/>
      <c r="BZG52" s="1232"/>
      <c r="BZH52" s="1233"/>
      <c r="BZI52" s="1233"/>
      <c r="BZJ52" s="1233"/>
      <c r="BZK52" s="1233"/>
      <c r="BZL52" s="1233"/>
      <c r="BZM52" s="1233"/>
      <c r="BZN52" s="1233"/>
      <c r="BZO52" s="1233"/>
      <c r="BZP52" s="1232"/>
      <c r="BZQ52" s="1233"/>
      <c r="BZR52" s="1233"/>
      <c r="BZS52" s="1233"/>
      <c r="BZT52" s="1233"/>
      <c r="BZU52" s="1233"/>
      <c r="BZV52" s="1233"/>
      <c r="BZW52" s="1233"/>
      <c r="BZX52" s="1233"/>
      <c r="BZY52" s="1232"/>
      <c r="BZZ52" s="1233"/>
      <c r="CAA52" s="1233"/>
      <c r="CAB52" s="1233"/>
      <c r="CAC52" s="1233"/>
      <c r="CAD52" s="1233"/>
      <c r="CAE52" s="1233"/>
      <c r="CAF52" s="1233"/>
      <c r="CAG52" s="1233"/>
      <c r="CAH52" s="1232"/>
      <c r="CAI52" s="1233"/>
      <c r="CAJ52" s="1233"/>
      <c r="CAK52" s="1233"/>
      <c r="CAL52" s="1233"/>
      <c r="CAM52" s="1233"/>
      <c r="CAN52" s="1233"/>
      <c r="CAO52" s="1233"/>
      <c r="CAP52" s="1233"/>
      <c r="CAQ52" s="1232"/>
      <c r="CAR52" s="1233"/>
      <c r="CAS52" s="1233"/>
      <c r="CAT52" s="1233"/>
      <c r="CAU52" s="1233"/>
      <c r="CAV52" s="1233"/>
      <c r="CAW52" s="1233"/>
      <c r="CAX52" s="1233"/>
      <c r="CAY52" s="1233"/>
      <c r="CAZ52" s="1232"/>
      <c r="CBA52" s="1233"/>
      <c r="CBB52" s="1233"/>
      <c r="CBC52" s="1233"/>
      <c r="CBD52" s="1233"/>
      <c r="CBE52" s="1233"/>
      <c r="CBF52" s="1233"/>
      <c r="CBG52" s="1233"/>
      <c r="CBH52" s="1233"/>
      <c r="CBI52" s="1232"/>
      <c r="CBJ52" s="1233"/>
      <c r="CBK52" s="1233"/>
      <c r="CBL52" s="1233"/>
      <c r="CBM52" s="1233"/>
      <c r="CBN52" s="1233"/>
      <c r="CBO52" s="1233"/>
      <c r="CBP52" s="1233"/>
      <c r="CBQ52" s="1233"/>
      <c r="CBR52" s="1232"/>
      <c r="CBS52" s="1233"/>
      <c r="CBT52" s="1233"/>
      <c r="CBU52" s="1233"/>
      <c r="CBV52" s="1233"/>
      <c r="CBW52" s="1233"/>
      <c r="CBX52" s="1233"/>
      <c r="CBY52" s="1233"/>
      <c r="CBZ52" s="1233"/>
      <c r="CCA52" s="1232"/>
      <c r="CCB52" s="1233"/>
      <c r="CCC52" s="1233"/>
      <c r="CCD52" s="1233"/>
      <c r="CCE52" s="1233"/>
      <c r="CCF52" s="1233"/>
      <c r="CCG52" s="1233"/>
      <c r="CCH52" s="1233"/>
      <c r="CCI52" s="1233"/>
      <c r="CCJ52" s="1232"/>
      <c r="CCK52" s="1233"/>
      <c r="CCL52" s="1233"/>
      <c r="CCM52" s="1233"/>
      <c r="CCN52" s="1233"/>
      <c r="CCO52" s="1233"/>
      <c r="CCP52" s="1233"/>
      <c r="CCQ52" s="1233"/>
      <c r="CCR52" s="1233"/>
      <c r="CCS52" s="1232"/>
      <c r="CCT52" s="1233"/>
      <c r="CCU52" s="1233"/>
      <c r="CCV52" s="1233"/>
      <c r="CCW52" s="1233"/>
      <c r="CCX52" s="1233"/>
      <c r="CCY52" s="1233"/>
      <c r="CCZ52" s="1233"/>
      <c r="CDA52" s="1233"/>
      <c r="CDB52" s="1232"/>
      <c r="CDC52" s="1233"/>
      <c r="CDD52" s="1233"/>
      <c r="CDE52" s="1233"/>
      <c r="CDF52" s="1233"/>
      <c r="CDG52" s="1233"/>
      <c r="CDH52" s="1233"/>
      <c r="CDI52" s="1233"/>
      <c r="CDJ52" s="1233"/>
      <c r="CDK52" s="1232"/>
      <c r="CDL52" s="1233"/>
      <c r="CDM52" s="1233"/>
      <c r="CDN52" s="1233"/>
      <c r="CDO52" s="1233"/>
      <c r="CDP52" s="1233"/>
      <c r="CDQ52" s="1233"/>
      <c r="CDR52" s="1233"/>
      <c r="CDS52" s="1233"/>
      <c r="CDT52" s="1232"/>
      <c r="CDU52" s="1233"/>
      <c r="CDV52" s="1233"/>
      <c r="CDW52" s="1233"/>
      <c r="CDX52" s="1233"/>
      <c r="CDY52" s="1233"/>
      <c r="CDZ52" s="1233"/>
      <c r="CEA52" s="1233"/>
      <c r="CEB52" s="1233"/>
      <c r="CEC52" s="1232"/>
      <c r="CED52" s="1233"/>
      <c r="CEE52" s="1233"/>
      <c r="CEF52" s="1233"/>
      <c r="CEG52" s="1233"/>
      <c r="CEH52" s="1233"/>
      <c r="CEI52" s="1233"/>
      <c r="CEJ52" s="1233"/>
      <c r="CEK52" s="1233"/>
      <c r="CEL52" s="1232"/>
      <c r="CEM52" s="1233"/>
      <c r="CEN52" s="1233"/>
      <c r="CEO52" s="1233"/>
      <c r="CEP52" s="1233"/>
      <c r="CEQ52" s="1233"/>
      <c r="CER52" s="1233"/>
      <c r="CES52" s="1233"/>
      <c r="CET52" s="1233"/>
      <c r="CEU52" s="1232"/>
      <c r="CEV52" s="1233"/>
      <c r="CEW52" s="1233"/>
      <c r="CEX52" s="1233"/>
      <c r="CEY52" s="1233"/>
      <c r="CEZ52" s="1233"/>
      <c r="CFA52" s="1233"/>
      <c r="CFB52" s="1233"/>
      <c r="CFC52" s="1233"/>
      <c r="CFD52" s="1232"/>
      <c r="CFE52" s="1233"/>
      <c r="CFF52" s="1233"/>
      <c r="CFG52" s="1233"/>
      <c r="CFH52" s="1233"/>
      <c r="CFI52" s="1233"/>
      <c r="CFJ52" s="1233"/>
      <c r="CFK52" s="1233"/>
      <c r="CFL52" s="1233"/>
      <c r="CFM52" s="1232"/>
      <c r="CFN52" s="1233"/>
      <c r="CFO52" s="1233"/>
      <c r="CFP52" s="1233"/>
      <c r="CFQ52" s="1233"/>
      <c r="CFR52" s="1233"/>
      <c r="CFS52" s="1233"/>
      <c r="CFT52" s="1233"/>
      <c r="CFU52" s="1233"/>
      <c r="CFV52" s="1232"/>
      <c r="CFW52" s="1233"/>
      <c r="CFX52" s="1233"/>
      <c r="CFY52" s="1233"/>
      <c r="CFZ52" s="1233"/>
      <c r="CGA52" s="1233"/>
      <c r="CGB52" s="1233"/>
      <c r="CGC52" s="1233"/>
      <c r="CGD52" s="1233"/>
      <c r="CGE52" s="1232"/>
      <c r="CGF52" s="1233"/>
      <c r="CGG52" s="1233"/>
      <c r="CGH52" s="1233"/>
      <c r="CGI52" s="1233"/>
      <c r="CGJ52" s="1233"/>
      <c r="CGK52" s="1233"/>
      <c r="CGL52" s="1233"/>
      <c r="CGM52" s="1233"/>
      <c r="CGN52" s="1232"/>
      <c r="CGO52" s="1233"/>
      <c r="CGP52" s="1233"/>
      <c r="CGQ52" s="1233"/>
      <c r="CGR52" s="1233"/>
      <c r="CGS52" s="1233"/>
      <c r="CGT52" s="1233"/>
      <c r="CGU52" s="1233"/>
      <c r="CGV52" s="1233"/>
      <c r="CGW52" s="1232"/>
      <c r="CGX52" s="1233"/>
      <c r="CGY52" s="1233"/>
      <c r="CGZ52" s="1233"/>
      <c r="CHA52" s="1233"/>
      <c r="CHB52" s="1233"/>
      <c r="CHC52" s="1233"/>
      <c r="CHD52" s="1233"/>
      <c r="CHE52" s="1233"/>
      <c r="CHF52" s="1232"/>
      <c r="CHG52" s="1233"/>
      <c r="CHH52" s="1233"/>
      <c r="CHI52" s="1233"/>
      <c r="CHJ52" s="1233"/>
      <c r="CHK52" s="1233"/>
      <c r="CHL52" s="1233"/>
      <c r="CHM52" s="1233"/>
      <c r="CHN52" s="1233"/>
      <c r="CHO52" s="1232"/>
      <c r="CHP52" s="1233"/>
      <c r="CHQ52" s="1233"/>
      <c r="CHR52" s="1233"/>
      <c r="CHS52" s="1233"/>
      <c r="CHT52" s="1233"/>
      <c r="CHU52" s="1233"/>
      <c r="CHV52" s="1233"/>
      <c r="CHW52" s="1233"/>
      <c r="CHX52" s="1232"/>
      <c r="CHY52" s="1233"/>
      <c r="CHZ52" s="1233"/>
      <c r="CIA52" s="1233"/>
      <c r="CIB52" s="1233"/>
      <c r="CIC52" s="1233"/>
      <c r="CID52" s="1233"/>
      <c r="CIE52" s="1233"/>
      <c r="CIF52" s="1233"/>
      <c r="CIG52" s="1232"/>
      <c r="CIH52" s="1233"/>
      <c r="CII52" s="1233"/>
      <c r="CIJ52" s="1233"/>
      <c r="CIK52" s="1233"/>
      <c r="CIL52" s="1233"/>
      <c r="CIM52" s="1233"/>
      <c r="CIN52" s="1233"/>
      <c r="CIO52" s="1233"/>
      <c r="CIP52" s="1232"/>
      <c r="CIQ52" s="1233"/>
      <c r="CIR52" s="1233"/>
      <c r="CIS52" s="1233"/>
      <c r="CIT52" s="1233"/>
      <c r="CIU52" s="1233"/>
      <c r="CIV52" s="1233"/>
      <c r="CIW52" s="1233"/>
      <c r="CIX52" s="1233"/>
      <c r="CIY52" s="1232"/>
      <c r="CIZ52" s="1233"/>
      <c r="CJA52" s="1233"/>
      <c r="CJB52" s="1233"/>
      <c r="CJC52" s="1233"/>
      <c r="CJD52" s="1233"/>
      <c r="CJE52" s="1233"/>
      <c r="CJF52" s="1233"/>
      <c r="CJG52" s="1233"/>
      <c r="CJH52" s="1232"/>
      <c r="CJI52" s="1233"/>
      <c r="CJJ52" s="1233"/>
      <c r="CJK52" s="1233"/>
      <c r="CJL52" s="1233"/>
      <c r="CJM52" s="1233"/>
      <c r="CJN52" s="1233"/>
      <c r="CJO52" s="1233"/>
      <c r="CJP52" s="1233"/>
      <c r="CJQ52" s="1232"/>
      <c r="CJR52" s="1233"/>
      <c r="CJS52" s="1233"/>
      <c r="CJT52" s="1233"/>
      <c r="CJU52" s="1233"/>
      <c r="CJV52" s="1233"/>
      <c r="CJW52" s="1233"/>
      <c r="CJX52" s="1233"/>
      <c r="CJY52" s="1233"/>
      <c r="CJZ52" s="1232"/>
      <c r="CKA52" s="1233"/>
      <c r="CKB52" s="1233"/>
      <c r="CKC52" s="1233"/>
      <c r="CKD52" s="1233"/>
      <c r="CKE52" s="1233"/>
      <c r="CKF52" s="1233"/>
      <c r="CKG52" s="1233"/>
      <c r="CKH52" s="1233"/>
      <c r="CKI52" s="1232"/>
      <c r="CKJ52" s="1233"/>
      <c r="CKK52" s="1233"/>
      <c r="CKL52" s="1233"/>
      <c r="CKM52" s="1233"/>
      <c r="CKN52" s="1233"/>
      <c r="CKO52" s="1233"/>
      <c r="CKP52" s="1233"/>
      <c r="CKQ52" s="1233"/>
      <c r="CKR52" s="1232"/>
      <c r="CKS52" s="1233"/>
      <c r="CKT52" s="1233"/>
      <c r="CKU52" s="1233"/>
      <c r="CKV52" s="1233"/>
      <c r="CKW52" s="1233"/>
      <c r="CKX52" s="1233"/>
      <c r="CKY52" s="1233"/>
      <c r="CKZ52" s="1233"/>
      <c r="CLA52" s="1232"/>
      <c r="CLB52" s="1233"/>
      <c r="CLC52" s="1233"/>
      <c r="CLD52" s="1233"/>
      <c r="CLE52" s="1233"/>
      <c r="CLF52" s="1233"/>
      <c r="CLG52" s="1233"/>
      <c r="CLH52" s="1233"/>
      <c r="CLI52" s="1233"/>
      <c r="CLJ52" s="1232"/>
      <c r="CLK52" s="1233"/>
      <c r="CLL52" s="1233"/>
      <c r="CLM52" s="1233"/>
      <c r="CLN52" s="1233"/>
      <c r="CLO52" s="1233"/>
      <c r="CLP52" s="1233"/>
      <c r="CLQ52" s="1233"/>
      <c r="CLR52" s="1233"/>
      <c r="CLS52" s="1232"/>
      <c r="CLT52" s="1233"/>
      <c r="CLU52" s="1233"/>
      <c r="CLV52" s="1233"/>
      <c r="CLW52" s="1233"/>
      <c r="CLX52" s="1233"/>
      <c r="CLY52" s="1233"/>
      <c r="CLZ52" s="1233"/>
      <c r="CMA52" s="1233"/>
      <c r="CMB52" s="1232"/>
      <c r="CMC52" s="1233"/>
      <c r="CMD52" s="1233"/>
      <c r="CME52" s="1233"/>
      <c r="CMF52" s="1233"/>
      <c r="CMG52" s="1233"/>
      <c r="CMH52" s="1233"/>
      <c r="CMI52" s="1233"/>
      <c r="CMJ52" s="1233"/>
      <c r="CMK52" s="1232"/>
      <c r="CML52" s="1233"/>
      <c r="CMM52" s="1233"/>
      <c r="CMN52" s="1233"/>
      <c r="CMO52" s="1233"/>
      <c r="CMP52" s="1233"/>
      <c r="CMQ52" s="1233"/>
      <c r="CMR52" s="1233"/>
      <c r="CMS52" s="1233"/>
      <c r="CMT52" s="1232"/>
      <c r="CMU52" s="1233"/>
      <c r="CMV52" s="1233"/>
      <c r="CMW52" s="1233"/>
      <c r="CMX52" s="1233"/>
      <c r="CMY52" s="1233"/>
      <c r="CMZ52" s="1233"/>
      <c r="CNA52" s="1233"/>
      <c r="CNB52" s="1233"/>
      <c r="CNC52" s="1232"/>
      <c r="CND52" s="1233"/>
      <c r="CNE52" s="1233"/>
      <c r="CNF52" s="1233"/>
      <c r="CNG52" s="1233"/>
      <c r="CNH52" s="1233"/>
      <c r="CNI52" s="1233"/>
      <c r="CNJ52" s="1233"/>
      <c r="CNK52" s="1233"/>
      <c r="CNL52" s="1232"/>
      <c r="CNM52" s="1233"/>
      <c r="CNN52" s="1233"/>
      <c r="CNO52" s="1233"/>
      <c r="CNP52" s="1233"/>
      <c r="CNQ52" s="1233"/>
      <c r="CNR52" s="1233"/>
      <c r="CNS52" s="1233"/>
      <c r="CNT52" s="1233"/>
      <c r="CNU52" s="1232"/>
      <c r="CNV52" s="1233"/>
      <c r="CNW52" s="1233"/>
      <c r="CNX52" s="1233"/>
      <c r="CNY52" s="1233"/>
      <c r="CNZ52" s="1233"/>
      <c r="COA52" s="1233"/>
      <c r="COB52" s="1233"/>
      <c r="COC52" s="1233"/>
      <c r="COD52" s="1232"/>
      <c r="COE52" s="1233"/>
      <c r="COF52" s="1233"/>
      <c r="COG52" s="1233"/>
      <c r="COH52" s="1233"/>
      <c r="COI52" s="1233"/>
      <c r="COJ52" s="1233"/>
      <c r="COK52" s="1233"/>
      <c r="COL52" s="1233"/>
      <c r="COM52" s="1232"/>
      <c r="CON52" s="1233"/>
      <c r="COO52" s="1233"/>
      <c r="COP52" s="1233"/>
      <c r="COQ52" s="1233"/>
      <c r="COR52" s="1233"/>
      <c r="COS52" s="1233"/>
      <c r="COT52" s="1233"/>
      <c r="COU52" s="1233"/>
      <c r="COV52" s="1232"/>
      <c r="COW52" s="1233"/>
      <c r="COX52" s="1233"/>
      <c r="COY52" s="1233"/>
      <c r="COZ52" s="1233"/>
      <c r="CPA52" s="1233"/>
      <c r="CPB52" s="1233"/>
      <c r="CPC52" s="1233"/>
      <c r="CPD52" s="1233"/>
      <c r="CPE52" s="1232"/>
      <c r="CPF52" s="1233"/>
      <c r="CPG52" s="1233"/>
      <c r="CPH52" s="1233"/>
      <c r="CPI52" s="1233"/>
      <c r="CPJ52" s="1233"/>
      <c r="CPK52" s="1233"/>
      <c r="CPL52" s="1233"/>
      <c r="CPM52" s="1233"/>
      <c r="CPN52" s="1232"/>
      <c r="CPO52" s="1233"/>
      <c r="CPP52" s="1233"/>
      <c r="CPQ52" s="1233"/>
      <c r="CPR52" s="1233"/>
      <c r="CPS52" s="1233"/>
      <c r="CPT52" s="1233"/>
      <c r="CPU52" s="1233"/>
      <c r="CPV52" s="1233"/>
      <c r="CPW52" s="1232"/>
      <c r="CPX52" s="1233"/>
      <c r="CPY52" s="1233"/>
      <c r="CPZ52" s="1233"/>
      <c r="CQA52" s="1233"/>
      <c r="CQB52" s="1233"/>
      <c r="CQC52" s="1233"/>
      <c r="CQD52" s="1233"/>
      <c r="CQE52" s="1233"/>
      <c r="CQF52" s="1232"/>
      <c r="CQG52" s="1233"/>
      <c r="CQH52" s="1233"/>
      <c r="CQI52" s="1233"/>
      <c r="CQJ52" s="1233"/>
      <c r="CQK52" s="1233"/>
      <c r="CQL52" s="1233"/>
      <c r="CQM52" s="1233"/>
      <c r="CQN52" s="1233"/>
      <c r="CQO52" s="1232"/>
      <c r="CQP52" s="1233"/>
      <c r="CQQ52" s="1233"/>
      <c r="CQR52" s="1233"/>
      <c r="CQS52" s="1233"/>
      <c r="CQT52" s="1233"/>
      <c r="CQU52" s="1233"/>
      <c r="CQV52" s="1233"/>
      <c r="CQW52" s="1233"/>
      <c r="CQX52" s="1232"/>
      <c r="CQY52" s="1233"/>
      <c r="CQZ52" s="1233"/>
      <c r="CRA52" s="1233"/>
      <c r="CRB52" s="1233"/>
      <c r="CRC52" s="1233"/>
      <c r="CRD52" s="1233"/>
      <c r="CRE52" s="1233"/>
      <c r="CRF52" s="1233"/>
      <c r="CRG52" s="1232"/>
      <c r="CRH52" s="1233"/>
      <c r="CRI52" s="1233"/>
      <c r="CRJ52" s="1233"/>
      <c r="CRK52" s="1233"/>
      <c r="CRL52" s="1233"/>
      <c r="CRM52" s="1233"/>
      <c r="CRN52" s="1233"/>
      <c r="CRO52" s="1233"/>
      <c r="CRP52" s="1232"/>
      <c r="CRQ52" s="1233"/>
      <c r="CRR52" s="1233"/>
      <c r="CRS52" s="1233"/>
      <c r="CRT52" s="1233"/>
      <c r="CRU52" s="1233"/>
      <c r="CRV52" s="1233"/>
      <c r="CRW52" s="1233"/>
      <c r="CRX52" s="1233"/>
      <c r="CRY52" s="1232"/>
      <c r="CRZ52" s="1233"/>
      <c r="CSA52" s="1233"/>
      <c r="CSB52" s="1233"/>
      <c r="CSC52" s="1233"/>
      <c r="CSD52" s="1233"/>
      <c r="CSE52" s="1233"/>
      <c r="CSF52" s="1233"/>
      <c r="CSG52" s="1233"/>
      <c r="CSH52" s="1232"/>
      <c r="CSI52" s="1233"/>
      <c r="CSJ52" s="1233"/>
      <c r="CSK52" s="1233"/>
      <c r="CSL52" s="1233"/>
      <c r="CSM52" s="1233"/>
      <c r="CSN52" s="1233"/>
      <c r="CSO52" s="1233"/>
      <c r="CSP52" s="1233"/>
      <c r="CSQ52" s="1232"/>
      <c r="CSR52" s="1233"/>
      <c r="CSS52" s="1233"/>
      <c r="CST52" s="1233"/>
      <c r="CSU52" s="1233"/>
      <c r="CSV52" s="1233"/>
      <c r="CSW52" s="1233"/>
      <c r="CSX52" s="1233"/>
      <c r="CSY52" s="1233"/>
      <c r="CSZ52" s="1232"/>
      <c r="CTA52" s="1233"/>
      <c r="CTB52" s="1233"/>
      <c r="CTC52" s="1233"/>
      <c r="CTD52" s="1233"/>
      <c r="CTE52" s="1233"/>
      <c r="CTF52" s="1233"/>
      <c r="CTG52" s="1233"/>
      <c r="CTH52" s="1233"/>
      <c r="CTI52" s="1232"/>
      <c r="CTJ52" s="1233"/>
      <c r="CTK52" s="1233"/>
      <c r="CTL52" s="1233"/>
      <c r="CTM52" s="1233"/>
      <c r="CTN52" s="1233"/>
      <c r="CTO52" s="1233"/>
      <c r="CTP52" s="1233"/>
      <c r="CTQ52" s="1233"/>
      <c r="CTR52" s="1232"/>
      <c r="CTS52" s="1233"/>
      <c r="CTT52" s="1233"/>
      <c r="CTU52" s="1233"/>
      <c r="CTV52" s="1233"/>
      <c r="CTW52" s="1233"/>
      <c r="CTX52" s="1233"/>
      <c r="CTY52" s="1233"/>
      <c r="CTZ52" s="1233"/>
      <c r="CUA52" s="1232"/>
      <c r="CUB52" s="1233"/>
      <c r="CUC52" s="1233"/>
      <c r="CUD52" s="1233"/>
      <c r="CUE52" s="1233"/>
      <c r="CUF52" s="1233"/>
      <c r="CUG52" s="1233"/>
      <c r="CUH52" s="1233"/>
      <c r="CUI52" s="1233"/>
      <c r="CUJ52" s="1232"/>
      <c r="CUK52" s="1233"/>
      <c r="CUL52" s="1233"/>
      <c r="CUM52" s="1233"/>
      <c r="CUN52" s="1233"/>
      <c r="CUO52" s="1233"/>
      <c r="CUP52" s="1233"/>
      <c r="CUQ52" s="1233"/>
      <c r="CUR52" s="1233"/>
      <c r="CUS52" s="1232"/>
      <c r="CUT52" s="1233"/>
      <c r="CUU52" s="1233"/>
      <c r="CUV52" s="1233"/>
      <c r="CUW52" s="1233"/>
      <c r="CUX52" s="1233"/>
      <c r="CUY52" s="1233"/>
      <c r="CUZ52" s="1233"/>
      <c r="CVA52" s="1233"/>
      <c r="CVB52" s="1232"/>
      <c r="CVC52" s="1233"/>
      <c r="CVD52" s="1233"/>
      <c r="CVE52" s="1233"/>
      <c r="CVF52" s="1233"/>
      <c r="CVG52" s="1233"/>
      <c r="CVH52" s="1233"/>
      <c r="CVI52" s="1233"/>
      <c r="CVJ52" s="1233"/>
      <c r="CVK52" s="1232"/>
      <c r="CVL52" s="1233"/>
      <c r="CVM52" s="1233"/>
      <c r="CVN52" s="1233"/>
      <c r="CVO52" s="1233"/>
      <c r="CVP52" s="1233"/>
      <c r="CVQ52" s="1233"/>
      <c r="CVR52" s="1233"/>
      <c r="CVS52" s="1233"/>
      <c r="CVT52" s="1232"/>
      <c r="CVU52" s="1233"/>
      <c r="CVV52" s="1233"/>
      <c r="CVW52" s="1233"/>
      <c r="CVX52" s="1233"/>
      <c r="CVY52" s="1233"/>
      <c r="CVZ52" s="1233"/>
      <c r="CWA52" s="1233"/>
      <c r="CWB52" s="1233"/>
      <c r="CWC52" s="1232"/>
      <c r="CWD52" s="1233"/>
      <c r="CWE52" s="1233"/>
      <c r="CWF52" s="1233"/>
      <c r="CWG52" s="1233"/>
      <c r="CWH52" s="1233"/>
      <c r="CWI52" s="1233"/>
      <c r="CWJ52" s="1233"/>
      <c r="CWK52" s="1233"/>
      <c r="CWL52" s="1232"/>
      <c r="CWM52" s="1233"/>
      <c r="CWN52" s="1233"/>
      <c r="CWO52" s="1233"/>
      <c r="CWP52" s="1233"/>
      <c r="CWQ52" s="1233"/>
      <c r="CWR52" s="1233"/>
      <c r="CWS52" s="1233"/>
      <c r="CWT52" s="1233"/>
      <c r="CWU52" s="1232"/>
      <c r="CWV52" s="1233"/>
      <c r="CWW52" s="1233"/>
      <c r="CWX52" s="1233"/>
      <c r="CWY52" s="1233"/>
      <c r="CWZ52" s="1233"/>
      <c r="CXA52" s="1233"/>
      <c r="CXB52" s="1233"/>
      <c r="CXC52" s="1233"/>
      <c r="CXD52" s="1232"/>
      <c r="CXE52" s="1233"/>
      <c r="CXF52" s="1233"/>
      <c r="CXG52" s="1233"/>
      <c r="CXH52" s="1233"/>
      <c r="CXI52" s="1233"/>
      <c r="CXJ52" s="1233"/>
      <c r="CXK52" s="1233"/>
      <c r="CXL52" s="1233"/>
      <c r="CXM52" s="1232"/>
      <c r="CXN52" s="1233"/>
      <c r="CXO52" s="1233"/>
      <c r="CXP52" s="1233"/>
      <c r="CXQ52" s="1233"/>
      <c r="CXR52" s="1233"/>
      <c r="CXS52" s="1233"/>
      <c r="CXT52" s="1233"/>
      <c r="CXU52" s="1233"/>
      <c r="CXV52" s="1232"/>
      <c r="CXW52" s="1233"/>
      <c r="CXX52" s="1233"/>
      <c r="CXY52" s="1233"/>
      <c r="CXZ52" s="1233"/>
      <c r="CYA52" s="1233"/>
      <c r="CYB52" s="1233"/>
      <c r="CYC52" s="1233"/>
      <c r="CYD52" s="1233"/>
      <c r="CYE52" s="1232"/>
      <c r="CYF52" s="1233"/>
      <c r="CYG52" s="1233"/>
      <c r="CYH52" s="1233"/>
      <c r="CYI52" s="1233"/>
      <c r="CYJ52" s="1233"/>
      <c r="CYK52" s="1233"/>
      <c r="CYL52" s="1233"/>
      <c r="CYM52" s="1233"/>
      <c r="CYN52" s="1232"/>
      <c r="CYO52" s="1233"/>
      <c r="CYP52" s="1233"/>
      <c r="CYQ52" s="1233"/>
      <c r="CYR52" s="1233"/>
      <c r="CYS52" s="1233"/>
      <c r="CYT52" s="1233"/>
      <c r="CYU52" s="1233"/>
      <c r="CYV52" s="1233"/>
      <c r="CYW52" s="1232"/>
      <c r="CYX52" s="1233"/>
      <c r="CYY52" s="1233"/>
      <c r="CYZ52" s="1233"/>
      <c r="CZA52" s="1233"/>
      <c r="CZB52" s="1233"/>
      <c r="CZC52" s="1233"/>
      <c r="CZD52" s="1233"/>
      <c r="CZE52" s="1233"/>
      <c r="CZF52" s="1232"/>
      <c r="CZG52" s="1233"/>
      <c r="CZH52" s="1233"/>
      <c r="CZI52" s="1233"/>
      <c r="CZJ52" s="1233"/>
      <c r="CZK52" s="1233"/>
      <c r="CZL52" s="1233"/>
      <c r="CZM52" s="1233"/>
      <c r="CZN52" s="1233"/>
      <c r="CZO52" s="1232"/>
      <c r="CZP52" s="1233"/>
      <c r="CZQ52" s="1233"/>
      <c r="CZR52" s="1233"/>
      <c r="CZS52" s="1233"/>
      <c r="CZT52" s="1233"/>
      <c r="CZU52" s="1233"/>
      <c r="CZV52" s="1233"/>
      <c r="CZW52" s="1233"/>
      <c r="CZX52" s="1232"/>
      <c r="CZY52" s="1233"/>
      <c r="CZZ52" s="1233"/>
      <c r="DAA52" s="1233"/>
      <c r="DAB52" s="1233"/>
      <c r="DAC52" s="1233"/>
      <c r="DAD52" s="1233"/>
      <c r="DAE52" s="1233"/>
      <c r="DAF52" s="1233"/>
      <c r="DAG52" s="1232"/>
      <c r="DAH52" s="1233"/>
      <c r="DAI52" s="1233"/>
      <c r="DAJ52" s="1233"/>
      <c r="DAK52" s="1233"/>
      <c r="DAL52" s="1233"/>
      <c r="DAM52" s="1233"/>
      <c r="DAN52" s="1233"/>
      <c r="DAO52" s="1233"/>
      <c r="DAP52" s="1232"/>
      <c r="DAQ52" s="1233"/>
      <c r="DAR52" s="1233"/>
      <c r="DAS52" s="1233"/>
      <c r="DAT52" s="1233"/>
      <c r="DAU52" s="1233"/>
      <c r="DAV52" s="1233"/>
      <c r="DAW52" s="1233"/>
      <c r="DAX52" s="1233"/>
      <c r="DAY52" s="1232"/>
      <c r="DAZ52" s="1233"/>
      <c r="DBA52" s="1233"/>
      <c r="DBB52" s="1233"/>
      <c r="DBC52" s="1233"/>
      <c r="DBD52" s="1233"/>
      <c r="DBE52" s="1233"/>
      <c r="DBF52" s="1233"/>
      <c r="DBG52" s="1233"/>
      <c r="DBH52" s="1232"/>
      <c r="DBI52" s="1233"/>
      <c r="DBJ52" s="1233"/>
      <c r="DBK52" s="1233"/>
      <c r="DBL52" s="1233"/>
      <c r="DBM52" s="1233"/>
      <c r="DBN52" s="1233"/>
      <c r="DBO52" s="1233"/>
      <c r="DBP52" s="1233"/>
      <c r="DBQ52" s="1232"/>
      <c r="DBR52" s="1233"/>
      <c r="DBS52" s="1233"/>
      <c r="DBT52" s="1233"/>
      <c r="DBU52" s="1233"/>
      <c r="DBV52" s="1233"/>
      <c r="DBW52" s="1233"/>
      <c r="DBX52" s="1233"/>
      <c r="DBY52" s="1233"/>
      <c r="DBZ52" s="1232"/>
      <c r="DCA52" s="1233"/>
      <c r="DCB52" s="1233"/>
      <c r="DCC52" s="1233"/>
      <c r="DCD52" s="1233"/>
      <c r="DCE52" s="1233"/>
      <c r="DCF52" s="1233"/>
      <c r="DCG52" s="1233"/>
      <c r="DCH52" s="1233"/>
      <c r="DCI52" s="1232"/>
      <c r="DCJ52" s="1233"/>
      <c r="DCK52" s="1233"/>
      <c r="DCL52" s="1233"/>
      <c r="DCM52" s="1233"/>
      <c r="DCN52" s="1233"/>
      <c r="DCO52" s="1233"/>
      <c r="DCP52" s="1233"/>
      <c r="DCQ52" s="1233"/>
      <c r="DCR52" s="1232"/>
      <c r="DCS52" s="1233"/>
      <c r="DCT52" s="1233"/>
      <c r="DCU52" s="1233"/>
      <c r="DCV52" s="1233"/>
      <c r="DCW52" s="1233"/>
      <c r="DCX52" s="1233"/>
      <c r="DCY52" s="1233"/>
      <c r="DCZ52" s="1233"/>
      <c r="DDA52" s="1232"/>
      <c r="DDB52" s="1233"/>
      <c r="DDC52" s="1233"/>
      <c r="DDD52" s="1233"/>
      <c r="DDE52" s="1233"/>
      <c r="DDF52" s="1233"/>
      <c r="DDG52" s="1233"/>
      <c r="DDH52" s="1233"/>
      <c r="DDI52" s="1233"/>
      <c r="DDJ52" s="1232"/>
      <c r="DDK52" s="1233"/>
      <c r="DDL52" s="1233"/>
      <c r="DDM52" s="1233"/>
      <c r="DDN52" s="1233"/>
      <c r="DDO52" s="1233"/>
      <c r="DDP52" s="1233"/>
      <c r="DDQ52" s="1233"/>
      <c r="DDR52" s="1233"/>
      <c r="DDS52" s="1232"/>
      <c r="DDT52" s="1233"/>
      <c r="DDU52" s="1233"/>
      <c r="DDV52" s="1233"/>
      <c r="DDW52" s="1233"/>
      <c r="DDX52" s="1233"/>
      <c r="DDY52" s="1233"/>
      <c r="DDZ52" s="1233"/>
      <c r="DEA52" s="1233"/>
      <c r="DEB52" s="1232"/>
      <c r="DEC52" s="1233"/>
      <c r="DED52" s="1233"/>
      <c r="DEE52" s="1233"/>
      <c r="DEF52" s="1233"/>
      <c r="DEG52" s="1233"/>
      <c r="DEH52" s="1233"/>
      <c r="DEI52" s="1233"/>
      <c r="DEJ52" s="1233"/>
      <c r="DEK52" s="1232"/>
      <c r="DEL52" s="1233"/>
      <c r="DEM52" s="1233"/>
      <c r="DEN52" s="1233"/>
      <c r="DEO52" s="1233"/>
      <c r="DEP52" s="1233"/>
      <c r="DEQ52" s="1233"/>
      <c r="DER52" s="1233"/>
      <c r="DES52" s="1233"/>
      <c r="DET52" s="1232"/>
      <c r="DEU52" s="1233"/>
      <c r="DEV52" s="1233"/>
      <c r="DEW52" s="1233"/>
      <c r="DEX52" s="1233"/>
      <c r="DEY52" s="1233"/>
      <c r="DEZ52" s="1233"/>
      <c r="DFA52" s="1233"/>
      <c r="DFB52" s="1233"/>
      <c r="DFC52" s="1232"/>
      <c r="DFD52" s="1233"/>
      <c r="DFE52" s="1233"/>
      <c r="DFF52" s="1233"/>
      <c r="DFG52" s="1233"/>
      <c r="DFH52" s="1233"/>
      <c r="DFI52" s="1233"/>
      <c r="DFJ52" s="1233"/>
      <c r="DFK52" s="1233"/>
      <c r="DFL52" s="1232"/>
      <c r="DFM52" s="1233"/>
      <c r="DFN52" s="1233"/>
      <c r="DFO52" s="1233"/>
      <c r="DFP52" s="1233"/>
      <c r="DFQ52" s="1233"/>
      <c r="DFR52" s="1233"/>
      <c r="DFS52" s="1233"/>
      <c r="DFT52" s="1233"/>
      <c r="DFU52" s="1232"/>
      <c r="DFV52" s="1233"/>
      <c r="DFW52" s="1233"/>
      <c r="DFX52" s="1233"/>
      <c r="DFY52" s="1233"/>
      <c r="DFZ52" s="1233"/>
      <c r="DGA52" s="1233"/>
      <c r="DGB52" s="1233"/>
      <c r="DGC52" s="1233"/>
      <c r="DGD52" s="1232"/>
      <c r="DGE52" s="1233"/>
      <c r="DGF52" s="1233"/>
      <c r="DGG52" s="1233"/>
      <c r="DGH52" s="1233"/>
      <c r="DGI52" s="1233"/>
      <c r="DGJ52" s="1233"/>
      <c r="DGK52" s="1233"/>
      <c r="DGL52" s="1233"/>
      <c r="DGM52" s="1232"/>
      <c r="DGN52" s="1233"/>
      <c r="DGO52" s="1233"/>
      <c r="DGP52" s="1233"/>
      <c r="DGQ52" s="1233"/>
      <c r="DGR52" s="1233"/>
      <c r="DGS52" s="1233"/>
      <c r="DGT52" s="1233"/>
      <c r="DGU52" s="1233"/>
      <c r="DGV52" s="1232"/>
      <c r="DGW52" s="1233"/>
      <c r="DGX52" s="1233"/>
      <c r="DGY52" s="1233"/>
      <c r="DGZ52" s="1233"/>
      <c r="DHA52" s="1233"/>
      <c r="DHB52" s="1233"/>
      <c r="DHC52" s="1233"/>
      <c r="DHD52" s="1233"/>
      <c r="DHE52" s="1232"/>
      <c r="DHF52" s="1233"/>
      <c r="DHG52" s="1233"/>
      <c r="DHH52" s="1233"/>
      <c r="DHI52" s="1233"/>
      <c r="DHJ52" s="1233"/>
      <c r="DHK52" s="1233"/>
      <c r="DHL52" s="1233"/>
      <c r="DHM52" s="1233"/>
      <c r="DHN52" s="1232"/>
      <c r="DHO52" s="1233"/>
      <c r="DHP52" s="1233"/>
      <c r="DHQ52" s="1233"/>
      <c r="DHR52" s="1233"/>
      <c r="DHS52" s="1233"/>
      <c r="DHT52" s="1233"/>
      <c r="DHU52" s="1233"/>
      <c r="DHV52" s="1233"/>
      <c r="DHW52" s="1232"/>
      <c r="DHX52" s="1233"/>
      <c r="DHY52" s="1233"/>
      <c r="DHZ52" s="1233"/>
      <c r="DIA52" s="1233"/>
      <c r="DIB52" s="1233"/>
      <c r="DIC52" s="1233"/>
      <c r="DID52" s="1233"/>
      <c r="DIE52" s="1233"/>
      <c r="DIF52" s="1232"/>
      <c r="DIG52" s="1233"/>
      <c r="DIH52" s="1233"/>
      <c r="DII52" s="1233"/>
      <c r="DIJ52" s="1233"/>
      <c r="DIK52" s="1233"/>
      <c r="DIL52" s="1233"/>
      <c r="DIM52" s="1233"/>
      <c r="DIN52" s="1233"/>
      <c r="DIO52" s="1232"/>
      <c r="DIP52" s="1233"/>
      <c r="DIQ52" s="1233"/>
      <c r="DIR52" s="1233"/>
      <c r="DIS52" s="1233"/>
      <c r="DIT52" s="1233"/>
      <c r="DIU52" s="1233"/>
      <c r="DIV52" s="1233"/>
      <c r="DIW52" s="1233"/>
      <c r="DIX52" s="1232"/>
      <c r="DIY52" s="1233"/>
      <c r="DIZ52" s="1233"/>
      <c r="DJA52" s="1233"/>
      <c r="DJB52" s="1233"/>
      <c r="DJC52" s="1233"/>
      <c r="DJD52" s="1233"/>
      <c r="DJE52" s="1233"/>
      <c r="DJF52" s="1233"/>
      <c r="DJG52" s="1232"/>
      <c r="DJH52" s="1233"/>
      <c r="DJI52" s="1233"/>
      <c r="DJJ52" s="1233"/>
      <c r="DJK52" s="1233"/>
      <c r="DJL52" s="1233"/>
      <c r="DJM52" s="1233"/>
      <c r="DJN52" s="1233"/>
      <c r="DJO52" s="1233"/>
      <c r="DJP52" s="1232"/>
      <c r="DJQ52" s="1233"/>
      <c r="DJR52" s="1233"/>
      <c r="DJS52" s="1233"/>
      <c r="DJT52" s="1233"/>
      <c r="DJU52" s="1233"/>
      <c r="DJV52" s="1233"/>
      <c r="DJW52" s="1233"/>
      <c r="DJX52" s="1233"/>
      <c r="DJY52" s="1232"/>
      <c r="DJZ52" s="1233"/>
      <c r="DKA52" s="1233"/>
      <c r="DKB52" s="1233"/>
      <c r="DKC52" s="1233"/>
      <c r="DKD52" s="1233"/>
      <c r="DKE52" s="1233"/>
      <c r="DKF52" s="1233"/>
      <c r="DKG52" s="1233"/>
      <c r="DKH52" s="1232"/>
      <c r="DKI52" s="1233"/>
      <c r="DKJ52" s="1233"/>
      <c r="DKK52" s="1233"/>
      <c r="DKL52" s="1233"/>
      <c r="DKM52" s="1233"/>
      <c r="DKN52" s="1233"/>
      <c r="DKO52" s="1233"/>
      <c r="DKP52" s="1233"/>
      <c r="DKQ52" s="1232"/>
      <c r="DKR52" s="1233"/>
      <c r="DKS52" s="1233"/>
      <c r="DKT52" s="1233"/>
      <c r="DKU52" s="1233"/>
      <c r="DKV52" s="1233"/>
      <c r="DKW52" s="1233"/>
      <c r="DKX52" s="1233"/>
      <c r="DKY52" s="1233"/>
      <c r="DKZ52" s="1232"/>
      <c r="DLA52" s="1233"/>
      <c r="DLB52" s="1233"/>
      <c r="DLC52" s="1233"/>
      <c r="DLD52" s="1233"/>
      <c r="DLE52" s="1233"/>
      <c r="DLF52" s="1233"/>
      <c r="DLG52" s="1233"/>
      <c r="DLH52" s="1233"/>
      <c r="DLI52" s="1232"/>
      <c r="DLJ52" s="1233"/>
      <c r="DLK52" s="1233"/>
      <c r="DLL52" s="1233"/>
      <c r="DLM52" s="1233"/>
      <c r="DLN52" s="1233"/>
      <c r="DLO52" s="1233"/>
      <c r="DLP52" s="1233"/>
      <c r="DLQ52" s="1233"/>
      <c r="DLR52" s="1232"/>
      <c r="DLS52" s="1233"/>
      <c r="DLT52" s="1233"/>
      <c r="DLU52" s="1233"/>
      <c r="DLV52" s="1233"/>
      <c r="DLW52" s="1233"/>
      <c r="DLX52" s="1233"/>
      <c r="DLY52" s="1233"/>
      <c r="DLZ52" s="1233"/>
      <c r="DMA52" s="1232"/>
      <c r="DMB52" s="1233"/>
      <c r="DMC52" s="1233"/>
      <c r="DMD52" s="1233"/>
      <c r="DME52" s="1233"/>
      <c r="DMF52" s="1233"/>
      <c r="DMG52" s="1233"/>
      <c r="DMH52" s="1233"/>
      <c r="DMI52" s="1233"/>
      <c r="DMJ52" s="1232"/>
      <c r="DMK52" s="1233"/>
      <c r="DML52" s="1233"/>
      <c r="DMM52" s="1233"/>
      <c r="DMN52" s="1233"/>
      <c r="DMO52" s="1233"/>
      <c r="DMP52" s="1233"/>
      <c r="DMQ52" s="1233"/>
      <c r="DMR52" s="1233"/>
      <c r="DMS52" s="1232"/>
      <c r="DMT52" s="1233"/>
      <c r="DMU52" s="1233"/>
      <c r="DMV52" s="1233"/>
      <c r="DMW52" s="1233"/>
      <c r="DMX52" s="1233"/>
      <c r="DMY52" s="1233"/>
      <c r="DMZ52" s="1233"/>
      <c r="DNA52" s="1233"/>
      <c r="DNB52" s="1232"/>
      <c r="DNC52" s="1233"/>
      <c r="DND52" s="1233"/>
      <c r="DNE52" s="1233"/>
      <c r="DNF52" s="1233"/>
      <c r="DNG52" s="1233"/>
      <c r="DNH52" s="1233"/>
      <c r="DNI52" s="1233"/>
      <c r="DNJ52" s="1233"/>
      <c r="DNK52" s="1232"/>
      <c r="DNL52" s="1233"/>
      <c r="DNM52" s="1233"/>
      <c r="DNN52" s="1233"/>
      <c r="DNO52" s="1233"/>
      <c r="DNP52" s="1233"/>
      <c r="DNQ52" s="1233"/>
      <c r="DNR52" s="1233"/>
      <c r="DNS52" s="1233"/>
      <c r="DNT52" s="1232"/>
      <c r="DNU52" s="1233"/>
      <c r="DNV52" s="1233"/>
      <c r="DNW52" s="1233"/>
      <c r="DNX52" s="1233"/>
      <c r="DNY52" s="1233"/>
      <c r="DNZ52" s="1233"/>
      <c r="DOA52" s="1233"/>
      <c r="DOB52" s="1233"/>
      <c r="DOC52" s="1232"/>
      <c r="DOD52" s="1233"/>
      <c r="DOE52" s="1233"/>
      <c r="DOF52" s="1233"/>
      <c r="DOG52" s="1233"/>
      <c r="DOH52" s="1233"/>
      <c r="DOI52" s="1233"/>
      <c r="DOJ52" s="1233"/>
      <c r="DOK52" s="1233"/>
      <c r="DOL52" s="1232"/>
      <c r="DOM52" s="1233"/>
      <c r="DON52" s="1233"/>
      <c r="DOO52" s="1233"/>
      <c r="DOP52" s="1233"/>
      <c r="DOQ52" s="1233"/>
      <c r="DOR52" s="1233"/>
      <c r="DOS52" s="1233"/>
      <c r="DOT52" s="1233"/>
      <c r="DOU52" s="1232"/>
      <c r="DOV52" s="1233"/>
      <c r="DOW52" s="1233"/>
      <c r="DOX52" s="1233"/>
      <c r="DOY52" s="1233"/>
      <c r="DOZ52" s="1233"/>
      <c r="DPA52" s="1233"/>
      <c r="DPB52" s="1233"/>
      <c r="DPC52" s="1233"/>
      <c r="DPD52" s="1232"/>
      <c r="DPE52" s="1233"/>
      <c r="DPF52" s="1233"/>
      <c r="DPG52" s="1233"/>
      <c r="DPH52" s="1233"/>
      <c r="DPI52" s="1233"/>
      <c r="DPJ52" s="1233"/>
      <c r="DPK52" s="1233"/>
      <c r="DPL52" s="1233"/>
      <c r="DPM52" s="1232"/>
      <c r="DPN52" s="1233"/>
      <c r="DPO52" s="1233"/>
      <c r="DPP52" s="1233"/>
      <c r="DPQ52" s="1233"/>
      <c r="DPR52" s="1233"/>
      <c r="DPS52" s="1233"/>
      <c r="DPT52" s="1233"/>
      <c r="DPU52" s="1233"/>
      <c r="DPV52" s="1232"/>
      <c r="DPW52" s="1233"/>
      <c r="DPX52" s="1233"/>
      <c r="DPY52" s="1233"/>
      <c r="DPZ52" s="1233"/>
      <c r="DQA52" s="1233"/>
      <c r="DQB52" s="1233"/>
      <c r="DQC52" s="1233"/>
      <c r="DQD52" s="1233"/>
      <c r="DQE52" s="1232"/>
      <c r="DQF52" s="1233"/>
      <c r="DQG52" s="1233"/>
      <c r="DQH52" s="1233"/>
      <c r="DQI52" s="1233"/>
      <c r="DQJ52" s="1233"/>
      <c r="DQK52" s="1233"/>
      <c r="DQL52" s="1233"/>
      <c r="DQM52" s="1233"/>
      <c r="DQN52" s="1232"/>
      <c r="DQO52" s="1233"/>
      <c r="DQP52" s="1233"/>
      <c r="DQQ52" s="1233"/>
      <c r="DQR52" s="1233"/>
      <c r="DQS52" s="1233"/>
      <c r="DQT52" s="1233"/>
      <c r="DQU52" s="1233"/>
      <c r="DQV52" s="1233"/>
      <c r="DQW52" s="1232"/>
      <c r="DQX52" s="1233"/>
      <c r="DQY52" s="1233"/>
      <c r="DQZ52" s="1233"/>
      <c r="DRA52" s="1233"/>
      <c r="DRB52" s="1233"/>
      <c r="DRC52" s="1233"/>
      <c r="DRD52" s="1233"/>
      <c r="DRE52" s="1233"/>
      <c r="DRF52" s="1232"/>
      <c r="DRG52" s="1233"/>
      <c r="DRH52" s="1233"/>
      <c r="DRI52" s="1233"/>
      <c r="DRJ52" s="1233"/>
      <c r="DRK52" s="1233"/>
      <c r="DRL52" s="1233"/>
      <c r="DRM52" s="1233"/>
      <c r="DRN52" s="1233"/>
      <c r="DRO52" s="1232"/>
      <c r="DRP52" s="1233"/>
      <c r="DRQ52" s="1233"/>
      <c r="DRR52" s="1233"/>
      <c r="DRS52" s="1233"/>
      <c r="DRT52" s="1233"/>
      <c r="DRU52" s="1233"/>
      <c r="DRV52" s="1233"/>
      <c r="DRW52" s="1233"/>
      <c r="DRX52" s="1232"/>
      <c r="DRY52" s="1233"/>
      <c r="DRZ52" s="1233"/>
      <c r="DSA52" s="1233"/>
      <c r="DSB52" s="1233"/>
      <c r="DSC52" s="1233"/>
      <c r="DSD52" s="1233"/>
      <c r="DSE52" s="1233"/>
      <c r="DSF52" s="1233"/>
      <c r="DSG52" s="1232"/>
      <c r="DSH52" s="1233"/>
      <c r="DSI52" s="1233"/>
      <c r="DSJ52" s="1233"/>
      <c r="DSK52" s="1233"/>
      <c r="DSL52" s="1233"/>
      <c r="DSM52" s="1233"/>
      <c r="DSN52" s="1233"/>
      <c r="DSO52" s="1233"/>
      <c r="DSP52" s="1232"/>
      <c r="DSQ52" s="1233"/>
      <c r="DSR52" s="1233"/>
      <c r="DSS52" s="1233"/>
      <c r="DST52" s="1233"/>
      <c r="DSU52" s="1233"/>
      <c r="DSV52" s="1233"/>
      <c r="DSW52" s="1233"/>
      <c r="DSX52" s="1233"/>
      <c r="DSY52" s="1232"/>
      <c r="DSZ52" s="1233"/>
      <c r="DTA52" s="1233"/>
      <c r="DTB52" s="1233"/>
      <c r="DTC52" s="1233"/>
      <c r="DTD52" s="1233"/>
      <c r="DTE52" s="1233"/>
      <c r="DTF52" s="1233"/>
      <c r="DTG52" s="1233"/>
      <c r="DTH52" s="1232"/>
      <c r="DTI52" s="1233"/>
      <c r="DTJ52" s="1233"/>
      <c r="DTK52" s="1233"/>
      <c r="DTL52" s="1233"/>
      <c r="DTM52" s="1233"/>
      <c r="DTN52" s="1233"/>
      <c r="DTO52" s="1233"/>
      <c r="DTP52" s="1233"/>
      <c r="DTQ52" s="1232"/>
      <c r="DTR52" s="1233"/>
      <c r="DTS52" s="1233"/>
      <c r="DTT52" s="1233"/>
      <c r="DTU52" s="1233"/>
      <c r="DTV52" s="1233"/>
      <c r="DTW52" s="1233"/>
      <c r="DTX52" s="1233"/>
      <c r="DTY52" s="1233"/>
      <c r="DTZ52" s="1232"/>
      <c r="DUA52" s="1233"/>
      <c r="DUB52" s="1233"/>
      <c r="DUC52" s="1233"/>
      <c r="DUD52" s="1233"/>
      <c r="DUE52" s="1233"/>
      <c r="DUF52" s="1233"/>
      <c r="DUG52" s="1233"/>
      <c r="DUH52" s="1233"/>
      <c r="DUI52" s="1232"/>
      <c r="DUJ52" s="1233"/>
      <c r="DUK52" s="1233"/>
      <c r="DUL52" s="1233"/>
      <c r="DUM52" s="1233"/>
      <c r="DUN52" s="1233"/>
      <c r="DUO52" s="1233"/>
      <c r="DUP52" s="1233"/>
      <c r="DUQ52" s="1233"/>
      <c r="DUR52" s="1232"/>
      <c r="DUS52" s="1233"/>
      <c r="DUT52" s="1233"/>
      <c r="DUU52" s="1233"/>
      <c r="DUV52" s="1233"/>
      <c r="DUW52" s="1233"/>
      <c r="DUX52" s="1233"/>
      <c r="DUY52" s="1233"/>
      <c r="DUZ52" s="1233"/>
      <c r="DVA52" s="1232"/>
      <c r="DVB52" s="1233"/>
      <c r="DVC52" s="1233"/>
      <c r="DVD52" s="1233"/>
      <c r="DVE52" s="1233"/>
      <c r="DVF52" s="1233"/>
      <c r="DVG52" s="1233"/>
      <c r="DVH52" s="1233"/>
      <c r="DVI52" s="1233"/>
      <c r="DVJ52" s="1232"/>
      <c r="DVK52" s="1233"/>
      <c r="DVL52" s="1233"/>
      <c r="DVM52" s="1233"/>
      <c r="DVN52" s="1233"/>
      <c r="DVO52" s="1233"/>
      <c r="DVP52" s="1233"/>
      <c r="DVQ52" s="1233"/>
      <c r="DVR52" s="1233"/>
      <c r="DVS52" s="1232"/>
      <c r="DVT52" s="1233"/>
      <c r="DVU52" s="1233"/>
      <c r="DVV52" s="1233"/>
      <c r="DVW52" s="1233"/>
      <c r="DVX52" s="1233"/>
      <c r="DVY52" s="1233"/>
      <c r="DVZ52" s="1233"/>
      <c r="DWA52" s="1233"/>
      <c r="DWB52" s="1232"/>
      <c r="DWC52" s="1233"/>
      <c r="DWD52" s="1233"/>
      <c r="DWE52" s="1233"/>
      <c r="DWF52" s="1233"/>
      <c r="DWG52" s="1233"/>
      <c r="DWH52" s="1233"/>
      <c r="DWI52" s="1233"/>
      <c r="DWJ52" s="1233"/>
      <c r="DWK52" s="1232"/>
      <c r="DWL52" s="1233"/>
      <c r="DWM52" s="1233"/>
      <c r="DWN52" s="1233"/>
      <c r="DWO52" s="1233"/>
      <c r="DWP52" s="1233"/>
      <c r="DWQ52" s="1233"/>
      <c r="DWR52" s="1233"/>
      <c r="DWS52" s="1233"/>
      <c r="DWT52" s="1232"/>
      <c r="DWU52" s="1233"/>
      <c r="DWV52" s="1233"/>
      <c r="DWW52" s="1233"/>
      <c r="DWX52" s="1233"/>
      <c r="DWY52" s="1233"/>
      <c r="DWZ52" s="1233"/>
      <c r="DXA52" s="1233"/>
      <c r="DXB52" s="1233"/>
      <c r="DXC52" s="1232"/>
      <c r="DXD52" s="1233"/>
      <c r="DXE52" s="1233"/>
      <c r="DXF52" s="1233"/>
      <c r="DXG52" s="1233"/>
      <c r="DXH52" s="1233"/>
      <c r="DXI52" s="1233"/>
      <c r="DXJ52" s="1233"/>
      <c r="DXK52" s="1233"/>
      <c r="DXL52" s="1232"/>
      <c r="DXM52" s="1233"/>
      <c r="DXN52" s="1233"/>
      <c r="DXO52" s="1233"/>
      <c r="DXP52" s="1233"/>
      <c r="DXQ52" s="1233"/>
      <c r="DXR52" s="1233"/>
      <c r="DXS52" s="1233"/>
      <c r="DXT52" s="1233"/>
      <c r="DXU52" s="1232"/>
      <c r="DXV52" s="1233"/>
      <c r="DXW52" s="1233"/>
      <c r="DXX52" s="1233"/>
      <c r="DXY52" s="1233"/>
      <c r="DXZ52" s="1233"/>
      <c r="DYA52" s="1233"/>
      <c r="DYB52" s="1233"/>
      <c r="DYC52" s="1233"/>
      <c r="DYD52" s="1232"/>
      <c r="DYE52" s="1233"/>
      <c r="DYF52" s="1233"/>
      <c r="DYG52" s="1233"/>
      <c r="DYH52" s="1233"/>
      <c r="DYI52" s="1233"/>
      <c r="DYJ52" s="1233"/>
      <c r="DYK52" s="1233"/>
      <c r="DYL52" s="1233"/>
      <c r="DYM52" s="1232"/>
      <c r="DYN52" s="1233"/>
      <c r="DYO52" s="1233"/>
      <c r="DYP52" s="1233"/>
      <c r="DYQ52" s="1233"/>
      <c r="DYR52" s="1233"/>
      <c r="DYS52" s="1233"/>
      <c r="DYT52" s="1233"/>
      <c r="DYU52" s="1233"/>
      <c r="DYV52" s="1232"/>
      <c r="DYW52" s="1233"/>
      <c r="DYX52" s="1233"/>
      <c r="DYY52" s="1233"/>
      <c r="DYZ52" s="1233"/>
      <c r="DZA52" s="1233"/>
      <c r="DZB52" s="1233"/>
      <c r="DZC52" s="1233"/>
      <c r="DZD52" s="1233"/>
      <c r="DZE52" s="1232"/>
      <c r="DZF52" s="1233"/>
      <c r="DZG52" s="1233"/>
      <c r="DZH52" s="1233"/>
      <c r="DZI52" s="1233"/>
      <c r="DZJ52" s="1233"/>
      <c r="DZK52" s="1233"/>
      <c r="DZL52" s="1233"/>
      <c r="DZM52" s="1233"/>
      <c r="DZN52" s="1232"/>
      <c r="DZO52" s="1233"/>
      <c r="DZP52" s="1233"/>
      <c r="DZQ52" s="1233"/>
      <c r="DZR52" s="1233"/>
      <c r="DZS52" s="1233"/>
      <c r="DZT52" s="1233"/>
      <c r="DZU52" s="1233"/>
      <c r="DZV52" s="1233"/>
      <c r="DZW52" s="1232"/>
      <c r="DZX52" s="1233"/>
      <c r="DZY52" s="1233"/>
      <c r="DZZ52" s="1233"/>
      <c r="EAA52" s="1233"/>
      <c r="EAB52" s="1233"/>
      <c r="EAC52" s="1233"/>
      <c r="EAD52" s="1233"/>
      <c r="EAE52" s="1233"/>
      <c r="EAF52" s="1232"/>
      <c r="EAG52" s="1233"/>
      <c r="EAH52" s="1233"/>
      <c r="EAI52" s="1233"/>
      <c r="EAJ52" s="1233"/>
      <c r="EAK52" s="1233"/>
      <c r="EAL52" s="1233"/>
      <c r="EAM52" s="1233"/>
      <c r="EAN52" s="1233"/>
      <c r="EAO52" s="1232"/>
      <c r="EAP52" s="1233"/>
      <c r="EAQ52" s="1233"/>
      <c r="EAR52" s="1233"/>
      <c r="EAS52" s="1233"/>
      <c r="EAT52" s="1233"/>
      <c r="EAU52" s="1233"/>
      <c r="EAV52" s="1233"/>
      <c r="EAW52" s="1233"/>
      <c r="EAX52" s="1232"/>
      <c r="EAY52" s="1233"/>
      <c r="EAZ52" s="1233"/>
      <c r="EBA52" s="1233"/>
      <c r="EBB52" s="1233"/>
      <c r="EBC52" s="1233"/>
      <c r="EBD52" s="1233"/>
      <c r="EBE52" s="1233"/>
      <c r="EBF52" s="1233"/>
      <c r="EBG52" s="1232"/>
      <c r="EBH52" s="1233"/>
      <c r="EBI52" s="1233"/>
      <c r="EBJ52" s="1233"/>
      <c r="EBK52" s="1233"/>
      <c r="EBL52" s="1233"/>
      <c r="EBM52" s="1233"/>
      <c r="EBN52" s="1233"/>
      <c r="EBO52" s="1233"/>
      <c r="EBP52" s="1232"/>
      <c r="EBQ52" s="1233"/>
      <c r="EBR52" s="1233"/>
      <c r="EBS52" s="1233"/>
      <c r="EBT52" s="1233"/>
      <c r="EBU52" s="1233"/>
      <c r="EBV52" s="1233"/>
      <c r="EBW52" s="1233"/>
      <c r="EBX52" s="1233"/>
      <c r="EBY52" s="1232"/>
      <c r="EBZ52" s="1233"/>
      <c r="ECA52" s="1233"/>
      <c r="ECB52" s="1233"/>
      <c r="ECC52" s="1233"/>
      <c r="ECD52" s="1233"/>
      <c r="ECE52" s="1233"/>
      <c r="ECF52" s="1233"/>
      <c r="ECG52" s="1233"/>
      <c r="ECH52" s="1232"/>
      <c r="ECI52" s="1233"/>
      <c r="ECJ52" s="1233"/>
      <c r="ECK52" s="1233"/>
      <c r="ECL52" s="1233"/>
      <c r="ECM52" s="1233"/>
      <c r="ECN52" s="1233"/>
      <c r="ECO52" s="1233"/>
      <c r="ECP52" s="1233"/>
      <c r="ECQ52" s="1232"/>
      <c r="ECR52" s="1233"/>
      <c r="ECS52" s="1233"/>
      <c r="ECT52" s="1233"/>
      <c r="ECU52" s="1233"/>
      <c r="ECV52" s="1233"/>
      <c r="ECW52" s="1233"/>
      <c r="ECX52" s="1233"/>
      <c r="ECY52" s="1233"/>
      <c r="ECZ52" s="1232"/>
      <c r="EDA52" s="1233"/>
      <c r="EDB52" s="1233"/>
      <c r="EDC52" s="1233"/>
      <c r="EDD52" s="1233"/>
      <c r="EDE52" s="1233"/>
      <c r="EDF52" s="1233"/>
      <c r="EDG52" s="1233"/>
      <c r="EDH52" s="1233"/>
      <c r="EDI52" s="1232"/>
      <c r="EDJ52" s="1233"/>
      <c r="EDK52" s="1233"/>
      <c r="EDL52" s="1233"/>
      <c r="EDM52" s="1233"/>
      <c r="EDN52" s="1233"/>
      <c r="EDO52" s="1233"/>
      <c r="EDP52" s="1233"/>
      <c r="EDQ52" s="1233"/>
      <c r="EDR52" s="1232"/>
      <c r="EDS52" s="1233"/>
      <c r="EDT52" s="1233"/>
      <c r="EDU52" s="1233"/>
      <c r="EDV52" s="1233"/>
      <c r="EDW52" s="1233"/>
      <c r="EDX52" s="1233"/>
      <c r="EDY52" s="1233"/>
      <c r="EDZ52" s="1233"/>
      <c r="EEA52" s="1232"/>
      <c r="EEB52" s="1233"/>
      <c r="EEC52" s="1233"/>
      <c r="EED52" s="1233"/>
      <c r="EEE52" s="1233"/>
      <c r="EEF52" s="1233"/>
      <c r="EEG52" s="1233"/>
      <c r="EEH52" s="1233"/>
      <c r="EEI52" s="1233"/>
      <c r="EEJ52" s="1232"/>
      <c r="EEK52" s="1233"/>
      <c r="EEL52" s="1233"/>
      <c r="EEM52" s="1233"/>
      <c r="EEN52" s="1233"/>
      <c r="EEO52" s="1233"/>
      <c r="EEP52" s="1233"/>
      <c r="EEQ52" s="1233"/>
      <c r="EER52" s="1233"/>
      <c r="EES52" s="1232"/>
      <c r="EET52" s="1233"/>
      <c r="EEU52" s="1233"/>
      <c r="EEV52" s="1233"/>
      <c r="EEW52" s="1233"/>
      <c r="EEX52" s="1233"/>
      <c r="EEY52" s="1233"/>
      <c r="EEZ52" s="1233"/>
      <c r="EFA52" s="1233"/>
      <c r="EFB52" s="1232"/>
      <c r="EFC52" s="1233"/>
      <c r="EFD52" s="1233"/>
      <c r="EFE52" s="1233"/>
      <c r="EFF52" s="1233"/>
      <c r="EFG52" s="1233"/>
      <c r="EFH52" s="1233"/>
      <c r="EFI52" s="1233"/>
      <c r="EFJ52" s="1233"/>
      <c r="EFK52" s="1232"/>
      <c r="EFL52" s="1233"/>
      <c r="EFM52" s="1233"/>
      <c r="EFN52" s="1233"/>
      <c r="EFO52" s="1233"/>
      <c r="EFP52" s="1233"/>
      <c r="EFQ52" s="1233"/>
      <c r="EFR52" s="1233"/>
      <c r="EFS52" s="1233"/>
      <c r="EFT52" s="1232"/>
      <c r="EFU52" s="1233"/>
      <c r="EFV52" s="1233"/>
      <c r="EFW52" s="1233"/>
      <c r="EFX52" s="1233"/>
      <c r="EFY52" s="1233"/>
      <c r="EFZ52" s="1233"/>
      <c r="EGA52" s="1233"/>
      <c r="EGB52" s="1233"/>
      <c r="EGC52" s="1232"/>
      <c r="EGD52" s="1233"/>
      <c r="EGE52" s="1233"/>
      <c r="EGF52" s="1233"/>
      <c r="EGG52" s="1233"/>
      <c r="EGH52" s="1233"/>
      <c r="EGI52" s="1233"/>
      <c r="EGJ52" s="1233"/>
      <c r="EGK52" s="1233"/>
      <c r="EGL52" s="1232"/>
      <c r="EGM52" s="1233"/>
      <c r="EGN52" s="1233"/>
      <c r="EGO52" s="1233"/>
      <c r="EGP52" s="1233"/>
      <c r="EGQ52" s="1233"/>
      <c r="EGR52" s="1233"/>
      <c r="EGS52" s="1233"/>
      <c r="EGT52" s="1233"/>
      <c r="EGU52" s="1232"/>
      <c r="EGV52" s="1233"/>
      <c r="EGW52" s="1233"/>
      <c r="EGX52" s="1233"/>
      <c r="EGY52" s="1233"/>
      <c r="EGZ52" s="1233"/>
      <c r="EHA52" s="1233"/>
      <c r="EHB52" s="1233"/>
      <c r="EHC52" s="1233"/>
      <c r="EHD52" s="1232"/>
      <c r="EHE52" s="1233"/>
      <c r="EHF52" s="1233"/>
      <c r="EHG52" s="1233"/>
      <c r="EHH52" s="1233"/>
      <c r="EHI52" s="1233"/>
      <c r="EHJ52" s="1233"/>
      <c r="EHK52" s="1233"/>
      <c r="EHL52" s="1233"/>
      <c r="EHM52" s="1232"/>
      <c r="EHN52" s="1233"/>
      <c r="EHO52" s="1233"/>
      <c r="EHP52" s="1233"/>
      <c r="EHQ52" s="1233"/>
      <c r="EHR52" s="1233"/>
      <c r="EHS52" s="1233"/>
      <c r="EHT52" s="1233"/>
      <c r="EHU52" s="1233"/>
      <c r="EHV52" s="1232"/>
      <c r="EHW52" s="1233"/>
      <c r="EHX52" s="1233"/>
      <c r="EHY52" s="1233"/>
      <c r="EHZ52" s="1233"/>
      <c r="EIA52" s="1233"/>
      <c r="EIB52" s="1233"/>
      <c r="EIC52" s="1233"/>
      <c r="EID52" s="1233"/>
      <c r="EIE52" s="1232"/>
      <c r="EIF52" s="1233"/>
      <c r="EIG52" s="1233"/>
      <c r="EIH52" s="1233"/>
      <c r="EII52" s="1233"/>
      <c r="EIJ52" s="1233"/>
      <c r="EIK52" s="1233"/>
      <c r="EIL52" s="1233"/>
      <c r="EIM52" s="1233"/>
      <c r="EIN52" s="1232"/>
      <c r="EIO52" s="1233"/>
      <c r="EIP52" s="1233"/>
      <c r="EIQ52" s="1233"/>
      <c r="EIR52" s="1233"/>
      <c r="EIS52" s="1233"/>
      <c r="EIT52" s="1233"/>
      <c r="EIU52" s="1233"/>
      <c r="EIV52" s="1233"/>
      <c r="EIW52" s="1232"/>
      <c r="EIX52" s="1233"/>
      <c r="EIY52" s="1233"/>
      <c r="EIZ52" s="1233"/>
      <c r="EJA52" s="1233"/>
      <c r="EJB52" s="1233"/>
      <c r="EJC52" s="1233"/>
      <c r="EJD52" s="1233"/>
      <c r="EJE52" s="1233"/>
      <c r="EJF52" s="1232"/>
      <c r="EJG52" s="1233"/>
      <c r="EJH52" s="1233"/>
      <c r="EJI52" s="1233"/>
      <c r="EJJ52" s="1233"/>
      <c r="EJK52" s="1233"/>
      <c r="EJL52" s="1233"/>
      <c r="EJM52" s="1233"/>
      <c r="EJN52" s="1233"/>
      <c r="EJO52" s="1232"/>
      <c r="EJP52" s="1233"/>
      <c r="EJQ52" s="1233"/>
      <c r="EJR52" s="1233"/>
      <c r="EJS52" s="1233"/>
      <c r="EJT52" s="1233"/>
      <c r="EJU52" s="1233"/>
      <c r="EJV52" s="1233"/>
      <c r="EJW52" s="1233"/>
      <c r="EJX52" s="1232"/>
      <c r="EJY52" s="1233"/>
      <c r="EJZ52" s="1233"/>
      <c r="EKA52" s="1233"/>
      <c r="EKB52" s="1233"/>
      <c r="EKC52" s="1233"/>
      <c r="EKD52" s="1233"/>
      <c r="EKE52" s="1233"/>
      <c r="EKF52" s="1233"/>
      <c r="EKG52" s="1232"/>
      <c r="EKH52" s="1233"/>
      <c r="EKI52" s="1233"/>
      <c r="EKJ52" s="1233"/>
      <c r="EKK52" s="1233"/>
      <c r="EKL52" s="1233"/>
      <c r="EKM52" s="1233"/>
      <c r="EKN52" s="1233"/>
      <c r="EKO52" s="1233"/>
      <c r="EKP52" s="1232"/>
      <c r="EKQ52" s="1233"/>
      <c r="EKR52" s="1233"/>
      <c r="EKS52" s="1233"/>
      <c r="EKT52" s="1233"/>
      <c r="EKU52" s="1233"/>
      <c r="EKV52" s="1233"/>
      <c r="EKW52" s="1233"/>
      <c r="EKX52" s="1233"/>
      <c r="EKY52" s="1232"/>
      <c r="EKZ52" s="1233"/>
      <c r="ELA52" s="1233"/>
      <c r="ELB52" s="1233"/>
      <c r="ELC52" s="1233"/>
      <c r="ELD52" s="1233"/>
      <c r="ELE52" s="1233"/>
      <c r="ELF52" s="1233"/>
      <c r="ELG52" s="1233"/>
      <c r="ELH52" s="1232"/>
      <c r="ELI52" s="1233"/>
      <c r="ELJ52" s="1233"/>
      <c r="ELK52" s="1233"/>
      <c r="ELL52" s="1233"/>
      <c r="ELM52" s="1233"/>
      <c r="ELN52" s="1233"/>
      <c r="ELO52" s="1233"/>
      <c r="ELP52" s="1233"/>
      <c r="ELQ52" s="1232"/>
      <c r="ELR52" s="1233"/>
      <c r="ELS52" s="1233"/>
      <c r="ELT52" s="1233"/>
      <c r="ELU52" s="1233"/>
      <c r="ELV52" s="1233"/>
      <c r="ELW52" s="1233"/>
      <c r="ELX52" s="1233"/>
      <c r="ELY52" s="1233"/>
      <c r="ELZ52" s="1232"/>
      <c r="EMA52" s="1233"/>
      <c r="EMB52" s="1233"/>
      <c r="EMC52" s="1233"/>
      <c r="EMD52" s="1233"/>
      <c r="EME52" s="1233"/>
      <c r="EMF52" s="1233"/>
      <c r="EMG52" s="1233"/>
      <c r="EMH52" s="1233"/>
      <c r="EMI52" s="1232"/>
      <c r="EMJ52" s="1233"/>
      <c r="EMK52" s="1233"/>
      <c r="EML52" s="1233"/>
      <c r="EMM52" s="1233"/>
      <c r="EMN52" s="1233"/>
      <c r="EMO52" s="1233"/>
      <c r="EMP52" s="1233"/>
      <c r="EMQ52" s="1233"/>
      <c r="EMR52" s="1232"/>
      <c r="EMS52" s="1233"/>
      <c r="EMT52" s="1233"/>
      <c r="EMU52" s="1233"/>
      <c r="EMV52" s="1233"/>
      <c r="EMW52" s="1233"/>
      <c r="EMX52" s="1233"/>
      <c r="EMY52" s="1233"/>
      <c r="EMZ52" s="1233"/>
      <c r="ENA52" s="1232"/>
      <c r="ENB52" s="1233"/>
      <c r="ENC52" s="1233"/>
      <c r="END52" s="1233"/>
      <c r="ENE52" s="1233"/>
      <c r="ENF52" s="1233"/>
      <c r="ENG52" s="1233"/>
      <c r="ENH52" s="1233"/>
      <c r="ENI52" s="1233"/>
      <c r="ENJ52" s="1232"/>
      <c r="ENK52" s="1233"/>
      <c r="ENL52" s="1233"/>
      <c r="ENM52" s="1233"/>
      <c r="ENN52" s="1233"/>
      <c r="ENO52" s="1233"/>
      <c r="ENP52" s="1233"/>
      <c r="ENQ52" s="1233"/>
      <c r="ENR52" s="1233"/>
      <c r="ENS52" s="1232"/>
      <c r="ENT52" s="1233"/>
      <c r="ENU52" s="1233"/>
      <c r="ENV52" s="1233"/>
      <c r="ENW52" s="1233"/>
      <c r="ENX52" s="1233"/>
      <c r="ENY52" s="1233"/>
      <c r="ENZ52" s="1233"/>
      <c r="EOA52" s="1233"/>
      <c r="EOB52" s="1232"/>
      <c r="EOC52" s="1233"/>
      <c r="EOD52" s="1233"/>
      <c r="EOE52" s="1233"/>
      <c r="EOF52" s="1233"/>
      <c r="EOG52" s="1233"/>
      <c r="EOH52" s="1233"/>
      <c r="EOI52" s="1233"/>
      <c r="EOJ52" s="1233"/>
      <c r="EOK52" s="1232"/>
      <c r="EOL52" s="1233"/>
      <c r="EOM52" s="1233"/>
      <c r="EON52" s="1233"/>
      <c r="EOO52" s="1233"/>
      <c r="EOP52" s="1233"/>
      <c r="EOQ52" s="1233"/>
      <c r="EOR52" s="1233"/>
      <c r="EOS52" s="1233"/>
      <c r="EOT52" s="1232"/>
      <c r="EOU52" s="1233"/>
      <c r="EOV52" s="1233"/>
      <c r="EOW52" s="1233"/>
      <c r="EOX52" s="1233"/>
      <c r="EOY52" s="1233"/>
      <c r="EOZ52" s="1233"/>
      <c r="EPA52" s="1233"/>
      <c r="EPB52" s="1233"/>
      <c r="EPC52" s="1232"/>
      <c r="EPD52" s="1233"/>
      <c r="EPE52" s="1233"/>
      <c r="EPF52" s="1233"/>
      <c r="EPG52" s="1233"/>
      <c r="EPH52" s="1233"/>
      <c r="EPI52" s="1233"/>
      <c r="EPJ52" s="1233"/>
      <c r="EPK52" s="1233"/>
      <c r="EPL52" s="1232"/>
      <c r="EPM52" s="1233"/>
      <c r="EPN52" s="1233"/>
      <c r="EPO52" s="1233"/>
      <c r="EPP52" s="1233"/>
      <c r="EPQ52" s="1233"/>
      <c r="EPR52" s="1233"/>
      <c r="EPS52" s="1233"/>
      <c r="EPT52" s="1233"/>
      <c r="EPU52" s="1232"/>
      <c r="EPV52" s="1233"/>
      <c r="EPW52" s="1233"/>
      <c r="EPX52" s="1233"/>
      <c r="EPY52" s="1233"/>
      <c r="EPZ52" s="1233"/>
      <c r="EQA52" s="1233"/>
      <c r="EQB52" s="1233"/>
      <c r="EQC52" s="1233"/>
      <c r="EQD52" s="1232"/>
      <c r="EQE52" s="1233"/>
      <c r="EQF52" s="1233"/>
      <c r="EQG52" s="1233"/>
      <c r="EQH52" s="1233"/>
      <c r="EQI52" s="1233"/>
      <c r="EQJ52" s="1233"/>
      <c r="EQK52" s="1233"/>
      <c r="EQL52" s="1233"/>
      <c r="EQM52" s="1232"/>
      <c r="EQN52" s="1233"/>
      <c r="EQO52" s="1233"/>
      <c r="EQP52" s="1233"/>
      <c r="EQQ52" s="1233"/>
      <c r="EQR52" s="1233"/>
      <c r="EQS52" s="1233"/>
      <c r="EQT52" s="1233"/>
      <c r="EQU52" s="1233"/>
      <c r="EQV52" s="1232"/>
      <c r="EQW52" s="1233"/>
      <c r="EQX52" s="1233"/>
      <c r="EQY52" s="1233"/>
      <c r="EQZ52" s="1233"/>
      <c r="ERA52" s="1233"/>
      <c r="ERB52" s="1233"/>
      <c r="ERC52" s="1233"/>
      <c r="ERD52" s="1233"/>
      <c r="ERE52" s="1232"/>
      <c r="ERF52" s="1233"/>
      <c r="ERG52" s="1233"/>
      <c r="ERH52" s="1233"/>
      <c r="ERI52" s="1233"/>
      <c r="ERJ52" s="1233"/>
      <c r="ERK52" s="1233"/>
      <c r="ERL52" s="1233"/>
      <c r="ERM52" s="1233"/>
      <c r="ERN52" s="1232"/>
      <c r="ERO52" s="1233"/>
      <c r="ERP52" s="1233"/>
      <c r="ERQ52" s="1233"/>
      <c r="ERR52" s="1233"/>
      <c r="ERS52" s="1233"/>
      <c r="ERT52" s="1233"/>
      <c r="ERU52" s="1233"/>
      <c r="ERV52" s="1233"/>
      <c r="ERW52" s="1232"/>
      <c r="ERX52" s="1233"/>
      <c r="ERY52" s="1233"/>
      <c r="ERZ52" s="1233"/>
      <c r="ESA52" s="1233"/>
      <c r="ESB52" s="1233"/>
      <c r="ESC52" s="1233"/>
      <c r="ESD52" s="1233"/>
      <c r="ESE52" s="1233"/>
      <c r="ESF52" s="1232"/>
      <c r="ESG52" s="1233"/>
      <c r="ESH52" s="1233"/>
      <c r="ESI52" s="1233"/>
      <c r="ESJ52" s="1233"/>
      <c r="ESK52" s="1233"/>
      <c r="ESL52" s="1233"/>
      <c r="ESM52" s="1233"/>
      <c r="ESN52" s="1233"/>
      <c r="ESO52" s="1232"/>
      <c r="ESP52" s="1233"/>
      <c r="ESQ52" s="1233"/>
      <c r="ESR52" s="1233"/>
      <c r="ESS52" s="1233"/>
      <c r="EST52" s="1233"/>
      <c r="ESU52" s="1233"/>
      <c r="ESV52" s="1233"/>
      <c r="ESW52" s="1233"/>
      <c r="ESX52" s="1232"/>
      <c r="ESY52" s="1233"/>
      <c r="ESZ52" s="1233"/>
      <c r="ETA52" s="1233"/>
      <c r="ETB52" s="1233"/>
      <c r="ETC52" s="1233"/>
      <c r="ETD52" s="1233"/>
      <c r="ETE52" s="1233"/>
      <c r="ETF52" s="1233"/>
      <c r="ETG52" s="1232"/>
      <c r="ETH52" s="1233"/>
      <c r="ETI52" s="1233"/>
      <c r="ETJ52" s="1233"/>
      <c r="ETK52" s="1233"/>
      <c r="ETL52" s="1233"/>
      <c r="ETM52" s="1233"/>
      <c r="ETN52" s="1233"/>
      <c r="ETO52" s="1233"/>
      <c r="ETP52" s="1232"/>
      <c r="ETQ52" s="1233"/>
      <c r="ETR52" s="1233"/>
      <c r="ETS52" s="1233"/>
      <c r="ETT52" s="1233"/>
      <c r="ETU52" s="1233"/>
      <c r="ETV52" s="1233"/>
      <c r="ETW52" s="1233"/>
      <c r="ETX52" s="1233"/>
      <c r="ETY52" s="1232"/>
      <c r="ETZ52" s="1233"/>
      <c r="EUA52" s="1233"/>
      <c r="EUB52" s="1233"/>
      <c r="EUC52" s="1233"/>
      <c r="EUD52" s="1233"/>
      <c r="EUE52" s="1233"/>
      <c r="EUF52" s="1233"/>
      <c r="EUG52" s="1233"/>
      <c r="EUH52" s="1232"/>
      <c r="EUI52" s="1233"/>
      <c r="EUJ52" s="1233"/>
      <c r="EUK52" s="1233"/>
      <c r="EUL52" s="1233"/>
      <c r="EUM52" s="1233"/>
      <c r="EUN52" s="1233"/>
      <c r="EUO52" s="1233"/>
      <c r="EUP52" s="1233"/>
      <c r="EUQ52" s="1232"/>
      <c r="EUR52" s="1233"/>
      <c r="EUS52" s="1233"/>
      <c r="EUT52" s="1233"/>
      <c r="EUU52" s="1233"/>
      <c r="EUV52" s="1233"/>
      <c r="EUW52" s="1233"/>
      <c r="EUX52" s="1233"/>
      <c r="EUY52" s="1233"/>
      <c r="EUZ52" s="1232"/>
      <c r="EVA52" s="1233"/>
      <c r="EVB52" s="1233"/>
      <c r="EVC52" s="1233"/>
      <c r="EVD52" s="1233"/>
      <c r="EVE52" s="1233"/>
      <c r="EVF52" s="1233"/>
      <c r="EVG52" s="1233"/>
      <c r="EVH52" s="1233"/>
      <c r="EVI52" s="1232"/>
      <c r="EVJ52" s="1233"/>
      <c r="EVK52" s="1233"/>
      <c r="EVL52" s="1233"/>
      <c r="EVM52" s="1233"/>
      <c r="EVN52" s="1233"/>
      <c r="EVO52" s="1233"/>
      <c r="EVP52" s="1233"/>
      <c r="EVQ52" s="1233"/>
      <c r="EVR52" s="1232"/>
      <c r="EVS52" s="1233"/>
      <c r="EVT52" s="1233"/>
      <c r="EVU52" s="1233"/>
      <c r="EVV52" s="1233"/>
      <c r="EVW52" s="1233"/>
      <c r="EVX52" s="1233"/>
      <c r="EVY52" s="1233"/>
      <c r="EVZ52" s="1233"/>
      <c r="EWA52" s="1232"/>
      <c r="EWB52" s="1233"/>
      <c r="EWC52" s="1233"/>
      <c r="EWD52" s="1233"/>
      <c r="EWE52" s="1233"/>
      <c r="EWF52" s="1233"/>
      <c r="EWG52" s="1233"/>
      <c r="EWH52" s="1233"/>
      <c r="EWI52" s="1233"/>
      <c r="EWJ52" s="1232"/>
      <c r="EWK52" s="1233"/>
      <c r="EWL52" s="1233"/>
      <c r="EWM52" s="1233"/>
      <c r="EWN52" s="1233"/>
      <c r="EWO52" s="1233"/>
      <c r="EWP52" s="1233"/>
      <c r="EWQ52" s="1233"/>
      <c r="EWR52" s="1233"/>
      <c r="EWS52" s="1232"/>
      <c r="EWT52" s="1233"/>
      <c r="EWU52" s="1233"/>
      <c r="EWV52" s="1233"/>
      <c r="EWW52" s="1233"/>
      <c r="EWX52" s="1233"/>
      <c r="EWY52" s="1233"/>
      <c r="EWZ52" s="1233"/>
      <c r="EXA52" s="1233"/>
      <c r="EXB52" s="1232"/>
      <c r="EXC52" s="1233"/>
      <c r="EXD52" s="1233"/>
      <c r="EXE52" s="1233"/>
      <c r="EXF52" s="1233"/>
      <c r="EXG52" s="1233"/>
      <c r="EXH52" s="1233"/>
      <c r="EXI52" s="1233"/>
      <c r="EXJ52" s="1233"/>
      <c r="EXK52" s="1232"/>
      <c r="EXL52" s="1233"/>
      <c r="EXM52" s="1233"/>
      <c r="EXN52" s="1233"/>
      <c r="EXO52" s="1233"/>
      <c r="EXP52" s="1233"/>
      <c r="EXQ52" s="1233"/>
      <c r="EXR52" s="1233"/>
      <c r="EXS52" s="1233"/>
      <c r="EXT52" s="1232"/>
      <c r="EXU52" s="1233"/>
      <c r="EXV52" s="1233"/>
      <c r="EXW52" s="1233"/>
      <c r="EXX52" s="1233"/>
      <c r="EXY52" s="1233"/>
      <c r="EXZ52" s="1233"/>
      <c r="EYA52" s="1233"/>
      <c r="EYB52" s="1233"/>
      <c r="EYC52" s="1232"/>
      <c r="EYD52" s="1233"/>
      <c r="EYE52" s="1233"/>
      <c r="EYF52" s="1233"/>
      <c r="EYG52" s="1233"/>
      <c r="EYH52" s="1233"/>
      <c r="EYI52" s="1233"/>
      <c r="EYJ52" s="1233"/>
      <c r="EYK52" s="1233"/>
      <c r="EYL52" s="1232"/>
      <c r="EYM52" s="1233"/>
      <c r="EYN52" s="1233"/>
      <c r="EYO52" s="1233"/>
      <c r="EYP52" s="1233"/>
      <c r="EYQ52" s="1233"/>
      <c r="EYR52" s="1233"/>
      <c r="EYS52" s="1233"/>
      <c r="EYT52" s="1233"/>
      <c r="EYU52" s="1232"/>
      <c r="EYV52" s="1233"/>
      <c r="EYW52" s="1233"/>
      <c r="EYX52" s="1233"/>
      <c r="EYY52" s="1233"/>
      <c r="EYZ52" s="1233"/>
      <c r="EZA52" s="1233"/>
      <c r="EZB52" s="1233"/>
      <c r="EZC52" s="1233"/>
      <c r="EZD52" s="1232"/>
      <c r="EZE52" s="1233"/>
      <c r="EZF52" s="1233"/>
      <c r="EZG52" s="1233"/>
      <c r="EZH52" s="1233"/>
      <c r="EZI52" s="1233"/>
      <c r="EZJ52" s="1233"/>
      <c r="EZK52" s="1233"/>
      <c r="EZL52" s="1233"/>
      <c r="EZM52" s="1232"/>
      <c r="EZN52" s="1233"/>
      <c r="EZO52" s="1233"/>
      <c r="EZP52" s="1233"/>
      <c r="EZQ52" s="1233"/>
      <c r="EZR52" s="1233"/>
      <c r="EZS52" s="1233"/>
      <c r="EZT52" s="1233"/>
      <c r="EZU52" s="1233"/>
      <c r="EZV52" s="1232"/>
      <c r="EZW52" s="1233"/>
      <c r="EZX52" s="1233"/>
      <c r="EZY52" s="1233"/>
      <c r="EZZ52" s="1233"/>
      <c r="FAA52" s="1233"/>
      <c r="FAB52" s="1233"/>
      <c r="FAC52" s="1233"/>
      <c r="FAD52" s="1233"/>
      <c r="FAE52" s="1232"/>
      <c r="FAF52" s="1233"/>
      <c r="FAG52" s="1233"/>
      <c r="FAH52" s="1233"/>
      <c r="FAI52" s="1233"/>
      <c r="FAJ52" s="1233"/>
      <c r="FAK52" s="1233"/>
      <c r="FAL52" s="1233"/>
      <c r="FAM52" s="1233"/>
      <c r="FAN52" s="1232"/>
      <c r="FAO52" s="1233"/>
      <c r="FAP52" s="1233"/>
      <c r="FAQ52" s="1233"/>
      <c r="FAR52" s="1233"/>
      <c r="FAS52" s="1233"/>
      <c r="FAT52" s="1233"/>
      <c r="FAU52" s="1233"/>
      <c r="FAV52" s="1233"/>
      <c r="FAW52" s="1232"/>
      <c r="FAX52" s="1233"/>
      <c r="FAY52" s="1233"/>
      <c r="FAZ52" s="1233"/>
      <c r="FBA52" s="1233"/>
      <c r="FBB52" s="1233"/>
      <c r="FBC52" s="1233"/>
      <c r="FBD52" s="1233"/>
      <c r="FBE52" s="1233"/>
      <c r="FBF52" s="1232"/>
      <c r="FBG52" s="1233"/>
      <c r="FBH52" s="1233"/>
      <c r="FBI52" s="1233"/>
      <c r="FBJ52" s="1233"/>
      <c r="FBK52" s="1233"/>
      <c r="FBL52" s="1233"/>
      <c r="FBM52" s="1233"/>
      <c r="FBN52" s="1233"/>
      <c r="FBO52" s="1232"/>
      <c r="FBP52" s="1233"/>
      <c r="FBQ52" s="1233"/>
      <c r="FBR52" s="1233"/>
      <c r="FBS52" s="1233"/>
      <c r="FBT52" s="1233"/>
      <c r="FBU52" s="1233"/>
      <c r="FBV52" s="1233"/>
      <c r="FBW52" s="1233"/>
      <c r="FBX52" s="1232"/>
      <c r="FBY52" s="1233"/>
      <c r="FBZ52" s="1233"/>
      <c r="FCA52" s="1233"/>
      <c r="FCB52" s="1233"/>
      <c r="FCC52" s="1233"/>
      <c r="FCD52" s="1233"/>
      <c r="FCE52" s="1233"/>
      <c r="FCF52" s="1233"/>
      <c r="FCG52" s="1232"/>
      <c r="FCH52" s="1233"/>
      <c r="FCI52" s="1233"/>
      <c r="FCJ52" s="1233"/>
      <c r="FCK52" s="1233"/>
      <c r="FCL52" s="1233"/>
      <c r="FCM52" s="1233"/>
      <c r="FCN52" s="1233"/>
      <c r="FCO52" s="1233"/>
      <c r="FCP52" s="1232"/>
      <c r="FCQ52" s="1233"/>
      <c r="FCR52" s="1233"/>
      <c r="FCS52" s="1233"/>
      <c r="FCT52" s="1233"/>
      <c r="FCU52" s="1233"/>
      <c r="FCV52" s="1233"/>
      <c r="FCW52" s="1233"/>
      <c r="FCX52" s="1233"/>
      <c r="FCY52" s="1232"/>
      <c r="FCZ52" s="1233"/>
      <c r="FDA52" s="1233"/>
      <c r="FDB52" s="1233"/>
      <c r="FDC52" s="1233"/>
      <c r="FDD52" s="1233"/>
      <c r="FDE52" s="1233"/>
      <c r="FDF52" s="1233"/>
      <c r="FDG52" s="1233"/>
      <c r="FDH52" s="1232"/>
      <c r="FDI52" s="1233"/>
      <c r="FDJ52" s="1233"/>
      <c r="FDK52" s="1233"/>
      <c r="FDL52" s="1233"/>
      <c r="FDM52" s="1233"/>
      <c r="FDN52" s="1233"/>
      <c r="FDO52" s="1233"/>
      <c r="FDP52" s="1233"/>
      <c r="FDQ52" s="1232"/>
      <c r="FDR52" s="1233"/>
      <c r="FDS52" s="1233"/>
      <c r="FDT52" s="1233"/>
      <c r="FDU52" s="1233"/>
      <c r="FDV52" s="1233"/>
      <c r="FDW52" s="1233"/>
      <c r="FDX52" s="1233"/>
      <c r="FDY52" s="1233"/>
      <c r="FDZ52" s="1232"/>
      <c r="FEA52" s="1233"/>
      <c r="FEB52" s="1233"/>
      <c r="FEC52" s="1233"/>
      <c r="FED52" s="1233"/>
      <c r="FEE52" s="1233"/>
      <c r="FEF52" s="1233"/>
      <c r="FEG52" s="1233"/>
      <c r="FEH52" s="1233"/>
      <c r="FEI52" s="1232"/>
      <c r="FEJ52" s="1233"/>
      <c r="FEK52" s="1233"/>
      <c r="FEL52" s="1233"/>
      <c r="FEM52" s="1233"/>
      <c r="FEN52" s="1233"/>
      <c r="FEO52" s="1233"/>
      <c r="FEP52" s="1233"/>
      <c r="FEQ52" s="1233"/>
      <c r="FER52" s="1232"/>
      <c r="FES52" s="1233"/>
      <c r="FET52" s="1233"/>
      <c r="FEU52" s="1233"/>
      <c r="FEV52" s="1233"/>
      <c r="FEW52" s="1233"/>
      <c r="FEX52" s="1233"/>
      <c r="FEY52" s="1233"/>
      <c r="FEZ52" s="1233"/>
      <c r="FFA52" s="1232"/>
      <c r="FFB52" s="1233"/>
      <c r="FFC52" s="1233"/>
      <c r="FFD52" s="1233"/>
      <c r="FFE52" s="1233"/>
      <c r="FFF52" s="1233"/>
      <c r="FFG52" s="1233"/>
      <c r="FFH52" s="1233"/>
      <c r="FFI52" s="1233"/>
      <c r="FFJ52" s="1232"/>
      <c r="FFK52" s="1233"/>
      <c r="FFL52" s="1233"/>
      <c r="FFM52" s="1233"/>
      <c r="FFN52" s="1233"/>
      <c r="FFO52" s="1233"/>
      <c r="FFP52" s="1233"/>
      <c r="FFQ52" s="1233"/>
      <c r="FFR52" s="1233"/>
      <c r="FFS52" s="1232"/>
      <c r="FFT52" s="1233"/>
      <c r="FFU52" s="1233"/>
      <c r="FFV52" s="1233"/>
      <c r="FFW52" s="1233"/>
      <c r="FFX52" s="1233"/>
      <c r="FFY52" s="1233"/>
      <c r="FFZ52" s="1233"/>
      <c r="FGA52" s="1233"/>
      <c r="FGB52" s="1232"/>
      <c r="FGC52" s="1233"/>
      <c r="FGD52" s="1233"/>
      <c r="FGE52" s="1233"/>
      <c r="FGF52" s="1233"/>
      <c r="FGG52" s="1233"/>
      <c r="FGH52" s="1233"/>
      <c r="FGI52" s="1233"/>
      <c r="FGJ52" s="1233"/>
      <c r="FGK52" s="1232"/>
      <c r="FGL52" s="1233"/>
      <c r="FGM52" s="1233"/>
      <c r="FGN52" s="1233"/>
      <c r="FGO52" s="1233"/>
      <c r="FGP52" s="1233"/>
      <c r="FGQ52" s="1233"/>
      <c r="FGR52" s="1233"/>
      <c r="FGS52" s="1233"/>
      <c r="FGT52" s="1232"/>
      <c r="FGU52" s="1233"/>
      <c r="FGV52" s="1233"/>
      <c r="FGW52" s="1233"/>
      <c r="FGX52" s="1233"/>
      <c r="FGY52" s="1233"/>
      <c r="FGZ52" s="1233"/>
      <c r="FHA52" s="1233"/>
      <c r="FHB52" s="1233"/>
      <c r="FHC52" s="1232"/>
      <c r="FHD52" s="1233"/>
      <c r="FHE52" s="1233"/>
      <c r="FHF52" s="1233"/>
      <c r="FHG52" s="1233"/>
      <c r="FHH52" s="1233"/>
      <c r="FHI52" s="1233"/>
      <c r="FHJ52" s="1233"/>
      <c r="FHK52" s="1233"/>
      <c r="FHL52" s="1232"/>
      <c r="FHM52" s="1233"/>
      <c r="FHN52" s="1233"/>
      <c r="FHO52" s="1233"/>
      <c r="FHP52" s="1233"/>
      <c r="FHQ52" s="1233"/>
      <c r="FHR52" s="1233"/>
      <c r="FHS52" s="1233"/>
      <c r="FHT52" s="1233"/>
      <c r="FHU52" s="1232"/>
      <c r="FHV52" s="1233"/>
      <c r="FHW52" s="1233"/>
      <c r="FHX52" s="1233"/>
      <c r="FHY52" s="1233"/>
      <c r="FHZ52" s="1233"/>
      <c r="FIA52" s="1233"/>
      <c r="FIB52" s="1233"/>
      <c r="FIC52" s="1233"/>
      <c r="FID52" s="1232"/>
      <c r="FIE52" s="1233"/>
      <c r="FIF52" s="1233"/>
      <c r="FIG52" s="1233"/>
      <c r="FIH52" s="1233"/>
      <c r="FII52" s="1233"/>
      <c r="FIJ52" s="1233"/>
      <c r="FIK52" s="1233"/>
      <c r="FIL52" s="1233"/>
      <c r="FIM52" s="1232"/>
      <c r="FIN52" s="1233"/>
      <c r="FIO52" s="1233"/>
      <c r="FIP52" s="1233"/>
      <c r="FIQ52" s="1233"/>
      <c r="FIR52" s="1233"/>
      <c r="FIS52" s="1233"/>
      <c r="FIT52" s="1233"/>
      <c r="FIU52" s="1233"/>
      <c r="FIV52" s="1232"/>
      <c r="FIW52" s="1233"/>
      <c r="FIX52" s="1233"/>
      <c r="FIY52" s="1233"/>
      <c r="FIZ52" s="1233"/>
      <c r="FJA52" s="1233"/>
      <c r="FJB52" s="1233"/>
      <c r="FJC52" s="1233"/>
      <c r="FJD52" s="1233"/>
      <c r="FJE52" s="1232"/>
      <c r="FJF52" s="1233"/>
      <c r="FJG52" s="1233"/>
      <c r="FJH52" s="1233"/>
      <c r="FJI52" s="1233"/>
      <c r="FJJ52" s="1233"/>
      <c r="FJK52" s="1233"/>
      <c r="FJL52" s="1233"/>
      <c r="FJM52" s="1233"/>
      <c r="FJN52" s="1232"/>
      <c r="FJO52" s="1233"/>
      <c r="FJP52" s="1233"/>
      <c r="FJQ52" s="1233"/>
      <c r="FJR52" s="1233"/>
      <c r="FJS52" s="1233"/>
      <c r="FJT52" s="1233"/>
      <c r="FJU52" s="1233"/>
      <c r="FJV52" s="1233"/>
      <c r="FJW52" s="1232"/>
      <c r="FJX52" s="1233"/>
      <c r="FJY52" s="1233"/>
      <c r="FJZ52" s="1233"/>
      <c r="FKA52" s="1233"/>
      <c r="FKB52" s="1233"/>
      <c r="FKC52" s="1233"/>
      <c r="FKD52" s="1233"/>
      <c r="FKE52" s="1233"/>
      <c r="FKF52" s="1232"/>
      <c r="FKG52" s="1233"/>
      <c r="FKH52" s="1233"/>
      <c r="FKI52" s="1233"/>
      <c r="FKJ52" s="1233"/>
      <c r="FKK52" s="1233"/>
      <c r="FKL52" s="1233"/>
      <c r="FKM52" s="1233"/>
      <c r="FKN52" s="1233"/>
      <c r="FKO52" s="1232"/>
      <c r="FKP52" s="1233"/>
      <c r="FKQ52" s="1233"/>
      <c r="FKR52" s="1233"/>
      <c r="FKS52" s="1233"/>
      <c r="FKT52" s="1233"/>
      <c r="FKU52" s="1233"/>
      <c r="FKV52" s="1233"/>
      <c r="FKW52" s="1233"/>
      <c r="FKX52" s="1232"/>
      <c r="FKY52" s="1233"/>
      <c r="FKZ52" s="1233"/>
      <c r="FLA52" s="1233"/>
      <c r="FLB52" s="1233"/>
      <c r="FLC52" s="1233"/>
      <c r="FLD52" s="1233"/>
      <c r="FLE52" s="1233"/>
      <c r="FLF52" s="1233"/>
      <c r="FLG52" s="1232"/>
      <c r="FLH52" s="1233"/>
      <c r="FLI52" s="1233"/>
      <c r="FLJ52" s="1233"/>
      <c r="FLK52" s="1233"/>
      <c r="FLL52" s="1233"/>
      <c r="FLM52" s="1233"/>
      <c r="FLN52" s="1233"/>
      <c r="FLO52" s="1233"/>
      <c r="FLP52" s="1232"/>
      <c r="FLQ52" s="1233"/>
      <c r="FLR52" s="1233"/>
      <c r="FLS52" s="1233"/>
      <c r="FLT52" s="1233"/>
      <c r="FLU52" s="1233"/>
      <c r="FLV52" s="1233"/>
      <c r="FLW52" s="1233"/>
      <c r="FLX52" s="1233"/>
      <c r="FLY52" s="1232"/>
      <c r="FLZ52" s="1233"/>
      <c r="FMA52" s="1233"/>
      <c r="FMB52" s="1233"/>
      <c r="FMC52" s="1233"/>
      <c r="FMD52" s="1233"/>
      <c r="FME52" s="1233"/>
      <c r="FMF52" s="1233"/>
      <c r="FMG52" s="1233"/>
      <c r="FMH52" s="1232"/>
      <c r="FMI52" s="1233"/>
      <c r="FMJ52" s="1233"/>
      <c r="FMK52" s="1233"/>
      <c r="FML52" s="1233"/>
      <c r="FMM52" s="1233"/>
      <c r="FMN52" s="1233"/>
      <c r="FMO52" s="1233"/>
      <c r="FMP52" s="1233"/>
      <c r="FMQ52" s="1232"/>
      <c r="FMR52" s="1233"/>
      <c r="FMS52" s="1233"/>
      <c r="FMT52" s="1233"/>
      <c r="FMU52" s="1233"/>
      <c r="FMV52" s="1233"/>
      <c r="FMW52" s="1233"/>
      <c r="FMX52" s="1233"/>
      <c r="FMY52" s="1233"/>
      <c r="FMZ52" s="1232"/>
      <c r="FNA52" s="1233"/>
      <c r="FNB52" s="1233"/>
      <c r="FNC52" s="1233"/>
      <c r="FND52" s="1233"/>
      <c r="FNE52" s="1233"/>
      <c r="FNF52" s="1233"/>
      <c r="FNG52" s="1233"/>
      <c r="FNH52" s="1233"/>
      <c r="FNI52" s="1232"/>
      <c r="FNJ52" s="1233"/>
      <c r="FNK52" s="1233"/>
      <c r="FNL52" s="1233"/>
      <c r="FNM52" s="1233"/>
      <c r="FNN52" s="1233"/>
      <c r="FNO52" s="1233"/>
      <c r="FNP52" s="1233"/>
      <c r="FNQ52" s="1233"/>
      <c r="FNR52" s="1232"/>
      <c r="FNS52" s="1233"/>
      <c r="FNT52" s="1233"/>
      <c r="FNU52" s="1233"/>
      <c r="FNV52" s="1233"/>
      <c r="FNW52" s="1233"/>
      <c r="FNX52" s="1233"/>
      <c r="FNY52" s="1233"/>
      <c r="FNZ52" s="1233"/>
      <c r="FOA52" s="1232"/>
      <c r="FOB52" s="1233"/>
      <c r="FOC52" s="1233"/>
      <c r="FOD52" s="1233"/>
      <c r="FOE52" s="1233"/>
      <c r="FOF52" s="1233"/>
      <c r="FOG52" s="1233"/>
      <c r="FOH52" s="1233"/>
      <c r="FOI52" s="1233"/>
      <c r="FOJ52" s="1232"/>
      <c r="FOK52" s="1233"/>
      <c r="FOL52" s="1233"/>
      <c r="FOM52" s="1233"/>
      <c r="FON52" s="1233"/>
      <c r="FOO52" s="1233"/>
      <c r="FOP52" s="1233"/>
      <c r="FOQ52" s="1233"/>
      <c r="FOR52" s="1233"/>
      <c r="FOS52" s="1232"/>
      <c r="FOT52" s="1233"/>
      <c r="FOU52" s="1233"/>
      <c r="FOV52" s="1233"/>
      <c r="FOW52" s="1233"/>
      <c r="FOX52" s="1233"/>
      <c r="FOY52" s="1233"/>
      <c r="FOZ52" s="1233"/>
      <c r="FPA52" s="1233"/>
      <c r="FPB52" s="1232"/>
      <c r="FPC52" s="1233"/>
      <c r="FPD52" s="1233"/>
      <c r="FPE52" s="1233"/>
      <c r="FPF52" s="1233"/>
      <c r="FPG52" s="1233"/>
      <c r="FPH52" s="1233"/>
      <c r="FPI52" s="1233"/>
      <c r="FPJ52" s="1233"/>
      <c r="FPK52" s="1232"/>
      <c r="FPL52" s="1233"/>
      <c r="FPM52" s="1233"/>
      <c r="FPN52" s="1233"/>
      <c r="FPO52" s="1233"/>
      <c r="FPP52" s="1233"/>
      <c r="FPQ52" s="1233"/>
      <c r="FPR52" s="1233"/>
      <c r="FPS52" s="1233"/>
      <c r="FPT52" s="1232"/>
      <c r="FPU52" s="1233"/>
      <c r="FPV52" s="1233"/>
      <c r="FPW52" s="1233"/>
      <c r="FPX52" s="1233"/>
      <c r="FPY52" s="1233"/>
      <c r="FPZ52" s="1233"/>
      <c r="FQA52" s="1233"/>
      <c r="FQB52" s="1233"/>
      <c r="FQC52" s="1232"/>
      <c r="FQD52" s="1233"/>
      <c r="FQE52" s="1233"/>
      <c r="FQF52" s="1233"/>
      <c r="FQG52" s="1233"/>
      <c r="FQH52" s="1233"/>
      <c r="FQI52" s="1233"/>
      <c r="FQJ52" s="1233"/>
      <c r="FQK52" s="1233"/>
      <c r="FQL52" s="1232"/>
      <c r="FQM52" s="1233"/>
      <c r="FQN52" s="1233"/>
      <c r="FQO52" s="1233"/>
      <c r="FQP52" s="1233"/>
      <c r="FQQ52" s="1233"/>
      <c r="FQR52" s="1233"/>
      <c r="FQS52" s="1233"/>
      <c r="FQT52" s="1233"/>
      <c r="FQU52" s="1232"/>
      <c r="FQV52" s="1233"/>
      <c r="FQW52" s="1233"/>
      <c r="FQX52" s="1233"/>
      <c r="FQY52" s="1233"/>
      <c r="FQZ52" s="1233"/>
      <c r="FRA52" s="1233"/>
      <c r="FRB52" s="1233"/>
      <c r="FRC52" s="1233"/>
      <c r="FRD52" s="1232"/>
      <c r="FRE52" s="1233"/>
      <c r="FRF52" s="1233"/>
      <c r="FRG52" s="1233"/>
      <c r="FRH52" s="1233"/>
      <c r="FRI52" s="1233"/>
      <c r="FRJ52" s="1233"/>
      <c r="FRK52" s="1233"/>
      <c r="FRL52" s="1233"/>
      <c r="FRM52" s="1232"/>
      <c r="FRN52" s="1233"/>
      <c r="FRO52" s="1233"/>
      <c r="FRP52" s="1233"/>
      <c r="FRQ52" s="1233"/>
      <c r="FRR52" s="1233"/>
      <c r="FRS52" s="1233"/>
      <c r="FRT52" s="1233"/>
      <c r="FRU52" s="1233"/>
      <c r="FRV52" s="1232"/>
      <c r="FRW52" s="1233"/>
      <c r="FRX52" s="1233"/>
      <c r="FRY52" s="1233"/>
      <c r="FRZ52" s="1233"/>
      <c r="FSA52" s="1233"/>
      <c r="FSB52" s="1233"/>
      <c r="FSC52" s="1233"/>
      <c r="FSD52" s="1233"/>
      <c r="FSE52" s="1232"/>
      <c r="FSF52" s="1233"/>
      <c r="FSG52" s="1233"/>
      <c r="FSH52" s="1233"/>
      <c r="FSI52" s="1233"/>
      <c r="FSJ52" s="1233"/>
      <c r="FSK52" s="1233"/>
      <c r="FSL52" s="1233"/>
      <c r="FSM52" s="1233"/>
      <c r="FSN52" s="1232"/>
      <c r="FSO52" s="1233"/>
      <c r="FSP52" s="1233"/>
      <c r="FSQ52" s="1233"/>
      <c r="FSR52" s="1233"/>
      <c r="FSS52" s="1233"/>
      <c r="FST52" s="1233"/>
      <c r="FSU52" s="1233"/>
      <c r="FSV52" s="1233"/>
      <c r="FSW52" s="1232"/>
      <c r="FSX52" s="1233"/>
      <c r="FSY52" s="1233"/>
      <c r="FSZ52" s="1233"/>
      <c r="FTA52" s="1233"/>
      <c r="FTB52" s="1233"/>
      <c r="FTC52" s="1233"/>
      <c r="FTD52" s="1233"/>
      <c r="FTE52" s="1233"/>
      <c r="FTF52" s="1232"/>
      <c r="FTG52" s="1233"/>
      <c r="FTH52" s="1233"/>
      <c r="FTI52" s="1233"/>
      <c r="FTJ52" s="1233"/>
      <c r="FTK52" s="1233"/>
      <c r="FTL52" s="1233"/>
      <c r="FTM52" s="1233"/>
      <c r="FTN52" s="1233"/>
      <c r="FTO52" s="1232"/>
      <c r="FTP52" s="1233"/>
      <c r="FTQ52" s="1233"/>
      <c r="FTR52" s="1233"/>
      <c r="FTS52" s="1233"/>
      <c r="FTT52" s="1233"/>
      <c r="FTU52" s="1233"/>
      <c r="FTV52" s="1233"/>
      <c r="FTW52" s="1233"/>
      <c r="FTX52" s="1232"/>
      <c r="FTY52" s="1233"/>
      <c r="FTZ52" s="1233"/>
      <c r="FUA52" s="1233"/>
      <c r="FUB52" s="1233"/>
      <c r="FUC52" s="1233"/>
      <c r="FUD52" s="1233"/>
      <c r="FUE52" s="1233"/>
      <c r="FUF52" s="1233"/>
      <c r="FUG52" s="1232"/>
      <c r="FUH52" s="1233"/>
      <c r="FUI52" s="1233"/>
      <c r="FUJ52" s="1233"/>
      <c r="FUK52" s="1233"/>
      <c r="FUL52" s="1233"/>
      <c r="FUM52" s="1233"/>
      <c r="FUN52" s="1233"/>
      <c r="FUO52" s="1233"/>
      <c r="FUP52" s="1232"/>
      <c r="FUQ52" s="1233"/>
      <c r="FUR52" s="1233"/>
      <c r="FUS52" s="1233"/>
      <c r="FUT52" s="1233"/>
      <c r="FUU52" s="1233"/>
      <c r="FUV52" s="1233"/>
      <c r="FUW52" s="1233"/>
      <c r="FUX52" s="1233"/>
      <c r="FUY52" s="1232"/>
      <c r="FUZ52" s="1233"/>
      <c r="FVA52" s="1233"/>
      <c r="FVB52" s="1233"/>
      <c r="FVC52" s="1233"/>
      <c r="FVD52" s="1233"/>
      <c r="FVE52" s="1233"/>
      <c r="FVF52" s="1233"/>
      <c r="FVG52" s="1233"/>
      <c r="FVH52" s="1232"/>
      <c r="FVI52" s="1233"/>
      <c r="FVJ52" s="1233"/>
      <c r="FVK52" s="1233"/>
      <c r="FVL52" s="1233"/>
      <c r="FVM52" s="1233"/>
      <c r="FVN52" s="1233"/>
      <c r="FVO52" s="1233"/>
      <c r="FVP52" s="1233"/>
      <c r="FVQ52" s="1232"/>
      <c r="FVR52" s="1233"/>
      <c r="FVS52" s="1233"/>
      <c r="FVT52" s="1233"/>
      <c r="FVU52" s="1233"/>
      <c r="FVV52" s="1233"/>
      <c r="FVW52" s="1233"/>
      <c r="FVX52" s="1233"/>
      <c r="FVY52" s="1233"/>
      <c r="FVZ52" s="1232"/>
      <c r="FWA52" s="1233"/>
      <c r="FWB52" s="1233"/>
      <c r="FWC52" s="1233"/>
      <c r="FWD52" s="1233"/>
      <c r="FWE52" s="1233"/>
      <c r="FWF52" s="1233"/>
      <c r="FWG52" s="1233"/>
      <c r="FWH52" s="1233"/>
      <c r="FWI52" s="1232"/>
      <c r="FWJ52" s="1233"/>
      <c r="FWK52" s="1233"/>
      <c r="FWL52" s="1233"/>
      <c r="FWM52" s="1233"/>
      <c r="FWN52" s="1233"/>
      <c r="FWO52" s="1233"/>
      <c r="FWP52" s="1233"/>
      <c r="FWQ52" s="1233"/>
      <c r="FWR52" s="1232"/>
      <c r="FWS52" s="1233"/>
      <c r="FWT52" s="1233"/>
      <c r="FWU52" s="1233"/>
      <c r="FWV52" s="1233"/>
      <c r="FWW52" s="1233"/>
      <c r="FWX52" s="1233"/>
      <c r="FWY52" s="1233"/>
      <c r="FWZ52" s="1233"/>
      <c r="FXA52" s="1232"/>
      <c r="FXB52" s="1233"/>
      <c r="FXC52" s="1233"/>
      <c r="FXD52" s="1233"/>
      <c r="FXE52" s="1233"/>
      <c r="FXF52" s="1233"/>
      <c r="FXG52" s="1233"/>
      <c r="FXH52" s="1233"/>
      <c r="FXI52" s="1233"/>
      <c r="FXJ52" s="1232"/>
      <c r="FXK52" s="1233"/>
      <c r="FXL52" s="1233"/>
      <c r="FXM52" s="1233"/>
      <c r="FXN52" s="1233"/>
      <c r="FXO52" s="1233"/>
      <c r="FXP52" s="1233"/>
      <c r="FXQ52" s="1233"/>
      <c r="FXR52" s="1233"/>
      <c r="FXS52" s="1232"/>
      <c r="FXT52" s="1233"/>
      <c r="FXU52" s="1233"/>
      <c r="FXV52" s="1233"/>
      <c r="FXW52" s="1233"/>
      <c r="FXX52" s="1233"/>
      <c r="FXY52" s="1233"/>
      <c r="FXZ52" s="1233"/>
      <c r="FYA52" s="1233"/>
      <c r="FYB52" s="1232"/>
      <c r="FYC52" s="1233"/>
      <c r="FYD52" s="1233"/>
      <c r="FYE52" s="1233"/>
      <c r="FYF52" s="1233"/>
      <c r="FYG52" s="1233"/>
      <c r="FYH52" s="1233"/>
      <c r="FYI52" s="1233"/>
      <c r="FYJ52" s="1233"/>
      <c r="FYK52" s="1232"/>
      <c r="FYL52" s="1233"/>
      <c r="FYM52" s="1233"/>
      <c r="FYN52" s="1233"/>
      <c r="FYO52" s="1233"/>
      <c r="FYP52" s="1233"/>
      <c r="FYQ52" s="1233"/>
      <c r="FYR52" s="1233"/>
      <c r="FYS52" s="1233"/>
      <c r="FYT52" s="1232"/>
      <c r="FYU52" s="1233"/>
      <c r="FYV52" s="1233"/>
      <c r="FYW52" s="1233"/>
      <c r="FYX52" s="1233"/>
      <c r="FYY52" s="1233"/>
      <c r="FYZ52" s="1233"/>
      <c r="FZA52" s="1233"/>
      <c r="FZB52" s="1233"/>
      <c r="FZC52" s="1232"/>
      <c r="FZD52" s="1233"/>
      <c r="FZE52" s="1233"/>
      <c r="FZF52" s="1233"/>
      <c r="FZG52" s="1233"/>
      <c r="FZH52" s="1233"/>
      <c r="FZI52" s="1233"/>
      <c r="FZJ52" s="1233"/>
      <c r="FZK52" s="1233"/>
      <c r="FZL52" s="1232"/>
      <c r="FZM52" s="1233"/>
      <c r="FZN52" s="1233"/>
      <c r="FZO52" s="1233"/>
      <c r="FZP52" s="1233"/>
      <c r="FZQ52" s="1233"/>
      <c r="FZR52" s="1233"/>
      <c r="FZS52" s="1233"/>
      <c r="FZT52" s="1233"/>
      <c r="FZU52" s="1232"/>
      <c r="FZV52" s="1233"/>
      <c r="FZW52" s="1233"/>
      <c r="FZX52" s="1233"/>
      <c r="FZY52" s="1233"/>
      <c r="FZZ52" s="1233"/>
      <c r="GAA52" s="1233"/>
      <c r="GAB52" s="1233"/>
      <c r="GAC52" s="1233"/>
      <c r="GAD52" s="1232"/>
      <c r="GAE52" s="1233"/>
      <c r="GAF52" s="1233"/>
      <c r="GAG52" s="1233"/>
      <c r="GAH52" s="1233"/>
      <c r="GAI52" s="1233"/>
      <c r="GAJ52" s="1233"/>
      <c r="GAK52" s="1233"/>
      <c r="GAL52" s="1233"/>
      <c r="GAM52" s="1232"/>
      <c r="GAN52" s="1233"/>
      <c r="GAO52" s="1233"/>
      <c r="GAP52" s="1233"/>
      <c r="GAQ52" s="1233"/>
      <c r="GAR52" s="1233"/>
      <c r="GAS52" s="1233"/>
      <c r="GAT52" s="1233"/>
      <c r="GAU52" s="1233"/>
      <c r="GAV52" s="1232"/>
      <c r="GAW52" s="1233"/>
      <c r="GAX52" s="1233"/>
      <c r="GAY52" s="1233"/>
      <c r="GAZ52" s="1233"/>
      <c r="GBA52" s="1233"/>
      <c r="GBB52" s="1233"/>
      <c r="GBC52" s="1233"/>
      <c r="GBD52" s="1233"/>
      <c r="GBE52" s="1232"/>
      <c r="GBF52" s="1233"/>
      <c r="GBG52" s="1233"/>
      <c r="GBH52" s="1233"/>
      <c r="GBI52" s="1233"/>
      <c r="GBJ52" s="1233"/>
      <c r="GBK52" s="1233"/>
      <c r="GBL52" s="1233"/>
      <c r="GBM52" s="1233"/>
      <c r="GBN52" s="1232"/>
      <c r="GBO52" s="1233"/>
      <c r="GBP52" s="1233"/>
      <c r="GBQ52" s="1233"/>
      <c r="GBR52" s="1233"/>
      <c r="GBS52" s="1233"/>
      <c r="GBT52" s="1233"/>
      <c r="GBU52" s="1233"/>
      <c r="GBV52" s="1233"/>
      <c r="GBW52" s="1232"/>
      <c r="GBX52" s="1233"/>
      <c r="GBY52" s="1233"/>
      <c r="GBZ52" s="1233"/>
      <c r="GCA52" s="1233"/>
      <c r="GCB52" s="1233"/>
      <c r="GCC52" s="1233"/>
      <c r="GCD52" s="1233"/>
      <c r="GCE52" s="1233"/>
      <c r="GCF52" s="1232"/>
      <c r="GCG52" s="1233"/>
      <c r="GCH52" s="1233"/>
      <c r="GCI52" s="1233"/>
      <c r="GCJ52" s="1233"/>
      <c r="GCK52" s="1233"/>
      <c r="GCL52" s="1233"/>
      <c r="GCM52" s="1233"/>
      <c r="GCN52" s="1233"/>
      <c r="GCO52" s="1232"/>
      <c r="GCP52" s="1233"/>
      <c r="GCQ52" s="1233"/>
      <c r="GCR52" s="1233"/>
      <c r="GCS52" s="1233"/>
      <c r="GCT52" s="1233"/>
      <c r="GCU52" s="1233"/>
      <c r="GCV52" s="1233"/>
      <c r="GCW52" s="1233"/>
      <c r="GCX52" s="1232"/>
      <c r="GCY52" s="1233"/>
      <c r="GCZ52" s="1233"/>
      <c r="GDA52" s="1233"/>
      <c r="GDB52" s="1233"/>
      <c r="GDC52" s="1233"/>
      <c r="GDD52" s="1233"/>
      <c r="GDE52" s="1233"/>
      <c r="GDF52" s="1233"/>
      <c r="GDG52" s="1232"/>
      <c r="GDH52" s="1233"/>
      <c r="GDI52" s="1233"/>
      <c r="GDJ52" s="1233"/>
      <c r="GDK52" s="1233"/>
      <c r="GDL52" s="1233"/>
      <c r="GDM52" s="1233"/>
      <c r="GDN52" s="1233"/>
      <c r="GDO52" s="1233"/>
      <c r="GDP52" s="1232"/>
      <c r="GDQ52" s="1233"/>
      <c r="GDR52" s="1233"/>
      <c r="GDS52" s="1233"/>
      <c r="GDT52" s="1233"/>
      <c r="GDU52" s="1233"/>
      <c r="GDV52" s="1233"/>
      <c r="GDW52" s="1233"/>
      <c r="GDX52" s="1233"/>
      <c r="GDY52" s="1232"/>
      <c r="GDZ52" s="1233"/>
      <c r="GEA52" s="1233"/>
      <c r="GEB52" s="1233"/>
      <c r="GEC52" s="1233"/>
      <c r="GED52" s="1233"/>
      <c r="GEE52" s="1233"/>
      <c r="GEF52" s="1233"/>
      <c r="GEG52" s="1233"/>
      <c r="GEH52" s="1232"/>
      <c r="GEI52" s="1233"/>
      <c r="GEJ52" s="1233"/>
      <c r="GEK52" s="1233"/>
      <c r="GEL52" s="1233"/>
      <c r="GEM52" s="1233"/>
      <c r="GEN52" s="1233"/>
      <c r="GEO52" s="1233"/>
      <c r="GEP52" s="1233"/>
      <c r="GEQ52" s="1232"/>
      <c r="GER52" s="1233"/>
      <c r="GES52" s="1233"/>
      <c r="GET52" s="1233"/>
      <c r="GEU52" s="1233"/>
      <c r="GEV52" s="1233"/>
      <c r="GEW52" s="1233"/>
      <c r="GEX52" s="1233"/>
      <c r="GEY52" s="1233"/>
      <c r="GEZ52" s="1232"/>
      <c r="GFA52" s="1233"/>
      <c r="GFB52" s="1233"/>
      <c r="GFC52" s="1233"/>
      <c r="GFD52" s="1233"/>
      <c r="GFE52" s="1233"/>
      <c r="GFF52" s="1233"/>
      <c r="GFG52" s="1233"/>
      <c r="GFH52" s="1233"/>
      <c r="GFI52" s="1232"/>
      <c r="GFJ52" s="1233"/>
      <c r="GFK52" s="1233"/>
      <c r="GFL52" s="1233"/>
      <c r="GFM52" s="1233"/>
      <c r="GFN52" s="1233"/>
      <c r="GFO52" s="1233"/>
      <c r="GFP52" s="1233"/>
      <c r="GFQ52" s="1233"/>
      <c r="GFR52" s="1232"/>
      <c r="GFS52" s="1233"/>
      <c r="GFT52" s="1233"/>
      <c r="GFU52" s="1233"/>
      <c r="GFV52" s="1233"/>
      <c r="GFW52" s="1233"/>
      <c r="GFX52" s="1233"/>
      <c r="GFY52" s="1233"/>
      <c r="GFZ52" s="1233"/>
      <c r="GGA52" s="1232"/>
      <c r="GGB52" s="1233"/>
      <c r="GGC52" s="1233"/>
      <c r="GGD52" s="1233"/>
      <c r="GGE52" s="1233"/>
      <c r="GGF52" s="1233"/>
      <c r="GGG52" s="1233"/>
      <c r="GGH52" s="1233"/>
      <c r="GGI52" s="1233"/>
      <c r="GGJ52" s="1232"/>
      <c r="GGK52" s="1233"/>
      <c r="GGL52" s="1233"/>
      <c r="GGM52" s="1233"/>
      <c r="GGN52" s="1233"/>
      <c r="GGO52" s="1233"/>
      <c r="GGP52" s="1233"/>
      <c r="GGQ52" s="1233"/>
      <c r="GGR52" s="1233"/>
      <c r="GGS52" s="1232"/>
      <c r="GGT52" s="1233"/>
      <c r="GGU52" s="1233"/>
      <c r="GGV52" s="1233"/>
      <c r="GGW52" s="1233"/>
      <c r="GGX52" s="1233"/>
      <c r="GGY52" s="1233"/>
      <c r="GGZ52" s="1233"/>
      <c r="GHA52" s="1233"/>
      <c r="GHB52" s="1232"/>
      <c r="GHC52" s="1233"/>
      <c r="GHD52" s="1233"/>
      <c r="GHE52" s="1233"/>
      <c r="GHF52" s="1233"/>
      <c r="GHG52" s="1233"/>
      <c r="GHH52" s="1233"/>
      <c r="GHI52" s="1233"/>
      <c r="GHJ52" s="1233"/>
      <c r="GHK52" s="1232"/>
      <c r="GHL52" s="1233"/>
      <c r="GHM52" s="1233"/>
      <c r="GHN52" s="1233"/>
      <c r="GHO52" s="1233"/>
      <c r="GHP52" s="1233"/>
      <c r="GHQ52" s="1233"/>
      <c r="GHR52" s="1233"/>
      <c r="GHS52" s="1233"/>
      <c r="GHT52" s="1232"/>
      <c r="GHU52" s="1233"/>
      <c r="GHV52" s="1233"/>
      <c r="GHW52" s="1233"/>
      <c r="GHX52" s="1233"/>
      <c r="GHY52" s="1233"/>
      <c r="GHZ52" s="1233"/>
      <c r="GIA52" s="1233"/>
      <c r="GIB52" s="1233"/>
      <c r="GIC52" s="1232"/>
      <c r="GID52" s="1233"/>
      <c r="GIE52" s="1233"/>
      <c r="GIF52" s="1233"/>
      <c r="GIG52" s="1233"/>
      <c r="GIH52" s="1233"/>
      <c r="GII52" s="1233"/>
      <c r="GIJ52" s="1233"/>
      <c r="GIK52" s="1233"/>
      <c r="GIL52" s="1232"/>
      <c r="GIM52" s="1233"/>
      <c r="GIN52" s="1233"/>
      <c r="GIO52" s="1233"/>
      <c r="GIP52" s="1233"/>
      <c r="GIQ52" s="1233"/>
      <c r="GIR52" s="1233"/>
      <c r="GIS52" s="1233"/>
      <c r="GIT52" s="1233"/>
      <c r="GIU52" s="1232"/>
      <c r="GIV52" s="1233"/>
      <c r="GIW52" s="1233"/>
      <c r="GIX52" s="1233"/>
      <c r="GIY52" s="1233"/>
      <c r="GIZ52" s="1233"/>
      <c r="GJA52" s="1233"/>
      <c r="GJB52" s="1233"/>
      <c r="GJC52" s="1233"/>
      <c r="GJD52" s="1232"/>
      <c r="GJE52" s="1233"/>
      <c r="GJF52" s="1233"/>
      <c r="GJG52" s="1233"/>
      <c r="GJH52" s="1233"/>
      <c r="GJI52" s="1233"/>
      <c r="GJJ52" s="1233"/>
      <c r="GJK52" s="1233"/>
      <c r="GJL52" s="1233"/>
      <c r="GJM52" s="1232"/>
      <c r="GJN52" s="1233"/>
      <c r="GJO52" s="1233"/>
      <c r="GJP52" s="1233"/>
      <c r="GJQ52" s="1233"/>
      <c r="GJR52" s="1233"/>
      <c r="GJS52" s="1233"/>
      <c r="GJT52" s="1233"/>
      <c r="GJU52" s="1233"/>
      <c r="GJV52" s="1232"/>
      <c r="GJW52" s="1233"/>
      <c r="GJX52" s="1233"/>
      <c r="GJY52" s="1233"/>
      <c r="GJZ52" s="1233"/>
      <c r="GKA52" s="1233"/>
      <c r="GKB52" s="1233"/>
      <c r="GKC52" s="1233"/>
      <c r="GKD52" s="1233"/>
      <c r="GKE52" s="1232"/>
      <c r="GKF52" s="1233"/>
      <c r="GKG52" s="1233"/>
      <c r="GKH52" s="1233"/>
      <c r="GKI52" s="1233"/>
      <c r="GKJ52" s="1233"/>
      <c r="GKK52" s="1233"/>
      <c r="GKL52" s="1233"/>
      <c r="GKM52" s="1233"/>
      <c r="GKN52" s="1232"/>
      <c r="GKO52" s="1233"/>
      <c r="GKP52" s="1233"/>
      <c r="GKQ52" s="1233"/>
      <c r="GKR52" s="1233"/>
      <c r="GKS52" s="1233"/>
      <c r="GKT52" s="1233"/>
      <c r="GKU52" s="1233"/>
      <c r="GKV52" s="1233"/>
      <c r="GKW52" s="1232"/>
      <c r="GKX52" s="1233"/>
      <c r="GKY52" s="1233"/>
      <c r="GKZ52" s="1233"/>
      <c r="GLA52" s="1233"/>
      <c r="GLB52" s="1233"/>
      <c r="GLC52" s="1233"/>
      <c r="GLD52" s="1233"/>
      <c r="GLE52" s="1233"/>
      <c r="GLF52" s="1232"/>
      <c r="GLG52" s="1233"/>
      <c r="GLH52" s="1233"/>
      <c r="GLI52" s="1233"/>
      <c r="GLJ52" s="1233"/>
      <c r="GLK52" s="1233"/>
      <c r="GLL52" s="1233"/>
      <c r="GLM52" s="1233"/>
      <c r="GLN52" s="1233"/>
      <c r="GLO52" s="1232"/>
      <c r="GLP52" s="1233"/>
      <c r="GLQ52" s="1233"/>
      <c r="GLR52" s="1233"/>
      <c r="GLS52" s="1233"/>
      <c r="GLT52" s="1233"/>
      <c r="GLU52" s="1233"/>
      <c r="GLV52" s="1233"/>
      <c r="GLW52" s="1233"/>
      <c r="GLX52" s="1232"/>
      <c r="GLY52" s="1233"/>
      <c r="GLZ52" s="1233"/>
      <c r="GMA52" s="1233"/>
      <c r="GMB52" s="1233"/>
      <c r="GMC52" s="1233"/>
      <c r="GMD52" s="1233"/>
      <c r="GME52" s="1233"/>
      <c r="GMF52" s="1233"/>
      <c r="GMG52" s="1232"/>
      <c r="GMH52" s="1233"/>
      <c r="GMI52" s="1233"/>
      <c r="GMJ52" s="1233"/>
      <c r="GMK52" s="1233"/>
      <c r="GML52" s="1233"/>
      <c r="GMM52" s="1233"/>
      <c r="GMN52" s="1233"/>
      <c r="GMO52" s="1233"/>
      <c r="GMP52" s="1232"/>
      <c r="GMQ52" s="1233"/>
      <c r="GMR52" s="1233"/>
      <c r="GMS52" s="1233"/>
      <c r="GMT52" s="1233"/>
      <c r="GMU52" s="1233"/>
      <c r="GMV52" s="1233"/>
      <c r="GMW52" s="1233"/>
      <c r="GMX52" s="1233"/>
      <c r="GMY52" s="1232"/>
      <c r="GMZ52" s="1233"/>
      <c r="GNA52" s="1233"/>
      <c r="GNB52" s="1233"/>
      <c r="GNC52" s="1233"/>
      <c r="GND52" s="1233"/>
      <c r="GNE52" s="1233"/>
      <c r="GNF52" s="1233"/>
      <c r="GNG52" s="1233"/>
      <c r="GNH52" s="1232"/>
      <c r="GNI52" s="1233"/>
      <c r="GNJ52" s="1233"/>
      <c r="GNK52" s="1233"/>
      <c r="GNL52" s="1233"/>
      <c r="GNM52" s="1233"/>
      <c r="GNN52" s="1233"/>
      <c r="GNO52" s="1233"/>
      <c r="GNP52" s="1233"/>
      <c r="GNQ52" s="1232"/>
      <c r="GNR52" s="1233"/>
      <c r="GNS52" s="1233"/>
      <c r="GNT52" s="1233"/>
      <c r="GNU52" s="1233"/>
      <c r="GNV52" s="1233"/>
      <c r="GNW52" s="1233"/>
      <c r="GNX52" s="1233"/>
      <c r="GNY52" s="1233"/>
      <c r="GNZ52" s="1232"/>
      <c r="GOA52" s="1233"/>
      <c r="GOB52" s="1233"/>
      <c r="GOC52" s="1233"/>
      <c r="GOD52" s="1233"/>
      <c r="GOE52" s="1233"/>
      <c r="GOF52" s="1233"/>
      <c r="GOG52" s="1233"/>
      <c r="GOH52" s="1233"/>
      <c r="GOI52" s="1232"/>
      <c r="GOJ52" s="1233"/>
      <c r="GOK52" s="1233"/>
      <c r="GOL52" s="1233"/>
      <c r="GOM52" s="1233"/>
      <c r="GON52" s="1233"/>
      <c r="GOO52" s="1233"/>
      <c r="GOP52" s="1233"/>
      <c r="GOQ52" s="1233"/>
      <c r="GOR52" s="1232"/>
      <c r="GOS52" s="1233"/>
      <c r="GOT52" s="1233"/>
      <c r="GOU52" s="1233"/>
      <c r="GOV52" s="1233"/>
      <c r="GOW52" s="1233"/>
      <c r="GOX52" s="1233"/>
      <c r="GOY52" s="1233"/>
      <c r="GOZ52" s="1233"/>
      <c r="GPA52" s="1232"/>
      <c r="GPB52" s="1233"/>
      <c r="GPC52" s="1233"/>
      <c r="GPD52" s="1233"/>
      <c r="GPE52" s="1233"/>
      <c r="GPF52" s="1233"/>
      <c r="GPG52" s="1233"/>
      <c r="GPH52" s="1233"/>
      <c r="GPI52" s="1233"/>
      <c r="GPJ52" s="1232"/>
      <c r="GPK52" s="1233"/>
      <c r="GPL52" s="1233"/>
      <c r="GPM52" s="1233"/>
      <c r="GPN52" s="1233"/>
      <c r="GPO52" s="1233"/>
      <c r="GPP52" s="1233"/>
      <c r="GPQ52" s="1233"/>
      <c r="GPR52" s="1233"/>
      <c r="GPS52" s="1232"/>
      <c r="GPT52" s="1233"/>
      <c r="GPU52" s="1233"/>
      <c r="GPV52" s="1233"/>
      <c r="GPW52" s="1233"/>
      <c r="GPX52" s="1233"/>
      <c r="GPY52" s="1233"/>
      <c r="GPZ52" s="1233"/>
      <c r="GQA52" s="1233"/>
      <c r="GQB52" s="1232"/>
      <c r="GQC52" s="1233"/>
      <c r="GQD52" s="1233"/>
      <c r="GQE52" s="1233"/>
      <c r="GQF52" s="1233"/>
      <c r="GQG52" s="1233"/>
      <c r="GQH52" s="1233"/>
      <c r="GQI52" s="1233"/>
      <c r="GQJ52" s="1233"/>
      <c r="GQK52" s="1232"/>
      <c r="GQL52" s="1233"/>
      <c r="GQM52" s="1233"/>
      <c r="GQN52" s="1233"/>
      <c r="GQO52" s="1233"/>
      <c r="GQP52" s="1233"/>
      <c r="GQQ52" s="1233"/>
      <c r="GQR52" s="1233"/>
      <c r="GQS52" s="1233"/>
      <c r="GQT52" s="1232"/>
      <c r="GQU52" s="1233"/>
      <c r="GQV52" s="1233"/>
      <c r="GQW52" s="1233"/>
      <c r="GQX52" s="1233"/>
      <c r="GQY52" s="1233"/>
      <c r="GQZ52" s="1233"/>
      <c r="GRA52" s="1233"/>
      <c r="GRB52" s="1233"/>
      <c r="GRC52" s="1232"/>
      <c r="GRD52" s="1233"/>
      <c r="GRE52" s="1233"/>
      <c r="GRF52" s="1233"/>
      <c r="GRG52" s="1233"/>
      <c r="GRH52" s="1233"/>
      <c r="GRI52" s="1233"/>
      <c r="GRJ52" s="1233"/>
      <c r="GRK52" s="1233"/>
      <c r="GRL52" s="1232"/>
      <c r="GRM52" s="1233"/>
      <c r="GRN52" s="1233"/>
      <c r="GRO52" s="1233"/>
      <c r="GRP52" s="1233"/>
      <c r="GRQ52" s="1233"/>
      <c r="GRR52" s="1233"/>
      <c r="GRS52" s="1233"/>
      <c r="GRT52" s="1233"/>
      <c r="GRU52" s="1232"/>
      <c r="GRV52" s="1233"/>
      <c r="GRW52" s="1233"/>
      <c r="GRX52" s="1233"/>
      <c r="GRY52" s="1233"/>
      <c r="GRZ52" s="1233"/>
      <c r="GSA52" s="1233"/>
      <c r="GSB52" s="1233"/>
      <c r="GSC52" s="1233"/>
      <c r="GSD52" s="1232"/>
      <c r="GSE52" s="1233"/>
      <c r="GSF52" s="1233"/>
      <c r="GSG52" s="1233"/>
      <c r="GSH52" s="1233"/>
      <c r="GSI52" s="1233"/>
      <c r="GSJ52" s="1233"/>
      <c r="GSK52" s="1233"/>
      <c r="GSL52" s="1233"/>
      <c r="GSM52" s="1232"/>
      <c r="GSN52" s="1233"/>
      <c r="GSO52" s="1233"/>
      <c r="GSP52" s="1233"/>
      <c r="GSQ52" s="1233"/>
      <c r="GSR52" s="1233"/>
      <c r="GSS52" s="1233"/>
      <c r="GST52" s="1233"/>
      <c r="GSU52" s="1233"/>
      <c r="GSV52" s="1232"/>
      <c r="GSW52" s="1233"/>
      <c r="GSX52" s="1233"/>
      <c r="GSY52" s="1233"/>
      <c r="GSZ52" s="1233"/>
      <c r="GTA52" s="1233"/>
      <c r="GTB52" s="1233"/>
      <c r="GTC52" s="1233"/>
      <c r="GTD52" s="1233"/>
      <c r="GTE52" s="1232"/>
      <c r="GTF52" s="1233"/>
      <c r="GTG52" s="1233"/>
      <c r="GTH52" s="1233"/>
      <c r="GTI52" s="1233"/>
      <c r="GTJ52" s="1233"/>
      <c r="GTK52" s="1233"/>
      <c r="GTL52" s="1233"/>
      <c r="GTM52" s="1233"/>
      <c r="GTN52" s="1232"/>
      <c r="GTO52" s="1233"/>
      <c r="GTP52" s="1233"/>
      <c r="GTQ52" s="1233"/>
      <c r="GTR52" s="1233"/>
      <c r="GTS52" s="1233"/>
      <c r="GTT52" s="1233"/>
      <c r="GTU52" s="1233"/>
      <c r="GTV52" s="1233"/>
      <c r="GTW52" s="1232"/>
      <c r="GTX52" s="1233"/>
      <c r="GTY52" s="1233"/>
      <c r="GTZ52" s="1233"/>
      <c r="GUA52" s="1233"/>
      <c r="GUB52" s="1233"/>
      <c r="GUC52" s="1233"/>
      <c r="GUD52" s="1233"/>
      <c r="GUE52" s="1233"/>
      <c r="GUF52" s="1232"/>
      <c r="GUG52" s="1233"/>
      <c r="GUH52" s="1233"/>
      <c r="GUI52" s="1233"/>
      <c r="GUJ52" s="1233"/>
      <c r="GUK52" s="1233"/>
      <c r="GUL52" s="1233"/>
      <c r="GUM52" s="1233"/>
      <c r="GUN52" s="1233"/>
      <c r="GUO52" s="1232"/>
      <c r="GUP52" s="1233"/>
      <c r="GUQ52" s="1233"/>
      <c r="GUR52" s="1233"/>
      <c r="GUS52" s="1233"/>
      <c r="GUT52" s="1233"/>
      <c r="GUU52" s="1233"/>
      <c r="GUV52" s="1233"/>
      <c r="GUW52" s="1233"/>
      <c r="GUX52" s="1232"/>
      <c r="GUY52" s="1233"/>
      <c r="GUZ52" s="1233"/>
      <c r="GVA52" s="1233"/>
      <c r="GVB52" s="1233"/>
      <c r="GVC52" s="1233"/>
      <c r="GVD52" s="1233"/>
      <c r="GVE52" s="1233"/>
      <c r="GVF52" s="1233"/>
      <c r="GVG52" s="1232"/>
      <c r="GVH52" s="1233"/>
      <c r="GVI52" s="1233"/>
      <c r="GVJ52" s="1233"/>
      <c r="GVK52" s="1233"/>
      <c r="GVL52" s="1233"/>
      <c r="GVM52" s="1233"/>
      <c r="GVN52" s="1233"/>
      <c r="GVO52" s="1233"/>
      <c r="GVP52" s="1232"/>
      <c r="GVQ52" s="1233"/>
      <c r="GVR52" s="1233"/>
      <c r="GVS52" s="1233"/>
      <c r="GVT52" s="1233"/>
      <c r="GVU52" s="1233"/>
      <c r="GVV52" s="1233"/>
      <c r="GVW52" s="1233"/>
      <c r="GVX52" s="1233"/>
      <c r="GVY52" s="1232"/>
      <c r="GVZ52" s="1233"/>
      <c r="GWA52" s="1233"/>
      <c r="GWB52" s="1233"/>
      <c r="GWC52" s="1233"/>
      <c r="GWD52" s="1233"/>
      <c r="GWE52" s="1233"/>
      <c r="GWF52" s="1233"/>
      <c r="GWG52" s="1233"/>
      <c r="GWH52" s="1232"/>
      <c r="GWI52" s="1233"/>
      <c r="GWJ52" s="1233"/>
      <c r="GWK52" s="1233"/>
      <c r="GWL52" s="1233"/>
      <c r="GWM52" s="1233"/>
      <c r="GWN52" s="1233"/>
      <c r="GWO52" s="1233"/>
      <c r="GWP52" s="1233"/>
      <c r="GWQ52" s="1232"/>
      <c r="GWR52" s="1233"/>
      <c r="GWS52" s="1233"/>
      <c r="GWT52" s="1233"/>
      <c r="GWU52" s="1233"/>
      <c r="GWV52" s="1233"/>
      <c r="GWW52" s="1233"/>
      <c r="GWX52" s="1233"/>
      <c r="GWY52" s="1233"/>
      <c r="GWZ52" s="1232"/>
      <c r="GXA52" s="1233"/>
      <c r="GXB52" s="1233"/>
      <c r="GXC52" s="1233"/>
      <c r="GXD52" s="1233"/>
      <c r="GXE52" s="1233"/>
      <c r="GXF52" s="1233"/>
      <c r="GXG52" s="1233"/>
      <c r="GXH52" s="1233"/>
      <c r="GXI52" s="1232"/>
      <c r="GXJ52" s="1233"/>
      <c r="GXK52" s="1233"/>
      <c r="GXL52" s="1233"/>
      <c r="GXM52" s="1233"/>
      <c r="GXN52" s="1233"/>
      <c r="GXO52" s="1233"/>
      <c r="GXP52" s="1233"/>
      <c r="GXQ52" s="1233"/>
      <c r="GXR52" s="1232"/>
      <c r="GXS52" s="1233"/>
      <c r="GXT52" s="1233"/>
      <c r="GXU52" s="1233"/>
      <c r="GXV52" s="1233"/>
      <c r="GXW52" s="1233"/>
      <c r="GXX52" s="1233"/>
      <c r="GXY52" s="1233"/>
      <c r="GXZ52" s="1233"/>
      <c r="GYA52" s="1232"/>
      <c r="GYB52" s="1233"/>
      <c r="GYC52" s="1233"/>
      <c r="GYD52" s="1233"/>
      <c r="GYE52" s="1233"/>
      <c r="GYF52" s="1233"/>
      <c r="GYG52" s="1233"/>
      <c r="GYH52" s="1233"/>
      <c r="GYI52" s="1233"/>
      <c r="GYJ52" s="1232"/>
      <c r="GYK52" s="1233"/>
      <c r="GYL52" s="1233"/>
      <c r="GYM52" s="1233"/>
      <c r="GYN52" s="1233"/>
      <c r="GYO52" s="1233"/>
      <c r="GYP52" s="1233"/>
      <c r="GYQ52" s="1233"/>
      <c r="GYR52" s="1233"/>
      <c r="GYS52" s="1232"/>
      <c r="GYT52" s="1233"/>
      <c r="GYU52" s="1233"/>
      <c r="GYV52" s="1233"/>
      <c r="GYW52" s="1233"/>
      <c r="GYX52" s="1233"/>
      <c r="GYY52" s="1233"/>
      <c r="GYZ52" s="1233"/>
      <c r="GZA52" s="1233"/>
      <c r="GZB52" s="1232"/>
      <c r="GZC52" s="1233"/>
      <c r="GZD52" s="1233"/>
      <c r="GZE52" s="1233"/>
      <c r="GZF52" s="1233"/>
      <c r="GZG52" s="1233"/>
      <c r="GZH52" s="1233"/>
      <c r="GZI52" s="1233"/>
      <c r="GZJ52" s="1233"/>
      <c r="GZK52" s="1232"/>
      <c r="GZL52" s="1233"/>
      <c r="GZM52" s="1233"/>
      <c r="GZN52" s="1233"/>
      <c r="GZO52" s="1233"/>
      <c r="GZP52" s="1233"/>
      <c r="GZQ52" s="1233"/>
      <c r="GZR52" s="1233"/>
      <c r="GZS52" s="1233"/>
      <c r="GZT52" s="1232"/>
      <c r="GZU52" s="1233"/>
      <c r="GZV52" s="1233"/>
      <c r="GZW52" s="1233"/>
      <c r="GZX52" s="1233"/>
      <c r="GZY52" s="1233"/>
      <c r="GZZ52" s="1233"/>
      <c r="HAA52" s="1233"/>
      <c r="HAB52" s="1233"/>
      <c r="HAC52" s="1232"/>
      <c r="HAD52" s="1233"/>
      <c r="HAE52" s="1233"/>
      <c r="HAF52" s="1233"/>
      <c r="HAG52" s="1233"/>
      <c r="HAH52" s="1233"/>
      <c r="HAI52" s="1233"/>
      <c r="HAJ52" s="1233"/>
      <c r="HAK52" s="1233"/>
      <c r="HAL52" s="1232"/>
      <c r="HAM52" s="1233"/>
      <c r="HAN52" s="1233"/>
      <c r="HAO52" s="1233"/>
      <c r="HAP52" s="1233"/>
      <c r="HAQ52" s="1233"/>
      <c r="HAR52" s="1233"/>
      <c r="HAS52" s="1233"/>
      <c r="HAT52" s="1233"/>
      <c r="HAU52" s="1232"/>
      <c r="HAV52" s="1233"/>
      <c r="HAW52" s="1233"/>
      <c r="HAX52" s="1233"/>
      <c r="HAY52" s="1233"/>
      <c r="HAZ52" s="1233"/>
      <c r="HBA52" s="1233"/>
      <c r="HBB52" s="1233"/>
      <c r="HBC52" s="1233"/>
      <c r="HBD52" s="1232"/>
      <c r="HBE52" s="1233"/>
      <c r="HBF52" s="1233"/>
      <c r="HBG52" s="1233"/>
      <c r="HBH52" s="1233"/>
      <c r="HBI52" s="1233"/>
      <c r="HBJ52" s="1233"/>
      <c r="HBK52" s="1233"/>
      <c r="HBL52" s="1233"/>
      <c r="HBM52" s="1232"/>
      <c r="HBN52" s="1233"/>
      <c r="HBO52" s="1233"/>
      <c r="HBP52" s="1233"/>
      <c r="HBQ52" s="1233"/>
      <c r="HBR52" s="1233"/>
      <c r="HBS52" s="1233"/>
      <c r="HBT52" s="1233"/>
      <c r="HBU52" s="1233"/>
      <c r="HBV52" s="1232"/>
      <c r="HBW52" s="1233"/>
      <c r="HBX52" s="1233"/>
      <c r="HBY52" s="1233"/>
      <c r="HBZ52" s="1233"/>
      <c r="HCA52" s="1233"/>
      <c r="HCB52" s="1233"/>
      <c r="HCC52" s="1233"/>
      <c r="HCD52" s="1233"/>
      <c r="HCE52" s="1232"/>
      <c r="HCF52" s="1233"/>
      <c r="HCG52" s="1233"/>
      <c r="HCH52" s="1233"/>
      <c r="HCI52" s="1233"/>
      <c r="HCJ52" s="1233"/>
      <c r="HCK52" s="1233"/>
      <c r="HCL52" s="1233"/>
      <c r="HCM52" s="1233"/>
      <c r="HCN52" s="1232"/>
      <c r="HCO52" s="1233"/>
      <c r="HCP52" s="1233"/>
      <c r="HCQ52" s="1233"/>
      <c r="HCR52" s="1233"/>
      <c r="HCS52" s="1233"/>
      <c r="HCT52" s="1233"/>
      <c r="HCU52" s="1233"/>
      <c r="HCV52" s="1233"/>
      <c r="HCW52" s="1232"/>
      <c r="HCX52" s="1233"/>
      <c r="HCY52" s="1233"/>
      <c r="HCZ52" s="1233"/>
      <c r="HDA52" s="1233"/>
      <c r="HDB52" s="1233"/>
      <c r="HDC52" s="1233"/>
      <c r="HDD52" s="1233"/>
      <c r="HDE52" s="1233"/>
      <c r="HDF52" s="1232"/>
      <c r="HDG52" s="1233"/>
      <c r="HDH52" s="1233"/>
      <c r="HDI52" s="1233"/>
      <c r="HDJ52" s="1233"/>
      <c r="HDK52" s="1233"/>
      <c r="HDL52" s="1233"/>
      <c r="HDM52" s="1233"/>
      <c r="HDN52" s="1233"/>
      <c r="HDO52" s="1232"/>
      <c r="HDP52" s="1233"/>
      <c r="HDQ52" s="1233"/>
      <c r="HDR52" s="1233"/>
      <c r="HDS52" s="1233"/>
      <c r="HDT52" s="1233"/>
      <c r="HDU52" s="1233"/>
      <c r="HDV52" s="1233"/>
      <c r="HDW52" s="1233"/>
      <c r="HDX52" s="1232"/>
      <c r="HDY52" s="1233"/>
      <c r="HDZ52" s="1233"/>
      <c r="HEA52" s="1233"/>
      <c r="HEB52" s="1233"/>
      <c r="HEC52" s="1233"/>
      <c r="HED52" s="1233"/>
      <c r="HEE52" s="1233"/>
      <c r="HEF52" s="1233"/>
      <c r="HEG52" s="1232"/>
      <c r="HEH52" s="1233"/>
      <c r="HEI52" s="1233"/>
      <c r="HEJ52" s="1233"/>
      <c r="HEK52" s="1233"/>
      <c r="HEL52" s="1233"/>
      <c r="HEM52" s="1233"/>
      <c r="HEN52" s="1233"/>
      <c r="HEO52" s="1233"/>
      <c r="HEP52" s="1232"/>
      <c r="HEQ52" s="1233"/>
      <c r="HER52" s="1233"/>
      <c r="HES52" s="1233"/>
      <c r="HET52" s="1233"/>
      <c r="HEU52" s="1233"/>
      <c r="HEV52" s="1233"/>
      <c r="HEW52" s="1233"/>
      <c r="HEX52" s="1233"/>
      <c r="HEY52" s="1232"/>
      <c r="HEZ52" s="1233"/>
      <c r="HFA52" s="1233"/>
      <c r="HFB52" s="1233"/>
      <c r="HFC52" s="1233"/>
      <c r="HFD52" s="1233"/>
      <c r="HFE52" s="1233"/>
      <c r="HFF52" s="1233"/>
      <c r="HFG52" s="1233"/>
      <c r="HFH52" s="1232"/>
      <c r="HFI52" s="1233"/>
      <c r="HFJ52" s="1233"/>
      <c r="HFK52" s="1233"/>
      <c r="HFL52" s="1233"/>
      <c r="HFM52" s="1233"/>
      <c r="HFN52" s="1233"/>
      <c r="HFO52" s="1233"/>
      <c r="HFP52" s="1233"/>
      <c r="HFQ52" s="1232"/>
      <c r="HFR52" s="1233"/>
      <c r="HFS52" s="1233"/>
      <c r="HFT52" s="1233"/>
      <c r="HFU52" s="1233"/>
      <c r="HFV52" s="1233"/>
      <c r="HFW52" s="1233"/>
      <c r="HFX52" s="1233"/>
      <c r="HFY52" s="1233"/>
      <c r="HFZ52" s="1232"/>
      <c r="HGA52" s="1233"/>
      <c r="HGB52" s="1233"/>
      <c r="HGC52" s="1233"/>
      <c r="HGD52" s="1233"/>
      <c r="HGE52" s="1233"/>
      <c r="HGF52" s="1233"/>
      <c r="HGG52" s="1233"/>
      <c r="HGH52" s="1233"/>
      <c r="HGI52" s="1232"/>
      <c r="HGJ52" s="1233"/>
      <c r="HGK52" s="1233"/>
      <c r="HGL52" s="1233"/>
      <c r="HGM52" s="1233"/>
      <c r="HGN52" s="1233"/>
      <c r="HGO52" s="1233"/>
      <c r="HGP52" s="1233"/>
      <c r="HGQ52" s="1233"/>
      <c r="HGR52" s="1232"/>
      <c r="HGS52" s="1233"/>
      <c r="HGT52" s="1233"/>
      <c r="HGU52" s="1233"/>
      <c r="HGV52" s="1233"/>
      <c r="HGW52" s="1233"/>
      <c r="HGX52" s="1233"/>
      <c r="HGY52" s="1233"/>
      <c r="HGZ52" s="1233"/>
      <c r="HHA52" s="1232"/>
      <c r="HHB52" s="1233"/>
      <c r="HHC52" s="1233"/>
      <c r="HHD52" s="1233"/>
      <c r="HHE52" s="1233"/>
      <c r="HHF52" s="1233"/>
      <c r="HHG52" s="1233"/>
      <c r="HHH52" s="1233"/>
      <c r="HHI52" s="1233"/>
      <c r="HHJ52" s="1232"/>
      <c r="HHK52" s="1233"/>
      <c r="HHL52" s="1233"/>
      <c r="HHM52" s="1233"/>
      <c r="HHN52" s="1233"/>
      <c r="HHO52" s="1233"/>
      <c r="HHP52" s="1233"/>
      <c r="HHQ52" s="1233"/>
      <c r="HHR52" s="1233"/>
      <c r="HHS52" s="1232"/>
      <c r="HHT52" s="1233"/>
      <c r="HHU52" s="1233"/>
      <c r="HHV52" s="1233"/>
      <c r="HHW52" s="1233"/>
      <c r="HHX52" s="1233"/>
      <c r="HHY52" s="1233"/>
      <c r="HHZ52" s="1233"/>
      <c r="HIA52" s="1233"/>
      <c r="HIB52" s="1232"/>
      <c r="HIC52" s="1233"/>
      <c r="HID52" s="1233"/>
      <c r="HIE52" s="1233"/>
      <c r="HIF52" s="1233"/>
      <c r="HIG52" s="1233"/>
      <c r="HIH52" s="1233"/>
      <c r="HII52" s="1233"/>
      <c r="HIJ52" s="1233"/>
      <c r="HIK52" s="1232"/>
      <c r="HIL52" s="1233"/>
      <c r="HIM52" s="1233"/>
      <c r="HIN52" s="1233"/>
      <c r="HIO52" s="1233"/>
      <c r="HIP52" s="1233"/>
      <c r="HIQ52" s="1233"/>
      <c r="HIR52" s="1233"/>
      <c r="HIS52" s="1233"/>
      <c r="HIT52" s="1232"/>
      <c r="HIU52" s="1233"/>
      <c r="HIV52" s="1233"/>
      <c r="HIW52" s="1233"/>
      <c r="HIX52" s="1233"/>
      <c r="HIY52" s="1233"/>
      <c r="HIZ52" s="1233"/>
      <c r="HJA52" s="1233"/>
      <c r="HJB52" s="1233"/>
      <c r="HJC52" s="1232"/>
      <c r="HJD52" s="1233"/>
      <c r="HJE52" s="1233"/>
      <c r="HJF52" s="1233"/>
      <c r="HJG52" s="1233"/>
      <c r="HJH52" s="1233"/>
      <c r="HJI52" s="1233"/>
      <c r="HJJ52" s="1233"/>
      <c r="HJK52" s="1233"/>
      <c r="HJL52" s="1232"/>
      <c r="HJM52" s="1233"/>
      <c r="HJN52" s="1233"/>
      <c r="HJO52" s="1233"/>
      <c r="HJP52" s="1233"/>
      <c r="HJQ52" s="1233"/>
      <c r="HJR52" s="1233"/>
      <c r="HJS52" s="1233"/>
      <c r="HJT52" s="1233"/>
      <c r="HJU52" s="1232"/>
      <c r="HJV52" s="1233"/>
      <c r="HJW52" s="1233"/>
      <c r="HJX52" s="1233"/>
      <c r="HJY52" s="1233"/>
      <c r="HJZ52" s="1233"/>
      <c r="HKA52" s="1233"/>
      <c r="HKB52" s="1233"/>
      <c r="HKC52" s="1233"/>
      <c r="HKD52" s="1232"/>
      <c r="HKE52" s="1233"/>
      <c r="HKF52" s="1233"/>
      <c r="HKG52" s="1233"/>
      <c r="HKH52" s="1233"/>
      <c r="HKI52" s="1233"/>
      <c r="HKJ52" s="1233"/>
      <c r="HKK52" s="1233"/>
      <c r="HKL52" s="1233"/>
      <c r="HKM52" s="1232"/>
      <c r="HKN52" s="1233"/>
      <c r="HKO52" s="1233"/>
      <c r="HKP52" s="1233"/>
      <c r="HKQ52" s="1233"/>
      <c r="HKR52" s="1233"/>
      <c r="HKS52" s="1233"/>
      <c r="HKT52" s="1233"/>
      <c r="HKU52" s="1233"/>
      <c r="HKV52" s="1232"/>
      <c r="HKW52" s="1233"/>
      <c r="HKX52" s="1233"/>
      <c r="HKY52" s="1233"/>
      <c r="HKZ52" s="1233"/>
      <c r="HLA52" s="1233"/>
      <c r="HLB52" s="1233"/>
      <c r="HLC52" s="1233"/>
      <c r="HLD52" s="1233"/>
      <c r="HLE52" s="1232"/>
      <c r="HLF52" s="1233"/>
      <c r="HLG52" s="1233"/>
      <c r="HLH52" s="1233"/>
      <c r="HLI52" s="1233"/>
      <c r="HLJ52" s="1233"/>
      <c r="HLK52" s="1233"/>
      <c r="HLL52" s="1233"/>
      <c r="HLM52" s="1233"/>
      <c r="HLN52" s="1232"/>
      <c r="HLO52" s="1233"/>
      <c r="HLP52" s="1233"/>
      <c r="HLQ52" s="1233"/>
      <c r="HLR52" s="1233"/>
      <c r="HLS52" s="1233"/>
      <c r="HLT52" s="1233"/>
      <c r="HLU52" s="1233"/>
      <c r="HLV52" s="1233"/>
      <c r="HLW52" s="1232"/>
      <c r="HLX52" s="1233"/>
      <c r="HLY52" s="1233"/>
      <c r="HLZ52" s="1233"/>
      <c r="HMA52" s="1233"/>
      <c r="HMB52" s="1233"/>
      <c r="HMC52" s="1233"/>
      <c r="HMD52" s="1233"/>
      <c r="HME52" s="1233"/>
      <c r="HMF52" s="1232"/>
      <c r="HMG52" s="1233"/>
      <c r="HMH52" s="1233"/>
      <c r="HMI52" s="1233"/>
      <c r="HMJ52" s="1233"/>
      <c r="HMK52" s="1233"/>
      <c r="HML52" s="1233"/>
      <c r="HMM52" s="1233"/>
      <c r="HMN52" s="1233"/>
      <c r="HMO52" s="1232"/>
      <c r="HMP52" s="1233"/>
      <c r="HMQ52" s="1233"/>
      <c r="HMR52" s="1233"/>
      <c r="HMS52" s="1233"/>
      <c r="HMT52" s="1233"/>
      <c r="HMU52" s="1233"/>
      <c r="HMV52" s="1233"/>
      <c r="HMW52" s="1233"/>
      <c r="HMX52" s="1232"/>
      <c r="HMY52" s="1233"/>
      <c r="HMZ52" s="1233"/>
      <c r="HNA52" s="1233"/>
      <c r="HNB52" s="1233"/>
      <c r="HNC52" s="1233"/>
      <c r="HND52" s="1233"/>
      <c r="HNE52" s="1233"/>
      <c r="HNF52" s="1233"/>
      <c r="HNG52" s="1232"/>
      <c r="HNH52" s="1233"/>
      <c r="HNI52" s="1233"/>
      <c r="HNJ52" s="1233"/>
      <c r="HNK52" s="1233"/>
      <c r="HNL52" s="1233"/>
      <c r="HNM52" s="1233"/>
      <c r="HNN52" s="1233"/>
      <c r="HNO52" s="1233"/>
      <c r="HNP52" s="1232"/>
      <c r="HNQ52" s="1233"/>
      <c r="HNR52" s="1233"/>
      <c r="HNS52" s="1233"/>
      <c r="HNT52" s="1233"/>
      <c r="HNU52" s="1233"/>
      <c r="HNV52" s="1233"/>
      <c r="HNW52" s="1233"/>
      <c r="HNX52" s="1233"/>
      <c r="HNY52" s="1232"/>
      <c r="HNZ52" s="1233"/>
      <c r="HOA52" s="1233"/>
      <c r="HOB52" s="1233"/>
      <c r="HOC52" s="1233"/>
      <c r="HOD52" s="1233"/>
      <c r="HOE52" s="1233"/>
      <c r="HOF52" s="1233"/>
      <c r="HOG52" s="1233"/>
      <c r="HOH52" s="1232"/>
      <c r="HOI52" s="1233"/>
      <c r="HOJ52" s="1233"/>
      <c r="HOK52" s="1233"/>
      <c r="HOL52" s="1233"/>
      <c r="HOM52" s="1233"/>
      <c r="HON52" s="1233"/>
      <c r="HOO52" s="1233"/>
      <c r="HOP52" s="1233"/>
      <c r="HOQ52" s="1232"/>
      <c r="HOR52" s="1233"/>
      <c r="HOS52" s="1233"/>
      <c r="HOT52" s="1233"/>
      <c r="HOU52" s="1233"/>
      <c r="HOV52" s="1233"/>
      <c r="HOW52" s="1233"/>
      <c r="HOX52" s="1233"/>
      <c r="HOY52" s="1233"/>
      <c r="HOZ52" s="1232"/>
      <c r="HPA52" s="1233"/>
      <c r="HPB52" s="1233"/>
      <c r="HPC52" s="1233"/>
      <c r="HPD52" s="1233"/>
      <c r="HPE52" s="1233"/>
      <c r="HPF52" s="1233"/>
      <c r="HPG52" s="1233"/>
      <c r="HPH52" s="1233"/>
      <c r="HPI52" s="1232"/>
      <c r="HPJ52" s="1233"/>
      <c r="HPK52" s="1233"/>
      <c r="HPL52" s="1233"/>
      <c r="HPM52" s="1233"/>
      <c r="HPN52" s="1233"/>
      <c r="HPO52" s="1233"/>
      <c r="HPP52" s="1233"/>
      <c r="HPQ52" s="1233"/>
      <c r="HPR52" s="1232"/>
      <c r="HPS52" s="1233"/>
      <c r="HPT52" s="1233"/>
      <c r="HPU52" s="1233"/>
      <c r="HPV52" s="1233"/>
      <c r="HPW52" s="1233"/>
      <c r="HPX52" s="1233"/>
      <c r="HPY52" s="1233"/>
      <c r="HPZ52" s="1233"/>
      <c r="HQA52" s="1232"/>
      <c r="HQB52" s="1233"/>
      <c r="HQC52" s="1233"/>
      <c r="HQD52" s="1233"/>
      <c r="HQE52" s="1233"/>
      <c r="HQF52" s="1233"/>
      <c r="HQG52" s="1233"/>
      <c r="HQH52" s="1233"/>
      <c r="HQI52" s="1233"/>
      <c r="HQJ52" s="1232"/>
      <c r="HQK52" s="1233"/>
      <c r="HQL52" s="1233"/>
      <c r="HQM52" s="1233"/>
      <c r="HQN52" s="1233"/>
      <c r="HQO52" s="1233"/>
      <c r="HQP52" s="1233"/>
      <c r="HQQ52" s="1233"/>
      <c r="HQR52" s="1233"/>
      <c r="HQS52" s="1232"/>
      <c r="HQT52" s="1233"/>
      <c r="HQU52" s="1233"/>
      <c r="HQV52" s="1233"/>
      <c r="HQW52" s="1233"/>
      <c r="HQX52" s="1233"/>
      <c r="HQY52" s="1233"/>
      <c r="HQZ52" s="1233"/>
      <c r="HRA52" s="1233"/>
      <c r="HRB52" s="1232"/>
      <c r="HRC52" s="1233"/>
      <c r="HRD52" s="1233"/>
      <c r="HRE52" s="1233"/>
      <c r="HRF52" s="1233"/>
      <c r="HRG52" s="1233"/>
      <c r="HRH52" s="1233"/>
      <c r="HRI52" s="1233"/>
      <c r="HRJ52" s="1233"/>
      <c r="HRK52" s="1232"/>
      <c r="HRL52" s="1233"/>
      <c r="HRM52" s="1233"/>
      <c r="HRN52" s="1233"/>
      <c r="HRO52" s="1233"/>
      <c r="HRP52" s="1233"/>
      <c r="HRQ52" s="1233"/>
      <c r="HRR52" s="1233"/>
      <c r="HRS52" s="1233"/>
      <c r="HRT52" s="1232"/>
      <c r="HRU52" s="1233"/>
      <c r="HRV52" s="1233"/>
      <c r="HRW52" s="1233"/>
      <c r="HRX52" s="1233"/>
      <c r="HRY52" s="1233"/>
      <c r="HRZ52" s="1233"/>
      <c r="HSA52" s="1233"/>
      <c r="HSB52" s="1233"/>
      <c r="HSC52" s="1232"/>
      <c r="HSD52" s="1233"/>
      <c r="HSE52" s="1233"/>
      <c r="HSF52" s="1233"/>
      <c r="HSG52" s="1233"/>
      <c r="HSH52" s="1233"/>
      <c r="HSI52" s="1233"/>
      <c r="HSJ52" s="1233"/>
      <c r="HSK52" s="1233"/>
      <c r="HSL52" s="1232"/>
      <c r="HSM52" s="1233"/>
      <c r="HSN52" s="1233"/>
      <c r="HSO52" s="1233"/>
      <c r="HSP52" s="1233"/>
      <c r="HSQ52" s="1233"/>
      <c r="HSR52" s="1233"/>
      <c r="HSS52" s="1233"/>
      <c r="HST52" s="1233"/>
      <c r="HSU52" s="1232"/>
      <c r="HSV52" s="1233"/>
      <c r="HSW52" s="1233"/>
      <c r="HSX52" s="1233"/>
      <c r="HSY52" s="1233"/>
      <c r="HSZ52" s="1233"/>
      <c r="HTA52" s="1233"/>
      <c r="HTB52" s="1233"/>
      <c r="HTC52" s="1233"/>
      <c r="HTD52" s="1232"/>
      <c r="HTE52" s="1233"/>
      <c r="HTF52" s="1233"/>
      <c r="HTG52" s="1233"/>
      <c r="HTH52" s="1233"/>
      <c r="HTI52" s="1233"/>
      <c r="HTJ52" s="1233"/>
      <c r="HTK52" s="1233"/>
      <c r="HTL52" s="1233"/>
      <c r="HTM52" s="1232"/>
      <c r="HTN52" s="1233"/>
      <c r="HTO52" s="1233"/>
      <c r="HTP52" s="1233"/>
      <c r="HTQ52" s="1233"/>
      <c r="HTR52" s="1233"/>
      <c r="HTS52" s="1233"/>
      <c r="HTT52" s="1233"/>
      <c r="HTU52" s="1233"/>
      <c r="HTV52" s="1232"/>
      <c r="HTW52" s="1233"/>
      <c r="HTX52" s="1233"/>
      <c r="HTY52" s="1233"/>
      <c r="HTZ52" s="1233"/>
      <c r="HUA52" s="1233"/>
      <c r="HUB52" s="1233"/>
      <c r="HUC52" s="1233"/>
      <c r="HUD52" s="1233"/>
      <c r="HUE52" s="1232"/>
      <c r="HUF52" s="1233"/>
      <c r="HUG52" s="1233"/>
      <c r="HUH52" s="1233"/>
      <c r="HUI52" s="1233"/>
      <c r="HUJ52" s="1233"/>
      <c r="HUK52" s="1233"/>
      <c r="HUL52" s="1233"/>
      <c r="HUM52" s="1233"/>
      <c r="HUN52" s="1232"/>
      <c r="HUO52" s="1233"/>
      <c r="HUP52" s="1233"/>
      <c r="HUQ52" s="1233"/>
      <c r="HUR52" s="1233"/>
      <c r="HUS52" s="1233"/>
      <c r="HUT52" s="1233"/>
      <c r="HUU52" s="1233"/>
      <c r="HUV52" s="1233"/>
      <c r="HUW52" s="1232"/>
      <c r="HUX52" s="1233"/>
      <c r="HUY52" s="1233"/>
      <c r="HUZ52" s="1233"/>
      <c r="HVA52" s="1233"/>
      <c r="HVB52" s="1233"/>
      <c r="HVC52" s="1233"/>
      <c r="HVD52" s="1233"/>
      <c r="HVE52" s="1233"/>
      <c r="HVF52" s="1232"/>
      <c r="HVG52" s="1233"/>
      <c r="HVH52" s="1233"/>
      <c r="HVI52" s="1233"/>
      <c r="HVJ52" s="1233"/>
      <c r="HVK52" s="1233"/>
      <c r="HVL52" s="1233"/>
      <c r="HVM52" s="1233"/>
      <c r="HVN52" s="1233"/>
      <c r="HVO52" s="1232"/>
      <c r="HVP52" s="1233"/>
      <c r="HVQ52" s="1233"/>
      <c r="HVR52" s="1233"/>
      <c r="HVS52" s="1233"/>
      <c r="HVT52" s="1233"/>
      <c r="HVU52" s="1233"/>
      <c r="HVV52" s="1233"/>
      <c r="HVW52" s="1233"/>
      <c r="HVX52" s="1232"/>
      <c r="HVY52" s="1233"/>
      <c r="HVZ52" s="1233"/>
      <c r="HWA52" s="1233"/>
      <c r="HWB52" s="1233"/>
      <c r="HWC52" s="1233"/>
      <c r="HWD52" s="1233"/>
      <c r="HWE52" s="1233"/>
      <c r="HWF52" s="1233"/>
      <c r="HWG52" s="1232"/>
      <c r="HWH52" s="1233"/>
      <c r="HWI52" s="1233"/>
      <c r="HWJ52" s="1233"/>
      <c r="HWK52" s="1233"/>
      <c r="HWL52" s="1233"/>
      <c r="HWM52" s="1233"/>
      <c r="HWN52" s="1233"/>
      <c r="HWO52" s="1233"/>
      <c r="HWP52" s="1232"/>
      <c r="HWQ52" s="1233"/>
      <c r="HWR52" s="1233"/>
      <c r="HWS52" s="1233"/>
      <c r="HWT52" s="1233"/>
      <c r="HWU52" s="1233"/>
      <c r="HWV52" s="1233"/>
      <c r="HWW52" s="1233"/>
      <c r="HWX52" s="1233"/>
      <c r="HWY52" s="1232"/>
      <c r="HWZ52" s="1233"/>
      <c r="HXA52" s="1233"/>
      <c r="HXB52" s="1233"/>
      <c r="HXC52" s="1233"/>
      <c r="HXD52" s="1233"/>
      <c r="HXE52" s="1233"/>
      <c r="HXF52" s="1233"/>
      <c r="HXG52" s="1233"/>
      <c r="HXH52" s="1232"/>
      <c r="HXI52" s="1233"/>
      <c r="HXJ52" s="1233"/>
      <c r="HXK52" s="1233"/>
      <c r="HXL52" s="1233"/>
      <c r="HXM52" s="1233"/>
      <c r="HXN52" s="1233"/>
      <c r="HXO52" s="1233"/>
      <c r="HXP52" s="1233"/>
      <c r="HXQ52" s="1232"/>
      <c r="HXR52" s="1233"/>
      <c r="HXS52" s="1233"/>
      <c r="HXT52" s="1233"/>
      <c r="HXU52" s="1233"/>
      <c r="HXV52" s="1233"/>
      <c r="HXW52" s="1233"/>
      <c r="HXX52" s="1233"/>
      <c r="HXY52" s="1233"/>
      <c r="HXZ52" s="1232"/>
      <c r="HYA52" s="1233"/>
      <c r="HYB52" s="1233"/>
      <c r="HYC52" s="1233"/>
      <c r="HYD52" s="1233"/>
      <c r="HYE52" s="1233"/>
      <c r="HYF52" s="1233"/>
      <c r="HYG52" s="1233"/>
      <c r="HYH52" s="1233"/>
      <c r="HYI52" s="1232"/>
      <c r="HYJ52" s="1233"/>
      <c r="HYK52" s="1233"/>
      <c r="HYL52" s="1233"/>
      <c r="HYM52" s="1233"/>
      <c r="HYN52" s="1233"/>
      <c r="HYO52" s="1233"/>
      <c r="HYP52" s="1233"/>
      <c r="HYQ52" s="1233"/>
      <c r="HYR52" s="1232"/>
      <c r="HYS52" s="1233"/>
      <c r="HYT52" s="1233"/>
      <c r="HYU52" s="1233"/>
      <c r="HYV52" s="1233"/>
      <c r="HYW52" s="1233"/>
      <c r="HYX52" s="1233"/>
      <c r="HYY52" s="1233"/>
      <c r="HYZ52" s="1233"/>
      <c r="HZA52" s="1232"/>
      <c r="HZB52" s="1233"/>
      <c r="HZC52" s="1233"/>
      <c r="HZD52" s="1233"/>
      <c r="HZE52" s="1233"/>
      <c r="HZF52" s="1233"/>
      <c r="HZG52" s="1233"/>
      <c r="HZH52" s="1233"/>
      <c r="HZI52" s="1233"/>
      <c r="HZJ52" s="1232"/>
      <c r="HZK52" s="1233"/>
      <c r="HZL52" s="1233"/>
      <c r="HZM52" s="1233"/>
      <c r="HZN52" s="1233"/>
      <c r="HZO52" s="1233"/>
      <c r="HZP52" s="1233"/>
      <c r="HZQ52" s="1233"/>
      <c r="HZR52" s="1233"/>
      <c r="HZS52" s="1232"/>
      <c r="HZT52" s="1233"/>
      <c r="HZU52" s="1233"/>
      <c r="HZV52" s="1233"/>
      <c r="HZW52" s="1233"/>
      <c r="HZX52" s="1233"/>
      <c r="HZY52" s="1233"/>
      <c r="HZZ52" s="1233"/>
      <c r="IAA52" s="1233"/>
      <c r="IAB52" s="1232"/>
      <c r="IAC52" s="1233"/>
      <c r="IAD52" s="1233"/>
      <c r="IAE52" s="1233"/>
      <c r="IAF52" s="1233"/>
      <c r="IAG52" s="1233"/>
      <c r="IAH52" s="1233"/>
      <c r="IAI52" s="1233"/>
      <c r="IAJ52" s="1233"/>
      <c r="IAK52" s="1232"/>
      <c r="IAL52" s="1233"/>
      <c r="IAM52" s="1233"/>
      <c r="IAN52" s="1233"/>
      <c r="IAO52" s="1233"/>
      <c r="IAP52" s="1233"/>
      <c r="IAQ52" s="1233"/>
      <c r="IAR52" s="1233"/>
      <c r="IAS52" s="1233"/>
      <c r="IAT52" s="1232"/>
      <c r="IAU52" s="1233"/>
      <c r="IAV52" s="1233"/>
      <c r="IAW52" s="1233"/>
      <c r="IAX52" s="1233"/>
      <c r="IAY52" s="1233"/>
      <c r="IAZ52" s="1233"/>
      <c r="IBA52" s="1233"/>
      <c r="IBB52" s="1233"/>
      <c r="IBC52" s="1232"/>
      <c r="IBD52" s="1233"/>
      <c r="IBE52" s="1233"/>
      <c r="IBF52" s="1233"/>
      <c r="IBG52" s="1233"/>
      <c r="IBH52" s="1233"/>
      <c r="IBI52" s="1233"/>
      <c r="IBJ52" s="1233"/>
      <c r="IBK52" s="1233"/>
      <c r="IBL52" s="1232"/>
      <c r="IBM52" s="1233"/>
      <c r="IBN52" s="1233"/>
      <c r="IBO52" s="1233"/>
      <c r="IBP52" s="1233"/>
      <c r="IBQ52" s="1233"/>
      <c r="IBR52" s="1233"/>
      <c r="IBS52" s="1233"/>
      <c r="IBT52" s="1233"/>
      <c r="IBU52" s="1232"/>
      <c r="IBV52" s="1233"/>
      <c r="IBW52" s="1233"/>
      <c r="IBX52" s="1233"/>
      <c r="IBY52" s="1233"/>
      <c r="IBZ52" s="1233"/>
      <c r="ICA52" s="1233"/>
      <c r="ICB52" s="1233"/>
      <c r="ICC52" s="1233"/>
      <c r="ICD52" s="1232"/>
      <c r="ICE52" s="1233"/>
      <c r="ICF52" s="1233"/>
      <c r="ICG52" s="1233"/>
      <c r="ICH52" s="1233"/>
      <c r="ICI52" s="1233"/>
      <c r="ICJ52" s="1233"/>
      <c r="ICK52" s="1233"/>
      <c r="ICL52" s="1233"/>
      <c r="ICM52" s="1232"/>
      <c r="ICN52" s="1233"/>
      <c r="ICO52" s="1233"/>
      <c r="ICP52" s="1233"/>
      <c r="ICQ52" s="1233"/>
      <c r="ICR52" s="1233"/>
      <c r="ICS52" s="1233"/>
      <c r="ICT52" s="1233"/>
      <c r="ICU52" s="1233"/>
      <c r="ICV52" s="1232"/>
      <c r="ICW52" s="1233"/>
      <c r="ICX52" s="1233"/>
      <c r="ICY52" s="1233"/>
      <c r="ICZ52" s="1233"/>
      <c r="IDA52" s="1233"/>
      <c r="IDB52" s="1233"/>
      <c r="IDC52" s="1233"/>
      <c r="IDD52" s="1233"/>
      <c r="IDE52" s="1232"/>
      <c r="IDF52" s="1233"/>
      <c r="IDG52" s="1233"/>
      <c r="IDH52" s="1233"/>
      <c r="IDI52" s="1233"/>
      <c r="IDJ52" s="1233"/>
      <c r="IDK52" s="1233"/>
      <c r="IDL52" s="1233"/>
      <c r="IDM52" s="1233"/>
      <c r="IDN52" s="1232"/>
      <c r="IDO52" s="1233"/>
      <c r="IDP52" s="1233"/>
      <c r="IDQ52" s="1233"/>
      <c r="IDR52" s="1233"/>
      <c r="IDS52" s="1233"/>
      <c r="IDT52" s="1233"/>
      <c r="IDU52" s="1233"/>
      <c r="IDV52" s="1233"/>
      <c r="IDW52" s="1232"/>
      <c r="IDX52" s="1233"/>
      <c r="IDY52" s="1233"/>
      <c r="IDZ52" s="1233"/>
      <c r="IEA52" s="1233"/>
      <c r="IEB52" s="1233"/>
      <c r="IEC52" s="1233"/>
      <c r="IED52" s="1233"/>
      <c r="IEE52" s="1233"/>
      <c r="IEF52" s="1232"/>
      <c r="IEG52" s="1233"/>
      <c r="IEH52" s="1233"/>
      <c r="IEI52" s="1233"/>
      <c r="IEJ52" s="1233"/>
      <c r="IEK52" s="1233"/>
      <c r="IEL52" s="1233"/>
      <c r="IEM52" s="1233"/>
      <c r="IEN52" s="1233"/>
      <c r="IEO52" s="1232"/>
      <c r="IEP52" s="1233"/>
      <c r="IEQ52" s="1233"/>
      <c r="IER52" s="1233"/>
      <c r="IES52" s="1233"/>
      <c r="IET52" s="1233"/>
      <c r="IEU52" s="1233"/>
      <c r="IEV52" s="1233"/>
      <c r="IEW52" s="1233"/>
      <c r="IEX52" s="1232"/>
      <c r="IEY52" s="1233"/>
      <c r="IEZ52" s="1233"/>
      <c r="IFA52" s="1233"/>
      <c r="IFB52" s="1233"/>
      <c r="IFC52" s="1233"/>
      <c r="IFD52" s="1233"/>
      <c r="IFE52" s="1233"/>
      <c r="IFF52" s="1233"/>
      <c r="IFG52" s="1232"/>
      <c r="IFH52" s="1233"/>
      <c r="IFI52" s="1233"/>
      <c r="IFJ52" s="1233"/>
      <c r="IFK52" s="1233"/>
      <c r="IFL52" s="1233"/>
      <c r="IFM52" s="1233"/>
      <c r="IFN52" s="1233"/>
      <c r="IFO52" s="1233"/>
      <c r="IFP52" s="1232"/>
      <c r="IFQ52" s="1233"/>
      <c r="IFR52" s="1233"/>
      <c r="IFS52" s="1233"/>
      <c r="IFT52" s="1233"/>
      <c r="IFU52" s="1233"/>
      <c r="IFV52" s="1233"/>
      <c r="IFW52" s="1233"/>
      <c r="IFX52" s="1233"/>
      <c r="IFY52" s="1232"/>
      <c r="IFZ52" s="1233"/>
      <c r="IGA52" s="1233"/>
      <c r="IGB52" s="1233"/>
      <c r="IGC52" s="1233"/>
      <c r="IGD52" s="1233"/>
      <c r="IGE52" s="1233"/>
      <c r="IGF52" s="1233"/>
      <c r="IGG52" s="1233"/>
      <c r="IGH52" s="1232"/>
      <c r="IGI52" s="1233"/>
      <c r="IGJ52" s="1233"/>
      <c r="IGK52" s="1233"/>
      <c r="IGL52" s="1233"/>
      <c r="IGM52" s="1233"/>
      <c r="IGN52" s="1233"/>
      <c r="IGO52" s="1233"/>
      <c r="IGP52" s="1233"/>
      <c r="IGQ52" s="1232"/>
      <c r="IGR52" s="1233"/>
      <c r="IGS52" s="1233"/>
      <c r="IGT52" s="1233"/>
      <c r="IGU52" s="1233"/>
      <c r="IGV52" s="1233"/>
      <c r="IGW52" s="1233"/>
      <c r="IGX52" s="1233"/>
      <c r="IGY52" s="1233"/>
      <c r="IGZ52" s="1232"/>
      <c r="IHA52" s="1233"/>
      <c r="IHB52" s="1233"/>
      <c r="IHC52" s="1233"/>
      <c r="IHD52" s="1233"/>
      <c r="IHE52" s="1233"/>
      <c r="IHF52" s="1233"/>
      <c r="IHG52" s="1233"/>
      <c r="IHH52" s="1233"/>
      <c r="IHI52" s="1232"/>
      <c r="IHJ52" s="1233"/>
      <c r="IHK52" s="1233"/>
      <c r="IHL52" s="1233"/>
      <c r="IHM52" s="1233"/>
      <c r="IHN52" s="1233"/>
      <c r="IHO52" s="1233"/>
      <c r="IHP52" s="1233"/>
      <c r="IHQ52" s="1233"/>
      <c r="IHR52" s="1232"/>
      <c r="IHS52" s="1233"/>
      <c r="IHT52" s="1233"/>
      <c r="IHU52" s="1233"/>
      <c r="IHV52" s="1233"/>
      <c r="IHW52" s="1233"/>
      <c r="IHX52" s="1233"/>
      <c r="IHY52" s="1233"/>
      <c r="IHZ52" s="1233"/>
      <c r="IIA52" s="1232"/>
      <c r="IIB52" s="1233"/>
      <c r="IIC52" s="1233"/>
      <c r="IID52" s="1233"/>
      <c r="IIE52" s="1233"/>
      <c r="IIF52" s="1233"/>
      <c r="IIG52" s="1233"/>
      <c r="IIH52" s="1233"/>
      <c r="III52" s="1233"/>
      <c r="IIJ52" s="1232"/>
      <c r="IIK52" s="1233"/>
      <c r="IIL52" s="1233"/>
      <c r="IIM52" s="1233"/>
      <c r="IIN52" s="1233"/>
      <c r="IIO52" s="1233"/>
      <c r="IIP52" s="1233"/>
      <c r="IIQ52" s="1233"/>
      <c r="IIR52" s="1233"/>
      <c r="IIS52" s="1232"/>
      <c r="IIT52" s="1233"/>
      <c r="IIU52" s="1233"/>
      <c r="IIV52" s="1233"/>
      <c r="IIW52" s="1233"/>
      <c r="IIX52" s="1233"/>
      <c r="IIY52" s="1233"/>
      <c r="IIZ52" s="1233"/>
      <c r="IJA52" s="1233"/>
      <c r="IJB52" s="1232"/>
      <c r="IJC52" s="1233"/>
      <c r="IJD52" s="1233"/>
      <c r="IJE52" s="1233"/>
      <c r="IJF52" s="1233"/>
      <c r="IJG52" s="1233"/>
      <c r="IJH52" s="1233"/>
      <c r="IJI52" s="1233"/>
      <c r="IJJ52" s="1233"/>
      <c r="IJK52" s="1232"/>
      <c r="IJL52" s="1233"/>
      <c r="IJM52" s="1233"/>
      <c r="IJN52" s="1233"/>
      <c r="IJO52" s="1233"/>
      <c r="IJP52" s="1233"/>
      <c r="IJQ52" s="1233"/>
      <c r="IJR52" s="1233"/>
      <c r="IJS52" s="1233"/>
      <c r="IJT52" s="1232"/>
      <c r="IJU52" s="1233"/>
      <c r="IJV52" s="1233"/>
      <c r="IJW52" s="1233"/>
      <c r="IJX52" s="1233"/>
      <c r="IJY52" s="1233"/>
      <c r="IJZ52" s="1233"/>
      <c r="IKA52" s="1233"/>
      <c r="IKB52" s="1233"/>
      <c r="IKC52" s="1232"/>
      <c r="IKD52" s="1233"/>
      <c r="IKE52" s="1233"/>
      <c r="IKF52" s="1233"/>
      <c r="IKG52" s="1233"/>
      <c r="IKH52" s="1233"/>
      <c r="IKI52" s="1233"/>
      <c r="IKJ52" s="1233"/>
      <c r="IKK52" s="1233"/>
      <c r="IKL52" s="1232"/>
      <c r="IKM52" s="1233"/>
      <c r="IKN52" s="1233"/>
      <c r="IKO52" s="1233"/>
      <c r="IKP52" s="1233"/>
      <c r="IKQ52" s="1233"/>
      <c r="IKR52" s="1233"/>
      <c r="IKS52" s="1233"/>
      <c r="IKT52" s="1233"/>
      <c r="IKU52" s="1232"/>
      <c r="IKV52" s="1233"/>
      <c r="IKW52" s="1233"/>
      <c r="IKX52" s="1233"/>
      <c r="IKY52" s="1233"/>
      <c r="IKZ52" s="1233"/>
      <c r="ILA52" s="1233"/>
      <c r="ILB52" s="1233"/>
      <c r="ILC52" s="1233"/>
      <c r="ILD52" s="1232"/>
      <c r="ILE52" s="1233"/>
      <c r="ILF52" s="1233"/>
      <c r="ILG52" s="1233"/>
      <c r="ILH52" s="1233"/>
      <c r="ILI52" s="1233"/>
      <c r="ILJ52" s="1233"/>
      <c r="ILK52" s="1233"/>
      <c r="ILL52" s="1233"/>
      <c r="ILM52" s="1232"/>
      <c r="ILN52" s="1233"/>
      <c r="ILO52" s="1233"/>
      <c r="ILP52" s="1233"/>
      <c r="ILQ52" s="1233"/>
      <c r="ILR52" s="1233"/>
      <c r="ILS52" s="1233"/>
      <c r="ILT52" s="1233"/>
      <c r="ILU52" s="1233"/>
      <c r="ILV52" s="1232"/>
      <c r="ILW52" s="1233"/>
      <c r="ILX52" s="1233"/>
      <c r="ILY52" s="1233"/>
      <c r="ILZ52" s="1233"/>
      <c r="IMA52" s="1233"/>
      <c r="IMB52" s="1233"/>
      <c r="IMC52" s="1233"/>
      <c r="IMD52" s="1233"/>
      <c r="IME52" s="1232"/>
      <c r="IMF52" s="1233"/>
      <c r="IMG52" s="1233"/>
      <c r="IMH52" s="1233"/>
      <c r="IMI52" s="1233"/>
      <c r="IMJ52" s="1233"/>
      <c r="IMK52" s="1233"/>
      <c r="IML52" s="1233"/>
      <c r="IMM52" s="1233"/>
      <c r="IMN52" s="1232"/>
      <c r="IMO52" s="1233"/>
      <c r="IMP52" s="1233"/>
      <c r="IMQ52" s="1233"/>
      <c r="IMR52" s="1233"/>
      <c r="IMS52" s="1233"/>
      <c r="IMT52" s="1233"/>
      <c r="IMU52" s="1233"/>
      <c r="IMV52" s="1233"/>
      <c r="IMW52" s="1232"/>
      <c r="IMX52" s="1233"/>
      <c r="IMY52" s="1233"/>
      <c r="IMZ52" s="1233"/>
      <c r="INA52" s="1233"/>
      <c r="INB52" s="1233"/>
      <c r="INC52" s="1233"/>
      <c r="IND52" s="1233"/>
      <c r="INE52" s="1233"/>
      <c r="INF52" s="1232"/>
      <c r="ING52" s="1233"/>
      <c r="INH52" s="1233"/>
      <c r="INI52" s="1233"/>
      <c r="INJ52" s="1233"/>
      <c r="INK52" s="1233"/>
      <c r="INL52" s="1233"/>
      <c r="INM52" s="1233"/>
      <c r="INN52" s="1233"/>
      <c r="INO52" s="1232"/>
      <c r="INP52" s="1233"/>
      <c r="INQ52" s="1233"/>
      <c r="INR52" s="1233"/>
      <c r="INS52" s="1233"/>
      <c r="INT52" s="1233"/>
      <c r="INU52" s="1233"/>
      <c r="INV52" s="1233"/>
      <c r="INW52" s="1233"/>
      <c r="INX52" s="1232"/>
      <c r="INY52" s="1233"/>
      <c r="INZ52" s="1233"/>
      <c r="IOA52" s="1233"/>
      <c r="IOB52" s="1233"/>
      <c r="IOC52" s="1233"/>
      <c r="IOD52" s="1233"/>
      <c r="IOE52" s="1233"/>
      <c r="IOF52" s="1233"/>
      <c r="IOG52" s="1232"/>
      <c r="IOH52" s="1233"/>
      <c r="IOI52" s="1233"/>
      <c r="IOJ52" s="1233"/>
      <c r="IOK52" s="1233"/>
      <c r="IOL52" s="1233"/>
      <c r="IOM52" s="1233"/>
      <c r="ION52" s="1233"/>
      <c r="IOO52" s="1233"/>
      <c r="IOP52" s="1232"/>
      <c r="IOQ52" s="1233"/>
      <c r="IOR52" s="1233"/>
      <c r="IOS52" s="1233"/>
      <c r="IOT52" s="1233"/>
      <c r="IOU52" s="1233"/>
      <c r="IOV52" s="1233"/>
      <c r="IOW52" s="1233"/>
      <c r="IOX52" s="1233"/>
      <c r="IOY52" s="1232"/>
      <c r="IOZ52" s="1233"/>
      <c r="IPA52" s="1233"/>
      <c r="IPB52" s="1233"/>
      <c r="IPC52" s="1233"/>
      <c r="IPD52" s="1233"/>
      <c r="IPE52" s="1233"/>
      <c r="IPF52" s="1233"/>
      <c r="IPG52" s="1233"/>
      <c r="IPH52" s="1232"/>
      <c r="IPI52" s="1233"/>
      <c r="IPJ52" s="1233"/>
      <c r="IPK52" s="1233"/>
      <c r="IPL52" s="1233"/>
      <c r="IPM52" s="1233"/>
      <c r="IPN52" s="1233"/>
      <c r="IPO52" s="1233"/>
      <c r="IPP52" s="1233"/>
      <c r="IPQ52" s="1232"/>
      <c r="IPR52" s="1233"/>
      <c r="IPS52" s="1233"/>
      <c r="IPT52" s="1233"/>
      <c r="IPU52" s="1233"/>
      <c r="IPV52" s="1233"/>
      <c r="IPW52" s="1233"/>
      <c r="IPX52" s="1233"/>
      <c r="IPY52" s="1233"/>
      <c r="IPZ52" s="1232"/>
      <c r="IQA52" s="1233"/>
      <c r="IQB52" s="1233"/>
      <c r="IQC52" s="1233"/>
      <c r="IQD52" s="1233"/>
      <c r="IQE52" s="1233"/>
      <c r="IQF52" s="1233"/>
      <c r="IQG52" s="1233"/>
      <c r="IQH52" s="1233"/>
      <c r="IQI52" s="1232"/>
      <c r="IQJ52" s="1233"/>
      <c r="IQK52" s="1233"/>
      <c r="IQL52" s="1233"/>
      <c r="IQM52" s="1233"/>
      <c r="IQN52" s="1233"/>
      <c r="IQO52" s="1233"/>
      <c r="IQP52" s="1233"/>
      <c r="IQQ52" s="1233"/>
      <c r="IQR52" s="1232"/>
      <c r="IQS52" s="1233"/>
      <c r="IQT52" s="1233"/>
      <c r="IQU52" s="1233"/>
      <c r="IQV52" s="1233"/>
      <c r="IQW52" s="1233"/>
      <c r="IQX52" s="1233"/>
      <c r="IQY52" s="1233"/>
      <c r="IQZ52" s="1233"/>
      <c r="IRA52" s="1232"/>
      <c r="IRB52" s="1233"/>
      <c r="IRC52" s="1233"/>
      <c r="IRD52" s="1233"/>
      <c r="IRE52" s="1233"/>
      <c r="IRF52" s="1233"/>
      <c r="IRG52" s="1233"/>
      <c r="IRH52" s="1233"/>
      <c r="IRI52" s="1233"/>
      <c r="IRJ52" s="1232"/>
      <c r="IRK52" s="1233"/>
      <c r="IRL52" s="1233"/>
      <c r="IRM52" s="1233"/>
      <c r="IRN52" s="1233"/>
      <c r="IRO52" s="1233"/>
      <c r="IRP52" s="1233"/>
      <c r="IRQ52" s="1233"/>
      <c r="IRR52" s="1233"/>
      <c r="IRS52" s="1232"/>
      <c r="IRT52" s="1233"/>
      <c r="IRU52" s="1233"/>
      <c r="IRV52" s="1233"/>
      <c r="IRW52" s="1233"/>
      <c r="IRX52" s="1233"/>
      <c r="IRY52" s="1233"/>
      <c r="IRZ52" s="1233"/>
      <c r="ISA52" s="1233"/>
      <c r="ISB52" s="1232"/>
      <c r="ISC52" s="1233"/>
      <c r="ISD52" s="1233"/>
      <c r="ISE52" s="1233"/>
      <c r="ISF52" s="1233"/>
      <c r="ISG52" s="1233"/>
      <c r="ISH52" s="1233"/>
      <c r="ISI52" s="1233"/>
      <c r="ISJ52" s="1233"/>
      <c r="ISK52" s="1232"/>
      <c r="ISL52" s="1233"/>
      <c r="ISM52" s="1233"/>
      <c r="ISN52" s="1233"/>
      <c r="ISO52" s="1233"/>
      <c r="ISP52" s="1233"/>
      <c r="ISQ52" s="1233"/>
      <c r="ISR52" s="1233"/>
      <c r="ISS52" s="1233"/>
      <c r="IST52" s="1232"/>
      <c r="ISU52" s="1233"/>
      <c r="ISV52" s="1233"/>
      <c r="ISW52" s="1233"/>
      <c r="ISX52" s="1233"/>
      <c r="ISY52" s="1233"/>
      <c r="ISZ52" s="1233"/>
      <c r="ITA52" s="1233"/>
      <c r="ITB52" s="1233"/>
      <c r="ITC52" s="1232"/>
      <c r="ITD52" s="1233"/>
      <c r="ITE52" s="1233"/>
      <c r="ITF52" s="1233"/>
      <c r="ITG52" s="1233"/>
      <c r="ITH52" s="1233"/>
      <c r="ITI52" s="1233"/>
      <c r="ITJ52" s="1233"/>
      <c r="ITK52" s="1233"/>
      <c r="ITL52" s="1232"/>
      <c r="ITM52" s="1233"/>
      <c r="ITN52" s="1233"/>
      <c r="ITO52" s="1233"/>
      <c r="ITP52" s="1233"/>
      <c r="ITQ52" s="1233"/>
      <c r="ITR52" s="1233"/>
      <c r="ITS52" s="1233"/>
      <c r="ITT52" s="1233"/>
      <c r="ITU52" s="1232"/>
      <c r="ITV52" s="1233"/>
      <c r="ITW52" s="1233"/>
      <c r="ITX52" s="1233"/>
      <c r="ITY52" s="1233"/>
      <c r="ITZ52" s="1233"/>
      <c r="IUA52" s="1233"/>
      <c r="IUB52" s="1233"/>
      <c r="IUC52" s="1233"/>
      <c r="IUD52" s="1232"/>
      <c r="IUE52" s="1233"/>
      <c r="IUF52" s="1233"/>
      <c r="IUG52" s="1233"/>
      <c r="IUH52" s="1233"/>
      <c r="IUI52" s="1233"/>
      <c r="IUJ52" s="1233"/>
      <c r="IUK52" s="1233"/>
      <c r="IUL52" s="1233"/>
      <c r="IUM52" s="1232"/>
      <c r="IUN52" s="1233"/>
      <c r="IUO52" s="1233"/>
      <c r="IUP52" s="1233"/>
      <c r="IUQ52" s="1233"/>
      <c r="IUR52" s="1233"/>
      <c r="IUS52" s="1233"/>
      <c r="IUT52" s="1233"/>
      <c r="IUU52" s="1233"/>
      <c r="IUV52" s="1232"/>
      <c r="IUW52" s="1233"/>
      <c r="IUX52" s="1233"/>
      <c r="IUY52" s="1233"/>
      <c r="IUZ52" s="1233"/>
      <c r="IVA52" s="1233"/>
      <c r="IVB52" s="1233"/>
      <c r="IVC52" s="1233"/>
      <c r="IVD52" s="1233"/>
      <c r="IVE52" s="1232"/>
      <c r="IVF52" s="1233"/>
      <c r="IVG52" s="1233"/>
      <c r="IVH52" s="1233"/>
      <c r="IVI52" s="1233"/>
      <c r="IVJ52" s="1233"/>
      <c r="IVK52" s="1233"/>
      <c r="IVL52" s="1233"/>
      <c r="IVM52" s="1233"/>
      <c r="IVN52" s="1232"/>
      <c r="IVO52" s="1233"/>
      <c r="IVP52" s="1233"/>
      <c r="IVQ52" s="1233"/>
      <c r="IVR52" s="1233"/>
      <c r="IVS52" s="1233"/>
      <c r="IVT52" s="1233"/>
      <c r="IVU52" s="1233"/>
      <c r="IVV52" s="1233"/>
      <c r="IVW52" s="1232"/>
      <c r="IVX52" s="1233"/>
      <c r="IVY52" s="1233"/>
      <c r="IVZ52" s="1233"/>
      <c r="IWA52" s="1233"/>
      <c r="IWB52" s="1233"/>
      <c r="IWC52" s="1233"/>
      <c r="IWD52" s="1233"/>
      <c r="IWE52" s="1233"/>
      <c r="IWF52" s="1232"/>
      <c r="IWG52" s="1233"/>
      <c r="IWH52" s="1233"/>
      <c r="IWI52" s="1233"/>
      <c r="IWJ52" s="1233"/>
      <c r="IWK52" s="1233"/>
      <c r="IWL52" s="1233"/>
      <c r="IWM52" s="1233"/>
      <c r="IWN52" s="1233"/>
      <c r="IWO52" s="1232"/>
      <c r="IWP52" s="1233"/>
      <c r="IWQ52" s="1233"/>
      <c r="IWR52" s="1233"/>
      <c r="IWS52" s="1233"/>
      <c r="IWT52" s="1233"/>
      <c r="IWU52" s="1233"/>
      <c r="IWV52" s="1233"/>
      <c r="IWW52" s="1233"/>
      <c r="IWX52" s="1232"/>
      <c r="IWY52" s="1233"/>
      <c r="IWZ52" s="1233"/>
      <c r="IXA52" s="1233"/>
      <c r="IXB52" s="1233"/>
      <c r="IXC52" s="1233"/>
      <c r="IXD52" s="1233"/>
      <c r="IXE52" s="1233"/>
      <c r="IXF52" s="1233"/>
      <c r="IXG52" s="1232"/>
      <c r="IXH52" s="1233"/>
      <c r="IXI52" s="1233"/>
      <c r="IXJ52" s="1233"/>
      <c r="IXK52" s="1233"/>
      <c r="IXL52" s="1233"/>
      <c r="IXM52" s="1233"/>
      <c r="IXN52" s="1233"/>
      <c r="IXO52" s="1233"/>
      <c r="IXP52" s="1232"/>
      <c r="IXQ52" s="1233"/>
      <c r="IXR52" s="1233"/>
      <c r="IXS52" s="1233"/>
      <c r="IXT52" s="1233"/>
      <c r="IXU52" s="1233"/>
      <c r="IXV52" s="1233"/>
      <c r="IXW52" s="1233"/>
      <c r="IXX52" s="1233"/>
      <c r="IXY52" s="1232"/>
      <c r="IXZ52" s="1233"/>
      <c r="IYA52" s="1233"/>
      <c r="IYB52" s="1233"/>
      <c r="IYC52" s="1233"/>
      <c r="IYD52" s="1233"/>
      <c r="IYE52" s="1233"/>
      <c r="IYF52" s="1233"/>
      <c r="IYG52" s="1233"/>
      <c r="IYH52" s="1232"/>
      <c r="IYI52" s="1233"/>
      <c r="IYJ52" s="1233"/>
      <c r="IYK52" s="1233"/>
      <c r="IYL52" s="1233"/>
      <c r="IYM52" s="1233"/>
      <c r="IYN52" s="1233"/>
      <c r="IYO52" s="1233"/>
      <c r="IYP52" s="1233"/>
      <c r="IYQ52" s="1232"/>
      <c r="IYR52" s="1233"/>
      <c r="IYS52" s="1233"/>
      <c r="IYT52" s="1233"/>
      <c r="IYU52" s="1233"/>
      <c r="IYV52" s="1233"/>
      <c r="IYW52" s="1233"/>
      <c r="IYX52" s="1233"/>
      <c r="IYY52" s="1233"/>
      <c r="IYZ52" s="1232"/>
      <c r="IZA52" s="1233"/>
      <c r="IZB52" s="1233"/>
      <c r="IZC52" s="1233"/>
      <c r="IZD52" s="1233"/>
      <c r="IZE52" s="1233"/>
      <c r="IZF52" s="1233"/>
      <c r="IZG52" s="1233"/>
      <c r="IZH52" s="1233"/>
      <c r="IZI52" s="1232"/>
      <c r="IZJ52" s="1233"/>
      <c r="IZK52" s="1233"/>
      <c r="IZL52" s="1233"/>
      <c r="IZM52" s="1233"/>
      <c r="IZN52" s="1233"/>
      <c r="IZO52" s="1233"/>
      <c r="IZP52" s="1233"/>
      <c r="IZQ52" s="1233"/>
      <c r="IZR52" s="1232"/>
      <c r="IZS52" s="1233"/>
      <c r="IZT52" s="1233"/>
      <c r="IZU52" s="1233"/>
      <c r="IZV52" s="1233"/>
      <c r="IZW52" s="1233"/>
      <c r="IZX52" s="1233"/>
      <c r="IZY52" s="1233"/>
      <c r="IZZ52" s="1233"/>
      <c r="JAA52" s="1232"/>
      <c r="JAB52" s="1233"/>
      <c r="JAC52" s="1233"/>
      <c r="JAD52" s="1233"/>
      <c r="JAE52" s="1233"/>
      <c r="JAF52" s="1233"/>
      <c r="JAG52" s="1233"/>
      <c r="JAH52" s="1233"/>
      <c r="JAI52" s="1233"/>
      <c r="JAJ52" s="1232"/>
      <c r="JAK52" s="1233"/>
      <c r="JAL52" s="1233"/>
      <c r="JAM52" s="1233"/>
      <c r="JAN52" s="1233"/>
      <c r="JAO52" s="1233"/>
      <c r="JAP52" s="1233"/>
      <c r="JAQ52" s="1233"/>
      <c r="JAR52" s="1233"/>
      <c r="JAS52" s="1232"/>
      <c r="JAT52" s="1233"/>
      <c r="JAU52" s="1233"/>
      <c r="JAV52" s="1233"/>
      <c r="JAW52" s="1233"/>
      <c r="JAX52" s="1233"/>
      <c r="JAY52" s="1233"/>
      <c r="JAZ52" s="1233"/>
      <c r="JBA52" s="1233"/>
      <c r="JBB52" s="1232"/>
      <c r="JBC52" s="1233"/>
      <c r="JBD52" s="1233"/>
      <c r="JBE52" s="1233"/>
      <c r="JBF52" s="1233"/>
      <c r="JBG52" s="1233"/>
      <c r="JBH52" s="1233"/>
      <c r="JBI52" s="1233"/>
      <c r="JBJ52" s="1233"/>
      <c r="JBK52" s="1232"/>
      <c r="JBL52" s="1233"/>
      <c r="JBM52" s="1233"/>
      <c r="JBN52" s="1233"/>
      <c r="JBO52" s="1233"/>
      <c r="JBP52" s="1233"/>
      <c r="JBQ52" s="1233"/>
      <c r="JBR52" s="1233"/>
      <c r="JBS52" s="1233"/>
      <c r="JBT52" s="1232"/>
      <c r="JBU52" s="1233"/>
      <c r="JBV52" s="1233"/>
      <c r="JBW52" s="1233"/>
      <c r="JBX52" s="1233"/>
      <c r="JBY52" s="1233"/>
      <c r="JBZ52" s="1233"/>
      <c r="JCA52" s="1233"/>
      <c r="JCB52" s="1233"/>
      <c r="JCC52" s="1232"/>
      <c r="JCD52" s="1233"/>
      <c r="JCE52" s="1233"/>
      <c r="JCF52" s="1233"/>
      <c r="JCG52" s="1233"/>
      <c r="JCH52" s="1233"/>
      <c r="JCI52" s="1233"/>
      <c r="JCJ52" s="1233"/>
      <c r="JCK52" s="1233"/>
      <c r="JCL52" s="1232"/>
      <c r="JCM52" s="1233"/>
      <c r="JCN52" s="1233"/>
      <c r="JCO52" s="1233"/>
      <c r="JCP52" s="1233"/>
      <c r="JCQ52" s="1233"/>
      <c r="JCR52" s="1233"/>
      <c r="JCS52" s="1233"/>
      <c r="JCT52" s="1233"/>
      <c r="JCU52" s="1232"/>
      <c r="JCV52" s="1233"/>
      <c r="JCW52" s="1233"/>
      <c r="JCX52" s="1233"/>
      <c r="JCY52" s="1233"/>
      <c r="JCZ52" s="1233"/>
      <c r="JDA52" s="1233"/>
      <c r="JDB52" s="1233"/>
      <c r="JDC52" s="1233"/>
      <c r="JDD52" s="1232"/>
      <c r="JDE52" s="1233"/>
      <c r="JDF52" s="1233"/>
      <c r="JDG52" s="1233"/>
      <c r="JDH52" s="1233"/>
      <c r="JDI52" s="1233"/>
      <c r="JDJ52" s="1233"/>
      <c r="JDK52" s="1233"/>
      <c r="JDL52" s="1233"/>
      <c r="JDM52" s="1232"/>
      <c r="JDN52" s="1233"/>
      <c r="JDO52" s="1233"/>
      <c r="JDP52" s="1233"/>
      <c r="JDQ52" s="1233"/>
      <c r="JDR52" s="1233"/>
      <c r="JDS52" s="1233"/>
      <c r="JDT52" s="1233"/>
      <c r="JDU52" s="1233"/>
      <c r="JDV52" s="1232"/>
      <c r="JDW52" s="1233"/>
      <c r="JDX52" s="1233"/>
      <c r="JDY52" s="1233"/>
      <c r="JDZ52" s="1233"/>
      <c r="JEA52" s="1233"/>
      <c r="JEB52" s="1233"/>
      <c r="JEC52" s="1233"/>
      <c r="JED52" s="1233"/>
      <c r="JEE52" s="1232"/>
      <c r="JEF52" s="1233"/>
      <c r="JEG52" s="1233"/>
      <c r="JEH52" s="1233"/>
      <c r="JEI52" s="1233"/>
      <c r="JEJ52" s="1233"/>
      <c r="JEK52" s="1233"/>
      <c r="JEL52" s="1233"/>
      <c r="JEM52" s="1233"/>
      <c r="JEN52" s="1232"/>
      <c r="JEO52" s="1233"/>
      <c r="JEP52" s="1233"/>
      <c r="JEQ52" s="1233"/>
      <c r="JER52" s="1233"/>
      <c r="JES52" s="1233"/>
      <c r="JET52" s="1233"/>
      <c r="JEU52" s="1233"/>
      <c r="JEV52" s="1233"/>
      <c r="JEW52" s="1232"/>
      <c r="JEX52" s="1233"/>
      <c r="JEY52" s="1233"/>
      <c r="JEZ52" s="1233"/>
      <c r="JFA52" s="1233"/>
      <c r="JFB52" s="1233"/>
      <c r="JFC52" s="1233"/>
      <c r="JFD52" s="1233"/>
      <c r="JFE52" s="1233"/>
      <c r="JFF52" s="1232"/>
      <c r="JFG52" s="1233"/>
      <c r="JFH52" s="1233"/>
      <c r="JFI52" s="1233"/>
      <c r="JFJ52" s="1233"/>
      <c r="JFK52" s="1233"/>
      <c r="JFL52" s="1233"/>
      <c r="JFM52" s="1233"/>
      <c r="JFN52" s="1233"/>
      <c r="JFO52" s="1232"/>
      <c r="JFP52" s="1233"/>
      <c r="JFQ52" s="1233"/>
      <c r="JFR52" s="1233"/>
      <c r="JFS52" s="1233"/>
      <c r="JFT52" s="1233"/>
      <c r="JFU52" s="1233"/>
      <c r="JFV52" s="1233"/>
      <c r="JFW52" s="1233"/>
      <c r="JFX52" s="1232"/>
      <c r="JFY52" s="1233"/>
      <c r="JFZ52" s="1233"/>
      <c r="JGA52" s="1233"/>
      <c r="JGB52" s="1233"/>
      <c r="JGC52" s="1233"/>
      <c r="JGD52" s="1233"/>
      <c r="JGE52" s="1233"/>
      <c r="JGF52" s="1233"/>
      <c r="JGG52" s="1232"/>
      <c r="JGH52" s="1233"/>
      <c r="JGI52" s="1233"/>
      <c r="JGJ52" s="1233"/>
      <c r="JGK52" s="1233"/>
      <c r="JGL52" s="1233"/>
      <c r="JGM52" s="1233"/>
      <c r="JGN52" s="1233"/>
      <c r="JGO52" s="1233"/>
      <c r="JGP52" s="1232"/>
      <c r="JGQ52" s="1233"/>
      <c r="JGR52" s="1233"/>
      <c r="JGS52" s="1233"/>
      <c r="JGT52" s="1233"/>
      <c r="JGU52" s="1233"/>
      <c r="JGV52" s="1233"/>
      <c r="JGW52" s="1233"/>
      <c r="JGX52" s="1233"/>
      <c r="JGY52" s="1232"/>
      <c r="JGZ52" s="1233"/>
      <c r="JHA52" s="1233"/>
      <c r="JHB52" s="1233"/>
      <c r="JHC52" s="1233"/>
      <c r="JHD52" s="1233"/>
      <c r="JHE52" s="1233"/>
      <c r="JHF52" s="1233"/>
      <c r="JHG52" s="1233"/>
      <c r="JHH52" s="1232"/>
      <c r="JHI52" s="1233"/>
      <c r="JHJ52" s="1233"/>
      <c r="JHK52" s="1233"/>
      <c r="JHL52" s="1233"/>
      <c r="JHM52" s="1233"/>
      <c r="JHN52" s="1233"/>
      <c r="JHO52" s="1233"/>
      <c r="JHP52" s="1233"/>
      <c r="JHQ52" s="1232"/>
      <c r="JHR52" s="1233"/>
      <c r="JHS52" s="1233"/>
      <c r="JHT52" s="1233"/>
      <c r="JHU52" s="1233"/>
      <c r="JHV52" s="1233"/>
      <c r="JHW52" s="1233"/>
      <c r="JHX52" s="1233"/>
      <c r="JHY52" s="1233"/>
      <c r="JHZ52" s="1232"/>
      <c r="JIA52" s="1233"/>
      <c r="JIB52" s="1233"/>
      <c r="JIC52" s="1233"/>
      <c r="JID52" s="1233"/>
      <c r="JIE52" s="1233"/>
      <c r="JIF52" s="1233"/>
      <c r="JIG52" s="1233"/>
      <c r="JIH52" s="1233"/>
      <c r="JII52" s="1232"/>
      <c r="JIJ52" s="1233"/>
      <c r="JIK52" s="1233"/>
      <c r="JIL52" s="1233"/>
      <c r="JIM52" s="1233"/>
      <c r="JIN52" s="1233"/>
      <c r="JIO52" s="1233"/>
      <c r="JIP52" s="1233"/>
      <c r="JIQ52" s="1233"/>
      <c r="JIR52" s="1232"/>
      <c r="JIS52" s="1233"/>
      <c r="JIT52" s="1233"/>
      <c r="JIU52" s="1233"/>
      <c r="JIV52" s="1233"/>
      <c r="JIW52" s="1233"/>
      <c r="JIX52" s="1233"/>
      <c r="JIY52" s="1233"/>
      <c r="JIZ52" s="1233"/>
      <c r="JJA52" s="1232"/>
      <c r="JJB52" s="1233"/>
      <c r="JJC52" s="1233"/>
      <c r="JJD52" s="1233"/>
      <c r="JJE52" s="1233"/>
      <c r="JJF52" s="1233"/>
      <c r="JJG52" s="1233"/>
      <c r="JJH52" s="1233"/>
      <c r="JJI52" s="1233"/>
      <c r="JJJ52" s="1232"/>
      <c r="JJK52" s="1233"/>
      <c r="JJL52" s="1233"/>
      <c r="JJM52" s="1233"/>
      <c r="JJN52" s="1233"/>
      <c r="JJO52" s="1233"/>
      <c r="JJP52" s="1233"/>
      <c r="JJQ52" s="1233"/>
      <c r="JJR52" s="1233"/>
      <c r="JJS52" s="1232"/>
      <c r="JJT52" s="1233"/>
      <c r="JJU52" s="1233"/>
      <c r="JJV52" s="1233"/>
      <c r="JJW52" s="1233"/>
      <c r="JJX52" s="1233"/>
      <c r="JJY52" s="1233"/>
      <c r="JJZ52" s="1233"/>
      <c r="JKA52" s="1233"/>
      <c r="JKB52" s="1232"/>
      <c r="JKC52" s="1233"/>
      <c r="JKD52" s="1233"/>
      <c r="JKE52" s="1233"/>
      <c r="JKF52" s="1233"/>
      <c r="JKG52" s="1233"/>
      <c r="JKH52" s="1233"/>
      <c r="JKI52" s="1233"/>
      <c r="JKJ52" s="1233"/>
      <c r="JKK52" s="1232"/>
      <c r="JKL52" s="1233"/>
      <c r="JKM52" s="1233"/>
      <c r="JKN52" s="1233"/>
      <c r="JKO52" s="1233"/>
      <c r="JKP52" s="1233"/>
      <c r="JKQ52" s="1233"/>
      <c r="JKR52" s="1233"/>
      <c r="JKS52" s="1233"/>
      <c r="JKT52" s="1232"/>
      <c r="JKU52" s="1233"/>
      <c r="JKV52" s="1233"/>
      <c r="JKW52" s="1233"/>
      <c r="JKX52" s="1233"/>
      <c r="JKY52" s="1233"/>
      <c r="JKZ52" s="1233"/>
      <c r="JLA52" s="1233"/>
      <c r="JLB52" s="1233"/>
      <c r="JLC52" s="1232"/>
      <c r="JLD52" s="1233"/>
      <c r="JLE52" s="1233"/>
      <c r="JLF52" s="1233"/>
      <c r="JLG52" s="1233"/>
      <c r="JLH52" s="1233"/>
      <c r="JLI52" s="1233"/>
      <c r="JLJ52" s="1233"/>
      <c r="JLK52" s="1233"/>
      <c r="JLL52" s="1232"/>
      <c r="JLM52" s="1233"/>
      <c r="JLN52" s="1233"/>
      <c r="JLO52" s="1233"/>
      <c r="JLP52" s="1233"/>
      <c r="JLQ52" s="1233"/>
      <c r="JLR52" s="1233"/>
      <c r="JLS52" s="1233"/>
      <c r="JLT52" s="1233"/>
      <c r="JLU52" s="1232"/>
      <c r="JLV52" s="1233"/>
      <c r="JLW52" s="1233"/>
      <c r="JLX52" s="1233"/>
      <c r="JLY52" s="1233"/>
      <c r="JLZ52" s="1233"/>
      <c r="JMA52" s="1233"/>
      <c r="JMB52" s="1233"/>
      <c r="JMC52" s="1233"/>
      <c r="JMD52" s="1232"/>
      <c r="JME52" s="1233"/>
      <c r="JMF52" s="1233"/>
      <c r="JMG52" s="1233"/>
      <c r="JMH52" s="1233"/>
      <c r="JMI52" s="1233"/>
      <c r="JMJ52" s="1233"/>
      <c r="JMK52" s="1233"/>
      <c r="JML52" s="1233"/>
      <c r="JMM52" s="1232"/>
      <c r="JMN52" s="1233"/>
      <c r="JMO52" s="1233"/>
      <c r="JMP52" s="1233"/>
      <c r="JMQ52" s="1233"/>
      <c r="JMR52" s="1233"/>
      <c r="JMS52" s="1233"/>
      <c r="JMT52" s="1233"/>
      <c r="JMU52" s="1233"/>
      <c r="JMV52" s="1232"/>
      <c r="JMW52" s="1233"/>
      <c r="JMX52" s="1233"/>
      <c r="JMY52" s="1233"/>
      <c r="JMZ52" s="1233"/>
      <c r="JNA52" s="1233"/>
      <c r="JNB52" s="1233"/>
      <c r="JNC52" s="1233"/>
      <c r="JND52" s="1233"/>
      <c r="JNE52" s="1232"/>
      <c r="JNF52" s="1233"/>
      <c r="JNG52" s="1233"/>
      <c r="JNH52" s="1233"/>
      <c r="JNI52" s="1233"/>
      <c r="JNJ52" s="1233"/>
      <c r="JNK52" s="1233"/>
      <c r="JNL52" s="1233"/>
      <c r="JNM52" s="1233"/>
      <c r="JNN52" s="1232"/>
      <c r="JNO52" s="1233"/>
      <c r="JNP52" s="1233"/>
      <c r="JNQ52" s="1233"/>
      <c r="JNR52" s="1233"/>
      <c r="JNS52" s="1233"/>
      <c r="JNT52" s="1233"/>
      <c r="JNU52" s="1233"/>
      <c r="JNV52" s="1233"/>
      <c r="JNW52" s="1232"/>
      <c r="JNX52" s="1233"/>
      <c r="JNY52" s="1233"/>
      <c r="JNZ52" s="1233"/>
      <c r="JOA52" s="1233"/>
      <c r="JOB52" s="1233"/>
      <c r="JOC52" s="1233"/>
      <c r="JOD52" s="1233"/>
      <c r="JOE52" s="1233"/>
      <c r="JOF52" s="1232"/>
      <c r="JOG52" s="1233"/>
      <c r="JOH52" s="1233"/>
      <c r="JOI52" s="1233"/>
      <c r="JOJ52" s="1233"/>
      <c r="JOK52" s="1233"/>
      <c r="JOL52" s="1233"/>
      <c r="JOM52" s="1233"/>
      <c r="JON52" s="1233"/>
      <c r="JOO52" s="1232"/>
      <c r="JOP52" s="1233"/>
      <c r="JOQ52" s="1233"/>
      <c r="JOR52" s="1233"/>
      <c r="JOS52" s="1233"/>
      <c r="JOT52" s="1233"/>
      <c r="JOU52" s="1233"/>
      <c r="JOV52" s="1233"/>
      <c r="JOW52" s="1233"/>
      <c r="JOX52" s="1232"/>
      <c r="JOY52" s="1233"/>
      <c r="JOZ52" s="1233"/>
      <c r="JPA52" s="1233"/>
      <c r="JPB52" s="1233"/>
      <c r="JPC52" s="1233"/>
      <c r="JPD52" s="1233"/>
      <c r="JPE52" s="1233"/>
      <c r="JPF52" s="1233"/>
      <c r="JPG52" s="1232"/>
      <c r="JPH52" s="1233"/>
      <c r="JPI52" s="1233"/>
      <c r="JPJ52" s="1233"/>
      <c r="JPK52" s="1233"/>
      <c r="JPL52" s="1233"/>
      <c r="JPM52" s="1233"/>
      <c r="JPN52" s="1233"/>
      <c r="JPO52" s="1233"/>
      <c r="JPP52" s="1232"/>
      <c r="JPQ52" s="1233"/>
      <c r="JPR52" s="1233"/>
      <c r="JPS52" s="1233"/>
      <c r="JPT52" s="1233"/>
      <c r="JPU52" s="1233"/>
      <c r="JPV52" s="1233"/>
      <c r="JPW52" s="1233"/>
      <c r="JPX52" s="1233"/>
      <c r="JPY52" s="1232"/>
      <c r="JPZ52" s="1233"/>
      <c r="JQA52" s="1233"/>
      <c r="JQB52" s="1233"/>
      <c r="JQC52" s="1233"/>
      <c r="JQD52" s="1233"/>
      <c r="JQE52" s="1233"/>
      <c r="JQF52" s="1233"/>
      <c r="JQG52" s="1233"/>
      <c r="JQH52" s="1232"/>
      <c r="JQI52" s="1233"/>
      <c r="JQJ52" s="1233"/>
      <c r="JQK52" s="1233"/>
      <c r="JQL52" s="1233"/>
      <c r="JQM52" s="1233"/>
      <c r="JQN52" s="1233"/>
      <c r="JQO52" s="1233"/>
      <c r="JQP52" s="1233"/>
      <c r="JQQ52" s="1232"/>
      <c r="JQR52" s="1233"/>
      <c r="JQS52" s="1233"/>
      <c r="JQT52" s="1233"/>
      <c r="JQU52" s="1233"/>
      <c r="JQV52" s="1233"/>
      <c r="JQW52" s="1233"/>
      <c r="JQX52" s="1233"/>
      <c r="JQY52" s="1233"/>
      <c r="JQZ52" s="1232"/>
      <c r="JRA52" s="1233"/>
      <c r="JRB52" s="1233"/>
      <c r="JRC52" s="1233"/>
      <c r="JRD52" s="1233"/>
      <c r="JRE52" s="1233"/>
      <c r="JRF52" s="1233"/>
      <c r="JRG52" s="1233"/>
      <c r="JRH52" s="1233"/>
      <c r="JRI52" s="1232"/>
      <c r="JRJ52" s="1233"/>
      <c r="JRK52" s="1233"/>
      <c r="JRL52" s="1233"/>
      <c r="JRM52" s="1233"/>
      <c r="JRN52" s="1233"/>
      <c r="JRO52" s="1233"/>
      <c r="JRP52" s="1233"/>
      <c r="JRQ52" s="1233"/>
      <c r="JRR52" s="1232"/>
      <c r="JRS52" s="1233"/>
      <c r="JRT52" s="1233"/>
      <c r="JRU52" s="1233"/>
      <c r="JRV52" s="1233"/>
      <c r="JRW52" s="1233"/>
      <c r="JRX52" s="1233"/>
      <c r="JRY52" s="1233"/>
      <c r="JRZ52" s="1233"/>
      <c r="JSA52" s="1232"/>
      <c r="JSB52" s="1233"/>
      <c r="JSC52" s="1233"/>
      <c r="JSD52" s="1233"/>
      <c r="JSE52" s="1233"/>
      <c r="JSF52" s="1233"/>
      <c r="JSG52" s="1233"/>
      <c r="JSH52" s="1233"/>
      <c r="JSI52" s="1233"/>
      <c r="JSJ52" s="1232"/>
      <c r="JSK52" s="1233"/>
      <c r="JSL52" s="1233"/>
      <c r="JSM52" s="1233"/>
      <c r="JSN52" s="1233"/>
      <c r="JSO52" s="1233"/>
      <c r="JSP52" s="1233"/>
      <c r="JSQ52" s="1233"/>
      <c r="JSR52" s="1233"/>
      <c r="JSS52" s="1232"/>
      <c r="JST52" s="1233"/>
      <c r="JSU52" s="1233"/>
      <c r="JSV52" s="1233"/>
      <c r="JSW52" s="1233"/>
      <c r="JSX52" s="1233"/>
      <c r="JSY52" s="1233"/>
      <c r="JSZ52" s="1233"/>
      <c r="JTA52" s="1233"/>
      <c r="JTB52" s="1232"/>
      <c r="JTC52" s="1233"/>
      <c r="JTD52" s="1233"/>
      <c r="JTE52" s="1233"/>
      <c r="JTF52" s="1233"/>
      <c r="JTG52" s="1233"/>
      <c r="JTH52" s="1233"/>
      <c r="JTI52" s="1233"/>
      <c r="JTJ52" s="1233"/>
      <c r="JTK52" s="1232"/>
      <c r="JTL52" s="1233"/>
      <c r="JTM52" s="1233"/>
      <c r="JTN52" s="1233"/>
      <c r="JTO52" s="1233"/>
      <c r="JTP52" s="1233"/>
      <c r="JTQ52" s="1233"/>
      <c r="JTR52" s="1233"/>
      <c r="JTS52" s="1233"/>
      <c r="JTT52" s="1232"/>
      <c r="JTU52" s="1233"/>
      <c r="JTV52" s="1233"/>
      <c r="JTW52" s="1233"/>
      <c r="JTX52" s="1233"/>
      <c r="JTY52" s="1233"/>
      <c r="JTZ52" s="1233"/>
      <c r="JUA52" s="1233"/>
      <c r="JUB52" s="1233"/>
      <c r="JUC52" s="1232"/>
      <c r="JUD52" s="1233"/>
      <c r="JUE52" s="1233"/>
      <c r="JUF52" s="1233"/>
      <c r="JUG52" s="1233"/>
      <c r="JUH52" s="1233"/>
      <c r="JUI52" s="1233"/>
      <c r="JUJ52" s="1233"/>
      <c r="JUK52" s="1233"/>
      <c r="JUL52" s="1232"/>
      <c r="JUM52" s="1233"/>
      <c r="JUN52" s="1233"/>
      <c r="JUO52" s="1233"/>
      <c r="JUP52" s="1233"/>
      <c r="JUQ52" s="1233"/>
      <c r="JUR52" s="1233"/>
      <c r="JUS52" s="1233"/>
      <c r="JUT52" s="1233"/>
      <c r="JUU52" s="1232"/>
      <c r="JUV52" s="1233"/>
      <c r="JUW52" s="1233"/>
      <c r="JUX52" s="1233"/>
      <c r="JUY52" s="1233"/>
      <c r="JUZ52" s="1233"/>
      <c r="JVA52" s="1233"/>
      <c r="JVB52" s="1233"/>
      <c r="JVC52" s="1233"/>
      <c r="JVD52" s="1232"/>
      <c r="JVE52" s="1233"/>
      <c r="JVF52" s="1233"/>
      <c r="JVG52" s="1233"/>
      <c r="JVH52" s="1233"/>
      <c r="JVI52" s="1233"/>
      <c r="JVJ52" s="1233"/>
      <c r="JVK52" s="1233"/>
      <c r="JVL52" s="1233"/>
      <c r="JVM52" s="1232"/>
      <c r="JVN52" s="1233"/>
      <c r="JVO52" s="1233"/>
      <c r="JVP52" s="1233"/>
      <c r="JVQ52" s="1233"/>
      <c r="JVR52" s="1233"/>
      <c r="JVS52" s="1233"/>
      <c r="JVT52" s="1233"/>
      <c r="JVU52" s="1233"/>
      <c r="JVV52" s="1232"/>
      <c r="JVW52" s="1233"/>
      <c r="JVX52" s="1233"/>
      <c r="JVY52" s="1233"/>
      <c r="JVZ52" s="1233"/>
      <c r="JWA52" s="1233"/>
      <c r="JWB52" s="1233"/>
      <c r="JWC52" s="1233"/>
      <c r="JWD52" s="1233"/>
      <c r="JWE52" s="1232"/>
      <c r="JWF52" s="1233"/>
      <c r="JWG52" s="1233"/>
      <c r="JWH52" s="1233"/>
      <c r="JWI52" s="1233"/>
      <c r="JWJ52" s="1233"/>
      <c r="JWK52" s="1233"/>
      <c r="JWL52" s="1233"/>
      <c r="JWM52" s="1233"/>
      <c r="JWN52" s="1232"/>
      <c r="JWO52" s="1233"/>
      <c r="JWP52" s="1233"/>
      <c r="JWQ52" s="1233"/>
      <c r="JWR52" s="1233"/>
      <c r="JWS52" s="1233"/>
      <c r="JWT52" s="1233"/>
      <c r="JWU52" s="1233"/>
      <c r="JWV52" s="1233"/>
      <c r="JWW52" s="1232"/>
      <c r="JWX52" s="1233"/>
      <c r="JWY52" s="1233"/>
      <c r="JWZ52" s="1233"/>
      <c r="JXA52" s="1233"/>
      <c r="JXB52" s="1233"/>
      <c r="JXC52" s="1233"/>
      <c r="JXD52" s="1233"/>
      <c r="JXE52" s="1233"/>
      <c r="JXF52" s="1232"/>
      <c r="JXG52" s="1233"/>
      <c r="JXH52" s="1233"/>
      <c r="JXI52" s="1233"/>
      <c r="JXJ52" s="1233"/>
      <c r="JXK52" s="1233"/>
      <c r="JXL52" s="1233"/>
      <c r="JXM52" s="1233"/>
      <c r="JXN52" s="1233"/>
      <c r="JXO52" s="1232"/>
      <c r="JXP52" s="1233"/>
      <c r="JXQ52" s="1233"/>
      <c r="JXR52" s="1233"/>
      <c r="JXS52" s="1233"/>
      <c r="JXT52" s="1233"/>
      <c r="JXU52" s="1233"/>
      <c r="JXV52" s="1233"/>
      <c r="JXW52" s="1233"/>
      <c r="JXX52" s="1232"/>
      <c r="JXY52" s="1233"/>
      <c r="JXZ52" s="1233"/>
      <c r="JYA52" s="1233"/>
      <c r="JYB52" s="1233"/>
      <c r="JYC52" s="1233"/>
      <c r="JYD52" s="1233"/>
      <c r="JYE52" s="1233"/>
      <c r="JYF52" s="1233"/>
      <c r="JYG52" s="1232"/>
      <c r="JYH52" s="1233"/>
      <c r="JYI52" s="1233"/>
      <c r="JYJ52" s="1233"/>
      <c r="JYK52" s="1233"/>
      <c r="JYL52" s="1233"/>
      <c r="JYM52" s="1233"/>
      <c r="JYN52" s="1233"/>
      <c r="JYO52" s="1233"/>
      <c r="JYP52" s="1232"/>
      <c r="JYQ52" s="1233"/>
      <c r="JYR52" s="1233"/>
      <c r="JYS52" s="1233"/>
      <c r="JYT52" s="1233"/>
      <c r="JYU52" s="1233"/>
      <c r="JYV52" s="1233"/>
      <c r="JYW52" s="1233"/>
      <c r="JYX52" s="1233"/>
      <c r="JYY52" s="1232"/>
      <c r="JYZ52" s="1233"/>
      <c r="JZA52" s="1233"/>
      <c r="JZB52" s="1233"/>
      <c r="JZC52" s="1233"/>
      <c r="JZD52" s="1233"/>
      <c r="JZE52" s="1233"/>
      <c r="JZF52" s="1233"/>
      <c r="JZG52" s="1233"/>
      <c r="JZH52" s="1232"/>
      <c r="JZI52" s="1233"/>
      <c r="JZJ52" s="1233"/>
      <c r="JZK52" s="1233"/>
      <c r="JZL52" s="1233"/>
      <c r="JZM52" s="1233"/>
      <c r="JZN52" s="1233"/>
      <c r="JZO52" s="1233"/>
      <c r="JZP52" s="1233"/>
      <c r="JZQ52" s="1232"/>
      <c r="JZR52" s="1233"/>
      <c r="JZS52" s="1233"/>
      <c r="JZT52" s="1233"/>
      <c r="JZU52" s="1233"/>
      <c r="JZV52" s="1233"/>
      <c r="JZW52" s="1233"/>
      <c r="JZX52" s="1233"/>
      <c r="JZY52" s="1233"/>
      <c r="JZZ52" s="1232"/>
      <c r="KAA52" s="1233"/>
      <c r="KAB52" s="1233"/>
      <c r="KAC52" s="1233"/>
      <c r="KAD52" s="1233"/>
      <c r="KAE52" s="1233"/>
      <c r="KAF52" s="1233"/>
      <c r="KAG52" s="1233"/>
      <c r="KAH52" s="1233"/>
      <c r="KAI52" s="1232"/>
      <c r="KAJ52" s="1233"/>
      <c r="KAK52" s="1233"/>
      <c r="KAL52" s="1233"/>
      <c r="KAM52" s="1233"/>
      <c r="KAN52" s="1233"/>
      <c r="KAO52" s="1233"/>
      <c r="KAP52" s="1233"/>
      <c r="KAQ52" s="1233"/>
      <c r="KAR52" s="1232"/>
      <c r="KAS52" s="1233"/>
      <c r="KAT52" s="1233"/>
      <c r="KAU52" s="1233"/>
      <c r="KAV52" s="1233"/>
      <c r="KAW52" s="1233"/>
      <c r="KAX52" s="1233"/>
      <c r="KAY52" s="1233"/>
      <c r="KAZ52" s="1233"/>
      <c r="KBA52" s="1232"/>
      <c r="KBB52" s="1233"/>
      <c r="KBC52" s="1233"/>
      <c r="KBD52" s="1233"/>
      <c r="KBE52" s="1233"/>
      <c r="KBF52" s="1233"/>
      <c r="KBG52" s="1233"/>
      <c r="KBH52" s="1233"/>
      <c r="KBI52" s="1233"/>
      <c r="KBJ52" s="1232"/>
      <c r="KBK52" s="1233"/>
      <c r="KBL52" s="1233"/>
      <c r="KBM52" s="1233"/>
      <c r="KBN52" s="1233"/>
      <c r="KBO52" s="1233"/>
      <c r="KBP52" s="1233"/>
      <c r="KBQ52" s="1233"/>
      <c r="KBR52" s="1233"/>
      <c r="KBS52" s="1232"/>
      <c r="KBT52" s="1233"/>
      <c r="KBU52" s="1233"/>
      <c r="KBV52" s="1233"/>
      <c r="KBW52" s="1233"/>
      <c r="KBX52" s="1233"/>
      <c r="KBY52" s="1233"/>
      <c r="KBZ52" s="1233"/>
      <c r="KCA52" s="1233"/>
      <c r="KCB52" s="1232"/>
      <c r="KCC52" s="1233"/>
      <c r="KCD52" s="1233"/>
      <c r="KCE52" s="1233"/>
      <c r="KCF52" s="1233"/>
      <c r="KCG52" s="1233"/>
      <c r="KCH52" s="1233"/>
      <c r="KCI52" s="1233"/>
      <c r="KCJ52" s="1233"/>
      <c r="KCK52" s="1232"/>
      <c r="KCL52" s="1233"/>
      <c r="KCM52" s="1233"/>
      <c r="KCN52" s="1233"/>
      <c r="KCO52" s="1233"/>
      <c r="KCP52" s="1233"/>
      <c r="KCQ52" s="1233"/>
      <c r="KCR52" s="1233"/>
      <c r="KCS52" s="1233"/>
      <c r="KCT52" s="1232"/>
      <c r="KCU52" s="1233"/>
      <c r="KCV52" s="1233"/>
      <c r="KCW52" s="1233"/>
      <c r="KCX52" s="1233"/>
      <c r="KCY52" s="1233"/>
      <c r="KCZ52" s="1233"/>
      <c r="KDA52" s="1233"/>
      <c r="KDB52" s="1233"/>
      <c r="KDC52" s="1232"/>
      <c r="KDD52" s="1233"/>
      <c r="KDE52" s="1233"/>
      <c r="KDF52" s="1233"/>
      <c r="KDG52" s="1233"/>
      <c r="KDH52" s="1233"/>
      <c r="KDI52" s="1233"/>
      <c r="KDJ52" s="1233"/>
      <c r="KDK52" s="1233"/>
      <c r="KDL52" s="1232"/>
      <c r="KDM52" s="1233"/>
      <c r="KDN52" s="1233"/>
      <c r="KDO52" s="1233"/>
      <c r="KDP52" s="1233"/>
      <c r="KDQ52" s="1233"/>
      <c r="KDR52" s="1233"/>
      <c r="KDS52" s="1233"/>
      <c r="KDT52" s="1233"/>
      <c r="KDU52" s="1232"/>
      <c r="KDV52" s="1233"/>
      <c r="KDW52" s="1233"/>
      <c r="KDX52" s="1233"/>
      <c r="KDY52" s="1233"/>
      <c r="KDZ52" s="1233"/>
      <c r="KEA52" s="1233"/>
      <c r="KEB52" s="1233"/>
      <c r="KEC52" s="1233"/>
      <c r="KED52" s="1232"/>
      <c r="KEE52" s="1233"/>
      <c r="KEF52" s="1233"/>
      <c r="KEG52" s="1233"/>
      <c r="KEH52" s="1233"/>
      <c r="KEI52" s="1233"/>
      <c r="KEJ52" s="1233"/>
      <c r="KEK52" s="1233"/>
      <c r="KEL52" s="1233"/>
      <c r="KEM52" s="1232"/>
      <c r="KEN52" s="1233"/>
      <c r="KEO52" s="1233"/>
      <c r="KEP52" s="1233"/>
      <c r="KEQ52" s="1233"/>
      <c r="KER52" s="1233"/>
      <c r="KES52" s="1233"/>
      <c r="KET52" s="1233"/>
      <c r="KEU52" s="1233"/>
      <c r="KEV52" s="1232"/>
      <c r="KEW52" s="1233"/>
      <c r="KEX52" s="1233"/>
      <c r="KEY52" s="1233"/>
      <c r="KEZ52" s="1233"/>
      <c r="KFA52" s="1233"/>
      <c r="KFB52" s="1233"/>
      <c r="KFC52" s="1233"/>
      <c r="KFD52" s="1233"/>
      <c r="KFE52" s="1232"/>
      <c r="KFF52" s="1233"/>
      <c r="KFG52" s="1233"/>
      <c r="KFH52" s="1233"/>
      <c r="KFI52" s="1233"/>
      <c r="KFJ52" s="1233"/>
      <c r="KFK52" s="1233"/>
      <c r="KFL52" s="1233"/>
      <c r="KFM52" s="1233"/>
      <c r="KFN52" s="1232"/>
      <c r="KFO52" s="1233"/>
      <c r="KFP52" s="1233"/>
      <c r="KFQ52" s="1233"/>
      <c r="KFR52" s="1233"/>
      <c r="KFS52" s="1233"/>
      <c r="KFT52" s="1233"/>
      <c r="KFU52" s="1233"/>
      <c r="KFV52" s="1233"/>
      <c r="KFW52" s="1232"/>
      <c r="KFX52" s="1233"/>
      <c r="KFY52" s="1233"/>
      <c r="KFZ52" s="1233"/>
      <c r="KGA52" s="1233"/>
      <c r="KGB52" s="1233"/>
      <c r="KGC52" s="1233"/>
      <c r="KGD52" s="1233"/>
      <c r="KGE52" s="1233"/>
      <c r="KGF52" s="1232"/>
      <c r="KGG52" s="1233"/>
      <c r="KGH52" s="1233"/>
      <c r="KGI52" s="1233"/>
      <c r="KGJ52" s="1233"/>
      <c r="KGK52" s="1233"/>
      <c r="KGL52" s="1233"/>
      <c r="KGM52" s="1233"/>
      <c r="KGN52" s="1233"/>
      <c r="KGO52" s="1232"/>
      <c r="KGP52" s="1233"/>
      <c r="KGQ52" s="1233"/>
      <c r="KGR52" s="1233"/>
      <c r="KGS52" s="1233"/>
      <c r="KGT52" s="1233"/>
      <c r="KGU52" s="1233"/>
      <c r="KGV52" s="1233"/>
      <c r="KGW52" s="1233"/>
      <c r="KGX52" s="1232"/>
      <c r="KGY52" s="1233"/>
      <c r="KGZ52" s="1233"/>
      <c r="KHA52" s="1233"/>
      <c r="KHB52" s="1233"/>
      <c r="KHC52" s="1233"/>
      <c r="KHD52" s="1233"/>
      <c r="KHE52" s="1233"/>
      <c r="KHF52" s="1233"/>
      <c r="KHG52" s="1232"/>
      <c r="KHH52" s="1233"/>
      <c r="KHI52" s="1233"/>
      <c r="KHJ52" s="1233"/>
      <c r="KHK52" s="1233"/>
      <c r="KHL52" s="1233"/>
      <c r="KHM52" s="1233"/>
      <c r="KHN52" s="1233"/>
      <c r="KHO52" s="1233"/>
      <c r="KHP52" s="1232"/>
      <c r="KHQ52" s="1233"/>
      <c r="KHR52" s="1233"/>
      <c r="KHS52" s="1233"/>
      <c r="KHT52" s="1233"/>
      <c r="KHU52" s="1233"/>
      <c r="KHV52" s="1233"/>
      <c r="KHW52" s="1233"/>
      <c r="KHX52" s="1233"/>
      <c r="KHY52" s="1232"/>
      <c r="KHZ52" s="1233"/>
      <c r="KIA52" s="1233"/>
      <c r="KIB52" s="1233"/>
      <c r="KIC52" s="1233"/>
      <c r="KID52" s="1233"/>
      <c r="KIE52" s="1233"/>
      <c r="KIF52" s="1233"/>
      <c r="KIG52" s="1233"/>
      <c r="KIH52" s="1232"/>
      <c r="KII52" s="1233"/>
      <c r="KIJ52" s="1233"/>
      <c r="KIK52" s="1233"/>
      <c r="KIL52" s="1233"/>
      <c r="KIM52" s="1233"/>
      <c r="KIN52" s="1233"/>
      <c r="KIO52" s="1233"/>
      <c r="KIP52" s="1233"/>
      <c r="KIQ52" s="1232"/>
      <c r="KIR52" s="1233"/>
      <c r="KIS52" s="1233"/>
      <c r="KIT52" s="1233"/>
      <c r="KIU52" s="1233"/>
      <c r="KIV52" s="1233"/>
      <c r="KIW52" s="1233"/>
      <c r="KIX52" s="1233"/>
      <c r="KIY52" s="1233"/>
      <c r="KIZ52" s="1232"/>
      <c r="KJA52" s="1233"/>
      <c r="KJB52" s="1233"/>
      <c r="KJC52" s="1233"/>
      <c r="KJD52" s="1233"/>
      <c r="KJE52" s="1233"/>
      <c r="KJF52" s="1233"/>
      <c r="KJG52" s="1233"/>
      <c r="KJH52" s="1233"/>
      <c r="KJI52" s="1232"/>
      <c r="KJJ52" s="1233"/>
      <c r="KJK52" s="1233"/>
      <c r="KJL52" s="1233"/>
      <c r="KJM52" s="1233"/>
      <c r="KJN52" s="1233"/>
      <c r="KJO52" s="1233"/>
      <c r="KJP52" s="1233"/>
      <c r="KJQ52" s="1233"/>
      <c r="KJR52" s="1232"/>
      <c r="KJS52" s="1233"/>
      <c r="KJT52" s="1233"/>
      <c r="KJU52" s="1233"/>
      <c r="KJV52" s="1233"/>
      <c r="KJW52" s="1233"/>
      <c r="KJX52" s="1233"/>
      <c r="KJY52" s="1233"/>
      <c r="KJZ52" s="1233"/>
      <c r="KKA52" s="1232"/>
      <c r="KKB52" s="1233"/>
      <c r="KKC52" s="1233"/>
      <c r="KKD52" s="1233"/>
      <c r="KKE52" s="1233"/>
      <c r="KKF52" s="1233"/>
      <c r="KKG52" s="1233"/>
      <c r="KKH52" s="1233"/>
      <c r="KKI52" s="1233"/>
      <c r="KKJ52" s="1232"/>
      <c r="KKK52" s="1233"/>
      <c r="KKL52" s="1233"/>
      <c r="KKM52" s="1233"/>
      <c r="KKN52" s="1233"/>
      <c r="KKO52" s="1233"/>
      <c r="KKP52" s="1233"/>
      <c r="KKQ52" s="1233"/>
      <c r="KKR52" s="1233"/>
      <c r="KKS52" s="1232"/>
      <c r="KKT52" s="1233"/>
      <c r="KKU52" s="1233"/>
      <c r="KKV52" s="1233"/>
      <c r="KKW52" s="1233"/>
      <c r="KKX52" s="1233"/>
      <c r="KKY52" s="1233"/>
      <c r="KKZ52" s="1233"/>
      <c r="KLA52" s="1233"/>
      <c r="KLB52" s="1232"/>
      <c r="KLC52" s="1233"/>
      <c r="KLD52" s="1233"/>
      <c r="KLE52" s="1233"/>
      <c r="KLF52" s="1233"/>
      <c r="KLG52" s="1233"/>
      <c r="KLH52" s="1233"/>
      <c r="KLI52" s="1233"/>
      <c r="KLJ52" s="1233"/>
      <c r="KLK52" s="1232"/>
      <c r="KLL52" s="1233"/>
      <c r="KLM52" s="1233"/>
      <c r="KLN52" s="1233"/>
      <c r="KLO52" s="1233"/>
      <c r="KLP52" s="1233"/>
      <c r="KLQ52" s="1233"/>
      <c r="KLR52" s="1233"/>
      <c r="KLS52" s="1233"/>
      <c r="KLT52" s="1232"/>
      <c r="KLU52" s="1233"/>
      <c r="KLV52" s="1233"/>
      <c r="KLW52" s="1233"/>
      <c r="KLX52" s="1233"/>
      <c r="KLY52" s="1233"/>
      <c r="KLZ52" s="1233"/>
      <c r="KMA52" s="1233"/>
      <c r="KMB52" s="1233"/>
      <c r="KMC52" s="1232"/>
      <c r="KMD52" s="1233"/>
      <c r="KME52" s="1233"/>
      <c r="KMF52" s="1233"/>
      <c r="KMG52" s="1233"/>
      <c r="KMH52" s="1233"/>
      <c r="KMI52" s="1233"/>
      <c r="KMJ52" s="1233"/>
      <c r="KMK52" s="1233"/>
      <c r="KML52" s="1232"/>
      <c r="KMM52" s="1233"/>
      <c r="KMN52" s="1233"/>
      <c r="KMO52" s="1233"/>
      <c r="KMP52" s="1233"/>
      <c r="KMQ52" s="1233"/>
      <c r="KMR52" s="1233"/>
      <c r="KMS52" s="1233"/>
      <c r="KMT52" s="1233"/>
      <c r="KMU52" s="1232"/>
      <c r="KMV52" s="1233"/>
      <c r="KMW52" s="1233"/>
      <c r="KMX52" s="1233"/>
      <c r="KMY52" s="1233"/>
      <c r="KMZ52" s="1233"/>
      <c r="KNA52" s="1233"/>
      <c r="KNB52" s="1233"/>
      <c r="KNC52" s="1233"/>
      <c r="KND52" s="1232"/>
      <c r="KNE52" s="1233"/>
      <c r="KNF52" s="1233"/>
      <c r="KNG52" s="1233"/>
      <c r="KNH52" s="1233"/>
      <c r="KNI52" s="1233"/>
      <c r="KNJ52" s="1233"/>
      <c r="KNK52" s="1233"/>
      <c r="KNL52" s="1233"/>
      <c r="KNM52" s="1232"/>
      <c r="KNN52" s="1233"/>
      <c r="KNO52" s="1233"/>
      <c r="KNP52" s="1233"/>
      <c r="KNQ52" s="1233"/>
      <c r="KNR52" s="1233"/>
      <c r="KNS52" s="1233"/>
      <c r="KNT52" s="1233"/>
      <c r="KNU52" s="1233"/>
      <c r="KNV52" s="1232"/>
      <c r="KNW52" s="1233"/>
      <c r="KNX52" s="1233"/>
      <c r="KNY52" s="1233"/>
      <c r="KNZ52" s="1233"/>
      <c r="KOA52" s="1233"/>
      <c r="KOB52" s="1233"/>
      <c r="KOC52" s="1233"/>
      <c r="KOD52" s="1233"/>
      <c r="KOE52" s="1232"/>
      <c r="KOF52" s="1233"/>
      <c r="KOG52" s="1233"/>
      <c r="KOH52" s="1233"/>
      <c r="KOI52" s="1233"/>
      <c r="KOJ52" s="1233"/>
      <c r="KOK52" s="1233"/>
      <c r="KOL52" s="1233"/>
      <c r="KOM52" s="1233"/>
      <c r="KON52" s="1232"/>
      <c r="KOO52" s="1233"/>
      <c r="KOP52" s="1233"/>
      <c r="KOQ52" s="1233"/>
      <c r="KOR52" s="1233"/>
      <c r="KOS52" s="1233"/>
      <c r="KOT52" s="1233"/>
      <c r="KOU52" s="1233"/>
      <c r="KOV52" s="1233"/>
      <c r="KOW52" s="1232"/>
      <c r="KOX52" s="1233"/>
      <c r="KOY52" s="1233"/>
      <c r="KOZ52" s="1233"/>
      <c r="KPA52" s="1233"/>
      <c r="KPB52" s="1233"/>
      <c r="KPC52" s="1233"/>
      <c r="KPD52" s="1233"/>
      <c r="KPE52" s="1233"/>
      <c r="KPF52" s="1232"/>
      <c r="KPG52" s="1233"/>
      <c r="KPH52" s="1233"/>
      <c r="KPI52" s="1233"/>
      <c r="KPJ52" s="1233"/>
      <c r="KPK52" s="1233"/>
      <c r="KPL52" s="1233"/>
      <c r="KPM52" s="1233"/>
      <c r="KPN52" s="1233"/>
      <c r="KPO52" s="1232"/>
      <c r="KPP52" s="1233"/>
      <c r="KPQ52" s="1233"/>
      <c r="KPR52" s="1233"/>
      <c r="KPS52" s="1233"/>
      <c r="KPT52" s="1233"/>
      <c r="KPU52" s="1233"/>
      <c r="KPV52" s="1233"/>
      <c r="KPW52" s="1233"/>
      <c r="KPX52" s="1232"/>
      <c r="KPY52" s="1233"/>
      <c r="KPZ52" s="1233"/>
      <c r="KQA52" s="1233"/>
      <c r="KQB52" s="1233"/>
      <c r="KQC52" s="1233"/>
      <c r="KQD52" s="1233"/>
      <c r="KQE52" s="1233"/>
      <c r="KQF52" s="1233"/>
      <c r="KQG52" s="1232"/>
      <c r="KQH52" s="1233"/>
      <c r="KQI52" s="1233"/>
      <c r="KQJ52" s="1233"/>
      <c r="KQK52" s="1233"/>
      <c r="KQL52" s="1233"/>
      <c r="KQM52" s="1233"/>
      <c r="KQN52" s="1233"/>
      <c r="KQO52" s="1233"/>
      <c r="KQP52" s="1232"/>
      <c r="KQQ52" s="1233"/>
      <c r="KQR52" s="1233"/>
      <c r="KQS52" s="1233"/>
      <c r="KQT52" s="1233"/>
      <c r="KQU52" s="1233"/>
      <c r="KQV52" s="1233"/>
      <c r="KQW52" s="1233"/>
      <c r="KQX52" s="1233"/>
      <c r="KQY52" s="1232"/>
      <c r="KQZ52" s="1233"/>
      <c r="KRA52" s="1233"/>
      <c r="KRB52" s="1233"/>
      <c r="KRC52" s="1233"/>
      <c r="KRD52" s="1233"/>
      <c r="KRE52" s="1233"/>
      <c r="KRF52" s="1233"/>
      <c r="KRG52" s="1233"/>
      <c r="KRH52" s="1232"/>
      <c r="KRI52" s="1233"/>
      <c r="KRJ52" s="1233"/>
      <c r="KRK52" s="1233"/>
      <c r="KRL52" s="1233"/>
      <c r="KRM52" s="1233"/>
      <c r="KRN52" s="1233"/>
      <c r="KRO52" s="1233"/>
      <c r="KRP52" s="1233"/>
      <c r="KRQ52" s="1232"/>
      <c r="KRR52" s="1233"/>
      <c r="KRS52" s="1233"/>
      <c r="KRT52" s="1233"/>
      <c r="KRU52" s="1233"/>
      <c r="KRV52" s="1233"/>
      <c r="KRW52" s="1233"/>
      <c r="KRX52" s="1233"/>
      <c r="KRY52" s="1233"/>
      <c r="KRZ52" s="1232"/>
      <c r="KSA52" s="1233"/>
      <c r="KSB52" s="1233"/>
      <c r="KSC52" s="1233"/>
      <c r="KSD52" s="1233"/>
      <c r="KSE52" s="1233"/>
      <c r="KSF52" s="1233"/>
      <c r="KSG52" s="1233"/>
      <c r="KSH52" s="1233"/>
      <c r="KSI52" s="1232"/>
      <c r="KSJ52" s="1233"/>
      <c r="KSK52" s="1233"/>
      <c r="KSL52" s="1233"/>
      <c r="KSM52" s="1233"/>
      <c r="KSN52" s="1233"/>
      <c r="KSO52" s="1233"/>
      <c r="KSP52" s="1233"/>
      <c r="KSQ52" s="1233"/>
      <c r="KSR52" s="1232"/>
      <c r="KSS52" s="1233"/>
      <c r="KST52" s="1233"/>
      <c r="KSU52" s="1233"/>
      <c r="KSV52" s="1233"/>
      <c r="KSW52" s="1233"/>
      <c r="KSX52" s="1233"/>
      <c r="KSY52" s="1233"/>
      <c r="KSZ52" s="1233"/>
      <c r="KTA52" s="1232"/>
      <c r="KTB52" s="1233"/>
      <c r="KTC52" s="1233"/>
      <c r="KTD52" s="1233"/>
      <c r="KTE52" s="1233"/>
      <c r="KTF52" s="1233"/>
      <c r="KTG52" s="1233"/>
      <c r="KTH52" s="1233"/>
      <c r="KTI52" s="1233"/>
      <c r="KTJ52" s="1232"/>
      <c r="KTK52" s="1233"/>
      <c r="KTL52" s="1233"/>
      <c r="KTM52" s="1233"/>
      <c r="KTN52" s="1233"/>
      <c r="KTO52" s="1233"/>
      <c r="KTP52" s="1233"/>
      <c r="KTQ52" s="1233"/>
      <c r="KTR52" s="1233"/>
      <c r="KTS52" s="1232"/>
      <c r="KTT52" s="1233"/>
      <c r="KTU52" s="1233"/>
      <c r="KTV52" s="1233"/>
      <c r="KTW52" s="1233"/>
      <c r="KTX52" s="1233"/>
      <c r="KTY52" s="1233"/>
      <c r="KTZ52" s="1233"/>
      <c r="KUA52" s="1233"/>
      <c r="KUB52" s="1232"/>
      <c r="KUC52" s="1233"/>
      <c r="KUD52" s="1233"/>
      <c r="KUE52" s="1233"/>
      <c r="KUF52" s="1233"/>
      <c r="KUG52" s="1233"/>
      <c r="KUH52" s="1233"/>
      <c r="KUI52" s="1233"/>
      <c r="KUJ52" s="1233"/>
      <c r="KUK52" s="1232"/>
      <c r="KUL52" s="1233"/>
      <c r="KUM52" s="1233"/>
      <c r="KUN52" s="1233"/>
      <c r="KUO52" s="1233"/>
      <c r="KUP52" s="1233"/>
      <c r="KUQ52" s="1233"/>
      <c r="KUR52" s="1233"/>
      <c r="KUS52" s="1233"/>
      <c r="KUT52" s="1232"/>
      <c r="KUU52" s="1233"/>
      <c r="KUV52" s="1233"/>
      <c r="KUW52" s="1233"/>
      <c r="KUX52" s="1233"/>
      <c r="KUY52" s="1233"/>
      <c r="KUZ52" s="1233"/>
      <c r="KVA52" s="1233"/>
      <c r="KVB52" s="1233"/>
      <c r="KVC52" s="1232"/>
      <c r="KVD52" s="1233"/>
      <c r="KVE52" s="1233"/>
      <c r="KVF52" s="1233"/>
      <c r="KVG52" s="1233"/>
      <c r="KVH52" s="1233"/>
      <c r="KVI52" s="1233"/>
      <c r="KVJ52" s="1233"/>
      <c r="KVK52" s="1233"/>
      <c r="KVL52" s="1232"/>
      <c r="KVM52" s="1233"/>
      <c r="KVN52" s="1233"/>
      <c r="KVO52" s="1233"/>
      <c r="KVP52" s="1233"/>
      <c r="KVQ52" s="1233"/>
      <c r="KVR52" s="1233"/>
      <c r="KVS52" s="1233"/>
      <c r="KVT52" s="1233"/>
      <c r="KVU52" s="1232"/>
      <c r="KVV52" s="1233"/>
      <c r="KVW52" s="1233"/>
      <c r="KVX52" s="1233"/>
      <c r="KVY52" s="1233"/>
      <c r="KVZ52" s="1233"/>
      <c r="KWA52" s="1233"/>
      <c r="KWB52" s="1233"/>
      <c r="KWC52" s="1233"/>
      <c r="KWD52" s="1232"/>
      <c r="KWE52" s="1233"/>
      <c r="KWF52" s="1233"/>
      <c r="KWG52" s="1233"/>
      <c r="KWH52" s="1233"/>
      <c r="KWI52" s="1233"/>
      <c r="KWJ52" s="1233"/>
      <c r="KWK52" s="1233"/>
      <c r="KWL52" s="1233"/>
      <c r="KWM52" s="1232"/>
      <c r="KWN52" s="1233"/>
      <c r="KWO52" s="1233"/>
      <c r="KWP52" s="1233"/>
      <c r="KWQ52" s="1233"/>
      <c r="KWR52" s="1233"/>
      <c r="KWS52" s="1233"/>
      <c r="KWT52" s="1233"/>
      <c r="KWU52" s="1233"/>
      <c r="KWV52" s="1232"/>
      <c r="KWW52" s="1233"/>
      <c r="KWX52" s="1233"/>
      <c r="KWY52" s="1233"/>
      <c r="KWZ52" s="1233"/>
      <c r="KXA52" s="1233"/>
      <c r="KXB52" s="1233"/>
      <c r="KXC52" s="1233"/>
      <c r="KXD52" s="1233"/>
      <c r="KXE52" s="1232"/>
      <c r="KXF52" s="1233"/>
      <c r="KXG52" s="1233"/>
      <c r="KXH52" s="1233"/>
      <c r="KXI52" s="1233"/>
      <c r="KXJ52" s="1233"/>
      <c r="KXK52" s="1233"/>
      <c r="KXL52" s="1233"/>
      <c r="KXM52" s="1233"/>
      <c r="KXN52" s="1232"/>
      <c r="KXO52" s="1233"/>
      <c r="KXP52" s="1233"/>
      <c r="KXQ52" s="1233"/>
      <c r="KXR52" s="1233"/>
      <c r="KXS52" s="1233"/>
      <c r="KXT52" s="1233"/>
      <c r="KXU52" s="1233"/>
      <c r="KXV52" s="1233"/>
      <c r="KXW52" s="1232"/>
      <c r="KXX52" s="1233"/>
      <c r="KXY52" s="1233"/>
      <c r="KXZ52" s="1233"/>
      <c r="KYA52" s="1233"/>
      <c r="KYB52" s="1233"/>
      <c r="KYC52" s="1233"/>
      <c r="KYD52" s="1233"/>
      <c r="KYE52" s="1233"/>
      <c r="KYF52" s="1232"/>
      <c r="KYG52" s="1233"/>
      <c r="KYH52" s="1233"/>
      <c r="KYI52" s="1233"/>
      <c r="KYJ52" s="1233"/>
      <c r="KYK52" s="1233"/>
      <c r="KYL52" s="1233"/>
      <c r="KYM52" s="1233"/>
      <c r="KYN52" s="1233"/>
      <c r="KYO52" s="1232"/>
      <c r="KYP52" s="1233"/>
      <c r="KYQ52" s="1233"/>
      <c r="KYR52" s="1233"/>
      <c r="KYS52" s="1233"/>
      <c r="KYT52" s="1233"/>
      <c r="KYU52" s="1233"/>
      <c r="KYV52" s="1233"/>
      <c r="KYW52" s="1233"/>
      <c r="KYX52" s="1232"/>
      <c r="KYY52" s="1233"/>
      <c r="KYZ52" s="1233"/>
      <c r="KZA52" s="1233"/>
      <c r="KZB52" s="1233"/>
      <c r="KZC52" s="1233"/>
      <c r="KZD52" s="1233"/>
      <c r="KZE52" s="1233"/>
      <c r="KZF52" s="1233"/>
      <c r="KZG52" s="1232"/>
      <c r="KZH52" s="1233"/>
      <c r="KZI52" s="1233"/>
      <c r="KZJ52" s="1233"/>
      <c r="KZK52" s="1233"/>
      <c r="KZL52" s="1233"/>
      <c r="KZM52" s="1233"/>
      <c r="KZN52" s="1233"/>
      <c r="KZO52" s="1233"/>
      <c r="KZP52" s="1232"/>
      <c r="KZQ52" s="1233"/>
      <c r="KZR52" s="1233"/>
      <c r="KZS52" s="1233"/>
      <c r="KZT52" s="1233"/>
      <c r="KZU52" s="1233"/>
      <c r="KZV52" s="1233"/>
      <c r="KZW52" s="1233"/>
      <c r="KZX52" s="1233"/>
      <c r="KZY52" s="1232"/>
      <c r="KZZ52" s="1233"/>
      <c r="LAA52" s="1233"/>
      <c r="LAB52" s="1233"/>
      <c r="LAC52" s="1233"/>
      <c r="LAD52" s="1233"/>
      <c r="LAE52" s="1233"/>
      <c r="LAF52" s="1233"/>
      <c r="LAG52" s="1233"/>
      <c r="LAH52" s="1232"/>
      <c r="LAI52" s="1233"/>
      <c r="LAJ52" s="1233"/>
      <c r="LAK52" s="1233"/>
      <c r="LAL52" s="1233"/>
      <c r="LAM52" s="1233"/>
      <c r="LAN52" s="1233"/>
      <c r="LAO52" s="1233"/>
      <c r="LAP52" s="1233"/>
      <c r="LAQ52" s="1232"/>
      <c r="LAR52" s="1233"/>
      <c r="LAS52" s="1233"/>
      <c r="LAT52" s="1233"/>
      <c r="LAU52" s="1233"/>
      <c r="LAV52" s="1233"/>
      <c r="LAW52" s="1233"/>
      <c r="LAX52" s="1233"/>
      <c r="LAY52" s="1233"/>
      <c r="LAZ52" s="1232"/>
      <c r="LBA52" s="1233"/>
      <c r="LBB52" s="1233"/>
      <c r="LBC52" s="1233"/>
      <c r="LBD52" s="1233"/>
      <c r="LBE52" s="1233"/>
      <c r="LBF52" s="1233"/>
      <c r="LBG52" s="1233"/>
      <c r="LBH52" s="1233"/>
      <c r="LBI52" s="1232"/>
      <c r="LBJ52" s="1233"/>
      <c r="LBK52" s="1233"/>
      <c r="LBL52" s="1233"/>
      <c r="LBM52" s="1233"/>
      <c r="LBN52" s="1233"/>
      <c r="LBO52" s="1233"/>
      <c r="LBP52" s="1233"/>
      <c r="LBQ52" s="1233"/>
      <c r="LBR52" s="1232"/>
      <c r="LBS52" s="1233"/>
      <c r="LBT52" s="1233"/>
      <c r="LBU52" s="1233"/>
      <c r="LBV52" s="1233"/>
      <c r="LBW52" s="1233"/>
      <c r="LBX52" s="1233"/>
      <c r="LBY52" s="1233"/>
      <c r="LBZ52" s="1233"/>
      <c r="LCA52" s="1232"/>
      <c r="LCB52" s="1233"/>
      <c r="LCC52" s="1233"/>
      <c r="LCD52" s="1233"/>
      <c r="LCE52" s="1233"/>
      <c r="LCF52" s="1233"/>
      <c r="LCG52" s="1233"/>
      <c r="LCH52" s="1233"/>
      <c r="LCI52" s="1233"/>
      <c r="LCJ52" s="1232"/>
      <c r="LCK52" s="1233"/>
      <c r="LCL52" s="1233"/>
      <c r="LCM52" s="1233"/>
      <c r="LCN52" s="1233"/>
      <c r="LCO52" s="1233"/>
      <c r="LCP52" s="1233"/>
      <c r="LCQ52" s="1233"/>
      <c r="LCR52" s="1233"/>
      <c r="LCS52" s="1232"/>
      <c r="LCT52" s="1233"/>
      <c r="LCU52" s="1233"/>
      <c r="LCV52" s="1233"/>
      <c r="LCW52" s="1233"/>
      <c r="LCX52" s="1233"/>
      <c r="LCY52" s="1233"/>
      <c r="LCZ52" s="1233"/>
      <c r="LDA52" s="1233"/>
      <c r="LDB52" s="1232"/>
      <c r="LDC52" s="1233"/>
      <c r="LDD52" s="1233"/>
      <c r="LDE52" s="1233"/>
      <c r="LDF52" s="1233"/>
      <c r="LDG52" s="1233"/>
      <c r="LDH52" s="1233"/>
      <c r="LDI52" s="1233"/>
      <c r="LDJ52" s="1233"/>
      <c r="LDK52" s="1232"/>
      <c r="LDL52" s="1233"/>
      <c r="LDM52" s="1233"/>
      <c r="LDN52" s="1233"/>
      <c r="LDO52" s="1233"/>
      <c r="LDP52" s="1233"/>
      <c r="LDQ52" s="1233"/>
      <c r="LDR52" s="1233"/>
      <c r="LDS52" s="1233"/>
      <c r="LDT52" s="1232"/>
      <c r="LDU52" s="1233"/>
      <c r="LDV52" s="1233"/>
      <c r="LDW52" s="1233"/>
      <c r="LDX52" s="1233"/>
      <c r="LDY52" s="1233"/>
      <c r="LDZ52" s="1233"/>
      <c r="LEA52" s="1233"/>
      <c r="LEB52" s="1233"/>
      <c r="LEC52" s="1232"/>
      <c r="LED52" s="1233"/>
      <c r="LEE52" s="1233"/>
      <c r="LEF52" s="1233"/>
      <c r="LEG52" s="1233"/>
      <c r="LEH52" s="1233"/>
      <c r="LEI52" s="1233"/>
      <c r="LEJ52" s="1233"/>
      <c r="LEK52" s="1233"/>
      <c r="LEL52" s="1232"/>
      <c r="LEM52" s="1233"/>
      <c r="LEN52" s="1233"/>
      <c r="LEO52" s="1233"/>
      <c r="LEP52" s="1233"/>
      <c r="LEQ52" s="1233"/>
      <c r="LER52" s="1233"/>
      <c r="LES52" s="1233"/>
      <c r="LET52" s="1233"/>
      <c r="LEU52" s="1232"/>
      <c r="LEV52" s="1233"/>
      <c r="LEW52" s="1233"/>
      <c r="LEX52" s="1233"/>
      <c r="LEY52" s="1233"/>
      <c r="LEZ52" s="1233"/>
      <c r="LFA52" s="1233"/>
      <c r="LFB52" s="1233"/>
      <c r="LFC52" s="1233"/>
      <c r="LFD52" s="1232"/>
      <c r="LFE52" s="1233"/>
      <c r="LFF52" s="1233"/>
      <c r="LFG52" s="1233"/>
      <c r="LFH52" s="1233"/>
      <c r="LFI52" s="1233"/>
      <c r="LFJ52" s="1233"/>
      <c r="LFK52" s="1233"/>
      <c r="LFL52" s="1233"/>
      <c r="LFM52" s="1232"/>
      <c r="LFN52" s="1233"/>
      <c r="LFO52" s="1233"/>
      <c r="LFP52" s="1233"/>
      <c r="LFQ52" s="1233"/>
      <c r="LFR52" s="1233"/>
      <c r="LFS52" s="1233"/>
      <c r="LFT52" s="1233"/>
      <c r="LFU52" s="1233"/>
      <c r="LFV52" s="1232"/>
      <c r="LFW52" s="1233"/>
      <c r="LFX52" s="1233"/>
      <c r="LFY52" s="1233"/>
      <c r="LFZ52" s="1233"/>
      <c r="LGA52" s="1233"/>
      <c r="LGB52" s="1233"/>
      <c r="LGC52" s="1233"/>
      <c r="LGD52" s="1233"/>
      <c r="LGE52" s="1232"/>
      <c r="LGF52" s="1233"/>
      <c r="LGG52" s="1233"/>
      <c r="LGH52" s="1233"/>
      <c r="LGI52" s="1233"/>
      <c r="LGJ52" s="1233"/>
      <c r="LGK52" s="1233"/>
      <c r="LGL52" s="1233"/>
      <c r="LGM52" s="1233"/>
      <c r="LGN52" s="1232"/>
      <c r="LGO52" s="1233"/>
      <c r="LGP52" s="1233"/>
      <c r="LGQ52" s="1233"/>
      <c r="LGR52" s="1233"/>
      <c r="LGS52" s="1233"/>
      <c r="LGT52" s="1233"/>
      <c r="LGU52" s="1233"/>
      <c r="LGV52" s="1233"/>
      <c r="LGW52" s="1232"/>
      <c r="LGX52" s="1233"/>
      <c r="LGY52" s="1233"/>
      <c r="LGZ52" s="1233"/>
      <c r="LHA52" s="1233"/>
      <c r="LHB52" s="1233"/>
      <c r="LHC52" s="1233"/>
      <c r="LHD52" s="1233"/>
      <c r="LHE52" s="1233"/>
      <c r="LHF52" s="1232"/>
      <c r="LHG52" s="1233"/>
      <c r="LHH52" s="1233"/>
      <c r="LHI52" s="1233"/>
      <c r="LHJ52" s="1233"/>
      <c r="LHK52" s="1233"/>
      <c r="LHL52" s="1233"/>
      <c r="LHM52" s="1233"/>
      <c r="LHN52" s="1233"/>
      <c r="LHO52" s="1232"/>
      <c r="LHP52" s="1233"/>
      <c r="LHQ52" s="1233"/>
      <c r="LHR52" s="1233"/>
      <c r="LHS52" s="1233"/>
      <c r="LHT52" s="1233"/>
      <c r="LHU52" s="1233"/>
      <c r="LHV52" s="1233"/>
      <c r="LHW52" s="1233"/>
      <c r="LHX52" s="1232"/>
      <c r="LHY52" s="1233"/>
      <c r="LHZ52" s="1233"/>
      <c r="LIA52" s="1233"/>
      <c r="LIB52" s="1233"/>
      <c r="LIC52" s="1233"/>
      <c r="LID52" s="1233"/>
      <c r="LIE52" s="1233"/>
      <c r="LIF52" s="1233"/>
      <c r="LIG52" s="1232"/>
      <c r="LIH52" s="1233"/>
      <c r="LII52" s="1233"/>
      <c r="LIJ52" s="1233"/>
      <c r="LIK52" s="1233"/>
      <c r="LIL52" s="1233"/>
      <c r="LIM52" s="1233"/>
      <c r="LIN52" s="1233"/>
      <c r="LIO52" s="1233"/>
      <c r="LIP52" s="1232"/>
      <c r="LIQ52" s="1233"/>
      <c r="LIR52" s="1233"/>
      <c r="LIS52" s="1233"/>
      <c r="LIT52" s="1233"/>
      <c r="LIU52" s="1233"/>
      <c r="LIV52" s="1233"/>
      <c r="LIW52" s="1233"/>
      <c r="LIX52" s="1233"/>
      <c r="LIY52" s="1232"/>
      <c r="LIZ52" s="1233"/>
      <c r="LJA52" s="1233"/>
      <c r="LJB52" s="1233"/>
      <c r="LJC52" s="1233"/>
      <c r="LJD52" s="1233"/>
      <c r="LJE52" s="1233"/>
      <c r="LJF52" s="1233"/>
      <c r="LJG52" s="1233"/>
      <c r="LJH52" s="1232"/>
      <c r="LJI52" s="1233"/>
      <c r="LJJ52" s="1233"/>
      <c r="LJK52" s="1233"/>
      <c r="LJL52" s="1233"/>
      <c r="LJM52" s="1233"/>
      <c r="LJN52" s="1233"/>
      <c r="LJO52" s="1233"/>
      <c r="LJP52" s="1233"/>
      <c r="LJQ52" s="1232"/>
      <c r="LJR52" s="1233"/>
      <c r="LJS52" s="1233"/>
      <c r="LJT52" s="1233"/>
      <c r="LJU52" s="1233"/>
      <c r="LJV52" s="1233"/>
      <c r="LJW52" s="1233"/>
      <c r="LJX52" s="1233"/>
      <c r="LJY52" s="1233"/>
      <c r="LJZ52" s="1232"/>
      <c r="LKA52" s="1233"/>
      <c r="LKB52" s="1233"/>
      <c r="LKC52" s="1233"/>
      <c r="LKD52" s="1233"/>
      <c r="LKE52" s="1233"/>
      <c r="LKF52" s="1233"/>
      <c r="LKG52" s="1233"/>
      <c r="LKH52" s="1233"/>
      <c r="LKI52" s="1232"/>
      <c r="LKJ52" s="1233"/>
      <c r="LKK52" s="1233"/>
      <c r="LKL52" s="1233"/>
      <c r="LKM52" s="1233"/>
      <c r="LKN52" s="1233"/>
      <c r="LKO52" s="1233"/>
      <c r="LKP52" s="1233"/>
      <c r="LKQ52" s="1233"/>
      <c r="LKR52" s="1232"/>
      <c r="LKS52" s="1233"/>
      <c r="LKT52" s="1233"/>
      <c r="LKU52" s="1233"/>
      <c r="LKV52" s="1233"/>
      <c r="LKW52" s="1233"/>
      <c r="LKX52" s="1233"/>
      <c r="LKY52" s="1233"/>
      <c r="LKZ52" s="1233"/>
      <c r="LLA52" s="1232"/>
      <c r="LLB52" s="1233"/>
      <c r="LLC52" s="1233"/>
      <c r="LLD52" s="1233"/>
      <c r="LLE52" s="1233"/>
      <c r="LLF52" s="1233"/>
      <c r="LLG52" s="1233"/>
      <c r="LLH52" s="1233"/>
      <c r="LLI52" s="1233"/>
      <c r="LLJ52" s="1232"/>
      <c r="LLK52" s="1233"/>
      <c r="LLL52" s="1233"/>
      <c r="LLM52" s="1233"/>
      <c r="LLN52" s="1233"/>
      <c r="LLO52" s="1233"/>
      <c r="LLP52" s="1233"/>
      <c r="LLQ52" s="1233"/>
      <c r="LLR52" s="1233"/>
      <c r="LLS52" s="1232"/>
      <c r="LLT52" s="1233"/>
      <c r="LLU52" s="1233"/>
      <c r="LLV52" s="1233"/>
      <c r="LLW52" s="1233"/>
      <c r="LLX52" s="1233"/>
      <c r="LLY52" s="1233"/>
      <c r="LLZ52" s="1233"/>
      <c r="LMA52" s="1233"/>
      <c r="LMB52" s="1232"/>
      <c r="LMC52" s="1233"/>
      <c r="LMD52" s="1233"/>
      <c r="LME52" s="1233"/>
      <c r="LMF52" s="1233"/>
      <c r="LMG52" s="1233"/>
      <c r="LMH52" s="1233"/>
      <c r="LMI52" s="1233"/>
      <c r="LMJ52" s="1233"/>
      <c r="LMK52" s="1232"/>
      <c r="LML52" s="1233"/>
      <c r="LMM52" s="1233"/>
      <c r="LMN52" s="1233"/>
      <c r="LMO52" s="1233"/>
      <c r="LMP52" s="1233"/>
      <c r="LMQ52" s="1233"/>
      <c r="LMR52" s="1233"/>
      <c r="LMS52" s="1233"/>
      <c r="LMT52" s="1232"/>
      <c r="LMU52" s="1233"/>
      <c r="LMV52" s="1233"/>
      <c r="LMW52" s="1233"/>
      <c r="LMX52" s="1233"/>
      <c r="LMY52" s="1233"/>
      <c r="LMZ52" s="1233"/>
      <c r="LNA52" s="1233"/>
      <c r="LNB52" s="1233"/>
      <c r="LNC52" s="1232"/>
      <c r="LND52" s="1233"/>
      <c r="LNE52" s="1233"/>
      <c r="LNF52" s="1233"/>
      <c r="LNG52" s="1233"/>
      <c r="LNH52" s="1233"/>
      <c r="LNI52" s="1233"/>
      <c r="LNJ52" s="1233"/>
      <c r="LNK52" s="1233"/>
      <c r="LNL52" s="1232"/>
      <c r="LNM52" s="1233"/>
      <c r="LNN52" s="1233"/>
      <c r="LNO52" s="1233"/>
      <c r="LNP52" s="1233"/>
      <c r="LNQ52" s="1233"/>
      <c r="LNR52" s="1233"/>
      <c r="LNS52" s="1233"/>
      <c r="LNT52" s="1233"/>
      <c r="LNU52" s="1232"/>
      <c r="LNV52" s="1233"/>
      <c r="LNW52" s="1233"/>
      <c r="LNX52" s="1233"/>
      <c r="LNY52" s="1233"/>
      <c r="LNZ52" s="1233"/>
      <c r="LOA52" s="1233"/>
      <c r="LOB52" s="1233"/>
      <c r="LOC52" s="1233"/>
      <c r="LOD52" s="1232"/>
      <c r="LOE52" s="1233"/>
      <c r="LOF52" s="1233"/>
      <c r="LOG52" s="1233"/>
      <c r="LOH52" s="1233"/>
      <c r="LOI52" s="1233"/>
      <c r="LOJ52" s="1233"/>
      <c r="LOK52" s="1233"/>
      <c r="LOL52" s="1233"/>
      <c r="LOM52" s="1232"/>
      <c r="LON52" s="1233"/>
      <c r="LOO52" s="1233"/>
      <c r="LOP52" s="1233"/>
      <c r="LOQ52" s="1233"/>
      <c r="LOR52" s="1233"/>
      <c r="LOS52" s="1233"/>
      <c r="LOT52" s="1233"/>
      <c r="LOU52" s="1233"/>
      <c r="LOV52" s="1232"/>
      <c r="LOW52" s="1233"/>
      <c r="LOX52" s="1233"/>
      <c r="LOY52" s="1233"/>
      <c r="LOZ52" s="1233"/>
      <c r="LPA52" s="1233"/>
      <c r="LPB52" s="1233"/>
      <c r="LPC52" s="1233"/>
      <c r="LPD52" s="1233"/>
      <c r="LPE52" s="1232"/>
      <c r="LPF52" s="1233"/>
      <c r="LPG52" s="1233"/>
      <c r="LPH52" s="1233"/>
      <c r="LPI52" s="1233"/>
      <c r="LPJ52" s="1233"/>
      <c r="LPK52" s="1233"/>
      <c r="LPL52" s="1233"/>
      <c r="LPM52" s="1233"/>
      <c r="LPN52" s="1232"/>
      <c r="LPO52" s="1233"/>
      <c r="LPP52" s="1233"/>
      <c r="LPQ52" s="1233"/>
      <c r="LPR52" s="1233"/>
      <c r="LPS52" s="1233"/>
      <c r="LPT52" s="1233"/>
      <c r="LPU52" s="1233"/>
      <c r="LPV52" s="1233"/>
      <c r="LPW52" s="1232"/>
      <c r="LPX52" s="1233"/>
      <c r="LPY52" s="1233"/>
      <c r="LPZ52" s="1233"/>
      <c r="LQA52" s="1233"/>
      <c r="LQB52" s="1233"/>
      <c r="LQC52" s="1233"/>
      <c r="LQD52" s="1233"/>
      <c r="LQE52" s="1233"/>
      <c r="LQF52" s="1232"/>
      <c r="LQG52" s="1233"/>
      <c r="LQH52" s="1233"/>
      <c r="LQI52" s="1233"/>
      <c r="LQJ52" s="1233"/>
      <c r="LQK52" s="1233"/>
      <c r="LQL52" s="1233"/>
      <c r="LQM52" s="1233"/>
      <c r="LQN52" s="1233"/>
      <c r="LQO52" s="1232"/>
      <c r="LQP52" s="1233"/>
      <c r="LQQ52" s="1233"/>
      <c r="LQR52" s="1233"/>
      <c r="LQS52" s="1233"/>
      <c r="LQT52" s="1233"/>
      <c r="LQU52" s="1233"/>
      <c r="LQV52" s="1233"/>
      <c r="LQW52" s="1233"/>
      <c r="LQX52" s="1232"/>
      <c r="LQY52" s="1233"/>
      <c r="LQZ52" s="1233"/>
      <c r="LRA52" s="1233"/>
      <c r="LRB52" s="1233"/>
      <c r="LRC52" s="1233"/>
      <c r="LRD52" s="1233"/>
      <c r="LRE52" s="1233"/>
      <c r="LRF52" s="1233"/>
      <c r="LRG52" s="1232"/>
      <c r="LRH52" s="1233"/>
      <c r="LRI52" s="1233"/>
      <c r="LRJ52" s="1233"/>
      <c r="LRK52" s="1233"/>
      <c r="LRL52" s="1233"/>
      <c r="LRM52" s="1233"/>
      <c r="LRN52" s="1233"/>
      <c r="LRO52" s="1233"/>
      <c r="LRP52" s="1232"/>
      <c r="LRQ52" s="1233"/>
      <c r="LRR52" s="1233"/>
      <c r="LRS52" s="1233"/>
      <c r="LRT52" s="1233"/>
      <c r="LRU52" s="1233"/>
      <c r="LRV52" s="1233"/>
      <c r="LRW52" s="1233"/>
      <c r="LRX52" s="1233"/>
      <c r="LRY52" s="1232"/>
      <c r="LRZ52" s="1233"/>
      <c r="LSA52" s="1233"/>
      <c r="LSB52" s="1233"/>
      <c r="LSC52" s="1233"/>
      <c r="LSD52" s="1233"/>
      <c r="LSE52" s="1233"/>
      <c r="LSF52" s="1233"/>
      <c r="LSG52" s="1233"/>
      <c r="LSH52" s="1232"/>
      <c r="LSI52" s="1233"/>
      <c r="LSJ52" s="1233"/>
      <c r="LSK52" s="1233"/>
      <c r="LSL52" s="1233"/>
      <c r="LSM52" s="1233"/>
      <c r="LSN52" s="1233"/>
      <c r="LSO52" s="1233"/>
      <c r="LSP52" s="1233"/>
      <c r="LSQ52" s="1232"/>
      <c r="LSR52" s="1233"/>
      <c r="LSS52" s="1233"/>
      <c r="LST52" s="1233"/>
      <c r="LSU52" s="1233"/>
      <c r="LSV52" s="1233"/>
      <c r="LSW52" s="1233"/>
      <c r="LSX52" s="1233"/>
      <c r="LSY52" s="1233"/>
      <c r="LSZ52" s="1232"/>
      <c r="LTA52" s="1233"/>
      <c r="LTB52" s="1233"/>
      <c r="LTC52" s="1233"/>
      <c r="LTD52" s="1233"/>
      <c r="LTE52" s="1233"/>
      <c r="LTF52" s="1233"/>
      <c r="LTG52" s="1233"/>
      <c r="LTH52" s="1233"/>
      <c r="LTI52" s="1232"/>
      <c r="LTJ52" s="1233"/>
      <c r="LTK52" s="1233"/>
      <c r="LTL52" s="1233"/>
      <c r="LTM52" s="1233"/>
      <c r="LTN52" s="1233"/>
      <c r="LTO52" s="1233"/>
      <c r="LTP52" s="1233"/>
      <c r="LTQ52" s="1233"/>
      <c r="LTR52" s="1232"/>
      <c r="LTS52" s="1233"/>
      <c r="LTT52" s="1233"/>
      <c r="LTU52" s="1233"/>
      <c r="LTV52" s="1233"/>
      <c r="LTW52" s="1233"/>
      <c r="LTX52" s="1233"/>
      <c r="LTY52" s="1233"/>
      <c r="LTZ52" s="1233"/>
      <c r="LUA52" s="1232"/>
      <c r="LUB52" s="1233"/>
      <c r="LUC52" s="1233"/>
      <c r="LUD52" s="1233"/>
      <c r="LUE52" s="1233"/>
      <c r="LUF52" s="1233"/>
      <c r="LUG52" s="1233"/>
      <c r="LUH52" s="1233"/>
      <c r="LUI52" s="1233"/>
      <c r="LUJ52" s="1232"/>
      <c r="LUK52" s="1233"/>
      <c r="LUL52" s="1233"/>
      <c r="LUM52" s="1233"/>
      <c r="LUN52" s="1233"/>
      <c r="LUO52" s="1233"/>
      <c r="LUP52" s="1233"/>
      <c r="LUQ52" s="1233"/>
      <c r="LUR52" s="1233"/>
      <c r="LUS52" s="1232"/>
      <c r="LUT52" s="1233"/>
      <c r="LUU52" s="1233"/>
      <c r="LUV52" s="1233"/>
      <c r="LUW52" s="1233"/>
      <c r="LUX52" s="1233"/>
      <c r="LUY52" s="1233"/>
      <c r="LUZ52" s="1233"/>
      <c r="LVA52" s="1233"/>
      <c r="LVB52" s="1232"/>
      <c r="LVC52" s="1233"/>
      <c r="LVD52" s="1233"/>
      <c r="LVE52" s="1233"/>
      <c r="LVF52" s="1233"/>
      <c r="LVG52" s="1233"/>
      <c r="LVH52" s="1233"/>
      <c r="LVI52" s="1233"/>
      <c r="LVJ52" s="1233"/>
      <c r="LVK52" s="1232"/>
      <c r="LVL52" s="1233"/>
      <c r="LVM52" s="1233"/>
      <c r="LVN52" s="1233"/>
      <c r="LVO52" s="1233"/>
      <c r="LVP52" s="1233"/>
      <c r="LVQ52" s="1233"/>
      <c r="LVR52" s="1233"/>
      <c r="LVS52" s="1233"/>
      <c r="LVT52" s="1232"/>
      <c r="LVU52" s="1233"/>
      <c r="LVV52" s="1233"/>
      <c r="LVW52" s="1233"/>
      <c r="LVX52" s="1233"/>
      <c r="LVY52" s="1233"/>
      <c r="LVZ52" s="1233"/>
      <c r="LWA52" s="1233"/>
      <c r="LWB52" s="1233"/>
      <c r="LWC52" s="1232"/>
      <c r="LWD52" s="1233"/>
      <c r="LWE52" s="1233"/>
      <c r="LWF52" s="1233"/>
      <c r="LWG52" s="1233"/>
      <c r="LWH52" s="1233"/>
      <c r="LWI52" s="1233"/>
      <c r="LWJ52" s="1233"/>
      <c r="LWK52" s="1233"/>
      <c r="LWL52" s="1232"/>
      <c r="LWM52" s="1233"/>
      <c r="LWN52" s="1233"/>
      <c r="LWO52" s="1233"/>
      <c r="LWP52" s="1233"/>
      <c r="LWQ52" s="1233"/>
      <c r="LWR52" s="1233"/>
      <c r="LWS52" s="1233"/>
      <c r="LWT52" s="1233"/>
      <c r="LWU52" s="1232"/>
      <c r="LWV52" s="1233"/>
      <c r="LWW52" s="1233"/>
      <c r="LWX52" s="1233"/>
      <c r="LWY52" s="1233"/>
      <c r="LWZ52" s="1233"/>
      <c r="LXA52" s="1233"/>
      <c r="LXB52" s="1233"/>
      <c r="LXC52" s="1233"/>
      <c r="LXD52" s="1232"/>
      <c r="LXE52" s="1233"/>
      <c r="LXF52" s="1233"/>
      <c r="LXG52" s="1233"/>
      <c r="LXH52" s="1233"/>
      <c r="LXI52" s="1233"/>
      <c r="LXJ52" s="1233"/>
      <c r="LXK52" s="1233"/>
      <c r="LXL52" s="1233"/>
      <c r="LXM52" s="1232"/>
      <c r="LXN52" s="1233"/>
      <c r="LXO52" s="1233"/>
      <c r="LXP52" s="1233"/>
      <c r="LXQ52" s="1233"/>
      <c r="LXR52" s="1233"/>
      <c r="LXS52" s="1233"/>
      <c r="LXT52" s="1233"/>
      <c r="LXU52" s="1233"/>
      <c r="LXV52" s="1232"/>
      <c r="LXW52" s="1233"/>
      <c r="LXX52" s="1233"/>
      <c r="LXY52" s="1233"/>
      <c r="LXZ52" s="1233"/>
      <c r="LYA52" s="1233"/>
      <c r="LYB52" s="1233"/>
      <c r="LYC52" s="1233"/>
      <c r="LYD52" s="1233"/>
      <c r="LYE52" s="1232"/>
      <c r="LYF52" s="1233"/>
      <c r="LYG52" s="1233"/>
      <c r="LYH52" s="1233"/>
      <c r="LYI52" s="1233"/>
      <c r="LYJ52" s="1233"/>
      <c r="LYK52" s="1233"/>
      <c r="LYL52" s="1233"/>
      <c r="LYM52" s="1233"/>
      <c r="LYN52" s="1232"/>
      <c r="LYO52" s="1233"/>
      <c r="LYP52" s="1233"/>
      <c r="LYQ52" s="1233"/>
      <c r="LYR52" s="1233"/>
      <c r="LYS52" s="1233"/>
      <c r="LYT52" s="1233"/>
      <c r="LYU52" s="1233"/>
      <c r="LYV52" s="1233"/>
      <c r="LYW52" s="1232"/>
      <c r="LYX52" s="1233"/>
      <c r="LYY52" s="1233"/>
      <c r="LYZ52" s="1233"/>
      <c r="LZA52" s="1233"/>
      <c r="LZB52" s="1233"/>
      <c r="LZC52" s="1233"/>
      <c r="LZD52" s="1233"/>
      <c r="LZE52" s="1233"/>
      <c r="LZF52" s="1232"/>
      <c r="LZG52" s="1233"/>
      <c r="LZH52" s="1233"/>
      <c r="LZI52" s="1233"/>
      <c r="LZJ52" s="1233"/>
      <c r="LZK52" s="1233"/>
      <c r="LZL52" s="1233"/>
      <c r="LZM52" s="1233"/>
      <c r="LZN52" s="1233"/>
      <c r="LZO52" s="1232"/>
      <c r="LZP52" s="1233"/>
      <c r="LZQ52" s="1233"/>
      <c r="LZR52" s="1233"/>
      <c r="LZS52" s="1233"/>
      <c r="LZT52" s="1233"/>
      <c r="LZU52" s="1233"/>
      <c r="LZV52" s="1233"/>
      <c r="LZW52" s="1233"/>
      <c r="LZX52" s="1232"/>
      <c r="LZY52" s="1233"/>
      <c r="LZZ52" s="1233"/>
      <c r="MAA52" s="1233"/>
      <c r="MAB52" s="1233"/>
      <c r="MAC52" s="1233"/>
      <c r="MAD52" s="1233"/>
      <c r="MAE52" s="1233"/>
      <c r="MAF52" s="1233"/>
      <c r="MAG52" s="1232"/>
      <c r="MAH52" s="1233"/>
      <c r="MAI52" s="1233"/>
      <c r="MAJ52" s="1233"/>
      <c r="MAK52" s="1233"/>
      <c r="MAL52" s="1233"/>
      <c r="MAM52" s="1233"/>
      <c r="MAN52" s="1233"/>
      <c r="MAO52" s="1233"/>
      <c r="MAP52" s="1232"/>
      <c r="MAQ52" s="1233"/>
      <c r="MAR52" s="1233"/>
      <c r="MAS52" s="1233"/>
      <c r="MAT52" s="1233"/>
      <c r="MAU52" s="1233"/>
      <c r="MAV52" s="1233"/>
      <c r="MAW52" s="1233"/>
      <c r="MAX52" s="1233"/>
      <c r="MAY52" s="1232"/>
      <c r="MAZ52" s="1233"/>
      <c r="MBA52" s="1233"/>
      <c r="MBB52" s="1233"/>
      <c r="MBC52" s="1233"/>
      <c r="MBD52" s="1233"/>
      <c r="MBE52" s="1233"/>
      <c r="MBF52" s="1233"/>
      <c r="MBG52" s="1233"/>
      <c r="MBH52" s="1232"/>
      <c r="MBI52" s="1233"/>
      <c r="MBJ52" s="1233"/>
      <c r="MBK52" s="1233"/>
      <c r="MBL52" s="1233"/>
      <c r="MBM52" s="1233"/>
      <c r="MBN52" s="1233"/>
      <c r="MBO52" s="1233"/>
      <c r="MBP52" s="1233"/>
      <c r="MBQ52" s="1232"/>
      <c r="MBR52" s="1233"/>
      <c r="MBS52" s="1233"/>
      <c r="MBT52" s="1233"/>
      <c r="MBU52" s="1233"/>
      <c r="MBV52" s="1233"/>
      <c r="MBW52" s="1233"/>
      <c r="MBX52" s="1233"/>
      <c r="MBY52" s="1233"/>
      <c r="MBZ52" s="1232"/>
      <c r="MCA52" s="1233"/>
      <c r="MCB52" s="1233"/>
      <c r="MCC52" s="1233"/>
      <c r="MCD52" s="1233"/>
      <c r="MCE52" s="1233"/>
      <c r="MCF52" s="1233"/>
      <c r="MCG52" s="1233"/>
      <c r="MCH52" s="1233"/>
      <c r="MCI52" s="1232"/>
      <c r="MCJ52" s="1233"/>
      <c r="MCK52" s="1233"/>
      <c r="MCL52" s="1233"/>
      <c r="MCM52" s="1233"/>
      <c r="MCN52" s="1233"/>
      <c r="MCO52" s="1233"/>
      <c r="MCP52" s="1233"/>
      <c r="MCQ52" s="1233"/>
      <c r="MCR52" s="1232"/>
      <c r="MCS52" s="1233"/>
      <c r="MCT52" s="1233"/>
      <c r="MCU52" s="1233"/>
      <c r="MCV52" s="1233"/>
      <c r="MCW52" s="1233"/>
      <c r="MCX52" s="1233"/>
      <c r="MCY52" s="1233"/>
      <c r="MCZ52" s="1233"/>
      <c r="MDA52" s="1232"/>
      <c r="MDB52" s="1233"/>
      <c r="MDC52" s="1233"/>
      <c r="MDD52" s="1233"/>
      <c r="MDE52" s="1233"/>
      <c r="MDF52" s="1233"/>
      <c r="MDG52" s="1233"/>
      <c r="MDH52" s="1233"/>
      <c r="MDI52" s="1233"/>
      <c r="MDJ52" s="1232"/>
      <c r="MDK52" s="1233"/>
      <c r="MDL52" s="1233"/>
      <c r="MDM52" s="1233"/>
      <c r="MDN52" s="1233"/>
      <c r="MDO52" s="1233"/>
      <c r="MDP52" s="1233"/>
      <c r="MDQ52" s="1233"/>
      <c r="MDR52" s="1233"/>
      <c r="MDS52" s="1232"/>
      <c r="MDT52" s="1233"/>
      <c r="MDU52" s="1233"/>
      <c r="MDV52" s="1233"/>
      <c r="MDW52" s="1233"/>
      <c r="MDX52" s="1233"/>
      <c r="MDY52" s="1233"/>
      <c r="MDZ52" s="1233"/>
      <c r="MEA52" s="1233"/>
      <c r="MEB52" s="1232"/>
      <c r="MEC52" s="1233"/>
      <c r="MED52" s="1233"/>
      <c r="MEE52" s="1233"/>
      <c r="MEF52" s="1233"/>
      <c r="MEG52" s="1233"/>
      <c r="MEH52" s="1233"/>
      <c r="MEI52" s="1233"/>
      <c r="MEJ52" s="1233"/>
      <c r="MEK52" s="1232"/>
      <c r="MEL52" s="1233"/>
      <c r="MEM52" s="1233"/>
      <c r="MEN52" s="1233"/>
      <c r="MEO52" s="1233"/>
      <c r="MEP52" s="1233"/>
      <c r="MEQ52" s="1233"/>
      <c r="MER52" s="1233"/>
      <c r="MES52" s="1233"/>
      <c r="MET52" s="1232"/>
      <c r="MEU52" s="1233"/>
      <c r="MEV52" s="1233"/>
      <c r="MEW52" s="1233"/>
      <c r="MEX52" s="1233"/>
      <c r="MEY52" s="1233"/>
      <c r="MEZ52" s="1233"/>
      <c r="MFA52" s="1233"/>
      <c r="MFB52" s="1233"/>
      <c r="MFC52" s="1232"/>
      <c r="MFD52" s="1233"/>
      <c r="MFE52" s="1233"/>
      <c r="MFF52" s="1233"/>
      <c r="MFG52" s="1233"/>
      <c r="MFH52" s="1233"/>
      <c r="MFI52" s="1233"/>
      <c r="MFJ52" s="1233"/>
      <c r="MFK52" s="1233"/>
      <c r="MFL52" s="1232"/>
      <c r="MFM52" s="1233"/>
      <c r="MFN52" s="1233"/>
      <c r="MFO52" s="1233"/>
      <c r="MFP52" s="1233"/>
      <c r="MFQ52" s="1233"/>
      <c r="MFR52" s="1233"/>
      <c r="MFS52" s="1233"/>
      <c r="MFT52" s="1233"/>
      <c r="MFU52" s="1232"/>
      <c r="MFV52" s="1233"/>
      <c r="MFW52" s="1233"/>
      <c r="MFX52" s="1233"/>
      <c r="MFY52" s="1233"/>
      <c r="MFZ52" s="1233"/>
      <c r="MGA52" s="1233"/>
      <c r="MGB52" s="1233"/>
      <c r="MGC52" s="1233"/>
      <c r="MGD52" s="1232"/>
      <c r="MGE52" s="1233"/>
      <c r="MGF52" s="1233"/>
      <c r="MGG52" s="1233"/>
      <c r="MGH52" s="1233"/>
      <c r="MGI52" s="1233"/>
      <c r="MGJ52" s="1233"/>
      <c r="MGK52" s="1233"/>
      <c r="MGL52" s="1233"/>
      <c r="MGM52" s="1232"/>
      <c r="MGN52" s="1233"/>
      <c r="MGO52" s="1233"/>
      <c r="MGP52" s="1233"/>
      <c r="MGQ52" s="1233"/>
      <c r="MGR52" s="1233"/>
      <c r="MGS52" s="1233"/>
      <c r="MGT52" s="1233"/>
      <c r="MGU52" s="1233"/>
      <c r="MGV52" s="1232"/>
      <c r="MGW52" s="1233"/>
      <c r="MGX52" s="1233"/>
      <c r="MGY52" s="1233"/>
      <c r="MGZ52" s="1233"/>
      <c r="MHA52" s="1233"/>
      <c r="MHB52" s="1233"/>
      <c r="MHC52" s="1233"/>
      <c r="MHD52" s="1233"/>
      <c r="MHE52" s="1232"/>
      <c r="MHF52" s="1233"/>
      <c r="MHG52" s="1233"/>
      <c r="MHH52" s="1233"/>
      <c r="MHI52" s="1233"/>
      <c r="MHJ52" s="1233"/>
      <c r="MHK52" s="1233"/>
      <c r="MHL52" s="1233"/>
      <c r="MHM52" s="1233"/>
      <c r="MHN52" s="1232"/>
      <c r="MHO52" s="1233"/>
      <c r="MHP52" s="1233"/>
      <c r="MHQ52" s="1233"/>
      <c r="MHR52" s="1233"/>
      <c r="MHS52" s="1233"/>
      <c r="MHT52" s="1233"/>
      <c r="MHU52" s="1233"/>
      <c r="MHV52" s="1233"/>
      <c r="MHW52" s="1232"/>
      <c r="MHX52" s="1233"/>
      <c r="MHY52" s="1233"/>
      <c r="MHZ52" s="1233"/>
      <c r="MIA52" s="1233"/>
      <c r="MIB52" s="1233"/>
      <c r="MIC52" s="1233"/>
      <c r="MID52" s="1233"/>
      <c r="MIE52" s="1233"/>
      <c r="MIF52" s="1232"/>
      <c r="MIG52" s="1233"/>
      <c r="MIH52" s="1233"/>
      <c r="MII52" s="1233"/>
      <c r="MIJ52" s="1233"/>
      <c r="MIK52" s="1233"/>
      <c r="MIL52" s="1233"/>
      <c r="MIM52" s="1233"/>
      <c r="MIN52" s="1233"/>
      <c r="MIO52" s="1232"/>
      <c r="MIP52" s="1233"/>
      <c r="MIQ52" s="1233"/>
      <c r="MIR52" s="1233"/>
      <c r="MIS52" s="1233"/>
      <c r="MIT52" s="1233"/>
      <c r="MIU52" s="1233"/>
      <c r="MIV52" s="1233"/>
      <c r="MIW52" s="1233"/>
      <c r="MIX52" s="1232"/>
      <c r="MIY52" s="1233"/>
      <c r="MIZ52" s="1233"/>
      <c r="MJA52" s="1233"/>
      <c r="MJB52" s="1233"/>
      <c r="MJC52" s="1233"/>
      <c r="MJD52" s="1233"/>
      <c r="MJE52" s="1233"/>
      <c r="MJF52" s="1233"/>
      <c r="MJG52" s="1232"/>
      <c r="MJH52" s="1233"/>
      <c r="MJI52" s="1233"/>
      <c r="MJJ52" s="1233"/>
      <c r="MJK52" s="1233"/>
      <c r="MJL52" s="1233"/>
      <c r="MJM52" s="1233"/>
      <c r="MJN52" s="1233"/>
      <c r="MJO52" s="1233"/>
      <c r="MJP52" s="1232"/>
      <c r="MJQ52" s="1233"/>
      <c r="MJR52" s="1233"/>
      <c r="MJS52" s="1233"/>
      <c r="MJT52" s="1233"/>
      <c r="MJU52" s="1233"/>
      <c r="MJV52" s="1233"/>
      <c r="MJW52" s="1233"/>
      <c r="MJX52" s="1233"/>
      <c r="MJY52" s="1232"/>
      <c r="MJZ52" s="1233"/>
      <c r="MKA52" s="1233"/>
      <c r="MKB52" s="1233"/>
      <c r="MKC52" s="1233"/>
      <c r="MKD52" s="1233"/>
      <c r="MKE52" s="1233"/>
      <c r="MKF52" s="1233"/>
      <c r="MKG52" s="1233"/>
      <c r="MKH52" s="1232"/>
      <c r="MKI52" s="1233"/>
      <c r="MKJ52" s="1233"/>
      <c r="MKK52" s="1233"/>
      <c r="MKL52" s="1233"/>
      <c r="MKM52" s="1233"/>
      <c r="MKN52" s="1233"/>
      <c r="MKO52" s="1233"/>
      <c r="MKP52" s="1233"/>
      <c r="MKQ52" s="1232"/>
      <c r="MKR52" s="1233"/>
      <c r="MKS52" s="1233"/>
      <c r="MKT52" s="1233"/>
      <c r="MKU52" s="1233"/>
      <c r="MKV52" s="1233"/>
      <c r="MKW52" s="1233"/>
      <c r="MKX52" s="1233"/>
      <c r="MKY52" s="1233"/>
      <c r="MKZ52" s="1232"/>
      <c r="MLA52" s="1233"/>
      <c r="MLB52" s="1233"/>
      <c r="MLC52" s="1233"/>
      <c r="MLD52" s="1233"/>
      <c r="MLE52" s="1233"/>
      <c r="MLF52" s="1233"/>
      <c r="MLG52" s="1233"/>
      <c r="MLH52" s="1233"/>
      <c r="MLI52" s="1232"/>
      <c r="MLJ52" s="1233"/>
      <c r="MLK52" s="1233"/>
      <c r="MLL52" s="1233"/>
      <c r="MLM52" s="1233"/>
      <c r="MLN52" s="1233"/>
      <c r="MLO52" s="1233"/>
      <c r="MLP52" s="1233"/>
      <c r="MLQ52" s="1233"/>
      <c r="MLR52" s="1232"/>
      <c r="MLS52" s="1233"/>
      <c r="MLT52" s="1233"/>
      <c r="MLU52" s="1233"/>
      <c r="MLV52" s="1233"/>
      <c r="MLW52" s="1233"/>
      <c r="MLX52" s="1233"/>
      <c r="MLY52" s="1233"/>
      <c r="MLZ52" s="1233"/>
      <c r="MMA52" s="1232"/>
      <c r="MMB52" s="1233"/>
      <c r="MMC52" s="1233"/>
      <c r="MMD52" s="1233"/>
      <c r="MME52" s="1233"/>
      <c r="MMF52" s="1233"/>
      <c r="MMG52" s="1233"/>
      <c r="MMH52" s="1233"/>
      <c r="MMI52" s="1233"/>
      <c r="MMJ52" s="1232"/>
      <c r="MMK52" s="1233"/>
      <c r="MML52" s="1233"/>
      <c r="MMM52" s="1233"/>
      <c r="MMN52" s="1233"/>
      <c r="MMO52" s="1233"/>
      <c r="MMP52" s="1233"/>
      <c r="MMQ52" s="1233"/>
      <c r="MMR52" s="1233"/>
      <c r="MMS52" s="1232"/>
      <c r="MMT52" s="1233"/>
      <c r="MMU52" s="1233"/>
      <c r="MMV52" s="1233"/>
      <c r="MMW52" s="1233"/>
      <c r="MMX52" s="1233"/>
      <c r="MMY52" s="1233"/>
      <c r="MMZ52" s="1233"/>
      <c r="MNA52" s="1233"/>
      <c r="MNB52" s="1232"/>
      <c r="MNC52" s="1233"/>
      <c r="MND52" s="1233"/>
      <c r="MNE52" s="1233"/>
      <c r="MNF52" s="1233"/>
      <c r="MNG52" s="1233"/>
      <c r="MNH52" s="1233"/>
      <c r="MNI52" s="1233"/>
      <c r="MNJ52" s="1233"/>
      <c r="MNK52" s="1232"/>
      <c r="MNL52" s="1233"/>
      <c r="MNM52" s="1233"/>
      <c r="MNN52" s="1233"/>
      <c r="MNO52" s="1233"/>
      <c r="MNP52" s="1233"/>
      <c r="MNQ52" s="1233"/>
      <c r="MNR52" s="1233"/>
      <c r="MNS52" s="1233"/>
      <c r="MNT52" s="1232"/>
      <c r="MNU52" s="1233"/>
      <c r="MNV52" s="1233"/>
      <c r="MNW52" s="1233"/>
      <c r="MNX52" s="1233"/>
      <c r="MNY52" s="1233"/>
      <c r="MNZ52" s="1233"/>
      <c r="MOA52" s="1233"/>
      <c r="MOB52" s="1233"/>
      <c r="MOC52" s="1232"/>
      <c r="MOD52" s="1233"/>
      <c r="MOE52" s="1233"/>
      <c r="MOF52" s="1233"/>
      <c r="MOG52" s="1233"/>
      <c r="MOH52" s="1233"/>
      <c r="MOI52" s="1233"/>
      <c r="MOJ52" s="1233"/>
      <c r="MOK52" s="1233"/>
      <c r="MOL52" s="1232"/>
      <c r="MOM52" s="1233"/>
      <c r="MON52" s="1233"/>
      <c r="MOO52" s="1233"/>
      <c r="MOP52" s="1233"/>
      <c r="MOQ52" s="1233"/>
      <c r="MOR52" s="1233"/>
      <c r="MOS52" s="1233"/>
      <c r="MOT52" s="1233"/>
      <c r="MOU52" s="1232"/>
      <c r="MOV52" s="1233"/>
      <c r="MOW52" s="1233"/>
      <c r="MOX52" s="1233"/>
      <c r="MOY52" s="1233"/>
      <c r="MOZ52" s="1233"/>
      <c r="MPA52" s="1233"/>
      <c r="MPB52" s="1233"/>
      <c r="MPC52" s="1233"/>
      <c r="MPD52" s="1232"/>
      <c r="MPE52" s="1233"/>
      <c r="MPF52" s="1233"/>
      <c r="MPG52" s="1233"/>
      <c r="MPH52" s="1233"/>
      <c r="MPI52" s="1233"/>
      <c r="MPJ52" s="1233"/>
      <c r="MPK52" s="1233"/>
      <c r="MPL52" s="1233"/>
      <c r="MPM52" s="1232"/>
      <c r="MPN52" s="1233"/>
      <c r="MPO52" s="1233"/>
      <c r="MPP52" s="1233"/>
      <c r="MPQ52" s="1233"/>
      <c r="MPR52" s="1233"/>
      <c r="MPS52" s="1233"/>
      <c r="MPT52" s="1233"/>
      <c r="MPU52" s="1233"/>
      <c r="MPV52" s="1232"/>
      <c r="MPW52" s="1233"/>
      <c r="MPX52" s="1233"/>
      <c r="MPY52" s="1233"/>
      <c r="MPZ52" s="1233"/>
      <c r="MQA52" s="1233"/>
      <c r="MQB52" s="1233"/>
      <c r="MQC52" s="1233"/>
      <c r="MQD52" s="1233"/>
      <c r="MQE52" s="1232"/>
      <c r="MQF52" s="1233"/>
      <c r="MQG52" s="1233"/>
      <c r="MQH52" s="1233"/>
      <c r="MQI52" s="1233"/>
      <c r="MQJ52" s="1233"/>
      <c r="MQK52" s="1233"/>
      <c r="MQL52" s="1233"/>
      <c r="MQM52" s="1233"/>
      <c r="MQN52" s="1232"/>
      <c r="MQO52" s="1233"/>
      <c r="MQP52" s="1233"/>
      <c r="MQQ52" s="1233"/>
      <c r="MQR52" s="1233"/>
      <c r="MQS52" s="1233"/>
      <c r="MQT52" s="1233"/>
      <c r="MQU52" s="1233"/>
      <c r="MQV52" s="1233"/>
      <c r="MQW52" s="1232"/>
      <c r="MQX52" s="1233"/>
      <c r="MQY52" s="1233"/>
      <c r="MQZ52" s="1233"/>
      <c r="MRA52" s="1233"/>
      <c r="MRB52" s="1233"/>
      <c r="MRC52" s="1233"/>
      <c r="MRD52" s="1233"/>
      <c r="MRE52" s="1233"/>
      <c r="MRF52" s="1232"/>
      <c r="MRG52" s="1233"/>
      <c r="MRH52" s="1233"/>
      <c r="MRI52" s="1233"/>
      <c r="MRJ52" s="1233"/>
      <c r="MRK52" s="1233"/>
      <c r="MRL52" s="1233"/>
      <c r="MRM52" s="1233"/>
      <c r="MRN52" s="1233"/>
      <c r="MRO52" s="1232"/>
      <c r="MRP52" s="1233"/>
      <c r="MRQ52" s="1233"/>
      <c r="MRR52" s="1233"/>
      <c r="MRS52" s="1233"/>
      <c r="MRT52" s="1233"/>
      <c r="MRU52" s="1233"/>
      <c r="MRV52" s="1233"/>
      <c r="MRW52" s="1233"/>
      <c r="MRX52" s="1232"/>
      <c r="MRY52" s="1233"/>
      <c r="MRZ52" s="1233"/>
      <c r="MSA52" s="1233"/>
      <c r="MSB52" s="1233"/>
      <c r="MSC52" s="1233"/>
      <c r="MSD52" s="1233"/>
      <c r="MSE52" s="1233"/>
      <c r="MSF52" s="1233"/>
      <c r="MSG52" s="1232"/>
      <c r="MSH52" s="1233"/>
      <c r="MSI52" s="1233"/>
      <c r="MSJ52" s="1233"/>
      <c r="MSK52" s="1233"/>
      <c r="MSL52" s="1233"/>
      <c r="MSM52" s="1233"/>
      <c r="MSN52" s="1233"/>
      <c r="MSO52" s="1233"/>
      <c r="MSP52" s="1232"/>
      <c r="MSQ52" s="1233"/>
      <c r="MSR52" s="1233"/>
      <c r="MSS52" s="1233"/>
      <c r="MST52" s="1233"/>
      <c r="MSU52" s="1233"/>
      <c r="MSV52" s="1233"/>
      <c r="MSW52" s="1233"/>
      <c r="MSX52" s="1233"/>
      <c r="MSY52" s="1232"/>
      <c r="MSZ52" s="1233"/>
      <c r="MTA52" s="1233"/>
      <c r="MTB52" s="1233"/>
      <c r="MTC52" s="1233"/>
      <c r="MTD52" s="1233"/>
      <c r="MTE52" s="1233"/>
      <c r="MTF52" s="1233"/>
      <c r="MTG52" s="1233"/>
      <c r="MTH52" s="1232"/>
      <c r="MTI52" s="1233"/>
      <c r="MTJ52" s="1233"/>
      <c r="MTK52" s="1233"/>
      <c r="MTL52" s="1233"/>
      <c r="MTM52" s="1233"/>
      <c r="MTN52" s="1233"/>
      <c r="MTO52" s="1233"/>
      <c r="MTP52" s="1233"/>
      <c r="MTQ52" s="1232"/>
      <c r="MTR52" s="1233"/>
      <c r="MTS52" s="1233"/>
      <c r="MTT52" s="1233"/>
      <c r="MTU52" s="1233"/>
      <c r="MTV52" s="1233"/>
      <c r="MTW52" s="1233"/>
      <c r="MTX52" s="1233"/>
      <c r="MTY52" s="1233"/>
      <c r="MTZ52" s="1232"/>
      <c r="MUA52" s="1233"/>
      <c r="MUB52" s="1233"/>
      <c r="MUC52" s="1233"/>
      <c r="MUD52" s="1233"/>
      <c r="MUE52" s="1233"/>
      <c r="MUF52" s="1233"/>
      <c r="MUG52" s="1233"/>
      <c r="MUH52" s="1233"/>
      <c r="MUI52" s="1232"/>
      <c r="MUJ52" s="1233"/>
      <c r="MUK52" s="1233"/>
      <c r="MUL52" s="1233"/>
      <c r="MUM52" s="1233"/>
      <c r="MUN52" s="1233"/>
      <c r="MUO52" s="1233"/>
      <c r="MUP52" s="1233"/>
      <c r="MUQ52" s="1233"/>
      <c r="MUR52" s="1232"/>
      <c r="MUS52" s="1233"/>
      <c r="MUT52" s="1233"/>
      <c r="MUU52" s="1233"/>
      <c r="MUV52" s="1233"/>
      <c r="MUW52" s="1233"/>
      <c r="MUX52" s="1233"/>
      <c r="MUY52" s="1233"/>
      <c r="MUZ52" s="1233"/>
      <c r="MVA52" s="1232"/>
      <c r="MVB52" s="1233"/>
      <c r="MVC52" s="1233"/>
      <c r="MVD52" s="1233"/>
      <c r="MVE52" s="1233"/>
      <c r="MVF52" s="1233"/>
      <c r="MVG52" s="1233"/>
      <c r="MVH52" s="1233"/>
      <c r="MVI52" s="1233"/>
      <c r="MVJ52" s="1232"/>
      <c r="MVK52" s="1233"/>
      <c r="MVL52" s="1233"/>
      <c r="MVM52" s="1233"/>
      <c r="MVN52" s="1233"/>
      <c r="MVO52" s="1233"/>
      <c r="MVP52" s="1233"/>
      <c r="MVQ52" s="1233"/>
      <c r="MVR52" s="1233"/>
      <c r="MVS52" s="1232"/>
      <c r="MVT52" s="1233"/>
      <c r="MVU52" s="1233"/>
      <c r="MVV52" s="1233"/>
      <c r="MVW52" s="1233"/>
      <c r="MVX52" s="1233"/>
      <c r="MVY52" s="1233"/>
      <c r="MVZ52" s="1233"/>
      <c r="MWA52" s="1233"/>
      <c r="MWB52" s="1232"/>
      <c r="MWC52" s="1233"/>
      <c r="MWD52" s="1233"/>
      <c r="MWE52" s="1233"/>
      <c r="MWF52" s="1233"/>
      <c r="MWG52" s="1233"/>
      <c r="MWH52" s="1233"/>
      <c r="MWI52" s="1233"/>
      <c r="MWJ52" s="1233"/>
      <c r="MWK52" s="1232"/>
      <c r="MWL52" s="1233"/>
      <c r="MWM52" s="1233"/>
      <c r="MWN52" s="1233"/>
      <c r="MWO52" s="1233"/>
      <c r="MWP52" s="1233"/>
      <c r="MWQ52" s="1233"/>
      <c r="MWR52" s="1233"/>
      <c r="MWS52" s="1233"/>
      <c r="MWT52" s="1232"/>
      <c r="MWU52" s="1233"/>
      <c r="MWV52" s="1233"/>
      <c r="MWW52" s="1233"/>
      <c r="MWX52" s="1233"/>
      <c r="MWY52" s="1233"/>
      <c r="MWZ52" s="1233"/>
      <c r="MXA52" s="1233"/>
      <c r="MXB52" s="1233"/>
      <c r="MXC52" s="1232"/>
      <c r="MXD52" s="1233"/>
      <c r="MXE52" s="1233"/>
      <c r="MXF52" s="1233"/>
      <c r="MXG52" s="1233"/>
      <c r="MXH52" s="1233"/>
      <c r="MXI52" s="1233"/>
      <c r="MXJ52" s="1233"/>
      <c r="MXK52" s="1233"/>
      <c r="MXL52" s="1232"/>
      <c r="MXM52" s="1233"/>
      <c r="MXN52" s="1233"/>
      <c r="MXO52" s="1233"/>
      <c r="MXP52" s="1233"/>
      <c r="MXQ52" s="1233"/>
      <c r="MXR52" s="1233"/>
      <c r="MXS52" s="1233"/>
      <c r="MXT52" s="1233"/>
      <c r="MXU52" s="1232"/>
      <c r="MXV52" s="1233"/>
      <c r="MXW52" s="1233"/>
      <c r="MXX52" s="1233"/>
      <c r="MXY52" s="1233"/>
      <c r="MXZ52" s="1233"/>
      <c r="MYA52" s="1233"/>
      <c r="MYB52" s="1233"/>
      <c r="MYC52" s="1233"/>
      <c r="MYD52" s="1232"/>
      <c r="MYE52" s="1233"/>
      <c r="MYF52" s="1233"/>
      <c r="MYG52" s="1233"/>
      <c r="MYH52" s="1233"/>
      <c r="MYI52" s="1233"/>
      <c r="MYJ52" s="1233"/>
      <c r="MYK52" s="1233"/>
      <c r="MYL52" s="1233"/>
      <c r="MYM52" s="1232"/>
      <c r="MYN52" s="1233"/>
      <c r="MYO52" s="1233"/>
      <c r="MYP52" s="1233"/>
      <c r="MYQ52" s="1233"/>
      <c r="MYR52" s="1233"/>
      <c r="MYS52" s="1233"/>
      <c r="MYT52" s="1233"/>
      <c r="MYU52" s="1233"/>
      <c r="MYV52" s="1232"/>
      <c r="MYW52" s="1233"/>
      <c r="MYX52" s="1233"/>
      <c r="MYY52" s="1233"/>
      <c r="MYZ52" s="1233"/>
      <c r="MZA52" s="1233"/>
      <c r="MZB52" s="1233"/>
      <c r="MZC52" s="1233"/>
      <c r="MZD52" s="1233"/>
      <c r="MZE52" s="1232"/>
      <c r="MZF52" s="1233"/>
      <c r="MZG52" s="1233"/>
      <c r="MZH52" s="1233"/>
      <c r="MZI52" s="1233"/>
      <c r="MZJ52" s="1233"/>
      <c r="MZK52" s="1233"/>
      <c r="MZL52" s="1233"/>
      <c r="MZM52" s="1233"/>
      <c r="MZN52" s="1232"/>
      <c r="MZO52" s="1233"/>
      <c r="MZP52" s="1233"/>
      <c r="MZQ52" s="1233"/>
      <c r="MZR52" s="1233"/>
      <c r="MZS52" s="1233"/>
      <c r="MZT52" s="1233"/>
      <c r="MZU52" s="1233"/>
      <c r="MZV52" s="1233"/>
      <c r="MZW52" s="1232"/>
      <c r="MZX52" s="1233"/>
      <c r="MZY52" s="1233"/>
      <c r="MZZ52" s="1233"/>
      <c r="NAA52" s="1233"/>
      <c r="NAB52" s="1233"/>
      <c r="NAC52" s="1233"/>
      <c r="NAD52" s="1233"/>
      <c r="NAE52" s="1233"/>
      <c r="NAF52" s="1232"/>
      <c r="NAG52" s="1233"/>
      <c r="NAH52" s="1233"/>
      <c r="NAI52" s="1233"/>
      <c r="NAJ52" s="1233"/>
      <c r="NAK52" s="1233"/>
      <c r="NAL52" s="1233"/>
      <c r="NAM52" s="1233"/>
      <c r="NAN52" s="1233"/>
      <c r="NAO52" s="1232"/>
      <c r="NAP52" s="1233"/>
      <c r="NAQ52" s="1233"/>
      <c r="NAR52" s="1233"/>
      <c r="NAS52" s="1233"/>
      <c r="NAT52" s="1233"/>
      <c r="NAU52" s="1233"/>
      <c r="NAV52" s="1233"/>
      <c r="NAW52" s="1233"/>
      <c r="NAX52" s="1232"/>
      <c r="NAY52" s="1233"/>
      <c r="NAZ52" s="1233"/>
      <c r="NBA52" s="1233"/>
      <c r="NBB52" s="1233"/>
      <c r="NBC52" s="1233"/>
      <c r="NBD52" s="1233"/>
      <c r="NBE52" s="1233"/>
      <c r="NBF52" s="1233"/>
      <c r="NBG52" s="1232"/>
      <c r="NBH52" s="1233"/>
      <c r="NBI52" s="1233"/>
      <c r="NBJ52" s="1233"/>
      <c r="NBK52" s="1233"/>
      <c r="NBL52" s="1233"/>
      <c r="NBM52" s="1233"/>
      <c r="NBN52" s="1233"/>
      <c r="NBO52" s="1233"/>
      <c r="NBP52" s="1232"/>
      <c r="NBQ52" s="1233"/>
      <c r="NBR52" s="1233"/>
      <c r="NBS52" s="1233"/>
      <c r="NBT52" s="1233"/>
      <c r="NBU52" s="1233"/>
      <c r="NBV52" s="1233"/>
      <c r="NBW52" s="1233"/>
      <c r="NBX52" s="1233"/>
      <c r="NBY52" s="1232"/>
      <c r="NBZ52" s="1233"/>
      <c r="NCA52" s="1233"/>
      <c r="NCB52" s="1233"/>
      <c r="NCC52" s="1233"/>
      <c r="NCD52" s="1233"/>
      <c r="NCE52" s="1233"/>
      <c r="NCF52" s="1233"/>
      <c r="NCG52" s="1233"/>
      <c r="NCH52" s="1232"/>
      <c r="NCI52" s="1233"/>
      <c r="NCJ52" s="1233"/>
      <c r="NCK52" s="1233"/>
      <c r="NCL52" s="1233"/>
      <c r="NCM52" s="1233"/>
      <c r="NCN52" s="1233"/>
      <c r="NCO52" s="1233"/>
      <c r="NCP52" s="1233"/>
      <c r="NCQ52" s="1232"/>
      <c r="NCR52" s="1233"/>
      <c r="NCS52" s="1233"/>
      <c r="NCT52" s="1233"/>
      <c r="NCU52" s="1233"/>
      <c r="NCV52" s="1233"/>
      <c r="NCW52" s="1233"/>
      <c r="NCX52" s="1233"/>
      <c r="NCY52" s="1233"/>
      <c r="NCZ52" s="1232"/>
      <c r="NDA52" s="1233"/>
      <c r="NDB52" s="1233"/>
      <c r="NDC52" s="1233"/>
      <c r="NDD52" s="1233"/>
      <c r="NDE52" s="1233"/>
      <c r="NDF52" s="1233"/>
      <c r="NDG52" s="1233"/>
      <c r="NDH52" s="1233"/>
      <c r="NDI52" s="1232"/>
      <c r="NDJ52" s="1233"/>
      <c r="NDK52" s="1233"/>
      <c r="NDL52" s="1233"/>
      <c r="NDM52" s="1233"/>
      <c r="NDN52" s="1233"/>
      <c r="NDO52" s="1233"/>
      <c r="NDP52" s="1233"/>
      <c r="NDQ52" s="1233"/>
      <c r="NDR52" s="1232"/>
      <c r="NDS52" s="1233"/>
      <c r="NDT52" s="1233"/>
      <c r="NDU52" s="1233"/>
      <c r="NDV52" s="1233"/>
      <c r="NDW52" s="1233"/>
      <c r="NDX52" s="1233"/>
      <c r="NDY52" s="1233"/>
      <c r="NDZ52" s="1233"/>
      <c r="NEA52" s="1232"/>
      <c r="NEB52" s="1233"/>
      <c r="NEC52" s="1233"/>
      <c r="NED52" s="1233"/>
      <c r="NEE52" s="1233"/>
      <c r="NEF52" s="1233"/>
      <c r="NEG52" s="1233"/>
      <c r="NEH52" s="1233"/>
      <c r="NEI52" s="1233"/>
      <c r="NEJ52" s="1232"/>
      <c r="NEK52" s="1233"/>
      <c r="NEL52" s="1233"/>
      <c r="NEM52" s="1233"/>
      <c r="NEN52" s="1233"/>
      <c r="NEO52" s="1233"/>
      <c r="NEP52" s="1233"/>
      <c r="NEQ52" s="1233"/>
      <c r="NER52" s="1233"/>
      <c r="NES52" s="1232"/>
      <c r="NET52" s="1233"/>
      <c r="NEU52" s="1233"/>
      <c r="NEV52" s="1233"/>
      <c r="NEW52" s="1233"/>
      <c r="NEX52" s="1233"/>
      <c r="NEY52" s="1233"/>
      <c r="NEZ52" s="1233"/>
      <c r="NFA52" s="1233"/>
      <c r="NFB52" s="1232"/>
      <c r="NFC52" s="1233"/>
      <c r="NFD52" s="1233"/>
      <c r="NFE52" s="1233"/>
      <c r="NFF52" s="1233"/>
      <c r="NFG52" s="1233"/>
      <c r="NFH52" s="1233"/>
      <c r="NFI52" s="1233"/>
      <c r="NFJ52" s="1233"/>
      <c r="NFK52" s="1232"/>
      <c r="NFL52" s="1233"/>
      <c r="NFM52" s="1233"/>
      <c r="NFN52" s="1233"/>
      <c r="NFO52" s="1233"/>
      <c r="NFP52" s="1233"/>
      <c r="NFQ52" s="1233"/>
      <c r="NFR52" s="1233"/>
      <c r="NFS52" s="1233"/>
      <c r="NFT52" s="1232"/>
      <c r="NFU52" s="1233"/>
      <c r="NFV52" s="1233"/>
      <c r="NFW52" s="1233"/>
      <c r="NFX52" s="1233"/>
      <c r="NFY52" s="1233"/>
      <c r="NFZ52" s="1233"/>
      <c r="NGA52" s="1233"/>
      <c r="NGB52" s="1233"/>
      <c r="NGC52" s="1232"/>
      <c r="NGD52" s="1233"/>
      <c r="NGE52" s="1233"/>
      <c r="NGF52" s="1233"/>
      <c r="NGG52" s="1233"/>
      <c r="NGH52" s="1233"/>
      <c r="NGI52" s="1233"/>
      <c r="NGJ52" s="1233"/>
      <c r="NGK52" s="1233"/>
      <c r="NGL52" s="1232"/>
      <c r="NGM52" s="1233"/>
      <c r="NGN52" s="1233"/>
      <c r="NGO52" s="1233"/>
      <c r="NGP52" s="1233"/>
      <c r="NGQ52" s="1233"/>
      <c r="NGR52" s="1233"/>
      <c r="NGS52" s="1233"/>
      <c r="NGT52" s="1233"/>
      <c r="NGU52" s="1232"/>
      <c r="NGV52" s="1233"/>
      <c r="NGW52" s="1233"/>
      <c r="NGX52" s="1233"/>
      <c r="NGY52" s="1233"/>
      <c r="NGZ52" s="1233"/>
      <c r="NHA52" s="1233"/>
      <c r="NHB52" s="1233"/>
      <c r="NHC52" s="1233"/>
      <c r="NHD52" s="1232"/>
      <c r="NHE52" s="1233"/>
      <c r="NHF52" s="1233"/>
      <c r="NHG52" s="1233"/>
      <c r="NHH52" s="1233"/>
      <c r="NHI52" s="1233"/>
      <c r="NHJ52" s="1233"/>
      <c r="NHK52" s="1233"/>
      <c r="NHL52" s="1233"/>
      <c r="NHM52" s="1232"/>
      <c r="NHN52" s="1233"/>
      <c r="NHO52" s="1233"/>
      <c r="NHP52" s="1233"/>
      <c r="NHQ52" s="1233"/>
      <c r="NHR52" s="1233"/>
      <c r="NHS52" s="1233"/>
      <c r="NHT52" s="1233"/>
      <c r="NHU52" s="1233"/>
      <c r="NHV52" s="1232"/>
      <c r="NHW52" s="1233"/>
      <c r="NHX52" s="1233"/>
      <c r="NHY52" s="1233"/>
      <c r="NHZ52" s="1233"/>
      <c r="NIA52" s="1233"/>
      <c r="NIB52" s="1233"/>
      <c r="NIC52" s="1233"/>
      <c r="NID52" s="1233"/>
      <c r="NIE52" s="1232"/>
      <c r="NIF52" s="1233"/>
      <c r="NIG52" s="1233"/>
      <c r="NIH52" s="1233"/>
      <c r="NII52" s="1233"/>
      <c r="NIJ52" s="1233"/>
      <c r="NIK52" s="1233"/>
      <c r="NIL52" s="1233"/>
      <c r="NIM52" s="1233"/>
      <c r="NIN52" s="1232"/>
      <c r="NIO52" s="1233"/>
      <c r="NIP52" s="1233"/>
      <c r="NIQ52" s="1233"/>
      <c r="NIR52" s="1233"/>
      <c r="NIS52" s="1233"/>
      <c r="NIT52" s="1233"/>
      <c r="NIU52" s="1233"/>
      <c r="NIV52" s="1233"/>
      <c r="NIW52" s="1232"/>
      <c r="NIX52" s="1233"/>
      <c r="NIY52" s="1233"/>
      <c r="NIZ52" s="1233"/>
      <c r="NJA52" s="1233"/>
      <c r="NJB52" s="1233"/>
      <c r="NJC52" s="1233"/>
      <c r="NJD52" s="1233"/>
      <c r="NJE52" s="1233"/>
      <c r="NJF52" s="1232"/>
      <c r="NJG52" s="1233"/>
      <c r="NJH52" s="1233"/>
      <c r="NJI52" s="1233"/>
      <c r="NJJ52" s="1233"/>
      <c r="NJK52" s="1233"/>
      <c r="NJL52" s="1233"/>
      <c r="NJM52" s="1233"/>
      <c r="NJN52" s="1233"/>
      <c r="NJO52" s="1232"/>
      <c r="NJP52" s="1233"/>
      <c r="NJQ52" s="1233"/>
      <c r="NJR52" s="1233"/>
      <c r="NJS52" s="1233"/>
      <c r="NJT52" s="1233"/>
      <c r="NJU52" s="1233"/>
      <c r="NJV52" s="1233"/>
      <c r="NJW52" s="1233"/>
      <c r="NJX52" s="1232"/>
      <c r="NJY52" s="1233"/>
      <c r="NJZ52" s="1233"/>
      <c r="NKA52" s="1233"/>
      <c r="NKB52" s="1233"/>
      <c r="NKC52" s="1233"/>
      <c r="NKD52" s="1233"/>
      <c r="NKE52" s="1233"/>
      <c r="NKF52" s="1233"/>
      <c r="NKG52" s="1232"/>
      <c r="NKH52" s="1233"/>
      <c r="NKI52" s="1233"/>
      <c r="NKJ52" s="1233"/>
      <c r="NKK52" s="1233"/>
      <c r="NKL52" s="1233"/>
      <c r="NKM52" s="1233"/>
      <c r="NKN52" s="1233"/>
      <c r="NKO52" s="1233"/>
      <c r="NKP52" s="1232"/>
      <c r="NKQ52" s="1233"/>
      <c r="NKR52" s="1233"/>
      <c r="NKS52" s="1233"/>
      <c r="NKT52" s="1233"/>
      <c r="NKU52" s="1233"/>
      <c r="NKV52" s="1233"/>
      <c r="NKW52" s="1233"/>
      <c r="NKX52" s="1233"/>
      <c r="NKY52" s="1232"/>
      <c r="NKZ52" s="1233"/>
      <c r="NLA52" s="1233"/>
      <c r="NLB52" s="1233"/>
      <c r="NLC52" s="1233"/>
      <c r="NLD52" s="1233"/>
      <c r="NLE52" s="1233"/>
      <c r="NLF52" s="1233"/>
      <c r="NLG52" s="1233"/>
      <c r="NLH52" s="1232"/>
      <c r="NLI52" s="1233"/>
      <c r="NLJ52" s="1233"/>
      <c r="NLK52" s="1233"/>
      <c r="NLL52" s="1233"/>
      <c r="NLM52" s="1233"/>
      <c r="NLN52" s="1233"/>
      <c r="NLO52" s="1233"/>
      <c r="NLP52" s="1233"/>
      <c r="NLQ52" s="1232"/>
      <c r="NLR52" s="1233"/>
      <c r="NLS52" s="1233"/>
      <c r="NLT52" s="1233"/>
      <c r="NLU52" s="1233"/>
      <c r="NLV52" s="1233"/>
      <c r="NLW52" s="1233"/>
      <c r="NLX52" s="1233"/>
      <c r="NLY52" s="1233"/>
      <c r="NLZ52" s="1232"/>
      <c r="NMA52" s="1233"/>
      <c r="NMB52" s="1233"/>
      <c r="NMC52" s="1233"/>
      <c r="NMD52" s="1233"/>
      <c r="NME52" s="1233"/>
      <c r="NMF52" s="1233"/>
      <c r="NMG52" s="1233"/>
      <c r="NMH52" s="1233"/>
      <c r="NMI52" s="1232"/>
      <c r="NMJ52" s="1233"/>
      <c r="NMK52" s="1233"/>
      <c r="NML52" s="1233"/>
      <c r="NMM52" s="1233"/>
      <c r="NMN52" s="1233"/>
      <c r="NMO52" s="1233"/>
      <c r="NMP52" s="1233"/>
      <c r="NMQ52" s="1233"/>
      <c r="NMR52" s="1232"/>
      <c r="NMS52" s="1233"/>
      <c r="NMT52" s="1233"/>
      <c r="NMU52" s="1233"/>
      <c r="NMV52" s="1233"/>
      <c r="NMW52" s="1233"/>
      <c r="NMX52" s="1233"/>
      <c r="NMY52" s="1233"/>
      <c r="NMZ52" s="1233"/>
      <c r="NNA52" s="1232"/>
      <c r="NNB52" s="1233"/>
      <c r="NNC52" s="1233"/>
      <c r="NND52" s="1233"/>
      <c r="NNE52" s="1233"/>
      <c r="NNF52" s="1233"/>
      <c r="NNG52" s="1233"/>
      <c r="NNH52" s="1233"/>
      <c r="NNI52" s="1233"/>
      <c r="NNJ52" s="1232"/>
      <c r="NNK52" s="1233"/>
      <c r="NNL52" s="1233"/>
      <c r="NNM52" s="1233"/>
      <c r="NNN52" s="1233"/>
      <c r="NNO52" s="1233"/>
      <c r="NNP52" s="1233"/>
      <c r="NNQ52" s="1233"/>
      <c r="NNR52" s="1233"/>
      <c r="NNS52" s="1232"/>
      <c r="NNT52" s="1233"/>
      <c r="NNU52" s="1233"/>
      <c r="NNV52" s="1233"/>
      <c r="NNW52" s="1233"/>
      <c r="NNX52" s="1233"/>
      <c r="NNY52" s="1233"/>
      <c r="NNZ52" s="1233"/>
      <c r="NOA52" s="1233"/>
      <c r="NOB52" s="1232"/>
      <c r="NOC52" s="1233"/>
      <c r="NOD52" s="1233"/>
      <c r="NOE52" s="1233"/>
      <c r="NOF52" s="1233"/>
      <c r="NOG52" s="1233"/>
      <c r="NOH52" s="1233"/>
      <c r="NOI52" s="1233"/>
      <c r="NOJ52" s="1233"/>
      <c r="NOK52" s="1232"/>
      <c r="NOL52" s="1233"/>
      <c r="NOM52" s="1233"/>
      <c r="NON52" s="1233"/>
      <c r="NOO52" s="1233"/>
      <c r="NOP52" s="1233"/>
      <c r="NOQ52" s="1233"/>
      <c r="NOR52" s="1233"/>
      <c r="NOS52" s="1233"/>
      <c r="NOT52" s="1232"/>
      <c r="NOU52" s="1233"/>
      <c r="NOV52" s="1233"/>
      <c r="NOW52" s="1233"/>
      <c r="NOX52" s="1233"/>
      <c r="NOY52" s="1233"/>
      <c r="NOZ52" s="1233"/>
      <c r="NPA52" s="1233"/>
      <c r="NPB52" s="1233"/>
      <c r="NPC52" s="1232"/>
      <c r="NPD52" s="1233"/>
      <c r="NPE52" s="1233"/>
      <c r="NPF52" s="1233"/>
      <c r="NPG52" s="1233"/>
      <c r="NPH52" s="1233"/>
      <c r="NPI52" s="1233"/>
      <c r="NPJ52" s="1233"/>
      <c r="NPK52" s="1233"/>
      <c r="NPL52" s="1232"/>
      <c r="NPM52" s="1233"/>
      <c r="NPN52" s="1233"/>
      <c r="NPO52" s="1233"/>
      <c r="NPP52" s="1233"/>
      <c r="NPQ52" s="1233"/>
      <c r="NPR52" s="1233"/>
      <c r="NPS52" s="1233"/>
      <c r="NPT52" s="1233"/>
      <c r="NPU52" s="1232"/>
      <c r="NPV52" s="1233"/>
      <c r="NPW52" s="1233"/>
      <c r="NPX52" s="1233"/>
      <c r="NPY52" s="1233"/>
      <c r="NPZ52" s="1233"/>
      <c r="NQA52" s="1233"/>
      <c r="NQB52" s="1233"/>
      <c r="NQC52" s="1233"/>
      <c r="NQD52" s="1232"/>
      <c r="NQE52" s="1233"/>
      <c r="NQF52" s="1233"/>
      <c r="NQG52" s="1233"/>
      <c r="NQH52" s="1233"/>
      <c r="NQI52" s="1233"/>
      <c r="NQJ52" s="1233"/>
      <c r="NQK52" s="1233"/>
      <c r="NQL52" s="1233"/>
      <c r="NQM52" s="1232"/>
      <c r="NQN52" s="1233"/>
      <c r="NQO52" s="1233"/>
      <c r="NQP52" s="1233"/>
      <c r="NQQ52" s="1233"/>
      <c r="NQR52" s="1233"/>
      <c r="NQS52" s="1233"/>
      <c r="NQT52" s="1233"/>
      <c r="NQU52" s="1233"/>
      <c r="NQV52" s="1232"/>
      <c r="NQW52" s="1233"/>
      <c r="NQX52" s="1233"/>
      <c r="NQY52" s="1233"/>
      <c r="NQZ52" s="1233"/>
      <c r="NRA52" s="1233"/>
      <c r="NRB52" s="1233"/>
      <c r="NRC52" s="1233"/>
      <c r="NRD52" s="1233"/>
      <c r="NRE52" s="1232"/>
      <c r="NRF52" s="1233"/>
      <c r="NRG52" s="1233"/>
      <c r="NRH52" s="1233"/>
      <c r="NRI52" s="1233"/>
      <c r="NRJ52" s="1233"/>
      <c r="NRK52" s="1233"/>
      <c r="NRL52" s="1233"/>
      <c r="NRM52" s="1233"/>
      <c r="NRN52" s="1232"/>
      <c r="NRO52" s="1233"/>
      <c r="NRP52" s="1233"/>
      <c r="NRQ52" s="1233"/>
      <c r="NRR52" s="1233"/>
      <c r="NRS52" s="1233"/>
      <c r="NRT52" s="1233"/>
      <c r="NRU52" s="1233"/>
      <c r="NRV52" s="1233"/>
      <c r="NRW52" s="1232"/>
      <c r="NRX52" s="1233"/>
      <c r="NRY52" s="1233"/>
      <c r="NRZ52" s="1233"/>
      <c r="NSA52" s="1233"/>
      <c r="NSB52" s="1233"/>
      <c r="NSC52" s="1233"/>
      <c r="NSD52" s="1233"/>
      <c r="NSE52" s="1233"/>
      <c r="NSF52" s="1232"/>
      <c r="NSG52" s="1233"/>
      <c r="NSH52" s="1233"/>
      <c r="NSI52" s="1233"/>
      <c r="NSJ52" s="1233"/>
      <c r="NSK52" s="1233"/>
      <c r="NSL52" s="1233"/>
      <c r="NSM52" s="1233"/>
      <c r="NSN52" s="1233"/>
      <c r="NSO52" s="1232"/>
      <c r="NSP52" s="1233"/>
      <c r="NSQ52" s="1233"/>
      <c r="NSR52" s="1233"/>
      <c r="NSS52" s="1233"/>
      <c r="NST52" s="1233"/>
      <c r="NSU52" s="1233"/>
      <c r="NSV52" s="1233"/>
      <c r="NSW52" s="1233"/>
      <c r="NSX52" s="1232"/>
      <c r="NSY52" s="1233"/>
      <c r="NSZ52" s="1233"/>
      <c r="NTA52" s="1233"/>
      <c r="NTB52" s="1233"/>
      <c r="NTC52" s="1233"/>
      <c r="NTD52" s="1233"/>
      <c r="NTE52" s="1233"/>
      <c r="NTF52" s="1233"/>
      <c r="NTG52" s="1232"/>
      <c r="NTH52" s="1233"/>
      <c r="NTI52" s="1233"/>
      <c r="NTJ52" s="1233"/>
      <c r="NTK52" s="1233"/>
      <c r="NTL52" s="1233"/>
      <c r="NTM52" s="1233"/>
      <c r="NTN52" s="1233"/>
      <c r="NTO52" s="1233"/>
      <c r="NTP52" s="1232"/>
      <c r="NTQ52" s="1233"/>
      <c r="NTR52" s="1233"/>
      <c r="NTS52" s="1233"/>
      <c r="NTT52" s="1233"/>
      <c r="NTU52" s="1233"/>
      <c r="NTV52" s="1233"/>
      <c r="NTW52" s="1233"/>
      <c r="NTX52" s="1233"/>
      <c r="NTY52" s="1232"/>
      <c r="NTZ52" s="1233"/>
      <c r="NUA52" s="1233"/>
      <c r="NUB52" s="1233"/>
      <c r="NUC52" s="1233"/>
      <c r="NUD52" s="1233"/>
      <c r="NUE52" s="1233"/>
      <c r="NUF52" s="1233"/>
      <c r="NUG52" s="1233"/>
      <c r="NUH52" s="1232"/>
      <c r="NUI52" s="1233"/>
      <c r="NUJ52" s="1233"/>
      <c r="NUK52" s="1233"/>
      <c r="NUL52" s="1233"/>
      <c r="NUM52" s="1233"/>
      <c r="NUN52" s="1233"/>
      <c r="NUO52" s="1233"/>
      <c r="NUP52" s="1233"/>
      <c r="NUQ52" s="1232"/>
      <c r="NUR52" s="1233"/>
      <c r="NUS52" s="1233"/>
      <c r="NUT52" s="1233"/>
      <c r="NUU52" s="1233"/>
      <c r="NUV52" s="1233"/>
      <c r="NUW52" s="1233"/>
      <c r="NUX52" s="1233"/>
      <c r="NUY52" s="1233"/>
      <c r="NUZ52" s="1232"/>
      <c r="NVA52" s="1233"/>
      <c r="NVB52" s="1233"/>
      <c r="NVC52" s="1233"/>
      <c r="NVD52" s="1233"/>
      <c r="NVE52" s="1233"/>
      <c r="NVF52" s="1233"/>
      <c r="NVG52" s="1233"/>
      <c r="NVH52" s="1233"/>
      <c r="NVI52" s="1232"/>
      <c r="NVJ52" s="1233"/>
      <c r="NVK52" s="1233"/>
      <c r="NVL52" s="1233"/>
      <c r="NVM52" s="1233"/>
      <c r="NVN52" s="1233"/>
      <c r="NVO52" s="1233"/>
      <c r="NVP52" s="1233"/>
      <c r="NVQ52" s="1233"/>
      <c r="NVR52" s="1232"/>
      <c r="NVS52" s="1233"/>
      <c r="NVT52" s="1233"/>
      <c r="NVU52" s="1233"/>
      <c r="NVV52" s="1233"/>
      <c r="NVW52" s="1233"/>
      <c r="NVX52" s="1233"/>
      <c r="NVY52" s="1233"/>
      <c r="NVZ52" s="1233"/>
      <c r="NWA52" s="1232"/>
      <c r="NWB52" s="1233"/>
      <c r="NWC52" s="1233"/>
      <c r="NWD52" s="1233"/>
      <c r="NWE52" s="1233"/>
      <c r="NWF52" s="1233"/>
      <c r="NWG52" s="1233"/>
      <c r="NWH52" s="1233"/>
      <c r="NWI52" s="1233"/>
      <c r="NWJ52" s="1232"/>
      <c r="NWK52" s="1233"/>
      <c r="NWL52" s="1233"/>
      <c r="NWM52" s="1233"/>
      <c r="NWN52" s="1233"/>
      <c r="NWO52" s="1233"/>
      <c r="NWP52" s="1233"/>
      <c r="NWQ52" s="1233"/>
      <c r="NWR52" s="1233"/>
      <c r="NWS52" s="1232"/>
      <c r="NWT52" s="1233"/>
      <c r="NWU52" s="1233"/>
      <c r="NWV52" s="1233"/>
      <c r="NWW52" s="1233"/>
      <c r="NWX52" s="1233"/>
      <c r="NWY52" s="1233"/>
      <c r="NWZ52" s="1233"/>
      <c r="NXA52" s="1233"/>
      <c r="NXB52" s="1232"/>
      <c r="NXC52" s="1233"/>
      <c r="NXD52" s="1233"/>
      <c r="NXE52" s="1233"/>
      <c r="NXF52" s="1233"/>
      <c r="NXG52" s="1233"/>
      <c r="NXH52" s="1233"/>
      <c r="NXI52" s="1233"/>
      <c r="NXJ52" s="1233"/>
      <c r="NXK52" s="1232"/>
      <c r="NXL52" s="1233"/>
      <c r="NXM52" s="1233"/>
      <c r="NXN52" s="1233"/>
      <c r="NXO52" s="1233"/>
      <c r="NXP52" s="1233"/>
      <c r="NXQ52" s="1233"/>
      <c r="NXR52" s="1233"/>
      <c r="NXS52" s="1233"/>
      <c r="NXT52" s="1232"/>
      <c r="NXU52" s="1233"/>
      <c r="NXV52" s="1233"/>
      <c r="NXW52" s="1233"/>
      <c r="NXX52" s="1233"/>
      <c r="NXY52" s="1233"/>
      <c r="NXZ52" s="1233"/>
      <c r="NYA52" s="1233"/>
      <c r="NYB52" s="1233"/>
      <c r="NYC52" s="1232"/>
      <c r="NYD52" s="1233"/>
      <c r="NYE52" s="1233"/>
      <c r="NYF52" s="1233"/>
      <c r="NYG52" s="1233"/>
      <c r="NYH52" s="1233"/>
      <c r="NYI52" s="1233"/>
      <c r="NYJ52" s="1233"/>
      <c r="NYK52" s="1233"/>
      <c r="NYL52" s="1232"/>
      <c r="NYM52" s="1233"/>
      <c r="NYN52" s="1233"/>
      <c r="NYO52" s="1233"/>
      <c r="NYP52" s="1233"/>
      <c r="NYQ52" s="1233"/>
      <c r="NYR52" s="1233"/>
      <c r="NYS52" s="1233"/>
      <c r="NYT52" s="1233"/>
      <c r="NYU52" s="1232"/>
      <c r="NYV52" s="1233"/>
      <c r="NYW52" s="1233"/>
      <c r="NYX52" s="1233"/>
      <c r="NYY52" s="1233"/>
      <c r="NYZ52" s="1233"/>
      <c r="NZA52" s="1233"/>
      <c r="NZB52" s="1233"/>
      <c r="NZC52" s="1233"/>
      <c r="NZD52" s="1232"/>
      <c r="NZE52" s="1233"/>
      <c r="NZF52" s="1233"/>
      <c r="NZG52" s="1233"/>
      <c r="NZH52" s="1233"/>
      <c r="NZI52" s="1233"/>
      <c r="NZJ52" s="1233"/>
      <c r="NZK52" s="1233"/>
      <c r="NZL52" s="1233"/>
      <c r="NZM52" s="1232"/>
      <c r="NZN52" s="1233"/>
      <c r="NZO52" s="1233"/>
      <c r="NZP52" s="1233"/>
      <c r="NZQ52" s="1233"/>
      <c r="NZR52" s="1233"/>
      <c r="NZS52" s="1233"/>
      <c r="NZT52" s="1233"/>
      <c r="NZU52" s="1233"/>
      <c r="NZV52" s="1232"/>
      <c r="NZW52" s="1233"/>
      <c r="NZX52" s="1233"/>
      <c r="NZY52" s="1233"/>
      <c r="NZZ52" s="1233"/>
      <c r="OAA52" s="1233"/>
      <c r="OAB52" s="1233"/>
      <c r="OAC52" s="1233"/>
      <c r="OAD52" s="1233"/>
      <c r="OAE52" s="1232"/>
      <c r="OAF52" s="1233"/>
      <c r="OAG52" s="1233"/>
      <c r="OAH52" s="1233"/>
      <c r="OAI52" s="1233"/>
      <c r="OAJ52" s="1233"/>
      <c r="OAK52" s="1233"/>
      <c r="OAL52" s="1233"/>
      <c r="OAM52" s="1233"/>
      <c r="OAN52" s="1232"/>
      <c r="OAO52" s="1233"/>
      <c r="OAP52" s="1233"/>
      <c r="OAQ52" s="1233"/>
      <c r="OAR52" s="1233"/>
      <c r="OAS52" s="1233"/>
      <c r="OAT52" s="1233"/>
      <c r="OAU52" s="1233"/>
      <c r="OAV52" s="1233"/>
      <c r="OAW52" s="1232"/>
      <c r="OAX52" s="1233"/>
      <c r="OAY52" s="1233"/>
      <c r="OAZ52" s="1233"/>
      <c r="OBA52" s="1233"/>
      <c r="OBB52" s="1233"/>
      <c r="OBC52" s="1233"/>
      <c r="OBD52" s="1233"/>
      <c r="OBE52" s="1233"/>
      <c r="OBF52" s="1232"/>
      <c r="OBG52" s="1233"/>
      <c r="OBH52" s="1233"/>
      <c r="OBI52" s="1233"/>
      <c r="OBJ52" s="1233"/>
      <c r="OBK52" s="1233"/>
      <c r="OBL52" s="1233"/>
      <c r="OBM52" s="1233"/>
      <c r="OBN52" s="1233"/>
      <c r="OBO52" s="1232"/>
      <c r="OBP52" s="1233"/>
      <c r="OBQ52" s="1233"/>
      <c r="OBR52" s="1233"/>
      <c r="OBS52" s="1233"/>
      <c r="OBT52" s="1233"/>
      <c r="OBU52" s="1233"/>
      <c r="OBV52" s="1233"/>
      <c r="OBW52" s="1233"/>
      <c r="OBX52" s="1232"/>
      <c r="OBY52" s="1233"/>
      <c r="OBZ52" s="1233"/>
      <c r="OCA52" s="1233"/>
      <c r="OCB52" s="1233"/>
      <c r="OCC52" s="1233"/>
      <c r="OCD52" s="1233"/>
      <c r="OCE52" s="1233"/>
      <c r="OCF52" s="1233"/>
      <c r="OCG52" s="1232"/>
      <c r="OCH52" s="1233"/>
      <c r="OCI52" s="1233"/>
      <c r="OCJ52" s="1233"/>
      <c r="OCK52" s="1233"/>
      <c r="OCL52" s="1233"/>
      <c r="OCM52" s="1233"/>
      <c r="OCN52" s="1233"/>
      <c r="OCO52" s="1233"/>
      <c r="OCP52" s="1232"/>
      <c r="OCQ52" s="1233"/>
      <c r="OCR52" s="1233"/>
      <c r="OCS52" s="1233"/>
      <c r="OCT52" s="1233"/>
      <c r="OCU52" s="1233"/>
      <c r="OCV52" s="1233"/>
      <c r="OCW52" s="1233"/>
      <c r="OCX52" s="1233"/>
      <c r="OCY52" s="1232"/>
      <c r="OCZ52" s="1233"/>
      <c r="ODA52" s="1233"/>
      <c r="ODB52" s="1233"/>
      <c r="ODC52" s="1233"/>
      <c r="ODD52" s="1233"/>
      <c r="ODE52" s="1233"/>
      <c r="ODF52" s="1233"/>
      <c r="ODG52" s="1233"/>
      <c r="ODH52" s="1232"/>
      <c r="ODI52" s="1233"/>
      <c r="ODJ52" s="1233"/>
      <c r="ODK52" s="1233"/>
      <c r="ODL52" s="1233"/>
      <c r="ODM52" s="1233"/>
      <c r="ODN52" s="1233"/>
      <c r="ODO52" s="1233"/>
      <c r="ODP52" s="1233"/>
      <c r="ODQ52" s="1232"/>
      <c r="ODR52" s="1233"/>
      <c r="ODS52" s="1233"/>
      <c r="ODT52" s="1233"/>
      <c r="ODU52" s="1233"/>
      <c r="ODV52" s="1233"/>
      <c r="ODW52" s="1233"/>
      <c r="ODX52" s="1233"/>
      <c r="ODY52" s="1233"/>
      <c r="ODZ52" s="1232"/>
      <c r="OEA52" s="1233"/>
      <c r="OEB52" s="1233"/>
      <c r="OEC52" s="1233"/>
      <c r="OED52" s="1233"/>
      <c r="OEE52" s="1233"/>
      <c r="OEF52" s="1233"/>
      <c r="OEG52" s="1233"/>
      <c r="OEH52" s="1233"/>
      <c r="OEI52" s="1232"/>
      <c r="OEJ52" s="1233"/>
      <c r="OEK52" s="1233"/>
      <c r="OEL52" s="1233"/>
      <c r="OEM52" s="1233"/>
      <c r="OEN52" s="1233"/>
      <c r="OEO52" s="1233"/>
      <c r="OEP52" s="1233"/>
      <c r="OEQ52" s="1233"/>
      <c r="OER52" s="1232"/>
      <c r="OES52" s="1233"/>
      <c r="OET52" s="1233"/>
      <c r="OEU52" s="1233"/>
      <c r="OEV52" s="1233"/>
      <c r="OEW52" s="1233"/>
      <c r="OEX52" s="1233"/>
      <c r="OEY52" s="1233"/>
      <c r="OEZ52" s="1233"/>
      <c r="OFA52" s="1232"/>
      <c r="OFB52" s="1233"/>
      <c r="OFC52" s="1233"/>
      <c r="OFD52" s="1233"/>
      <c r="OFE52" s="1233"/>
      <c r="OFF52" s="1233"/>
      <c r="OFG52" s="1233"/>
      <c r="OFH52" s="1233"/>
      <c r="OFI52" s="1233"/>
      <c r="OFJ52" s="1232"/>
      <c r="OFK52" s="1233"/>
      <c r="OFL52" s="1233"/>
      <c r="OFM52" s="1233"/>
      <c r="OFN52" s="1233"/>
      <c r="OFO52" s="1233"/>
      <c r="OFP52" s="1233"/>
      <c r="OFQ52" s="1233"/>
      <c r="OFR52" s="1233"/>
      <c r="OFS52" s="1232"/>
      <c r="OFT52" s="1233"/>
      <c r="OFU52" s="1233"/>
      <c r="OFV52" s="1233"/>
      <c r="OFW52" s="1233"/>
      <c r="OFX52" s="1233"/>
      <c r="OFY52" s="1233"/>
      <c r="OFZ52" s="1233"/>
      <c r="OGA52" s="1233"/>
      <c r="OGB52" s="1232"/>
      <c r="OGC52" s="1233"/>
      <c r="OGD52" s="1233"/>
      <c r="OGE52" s="1233"/>
      <c r="OGF52" s="1233"/>
      <c r="OGG52" s="1233"/>
      <c r="OGH52" s="1233"/>
      <c r="OGI52" s="1233"/>
      <c r="OGJ52" s="1233"/>
      <c r="OGK52" s="1232"/>
      <c r="OGL52" s="1233"/>
      <c r="OGM52" s="1233"/>
      <c r="OGN52" s="1233"/>
      <c r="OGO52" s="1233"/>
      <c r="OGP52" s="1233"/>
      <c r="OGQ52" s="1233"/>
      <c r="OGR52" s="1233"/>
      <c r="OGS52" s="1233"/>
      <c r="OGT52" s="1232"/>
      <c r="OGU52" s="1233"/>
      <c r="OGV52" s="1233"/>
      <c r="OGW52" s="1233"/>
      <c r="OGX52" s="1233"/>
      <c r="OGY52" s="1233"/>
      <c r="OGZ52" s="1233"/>
      <c r="OHA52" s="1233"/>
      <c r="OHB52" s="1233"/>
      <c r="OHC52" s="1232"/>
      <c r="OHD52" s="1233"/>
      <c r="OHE52" s="1233"/>
      <c r="OHF52" s="1233"/>
      <c r="OHG52" s="1233"/>
      <c r="OHH52" s="1233"/>
      <c r="OHI52" s="1233"/>
      <c r="OHJ52" s="1233"/>
      <c r="OHK52" s="1233"/>
      <c r="OHL52" s="1232"/>
      <c r="OHM52" s="1233"/>
      <c r="OHN52" s="1233"/>
      <c r="OHO52" s="1233"/>
      <c r="OHP52" s="1233"/>
      <c r="OHQ52" s="1233"/>
      <c r="OHR52" s="1233"/>
      <c r="OHS52" s="1233"/>
      <c r="OHT52" s="1233"/>
      <c r="OHU52" s="1232"/>
      <c r="OHV52" s="1233"/>
      <c r="OHW52" s="1233"/>
      <c r="OHX52" s="1233"/>
      <c r="OHY52" s="1233"/>
      <c r="OHZ52" s="1233"/>
      <c r="OIA52" s="1233"/>
      <c r="OIB52" s="1233"/>
      <c r="OIC52" s="1233"/>
      <c r="OID52" s="1232"/>
      <c r="OIE52" s="1233"/>
      <c r="OIF52" s="1233"/>
      <c r="OIG52" s="1233"/>
      <c r="OIH52" s="1233"/>
      <c r="OII52" s="1233"/>
      <c r="OIJ52" s="1233"/>
      <c r="OIK52" s="1233"/>
      <c r="OIL52" s="1233"/>
      <c r="OIM52" s="1232"/>
      <c r="OIN52" s="1233"/>
      <c r="OIO52" s="1233"/>
      <c r="OIP52" s="1233"/>
      <c r="OIQ52" s="1233"/>
      <c r="OIR52" s="1233"/>
      <c r="OIS52" s="1233"/>
      <c r="OIT52" s="1233"/>
      <c r="OIU52" s="1233"/>
      <c r="OIV52" s="1232"/>
      <c r="OIW52" s="1233"/>
      <c r="OIX52" s="1233"/>
      <c r="OIY52" s="1233"/>
      <c r="OIZ52" s="1233"/>
      <c r="OJA52" s="1233"/>
      <c r="OJB52" s="1233"/>
      <c r="OJC52" s="1233"/>
      <c r="OJD52" s="1233"/>
      <c r="OJE52" s="1232"/>
      <c r="OJF52" s="1233"/>
      <c r="OJG52" s="1233"/>
      <c r="OJH52" s="1233"/>
      <c r="OJI52" s="1233"/>
      <c r="OJJ52" s="1233"/>
      <c r="OJK52" s="1233"/>
      <c r="OJL52" s="1233"/>
      <c r="OJM52" s="1233"/>
      <c r="OJN52" s="1232"/>
      <c r="OJO52" s="1233"/>
      <c r="OJP52" s="1233"/>
      <c r="OJQ52" s="1233"/>
      <c r="OJR52" s="1233"/>
      <c r="OJS52" s="1233"/>
      <c r="OJT52" s="1233"/>
      <c r="OJU52" s="1233"/>
      <c r="OJV52" s="1233"/>
      <c r="OJW52" s="1232"/>
      <c r="OJX52" s="1233"/>
      <c r="OJY52" s="1233"/>
      <c r="OJZ52" s="1233"/>
      <c r="OKA52" s="1233"/>
      <c r="OKB52" s="1233"/>
      <c r="OKC52" s="1233"/>
      <c r="OKD52" s="1233"/>
      <c r="OKE52" s="1233"/>
      <c r="OKF52" s="1232"/>
      <c r="OKG52" s="1233"/>
      <c r="OKH52" s="1233"/>
      <c r="OKI52" s="1233"/>
      <c r="OKJ52" s="1233"/>
      <c r="OKK52" s="1233"/>
      <c r="OKL52" s="1233"/>
      <c r="OKM52" s="1233"/>
      <c r="OKN52" s="1233"/>
      <c r="OKO52" s="1232"/>
      <c r="OKP52" s="1233"/>
      <c r="OKQ52" s="1233"/>
      <c r="OKR52" s="1233"/>
      <c r="OKS52" s="1233"/>
      <c r="OKT52" s="1233"/>
      <c r="OKU52" s="1233"/>
      <c r="OKV52" s="1233"/>
      <c r="OKW52" s="1233"/>
      <c r="OKX52" s="1232"/>
      <c r="OKY52" s="1233"/>
      <c r="OKZ52" s="1233"/>
      <c r="OLA52" s="1233"/>
      <c r="OLB52" s="1233"/>
      <c r="OLC52" s="1233"/>
      <c r="OLD52" s="1233"/>
      <c r="OLE52" s="1233"/>
      <c r="OLF52" s="1233"/>
      <c r="OLG52" s="1232"/>
      <c r="OLH52" s="1233"/>
      <c r="OLI52" s="1233"/>
      <c r="OLJ52" s="1233"/>
      <c r="OLK52" s="1233"/>
      <c r="OLL52" s="1233"/>
      <c r="OLM52" s="1233"/>
      <c r="OLN52" s="1233"/>
      <c r="OLO52" s="1233"/>
      <c r="OLP52" s="1232"/>
      <c r="OLQ52" s="1233"/>
      <c r="OLR52" s="1233"/>
      <c r="OLS52" s="1233"/>
      <c r="OLT52" s="1233"/>
      <c r="OLU52" s="1233"/>
      <c r="OLV52" s="1233"/>
      <c r="OLW52" s="1233"/>
      <c r="OLX52" s="1233"/>
      <c r="OLY52" s="1232"/>
      <c r="OLZ52" s="1233"/>
      <c r="OMA52" s="1233"/>
      <c r="OMB52" s="1233"/>
      <c r="OMC52" s="1233"/>
      <c r="OMD52" s="1233"/>
      <c r="OME52" s="1233"/>
      <c r="OMF52" s="1233"/>
      <c r="OMG52" s="1233"/>
      <c r="OMH52" s="1232"/>
      <c r="OMI52" s="1233"/>
      <c r="OMJ52" s="1233"/>
      <c r="OMK52" s="1233"/>
      <c r="OML52" s="1233"/>
      <c r="OMM52" s="1233"/>
      <c r="OMN52" s="1233"/>
      <c r="OMO52" s="1233"/>
      <c r="OMP52" s="1233"/>
      <c r="OMQ52" s="1232"/>
      <c r="OMR52" s="1233"/>
      <c r="OMS52" s="1233"/>
      <c r="OMT52" s="1233"/>
      <c r="OMU52" s="1233"/>
      <c r="OMV52" s="1233"/>
      <c r="OMW52" s="1233"/>
      <c r="OMX52" s="1233"/>
      <c r="OMY52" s="1233"/>
      <c r="OMZ52" s="1232"/>
      <c r="ONA52" s="1233"/>
      <c r="ONB52" s="1233"/>
      <c r="ONC52" s="1233"/>
      <c r="OND52" s="1233"/>
      <c r="ONE52" s="1233"/>
      <c r="ONF52" s="1233"/>
      <c r="ONG52" s="1233"/>
      <c r="ONH52" s="1233"/>
      <c r="ONI52" s="1232"/>
      <c r="ONJ52" s="1233"/>
      <c r="ONK52" s="1233"/>
      <c r="ONL52" s="1233"/>
      <c r="ONM52" s="1233"/>
      <c r="ONN52" s="1233"/>
      <c r="ONO52" s="1233"/>
      <c r="ONP52" s="1233"/>
      <c r="ONQ52" s="1233"/>
      <c r="ONR52" s="1232"/>
      <c r="ONS52" s="1233"/>
      <c r="ONT52" s="1233"/>
      <c r="ONU52" s="1233"/>
      <c r="ONV52" s="1233"/>
      <c r="ONW52" s="1233"/>
      <c r="ONX52" s="1233"/>
      <c r="ONY52" s="1233"/>
      <c r="ONZ52" s="1233"/>
      <c r="OOA52" s="1232"/>
      <c r="OOB52" s="1233"/>
      <c r="OOC52" s="1233"/>
      <c r="OOD52" s="1233"/>
      <c r="OOE52" s="1233"/>
      <c r="OOF52" s="1233"/>
      <c r="OOG52" s="1233"/>
      <c r="OOH52" s="1233"/>
      <c r="OOI52" s="1233"/>
      <c r="OOJ52" s="1232"/>
      <c r="OOK52" s="1233"/>
      <c r="OOL52" s="1233"/>
      <c r="OOM52" s="1233"/>
      <c r="OON52" s="1233"/>
      <c r="OOO52" s="1233"/>
      <c r="OOP52" s="1233"/>
      <c r="OOQ52" s="1233"/>
      <c r="OOR52" s="1233"/>
      <c r="OOS52" s="1232"/>
      <c r="OOT52" s="1233"/>
      <c r="OOU52" s="1233"/>
      <c r="OOV52" s="1233"/>
      <c r="OOW52" s="1233"/>
      <c r="OOX52" s="1233"/>
      <c r="OOY52" s="1233"/>
      <c r="OOZ52" s="1233"/>
      <c r="OPA52" s="1233"/>
      <c r="OPB52" s="1232"/>
      <c r="OPC52" s="1233"/>
      <c r="OPD52" s="1233"/>
      <c r="OPE52" s="1233"/>
      <c r="OPF52" s="1233"/>
      <c r="OPG52" s="1233"/>
      <c r="OPH52" s="1233"/>
      <c r="OPI52" s="1233"/>
      <c r="OPJ52" s="1233"/>
      <c r="OPK52" s="1232"/>
      <c r="OPL52" s="1233"/>
      <c r="OPM52" s="1233"/>
      <c r="OPN52" s="1233"/>
      <c r="OPO52" s="1233"/>
      <c r="OPP52" s="1233"/>
      <c r="OPQ52" s="1233"/>
      <c r="OPR52" s="1233"/>
      <c r="OPS52" s="1233"/>
      <c r="OPT52" s="1232"/>
      <c r="OPU52" s="1233"/>
      <c r="OPV52" s="1233"/>
      <c r="OPW52" s="1233"/>
      <c r="OPX52" s="1233"/>
      <c r="OPY52" s="1233"/>
      <c r="OPZ52" s="1233"/>
      <c r="OQA52" s="1233"/>
      <c r="OQB52" s="1233"/>
      <c r="OQC52" s="1232"/>
      <c r="OQD52" s="1233"/>
      <c r="OQE52" s="1233"/>
      <c r="OQF52" s="1233"/>
      <c r="OQG52" s="1233"/>
      <c r="OQH52" s="1233"/>
      <c r="OQI52" s="1233"/>
      <c r="OQJ52" s="1233"/>
      <c r="OQK52" s="1233"/>
      <c r="OQL52" s="1232"/>
      <c r="OQM52" s="1233"/>
      <c r="OQN52" s="1233"/>
      <c r="OQO52" s="1233"/>
      <c r="OQP52" s="1233"/>
      <c r="OQQ52" s="1233"/>
      <c r="OQR52" s="1233"/>
      <c r="OQS52" s="1233"/>
      <c r="OQT52" s="1233"/>
      <c r="OQU52" s="1232"/>
      <c r="OQV52" s="1233"/>
      <c r="OQW52" s="1233"/>
      <c r="OQX52" s="1233"/>
      <c r="OQY52" s="1233"/>
      <c r="OQZ52" s="1233"/>
      <c r="ORA52" s="1233"/>
      <c r="ORB52" s="1233"/>
      <c r="ORC52" s="1233"/>
      <c r="ORD52" s="1232"/>
      <c r="ORE52" s="1233"/>
      <c r="ORF52" s="1233"/>
      <c r="ORG52" s="1233"/>
      <c r="ORH52" s="1233"/>
      <c r="ORI52" s="1233"/>
      <c r="ORJ52" s="1233"/>
      <c r="ORK52" s="1233"/>
      <c r="ORL52" s="1233"/>
      <c r="ORM52" s="1232"/>
      <c r="ORN52" s="1233"/>
      <c r="ORO52" s="1233"/>
      <c r="ORP52" s="1233"/>
      <c r="ORQ52" s="1233"/>
      <c r="ORR52" s="1233"/>
      <c r="ORS52" s="1233"/>
      <c r="ORT52" s="1233"/>
      <c r="ORU52" s="1233"/>
      <c r="ORV52" s="1232"/>
      <c r="ORW52" s="1233"/>
      <c r="ORX52" s="1233"/>
      <c r="ORY52" s="1233"/>
      <c r="ORZ52" s="1233"/>
      <c r="OSA52" s="1233"/>
      <c r="OSB52" s="1233"/>
      <c r="OSC52" s="1233"/>
      <c r="OSD52" s="1233"/>
      <c r="OSE52" s="1232"/>
      <c r="OSF52" s="1233"/>
      <c r="OSG52" s="1233"/>
      <c r="OSH52" s="1233"/>
      <c r="OSI52" s="1233"/>
      <c r="OSJ52" s="1233"/>
      <c r="OSK52" s="1233"/>
      <c r="OSL52" s="1233"/>
      <c r="OSM52" s="1233"/>
      <c r="OSN52" s="1232"/>
      <c r="OSO52" s="1233"/>
      <c r="OSP52" s="1233"/>
      <c r="OSQ52" s="1233"/>
      <c r="OSR52" s="1233"/>
      <c r="OSS52" s="1233"/>
      <c r="OST52" s="1233"/>
      <c r="OSU52" s="1233"/>
      <c r="OSV52" s="1233"/>
      <c r="OSW52" s="1232"/>
      <c r="OSX52" s="1233"/>
      <c r="OSY52" s="1233"/>
      <c r="OSZ52" s="1233"/>
      <c r="OTA52" s="1233"/>
      <c r="OTB52" s="1233"/>
      <c r="OTC52" s="1233"/>
      <c r="OTD52" s="1233"/>
      <c r="OTE52" s="1233"/>
      <c r="OTF52" s="1232"/>
      <c r="OTG52" s="1233"/>
      <c r="OTH52" s="1233"/>
      <c r="OTI52" s="1233"/>
      <c r="OTJ52" s="1233"/>
      <c r="OTK52" s="1233"/>
      <c r="OTL52" s="1233"/>
      <c r="OTM52" s="1233"/>
      <c r="OTN52" s="1233"/>
      <c r="OTO52" s="1232"/>
      <c r="OTP52" s="1233"/>
      <c r="OTQ52" s="1233"/>
      <c r="OTR52" s="1233"/>
      <c r="OTS52" s="1233"/>
      <c r="OTT52" s="1233"/>
      <c r="OTU52" s="1233"/>
      <c r="OTV52" s="1233"/>
      <c r="OTW52" s="1233"/>
      <c r="OTX52" s="1232"/>
      <c r="OTY52" s="1233"/>
      <c r="OTZ52" s="1233"/>
      <c r="OUA52" s="1233"/>
      <c r="OUB52" s="1233"/>
      <c r="OUC52" s="1233"/>
      <c r="OUD52" s="1233"/>
      <c r="OUE52" s="1233"/>
      <c r="OUF52" s="1233"/>
      <c r="OUG52" s="1232"/>
      <c r="OUH52" s="1233"/>
      <c r="OUI52" s="1233"/>
      <c r="OUJ52" s="1233"/>
      <c r="OUK52" s="1233"/>
      <c r="OUL52" s="1233"/>
      <c r="OUM52" s="1233"/>
      <c r="OUN52" s="1233"/>
      <c r="OUO52" s="1233"/>
      <c r="OUP52" s="1232"/>
      <c r="OUQ52" s="1233"/>
      <c r="OUR52" s="1233"/>
      <c r="OUS52" s="1233"/>
      <c r="OUT52" s="1233"/>
      <c r="OUU52" s="1233"/>
      <c r="OUV52" s="1233"/>
      <c r="OUW52" s="1233"/>
      <c r="OUX52" s="1233"/>
      <c r="OUY52" s="1232"/>
      <c r="OUZ52" s="1233"/>
      <c r="OVA52" s="1233"/>
      <c r="OVB52" s="1233"/>
      <c r="OVC52" s="1233"/>
      <c r="OVD52" s="1233"/>
      <c r="OVE52" s="1233"/>
      <c r="OVF52" s="1233"/>
      <c r="OVG52" s="1233"/>
      <c r="OVH52" s="1232"/>
      <c r="OVI52" s="1233"/>
      <c r="OVJ52" s="1233"/>
      <c r="OVK52" s="1233"/>
      <c r="OVL52" s="1233"/>
      <c r="OVM52" s="1233"/>
      <c r="OVN52" s="1233"/>
      <c r="OVO52" s="1233"/>
      <c r="OVP52" s="1233"/>
      <c r="OVQ52" s="1232"/>
      <c r="OVR52" s="1233"/>
      <c r="OVS52" s="1233"/>
      <c r="OVT52" s="1233"/>
      <c r="OVU52" s="1233"/>
      <c r="OVV52" s="1233"/>
      <c r="OVW52" s="1233"/>
      <c r="OVX52" s="1233"/>
      <c r="OVY52" s="1233"/>
      <c r="OVZ52" s="1232"/>
      <c r="OWA52" s="1233"/>
      <c r="OWB52" s="1233"/>
      <c r="OWC52" s="1233"/>
      <c r="OWD52" s="1233"/>
      <c r="OWE52" s="1233"/>
      <c r="OWF52" s="1233"/>
      <c r="OWG52" s="1233"/>
      <c r="OWH52" s="1233"/>
      <c r="OWI52" s="1232"/>
      <c r="OWJ52" s="1233"/>
      <c r="OWK52" s="1233"/>
      <c r="OWL52" s="1233"/>
      <c r="OWM52" s="1233"/>
      <c r="OWN52" s="1233"/>
      <c r="OWO52" s="1233"/>
      <c r="OWP52" s="1233"/>
      <c r="OWQ52" s="1233"/>
      <c r="OWR52" s="1232"/>
      <c r="OWS52" s="1233"/>
      <c r="OWT52" s="1233"/>
      <c r="OWU52" s="1233"/>
      <c r="OWV52" s="1233"/>
      <c r="OWW52" s="1233"/>
      <c r="OWX52" s="1233"/>
      <c r="OWY52" s="1233"/>
      <c r="OWZ52" s="1233"/>
      <c r="OXA52" s="1232"/>
      <c r="OXB52" s="1233"/>
      <c r="OXC52" s="1233"/>
      <c r="OXD52" s="1233"/>
      <c r="OXE52" s="1233"/>
      <c r="OXF52" s="1233"/>
      <c r="OXG52" s="1233"/>
      <c r="OXH52" s="1233"/>
      <c r="OXI52" s="1233"/>
      <c r="OXJ52" s="1232"/>
      <c r="OXK52" s="1233"/>
      <c r="OXL52" s="1233"/>
      <c r="OXM52" s="1233"/>
      <c r="OXN52" s="1233"/>
      <c r="OXO52" s="1233"/>
      <c r="OXP52" s="1233"/>
      <c r="OXQ52" s="1233"/>
      <c r="OXR52" s="1233"/>
      <c r="OXS52" s="1232"/>
      <c r="OXT52" s="1233"/>
      <c r="OXU52" s="1233"/>
      <c r="OXV52" s="1233"/>
      <c r="OXW52" s="1233"/>
      <c r="OXX52" s="1233"/>
      <c r="OXY52" s="1233"/>
      <c r="OXZ52" s="1233"/>
      <c r="OYA52" s="1233"/>
      <c r="OYB52" s="1232"/>
      <c r="OYC52" s="1233"/>
      <c r="OYD52" s="1233"/>
      <c r="OYE52" s="1233"/>
      <c r="OYF52" s="1233"/>
      <c r="OYG52" s="1233"/>
      <c r="OYH52" s="1233"/>
      <c r="OYI52" s="1233"/>
      <c r="OYJ52" s="1233"/>
      <c r="OYK52" s="1232"/>
      <c r="OYL52" s="1233"/>
      <c r="OYM52" s="1233"/>
      <c r="OYN52" s="1233"/>
      <c r="OYO52" s="1233"/>
      <c r="OYP52" s="1233"/>
      <c r="OYQ52" s="1233"/>
      <c r="OYR52" s="1233"/>
      <c r="OYS52" s="1233"/>
      <c r="OYT52" s="1232"/>
      <c r="OYU52" s="1233"/>
      <c r="OYV52" s="1233"/>
      <c r="OYW52" s="1233"/>
      <c r="OYX52" s="1233"/>
      <c r="OYY52" s="1233"/>
      <c r="OYZ52" s="1233"/>
      <c r="OZA52" s="1233"/>
      <c r="OZB52" s="1233"/>
      <c r="OZC52" s="1232"/>
      <c r="OZD52" s="1233"/>
      <c r="OZE52" s="1233"/>
      <c r="OZF52" s="1233"/>
      <c r="OZG52" s="1233"/>
      <c r="OZH52" s="1233"/>
      <c r="OZI52" s="1233"/>
      <c r="OZJ52" s="1233"/>
      <c r="OZK52" s="1233"/>
      <c r="OZL52" s="1232"/>
      <c r="OZM52" s="1233"/>
      <c r="OZN52" s="1233"/>
      <c r="OZO52" s="1233"/>
      <c r="OZP52" s="1233"/>
      <c r="OZQ52" s="1233"/>
      <c r="OZR52" s="1233"/>
      <c r="OZS52" s="1233"/>
      <c r="OZT52" s="1233"/>
      <c r="OZU52" s="1232"/>
      <c r="OZV52" s="1233"/>
      <c r="OZW52" s="1233"/>
      <c r="OZX52" s="1233"/>
      <c r="OZY52" s="1233"/>
      <c r="OZZ52" s="1233"/>
      <c r="PAA52" s="1233"/>
      <c r="PAB52" s="1233"/>
      <c r="PAC52" s="1233"/>
      <c r="PAD52" s="1232"/>
      <c r="PAE52" s="1233"/>
      <c r="PAF52" s="1233"/>
      <c r="PAG52" s="1233"/>
      <c r="PAH52" s="1233"/>
      <c r="PAI52" s="1233"/>
      <c r="PAJ52" s="1233"/>
      <c r="PAK52" s="1233"/>
      <c r="PAL52" s="1233"/>
      <c r="PAM52" s="1232"/>
      <c r="PAN52" s="1233"/>
      <c r="PAO52" s="1233"/>
      <c r="PAP52" s="1233"/>
      <c r="PAQ52" s="1233"/>
      <c r="PAR52" s="1233"/>
      <c r="PAS52" s="1233"/>
      <c r="PAT52" s="1233"/>
      <c r="PAU52" s="1233"/>
      <c r="PAV52" s="1232"/>
      <c r="PAW52" s="1233"/>
      <c r="PAX52" s="1233"/>
      <c r="PAY52" s="1233"/>
      <c r="PAZ52" s="1233"/>
      <c r="PBA52" s="1233"/>
      <c r="PBB52" s="1233"/>
      <c r="PBC52" s="1233"/>
      <c r="PBD52" s="1233"/>
      <c r="PBE52" s="1232"/>
      <c r="PBF52" s="1233"/>
      <c r="PBG52" s="1233"/>
      <c r="PBH52" s="1233"/>
      <c r="PBI52" s="1233"/>
      <c r="PBJ52" s="1233"/>
      <c r="PBK52" s="1233"/>
      <c r="PBL52" s="1233"/>
      <c r="PBM52" s="1233"/>
      <c r="PBN52" s="1232"/>
      <c r="PBO52" s="1233"/>
      <c r="PBP52" s="1233"/>
      <c r="PBQ52" s="1233"/>
      <c r="PBR52" s="1233"/>
      <c r="PBS52" s="1233"/>
      <c r="PBT52" s="1233"/>
      <c r="PBU52" s="1233"/>
      <c r="PBV52" s="1233"/>
      <c r="PBW52" s="1232"/>
      <c r="PBX52" s="1233"/>
      <c r="PBY52" s="1233"/>
      <c r="PBZ52" s="1233"/>
      <c r="PCA52" s="1233"/>
      <c r="PCB52" s="1233"/>
      <c r="PCC52" s="1233"/>
      <c r="PCD52" s="1233"/>
      <c r="PCE52" s="1233"/>
      <c r="PCF52" s="1232"/>
      <c r="PCG52" s="1233"/>
      <c r="PCH52" s="1233"/>
      <c r="PCI52" s="1233"/>
      <c r="PCJ52" s="1233"/>
      <c r="PCK52" s="1233"/>
      <c r="PCL52" s="1233"/>
      <c r="PCM52" s="1233"/>
      <c r="PCN52" s="1233"/>
      <c r="PCO52" s="1232"/>
      <c r="PCP52" s="1233"/>
      <c r="PCQ52" s="1233"/>
      <c r="PCR52" s="1233"/>
      <c r="PCS52" s="1233"/>
      <c r="PCT52" s="1233"/>
      <c r="PCU52" s="1233"/>
      <c r="PCV52" s="1233"/>
      <c r="PCW52" s="1233"/>
      <c r="PCX52" s="1232"/>
      <c r="PCY52" s="1233"/>
      <c r="PCZ52" s="1233"/>
      <c r="PDA52" s="1233"/>
      <c r="PDB52" s="1233"/>
      <c r="PDC52" s="1233"/>
      <c r="PDD52" s="1233"/>
      <c r="PDE52" s="1233"/>
      <c r="PDF52" s="1233"/>
      <c r="PDG52" s="1232"/>
      <c r="PDH52" s="1233"/>
      <c r="PDI52" s="1233"/>
      <c r="PDJ52" s="1233"/>
      <c r="PDK52" s="1233"/>
      <c r="PDL52" s="1233"/>
      <c r="PDM52" s="1233"/>
      <c r="PDN52" s="1233"/>
      <c r="PDO52" s="1233"/>
      <c r="PDP52" s="1232"/>
      <c r="PDQ52" s="1233"/>
      <c r="PDR52" s="1233"/>
      <c r="PDS52" s="1233"/>
      <c r="PDT52" s="1233"/>
      <c r="PDU52" s="1233"/>
      <c r="PDV52" s="1233"/>
      <c r="PDW52" s="1233"/>
      <c r="PDX52" s="1233"/>
      <c r="PDY52" s="1232"/>
      <c r="PDZ52" s="1233"/>
      <c r="PEA52" s="1233"/>
      <c r="PEB52" s="1233"/>
      <c r="PEC52" s="1233"/>
      <c r="PED52" s="1233"/>
      <c r="PEE52" s="1233"/>
      <c r="PEF52" s="1233"/>
      <c r="PEG52" s="1233"/>
      <c r="PEH52" s="1232"/>
      <c r="PEI52" s="1233"/>
      <c r="PEJ52" s="1233"/>
      <c r="PEK52" s="1233"/>
      <c r="PEL52" s="1233"/>
      <c r="PEM52" s="1233"/>
      <c r="PEN52" s="1233"/>
      <c r="PEO52" s="1233"/>
      <c r="PEP52" s="1233"/>
      <c r="PEQ52" s="1232"/>
      <c r="PER52" s="1233"/>
      <c r="PES52" s="1233"/>
      <c r="PET52" s="1233"/>
      <c r="PEU52" s="1233"/>
      <c r="PEV52" s="1233"/>
      <c r="PEW52" s="1233"/>
      <c r="PEX52" s="1233"/>
      <c r="PEY52" s="1233"/>
      <c r="PEZ52" s="1232"/>
      <c r="PFA52" s="1233"/>
      <c r="PFB52" s="1233"/>
      <c r="PFC52" s="1233"/>
      <c r="PFD52" s="1233"/>
      <c r="PFE52" s="1233"/>
      <c r="PFF52" s="1233"/>
      <c r="PFG52" s="1233"/>
      <c r="PFH52" s="1233"/>
      <c r="PFI52" s="1232"/>
      <c r="PFJ52" s="1233"/>
      <c r="PFK52" s="1233"/>
      <c r="PFL52" s="1233"/>
      <c r="PFM52" s="1233"/>
      <c r="PFN52" s="1233"/>
      <c r="PFO52" s="1233"/>
      <c r="PFP52" s="1233"/>
      <c r="PFQ52" s="1233"/>
      <c r="PFR52" s="1232"/>
      <c r="PFS52" s="1233"/>
      <c r="PFT52" s="1233"/>
      <c r="PFU52" s="1233"/>
      <c r="PFV52" s="1233"/>
      <c r="PFW52" s="1233"/>
      <c r="PFX52" s="1233"/>
      <c r="PFY52" s="1233"/>
      <c r="PFZ52" s="1233"/>
      <c r="PGA52" s="1232"/>
      <c r="PGB52" s="1233"/>
      <c r="PGC52" s="1233"/>
      <c r="PGD52" s="1233"/>
      <c r="PGE52" s="1233"/>
      <c r="PGF52" s="1233"/>
      <c r="PGG52" s="1233"/>
      <c r="PGH52" s="1233"/>
      <c r="PGI52" s="1233"/>
      <c r="PGJ52" s="1232"/>
      <c r="PGK52" s="1233"/>
      <c r="PGL52" s="1233"/>
      <c r="PGM52" s="1233"/>
      <c r="PGN52" s="1233"/>
      <c r="PGO52" s="1233"/>
      <c r="PGP52" s="1233"/>
      <c r="PGQ52" s="1233"/>
      <c r="PGR52" s="1233"/>
      <c r="PGS52" s="1232"/>
      <c r="PGT52" s="1233"/>
      <c r="PGU52" s="1233"/>
      <c r="PGV52" s="1233"/>
      <c r="PGW52" s="1233"/>
      <c r="PGX52" s="1233"/>
      <c r="PGY52" s="1233"/>
      <c r="PGZ52" s="1233"/>
      <c r="PHA52" s="1233"/>
      <c r="PHB52" s="1232"/>
      <c r="PHC52" s="1233"/>
      <c r="PHD52" s="1233"/>
      <c r="PHE52" s="1233"/>
      <c r="PHF52" s="1233"/>
      <c r="PHG52" s="1233"/>
      <c r="PHH52" s="1233"/>
      <c r="PHI52" s="1233"/>
      <c r="PHJ52" s="1233"/>
      <c r="PHK52" s="1232"/>
      <c r="PHL52" s="1233"/>
      <c r="PHM52" s="1233"/>
      <c r="PHN52" s="1233"/>
      <c r="PHO52" s="1233"/>
      <c r="PHP52" s="1233"/>
      <c r="PHQ52" s="1233"/>
      <c r="PHR52" s="1233"/>
      <c r="PHS52" s="1233"/>
      <c r="PHT52" s="1232"/>
      <c r="PHU52" s="1233"/>
      <c r="PHV52" s="1233"/>
      <c r="PHW52" s="1233"/>
      <c r="PHX52" s="1233"/>
      <c r="PHY52" s="1233"/>
      <c r="PHZ52" s="1233"/>
      <c r="PIA52" s="1233"/>
      <c r="PIB52" s="1233"/>
      <c r="PIC52" s="1232"/>
      <c r="PID52" s="1233"/>
      <c r="PIE52" s="1233"/>
      <c r="PIF52" s="1233"/>
      <c r="PIG52" s="1233"/>
      <c r="PIH52" s="1233"/>
      <c r="PII52" s="1233"/>
      <c r="PIJ52" s="1233"/>
      <c r="PIK52" s="1233"/>
      <c r="PIL52" s="1232"/>
      <c r="PIM52" s="1233"/>
      <c r="PIN52" s="1233"/>
      <c r="PIO52" s="1233"/>
      <c r="PIP52" s="1233"/>
      <c r="PIQ52" s="1233"/>
      <c r="PIR52" s="1233"/>
      <c r="PIS52" s="1233"/>
      <c r="PIT52" s="1233"/>
      <c r="PIU52" s="1232"/>
      <c r="PIV52" s="1233"/>
      <c r="PIW52" s="1233"/>
      <c r="PIX52" s="1233"/>
      <c r="PIY52" s="1233"/>
      <c r="PIZ52" s="1233"/>
      <c r="PJA52" s="1233"/>
      <c r="PJB52" s="1233"/>
      <c r="PJC52" s="1233"/>
      <c r="PJD52" s="1232"/>
      <c r="PJE52" s="1233"/>
      <c r="PJF52" s="1233"/>
      <c r="PJG52" s="1233"/>
      <c r="PJH52" s="1233"/>
      <c r="PJI52" s="1233"/>
      <c r="PJJ52" s="1233"/>
      <c r="PJK52" s="1233"/>
      <c r="PJL52" s="1233"/>
      <c r="PJM52" s="1232"/>
      <c r="PJN52" s="1233"/>
      <c r="PJO52" s="1233"/>
      <c r="PJP52" s="1233"/>
      <c r="PJQ52" s="1233"/>
      <c r="PJR52" s="1233"/>
      <c r="PJS52" s="1233"/>
      <c r="PJT52" s="1233"/>
      <c r="PJU52" s="1233"/>
      <c r="PJV52" s="1232"/>
      <c r="PJW52" s="1233"/>
      <c r="PJX52" s="1233"/>
      <c r="PJY52" s="1233"/>
      <c r="PJZ52" s="1233"/>
      <c r="PKA52" s="1233"/>
      <c r="PKB52" s="1233"/>
      <c r="PKC52" s="1233"/>
      <c r="PKD52" s="1233"/>
      <c r="PKE52" s="1232"/>
      <c r="PKF52" s="1233"/>
      <c r="PKG52" s="1233"/>
      <c r="PKH52" s="1233"/>
      <c r="PKI52" s="1233"/>
      <c r="PKJ52" s="1233"/>
      <c r="PKK52" s="1233"/>
      <c r="PKL52" s="1233"/>
      <c r="PKM52" s="1233"/>
      <c r="PKN52" s="1232"/>
      <c r="PKO52" s="1233"/>
      <c r="PKP52" s="1233"/>
      <c r="PKQ52" s="1233"/>
      <c r="PKR52" s="1233"/>
      <c r="PKS52" s="1233"/>
      <c r="PKT52" s="1233"/>
      <c r="PKU52" s="1233"/>
      <c r="PKV52" s="1233"/>
      <c r="PKW52" s="1232"/>
      <c r="PKX52" s="1233"/>
      <c r="PKY52" s="1233"/>
      <c r="PKZ52" s="1233"/>
      <c r="PLA52" s="1233"/>
      <c r="PLB52" s="1233"/>
      <c r="PLC52" s="1233"/>
      <c r="PLD52" s="1233"/>
      <c r="PLE52" s="1233"/>
      <c r="PLF52" s="1232"/>
      <c r="PLG52" s="1233"/>
      <c r="PLH52" s="1233"/>
      <c r="PLI52" s="1233"/>
      <c r="PLJ52" s="1233"/>
      <c r="PLK52" s="1233"/>
      <c r="PLL52" s="1233"/>
      <c r="PLM52" s="1233"/>
      <c r="PLN52" s="1233"/>
      <c r="PLO52" s="1232"/>
      <c r="PLP52" s="1233"/>
      <c r="PLQ52" s="1233"/>
      <c r="PLR52" s="1233"/>
      <c r="PLS52" s="1233"/>
      <c r="PLT52" s="1233"/>
      <c r="PLU52" s="1233"/>
      <c r="PLV52" s="1233"/>
      <c r="PLW52" s="1233"/>
      <c r="PLX52" s="1232"/>
      <c r="PLY52" s="1233"/>
      <c r="PLZ52" s="1233"/>
      <c r="PMA52" s="1233"/>
      <c r="PMB52" s="1233"/>
      <c r="PMC52" s="1233"/>
      <c r="PMD52" s="1233"/>
      <c r="PME52" s="1233"/>
      <c r="PMF52" s="1233"/>
      <c r="PMG52" s="1232"/>
      <c r="PMH52" s="1233"/>
      <c r="PMI52" s="1233"/>
      <c r="PMJ52" s="1233"/>
      <c r="PMK52" s="1233"/>
      <c r="PML52" s="1233"/>
      <c r="PMM52" s="1233"/>
      <c r="PMN52" s="1233"/>
      <c r="PMO52" s="1233"/>
      <c r="PMP52" s="1232"/>
      <c r="PMQ52" s="1233"/>
      <c r="PMR52" s="1233"/>
      <c r="PMS52" s="1233"/>
      <c r="PMT52" s="1233"/>
      <c r="PMU52" s="1233"/>
      <c r="PMV52" s="1233"/>
      <c r="PMW52" s="1233"/>
      <c r="PMX52" s="1233"/>
      <c r="PMY52" s="1232"/>
      <c r="PMZ52" s="1233"/>
      <c r="PNA52" s="1233"/>
      <c r="PNB52" s="1233"/>
      <c r="PNC52" s="1233"/>
      <c r="PND52" s="1233"/>
      <c r="PNE52" s="1233"/>
      <c r="PNF52" s="1233"/>
      <c r="PNG52" s="1233"/>
      <c r="PNH52" s="1232"/>
      <c r="PNI52" s="1233"/>
      <c r="PNJ52" s="1233"/>
      <c r="PNK52" s="1233"/>
      <c r="PNL52" s="1233"/>
      <c r="PNM52" s="1233"/>
      <c r="PNN52" s="1233"/>
      <c r="PNO52" s="1233"/>
      <c r="PNP52" s="1233"/>
      <c r="PNQ52" s="1232"/>
      <c r="PNR52" s="1233"/>
      <c r="PNS52" s="1233"/>
      <c r="PNT52" s="1233"/>
      <c r="PNU52" s="1233"/>
      <c r="PNV52" s="1233"/>
      <c r="PNW52" s="1233"/>
      <c r="PNX52" s="1233"/>
      <c r="PNY52" s="1233"/>
      <c r="PNZ52" s="1232"/>
      <c r="POA52" s="1233"/>
      <c r="POB52" s="1233"/>
      <c r="POC52" s="1233"/>
      <c r="POD52" s="1233"/>
      <c r="POE52" s="1233"/>
      <c r="POF52" s="1233"/>
      <c r="POG52" s="1233"/>
      <c r="POH52" s="1233"/>
      <c r="POI52" s="1232"/>
      <c r="POJ52" s="1233"/>
      <c r="POK52" s="1233"/>
      <c r="POL52" s="1233"/>
      <c r="POM52" s="1233"/>
      <c r="PON52" s="1233"/>
      <c r="POO52" s="1233"/>
      <c r="POP52" s="1233"/>
      <c r="POQ52" s="1233"/>
      <c r="POR52" s="1232"/>
      <c r="POS52" s="1233"/>
      <c r="POT52" s="1233"/>
      <c r="POU52" s="1233"/>
      <c r="POV52" s="1233"/>
      <c r="POW52" s="1233"/>
      <c r="POX52" s="1233"/>
      <c r="POY52" s="1233"/>
      <c r="POZ52" s="1233"/>
      <c r="PPA52" s="1232"/>
      <c r="PPB52" s="1233"/>
      <c r="PPC52" s="1233"/>
      <c r="PPD52" s="1233"/>
      <c r="PPE52" s="1233"/>
      <c r="PPF52" s="1233"/>
      <c r="PPG52" s="1233"/>
      <c r="PPH52" s="1233"/>
      <c r="PPI52" s="1233"/>
      <c r="PPJ52" s="1232"/>
      <c r="PPK52" s="1233"/>
      <c r="PPL52" s="1233"/>
      <c r="PPM52" s="1233"/>
      <c r="PPN52" s="1233"/>
      <c r="PPO52" s="1233"/>
      <c r="PPP52" s="1233"/>
      <c r="PPQ52" s="1233"/>
      <c r="PPR52" s="1233"/>
      <c r="PPS52" s="1232"/>
      <c r="PPT52" s="1233"/>
      <c r="PPU52" s="1233"/>
      <c r="PPV52" s="1233"/>
      <c r="PPW52" s="1233"/>
      <c r="PPX52" s="1233"/>
      <c r="PPY52" s="1233"/>
      <c r="PPZ52" s="1233"/>
      <c r="PQA52" s="1233"/>
      <c r="PQB52" s="1232"/>
      <c r="PQC52" s="1233"/>
      <c r="PQD52" s="1233"/>
      <c r="PQE52" s="1233"/>
      <c r="PQF52" s="1233"/>
      <c r="PQG52" s="1233"/>
      <c r="PQH52" s="1233"/>
      <c r="PQI52" s="1233"/>
      <c r="PQJ52" s="1233"/>
      <c r="PQK52" s="1232"/>
      <c r="PQL52" s="1233"/>
      <c r="PQM52" s="1233"/>
      <c r="PQN52" s="1233"/>
      <c r="PQO52" s="1233"/>
      <c r="PQP52" s="1233"/>
      <c r="PQQ52" s="1233"/>
      <c r="PQR52" s="1233"/>
      <c r="PQS52" s="1233"/>
      <c r="PQT52" s="1232"/>
      <c r="PQU52" s="1233"/>
      <c r="PQV52" s="1233"/>
      <c r="PQW52" s="1233"/>
      <c r="PQX52" s="1233"/>
      <c r="PQY52" s="1233"/>
      <c r="PQZ52" s="1233"/>
      <c r="PRA52" s="1233"/>
      <c r="PRB52" s="1233"/>
      <c r="PRC52" s="1232"/>
      <c r="PRD52" s="1233"/>
      <c r="PRE52" s="1233"/>
      <c r="PRF52" s="1233"/>
      <c r="PRG52" s="1233"/>
      <c r="PRH52" s="1233"/>
      <c r="PRI52" s="1233"/>
      <c r="PRJ52" s="1233"/>
      <c r="PRK52" s="1233"/>
      <c r="PRL52" s="1232"/>
      <c r="PRM52" s="1233"/>
      <c r="PRN52" s="1233"/>
      <c r="PRO52" s="1233"/>
      <c r="PRP52" s="1233"/>
      <c r="PRQ52" s="1233"/>
      <c r="PRR52" s="1233"/>
      <c r="PRS52" s="1233"/>
      <c r="PRT52" s="1233"/>
      <c r="PRU52" s="1232"/>
      <c r="PRV52" s="1233"/>
      <c r="PRW52" s="1233"/>
      <c r="PRX52" s="1233"/>
      <c r="PRY52" s="1233"/>
      <c r="PRZ52" s="1233"/>
      <c r="PSA52" s="1233"/>
      <c r="PSB52" s="1233"/>
      <c r="PSC52" s="1233"/>
      <c r="PSD52" s="1232"/>
      <c r="PSE52" s="1233"/>
      <c r="PSF52" s="1233"/>
      <c r="PSG52" s="1233"/>
      <c r="PSH52" s="1233"/>
      <c r="PSI52" s="1233"/>
      <c r="PSJ52" s="1233"/>
      <c r="PSK52" s="1233"/>
      <c r="PSL52" s="1233"/>
      <c r="PSM52" s="1232"/>
      <c r="PSN52" s="1233"/>
      <c r="PSO52" s="1233"/>
      <c r="PSP52" s="1233"/>
      <c r="PSQ52" s="1233"/>
      <c r="PSR52" s="1233"/>
      <c r="PSS52" s="1233"/>
      <c r="PST52" s="1233"/>
      <c r="PSU52" s="1233"/>
      <c r="PSV52" s="1232"/>
      <c r="PSW52" s="1233"/>
      <c r="PSX52" s="1233"/>
      <c r="PSY52" s="1233"/>
      <c r="PSZ52" s="1233"/>
      <c r="PTA52" s="1233"/>
      <c r="PTB52" s="1233"/>
      <c r="PTC52" s="1233"/>
      <c r="PTD52" s="1233"/>
      <c r="PTE52" s="1232"/>
      <c r="PTF52" s="1233"/>
      <c r="PTG52" s="1233"/>
      <c r="PTH52" s="1233"/>
      <c r="PTI52" s="1233"/>
      <c r="PTJ52" s="1233"/>
      <c r="PTK52" s="1233"/>
      <c r="PTL52" s="1233"/>
      <c r="PTM52" s="1233"/>
      <c r="PTN52" s="1232"/>
      <c r="PTO52" s="1233"/>
      <c r="PTP52" s="1233"/>
      <c r="PTQ52" s="1233"/>
      <c r="PTR52" s="1233"/>
      <c r="PTS52" s="1233"/>
      <c r="PTT52" s="1233"/>
      <c r="PTU52" s="1233"/>
      <c r="PTV52" s="1233"/>
      <c r="PTW52" s="1232"/>
      <c r="PTX52" s="1233"/>
      <c r="PTY52" s="1233"/>
      <c r="PTZ52" s="1233"/>
      <c r="PUA52" s="1233"/>
      <c r="PUB52" s="1233"/>
      <c r="PUC52" s="1233"/>
      <c r="PUD52" s="1233"/>
      <c r="PUE52" s="1233"/>
      <c r="PUF52" s="1232"/>
      <c r="PUG52" s="1233"/>
      <c r="PUH52" s="1233"/>
      <c r="PUI52" s="1233"/>
      <c r="PUJ52" s="1233"/>
      <c r="PUK52" s="1233"/>
      <c r="PUL52" s="1233"/>
      <c r="PUM52" s="1233"/>
      <c r="PUN52" s="1233"/>
      <c r="PUO52" s="1232"/>
      <c r="PUP52" s="1233"/>
      <c r="PUQ52" s="1233"/>
      <c r="PUR52" s="1233"/>
      <c r="PUS52" s="1233"/>
      <c r="PUT52" s="1233"/>
      <c r="PUU52" s="1233"/>
      <c r="PUV52" s="1233"/>
      <c r="PUW52" s="1233"/>
      <c r="PUX52" s="1232"/>
      <c r="PUY52" s="1233"/>
      <c r="PUZ52" s="1233"/>
      <c r="PVA52" s="1233"/>
      <c r="PVB52" s="1233"/>
      <c r="PVC52" s="1233"/>
      <c r="PVD52" s="1233"/>
      <c r="PVE52" s="1233"/>
      <c r="PVF52" s="1233"/>
      <c r="PVG52" s="1232"/>
      <c r="PVH52" s="1233"/>
      <c r="PVI52" s="1233"/>
      <c r="PVJ52" s="1233"/>
      <c r="PVK52" s="1233"/>
      <c r="PVL52" s="1233"/>
      <c r="PVM52" s="1233"/>
      <c r="PVN52" s="1233"/>
      <c r="PVO52" s="1233"/>
      <c r="PVP52" s="1232"/>
      <c r="PVQ52" s="1233"/>
      <c r="PVR52" s="1233"/>
      <c r="PVS52" s="1233"/>
      <c r="PVT52" s="1233"/>
      <c r="PVU52" s="1233"/>
      <c r="PVV52" s="1233"/>
      <c r="PVW52" s="1233"/>
      <c r="PVX52" s="1233"/>
      <c r="PVY52" s="1232"/>
      <c r="PVZ52" s="1233"/>
      <c r="PWA52" s="1233"/>
      <c r="PWB52" s="1233"/>
      <c r="PWC52" s="1233"/>
      <c r="PWD52" s="1233"/>
      <c r="PWE52" s="1233"/>
      <c r="PWF52" s="1233"/>
      <c r="PWG52" s="1233"/>
      <c r="PWH52" s="1232"/>
      <c r="PWI52" s="1233"/>
      <c r="PWJ52" s="1233"/>
      <c r="PWK52" s="1233"/>
      <c r="PWL52" s="1233"/>
      <c r="PWM52" s="1233"/>
      <c r="PWN52" s="1233"/>
      <c r="PWO52" s="1233"/>
      <c r="PWP52" s="1233"/>
      <c r="PWQ52" s="1232"/>
      <c r="PWR52" s="1233"/>
      <c r="PWS52" s="1233"/>
      <c r="PWT52" s="1233"/>
      <c r="PWU52" s="1233"/>
      <c r="PWV52" s="1233"/>
      <c r="PWW52" s="1233"/>
      <c r="PWX52" s="1233"/>
      <c r="PWY52" s="1233"/>
      <c r="PWZ52" s="1232"/>
      <c r="PXA52" s="1233"/>
      <c r="PXB52" s="1233"/>
      <c r="PXC52" s="1233"/>
      <c r="PXD52" s="1233"/>
      <c r="PXE52" s="1233"/>
      <c r="PXF52" s="1233"/>
      <c r="PXG52" s="1233"/>
      <c r="PXH52" s="1233"/>
      <c r="PXI52" s="1232"/>
      <c r="PXJ52" s="1233"/>
      <c r="PXK52" s="1233"/>
      <c r="PXL52" s="1233"/>
      <c r="PXM52" s="1233"/>
      <c r="PXN52" s="1233"/>
      <c r="PXO52" s="1233"/>
      <c r="PXP52" s="1233"/>
      <c r="PXQ52" s="1233"/>
      <c r="PXR52" s="1232"/>
      <c r="PXS52" s="1233"/>
      <c r="PXT52" s="1233"/>
      <c r="PXU52" s="1233"/>
      <c r="PXV52" s="1233"/>
      <c r="PXW52" s="1233"/>
      <c r="PXX52" s="1233"/>
      <c r="PXY52" s="1233"/>
      <c r="PXZ52" s="1233"/>
      <c r="PYA52" s="1232"/>
      <c r="PYB52" s="1233"/>
      <c r="PYC52" s="1233"/>
      <c r="PYD52" s="1233"/>
      <c r="PYE52" s="1233"/>
      <c r="PYF52" s="1233"/>
      <c r="PYG52" s="1233"/>
      <c r="PYH52" s="1233"/>
      <c r="PYI52" s="1233"/>
      <c r="PYJ52" s="1232"/>
      <c r="PYK52" s="1233"/>
      <c r="PYL52" s="1233"/>
      <c r="PYM52" s="1233"/>
      <c r="PYN52" s="1233"/>
      <c r="PYO52" s="1233"/>
      <c r="PYP52" s="1233"/>
      <c r="PYQ52" s="1233"/>
      <c r="PYR52" s="1233"/>
      <c r="PYS52" s="1232"/>
      <c r="PYT52" s="1233"/>
      <c r="PYU52" s="1233"/>
      <c r="PYV52" s="1233"/>
      <c r="PYW52" s="1233"/>
      <c r="PYX52" s="1233"/>
      <c r="PYY52" s="1233"/>
      <c r="PYZ52" s="1233"/>
      <c r="PZA52" s="1233"/>
      <c r="PZB52" s="1232"/>
      <c r="PZC52" s="1233"/>
      <c r="PZD52" s="1233"/>
      <c r="PZE52" s="1233"/>
      <c r="PZF52" s="1233"/>
      <c r="PZG52" s="1233"/>
      <c r="PZH52" s="1233"/>
      <c r="PZI52" s="1233"/>
      <c r="PZJ52" s="1233"/>
      <c r="PZK52" s="1232"/>
      <c r="PZL52" s="1233"/>
      <c r="PZM52" s="1233"/>
      <c r="PZN52" s="1233"/>
      <c r="PZO52" s="1233"/>
      <c r="PZP52" s="1233"/>
      <c r="PZQ52" s="1233"/>
      <c r="PZR52" s="1233"/>
      <c r="PZS52" s="1233"/>
      <c r="PZT52" s="1232"/>
      <c r="PZU52" s="1233"/>
      <c r="PZV52" s="1233"/>
      <c r="PZW52" s="1233"/>
      <c r="PZX52" s="1233"/>
      <c r="PZY52" s="1233"/>
      <c r="PZZ52" s="1233"/>
      <c r="QAA52" s="1233"/>
      <c r="QAB52" s="1233"/>
      <c r="QAC52" s="1232"/>
      <c r="QAD52" s="1233"/>
      <c r="QAE52" s="1233"/>
      <c r="QAF52" s="1233"/>
      <c r="QAG52" s="1233"/>
      <c r="QAH52" s="1233"/>
      <c r="QAI52" s="1233"/>
      <c r="QAJ52" s="1233"/>
      <c r="QAK52" s="1233"/>
      <c r="QAL52" s="1232"/>
      <c r="QAM52" s="1233"/>
      <c r="QAN52" s="1233"/>
      <c r="QAO52" s="1233"/>
      <c r="QAP52" s="1233"/>
      <c r="QAQ52" s="1233"/>
      <c r="QAR52" s="1233"/>
      <c r="QAS52" s="1233"/>
      <c r="QAT52" s="1233"/>
      <c r="QAU52" s="1232"/>
      <c r="QAV52" s="1233"/>
      <c r="QAW52" s="1233"/>
      <c r="QAX52" s="1233"/>
      <c r="QAY52" s="1233"/>
      <c r="QAZ52" s="1233"/>
      <c r="QBA52" s="1233"/>
      <c r="QBB52" s="1233"/>
      <c r="QBC52" s="1233"/>
      <c r="QBD52" s="1232"/>
      <c r="QBE52" s="1233"/>
      <c r="QBF52" s="1233"/>
      <c r="QBG52" s="1233"/>
      <c r="QBH52" s="1233"/>
      <c r="QBI52" s="1233"/>
      <c r="QBJ52" s="1233"/>
      <c r="QBK52" s="1233"/>
      <c r="QBL52" s="1233"/>
      <c r="QBM52" s="1232"/>
      <c r="QBN52" s="1233"/>
      <c r="QBO52" s="1233"/>
      <c r="QBP52" s="1233"/>
      <c r="QBQ52" s="1233"/>
      <c r="QBR52" s="1233"/>
      <c r="QBS52" s="1233"/>
      <c r="QBT52" s="1233"/>
      <c r="QBU52" s="1233"/>
      <c r="QBV52" s="1232"/>
      <c r="QBW52" s="1233"/>
      <c r="QBX52" s="1233"/>
      <c r="QBY52" s="1233"/>
      <c r="QBZ52" s="1233"/>
      <c r="QCA52" s="1233"/>
      <c r="QCB52" s="1233"/>
      <c r="QCC52" s="1233"/>
      <c r="QCD52" s="1233"/>
      <c r="QCE52" s="1232"/>
      <c r="QCF52" s="1233"/>
      <c r="QCG52" s="1233"/>
      <c r="QCH52" s="1233"/>
      <c r="QCI52" s="1233"/>
      <c r="QCJ52" s="1233"/>
      <c r="QCK52" s="1233"/>
      <c r="QCL52" s="1233"/>
      <c r="QCM52" s="1233"/>
      <c r="QCN52" s="1232"/>
      <c r="QCO52" s="1233"/>
      <c r="QCP52" s="1233"/>
      <c r="QCQ52" s="1233"/>
      <c r="QCR52" s="1233"/>
      <c r="QCS52" s="1233"/>
      <c r="QCT52" s="1233"/>
      <c r="QCU52" s="1233"/>
      <c r="QCV52" s="1233"/>
      <c r="QCW52" s="1232"/>
      <c r="QCX52" s="1233"/>
      <c r="QCY52" s="1233"/>
      <c r="QCZ52" s="1233"/>
      <c r="QDA52" s="1233"/>
      <c r="QDB52" s="1233"/>
      <c r="QDC52" s="1233"/>
      <c r="QDD52" s="1233"/>
      <c r="QDE52" s="1233"/>
      <c r="QDF52" s="1232"/>
      <c r="QDG52" s="1233"/>
      <c r="QDH52" s="1233"/>
      <c r="QDI52" s="1233"/>
      <c r="QDJ52" s="1233"/>
      <c r="QDK52" s="1233"/>
      <c r="QDL52" s="1233"/>
      <c r="QDM52" s="1233"/>
      <c r="QDN52" s="1233"/>
      <c r="QDO52" s="1232"/>
      <c r="QDP52" s="1233"/>
      <c r="QDQ52" s="1233"/>
      <c r="QDR52" s="1233"/>
      <c r="QDS52" s="1233"/>
      <c r="QDT52" s="1233"/>
      <c r="QDU52" s="1233"/>
      <c r="QDV52" s="1233"/>
      <c r="QDW52" s="1233"/>
      <c r="QDX52" s="1232"/>
      <c r="QDY52" s="1233"/>
      <c r="QDZ52" s="1233"/>
      <c r="QEA52" s="1233"/>
      <c r="QEB52" s="1233"/>
      <c r="QEC52" s="1233"/>
      <c r="QED52" s="1233"/>
      <c r="QEE52" s="1233"/>
      <c r="QEF52" s="1233"/>
      <c r="QEG52" s="1232"/>
      <c r="QEH52" s="1233"/>
      <c r="QEI52" s="1233"/>
      <c r="QEJ52" s="1233"/>
      <c r="QEK52" s="1233"/>
      <c r="QEL52" s="1233"/>
      <c r="QEM52" s="1233"/>
      <c r="QEN52" s="1233"/>
      <c r="QEO52" s="1233"/>
      <c r="QEP52" s="1232"/>
      <c r="QEQ52" s="1233"/>
      <c r="QER52" s="1233"/>
      <c r="QES52" s="1233"/>
      <c r="QET52" s="1233"/>
      <c r="QEU52" s="1233"/>
      <c r="QEV52" s="1233"/>
      <c r="QEW52" s="1233"/>
      <c r="QEX52" s="1233"/>
      <c r="QEY52" s="1232"/>
      <c r="QEZ52" s="1233"/>
      <c r="QFA52" s="1233"/>
      <c r="QFB52" s="1233"/>
      <c r="QFC52" s="1233"/>
      <c r="QFD52" s="1233"/>
      <c r="QFE52" s="1233"/>
      <c r="QFF52" s="1233"/>
      <c r="QFG52" s="1233"/>
      <c r="QFH52" s="1232"/>
      <c r="QFI52" s="1233"/>
      <c r="QFJ52" s="1233"/>
      <c r="QFK52" s="1233"/>
      <c r="QFL52" s="1233"/>
      <c r="QFM52" s="1233"/>
      <c r="QFN52" s="1233"/>
      <c r="QFO52" s="1233"/>
      <c r="QFP52" s="1233"/>
      <c r="QFQ52" s="1232"/>
      <c r="QFR52" s="1233"/>
      <c r="QFS52" s="1233"/>
      <c r="QFT52" s="1233"/>
      <c r="QFU52" s="1233"/>
      <c r="QFV52" s="1233"/>
      <c r="QFW52" s="1233"/>
      <c r="QFX52" s="1233"/>
      <c r="QFY52" s="1233"/>
      <c r="QFZ52" s="1232"/>
      <c r="QGA52" s="1233"/>
      <c r="QGB52" s="1233"/>
      <c r="QGC52" s="1233"/>
      <c r="QGD52" s="1233"/>
      <c r="QGE52" s="1233"/>
      <c r="QGF52" s="1233"/>
      <c r="QGG52" s="1233"/>
      <c r="QGH52" s="1233"/>
      <c r="QGI52" s="1232"/>
      <c r="QGJ52" s="1233"/>
      <c r="QGK52" s="1233"/>
      <c r="QGL52" s="1233"/>
      <c r="QGM52" s="1233"/>
      <c r="QGN52" s="1233"/>
      <c r="QGO52" s="1233"/>
      <c r="QGP52" s="1233"/>
      <c r="QGQ52" s="1233"/>
      <c r="QGR52" s="1232"/>
      <c r="QGS52" s="1233"/>
      <c r="QGT52" s="1233"/>
      <c r="QGU52" s="1233"/>
      <c r="QGV52" s="1233"/>
      <c r="QGW52" s="1233"/>
      <c r="QGX52" s="1233"/>
      <c r="QGY52" s="1233"/>
      <c r="QGZ52" s="1233"/>
      <c r="QHA52" s="1232"/>
      <c r="QHB52" s="1233"/>
      <c r="QHC52" s="1233"/>
      <c r="QHD52" s="1233"/>
      <c r="QHE52" s="1233"/>
      <c r="QHF52" s="1233"/>
      <c r="QHG52" s="1233"/>
      <c r="QHH52" s="1233"/>
      <c r="QHI52" s="1233"/>
      <c r="QHJ52" s="1232"/>
      <c r="QHK52" s="1233"/>
      <c r="QHL52" s="1233"/>
      <c r="QHM52" s="1233"/>
      <c r="QHN52" s="1233"/>
      <c r="QHO52" s="1233"/>
      <c r="QHP52" s="1233"/>
      <c r="QHQ52" s="1233"/>
      <c r="QHR52" s="1233"/>
      <c r="QHS52" s="1232"/>
      <c r="QHT52" s="1233"/>
      <c r="QHU52" s="1233"/>
      <c r="QHV52" s="1233"/>
      <c r="QHW52" s="1233"/>
      <c r="QHX52" s="1233"/>
      <c r="QHY52" s="1233"/>
      <c r="QHZ52" s="1233"/>
      <c r="QIA52" s="1233"/>
      <c r="QIB52" s="1232"/>
      <c r="QIC52" s="1233"/>
      <c r="QID52" s="1233"/>
      <c r="QIE52" s="1233"/>
      <c r="QIF52" s="1233"/>
      <c r="QIG52" s="1233"/>
      <c r="QIH52" s="1233"/>
      <c r="QII52" s="1233"/>
      <c r="QIJ52" s="1233"/>
      <c r="QIK52" s="1232"/>
      <c r="QIL52" s="1233"/>
      <c r="QIM52" s="1233"/>
      <c r="QIN52" s="1233"/>
      <c r="QIO52" s="1233"/>
      <c r="QIP52" s="1233"/>
      <c r="QIQ52" s="1233"/>
      <c r="QIR52" s="1233"/>
      <c r="QIS52" s="1233"/>
      <c r="QIT52" s="1232"/>
      <c r="QIU52" s="1233"/>
      <c r="QIV52" s="1233"/>
      <c r="QIW52" s="1233"/>
      <c r="QIX52" s="1233"/>
      <c r="QIY52" s="1233"/>
      <c r="QIZ52" s="1233"/>
      <c r="QJA52" s="1233"/>
      <c r="QJB52" s="1233"/>
      <c r="QJC52" s="1232"/>
      <c r="QJD52" s="1233"/>
      <c r="QJE52" s="1233"/>
      <c r="QJF52" s="1233"/>
      <c r="QJG52" s="1233"/>
      <c r="QJH52" s="1233"/>
      <c r="QJI52" s="1233"/>
      <c r="QJJ52" s="1233"/>
      <c r="QJK52" s="1233"/>
      <c r="QJL52" s="1232"/>
      <c r="QJM52" s="1233"/>
      <c r="QJN52" s="1233"/>
      <c r="QJO52" s="1233"/>
      <c r="QJP52" s="1233"/>
      <c r="QJQ52" s="1233"/>
      <c r="QJR52" s="1233"/>
      <c r="QJS52" s="1233"/>
      <c r="QJT52" s="1233"/>
      <c r="QJU52" s="1232"/>
      <c r="QJV52" s="1233"/>
      <c r="QJW52" s="1233"/>
      <c r="QJX52" s="1233"/>
      <c r="QJY52" s="1233"/>
      <c r="QJZ52" s="1233"/>
      <c r="QKA52" s="1233"/>
      <c r="QKB52" s="1233"/>
      <c r="QKC52" s="1233"/>
      <c r="QKD52" s="1232"/>
      <c r="QKE52" s="1233"/>
      <c r="QKF52" s="1233"/>
      <c r="QKG52" s="1233"/>
      <c r="QKH52" s="1233"/>
      <c r="QKI52" s="1233"/>
      <c r="QKJ52" s="1233"/>
      <c r="QKK52" s="1233"/>
      <c r="QKL52" s="1233"/>
      <c r="QKM52" s="1232"/>
      <c r="QKN52" s="1233"/>
      <c r="QKO52" s="1233"/>
      <c r="QKP52" s="1233"/>
      <c r="QKQ52" s="1233"/>
      <c r="QKR52" s="1233"/>
      <c r="QKS52" s="1233"/>
      <c r="QKT52" s="1233"/>
      <c r="QKU52" s="1233"/>
      <c r="QKV52" s="1232"/>
      <c r="QKW52" s="1233"/>
      <c r="QKX52" s="1233"/>
      <c r="QKY52" s="1233"/>
      <c r="QKZ52" s="1233"/>
      <c r="QLA52" s="1233"/>
      <c r="QLB52" s="1233"/>
      <c r="QLC52" s="1233"/>
      <c r="QLD52" s="1233"/>
      <c r="QLE52" s="1232"/>
      <c r="QLF52" s="1233"/>
      <c r="QLG52" s="1233"/>
      <c r="QLH52" s="1233"/>
      <c r="QLI52" s="1233"/>
      <c r="QLJ52" s="1233"/>
      <c r="QLK52" s="1233"/>
      <c r="QLL52" s="1233"/>
      <c r="QLM52" s="1233"/>
      <c r="QLN52" s="1232"/>
      <c r="QLO52" s="1233"/>
      <c r="QLP52" s="1233"/>
      <c r="QLQ52" s="1233"/>
      <c r="QLR52" s="1233"/>
      <c r="QLS52" s="1233"/>
      <c r="QLT52" s="1233"/>
      <c r="QLU52" s="1233"/>
      <c r="QLV52" s="1233"/>
      <c r="QLW52" s="1232"/>
      <c r="QLX52" s="1233"/>
      <c r="QLY52" s="1233"/>
      <c r="QLZ52" s="1233"/>
      <c r="QMA52" s="1233"/>
      <c r="QMB52" s="1233"/>
      <c r="QMC52" s="1233"/>
      <c r="QMD52" s="1233"/>
      <c r="QME52" s="1233"/>
      <c r="QMF52" s="1232"/>
      <c r="QMG52" s="1233"/>
      <c r="QMH52" s="1233"/>
      <c r="QMI52" s="1233"/>
      <c r="QMJ52" s="1233"/>
      <c r="QMK52" s="1233"/>
      <c r="QML52" s="1233"/>
      <c r="QMM52" s="1233"/>
      <c r="QMN52" s="1233"/>
      <c r="QMO52" s="1232"/>
      <c r="QMP52" s="1233"/>
      <c r="QMQ52" s="1233"/>
      <c r="QMR52" s="1233"/>
      <c r="QMS52" s="1233"/>
      <c r="QMT52" s="1233"/>
      <c r="QMU52" s="1233"/>
      <c r="QMV52" s="1233"/>
      <c r="QMW52" s="1233"/>
      <c r="QMX52" s="1232"/>
      <c r="QMY52" s="1233"/>
      <c r="QMZ52" s="1233"/>
      <c r="QNA52" s="1233"/>
      <c r="QNB52" s="1233"/>
      <c r="QNC52" s="1233"/>
      <c r="QND52" s="1233"/>
      <c r="QNE52" s="1233"/>
      <c r="QNF52" s="1233"/>
      <c r="QNG52" s="1232"/>
      <c r="QNH52" s="1233"/>
      <c r="QNI52" s="1233"/>
      <c r="QNJ52" s="1233"/>
      <c r="QNK52" s="1233"/>
      <c r="QNL52" s="1233"/>
      <c r="QNM52" s="1233"/>
      <c r="QNN52" s="1233"/>
      <c r="QNO52" s="1233"/>
      <c r="QNP52" s="1232"/>
      <c r="QNQ52" s="1233"/>
      <c r="QNR52" s="1233"/>
      <c r="QNS52" s="1233"/>
      <c r="QNT52" s="1233"/>
      <c r="QNU52" s="1233"/>
      <c r="QNV52" s="1233"/>
      <c r="QNW52" s="1233"/>
      <c r="QNX52" s="1233"/>
      <c r="QNY52" s="1232"/>
      <c r="QNZ52" s="1233"/>
      <c r="QOA52" s="1233"/>
      <c r="QOB52" s="1233"/>
      <c r="QOC52" s="1233"/>
      <c r="QOD52" s="1233"/>
      <c r="QOE52" s="1233"/>
      <c r="QOF52" s="1233"/>
      <c r="QOG52" s="1233"/>
      <c r="QOH52" s="1232"/>
      <c r="QOI52" s="1233"/>
      <c r="QOJ52" s="1233"/>
      <c r="QOK52" s="1233"/>
      <c r="QOL52" s="1233"/>
      <c r="QOM52" s="1233"/>
      <c r="QON52" s="1233"/>
      <c r="QOO52" s="1233"/>
      <c r="QOP52" s="1233"/>
      <c r="QOQ52" s="1232"/>
      <c r="QOR52" s="1233"/>
      <c r="QOS52" s="1233"/>
      <c r="QOT52" s="1233"/>
      <c r="QOU52" s="1233"/>
      <c r="QOV52" s="1233"/>
      <c r="QOW52" s="1233"/>
      <c r="QOX52" s="1233"/>
      <c r="QOY52" s="1233"/>
      <c r="QOZ52" s="1232"/>
      <c r="QPA52" s="1233"/>
      <c r="QPB52" s="1233"/>
      <c r="QPC52" s="1233"/>
      <c r="QPD52" s="1233"/>
      <c r="QPE52" s="1233"/>
      <c r="QPF52" s="1233"/>
      <c r="QPG52" s="1233"/>
      <c r="QPH52" s="1233"/>
      <c r="QPI52" s="1232"/>
      <c r="QPJ52" s="1233"/>
      <c r="QPK52" s="1233"/>
      <c r="QPL52" s="1233"/>
      <c r="QPM52" s="1233"/>
      <c r="QPN52" s="1233"/>
      <c r="QPO52" s="1233"/>
      <c r="QPP52" s="1233"/>
      <c r="QPQ52" s="1233"/>
      <c r="QPR52" s="1232"/>
      <c r="QPS52" s="1233"/>
      <c r="QPT52" s="1233"/>
      <c r="QPU52" s="1233"/>
      <c r="QPV52" s="1233"/>
      <c r="QPW52" s="1233"/>
      <c r="QPX52" s="1233"/>
      <c r="QPY52" s="1233"/>
      <c r="QPZ52" s="1233"/>
      <c r="QQA52" s="1232"/>
      <c r="QQB52" s="1233"/>
      <c r="QQC52" s="1233"/>
      <c r="QQD52" s="1233"/>
      <c r="QQE52" s="1233"/>
      <c r="QQF52" s="1233"/>
      <c r="QQG52" s="1233"/>
      <c r="QQH52" s="1233"/>
      <c r="QQI52" s="1233"/>
      <c r="QQJ52" s="1232"/>
      <c r="QQK52" s="1233"/>
      <c r="QQL52" s="1233"/>
      <c r="QQM52" s="1233"/>
      <c r="QQN52" s="1233"/>
      <c r="QQO52" s="1233"/>
      <c r="QQP52" s="1233"/>
      <c r="QQQ52" s="1233"/>
      <c r="QQR52" s="1233"/>
      <c r="QQS52" s="1232"/>
      <c r="QQT52" s="1233"/>
      <c r="QQU52" s="1233"/>
      <c r="QQV52" s="1233"/>
      <c r="QQW52" s="1233"/>
      <c r="QQX52" s="1233"/>
      <c r="QQY52" s="1233"/>
      <c r="QQZ52" s="1233"/>
      <c r="QRA52" s="1233"/>
      <c r="QRB52" s="1232"/>
      <c r="QRC52" s="1233"/>
      <c r="QRD52" s="1233"/>
      <c r="QRE52" s="1233"/>
      <c r="QRF52" s="1233"/>
      <c r="QRG52" s="1233"/>
      <c r="QRH52" s="1233"/>
      <c r="QRI52" s="1233"/>
      <c r="QRJ52" s="1233"/>
      <c r="QRK52" s="1232"/>
      <c r="QRL52" s="1233"/>
      <c r="QRM52" s="1233"/>
      <c r="QRN52" s="1233"/>
      <c r="QRO52" s="1233"/>
      <c r="QRP52" s="1233"/>
      <c r="QRQ52" s="1233"/>
      <c r="QRR52" s="1233"/>
      <c r="QRS52" s="1233"/>
      <c r="QRT52" s="1232"/>
      <c r="QRU52" s="1233"/>
      <c r="QRV52" s="1233"/>
      <c r="QRW52" s="1233"/>
      <c r="QRX52" s="1233"/>
      <c r="QRY52" s="1233"/>
      <c r="QRZ52" s="1233"/>
      <c r="QSA52" s="1233"/>
      <c r="QSB52" s="1233"/>
      <c r="QSC52" s="1232"/>
      <c r="QSD52" s="1233"/>
      <c r="QSE52" s="1233"/>
      <c r="QSF52" s="1233"/>
      <c r="QSG52" s="1233"/>
      <c r="QSH52" s="1233"/>
      <c r="QSI52" s="1233"/>
      <c r="QSJ52" s="1233"/>
      <c r="QSK52" s="1233"/>
      <c r="QSL52" s="1232"/>
      <c r="QSM52" s="1233"/>
      <c r="QSN52" s="1233"/>
      <c r="QSO52" s="1233"/>
      <c r="QSP52" s="1233"/>
      <c r="QSQ52" s="1233"/>
      <c r="QSR52" s="1233"/>
      <c r="QSS52" s="1233"/>
      <c r="QST52" s="1233"/>
      <c r="QSU52" s="1232"/>
      <c r="QSV52" s="1233"/>
      <c r="QSW52" s="1233"/>
      <c r="QSX52" s="1233"/>
      <c r="QSY52" s="1233"/>
      <c r="QSZ52" s="1233"/>
      <c r="QTA52" s="1233"/>
      <c r="QTB52" s="1233"/>
      <c r="QTC52" s="1233"/>
      <c r="QTD52" s="1232"/>
      <c r="QTE52" s="1233"/>
      <c r="QTF52" s="1233"/>
      <c r="QTG52" s="1233"/>
      <c r="QTH52" s="1233"/>
      <c r="QTI52" s="1233"/>
      <c r="QTJ52" s="1233"/>
      <c r="QTK52" s="1233"/>
      <c r="QTL52" s="1233"/>
      <c r="QTM52" s="1232"/>
      <c r="QTN52" s="1233"/>
      <c r="QTO52" s="1233"/>
      <c r="QTP52" s="1233"/>
      <c r="QTQ52" s="1233"/>
      <c r="QTR52" s="1233"/>
      <c r="QTS52" s="1233"/>
      <c r="QTT52" s="1233"/>
      <c r="QTU52" s="1233"/>
      <c r="QTV52" s="1232"/>
      <c r="QTW52" s="1233"/>
      <c r="QTX52" s="1233"/>
      <c r="QTY52" s="1233"/>
      <c r="QTZ52" s="1233"/>
      <c r="QUA52" s="1233"/>
      <c r="QUB52" s="1233"/>
      <c r="QUC52" s="1233"/>
      <c r="QUD52" s="1233"/>
      <c r="QUE52" s="1232"/>
      <c r="QUF52" s="1233"/>
      <c r="QUG52" s="1233"/>
      <c r="QUH52" s="1233"/>
      <c r="QUI52" s="1233"/>
      <c r="QUJ52" s="1233"/>
      <c r="QUK52" s="1233"/>
      <c r="QUL52" s="1233"/>
      <c r="QUM52" s="1233"/>
      <c r="QUN52" s="1232"/>
      <c r="QUO52" s="1233"/>
      <c r="QUP52" s="1233"/>
      <c r="QUQ52" s="1233"/>
      <c r="QUR52" s="1233"/>
      <c r="QUS52" s="1233"/>
      <c r="QUT52" s="1233"/>
      <c r="QUU52" s="1233"/>
      <c r="QUV52" s="1233"/>
      <c r="QUW52" s="1232"/>
      <c r="QUX52" s="1233"/>
      <c r="QUY52" s="1233"/>
      <c r="QUZ52" s="1233"/>
      <c r="QVA52" s="1233"/>
      <c r="QVB52" s="1233"/>
      <c r="QVC52" s="1233"/>
      <c r="QVD52" s="1233"/>
      <c r="QVE52" s="1233"/>
      <c r="QVF52" s="1232"/>
      <c r="QVG52" s="1233"/>
      <c r="QVH52" s="1233"/>
      <c r="QVI52" s="1233"/>
      <c r="QVJ52" s="1233"/>
      <c r="QVK52" s="1233"/>
      <c r="QVL52" s="1233"/>
      <c r="QVM52" s="1233"/>
      <c r="QVN52" s="1233"/>
      <c r="QVO52" s="1232"/>
      <c r="QVP52" s="1233"/>
      <c r="QVQ52" s="1233"/>
      <c r="QVR52" s="1233"/>
      <c r="QVS52" s="1233"/>
      <c r="QVT52" s="1233"/>
      <c r="QVU52" s="1233"/>
      <c r="QVV52" s="1233"/>
      <c r="QVW52" s="1233"/>
      <c r="QVX52" s="1232"/>
      <c r="QVY52" s="1233"/>
      <c r="QVZ52" s="1233"/>
      <c r="QWA52" s="1233"/>
      <c r="QWB52" s="1233"/>
      <c r="QWC52" s="1233"/>
      <c r="QWD52" s="1233"/>
      <c r="QWE52" s="1233"/>
      <c r="QWF52" s="1233"/>
      <c r="QWG52" s="1232"/>
      <c r="QWH52" s="1233"/>
      <c r="QWI52" s="1233"/>
      <c r="QWJ52" s="1233"/>
      <c r="QWK52" s="1233"/>
      <c r="QWL52" s="1233"/>
      <c r="QWM52" s="1233"/>
      <c r="QWN52" s="1233"/>
      <c r="QWO52" s="1233"/>
      <c r="QWP52" s="1232"/>
      <c r="QWQ52" s="1233"/>
      <c r="QWR52" s="1233"/>
      <c r="QWS52" s="1233"/>
      <c r="QWT52" s="1233"/>
      <c r="QWU52" s="1233"/>
      <c r="QWV52" s="1233"/>
      <c r="QWW52" s="1233"/>
      <c r="QWX52" s="1233"/>
      <c r="QWY52" s="1232"/>
      <c r="QWZ52" s="1233"/>
      <c r="QXA52" s="1233"/>
      <c r="QXB52" s="1233"/>
      <c r="QXC52" s="1233"/>
      <c r="QXD52" s="1233"/>
      <c r="QXE52" s="1233"/>
      <c r="QXF52" s="1233"/>
      <c r="QXG52" s="1233"/>
      <c r="QXH52" s="1232"/>
      <c r="QXI52" s="1233"/>
      <c r="QXJ52" s="1233"/>
      <c r="QXK52" s="1233"/>
      <c r="QXL52" s="1233"/>
      <c r="QXM52" s="1233"/>
      <c r="QXN52" s="1233"/>
      <c r="QXO52" s="1233"/>
      <c r="QXP52" s="1233"/>
      <c r="QXQ52" s="1232"/>
      <c r="QXR52" s="1233"/>
      <c r="QXS52" s="1233"/>
      <c r="QXT52" s="1233"/>
      <c r="QXU52" s="1233"/>
      <c r="QXV52" s="1233"/>
      <c r="QXW52" s="1233"/>
      <c r="QXX52" s="1233"/>
      <c r="QXY52" s="1233"/>
      <c r="QXZ52" s="1232"/>
      <c r="QYA52" s="1233"/>
      <c r="QYB52" s="1233"/>
      <c r="QYC52" s="1233"/>
      <c r="QYD52" s="1233"/>
      <c r="QYE52" s="1233"/>
      <c r="QYF52" s="1233"/>
      <c r="QYG52" s="1233"/>
      <c r="QYH52" s="1233"/>
      <c r="QYI52" s="1232"/>
      <c r="QYJ52" s="1233"/>
      <c r="QYK52" s="1233"/>
      <c r="QYL52" s="1233"/>
      <c r="QYM52" s="1233"/>
      <c r="QYN52" s="1233"/>
      <c r="QYO52" s="1233"/>
      <c r="QYP52" s="1233"/>
      <c r="QYQ52" s="1233"/>
      <c r="QYR52" s="1232"/>
      <c r="QYS52" s="1233"/>
      <c r="QYT52" s="1233"/>
      <c r="QYU52" s="1233"/>
      <c r="QYV52" s="1233"/>
      <c r="QYW52" s="1233"/>
      <c r="QYX52" s="1233"/>
      <c r="QYY52" s="1233"/>
      <c r="QYZ52" s="1233"/>
      <c r="QZA52" s="1232"/>
      <c r="QZB52" s="1233"/>
      <c r="QZC52" s="1233"/>
      <c r="QZD52" s="1233"/>
      <c r="QZE52" s="1233"/>
      <c r="QZF52" s="1233"/>
      <c r="QZG52" s="1233"/>
      <c r="QZH52" s="1233"/>
      <c r="QZI52" s="1233"/>
      <c r="QZJ52" s="1232"/>
      <c r="QZK52" s="1233"/>
      <c r="QZL52" s="1233"/>
      <c r="QZM52" s="1233"/>
      <c r="QZN52" s="1233"/>
      <c r="QZO52" s="1233"/>
      <c r="QZP52" s="1233"/>
      <c r="QZQ52" s="1233"/>
      <c r="QZR52" s="1233"/>
      <c r="QZS52" s="1232"/>
      <c r="QZT52" s="1233"/>
      <c r="QZU52" s="1233"/>
      <c r="QZV52" s="1233"/>
      <c r="QZW52" s="1233"/>
      <c r="QZX52" s="1233"/>
      <c r="QZY52" s="1233"/>
      <c r="QZZ52" s="1233"/>
      <c r="RAA52" s="1233"/>
      <c r="RAB52" s="1232"/>
      <c r="RAC52" s="1233"/>
      <c r="RAD52" s="1233"/>
      <c r="RAE52" s="1233"/>
      <c r="RAF52" s="1233"/>
      <c r="RAG52" s="1233"/>
      <c r="RAH52" s="1233"/>
      <c r="RAI52" s="1233"/>
      <c r="RAJ52" s="1233"/>
      <c r="RAK52" s="1232"/>
      <c r="RAL52" s="1233"/>
      <c r="RAM52" s="1233"/>
      <c r="RAN52" s="1233"/>
      <c r="RAO52" s="1233"/>
      <c r="RAP52" s="1233"/>
      <c r="RAQ52" s="1233"/>
      <c r="RAR52" s="1233"/>
      <c r="RAS52" s="1233"/>
      <c r="RAT52" s="1232"/>
      <c r="RAU52" s="1233"/>
      <c r="RAV52" s="1233"/>
      <c r="RAW52" s="1233"/>
      <c r="RAX52" s="1233"/>
      <c r="RAY52" s="1233"/>
      <c r="RAZ52" s="1233"/>
      <c r="RBA52" s="1233"/>
      <c r="RBB52" s="1233"/>
      <c r="RBC52" s="1232"/>
      <c r="RBD52" s="1233"/>
      <c r="RBE52" s="1233"/>
      <c r="RBF52" s="1233"/>
      <c r="RBG52" s="1233"/>
      <c r="RBH52" s="1233"/>
      <c r="RBI52" s="1233"/>
      <c r="RBJ52" s="1233"/>
      <c r="RBK52" s="1233"/>
      <c r="RBL52" s="1232"/>
      <c r="RBM52" s="1233"/>
      <c r="RBN52" s="1233"/>
      <c r="RBO52" s="1233"/>
      <c r="RBP52" s="1233"/>
      <c r="RBQ52" s="1233"/>
      <c r="RBR52" s="1233"/>
      <c r="RBS52" s="1233"/>
      <c r="RBT52" s="1233"/>
      <c r="RBU52" s="1232"/>
      <c r="RBV52" s="1233"/>
      <c r="RBW52" s="1233"/>
      <c r="RBX52" s="1233"/>
      <c r="RBY52" s="1233"/>
      <c r="RBZ52" s="1233"/>
      <c r="RCA52" s="1233"/>
      <c r="RCB52" s="1233"/>
      <c r="RCC52" s="1233"/>
      <c r="RCD52" s="1232"/>
      <c r="RCE52" s="1233"/>
      <c r="RCF52" s="1233"/>
      <c r="RCG52" s="1233"/>
      <c r="RCH52" s="1233"/>
      <c r="RCI52" s="1233"/>
      <c r="RCJ52" s="1233"/>
      <c r="RCK52" s="1233"/>
      <c r="RCL52" s="1233"/>
      <c r="RCM52" s="1232"/>
      <c r="RCN52" s="1233"/>
      <c r="RCO52" s="1233"/>
      <c r="RCP52" s="1233"/>
      <c r="RCQ52" s="1233"/>
      <c r="RCR52" s="1233"/>
      <c r="RCS52" s="1233"/>
      <c r="RCT52" s="1233"/>
      <c r="RCU52" s="1233"/>
      <c r="RCV52" s="1232"/>
      <c r="RCW52" s="1233"/>
      <c r="RCX52" s="1233"/>
      <c r="RCY52" s="1233"/>
      <c r="RCZ52" s="1233"/>
      <c r="RDA52" s="1233"/>
      <c r="RDB52" s="1233"/>
      <c r="RDC52" s="1233"/>
      <c r="RDD52" s="1233"/>
      <c r="RDE52" s="1232"/>
      <c r="RDF52" s="1233"/>
      <c r="RDG52" s="1233"/>
      <c r="RDH52" s="1233"/>
      <c r="RDI52" s="1233"/>
      <c r="RDJ52" s="1233"/>
      <c r="RDK52" s="1233"/>
      <c r="RDL52" s="1233"/>
      <c r="RDM52" s="1233"/>
      <c r="RDN52" s="1232"/>
      <c r="RDO52" s="1233"/>
      <c r="RDP52" s="1233"/>
      <c r="RDQ52" s="1233"/>
      <c r="RDR52" s="1233"/>
      <c r="RDS52" s="1233"/>
      <c r="RDT52" s="1233"/>
      <c r="RDU52" s="1233"/>
      <c r="RDV52" s="1233"/>
      <c r="RDW52" s="1232"/>
      <c r="RDX52" s="1233"/>
      <c r="RDY52" s="1233"/>
      <c r="RDZ52" s="1233"/>
      <c r="REA52" s="1233"/>
      <c r="REB52" s="1233"/>
      <c r="REC52" s="1233"/>
      <c r="RED52" s="1233"/>
      <c r="REE52" s="1233"/>
      <c r="REF52" s="1232"/>
      <c r="REG52" s="1233"/>
      <c r="REH52" s="1233"/>
      <c r="REI52" s="1233"/>
      <c r="REJ52" s="1233"/>
      <c r="REK52" s="1233"/>
      <c r="REL52" s="1233"/>
      <c r="REM52" s="1233"/>
      <c r="REN52" s="1233"/>
      <c r="REO52" s="1232"/>
      <c r="REP52" s="1233"/>
      <c r="REQ52" s="1233"/>
      <c r="RER52" s="1233"/>
      <c r="RES52" s="1233"/>
      <c r="RET52" s="1233"/>
      <c r="REU52" s="1233"/>
      <c r="REV52" s="1233"/>
      <c r="REW52" s="1233"/>
      <c r="REX52" s="1232"/>
      <c r="REY52" s="1233"/>
      <c r="REZ52" s="1233"/>
      <c r="RFA52" s="1233"/>
      <c r="RFB52" s="1233"/>
      <c r="RFC52" s="1233"/>
      <c r="RFD52" s="1233"/>
      <c r="RFE52" s="1233"/>
      <c r="RFF52" s="1233"/>
      <c r="RFG52" s="1232"/>
      <c r="RFH52" s="1233"/>
      <c r="RFI52" s="1233"/>
      <c r="RFJ52" s="1233"/>
      <c r="RFK52" s="1233"/>
      <c r="RFL52" s="1233"/>
      <c r="RFM52" s="1233"/>
      <c r="RFN52" s="1233"/>
      <c r="RFO52" s="1233"/>
      <c r="RFP52" s="1232"/>
      <c r="RFQ52" s="1233"/>
      <c r="RFR52" s="1233"/>
      <c r="RFS52" s="1233"/>
      <c r="RFT52" s="1233"/>
      <c r="RFU52" s="1233"/>
      <c r="RFV52" s="1233"/>
      <c r="RFW52" s="1233"/>
      <c r="RFX52" s="1233"/>
      <c r="RFY52" s="1232"/>
      <c r="RFZ52" s="1233"/>
      <c r="RGA52" s="1233"/>
      <c r="RGB52" s="1233"/>
      <c r="RGC52" s="1233"/>
      <c r="RGD52" s="1233"/>
      <c r="RGE52" s="1233"/>
      <c r="RGF52" s="1233"/>
      <c r="RGG52" s="1233"/>
      <c r="RGH52" s="1232"/>
      <c r="RGI52" s="1233"/>
      <c r="RGJ52" s="1233"/>
      <c r="RGK52" s="1233"/>
      <c r="RGL52" s="1233"/>
      <c r="RGM52" s="1233"/>
      <c r="RGN52" s="1233"/>
      <c r="RGO52" s="1233"/>
      <c r="RGP52" s="1233"/>
      <c r="RGQ52" s="1232"/>
      <c r="RGR52" s="1233"/>
      <c r="RGS52" s="1233"/>
      <c r="RGT52" s="1233"/>
      <c r="RGU52" s="1233"/>
      <c r="RGV52" s="1233"/>
      <c r="RGW52" s="1233"/>
      <c r="RGX52" s="1233"/>
      <c r="RGY52" s="1233"/>
      <c r="RGZ52" s="1232"/>
      <c r="RHA52" s="1233"/>
      <c r="RHB52" s="1233"/>
      <c r="RHC52" s="1233"/>
      <c r="RHD52" s="1233"/>
      <c r="RHE52" s="1233"/>
      <c r="RHF52" s="1233"/>
      <c r="RHG52" s="1233"/>
      <c r="RHH52" s="1233"/>
      <c r="RHI52" s="1232"/>
      <c r="RHJ52" s="1233"/>
      <c r="RHK52" s="1233"/>
      <c r="RHL52" s="1233"/>
      <c r="RHM52" s="1233"/>
      <c r="RHN52" s="1233"/>
      <c r="RHO52" s="1233"/>
      <c r="RHP52" s="1233"/>
      <c r="RHQ52" s="1233"/>
      <c r="RHR52" s="1232"/>
      <c r="RHS52" s="1233"/>
      <c r="RHT52" s="1233"/>
      <c r="RHU52" s="1233"/>
      <c r="RHV52" s="1233"/>
      <c r="RHW52" s="1233"/>
      <c r="RHX52" s="1233"/>
      <c r="RHY52" s="1233"/>
      <c r="RHZ52" s="1233"/>
      <c r="RIA52" s="1232"/>
      <c r="RIB52" s="1233"/>
      <c r="RIC52" s="1233"/>
      <c r="RID52" s="1233"/>
      <c r="RIE52" s="1233"/>
      <c r="RIF52" s="1233"/>
      <c r="RIG52" s="1233"/>
      <c r="RIH52" s="1233"/>
      <c r="RII52" s="1233"/>
      <c r="RIJ52" s="1232"/>
      <c r="RIK52" s="1233"/>
      <c r="RIL52" s="1233"/>
      <c r="RIM52" s="1233"/>
      <c r="RIN52" s="1233"/>
      <c r="RIO52" s="1233"/>
      <c r="RIP52" s="1233"/>
      <c r="RIQ52" s="1233"/>
      <c r="RIR52" s="1233"/>
      <c r="RIS52" s="1232"/>
      <c r="RIT52" s="1233"/>
      <c r="RIU52" s="1233"/>
      <c r="RIV52" s="1233"/>
      <c r="RIW52" s="1233"/>
      <c r="RIX52" s="1233"/>
      <c r="RIY52" s="1233"/>
      <c r="RIZ52" s="1233"/>
      <c r="RJA52" s="1233"/>
      <c r="RJB52" s="1232"/>
      <c r="RJC52" s="1233"/>
      <c r="RJD52" s="1233"/>
      <c r="RJE52" s="1233"/>
      <c r="RJF52" s="1233"/>
      <c r="RJG52" s="1233"/>
      <c r="RJH52" s="1233"/>
      <c r="RJI52" s="1233"/>
      <c r="RJJ52" s="1233"/>
      <c r="RJK52" s="1232"/>
      <c r="RJL52" s="1233"/>
      <c r="RJM52" s="1233"/>
      <c r="RJN52" s="1233"/>
      <c r="RJO52" s="1233"/>
      <c r="RJP52" s="1233"/>
      <c r="RJQ52" s="1233"/>
      <c r="RJR52" s="1233"/>
      <c r="RJS52" s="1233"/>
      <c r="RJT52" s="1232"/>
      <c r="RJU52" s="1233"/>
      <c r="RJV52" s="1233"/>
      <c r="RJW52" s="1233"/>
      <c r="RJX52" s="1233"/>
      <c r="RJY52" s="1233"/>
      <c r="RJZ52" s="1233"/>
      <c r="RKA52" s="1233"/>
      <c r="RKB52" s="1233"/>
      <c r="RKC52" s="1232"/>
      <c r="RKD52" s="1233"/>
      <c r="RKE52" s="1233"/>
      <c r="RKF52" s="1233"/>
      <c r="RKG52" s="1233"/>
      <c r="RKH52" s="1233"/>
      <c r="RKI52" s="1233"/>
      <c r="RKJ52" s="1233"/>
      <c r="RKK52" s="1233"/>
      <c r="RKL52" s="1232"/>
      <c r="RKM52" s="1233"/>
      <c r="RKN52" s="1233"/>
      <c r="RKO52" s="1233"/>
      <c r="RKP52" s="1233"/>
      <c r="RKQ52" s="1233"/>
      <c r="RKR52" s="1233"/>
      <c r="RKS52" s="1233"/>
      <c r="RKT52" s="1233"/>
      <c r="RKU52" s="1232"/>
      <c r="RKV52" s="1233"/>
      <c r="RKW52" s="1233"/>
      <c r="RKX52" s="1233"/>
      <c r="RKY52" s="1233"/>
      <c r="RKZ52" s="1233"/>
      <c r="RLA52" s="1233"/>
      <c r="RLB52" s="1233"/>
      <c r="RLC52" s="1233"/>
      <c r="RLD52" s="1232"/>
      <c r="RLE52" s="1233"/>
      <c r="RLF52" s="1233"/>
      <c r="RLG52" s="1233"/>
      <c r="RLH52" s="1233"/>
      <c r="RLI52" s="1233"/>
      <c r="RLJ52" s="1233"/>
      <c r="RLK52" s="1233"/>
      <c r="RLL52" s="1233"/>
      <c r="RLM52" s="1232"/>
      <c r="RLN52" s="1233"/>
      <c r="RLO52" s="1233"/>
      <c r="RLP52" s="1233"/>
      <c r="RLQ52" s="1233"/>
      <c r="RLR52" s="1233"/>
      <c r="RLS52" s="1233"/>
      <c r="RLT52" s="1233"/>
      <c r="RLU52" s="1233"/>
      <c r="RLV52" s="1232"/>
      <c r="RLW52" s="1233"/>
      <c r="RLX52" s="1233"/>
      <c r="RLY52" s="1233"/>
      <c r="RLZ52" s="1233"/>
      <c r="RMA52" s="1233"/>
      <c r="RMB52" s="1233"/>
      <c r="RMC52" s="1233"/>
      <c r="RMD52" s="1233"/>
      <c r="RME52" s="1232"/>
      <c r="RMF52" s="1233"/>
      <c r="RMG52" s="1233"/>
      <c r="RMH52" s="1233"/>
      <c r="RMI52" s="1233"/>
      <c r="RMJ52" s="1233"/>
      <c r="RMK52" s="1233"/>
      <c r="RML52" s="1233"/>
      <c r="RMM52" s="1233"/>
      <c r="RMN52" s="1232"/>
      <c r="RMO52" s="1233"/>
      <c r="RMP52" s="1233"/>
      <c r="RMQ52" s="1233"/>
      <c r="RMR52" s="1233"/>
      <c r="RMS52" s="1233"/>
      <c r="RMT52" s="1233"/>
      <c r="RMU52" s="1233"/>
      <c r="RMV52" s="1233"/>
      <c r="RMW52" s="1232"/>
      <c r="RMX52" s="1233"/>
      <c r="RMY52" s="1233"/>
      <c r="RMZ52" s="1233"/>
      <c r="RNA52" s="1233"/>
      <c r="RNB52" s="1233"/>
      <c r="RNC52" s="1233"/>
      <c r="RND52" s="1233"/>
      <c r="RNE52" s="1233"/>
      <c r="RNF52" s="1232"/>
      <c r="RNG52" s="1233"/>
      <c r="RNH52" s="1233"/>
      <c r="RNI52" s="1233"/>
      <c r="RNJ52" s="1233"/>
      <c r="RNK52" s="1233"/>
      <c r="RNL52" s="1233"/>
      <c r="RNM52" s="1233"/>
      <c r="RNN52" s="1233"/>
      <c r="RNO52" s="1232"/>
      <c r="RNP52" s="1233"/>
      <c r="RNQ52" s="1233"/>
      <c r="RNR52" s="1233"/>
      <c r="RNS52" s="1233"/>
      <c r="RNT52" s="1233"/>
      <c r="RNU52" s="1233"/>
      <c r="RNV52" s="1233"/>
      <c r="RNW52" s="1233"/>
      <c r="RNX52" s="1232"/>
      <c r="RNY52" s="1233"/>
      <c r="RNZ52" s="1233"/>
      <c r="ROA52" s="1233"/>
      <c r="ROB52" s="1233"/>
      <c r="ROC52" s="1233"/>
      <c r="ROD52" s="1233"/>
      <c r="ROE52" s="1233"/>
      <c r="ROF52" s="1233"/>
      <c r="ROG52" s="1232"/>
      <c r="ROH52" s="1233"/>
      <c r="ROI52" s="1233"/>
      <c r="ROJ52" s="1233"/>
      <c r="ROK52" s="1233"/>
      <c r="ROL52" s="1233"/>
      <c r="ROM52" s="1233"/>
      <c r="RON52" s="1233"/>
      <c r="ROO52" s="1233"/>
      <c r="ROP52" s="1232"/>
      <c r="ROQ52" s="1233"/>
      <c r="ROR52" s="1233"/>
      <c r="ROS52" s="1233"/>
      <c r="ROT52" s="1233"/>
      <c r="ROU52" s="1233"/>
      <c r="ROV52" s="1233"/>
      <c r="ROW52" s="1233"/>
      <c r="ROX52" s="1233"/>
      <c r="ROY52" s="1232"/>
      <c r="ROZ52" s="1233"/>
      <c r="RPA52" s="1233"/>
      <c r="RPB52" s="1233"/>
      <c r="RPC52" s="1233"/>
      <c r="RPD52" s="1233"/>
      <c r="RPE52" s="1233"/>
      <c r="RPF52" s="1233"/>
      <c r="RPG52" s="1233"/>
      <c r="RPH52" s="1232"/>
      <c r="RPI52" s="1233"/>
      <c r="RPJ52" s="1233"/>
      <c r="RPK52" s="1233"/>
      <c r="RPL52" s="1233"/>
      <c r="RPM52" s="1233"/>
      <c r="RPN52" s="1233"/>
      <c r="RPO52" s="1233"/>
      <c r="RPP52" s="1233"/>
      <c r="RPQ52" s="1232"/>
      <c r="RPR52" s="1233"/>
      <c r="RPS52" s="1233"/>
      <c r="RPT52" s="1233"/>
      <c r="RPU52" s="1233"/>
      <c r="RPV52" s="1233"/>
      <c r="RPW52" s="1233"/>
      <c r="RPX52" s="1233"/>
      <c r="RPY52" s="1233"/>
      <c r="RPZ52" s="1232"/>
      <c r="RQA52" s="1233"/>
      <c r="RQB52" s="1233"/>
      <c r="RQC52" s="1233"/>
      <c r="RQD52" s="1233"/>
      <c r="RQE52" s="1233"/>
      <c r="RQF52" s="1233"/>
      <c r="RQG52" s="1233"/>
      <c r="RQH52" s="1233"/>
      <c r="RQI52" s="1232"/>
      <c r="RQJ52" s="1233"/>
      <c r="RQK52" s="1233"/>
      <c r="RQL52" s="1233"/>
      <c r="RQM52" s="1233"/>
      <c r="RQN52" s="1233"/>
      <c r="RQO52" s="1233"/>
      <c r="RQP52" s="1233"/>
      <c r="RQQ52" s="1233"/>
      <c r="RQR52" s="1232"/>
      <c r="RQS52" s="1233"/>
      <c r="RQT52" s="1233"/>
      <c r="RQU52" s="1233"/>
      <c r="RQV52" s="1233"/>
      <c r="RQW52" s="1233"/>
      <c r="RQX52" s="1233"/>
      <c r="RQY52" s="1233"/>
      <c r="RQZ52" s="1233"/>
      <c r="RRA52" s="1232"/>
      <c r="RRB52" s="1233"/>
      <c r="RRC52" s="1233"/>
      <c r="RRD52" s="1233"/>
      <c r="RRE52" s="1233"/>
      <c r="RRF52" s="1233"/>
      <c r="RRG52" s="1233"/>
      <c r="RRH52" s="1233"/>
      <c r="RRI52" s="1233"/>
      <c r="RRJ52" s="1232"/>
      <c r="RRK52" s="1233"/>
      <c r="RRL52" s="1233"/>
      <c r="RRM52" s="1233"/>
      <c r="RRN52" s="1233"/>
      <c r="RRO52" s="1233"/>
      <c r="RRP52" s="1233"/>
      <c r="RRQ52" s="1233"/>
      <c r="RRR52" s="1233"/>
      <c r="RRS52" s="1232"/>
      <c r="RRT52" s="1233"/>
      <c r="RRU52" s="1233"/>
      <c r="RRV52" s="1233"/>
      <c r="RRW52" s="1233"/>
      <c r="RRX52" s="1233"/>
      <c r="RRY52" s="1233"/>
      <c r="RRZ52" s="1233"/>
      <c r="RSA52" s="1233"/>
      <c r="RSB52" s="1232"/>
      <c r="RSC52" s="1233"/>
      <c r="RSD52" s="1233"/>
      <c r="RSE52" s="1233"/>
      <c r="RSF52" s="1233"/>
      <c r="RSG52" s="1233"/>
      <c r="RSH52" s="1233"/>
      <c r="RSI52" s="1233"/>
      <c r="RSJ52" s="1233"/>
      <c r="RSK52" s="1232"/>
      <c r="RSL52" s="1233"/>
      <c r="RSM52" s="1233"/>
      <c r="RSN52" s="1233"/>
      <c r="RSO52" s="1233"/>
      <c r="RSP52" s="1233"/>
      <c r="RSQ52" s="1233"/>
      <c r="RSR52" s="1233"/>
      <c r="RSS52" s="1233"/>
      <c r="RST52" s="1232"/>
      <c r="RSU52" s="1233"/>
      <c r="RSV52" s="1233"/>
      <c r="RSW52" s="1233"/>
      <c r="RSX52" s="1233"/>
      <c r="RSY52" s="1233"/>
      <c r="RSZ52" s="1233"/>
      <c r="RTA52" s="1233"/>
      <c r="RTB52" s="1233"/>
      <c r="RTC52" s="1232"/>
      <c r="RTD52" s="1233"/>
      <c r="RTE52" s="1233"/>
      <c r="RTF52" s="1233"/>
      <c r="RTG52" s="1233"/>
      <c r="RTH52" s="1233"/>
      <c r="RTI52" s="1233"/>
      <c r="RTJ52" s="1233"/>
      <c r="RTK52" s="1233"/>
      <c r="RTL52" s="1232"/>
      <c r="RTM52" s="1233"/>
      <c r="RTN52" s="1233"/>
      <c r="RTO52" s="1233"/>
      <c r="RTP52" s="1233"/>
      <c r="RTQ52" s="1233"/>
      <c r="RTR52" s="1233"/>
      <c r="RTS52" s="1233"/>
      <c r="RTT52" s="1233"/>
      <c r="RTU52" s="1232"/>
      <c r="RTV52" s="1233"/>
      <c r="RTW52" s="1233"/>
      <c r="RTX52" s="1233"/>
      <c r="RTY52" s="1233"/>
      <c r="RTZ52" s="1233"/>
      <c r="RUA52" s="1233"/>
      <c r="RUB52" s="1233"/>
      <c r="RUC52" s="1233"/>
      <c r="RUD52" s="1232"/>
      <c r="RUE52" s="1233"/>
      <c r="RUF52" s="1233"/>
      <c r="RUG52" s="1233"/>
      <c r="RUH52" s="1233"/>
      <c r="RUI52" s="1233"/>
      <c r="RUJ52" s="1233"/>
      <c r="RUK52" s="1233"/>
      <c r="RUL52" s="1233"/>
      <c r="RUM52" s="1232"/>
      <c r="RUN52" s="1233"/>
      <c r="RUO52" s="1233"/>
      <c r="RUP52" s="1233"/>
      <c r="RUQ52" s="1233"/>
      <c r="RUR52" s="1233"/>
      <c r="RUS52" s="1233"/>
      <c r="RUT52" s="1233"/>
      <c r="RUU52" s="1233"/>
      <c r="RUV52" s="1232"/>
      <c r="RUW52" s="1233"/>
      <c r="RUX52" s="1233"/>
      <c r="RUY52" s="1233"/>
      <c r="RUZ52" s="1233"/>
      <c r="RVA52" s="1233"/>
      <c r="RVB52" s="1233"/>
      <c r="RVC52" s="1233"/>
      <c r="RVD52" s="1233"/>
      <c r="RVE52" s="1232"/>
      <c r="RVF52" s="1233"/>
      <c r="RVG52" s="1233"/>
      <c r="RVH52" s="1233"/>
      <c r="RVI52" s="1233"/>
      <c r="RVJ52" s="1233"/>
      <c r="RVK52" s="1233"/>
      <c r="RVL52" s="1233"/>
      <c r="RVM52" s="1233"/>
      <c r="RVN52" s="1232"/>
      <c r="RVO52" s="1233"/>
      <c r="RVP52" s="1233"/>
      <c r="RVQ52" s="1233"/>
      <c r="RVR52" s="1233"/>
      <c r="RVS52" s="1233"/>
      <c r="RVT52" s="1233"/>
      <c r="RVU52" s="1233"/>
      <c r="RVV52" s="1233"/>
      <c r="RVW52" s="1232"/>
      <c r="RVX52" s="1233"/>
      <c r="RVY52" s="1233"/>
      <c r="RVZ52" s="1233"/>
      <c r="RWA52" s="1233"/>
      <c r="RWB52" s="1233"/>
      <c r="RWC52" s="1233"/>
      <c r="RWD52" s="1233"/>
      <c r="RWE52" s="1233"/>
      <c r="RWF52" s="1232"/>
      <c r="RWG52" s="1233"/>
      <c r="RWH52" s="1233"/>
      <c r="RWI52" s="1233"/>
      <c r="RWJ52" s="1233"/>
      <c r="RWK52" s="1233"/>
      <c r="RWL52" s="1233"/>
      <c r="RWM52" s="1233"/>
      <c r="RWN52" s="1233"/>
      <c r="RWO52" s="1232"/>
      <c r="RWP52" s="1233"/>
      <c r="RWQ52" s="1233"/>
      <c r="RWR52" s="1233"/>
      <c r="RWS52" s="1233"/>
      <c r="RWT52" s="1233"/>
      <c r="RWU52" s="1233"/>
      <c r="RWV52" s="1233"/>
      <c r="RWW52" s="1233"/>
      <c r="RWX52" s="1232"/>
      <c r="RWY52" s="1233"/>
      <c r="RWZ52" s="1233"/>
      <c r="RXA52" s="1233"/>
      <c r="RXB52" s="1233"/>
      <c r="RXC52" s="1233"/>
      <c r="RXD52" s="1233"/>
      <c r="RXE52" s="1233"/>
      <c r="RXF52" s="1233"/>
      <c r="RXG52" s="1232"/>
      <c r="RXH52" s="1233"/>
      <c r="RXI52" s="1233"/>
      <c r="RXJ52" s="1233"/>
      <c r="RXK52" s="1233"/>
      <c r="RXL52" s="1233"/>
      <c r="RXM52" s="1233"/>
      <c r="RXN52" s="1233"/>
      <c r="RXO52" s="1233"/>
      <c r="RXP52" s="1232"/>
      <c r="RXQ52" s="1233"/>
      <c r="RXR52" s="1233"/>
      <c r="RXS52" s="1233"/>
      <c r="RXT52" s="1233"/>
      <c r="RXU52" s="1233"/>
      <c r="RXV52" s="1233"/>
      <c r="RXW52" s="1233"/>
      <c r="RXX52" s="1233"/>
      <c r="RXY52" s="1232"/>
      <c r="RXZ52" s="1233"/>
      <c r="RYA52" s="1233"/>
      <c r="RYB52" s="1233"/>
      <c r="RYC52" s="1233"/>
      <c r="RYD52" s="1233"/>
      <c r="RYE52" s="1233"/>
      <c r="RYF52" s="1233"/>
      <c r="RYG52" s="1233"/>
      <c r="RYH52" s="1232"/>
      <c r="RYI52" s="1233"/>
      <c r="RYJ52" s="1233"/>
      <c r="RYK52" s="1233"/>
      <c r="RYL52" s="1233"/>
      <c r="RYM52" s="1233"/>
      <c r="RYN52" s="1233"/>
      <c r="RYO52" s="1233"/>
      <c r="RYP52" s="1233"/>
      <c r="RYQ52" s="1232"/>
      <c r="RYR52" s="1233"/>
      <c r="RYS52" s="1233"/>
      <c r="RYT52" s="1233"/>
      <c r="RYU52" s="1233"/>
      <c r="RYV52" s="1233"/>
      <c r="RYW52" s="1233"/>
      <c r="RYX52" s="1233"/>
      <c r="RYY52" s="1233"/>
      <c r="RYZ52" s="1232"/>
      <c r="RZA52" s="1233"/>
      <c r="RZB52" s="1233"/>
      <c r="RZC52" s="1233"/>
      <c r="RZD52" s="1233"/>
      <c r="RZE52" s="1233"/>
      <c r="RZF52" s="1233"/>
      <c r="RZG52" s="1233"/>
      <c r="RZH52" s="1233"/>
      <c r="RZI52" s="1232"/>
      <c r="RZJ52" s="1233"/>
      <c r="RZK52" s="1233"/>
      <c r="RZL52" s="1233"/>
      <c r="RZM52" s="1233"/>
      <c r="RZN52" s="1233"/>
      <c r="RZO52" s="1233"/>
      <c r="RZP52" s="1233"/>
      <c r="RZQ52" s="1233"/>
      <c r="RZR52" s="1232"/>
      <c r="RZS52" s="1233"/>
      <c r="RZT52" s="1233"/>
      <c r="RZU52" s="1233"/>
      <c r="RZV52" s="1233"/>
      <c r="RZW52" s="1233"/>
      <c r="RZX52" s="1233"/>
      <c r="RZY52" s="1233"/>
      <c r="RZZ52" s="1233"/>
      <c r="SAA52" s="1232"/>
      <c r="SAB52" s="1233"/>
      <c r="SAC52" s="1233"/>
      <c r="SAD52" s="1233"/>
      <c r="SAE52" s="1233"/>
      <c r="SAF52" s="1233"/>
      <c r="SAG52" s="1233"/>
      <c r="SAH52" s="1233"/>
      <c r="SAI52" s="1233"/>
      <c r="SAJ52" s="1232"/>
      <c r="SAK52" s="1233"/>
      <c r="SAL52" s="1233"/>
      <c r="SAM52" s="1233"/>
      <c r="SAN52" s="1233"/>
      <c r="SAO52" s="1233"/>
      <c r="SAP52" s="1233"/>
      <c r="SAQ52" s="1233"/>
      <c r="SAR52" s="1233"/>
      <c r="SAS52" s="1232"/>
      <c r="SAT52" s="1233"/>
      <c r="SAU52" s="1233"/>
      <c r="SAV52" s="1233"/>
      <c r="SAW52" s="1233"/>
      <c r="SAX52" s="1233"/>
      <c r="SAY52" s="1233"/>
      <c r="SAZ52" s="1233"/>
      <c r="SBA52" s="1233"/>
      <c r="SBB52" s="1232"/>
      <c r="SBC52" s="1233"/>
      <c r="SBD52" s="1233"/>
      <c r="SBE52" s="1233"/>
      <c r="SBF52" s="1233"/>
      <c r="SBG52" s="1233"/>
      <c r="SBH52" s="1233"/>
      <c r="SBI52" s="1233"/>
      <c r="SBJ52" s="1233"/>
      <c r="SBK52" s="1232"/>
      <c r="SBL52" s="1233"/>
      <c r="SBM52" s="1233"/>
      <c r="SBN52" s="1233"/>
      <c r="SBO52" s="1233"/>
      <c r="SBP52" s="1233"/>
      <c r="SBQ52" s="1233"/>
      <c r="SBR52" s="1233"/>
      <c r="SBS52" s="1233"/>
      <c r="SBT52" s="1232"/>
      <c r="SBU52" s="1233"/>
      <c r="SBV52" s="1233"/>
      <c r="SBW52" s="1233"/>
      <c r="SBX52" s="1233"/>
      <c r="SBY52" s="1233"/>
      <c r="SBZ52" s="1233"/>
      <c r="SCA52" s="1233"/>
      <c r="SCB52" s="1233"/>
      <c r="SCC52" s="1232"/>
      <c r="SCD52" s="1233"/>
      <c r="SCE52" s="1233"/>
      <c r="SCF52" s="1233"/>
      <c r="SCG52" s="1233"/>
      <c r="SCH52" s="1233"/>
      <c r="SCI52" s="1233"/>
      <c r="SCJ52" s="1233"/>
      <c r="SCK52" s="1233"/>
      <c r="SCL52" s="1232"/>
      <c r="SCM52" s="1233"/>
      <c r="SCN52" s="1233"/>
      <c r="SCO52" s="1233"/>
      <c r="SCP52" s="1233"/>
      <c r="SCQ52" s="1233"/>
      <c r="SCR52" s="1233"/>
      <c r="SCS52" s="1233"/>
      <c r="SCT52" s="1233"/>
      <c r="SCU52" s="1232"/>
      <c r="SCV52" s="1233"/>
      <c r="SCW52" s="1233"/>
      <c r="SCX52" s="1233"/>
      <c r="SCY52" s="1233"/>
      <c r="SCZ52" s="1233"/>
      <c r="SDA52" s="1233"/>
      <c r="SDB52" s="1233"/>
      <c r="SDC52" s="1233"/>
      <c r="SDD52" s="1232"/>
      <c r="SDE52" s="1233"/>
      <c r="SDF52" s="1233"/>
      <c r="SDG52" s="1233"/>
      <c r="SDH52" s="1233"/>
      <c r="SDI52" s="1233"/>
      <c r="SDJ52" s="1233"/>
      <c r="SDK52" s="1233"/>
      <c r="SDL52" s="1233"/>
      <c r="SDM52" s="1232"/>
      <c r="SDN52" s="1233"/>
      <c r="SDO52" s="1233"/>
      <c r="SDP52" s="1233"/>
      <c r="SDQ52" s="1233"/>
      <c r="SDR52" s="1233"/>
      <c r="SDS52" s="1233"/>
      <c r="SDT52" s="1233"/>
      <c r="SDU52" s="1233"/>
      <c r="SDV52" s="1232"/>
      <c r="SDW52" s="1233"/>
      <c r="SDX52" s="1233"/>
      <c r="SDY52" s="1233"/>
      <c r="SDZ52" s="1233"/>
      <c r="SEA52" s="1233"/>
      <c r="SEB52" s="1233"/>
      <c r="SEC52" s="1233"/>
      <c r="SED52" s="1233"/>
      <c r="SEE52" s="1232"/>
      <c r="SEF52" s="1233"/>
      <c r="SEG52" s="1233"/>
      <c r="SEH52" s="1233"/>
      <c r="SEI52" s="1233"/>
      <c r="SEJ52" s="1233"/>
      <c r="SEK52" s="1233"/>
      <c r="SEL52" s="1233"/>
      <c r="SEM52" s="1233"/>
      <c r="SEN52" s="1232"/>
      <c r="SEO52" s="1233"/>
      <c r="SEP52" s="1233"/>
      <c r="SEQ52" s="1233"/>
      <c r="SER52" s="1233"/>
      <c r="SES52" s="1233"/>
      <c r="SET52" s="1233"/>
      <c r="SEU52" s="1233"/>
      <c r="SEV52" s="1233"/>
      <c r="SEW52" s="1232"/>
      <c r="SEX52" s="1233"/>
      <c r="SEY52" s="1233"/>
      <c r="SEZ52" s="1233"/>
      <c r="SFA52" s="1233"/>
      <c r="SFB52" s="1233"/>
      <c r="SFC52" s="1233"/>
      <c r="SFD52" s="1233"/>
      <c r="SFE52" s="1233"/>
      <c r="SFF52" s="1232"/>
      <c r="SFG52" s="1233"/>
      <c r="SFH52" s="1233"/>
      <c r="SFI52" s="1233"/>
      <c r="SFJ52" s="1233"/>
      <c r="SFK52" s="1233"/>
      <c r="SFL52" s="1233"/>
      <c r="SFM52" s="1233"/>
      <c r="SFN52" s="1233"/>
      <c r="SFO52" s="1232"/>
      <c r="SFP52" s="1233"/>
      <c r="SFQ52" s="1233"/>
      <c r="SFR52" s="1233"/>
      <c r="SFS52" s="1233"/>
      <c r="SFT52" s="1233"/>
      <c r="SFU52" s="1233"/>
      <c r="SFV52" s="1233"/>
      <c r="SFW52" s="1233"/>
      <c r="SFX52" s="1232"/>
      <c r="SFY52" s="1233"/>
      <c r="SFZ52" s="1233"/>
      <c r="SGA52" s="1233"/>
      <c r="SGB52" s="1233"/>
      <c r="SGC52" s="1233"/>
      <c r="SGD52" s="1233"/>
      <c r="SGE52" s="1233"/>
      <c r="SGF52" s="1233"/>
      <c r="SGG52" s="1232"/>
      <c r="SGH52" s="1233"/>
      <c r="SGI52" s="1233"/>
      <c r="SGJ52" s="1233"/>
      <c r="SGK52" s="1233"/>
      <c r="SGL52" s="1233"/>
      <c r="SGM52" s="1233"/>
      <c r="SGN52" s="1233"/>
      <c r="SGO52" s="1233"/>
      <c r="SGP52" s="1232"/>
      <c r="SGQ52" s="1233"/>
      <c r="SGR52" s="1233"/>
      <c r="SGS52" s="1233"/>
      <c r="SGT52" s="1233"/>
      <c r="SGU52" s="1233"/>
      <c r="SGV52" s="1233"/>
      <c r="SGW52" s="1233"/>
      <c r="SGX52" s="1233"/>
      <c r="SGY52" s="1232"/>
      <c r="SGZ52" s="1233"/>
      <c r="SHA52" s="1233"/>
      <c r="SHB52" s="1233"/>
      <c r="SHC52" s="1233"/>
      <c r="SHD52" s="1233"/>
      <c r="SHE52" s="1233"/>
      <c r="SHF52" s="1233"/>
      <c r="SHG52" s="1233"/>
      <c r="SHH52" s="1232"/>
      <c r="SHI52" s="1233"/>
      <c r="SHJ52" s="1233"/>
      <c r="SHK52" s="1233"/>
      <c r="SHL52" s="1233"/>
      <c r="SHM52" s="1233"/>
      <c r="SHN52" s="1233"/>
      <c r="SHO52" s="1233"/>
      <c r="SHP52" s="1233"/>
      <c r="SHQ52" s="1232"/>
      <c r="SHR52" s="1233"/>
      <c r="SHS52" s="1233"/>
      <c r="SHT52" s="1233"/>
      <c r="SHU52" s="1233"/>
      <c r="SHV52" s="1233"/>
      <c r="SHW52" s="1233"/>
      <c r="SHX52" s="1233"/>
      <c r="SHY52" s="1233"/>
      <c r="SHZ52" s="1232"/>
      <c r="SIA52" s="1233"/>
      <c r="SIB52" s="1233"/>
      <c r="SIC52" s="1233"/>
      <c r="SID52" s="1233"/>
      <c r="SIE52" s="1233"/>
      <c r="SIF52" s="1233"/>
      <c r="SIG52" s="1233"/>
      <c r="SIH52" s="1233"/>
      <c r="SII52" s="1232"/>
      <c r="SIJ52" s="1233"/>
      <c r="SIK52" s="1233"/>
      <c r="SIL52" s="1233"/>
      <c r="SIM52" s="1233"/>
      <c r="SIN52" s="1233"/>
      <c r="SIO52" s="1233"/>
      <c r="SIP52" s="1233"/>
      <c r="SIQ52" s="1233"/>
      <c r="SIR52" s="1232"/>
      <c r="SIS52" s="1233"/>
      <c r="SIT52" s="1233"/>
      <c r="SIU52" s="1233"/>
      <c r="SIV52" s="1233"/>
      <c r="SIW52" s="1233"/>
      <c r="SIX52" s="1233"/>
      <c r="SIY52" s="1233"/>
      <c r="SIZ52" s="1233"/>
      <c r="SJA52" s="1232"/>
      <c r="SJB52" s="1233"/>
      <c r="SJC52" s="1233"/>
      <c r="SJD52" s="1233"/>
      <c r="SJE52" s="1233"/>
      <c r="SJF52" s="1233"/>
      <c r="SJG52" s="1233"/>
      <c r="SJH52" s="1233"/>
      <c r="SJI52" s="1233"/>
      <c r="SJJ52" s="1232"/>
      <c r="SJK52" s="1233"/>
      <c r="SJL52" s="1233"/>
      <c r="SJM52" s="1233"/>
      <c r="SJN52" s="1233"/>
      <c r="SJO52" s="1233"/>
      <c r="SJP52" s="1233"/>
      <c r="SJQ52" s="1233"/>
      <c r="SJR52" s="1233"/>
      <c r="SJS52" s="1232"/>
      <c r="SJT52" s="1233"/>
      <c r="SJU52" s="1233"/>
      <c r="SJV52" s="1233"/>
      <c r="SJW52" s="1233"/>
      <c r="SJX52" s="1233"/>
      <c r="SJY52" s="1233"/>
      <c r="SJZ52" s="1233"/>
      <c r="SKA52" s="1233"/>
      <c r="SKB52" s="1232"/>
      <c r="SKC52" s="1233"/>
      <c r="SKD52" s="1233"/>
      <c r="SKE52" s="1233"/>
      <c r="SKF52" s="1233"/>
      <c r="SKG52" s="1233"/>
      <c r="SKH52" s="1233"/>
      <c r="SKI52" s="1233"/>
      <c r="SKJ52" s="1233"/>
      <c r="SKK52" s="1232"/>
      <c r="SKL52" s="1233"/>
      <c r="SKM52" s="1233"/>
      <c r="SKN52" s="1233"/>
      <c r="SKO52" s="1233"/>
      <c r="SKP52" s="1233"/>
      <c r="SKQ52" s="1233"/>
      <c r="SKR52" s="1233"/>
      <c r="SKS52" s="1233"/>
      <c r="SKT52" s="1232"/>
      <c r="SKU52" s="1233"/>
      <c r="SKV52" s="1233"/>
      <c r="SKW52" s="1233"/>
      <c r="SKX52" s="1233"/>
      <c r="SKY52" s="1233"/>
      <c r="SKZ52" s="1233"/>
      <c r="SLA52" s="1233"/>
      <c r="SLB52" s="1233"/>
      <c r="SLC52" s="1232"/>
      <c r="SLD52" s="1233"/>
      <c r="SLE52" s="1233"/>
      <c r="SLF52" s="1233"/>
      <c r="SLG52" s="1233"/>
      <c r="SLH52" s="1233"/>
      <c r="SLI52" s="1233"/>
      <c r="SLJ52" s="1233"/>
      <c r="SLK52" s="1233"/>
      <c r="SLL52" s="1232"/>
      <c r="SLM52" s="1233"/>
      <c r="SLN52" s="1233"/>
      <c r="SLO52" s="1233"/>
      <c r="SLP52" s="1233"/>
      <c r="SLQ52" s="1233"/>
      <c r="SLR52" s="1233"/>
      <c r="SLS52" s="1233"/>
      <c r="SLT52" s="1233"/>
      <c r="SLU52" s="1232"/>
      <c r="SLV52" s="1233"/>
      <c r="SLW52" s="1233"/>
      <c r="SLX52" s="1233"/>
      <c r="SLY52" s="1233"/>
      <c r="SLZ52" s="1233"/>
      <c r="SMA52" s="1233"/>
      <c r="SMB52" s="1233"/>
      <c r="SMC52" s="1233"/>
      <c r="SMD52" s="1232"/>
      <c r="SME52" s="1233"/>
      <c r="SMF52" s="1233"/>
      <c r="SMG52" s="1233"/>
      <c r="SMH52" s="1233"/>
      <c r="SMI52" s="1233"/>
      <c r="SMJ52" s="1233"/>
      <c r="SMK52" s="1233"/>
      <c r="SML52" s="1233"/>
      <c r="SMM52" s="1232"/>
      <c r="SMN52" s="1233"/>
      <c r="SMO52" s="1233"/>
      <c r="SMP52" s="1233"/>
      <c r="SMQ52" s="1233"/>
      <c r="SMR52" s="1233"/>
      <c r="SMS52" s="1233"/>
      <c r="SMT52" s="1233"/>
      <c r="SMU52" s="1233"/>
      <c r="SMV52" s="1232"/>
      <c r="SMW52" s="1233"/>
      <c r="SMX52" s="1233"/>
      <c r="SMY52" s="1233"/>
      <c r="SMZ52" s="1233"/>
      <c r="SNA52" s="1233"/>
      <c r="SNB52" s="1233"/>
      <c r="SNC52" s="1233"/>
      <c r="SND52" s="1233"/>
      <c r="SNE52" s="1232"/>
      <c r="SNF52" s="1233"/>
      <c r="SNG52" s="1233"/>
      <c r="SNH52" s="1233"/>
      <c r="SNI52" s="1233"/>
      <c r="SNJ52" s="1233"/>
      <c r="SNK52" s="1233"/>
      <c r="SNL52" s="1233"/>
      <c r="SNM52" s="1233"/>
      <c r="SNN52" s="1232"/>
      <c r="SNO52" s="1233"/>
      <c r="SNP52" s="1233"/>
      <c r="SNQ52" s="1233"/>
      <c r="SNR52" s="1233"/>
      <c r="SNS52" s="1233"/>
      <c r="SNT52" s="1233"/>
      <c r="SNU52" s="1233"/>
      <c r="SNV52" s="1233"/>
      <c r="SNW52" s="1232"/>
      <c r="SNX52" s="1233"/>
      <c r="SNY52" s="1233"/>
      <c r="SNZ52" s="1233"/>
      <c r="SOA52" s="1233"/>
      <c r="SOB52" s="1233"/>
      <c r="SOC52" s="1233"/>
      <c r="SOD52" s="1233"/>
      <c r="SOE52" s="1233"/>
      <c r="SOF52" s="1232"/>
      <c r="SOG52" s="1233"/>
      <c r="SOH52" s="1233"/>
      <c r="SOI52" s="1233"/>
      <c r="SOJ52" s="1233"/>
      <c r="SOK52" s="1233"/>
      <c r="SOL52" s="1233"/>
      <c r="SOM52" s="1233"/>
      <c r="SON52" s="1233"/>
      <c r="SOO52" s="1232"/>
      <c r="SOP52" s="1233"/>
      <c r="SOQ52" s="1233"/>
      <c r="SOR52" s="1233"/>
      <c r="SOS52" s="1233"/>
      <c r="SOT52" s="1233"/>
      <c r="SOU52" s="1233"/>
      <c r="SOV52" s="1233"/>
      <c r="SOW52" s="1233"/>
      <c r="SOX52" s="1232"/>
      <c r="SOY52" s="1233"/>
      <c r="SOZ52" s="1233"/>
      <c r="SPA52" s="1233"/>
      <c r="SPB52" s="1233"/>
      <c r="SPC52" s="1233"/>
      <c r="SPD52" s="1233"/>
      <c r="SPE52" s="1233"/>
      <c r="SPF52" s="1233"/>
      <c r="SPG52" s="1232"/>
      <c r="SPH52" s="1233"/>
      <c r="SPI52" s="1233"/>
      <c r="SPJ52" s="1233"/>
      <c r="SPK52" s="1233"/>
      <c r="SPL52" s="1233"/>
      <c r="SPM52" s="1233"/>
      <c r="SPN52" s="1233"/>
      <c r="SPO52" s="1233"/>
      <c r="SPP52" s="1232"/>
      <c r="SPQ52" s="1233"/>
      <c r="SPR52" s="1233"/>
      <c r="SPS52" s="1233"/>
      <c r="SPT52" s="1233"/>
      <c r="SPU52" s="1233"/>
      <c r="SPV52" s="1233"/>
      <c r="SPW52" s="1233"/>
      <c r="SPX52" s="1233"/>
      <c r="SPY52" s="1232"/>
      <c r="SPZ52" s="1233"/>
      <c r="SQA52" s="1233"/>
      <c r="SQB52" s="1233"/>
      <c r="SQC52" s="1233"/>
      <c r="SQD52" s="1233"/>
      <c r="SQE52" s="1233"/>
      <c r="SQF52" s="1233"/>
      <c r="SQG52" s="1233"/>
      <c r="SQH52" s="1232"/>
      <c r="SQI52" s="1233"/>
      <c r="SQJ52" s="1233"/>
      <c r="SQK52" s="1233"/>
      <c r="SQL52" s="1233"/>
      <c r="SQM52" s="1233"/>
      <c r="SQN52" s="1233"/>
      <c r="SQO52" s="1233"/>
      <c r="SQP52" s="1233"/>
      <c r="SQQ52" s="1232"/>
      <c r="SQR52" s="1233"/>
      <c r="SQS52" s="1233"/>
      <c r="SQT52" s="1233"/>
      <c r="SQU52" s="1233"/>
      <c r="SQV52" s="1233"/>
      <c r="SQW52" s="1233"/>
      <c r="SQX52" s="1233"/>
      <c r="SQY52" s="1233"/>
      <c r="SQZ52" s="1232"/>
      <c r="SRA52" s="1233"/>
      <c r="SRB52" s="1233"/>
      <c r="SRC52" s="1233"/>
      <c r="SRD52" s="1233"/>
      <c r="SRE52" s="1233"/>
      <c r="SRF52" s="1233"/>
      <c r="SRG52" s="1233"/>
      <c r="SRH52" s="1233"/>
      <c r="SRI52" s="1232"/>
      <c r="SRJ52" s="1233"/>
      <c r="SRK52" s="1233"/>
      <c r="SRL52" s="1233"/>
      <c r="SRM52" s="1233"/>
      <c r="SRN52" s="1233"/>
      <c r="SRO52" s="1233"/>
      <c r="SRP52" s="1233"/>
      <c r="SRQ52" s="1233"/>
      <c r="SRR52" s="1232"/>
      <c r="SRS52" s="1233"/>
      <c r="SRT52" s="1233"/>
      <c r="SRU52" s="1233"/>
      <c r="SRV52" s="1233"/>
      <c r="SRW52" s="1233"/>
      <c r="SRX52" s="1233"/>
      <c r="SRY52" s="1233"/>
      <c r="SRZ52" s="1233"/>
      <c r="SSA52" s="1232"/>
      <c r="SSB52" s="1233"/>
      <c r="SSC52" s="1233"/>
      <c r="SSD52" s="1233"/>
      <c r="SSE52" s="1233"/>
      <c r="SSF52" s="1233"/>
      <c r="SSG52" s="1233"/>
      <c r="SSH52" s="1233"/>
      <c r="SSI52" s="1233"/>
      <c r="SSJ52" s="1232"/>
      <c r="SSK52" s="1233"/>
      <c r="SSL52" s="1233"/>
      <c r="SSM52" s="1233"/>
      <c r="SSN52" s="1233"/>
      <c r="SSO52" s="1233"/>
      <c r="SSP52" s="1233"/>
      <c r="SSQ52" s="1233"/>
      <c r="SSR52" s="1233"/>
      <c r="SSS52" s="1232"/>
      <c r="SST52" s="1233"/>
      <c r="SSU52" s="1233"/>
      <c r="SSV52" s="1233"/>
      <c r="SSW52" s="1233"/>
      <c r="SSX52" s="1233"/>
      <c r="SSY52" s="1233"/>
      <c r="SSZ52" s="1233"/>
      <c r="STA52" s="1233"/>
      <c r="STB52" s="1232"/>
      <c r="STC52" s="1233"/>
      <c r="STD52" s="1233"/>
      <c r="STE52" s="1233"/>
      <c r="STF52" s="1233"/>
      <c r="STG52" s="1233"/>
      <c r="STH52" s="1233"/>
      <c r="STI52" s="1233"/>
      <c r="STJ52" s="1233"/>
      <c r="STK52" s="1232"/>
      <c r="STL52" s="1233"/>
      <c r="STM52" s="1233"/>
      <c r="STN52" s="1233"/>
      <c r="STO52" s="1233"/>
      <c r="STP52" s="1233"/>
      <c r="STQ52" s="1233"/>
      <c r="STR52" s="1233"/>
      <c r="STS52" s="1233"/>
      <c r="STT52" s="1232"/>
      <c r="STU52" s="1233"/>
      <c r="STV52" s="1233"/>
      <c r="STW52" s="1233"/>
      <c r="STX52" s="1233"/>
      <c r="STY52" s="1233"/>
      <c r="STZ52" s="1233"/>
      <c r="SUA52" s="1233"/>
      <c r="SUB52" s="1233"/>
      <c r="SUC52" s="1232"/>
      <c r="SUD52" s="1233"/>
      <c r="SUE52" s="1233"/>
      <c r="SUF52" s="1233"/>
      <c r="SUG52" s="1233"/>
      <c r="SUH52" s="1233"/>
      <c r="SUI52" s="1233"/>
      <c r="SUJ52" s="1233"/>
      <c r="SUK52" s="1233"/>
      <c r="SUL52" s="1232"/>
      <c r="SUM52" s="1233"/>
      <c r="SUN52" s="1233"/>
      <c r="SUO52" s="1233"/>
      <c r="SUP52" s="1233"/>
      <c r="SUQ52" s="1233"/>
      <c r="SUR52" s="1233"/>
      <c r="SUS52" s="1233"/>
      <c r="SUT52" s="1233"/>
      <c r="SUU52" s="1232"/>
      <c r="SUV52" s="1233"/>
      <c r="SUW52" s="1233"/>
      <c r="SUX52" s="1233"/>
      <c r="SUY52" s="1233"/>
      <c r="SUZ52" s="1233"/>
      <c r="SVA52" s="1233"/>
      <c r="SVB52" s="1233"/>
      <c r="SVC52" s="1233"/>
      <c r="SVD52" s="1232"/>
      <c r="SVE52" s="1233"/>
      <c r="SVF52" s="1233"/>
      <c r="SVG52" s="1233"/>
      <c r="SVH52" s="1233"/>
      <c r="SVI52" s="1233"/>
      <c r="SVJ52" s="1233"/>
      <c r="SVK52" s="1233"/>
      <c r="SVL52" s="1233"/>
      <c r="SVM52" s="1232"/>
      <c r="SVN52" s="1233"/>
      <c r="SVO52" s="1233"/>
      <c r="SVP52" s="1233"/>
      <c r="SVQ52" s="1233"/>
      <c r="SVR52" s="1233"/>
      <c r="SVS52" s="1233"/>
      <c r="SVT52" s="1233"/>
      <c r="SVU52" s="1233"/>
      <c r="SVV52" s="1232"/>
      <c r="SVW52" s="1233"/>
      <c r="SVX52" s="1233"/>
      <c r="SVY52" s="1233"/>
      <c r="SVZ52" s="1233"/>
      <c r="SWA52" s="1233"/>
      <c r="SWB52" s="1233"/>
      <c r="SWC52" s="1233"/>
      <c r="SWD52" s="1233"/>
      <c r="SWE52" s="1232"/>
      <c r="SWF52" s="1233"/>
      <c r="SWG52" s="1233"/>
      <c r="SWH52" s="1233"/>
      <c r="SWI52" s="1233"/>
      <c r="SWJ52" s="1233"/>
      <c r="SWK52" s="1233"/>
      <c r="SWL52" s="1233"/>
      <c r="SWM52" s="1233"/>
      <c r="SWN52" s="1232"/>
      <c r="SWO52" s="1233"/>
      <c r="SWP52" s="1233"/>
      <c r="SWQ52" s="1233"/>
      <c r="SWR52" s="1233"/>
      <c r="SWS52" s="1233"/>
      <c r="SWT52" s="1233"/>
      <c r="SWU52" s="1233"/>
      <c r="SWV52" s="1233"/>
      <c r="SWW52" s="1232"/>
      <c r="SWX52" s="1233"/>
      <c r="SWY52" s="1233"/>
      <c r="SWZ52" s="1233"/>
      <c r="SXA52" s="1233"/>
      <c r="SXB52" s="1233"/>
      <c r="SXC52" s="1233"/>
      <c r="SXD52" s="1233"/>
      <c r="SXE52" s="1233"/>
      <c r="SXF52" s="1232"/>
      <c r="SXG52" s="1233"/>
      <c r="SXH52" s="1233"/>
      <c r="SXI52" s="1233"/>
      <c r="SXJ52" s="1233"/>
      <c r="SXK52" s="1233"/>
      <c r="SXL52" s="1233"/>
      <c r="SXM52" s="1233"/>
      <c r="SXN52" s="1233"/>
      <c r="SXO52" s="1232"/>
      <c r="SXP52" s="1233"/>
      <c r="SXQ52" s="1233"/>
      <c r="SXR52" s="1233"/>
      <c r="SXS52" s="1233"/>
      <c r="SXT52" s="1233"/>
      <c r="SXU52" s="1233"/>
      <c r="SXV52" s="1233"/>
      <c r="SXW52" s="1233"/>
      <c r="SXX52" s="1232"/>
      <c r="SXY52" s="1233"/>
      <c r="SXZ52" s="1233"/>
      <c r="SYA52" s="1233"/>
      <c r="SYB52" s="1233"/>
      <c r="SYC52" s="1233"/>
      <c r="SYD52" s="1233"/>
      <c r="SYE52" s="1233"/>
      <c r="SYF52" s="1233"/>
      <c r="SYG52" s="1232"/>
      <c r="SYH52" s="1233"/>
      <c r="SYI52" s="1233"/>
      <c r="SYJ52" s="1233"/>
      <c r="SYK52" s="1233"/>
      <c r="SYL52" s="1233"/>
      <c r="SYM52" s="1233"/>
      <c r="SYN52" s="1233"/>
      <c r="SYO52" s="1233"/>
      <c r="SYP52" s="1232"/>
      <c r="SYQ52" s="1233"/>
      <c r="SYR52" s="1233"/>
      <c r="SYS52" s="1233"/>
      <c r="SYT52" s="1233"/>
      <c r="SYU52" s="1233"/>
      <c r="SYV52" s="1233"/>
      <c r="SYW52" s="1233"/>
      <c r="SYX52" s="1233"/>
      <c r="SYY52" s="1232"/>
      <c r="SYZ52" s="1233"/>
      <c r="SZA52" s="1233"/>
      <c r="SZB52" s="1233"/>
      <c r="SZC52" s="1233"/>
      <c r="SZD52" s="1233"/>
      <c r="SZE52" s="1233"/>
      <c r="SZF52" s="1233"/>
      <c r="SZG52" s="1233"/>
      <c r="SZH52" s="1232"/>
      <c r="SZI52" s="1233"/>
      <c r="SZJ52" s="1233"/>
      <c r="SZK52" s="1233"/>
      <c r="SZL52" s="1233"/>
      <c r="SZM52" s="1233"/>
      <c r="SZN52" s="1233"/>
      <c r="SZO52" s="1233"/>
      <c r="SZP52" s="1233"/>
      <c r="SZQ52" s="1232"/>
      <c r="SZR52" s="1233"/>
      <c r="SZS52" s="1233"/>
      <c r="SZT52" s="1233"/>
      <c r="SZU52" s="1233"/>
      <c r="SZV52" s="1233"/>
      <c r="SZW52" s="1233"/>
      <c r="SZX52" s="1233"/>
      <c r="SZY52" s="1233"/>
      <c r="SZZ52" s="1232"/>
      <c r="TAA52" s="1233"/>
      <c r="TAB52" s="1233"/>
      <c r="TAC52" s="1233"/>
      <c r="TAD52" s="1233"/>
      <c r="TAE52" s="1233"/>
      <c r="TAF52" s="1233"/>
      <c r="TAG52" s="1233"/>
      <c r="TAH52" s="1233"/>
      <c r="TAI52" s="1232"/>
      <c r="TAJ52" s="1233"/>
      <c r="TAK52" s="1233"/>
      <c r="TAL52" s="1233"/>
      <c r="TAM52" s="1233"/>
      <c r="TAN52" s="1233"/>
      <c r="TAO52" s="1233"/>
      <c r="TAP52" s="1233"/>
      <c r="TAQ52" s="1233"/>
      <c r="TAR52" s="1232"/>
      <c r="TAS52" s="1233"/>
      <c r="TAT52" s="1233"/>
      <c r="TAU52" s="1233"/>
      <c r="TAV52" s="1233"/>
      <c r="TAW52" s="1233"/>
      <c r="TAX52" s="1233"/>
      <c r="TAY52" s="1233"/>
      <c r="TAZ52" s="1233"/>
      <c r="TBA52" s="1232"/>
      <c r="TBB52" s="1233"/>
      <c r="TBC52" s="1233"/>
      <c r="TBD52" s="1233"/>
      <c r="TBE52" s="1233"/>
      <c r="TBF52" s="1233"/>
      <c r="TBG52" s="1233"/>
      <c r="TBH52" s="1233"/>
      <c r="TBI52" s="1233"/>
      <c r="TBJ52" s="1232"/>
      <c r="TBK52" s="1233"/>
      <c r="TBL52" s="1233"/>
      <c r="TBM52" s="1233"/>
      <c r="TBN52" s="1233"/>
      <c r="TBO52" s="1233"/>
      <c r="TBP52" s="1233"/>
      <c r="TBQ52" s="1233"/>
      <c r="TBR52" s="1233"/>
      <c r="TBS52" s="1232"/>
      <c r="TBT52" s="1233"/>
      <c r="TBU52" s="1233"/>
      <c r="TBV52" s="1233"/>
      <c r="TBW52" s="1233"/>
      <c r="TBX52" s="1233"/>
      <c r="TBY52" s="1233"/>
      <c r="TBZ52" s="1233"/>
      <c r="TCA52" s="1233"/>
      <c r="TCB52" s="1232"/>
      <c r="TCC52" s="1233"/>
      <c r="TCD52" s="1233"/>
      <c r="TCE52" s="1233"/>
      <c r="TCF52" s="1233"/>
      <c r="TCG52" s="1233"/>
      <c r="TCH52" s="1233"/>
      <c r="TCI52" s="1233"/>
      <c r="TCJ52" s="1233"/>
      <c r="TCK52" s="1232"/>
      <c r="TCL52" s="1233"/>
      <c r="TCM52" s="1233"/>
      <c r="TCN52" s="1233"/>
      <c r="TCO52" s="1233"/>
      <c r="TCP52" s="1233"/>
      <c r="TCQ52" s="1233"/>
      <c r="TCR52" s="1233"/>
      <c r="TCS52" s="1233"/>
      <c r="TCT52" s="1232"/>
      <c r="TCU52" s="1233"/>
      <c r="TCV52" s="1233"/>
      <c r="TCW52" s="1233"/>
      <c r="TCX52" s="1233"/>
      <c r="TCY52" s="1233"/>
      <c r="TCZ52" s="1233"/>
      <c r="TDA52" s="1233"/>
      <c r="TDB52" s="1233"/>
      <c r="TDC52" s="1232"/>
      <c r="TDD52" s="1233"/>
      <c r="TDE52" s="1233"/>
      <c r="TDF52" s="1233"/>
      <c r="TDG52" s="1233"/>
      <c r="TDH52" s="1233"/>
      <c r="TDI52" s="1233"/>
      <c r="TDJ52" s="1233"/>
      <c r="TDK52" s="1233"/>
      <c r="TDL52" s="1232"/>
      <c r="TDM52" s="1233"/>
      <c r="TDN52" s="1233"/>
      <c r="TDO52" s="1233"/>
      <c r="TDP52" s="1233"/>
      <c r="TDQ52" s="1233"/>
      <c r="TDR52" s="1233"/>
      <c r="TDS52" s="1233"/>
      <c r="TDT52" s="1233"/>
      <c r="TDU52" s="1232"/>
      <c r="TDV52" s="1233"/>
      <c r="TDW52" s="1233"/>
      <c r="TDX52" s="1233"/>
      <c r="TDY52" s="1233"/>
      <c r="TDZ52" s="1233"/>
      <c r="TEA52" s="1233"/>
      <c r="TEB52" s="1233"/>
      <c r="TEC52" s="1233"/>
      <c r="TED52" s="1232"/>
      <c r="TEE52" s="1233"/>
      <c r="TEF52" s="1233"/>
      <c r="TEG52" s="1233"/>
      <c r="TEH52" s="1233"/>
      <c r="TEI52" s="1233"/>
      <c r="TEJ52" s="1233"/>
      <c r="TEK52" s="1233"/>
      <c r="TEL52" s="1233"/>
      <c r="TEM52" s="1232"/>
      <c r="TEN52" s="1233"/>
      <c r="TEO52" s="1233"/>
      <c r="TEP52" s="1233"/>
      <c r="TEQ52" s="1233"/>
      <c r="TER52" s="1233"/>
      <c r="TES52" s="1233"/>
      <c r="TET52" s="1233"/>
      <c r="TEU52" s="1233"/>
      <c r="TEV52" s="1232"/>
      <c r="TEW52" s="1233"/>
      <c r="TEX52" s="1233"/>
      <c r="TEY52" s="1233"/>
      <c r="TEZ52" s="1233"/>
      <c r="TFA52" s="1233"/>
      <c r="TFB52" s="1233"/>
      <c r="TFC52" s="1233"/>
      <c r="TFD52" s="1233"/>
      <c r="TFE52" s="1232"/>
      <c r="TFF52" s="1233"/>
      <c r="TFG52" s="1233"/>
      <c r="TFH52" s="1233"/>
      <c r="TFI52" s="1233"/>
      <c r="TFJ52" s="1233"/>
      <c r="TFK52" s="1233"/>
      <c r="TFL52" s="1233"/>
      <c r="TFM52" s="1233"/>
      <c r="TFN52" s="1232"/>
      <c r="TFO52" s="1233"/>
      <c r="TFP52" s="1233"/>
      <c r="TFQ52" s="1233"/>
      <c r="TFR52" s="1233"/>
      <c r="TFS52" s="1233"/>
      <c r="TFT52" s="1233"/>
      <c r="TFU52" s="1233"/>
      <c r="TFV52" s="1233"/>
      <c r="TFW52" s="1232"/>
      <c r="TFX52" s="1233"/>
      <c r="TFY52" s="1233"/>
      <c r="TFZ52" s="1233"/>
      <c r="TGA52" s="1233"/>
      <c r="TGB52" s="1233"/>
      <c r="TGC52" s="1233"/>
      <c r="TGD52" s="1233"/>
      <c r="TGE52" s="1233"/>
      <c r="TGF52" s="1232"/>
      <c r="TGG52" s="1233"/>
      <c r="TGH52" s="1233"/>
      <c r="TGI52" s="1233"/>
      <c r="TGJ52" s="1233"/>
      <c r="TGK52" s="1233"/>
      <c r="TGL52" s="1233"/>
      <c r="TGM52" s="1233"/>
      <c r="TGN52" s="1233"/>
      <c r="TGO52" s="1232"/>
      <c r="TGP52" s="1233"/>
      <c r="TGQ52" s="1233"/>
      <c r="TGR52" s="1233"/>
      <c r="TGS52" s="1233"/>
      <c r="TGT52" s="1233"/>
      <c r="TGU52" s="1233"/>
      <c r="TGV52" s="1233"/>
      <c r="TGW52" s="1233"/>
      <c r="TGX52" s="1232"/>
      <c r="TGY52" s="1233"/>
      <c r="TGZ52" s="1233"/>
      <c r="THA52" s="1233"/>
      <c r="THB52" s="1233"/>
      <c r="THC52" s="1233"/>
      <c r="THD52" s="1233"/>
      <c r="THE52" s="1233"/>
      <c r="THF52" s="1233"/>
      <c r="THG52" s="1232"/>
      <c r="THH52" s="1233"/>
      <c r="THI52" s="1233"/>
      <c r="THJ52" s="1233"/>
      <c r="THK52" s="1233"/>
      <c r="THL52" s="1233"/>
      <c r="THM52" s="1233"/>
      <c r="THN52" s="1233"/>
      <c r="THO52" s="1233"/>
      <c r="THP52" s="1232"/>
      <c r="THQ52" s="1233"/>
      <c r="THR52" s="1233"/>
      <c r="THS52" s="1233"/>
      <c r="THT52" s="1233"/>
      <c r="THU52" s="1233"/>
      <c r="THV52" s="1233"/>
      <c r="THW52" s="1233"/>
      <c r="THX52" s="1233"/>
      <c r="THY52" s="1232"/>
      <c r="THZ52" s="1233"/>
      <c r="TIA52" s="1233"/>
      <c r="TIB52" s="1233"/>
      <c r="TIC52" s="1233"/>
      <c r="TID52" s="1233"/>
      <c r="TIE52" s="1233"/>
      <c r="TIF52" s="1233"/>
      <c r="TIG52" s="1233"/>
      <c r="TIH52" s="1232"/>
      <c r="TII52" s="1233"/>
      <c r="TIJ52" s="1233"/>
      <c r="TIK52" s="1233"/>
      <c r="TIL52" s="1233"/>
      <c r="TIM52" s="1233"/>
      <c r="TIN52" s="1233"/>
      <c r="TIO52" s="1233"/>
      <c r="TIP52" s="1233"/>
      <c r="TIQ52" s="1232"/>
      <c r="TIR52" s="1233"/>
      <c r="TIS52" s="1233"/>
      <c r="TIT52" s="1233"/>
      <c r="TIU52" s="1233"/>
      <c r="TIV52" s="1233"/>
      <c r="TIW52" s="1233"/>
      <c r="TIX52" s="1233"/>
      <c r="TIY52" s="1233"/>
      <c r="TIZ52" s="1232"/>
      <c r="TJA52" s="1233"/>
      <c r="TJB52" s="1233"/>
      <c r="TJC52" s="1233"/>
      <c r="TJD52" s="1233"/>
      <c r="TJE52" s="1233"/>
      <c r="TJF52" s="1233"/>
      <c r="TJG52" s="1233"/>
      <c r="TJH52" s="1233"/>
      <c r="TJI52" s="1232"/>
      <c r="TJJ52" s="1233"/>
      <c r="TJK52" s="1233"/>
      <c r="TJL52" s="1233"/>
      <c r="TJM52" s="1233"/>
      <c r="TJN52" s="1233"/>
      <c r="TJO52" s="1233"/>
      <c r="TJP52" s="1233"/>
      <c r="TJQ52" s="1233"/>
      <c r="TJR52" s="1232"/>
      <c r="TJS52" s="1233"/>
      <c r="TJT52" s="1233"/>
      <c r="TJU52" s="1233"/>
      <c r="TJV52" s="1233"/>
      <c r="TJW52" s="1233"/>
      <c r="TJX52" s="1233"/>
      <c r="TJY52" s="1233"/>
      <c r="TJZ52" s="1233"/>
      <c r="TKA52" s="1232"/>
      <c r="TKB52" s="1233"/>
      <c r="TKC52" s="1233"/>
      <c r="TKD52" s="1233"/>
      <c r="TKE52" s="1233"/>
      <c r="TKF52" s="1233"/>
      <c r="TKG52" s="1233"/>
      <c r="TKH52" s="1233"/>
      <c r="TKI52" s="1233"/>
      <c r="TKJ52" s="1232"/>
      <c r="TKK52" s="1233"/>
      <c r="TKL52" s="1233"/>
      <c r="TKM52" s="1233"/>
      <c r="TKN52" s="1233"/>
      <c r="TKO52" s="1233"/>
      <c r="TKP52" s="1233"/>
      <c r="TKQ52" s="1233"/>
      <c r="TKR52" s="1233"/>
      <c r="TKS52" s="1232"/>
      <c r="TKT52" s="1233"/>
      <c r="TKU52" s="1233"/>
      <c r="TKV52" s="1233"/>
      <c r="TKW52" s="1233"/>
      <c r="TKX52" s="1233"/>
      <c r="TKY52" s="1233"/>
      <c r="TKZ52" s="1233"/>
      <c r="TLA52" s="1233"/>
      <c r="TLB52" s="1232"/>
      <c r="TLC52" s="1233"/>
      <c r="TLD52" s="1233"/>
      <c r="TLE52" s="1233"/>
      <c r="TLF52" s="1233"/>
      <c r="TLG52" s="1233"/>
      <c r="TLH52" s="1233"/>
      <c r="TLI52" s="1233"/>
      <c r="TLJ52" s="1233"/>
      <c r="TLK52" s="1232"/>
      <c r="TLL52" s="1233"/>
      <c r="TLM52" s="1233"/>
      <c r="TLN52" s="1233"/>
      <c r="TLO52" s="1233"/>
      <c r="TLP52" s="1233"/>
      <c r="TLQ52" s="1233"/>
      <c r="TLR52" s="1233"/>
      <c r="TLS52" s="1233"/>
      <c r="TLT52" s="1232"/>
      <c r="TLU52" s="1233"/>
      <c r="TLV52" s="1233"/>
      <c r="TLW52" s="1233"/>
      <c r="TLX52" s="1233"/>
      <c r="TLY52" s="1233"/>
      <c r="TLZ52" s="1233"/>
      <c r="TMA52" s="1233"/>
      <c r="TMB52" s="1233"/>
      <c r="TMC52" s="1232"/>
      <c r="TMD52" s="1233"/>
      <c r="TME52" s="1233"/>
      <c r="TMF52" s="1233"/>
      <c r="TMG52" s="1233"/>
      <c r="TMH52" s="1233"/>
      <c r="TMI52" s="1233"/>
      <c r="TMJ52" s="1233"/>
      <c r="TMK52" s="1233"/>
      <c r="TML52" s="1232"/>
      <c r="TMM52" s="1233"/>
      <c r="TMN52" s="1233"/>
      <c r="TMO52" s="1233"/>
      <c r="TMP52" s="1233"/>
      <c r="TMQ52" s="1233"/>
      <c r="TMR52" s="1233"/>
      <c r="TMS52" s="1233"/>
      <c r="TMT52" s="1233"/>
      <c r="TMU52" s="1232"/>
      <c r="TMV52" s="1233"/>
      <c r="TMW52" s="1233"/>
      <c r="TMX52" s="1233"/>
      <c r="TMY52" s="1233"/>
      <c r="TMZ52" s="1233"/>
      <c r="TNA52" s="1233"/>
      <c r="TNB52" s="1233"/>
      <c r="TNC52" s="1233"/>
      <c r="TND52" s="1232"/>
      <c r="TNE52" s="1233"/>
      <c r="TNF52" s="1233"/>
      <c r="TNG52" s="1233"/>
      <c r="TNH52" s="1233"/>
      <c r="TNI52" s="1233"/>
      <c r="TNJ52" s="1233"/>
      <c r="TNK52" s="1233"/>
      <c r="TNL52" s="1233"/>
      <c r="TNM52" s="1232"/>
      <c r="TNN52" s="1233"/>
      <c r="TNO52" s="1233"/>
      <c r="TNP52" s="1233"/>
      <c r="TNQ52" s="1233"/>
      <c r="TNR52" s="1233"/>
      <c r="TNS52" s="1233"/>
      <c r="TNT52" s="1233"/>
      <c r="TNU52" s="1233"/>
      <c r="TNV52" s="1232"/>
      <c r="TNW52" s="1233"/>
      <c r="TNX52" s="1233"/>
      <c r="TNY52" s="1233"/>
      <c r="TNZ52" s="1233"/>
      <c r="TOA52" s="1233"/>
      <c r="TOB52" s="1233"/>
      <c r="TOC52" s="1233"/>
      <c r="TOD52" s="1233"/>
      <c r="TOE52" s="1232"/>
      <c r="TOF52" s="1233"/>
      <c r="TOG52" s="1233"/>
      <c r="TOH52" s="1233"/>
      <c r="TOI52" s="1233"/>
      <c r="TOJ52" s="1233"/>
      <c r="TOK52" s="1233"/>
      <c r="TOL52" s="1233"/>
      <c r="TOM52" s="1233"/>
      <c r="TON52" s="1232"/>
      <c r="TOO52" s="1233"/>
      <c r="TOP52" s="1233"/>
      <c r="TOQ52" s="1233"/>
      <c r="TOR52" s="1233"/>
      <c r="TOS52" s="1233"/>
      <c r="TOT52" s="1233"/>
      <c r="TOU52" s="1233"/>
      <c r="TOV52" s="1233"/>
      <c r="TOW52" s="1232"/>
      <c r="TOX52" s="1233"/>
      <c r="TOY52" s="1233"/>
      <c r="TOZ52" s="1233"/>
      <c r="TPA52" s="1233"/>
      <c r="TPB52" s="1233"/>
      <c r="TPC52" s="1233"/>
      <c r="TPD52" s="1233"/>
      <c r="TPE52" s="1233"/>
      <c r="TPF52" s="1232"/>
      <c r="TPG52" s="1233"/>
      <c r="TPH52" s="1233"/>
      <c r="TPI52" s="1233"/>
      <c r="TPJ52" s="1233"/>
      <c r="TPK52" s="1233"/>
      <c r="TPL52" s="1233"/>
      <c r="TPM52" s="1233"/>
      <c r="TPN52" s="1233"/>
      <c r="TPO52" s="1232"/>
      <c r="TPP52" s="1233"/>
      <c r="TPQ52" s="1233"/>
      <c r="TPR52" s="1233"/>
      <c r="TPS52" s="1233"/>
      <c r="TPT52" s="1233"/>
      <c r="TPU52" s="1233"/>
      <c r="TPV52" s="1233"/>
      <c r="TPW52" s="1233"/>
      <c r="TPX52" s="1232"/>
      <c r="TPY52" s="1233"/>
      <c r="TPZ52" s="1233"/>
      <c r="TQA52" s="1233"/>
      <c r="TQB52" s="1233"/>
      <c r="TQC52" s="1233"/>
      <c r="TQD52" s="1233"/>
      <c r="TQE52" s="1233"/>
      <c r="TQF52" s="1233"/>
      <c r="TQG52" s="1232"/>
      <c r="TQH52" s="1233"/>
      <c r="TQI52" s="1233"/>
      <c r="TQJ52" s="1233"/>
      <c r="TQK52" s="1233"/>
      <c r="TQL52" s="1233"/>
      <c r="TQM52" s="1233"/>
      <c r="TQN52" s="1233"/>
      <c r="TQO52" s="1233"/>
      <c r="TQP52" s="1232"/>
      <c r="TQQ52" s="1233"/>
      <c r="TQR52" s="1233"/>
      <c r="TQS52" s="1233"/>
      <c r="TQT52" s="1233"/>
      <c r="TQU52" s="1233"/>
      <c r="TQV52" s="1233"/>
      <c r="TQW52" s="1233"/>
      <c r="TQX52" s="1233"/>
      <c r="TQY52" s="1232"/>
      <c r="TQZ52" s="1233"/>
      <c r="TRA52" s="1233"/>
      <c r="TRB52" s="1233"/>
      <c r="TRC52" s="1233"/>
      <c r="TRD52" s="1233"/>
      <c r="TRE52" s="1233"/>
      <c r="TRF52" s="1233"/>
      <c r="TRG52" s="1233"/>
      <c r="TRH52" s="1232"/>
      <c r="TRI52" s="1233"/>
      <c r="TRJ52" s="1233"/>
      <c r="TRK52" s="1233"/>
      <c r="TRL52" s="1233"/>
      <c r="TRM52" s="1233"/>
      <c r="TRN52" s="1233"/>
      <c r="TRO52" s="1233"/>
      <c r="TRP52" s="1233"/>
      <c r="TRQ52" s="1232"/>
      <c r="TRR52" s="1233"/>
      <c r="TRS52" s="1233"/>
      <c r="TRT52" s="1233"/>
      <c r="TRU52" s="1233"/>
      <c r="TRV52" s="1233"/>
      <c r="TRW52" s="1233"/>
      <c r="TRX52" s="1233"/>
      <c r="TRY52" s="1233"/>
      <c r="TRZ52" s="1232"/>
      <c r="TSA52" s="1233"/>
      <c r="TSB52" s="1233"/>
      <c r="TSC52" s="1233"/>
      <c r="TSD52" s="1233"/>
      <c r="TSE52" s="1233"/>
      <c r="TSF52" s="1233"/>
      <c r="TSG52" s="1233"/>
      <c r="TSH52" s="1233"/>
      <c r="TSI52" s="1232"/>
      <c r="TSJ52" s="1233"/>
      <c r="TSK52" s="1233"/>
      <c r="TSL52" s="1233"/>
      <c r="TSM52" s="1233"/>
      <c r="TSN52" s="1233"/>
      <c r="TSO52" s="1233"/>
      <c r="TSP52" s="1233"/>
      <c r="TSQ52" s="1233"/>
      <c r="TSR52" s="1232"/>
      <c r="TSS52" s="1233"/>
      <c r="TST52" s="1233"/>
      <c r="TSU52" s="1233"/>
      <c r="TSV52" s="1233"/>
      <c r="TSW52" s="1233"/>
      <c r="TSX52" s="1233"/>
      <c r="TSY52" s="1233"/>
      <c r="TSZ52" s="1233"/>
      <c r="TTA52" s="1232"/>
      <c r="TTB52" s="1233"/>
      <c r="TTC52" s="1233"/>
      <c r="TTD52" s="1233"/>
      <c r="TTE52" s="1233"/>
      <c r="TTF52" s="1233"/>
      <c r="TTG52" s="1233"/>
      <c r="TTH52" s="1233"/>
      <c r="TTI52" s="1233"/>
      <c r="TTJ52" s="1232"/>
      <c r="TTK52" s="1233"/>
      <c r="TTL52" s="1233"/>
      <c r="TTM52" s="1233"/>
      <c r="TTN52" s="1233"/>
      <c r="TTO52" s="1233"/>
      <c r="TTP52" s="1233"/>
      <c r="TTQ52" s="1233"/>
      <c r="TTR52" s="1233"/>
      <c r="TTS52" s="1232"/>
      <c r="TTT52" s="1233"/>
      <c r="TTU52" s="1233"/>
      <c r="TTV52" s="1233"/>
      <c r="TTW52" s="1233"/>
      <c r="TTX52" s="1233"/>
      <c r="TTY52" s="1233"/>
      <c r="TTZ52" s="1233"/>
      <c r="TUA52" s="1233"/>
      <c r="TUB52" s="1232"/>
      <c r="TUC52" s="1233"/>
      <c r="TUD52" s="1233"/>
      <c r="TUE52" s="1233"/>
      <c r="TUF52" s="1233"/>
      <c r="TUG52" s="1233"/>
      <c r="TUH52" s="1233"/>
      <c r="TUI52" s="1233"/>
      <c r="TUJ52" s="1233"/>
      <c r="TUK52" s="1232"/>
      <c r="TUL52" s="1233"/>
      <c r="TUM52" s="1233"/>
      <c r="TUN52" s="1233"/>
      <c r="TUO52" s="1233"/>
      <c r="TUP52" s="1233"/>
      <c r="TUQ52" s="1233"/>
      <c r="TUR52" s="1233"/>
      <c r="TUS52" s="1233"/>
      <c r="TUT52" s="1232"/>
      <c r="TUU52" s="1233"/>
      <c r="TUV52" s="1233"/>
      <c r="TUW52" s="1233"/>
      <c r="TUX52" s="1233"/>
      <c r="TUY52" s="1233"/>
      <c r="TUZ52" s="1233"/>
      <c r="TVA52" s="1233"/>
      <c r="TVB52" s="1233"/>
      <c r="TVC52" s="1232"/>
      <c r="TVD52" s="1233"/>
      <c r="TVE52" s="1233"/>
      <c r="TVF52" s="1233"/>
      <c r="TVG52" s="1233"/>
      <c r="TVH52" s="1233"/>
      <c r="TVI52" s="1233"/>
      <c r="TVJ52" s="1233"/>
      <c r="TVK52" s="1233"/>
      <c r="TVL52" s="1232"/>
      <c r="TVM52" s="1233"/>
      <c r="TVN52" s="1233"/>
      <c r="TVO52" s="1233"/>
      <c r="TVP52" s="1233"/>
      <c r="TVQ52" s="1233"/>
      <c r="TVR52" s="1233"/>
      <c r="TVS52" s="1233"/>
      <c r="TVT52" s="1233"/>
      <c r="TVU52" s="1232"/>
      <c r="TVV52" s="1233"/>
      <c r="TVW52" s="1233"/>
      <c r="TVX52" s="1233"/>
      <c r="TVY52" s="1233"/>
      <c r="TVZ52" s="1233"/>
      <c r="TWA52" s="1233"/>
      <c r="TWB52" s="1233"/>
      <c r="TWC52" s="1233"/>
      <c r="TWD52" s="1232"/>
      <c r="TWE52" s="1233"/>
      <c r="TWF52" s="1233"/>
      <c r="TWG52" s="1233"/>
      <c r="TWH52" s="1233"/>
      <c r="TWI52" s="1233"/>
      <c r="TWJ52" s="1233"/>
      <c r="TWK52" s="1233"/>
      <c r="TWL52" s="1233"/>
      <c r="TWM52" s="1232"/>
      <c r="TWN52" s="1233"/>
      <c r="TWO52" s="1233"/>
      <c r="TWP52" s="1233"/>
      <c r="TWQ52" s="1233"/>
      <c r="TWR52" s="1233"/>
      <c r="TWS52" s="1233"/>
      <c r="TWT52" s="1233"/>
      <c r="TWU52" s="1233"/>
      <c r="TWV52" s="1232"/>
      <c r="TWW52" s="1233"/>
      <c r="TWX52" s="1233"/>
      <c r="TWY52" s="1233"/>
      <c r="TWZ52" s="1233"/>
      <c r="TXA52" s="1233"/>
      <c r="TXB52" s="1233"/>
      <c r="TXC52" s="1233"/>
      <c r="TXD52" s="1233"/>
      <c r="TXE52" s="1232"/>
      <c r="TXF52" s="1233"/>
      <c r="TXG52" s="1233"/>
      <c r="TXH52" s="1233"/>
      <c r="TXI52" s="1233"/>
      <c r="TXJ52" s="1233"/>
      <c r="TXK52" s="1233"/>
      <c r="TXL52" s="1233"/>
      <c r="TXM52" s="1233"/>
      <c r="TXN52" s="1232"/>
      <c r="TXO52" s="1233"/>
      <c r="TXP52" s="1233"/>
      <c r="TXQ52" s="1233"/>
      <c r="TXR52" s="1233"/>
      <c r="TXS52" s="1233"/>
      <c r="TXT52" s="1233"/>
      <c r="TXU52" s="1233"/>
      <c r="TXV52" s="1233"/>
      <c r="TXW52" s="1232"/>
      <c r="TXX52" s="1233"/>
      <c r="TXY52" s="1233"/>
      <c r="TXZ52" s="1233"/>
      <c r="TYA52" s="1233"/>
      <c r="TYB52" s="1233"/>
      <c r="TYC52" s="1233"/>
      <c r="TYD52" s="1233"/>
      <c r="TYE52" s="1233"/>
      <c r="TYF52" s="1232"/>
      <c r="TYG52" s="1233"/>
      <c r="TYH52" s="1233"/>
      <c r="TYI52" s="1233"/>
      <c r="TYJ52" s="1233"/>
      <c r="TYK52" s="1233"/>
      <c r="TYL52" s="1233"/>
      <c r="TYM52" s="1233"/>
      <c r="TYN52" s="1233"/>
      <c r="TYO52" s="1232"/>
      <c r="TYP52" s="1233"/>
      <c r="TYQ52" s="1233"/>
      <c r="TYR52" s="1233"/>
      <c r="TYS52" s="1233"/>
      <c r="TYT52" s="1233"/>
      <c r="TYU52" s="1233"/>
      <c r="TYV52" s="1233"/>
      <c r="TYW52" s="1233"/>
      <c r="TYX52" s="1232"/>
      <c r="TYY52" s="1233"/>
      <c r="TYZ52" s="1233"/>
      <c r="TZA52" s="1233"/>
      <c r="TZB52" s="1233"/>
      <c r="TZC52" s="1233"/>
      <c r="TZD52" s="1233"/>
      <c r="TZE52" s="1233"/>
      <c r="TZF52" s="1233"/>
      <c r="TZG52" s="1232"/>
      <c r="TZH52" s="1233"/>
      <c r="TZI52" s="1233"/>
      <c r="TZJ52" s="1233"/>
      <c r="TZK52" s="1233"/>
      <c r="TZL52" s="1233"/>
      <c r="TZM52" s="1233"/>
      <c r="TZN52" s="1233"/>
      <c r="TZO52" s="1233"/>
      <c r="TZP52" s="1232"/>
      <c r="TZQ52" s="1233"/>
      <c r="TZR52" s="1233"/>
      <c r="TZS52" s="1233"/>
      <c r="TZT52" s="1233"/>
      <c r="TZU52" s="1233"/>
      <c r="TZV52" s="1233"/>
      <c r="TZW52" s="1233"/>
      <c r="TZX52" s="1233"/>
      <c r="TZY52" s="1232"/>
      <c r="TZZ52" s="1233"/>
      <c r="UAA52" s="1233"/>
      <c r="UAB52" s="1233"/>
      <c r="UAC52" s="1233"/>
      <c r="UAD52" s="1233"/>
      <c r="UAE52" s="1233"/>
      <c r="UAF52" s="1233"/>
      <c r="UAG52" s="1233"/>
      <c r="UAH52" s="1232"/>
      <c r="UAI52" s="1233"/>
      <c r="UAJ52" s="1233"/>
      <c r="UAK52" s="1233"/>
      <c r="UAL52" s="1233"/>
      <c r="UAM52" s="1233"/>
      <c r="UAN52" s="1233"/>
      <c r="UAO52" s="1233"/>
      <c r="UAP52" s="1233"/>
      <c r="UAQ52" s="1232"/>
      <c r="UAR52" s="1233"/>
      <c r="UAS52" s="1233"/>
      <c r="UAT52" s="1233"/>
      <c r="UAU52" s="1233"/>
      <c r="UAV52" s="1233"/>
      <c r="UAW52" s="1233"/>
      <c r="UAX52" s="1233"/>
      <c r="UAY52" s="1233"/>
      <c r="UAZ52" s="1232"/>
      <c r="UBA52" s="1233"/>
      <c r="UBB52" s="1233"/>
      <c r="UBC52" s="1233"/>
      <c r="UBD52" s="1233"/>
      <c r="UBE52" s="1233"/>
      <c r="UBF52" s="1233"/>
      <c r="UBG52" s="1233"/>
      <c r="UBH52" s="1233"/>
      <c r="UBI52" s="1232"/>
      <c r="UBJ52" s="1233"/>
      <c r="UBK52" s="1233"/>
      <c r="UBL52" s="1233"/>
      <c r="UBM52" s="1233"/>
      <c r="UBN52" s="1233"/>
      <c r="UBO52" s="1233"/>
      <c r="UBP52" s="1233"/>
      <c r="UBQ52" s="1233"/>
      <c r="UBR52" s="1232"/>
      <c r="UBS52" s="1233"/>
      <c r="UBT52" s="1233"/>
      <c r="UBU52" s="1233"/>
      <c r="UBV52" s="1233"/>
      <c r="UBW52" s="1233"/>
      <c r="UBX52" s="1233"/>
      <c r="UBY52" s="1233"/>
      <c r="UBZ52" s="1233"/>
      <c r="UCA52" s="1232"/>
      <c r="UCB52" s="1233"/>
      <c r="UCC52" s="1233"/>
      <c r="UCD52" s="1233"/>
      <c r="UCE52" s="1233"/>
      <c r="UCF52" s="1233"/>
      <c r="UCG52" s="1233"/>
      <c r="UCH52" s="1233"/>
      <c r="UCI52" s="1233"/>
      <c r="UCJ52" s="1232"/>
      <c r="UCK52" s="1233"/>
      <c r="UCL52" s="1233"/>
      <c r="UCM52" s="1233"/>
      <c r="UCN52" s="1233"/>
      <c r="UCO52" s="1233"/>
      <c r="UCP52" s="1233"/>
      <c r="UCQ52" s="1233"/>
      <c r="UCR52" s="1233"/>
      <c r="UCS52" s="1232"/>
      <c r="UCT52" s="1233"/>
      <c r="UCU52" s="1233"/>
      <c r="UCV52" s="1233"/>
      <c r="UCW52" s="1233"/>
      <c r="UCX52" s="1233"/>
      <c r="UCY52" s="1233"/>
      <c r="UCZ52" s="1233"/>
      <c r="UDA52" s="1233"/>
      <c r="UDB52" s="1232"/>
      <c r="UDC52" s="1233"/>
      <c r="UDD52" s="1233"/>
      <c r="UDE52" s="1233"/>
      <c r="UDF52" s="1233"/>
      <c r="UDG52" s="1233"/>
      <c r="UDH52" s="1233"/>
      <c r="UDI52" s="1233"/>
      <c r="UDJ52" s="1233"/>
      <c r="UDK52" s="1232"/>
      <c r="UDL52" s="1233"/>
      <c r="UDM52" s="1233"/>
      <c r="UDN52" s="1233"/>
      <c r="UDO52" s="1233"/>
      <c r="UDP52" s="1233"/>
      <c r="UDQ52" s="1233"/>
      <c r="UDR52" s="1233"/>
      <c r="UDS52" s="1233"/>
      <c r="UDT52" s="1232"/>
      <c r="UDU52" s="1233"/>
      <c r="UDV52" s="1233"/>
      <c r="UDW52" s="1233"/>
      <c r="UDX52" s="1233"/>
      <c r="UDY52" s="1233"/>
      <c r="UDZ52" s="1233"/>
      <c r="UEA52" s="1233"/>
      <c r="UEB52" s="1233"/>
      <c r="UEC52" s="1232"/>
      <c r="UED52" s="1233"/>
      <c r="UEE52" s="1233"/>
      <c r="UEF52" s="1233"/>
      <c r="UEG52" s="1233"/>
      <c r="UEH52" s="1233"/>
      <c r="UEI52" s="1233"/>
      <c r="UEJ52" s="1233"/>
      <c r="UEK52" s="1233"/>
      <c r="UEL52" s="1232"/>
      <c r="UEM52" s="1233"/>
      <c r="UEN52" s="1233"/>
      <c r="UEO52" s="1233"/>
      <c r="UEP52" s="1233"/>
      <c r="UEQ52" s="1233"/>
      <c r="UER52" s="1233"/>
      <c r="UES52" s="1233"/>
      <c r="UET52" s="1233"/>
      <c r="UEU52" s="1232"/>
      <c r="UEV52" s="1233"/>
      <c r="UEW52" s="1233"/>
      <c r="UEX52" s="1233"/>
      <c r="UEY52" s="1233"/>
      <c r="UEZ52" s="1233"/>
      <c r="UFA52" s="1233"/>
      <c r="UFB52" s="1233"/>
      <c r="UFC52" s="1233"/>
      <c r="UFD52" s="1232"/>
      <c r="UFE52" s="1233"/>
      <c r="UFF52" s="1233"/>
      <c r="UFG52" s="1233"/>
      <c r="UFH52" s="1233"/>
      <c r="UFI52" s="1233"/>
      <c r="UFJ52" s="1233"/>
      <c r="UFK52" s="1233"/>
      <c r="UFL52" s="1233"/>
      <c r="UFM52" s="1232"/>
      <c r="UFN52" s="1233"/>
      <c r="UFO52" s="1233"/>
      <c r="UFP52" s="1233"/>
      <c r="UFQ52" s="1233"/>
      <c r="UFR52" s="1233"/>
      <c r="UFS52" s="1233"/>
      <c r="UFT52" s="1233"/>
      <c r="UFU52" s="1233"/>
      <c r="UFV52" s="1232"/>
      <c r="UFW52" s="1233"/>
      <c r="UFX52" s="1233"/>
      <c r="UFY52" s="1233"/>
      <c r="UFZ52" s="1233"/>
      <c r="UGA52" s="1233"/>
      <c r="UGB52" s="1233"/>
      <c r="UGC52" s="1233"/>
      <c r="UGD52" s="1233"/>
      <c r="UGE52" s="1232"/>
      <c r="UGF52" s="1233"/>
      <c r="UGG52" s="1233"/>
      <c r="UGH52" s="1233"/>
      <c r="UGI52" s="1233"/>
      <c r="UGJ52" s="1233"/>
      <c r="UGK52" s="1233"/>
      <c r="UGL52" s="1233"/>
      <c r="UGM52" s="1233"/>
      <c r="UGN52" s="1232"/>
      <c r="UGO52" s="1233"/>
      <c r="UGP52" s="1233"/>
      <c r="UGQ52" s="1233"/>
      <c r="UGR52" s="1233"/>
      <c r="UGS52" s="1233"/>
      <c r="UGT52" s="1233"/>
      <c r="UGU52" s="1233"/>
      <c r="UGV52" s="1233"/>
      <c r="UGW52" s="1232"/>
      <c r="UGX52" s="1233"/>
      <c r="UGY52" s="1233"/>
      <c r="UGZ52" s="1233"/>
      <c r="UHA52" s="1233"/>
      <c r="UHB52" s="1233"/>
      <c r="UHC52" s="1233"/>
      <c r="UHD52" s="1233"/>
      <c r="UHE52" s="1233"/>
      <c r="UHF52" s="1232"/>
      <c r="UHG52" s="1233"/>
      <c r="UHH52" s="1233"/>
      <c r="UHI52" s="1233"/>
      <c r="UHJ52" s="1233"/>
      <c r="UHK52" s="1233"/>
      <c r="UHL52" s="1233"/>
      <c r="UHM52" s="1233"/>
      <c r="UHN52" s="1233"/>
      <c r="UHO52" s="1232"/>
      <c r="UHP52" s="1233"/>
      <c r="UHQ52" s="1233"/>
      <c r="UHR52" s="1233"/>
      <c r="UHS52" s="1233"/>
      <c r="UHT52" s="1233"/>
      <c r="UHU52" s="1233"/>
      <c r="UHV52" s="1233"/>
      <c r="UHW52" s="1233"/>
      <c r="UHX52" s="1232"/>
      <c r="UHY52" s="1233"/>
      <c r="UHZ52" s="1233"/>
      <c r="UIA52" s="1233"/>
      <c r="UIB52" s="1233"/>
      <c r="UIC52" s="1233"/>
      <c r="UID52" s="1233"/>
      <c r="UIE52" s="1233"/>
      <c r="UIF52" s="1233"/>
      <c r="UIG52" s="1232"/>
      <c r="UIH52" s="1233"/>
      <c r="UII52" s="1233"/>
      <c r="UIJ52" s="1233"/>
      <c r="UIK52" s="1233"/>
      <c r="UIL52" s="1233"/>
      <c r="UIM52" s="1233"/>
      <c r="UIN52" s="1233"/>
      <c r="UIO52" s="1233"/>
      <c r="UIP52" s="1232"/>
      <c r="UIQ52" s="1233"/>
      <c r="UIR52" s="1233"/>
      <c r="UIS52" s="1233"/>
      <c r="UIT52" s="1233"/>
      <c r="UIU52" s="1233"/>
      <c r="UIV52" s="1233"/>
      <c r="UIW52" s="1233"/>
      <c r="UIX52" s="1233"/>
      <c r="UIY52" s="1232"/>
      <c r="UIZ52" s="1233"/>
      <c r="UJA52" s="1233"/>
      <c r="UJB52" s="1233"/>
      <c r="UJC52" s="1233"/>
      <c r="UJD52" s="1233"/>
      <c r="UJE52" s="1233"/>
      <c r="UJF52" s="1233"/>
      <c r="UJG52" s="1233"/>
      <c r="UJH52" s="1232"/>
      <c r="UJI52" s="1233"/>
      <c r="UJJ52" s="1233"/>
      <c r="UJK52" s="1233"/>
      <c r="UJL52" s="1233"/>
      <c r="UJM52" s="1233"/>
      <c r="UJN52" s="1233"/>
      <c r="UJO52" s="1233"/>
      <c r="UJP52" s="1233"/>
      <c r="UJQ52" s="1232"/>
      <c r="UJR52" s="1233"/>
      <c r="UJS52" s="1233"/>
      <c r="UJT52" s="1233"/>
      <c r="UJU52" s="1233"/>
      <c r="UJV52" s="1233"/>
      <c r="UJW52" s="1233"/>
      <c r="UJX52" s="1233"/>
      <c r="UJY52" s="1233"/>
      <c r="UJZ52" s="1232"/>
      <c r="UKA52" s="1233"/>
      <c r="UKB52" s="1233"/>
      <c r="UKC52" s="1233"/>
      <c r="UKD52" s="1233"/>
      <c r="UKE52" s="1233"/>
      <c r="UKF52" s="1233"/>
      <c r="UKG52" s="1233"/>
      <c r="UKH52" s="1233"/>
      <c r="UKI52" s="1232"/>
      <c r="UKJ52" s="1233"/>
      <c r="UKK52" s="1233"/>
      <c r="UKL52" s="1233"/>
      <c r="UKM52" s="1233"/>
      <c r="UKN52" s="1233"/>
      <c r="UKO52" s="1233"/>
      <c r="UKP52" s="1233"/>
      <c r="UKQ52" s="1233"/>
      <c r="UKR52" s="1232"/>
      <c r="UKS52" s="1233"/>
      <c r="UKT52" s="1233"/>
      <c r="UKU52" s="1233"/>
      <c r="UKV52" s="1233"/>
      <c r="UKW52" s="1233"/>
      <c r="UKX52" s="1233"/>
      <c r="UKY52" s="1233"/>
      <c r="UKZ52" s="1233"/>
      <c r="ULA52" s="1232"/>
      <c r="ULB52" s="1233"/>
      <c r="ULC52" s="1233"/>
      <c r="ULD52" s="1233"/>
      <c r="ULE52" s="1233"/>
      <c r="ULF52" s="1233"/>
      <c r="ULG52" s="1233"/>
      <c r="ULH52" s="1233"/>
      <c r="ULI52" s="1233"/>
      <c r="ULJ52" s="1232"/>
      <c r="ULK52" s="1233"/>
      <c r="ULL52" s="1233"/>
      <c r="ULM52" s="1233"/>
      <c r="ULN52" s="1233"/>
      <c r="ULO52" s="1233"/>
      <c r="ULP52" s="1233"/>
      <c r="ULQ52" s="1233"/>
      <c r="ULR52" s="1233"/>
      <c r="ULS52" s="1232"/>
      <c r="ULT52" s="1233"/>
      <c r="ULU52" s="1233"/>
      <c r="ULV52" s="1233"/>
      <c r="ULW52" s="1233"/>
      <c r="ULX52" s="1233"/>
      <c r="ULY52" s="1233"/>
      <c r="ULZ52" s="1233"/>
      <c r="UMA52" s="1233"/>
      <c r="UMB52" s="1232"/>
      <c r="UMC52" s="1233"/>
      <c r="UMD52" s="1233"/>
      <c r="UME52" s="1233"/>
      <c r="UMF52" s="1233"/>
      <c r="UMG52" s="1233"/>
      <c r="UMH52" s="1233"/>
      <c r="UMI52" s="1233"/>
      <c r="UMJ52" s="1233"/>
      <c r="UMK52" s="1232"/>
      <c r="UML52" s="1233"/>
      <c r="UMM52" s="1233"/>
      <c r="UMN52" s="1233"/>
      <c r="UMO52" s="1233"/>
      <c r="UMP52" s="1233"/>
      <c r="UMQ52" s="1233"/>
      <c r="UMR52" s="1233"/>
      <c r="UMS52" s="1233"/>
      <c r="UMT52" s="1232"/>
      <c r="UMU52" s="1233"/>
      <c r="UMV52" s="1233"/>
      <c r="UMW52" s="1233"/>
      <c r="UMX52" s="1233"/>
      <c r="UMY52" s="1233"/>
      <c r="UMZ52" s="1233"/>
      <c r="UNA52" s="1233"/>
      <c r="UNB52" s="1233"/>
      <c r="UNC52" s="1232"/>
      <c r="UND52" s="1233"/>
      <c r="UNE52" s="1233"/>
      <c r="UNF52" s="1233"/>
      <c r="UNG52" s="1233"/>
      <c r="UNH52" s="1233"/>
      <c r="UNI52" s="1233"/>
      <c r="UNJ52" s="1233"/>
      <c r="UNK52" s="1233"/>
      <c r="UNL52" s="1232"/>
      <c r="UNM52" s="1233"/>
      <c r="UNN52" s="1233"/>
      <c r="UNO52" s="1233"/>
      <c r="UNP52" s="1233"/>
      <c r="UNQ52" s="1233"/>
      <c r="UNR52" s="1233"/>
      <c r="UNS52" s="1233"/>
      <c r="UNT52" s="1233"/>
      <c r="UNU52" s="1232"/>
      <c r="UNV52" s="1233"/>
      <c r="UNW52" s="1233"/>
      <c r="UNX52" s="1233"/>
      <c r="UNY52" s="1233"/>
      <c r="UNZ52" s="1233"/>
      <c r="UOA52" s="1233"/>
      <c r="UOB52" s="1233"/>
      <c r="UOC52" s="1233"/>
      <c r="UOD52" s="1232"/>
      <c r="UOE52" s="1233"/>
      <c r="UOF52" s="1233"/>
      <c r="UOG52" s="1233"/>
      <c r="UOH52" s="1233"/>
      <c r="UOI52" s="1233"/>
      <c r="UOJ52" s="1233"/>
      <c r="UOK52" s="1233"/>
      <c r="UOL52" s="1233"/>
      <c r="UOM52" s="1232"/>
      <c r="UON52" s="1233"/>
      <c r="UOO52" s="1233"/>
      <c r="UOP52" s="1233"/>
      <c r="UOQ52" s="1233"/>
      <c r="UOR52" s="1233"/>
      <c r="UOS52" s="1233"/>
      <c r="UOT52" s="1233"/>
      <c r="UOU52" s="1233"/>
      <c r="UOV52" s="1232"/>
      <c r="UOW52" s="1233"/>
      <c r="UOX52" s="1233"/>
      <c r="UOY52" s="1233"/>
      <c r="UOZ52" s="1233"/>
      <c r="UPA52" s="1233"/>
      <c r="UPB52" s="1233"/>
      <c r="UPC52" s="1233"/>
      <c r="UPD52" s="1233"/>
      <c r="UPE52" s="1232"/>
      <c r="UPF52" s="1233"/>
      <c r="UPG52" s="1233"/>
      <c r="UPH52" s="1233"/>
      <c r="UPI52" s="1233"/>
      <c r="UPJ52" s="1233"/>
      <c r="UPK52" s="1233"/>
      <c r="UPL52" s="1233"/>
      <c r="UPM52" s="1233"/>
      <c r="UPN52" s="1232"/>
      <c r="UPO52" s="1233"/>
      <c r="UPP52" s="1233"/>
      <c r="UPQ52" s="1233"/>
      <c r="UPR52" s="1233"/>
      <c r="UPS52" s="1233"/>
      <c r="UPT52" s="1233"/>
      <c r="UPU52" s="1233"/>
      <c r="UPV52" s="1233"/>
      <c r="UPW52" s="1232"/>
      <c r="UPX52" s="1233"/>
      <c r="UPY52" s="1233"/>
      <c r="UPZ52" s="1233"/>
      <c r="UQA52" s="1233"/>
      <c r="UQB52" s="1233"/>
      <c r="UQC52" s="1233"/>
      <c r="UQD52" s="1233"/>
      <c r="UQE52" s="1233"/>
      <c r="UQF52" s="1232"/>
      <c r="UQG52" s="1233"/>
      <c r="UQH52" s="1233"/>
      <c r="UQI52" s="1233"/>
      <c r="UQJ52" s="1233"/>
      <c r="UQK52" s="1233"/>
      <c r="UQL52" s="1233"/>
      <c r="UQM52" s="1233"/>
      <c r="UQN52" s="1233"/>
      <c r="UQO52" s="1232"/>
      <c r="UQP52" s="1233"/>
      <c r="UQQ52" s="1233"/>
      <c r="UQR52" s="1233"/>
      <c r="UQS52" s="1233"/>
      <c r="UQT52" s="1233"/>
      <c r="UQU52" s="1233"/>
      <c r="UQV52" s="1233"/>
      <c r="UQW52" s="1233"/>
      <c r="UQX52" s="1232"/>
      <c r="UQY52" s="1233"/>
      <c r="UQZ52" s="1233"/>
      <c r="URA52" s="1233"/>
      <c r="URB52" s="1233"/>
      <c r="URC52" s="1233"/>
      <c r="URD52" s="1233"/>
      <c r="URE52" s="1233"/>
      <c r="URF52" s="1233"/>
      <c r="URG52" s="1232"/>
      <c r="URH52" s="1233"/>
      <c r="URI52" s="1233"/>
      <c r="URJ52" s="1233"/>
      <c r="URK52" s="1233"/>
      <c r="URL52" s="1233"/>
      <c r="URM52" s="1233"/>
      <c r="URN52" s="1233"/>
      <c r="URO52" s="1233"/>
      <c r="URP52" s="1232"/>
      <c r="URQ52" s="1233"/>
      <c r="URR52" s="1233"/>
      <c r="URS52" s="1233"/>
      <c r="URT52" s="1233"/>
      <c r="URU52" s="1233"/>
      <c r="URV52" s="1233"/>
      <c r="URW52" s="1233"/>
      <c r="URX52" s="1233"/>
      <c r="URY52" s="1232"/>
      <c r="URZ52" s="1233"/>
      <c r="USA52" s="1233"/>
      <c r="USB52" s="1233"/>
      <c r="USC52" s="1233"/>
      <c r="USD52" s="1233"/>
      <c r="USE52" s="1233"/>
      <c r="USF52" s="1233"/>
      <c r="USG52" s="1233"/>
      <c r="USH52" s="1232"/>
      <c r="USI52" s="1233"/>
      <c r="USJ52" s="1233"/>
      <c r="USK52" s="1233"/>
      <c r="USL52" s="1233"/>
      <c r="USM52" s="1233"/>
      <c r="USN52" s="1233"/>
      <c r="USO52" s="1233"/>
      <c r="USP52" s="1233"/>
      <c r="USQ52" s="1232"/>
      <c r="USR52" s="1233"/>
      <c r="USS52" s="1233"/>
      <c r="UST52" s="1233"/>
      <c r="USU52" s="1233"/>
      <c r="USV52" s="1233"/>
      <c r="USW52" s="1233"/>
      <c r="USX52" s="1233"/>
      <c r="USY52" s="1233"/>
      <c r="USZ52" s="1232"/>
      <c r="UTA52" s="1233"/>
      <c r="UTB52" s="1233"/>
      <c r="UTC52" s="1233"/>
      <c r="UTD52" s="1233"/>
      <c r="UTE52" s="1233"/>
      <c r="UTF52" s="1233"/>
      <c r="UTG52" s="1233"/>
      <c r="UTH52" s="1233"/>
      <c r="UTI52" s="1232"/>
      <c r="UTJ52" s="1233"/>
      <c r="UTK52" s="1233"/>
      <c r="UTL52" s="1233"/>
      <c r="UTM52" s="1233"/>
      <c r="UTN52" s="1233"/>
      <c r="UTO52" s="1233"/>
      <c r="UTP52" s="1233"/>
      <c r="UTQ52" s="1233"/>
      <c r="UTR52" s="1232"/>
      <c r="UTS52" s="1233"/>
      <c r="UTT52" s="1233"/>
      <c r="UTU52" s="1233"/>
      <c r="UTV52" s="1233"/>
      <c r="UTW52" s="1233"/>
      <c r="UTX52" s="1233"/>
      <c r="UTY52" s="1233"/>
      <c r="UTZ52" s="1233"/>
      <c r="UUA52" s="1232"/>
      <c r="UUB52" s="1233"/>
      <c r="UUC52" s="1233"/>
      <c r="UUD52" s="1233"/>
      <c r="UUE52" s="1233"/>
      <c r="UUF52" s="1233"/>
      <c r="UUG52" s="1233"/>
      <c r="UUH52" s="1233"/>
      <c r="UUI52" s="1233"/>
      <c r="UUJ52" s="1232"/>
      <c r="UUK52" s="1233"/>
      <c r="UUL52" s="1233"/>
      <c r="UUM52" s="1233"/>
      <c r="UUN52" s="1233"/>
      <c r="UUO52" s="1233"/>
      <c r="UUP52" s="1233"/>
      <c r="UUQ52" s="1233"/>
      <c r="UUR52" s="1233"/>
      <c r="UUS52" s="1232"/>
      <c r="UUT52" s="1233"/>
      <c r="UUU52" s="1233"/>
      <c r="UUV52" s="1233"/>
      <c r="UUW52" s="1233"/>
      <c r="UUX52" s="1233"/>
      <c r="UUY52" s="1233"/>
      <c r="UUZ52" s="1233"/>
      <c r="UVA52" s="1233"/>
      <c r="UVB52" s="1232"/>
      <c r="UVC52" s="1233"/>
      <c r="UVD52" s="1233"/>
      <c r="UVE52" s="1233"/>
      <c r="UVF52" s="1233"/>
      <c r="UVG52" s="1233"/>
      <c r="UVH52" s="1233"/>
      <c r="UVI52" s="1233"/>
      <c r="UVJ52" s="1233"/>
      <c r="UVK52" s="1232"/>
      <c r="UVL52" s="1233"/>
      <c r="UVM52" s="1233"/>
      <c r="UVN52" s="1233"/>
      <c r="UVO52" s="1233"/>
      <c r="UVP52" s="1233"/>
      <c r="UVQ52" s="1233"/>
      <c r="UVR52" s="1233"/>
      <c r="UVS52" s="1233"/>
      <c r="UVT52" s="1232"/>
      <c r="UVU52" s="1233"/>
      <c r="UVV52" s="1233"/>
      <c r="UVW52" s="1233"/>
      <c r="UVX52" s="1233"/>
      <c r="UVY52" s="1233"/>
      <c r="UVZ52" s="1233"/>
      <c r="UWA52" s="1233"/>
      <c r="UWB52" s="1233"/>
      <c r="UWC52" s="1232"/>
      <c r="UWD52" s="1233"/>
      <c r="UWE52" s="1233"/>
      <c r="UWF52" s="1233"/>
      <c r="UWG52" s="1233"/>
      <c r="UWH52" s="1233"/>
      <c r="UWI52" s="1233"/>
      <c r="UWJ52" s="1233"/>
      <c r="UWK52" s="1233"/>
      <c r="UWL52" s="1232"/>
      <c r="UWM52" s="1233"/>
      <c r="UWN52" s="1233"/>
      <c r="UWO52" s="1233"/>
      <c r="UWP52" s="1233"/>
      <c r="UWQ52" s="1233"/>
      <c r="UWR52" s="1233"/>
      <c r="UWS52" s="1233"/>
      <c r="UWT52" s="1233"/>
      <c r="UWU52" s="1232"/>
      <c r="UWV52" s="1233"/>
      <c r="UWW52" s="1233"/>
      <c r="UWX52" s="1233"/>
      <c r="UWY52" s="1233"/>
      <c r="UWZ52" s="1233"/>
      <c r="UXA52" s="1233"/>
      <c r="UXB52" s="1233"/>
      <c r="UXC52" s="1233"/>
      <c r="UXD52" s="1232"/>
      <c r="UXE52" s="1233"/>
      <c r="UXF52" s="1233"/>
      <c r="UXG52" s="1233"/>
      <c r="UXH52" s="1233"/>
      <c r="UXI52" s="1233"/>
      <c r="UXJ52" s="1233"/>
      <c r="UXK52" s="1233"/>
      <c r="UXL52" s="1233"/>
      <c r="UXM52" s="1232"/>
      <c r="UXN52" s="1233"/>
      <c r="UXO52" s="1233"/>
      <c r="UXP52" s="1233"/>
      <c r="UXQ52" s="1233"/>
      <c r="UXR52" s="1233"/>
      <c r="UXS52" s="1233"/>
      <c r="UXT52" s="1233"/>
      <c r="UXU52" s="1233"/>
      <c r="UXV52" s="1232"/>
      <c r="UXW52" s="1233"/>
      <c r="UXX52" s="1233"/>
      <c r="UXY52" s="1233"/>
      <c r="UXZ52" s="1233"/>
      <c r="UYA52" s="1233"/>
      <c r="UYB52" s="1233"/>
      <c r="UYC52" s="1233"/>
      <c r="UYD52" s="1233"/>
      <c r="UYE52" s="1232"/>
      <c r="UYF52" s="1233"/>
      <c r="UYG52" s="1233"/>
      <c r="UYH52" s="1233"/>
      <c r="UYI52" s="1233"/>
      <c r="UYJ52" s="1233"/>
      <c r="UYK52" s="1233"/>
      <c r="UYL52" s="1233"/>
      <c r="UYM52" s="1233"/>
      <c r="UYN52" s="1232"/>
      <c r="UYO52" s="1233"/>
      <c r="UYP52" s="1233"/>
      <c r="UYQ52" s="1233"/>
      <c r="UYR52" s="1233"/>
      <c r="UYS52" s="1233"/>
      <c r="UYT52" s="1233"/>
      <c r="UYU52" s="1233"/>
      <c r="UYV52" s="1233"/>
      <c r="UYW52" s="1232"/>
      <c r="UYX52" s="1233"/>
      <c r="UYY52" s="1233"/>
      <c r="UYZ52" s="1233"/>
      <c r="UZA52" s="1233"/>
      <c r="UZB52" s="1233"/>
      <c r="UZC52" s="1233"/>
      <c r="UZD52" s="1233"/>
      <c r="UZE52" s="1233"/>
      <c r="UZF52" s="1232"/>
      <c r="UZG52" s="1233"/>
      <c r="UZH52" s="1233"/>
      <c r="UZI52" s="1233"/>
      <c r="UZJ52" s="1233"/>
      <c r="UZK52" s="1233"/>
      <c r="UZL52" s="1233"/>
      <c r="UZM52" s="1233"/>
      <c r="UZN52" s="1233"/>
      <c r="UZO52" s="1232"/>
      <c r="UZP52" s="1233"/>
      <c r="UZQ52" s="1233"/>
      <c r="UZR52" s="1233"/>
      <c r="UZS52" s="1233"/>
      <c r="UZT52" s="1233"/>
      <c r="UZU52" s="1233"/>
      <c r="UZV52" s="1233"/>
      <c r="UZW52" s="1233"/>
      <c r="UZX52" s="1232"/>
      <c r="UZY52" s="1233"/>
      <c r="UZZ52" s="1233"/>
      <c r="VAA52" s="1233"/>
      <c r="VAB52" s="1233"/>
      <c r="VAC52" s="1233"/>
      <c r="VAD52" s="1233"/>
      <c r="VAE52" s="1233"/>
      <c r="VAF52" s="1233"/>
      <c r="VAG52" s="1232"/>
      <c r="VAH52" s="1233"/>
      <c r="VAI52" s="1233"/>
      <c r="VAJ52" s="1233"/>
      <c r="VAK52" s="1233"/>
      <c r="VAL52" s="1233"/>
      <c r="VAM52" s="1233"/>
      <c r="VAN52" s="1233"/>
      <c r="VAO52" s="1233"/>
      <c r="VAP52" s="1232"/>
      <c r="VAQ52" s="1233"/>
      <c r="VAR52" s="1233"/>
      <c r="VAS52" s="1233"/>
      <c r="VAT52" s="1233"/>
      <c r="VAU52" s="1233"/>
      <c r="VAV52" s="1233"/>
      <c r="VAW52" s="1233"/>
      <c r="VAX52" s="1233"/>
      <c r="VAY52" s="1232"/>
      <c r="VAZ52" s="1233"/>
      <c r="VBA52" s="1233"/>
      <c r="VBB52" s="1233"/>
      <c r="VBC52" s="1233"/>
      <c r="VBD52" s="1233"/>
      <c r="VBE52" s="1233"/>
      <c r="VBF52" s="1233"/>
      <c r="VBG52" s="1233"/>
      <c r="VBH52" s="1232"/>
      <c r="VBI52" s="1233"/>
      <c r="VBJ52" s="1233"/>
      <c r="VBK52" s="1233"/>
      <c r="VBL52" s="1233"/>
      <c r="VBM52" s="1233"/>
      <c r="VBN52" s="1233"/>
      <c r="VBO52" s="1233"/>
      <c r="VBP52" s="1233"/>
      <c r="VBQ52" s="1232"/>
      <c r="VBR52" s="1233"/>
      <c r="VBS52" s="1233"/>
      <c r="VBT52" s="1233"/>
      <c r="VBU52" s="1233"/>
      <c r="VBV52" s="1233"/>
      <c r="VBW52" s="1233"/>
      <c r="VBX52" s="1233"/>
      <c r="VBY52" s="1233"/>
      <c r="VBZ52" s="1232"/>
      <c r="VCA52" s="1233"/>
      <c r="VCB52" s="1233"/>
      <c r="VCC52" s="1233"/>
      <c r="VCD52" s="1233"/>
      <c r="VCE52" s="1233"/>
      <c r="VCF52" s="1233"/>
      <c r="VCG52" s="1233"/>
      <c r="VCH52" s="1233"/>
      <c r="VCI52" s="1232"/>
      <c r="VCJ52" s="1233"/>
      <c r="VCK52" s="1233"/>
      <c r="VCL52" s="1233"/>
      <c r="VCM52" s="1233"/>
      <c r="VCN52" s="1233"/>
      <c r="VCO52" s="1233"/>
      <c r="VCP52" s="1233"/>
      <c r="VCQ52" s="1233"/>
      <c r="VCR52" s="1232"/>
      <c r="VCS52" s="1233"/>
      <c r="VCT52" s="1233"/>
      <c r="VCU52" s="1233"/>
      <c r="VCV52" s="1233"/>
      <c r="VCW52" s="1233"/>
      <c r="VCX52" s="1233"/>
      <c r="VCY52" s="1233"/>
      <c r="VCZ52" s="1233"/>
      <c r="VDA52" s="1232"/>
      <c r="VDB52" s="1233"/>
      <c r="VDC52" s="1233"/>
      <c r="VDD52" s="1233"/>
      <c r="VDE52" s="1233"/>
      <c r="VDF52" s="1233"/>
      <c r="VDG52" s="1233"/>
      <c r="VDH52" s="1233"/>
      <c r="VDI52" s="1233"/>
      <c r="VDJ52" s="1232"/>
      <c r="VDK52" s="1233"/>
      <c r="VDL52" s="1233"/>
      <c r="VDM52" s="1233"/>
      <c r="VDN52" s="1233"/>
      <c r="VDO52" s="1233"/>
      <c r="VDP52" s="1233"/>
      <c r="VDQ52" s="1233"/>
      <c r="VDR52" s="1233"/>
      <c r="VDS52" s="1232"/>
      <c r="VDT52" s="1233"/>
      <c r="VDU52" s="1233"/>
      <c r="VDV52" s="1233"/>
      <c r="VDW52" s="1233"/>
      <c r="VDX52" s="1233"/>
      <c r="VDY52" s="1233"/>
      <c r="VDZ52" s="1233"/>
      <c r="VEA52" s="1233"/>
      <c r="VEB52" s="1232"/>
      <c r="VEC52" s="1233"/>
      <c r="VED52" s="1233"/>
      <c r="VEE52" s="1233"/>
      <c r="VEF52" s="1233"/>
      <c r="VEG52" s="1233"/>
      <c r="VEH52" s="1233"/>
      <c r="VEI52" s="1233"/>
      <c r="VEJ52" s="1233"/>
      <c r="VEK52" s="1232"/>
      <c r="VEL52" s="1233"/>
      <c r="VEM52" s="1233"/>
      <c r="VEN52" s="1233"/>
      <c r="VEO52" s="1233"/>
      <c r="VEP52" s="1233"/>
      <c r="VEQ52" s="1233"/>
      <c r="VER52" s="1233"/>
      <c r="VES52" s="1233"/>
      <c r="VET52" s="1232"/>
      <c r="VEU52" s="1233"/>
      <c r="VEV52" s="1233"/>
      <c r="VEW52" s="1233"/>
      <c r="VEX52" s="1233"/>
      <c r="VEY52" s="1233"/>
      <c r="VEZ52" s="1233"/>
      <c r="VFA52" s="1233"/>
      <c r="VFB52" s="1233"/>
      <c r="VFC52" s="1232"/>
      <c r="VFD52" s="1233"/>
      <c r="VFE52" s="1233"/>
      <c r="VFF52" s="1233"/>
      <c r="VFG52" s="1233"/>
      <c r="VFH52" s="1233"/>
      <c r="VFI52" s="1233"/>
      <c r="VFJ52" s="1233"/>
      <c r="VFK52" s="1233"/>
      <c r="VFL52" s="1232"/>
      <c r="VFM52" s="1233"/>
      <c r="VFN52" s="1233"/>
      <c r="VFO52" s="1233"/>
      <c r="VFP52" s="1233"/>
      <c r="VFQ52" s="1233"/>
      <c r="VFR52" s="1233"/>
      <c r="VFS52" s="1233"/>
      <c r="VFT52" s="1233"/>
      <c r="VFU52" s="1232"/>
      <c r="VFV52" s="1233"/>
      <c r="VFW52" s="1233"/>
      <c r="VFX52" s="1233"/>
      <c r="VFY52" s="1233"/>
      <c r="VFZ52" s="1233"/>
      <c r="VGA52" s="1233"/>
      <c r="VGB52" s="1233"/>
      <c r="VGC52" s="1233"/>
      <c r="VGD52" s="1232"/>
      <c r="VGE52" s="1233"/>
      <c r="VGF52" s="1233"/>
      <c r="VGG52" s="1233"/>
      <c r="VGH52" s="1233"/>
      <c r="VGI52" s="1233"/>
      <c r="VGJ52" s="1233"/>
      <c r="VGK52" s="1233"/>
      <c r="VGL52" s="1233"/>
      <c r="VGM52" s="1232"/>
      <c r="VGN52" s="1233"/>
      <c r="VGO52" s="1233"/>
      <c r="VGP52" s="1233"/>
      <c r="VGQ52" s="1233"/>
      <c r="VGR52" s="1233"/>
      <c r="VGS52" s="1233"/>
      <c r="VGT52" s="1233"/>
      <c r="VGU52" s="1233"/>
      <c r="VGV52" s="1232"/>
      <c r="VGW52" s="1233"/>
      <c r="VGX52" s="1233"/>
      <c r="VGY52" s="1233"/>
      <c r="VGZ52" s="1233"/>
      <c r="VHA52" s="1233"/>
      <c r="VHB52" s="1233"/>
      <c r="VHC52" s="1233"/>
      <c r="VHD52" s="1233"/>
      <c r="VHE52" s="1232"/>
      <c r="VHF52" s="1233"/>
      <c r="VHG52" s="1233"/>
      <c r="VHH52" s="1233"/>
      <c r="VHI52" s="1233"/>
      <c r="VHJ52" s="1233"/>
      <c r="VHK52" s="1233"/>
      <c r="VHL52" s="1233"/>
      <c r="VHM52" s="1233"/>
      <c r="VHN52" s="1232"/>
      <c r="VHO52" s="1233"/>
      <c r="VHP52" s="1233"/>
      <c r="VHQ52" s="1233"/>
      <c r="VHR52" s="1233"/>
      <c r="VHS52" s="1233"/>
      <c r="VHT52" s="1233"/>
      <c r="VHU52" s="1233"/>
      <c r="VHV52" s="1233"/>
      <c r="VHW52" s="1232"/>
      <c r="VHX52" s="1233"/>
      <c r="VHY52" s="1233"/>
      <c r="VHZ52" s="1233"/>
      <c r="VIA52" s="1233"/>
      <c r="VIB52" s="1233"/>
      <c r="VIC52" s="1233"/>
      <c r="VID52" s="1233"/>
      <c r="VIE52" s="1233"/>
      <c r="VIF52" s="1232"/>
      <c r="VIG52" s="1233"/>
      <c r="VIH52" s="1233"/>
      <c r="VII52" s="1233"/>
      <c r="VIJ52" s="1233"/>
      <c r="VIK52" s="1233"/>
      <c r="VIL52" s="1233"/>
      <c r="VIM52" s="1233"/>
      <c r="VIN52" s="1233"/>
      <c r="VIO52" s="1232"/>
      <c r="VIP52" s="1233"/>
      <c r="VIQ52" s="1233"/>
      <c r="VIR52" s="1233"/>
      <c r="VIS52" s="1233"/>
      <c r="VIT52" s="1233"/>
      <c r="VIU52" s="1233"/>
      <c r="VIV52" s="1233"/>
      <c r="VIW52" s="1233"/>
      <c r="VIX52" s="1232"/>
      <c r="VIY52" s="1233"/>
      <c r="VIZ52" s="1233"/>
      <c r="VJA52" s="1233"/>
      <c r="VJB52" s="1233"/>
      <c r="VJC52" s="1233"/>
      <c r="VJD52" s="1233"/>
      <c r="VJE52" s="1233"/>
      <c r="VJF52" s="1233"/>
      <c r="VJG52" s="1232"/>
      <c r="VJH52" s="1233"/>
      <c r="VJI52" s="1233"/>
      <c r="VJJ52" s="1233"/>
      <c r="VJK52" s="1233"/>
      <c r="VJL52" s="1233"/>
      <c r="VJM52" s="1233"/>
      <c r="VJN52" s="1233"/>
      <c r="VJO52" s="1233"/>
      <c r="VJP52" s="1232"/>
      <c r="VJQ52" s="1233"/>
      <c r="VJR52" s="1233"/>
      <c r="VJS52" s="1233"/>
      <c r="VJT52" s="1233"/>
      <c r="VJU52" s="1233"/>
      <c r="VJV52" s="1233"/>
      <c r="VJW52" s="1233"/>
      <c r="VJX52" s="1233"/>
      <c r="VJY52" s="1232"/>
      <c r="VJZ52" s="1233"/>
      <c r="VKA52" s="1233"/>
      <c r="VKB52" s="1233"/>
      <c r="VKC52" s="1233"/>
      <c r="VKD52" s="1233"/>
      <c r="VKE52" s="1233"/>
      <c r="VKF52" s="1233"/>
      <c r="VKG52" s="1233"/>
      <c r="VKH52" s="1232"/>
      <c r="VKI52" s="1233"/>
      <c r="VKJ52" s="1233"/>
      <c r="VKK52" s="1233"/>
      <c r="VKL52" s="1233"/>
      <c r="VKM52" s="1233"/>
      <c r="VKN52" s="1233"/>
      <c r="VKO52" s="1233"/>
      <c r="VKP52" s="1233"/>
      <c r="VKQ52" s="1232"/>
      <c r="VKR52" s="1233"/>
      <c r="VKS52" s="1233"/>
      <c r="VKT52" s="1233"/>
      <c r="VKU52" s="1233"/>
      <c r="VKV52" s="1233"/>
      <c r="VKW52" s="1233"/>
      <c r="VKX52" s="1233"/>
      <c r="VKY52" s="1233"/>
      <c r="VKZ52" s="1232"/>
      <c r="VLA52" s="1233"/>
      <c r="VLB52" s="1233"/>
      <c r="VLC52" s="1233"/>
      <c r="VLD52" s="1233"/>
      <c r="VLE52" s="1233"/>
      <c r="VLF52" s="1233"/>
      <c r="VLG52" s="1233"/>
      <c r="VLH52" s="1233"/>
      <c r="VLI52" s="1232"/>
      <c r="VLJ52" s="1233"/>
      <c r="VLK52" s="1233"/>
      <c r="VLL52" s="1233"/>
      <c r="VLM52" s="1233"/>
      <c r="VLN52" s="1233"/>
      <c r="VLO52" s="1233"/>
      <c r="VLP52" s="1233"/>
      <c r="VLQ52" s="1233"/>
      <c r="VLR52" s="1232"/>
      <c r="VLS52" s="1233"/>
      <c r="VLT52" s="1233"/>
      <c r="VLU52" s="1233"/>
      <c r="VLV52" s="1233"/>
      <c r="VLW52" s="1233"/>
      <c r="VLX52" s="1233"/>
      <c r="VLY52" s="1233"/>
      <c r="VLZ52" s="1233"/>
      <c r="VMA52" s="1232"/>
      <c r="VMB52" s="1233"/>
      <c r="VMC52" s="1233"/>
      <c r="VMD52" s="1233"/>
      <c r="VME52" s="1233"/>
      <c r="VMF52" s="1233"/>
      <c r="VMG52" s="1233"/>
      <c r="VMH52" s="1233"/>
      <c r="VMI52" s="1233"/>
      <c r="VMJ52" s="1232"/>
      <c r="VMK52" s="1233"/>
      <c r="VML52" s="1233"/>
      <c r="VMM52" s="1233"/>
      <c r="VMN52" s="1233"/>
      <c r="VMO52" s="1233"/>
      <c r="VMP52" s="1233"/>
      <c r="VMQ52" s="1233"/>
      <c r="VMR52" s="1233"/>
      <c r="VMS52" s="1232"/>
      <c r="VMT52" s="1233"/>
      <c r="VMU52" s="1233"/>
      <c r="VMV52" s="1233"/>
      <c r="VMW52" s="1233"/>
      <c r="VMX52" s="1233"/>
      <c r="VMY52" s="1233"/>
      <c r="VMZ52" s="1233"/>
      <c r="VNA52" s="1233"/>
      <c r="VNB52" s="1232"/>
      <c r="VNC52" s="1233"/>
      <c r="VND52" s="1233"/>
      <c r="VNE52" s="1233"/>
      <c r="VNF52" s="1233"/>
      <c r="VNG52" s="1233"/>
      <c r="VNH52" s="1233"/>
      <c r="VNI52" s="1233"/>
      <c r="VNJ52" s="1233"/>
      <c r="VNK52" s="1232"/>
      <c r="VNL52" s="1233"/>
      <c r="VNM52" s="1233"/>
      <c r="VNN52" s="1233"/>
      <c r="VNO52" s="1233"/>
      <c r="VNP52" s="1233"/>
      <c r="VNQ52" s="1233"/>
      <c r="VNR52" s="1233"/>
      <c r="VNS52" s="1233"/>
      <c r="VNT52" s="1232"/>
      <c r="VNU52" s="1233"/>
      <c r="VNV52" s="1233"/>
      <c r="VNW52" s="1233"/>
      <c r="VNX52" s="1233"/>
      <c r="VNY52" s="1233"/>
      <c r="VNZ52" s="1233"/>
      <c r="VOA52" s="1233"/>
      <c r="VOB52" s="1233"/>
      <c r="VOC52" s="1232"/>
      <c r="VOD52" s="1233"/>
      <c r="VOE52" s="1233"/>
      <c r="VOF52" s="1233"/>
      <c r="VOG52" s="1233"/>
      <c r="VOH52" s="1233"/>
      <c r="VOI52" s="1233"/>
      <c r="VOJ52" s="1233"/>
      <c r="VOK52" s="1233"/>
      <c r="VOL52" s="1232"/>
      <c r="VOM52" s="1233"/>
      <c r="VON52" s="1233"/>
      <c r="VOO52" s="1233"/>
      <c r="VOP52" s="1233"/>
      <c r="VOQ52" s="1233"/>
      <c r="VOR52" s="1233"/>
      <c r="VOS52" s="1233"/>
      <c r="VOT52" s="1233"/>
      <c r="VOU52" s="1232"/>
      <c r="VOV52" s="1233"/>
      <c r="VOW52" s="1233"/>
      <c r="VOX52" s="1233"/>
      <c r="VOY52" s="1233"/>
      <c r="VOZ52" s="1233"/>
      <c r="VPA52" s="1233"/>
      <c r="VPB52" s="1233"/>
      <c r="VPC52" s="1233"/>
      <c r="VPD52" s="1232"/>
      <c r="VPE52" s="1233"/>
      <c r="VPF52" s="1233"/>
      <c r="VPG52" s="1233"/>
      <c r="VPH52" s="1233"/>
      <c r="VPI52" s="1233"/>
      <c r="VPJ52" s="1233"/>
      <c r="VPK52" s="1233"/>
      <c r="VPL52" s="1233"/>
      <c r="VPM52" s="1232"/>
      <c r="VPN52" s="1233"/>
      <c r="VPO52" s="1233"/>
      <c r="VPP52" s="1233"/>
      <c r="VPQ52" s="1233"/>
      <c r="VPR52" s="1233"/>
      <c r="VPS52" s="1233"/>
      <c r="VPT52" s="1233"/>
      <c r="VPU52" s="1233"/>
      <c r="VPV52" s="1232"/>
      <c r="VPW52" s="1233"/>
      <c r="VPX52" s="1233"/>
      <c r="VPY52" s="1233"/>
      <c r="VPZ52" s="1233"/>
      <c r="VQA52" s="1233"/>
      <c r="VQB52" s="1233"/>
      <c r="VQC52" s="1233"/>
      <c r="VQD52" s="1233"/>
      <c r="VQE52" s="1232"/>
      <c r="VQF52" s="1233"/>
      <c r="VQG52" s="1233"/>
      <c r="VQH52" s="1233"/>
      <c r="VQI52" s="1233"/>
      <c r="VQJ52" s="1233"/>
      <c r="VQK52" s="1233"/>
      <c r="VQL52" s="1233"/>
      <c r="VQM52" s="1233"/>
      <c r="VQN52" s="1232"/>
      <c r="VQO52" s="1233"/>
      <c r="VQP52" s="1233"/>
      <c r="VQQ52" s="1233"/>
      <c r="VQR52" s="1233"/>
      <c r="VQS52" s="1233"/>
      <c r="VQT52" s="1233"/>
      <c r="VQU52" s="1233"/>
      <c r="VQV52" s="1233"/>
      <c r="VQW52" s="1232"/>
      <c r="VQX52" s="1233"/>
      <c r="VQY52" s="1233"/>
      <c r="VQZ52" s="1233"/>
      <c r="VRA52" s="1233"/>
      <c r="VRB52" s="1233"/>
      <c r="VRC52" s="1233"/>
      <c r="VRD52" s="1233"/>
      <c r="VRE52" s="1233"/>
      <c r="VRF52" s="1232"/>
      <c r="VRG52" s="1233"/>
      <c r="VRH52" s="1233"/>
      <c r="VRI52" s="1233"/>
      <c r="VRJ52" s="1233"/>
      <c r="VRK52" s="1233"/>
      <c r="VRL52" s="1233"/>
      <c r="VRM52" s="1233"/>
      <c r="VRN52" s="1233"/>
      <c r="VRO52" s="1232"/>
      <c r="VRP52" s="1233"/>
      <c r="VRQ52" s="1233"/>
      <c r="VRR52" s="1233"/>
      <c r="VRS52" s="1233"/>
      <c r="VRT52" s="1233"/>
      <c r="VRU52" s="1233"/>
      <c r="VRV52" s="1233"/>
      <c r="VRW52" s="1233"/>
      <c r="VRX52" s="1232"/>
      <c r="VRY52" s="1233"/>
      <c r="VRZ52" s="1233"/>
      <c r="VSA52" s="1233"/>
      <c r="VSB52" s="1233"/>
      <c r="VSC52" s="1233"/>
      <c r="VSD52" s="1233"/>
      <c r="VSE52" s="1233"/>
      <c r="VSF52" s="1233"/>
      <c r="VSG52" s="1232"/>
      <c r="VSH52" s="1233"/>
      <c r="VSI52" s="1233"/>
      <c r="VSJ52" s="1233"/>
      <c r="VSK52" s="1233"/>
      <c r="VSL52" s="1233"/>
      <c r="VSM52" s="1233"/>
      <c r="VSN52" s="1233"/>
      <c r="VSO52" s="1233"/>
      <c r="VSP52" s="1232"/>
      <c r="VSQ52" s="1233"/>
      <c r="VSR52" s="1233"/>
      <c r="VSS52" s="1233"/>
      <c r="VST52" s="1233"/>
      <c r="VSU52" s="1233"/>
      <c r="VSV52" s="1233"/>
      <c r="VSW52" s="1233"/>
      <c r="VSX52" s="1233"/>
      <c r="VSY52" s="1232"/>
      <c r="VSZ52" s="1233"/>
      <c r="VTA52" s="1233"/>
      <c r="VTB52" s="1233"/>
      <c r="VTC52" s="1233"/>
      <c r="VTD52" s="1233"/>
      <c r="VTE52" s="1233"/>
      <c r="VTF52" s="1233"/>
      <c r="VTG52" s="1233"/>
      <c r="VTH52" s="1232"/>
      <c r="VTI52" s="1233"/>
      <c r="VTJ52" s="1233"/>
      <c r="VTK52" s="1233"/>
      <c r="VTL52" s="1233"/>
      <c r="VTM52" s="1233"/>
      <c r="VTN52" s="1233"/>
      <c r="VTO52" s="1233"/>
      <c r="VTP52" s="1233"/>
      <c r="VTQ52" s="1232"/>
      <c r="VTR52" s="1233"/>
      <c r="VTS52" s="1233"/>
      <c r="VTT52" s="1233"/>
      <c r="VTU52" s="1233"/>
      <c r="VTV52" s="1233"/>
      <c r="VTW52" s="1233"/>
      <c r="VTX52" s="1233"/>
      <c r="VTY52" s="1233"/>
      <c r="VTZ52" s="1232"/>
      <c r="VUA52" s="1233"/>
      <c r="VUB52" s="1233"/>
      <c r="VUC52" s="1233"/>
      <c r="VUD52" s="1233"/>
      <c r="VUE52" s="1233"/>
      <c r="VUF52" s="1233"/>
      <c r="VUG52" s="1233"/>
      <c r="VUH52" s="1233"/>
      <c r="VUI52" s="1232"/>
      <c r="VUJ52" s="1233"/>
      <c r="VUK52" s="1233"/>
      <c r="VUL52" s="1233"/>
      <c r="VUM52" s="1233"/>
      <c r="VUN52" s="1233"/>
      <c r="VUO52" s="1233"/>
      <c r="VUP52" s="1233"/>
      <c r="VUQ52" s="1233"/>
      <c r="VUR52" s="1232"/>
      <c r="VUS52" s="1233"/>
      <c r="VUT52" s="1233"/>
      <c r="VUU52" s="1233"/>
      <c r="VUV52" s="1233"/>
      <c r="VUW52" s="1233"/>
      <c r="VUX52" s="1233"/>
      <c r="VUY52" s="1233"/>
      <c r="VUZ52" s="1233"/>
      <c r="VVA52" s="1232"/>
      <c r="VVB52" s="1233"/>
      <c r="VVC52" s="1233"/>
      <c r="VVD52" s="1233"/>
      <c r="VVE52" s="1233"/>
      <c r="VVF52" s="1233"/>
      <c r="VVG52" s="1233"/>
      <c r="VVH52" s="1233"/>
      <c r="VVI52" s="1233"/>
      <c r="VVJ52" s="1232"/>
      <c r="VVK52" s="1233"/>
      <c r="VVL52" s="1233"/>
      <c r="VVM52" s="1233"/>
      <c r="VVN52" s="1233"/>
      <c r="VVO52" s="1233"/>
      <c r="VVP52" s="1233"/>
      <c r="VVQ52" s="1233"/>
      <c r="VVR52" s="1233"/>
      <c r="VVS52" s="1232"/>
      <c r="VVT52" s="1233"/>
      <c r="VVU52" s="1233"/>
      <c r="VVV52" s="1233"/>
      <c r="VVW52" s="1233"/>
      <c r="VVX52" s="1233"/>
      <c r="VVY52" s="1233"/>
      <c r="VVZ52" s="1233"/>
      <c r="VWA52" s="1233"/>
      <c r="VWB52" s="1232"/>
      <c r="VWC52" s="1233"/>
      <c r="VWD52" s="1233"/>
      <c r="VWE52" s="1233"/>
      <c r="VWF52" s="1233"/>
      <c r="VWG52" s="1233"/>
      <c r="VWH52" s="1233"/>
      <c r="VWI52" s="1233"/>
      <c r="VWJ52" s="1233"/>
      <c r="VWK52" s="1232"/>
      <c r="VWL52" s="1233"/>
      <c r="VWM52" s="1233"/>
      <c r="VWN52" s="1233"/>
      <c r="VWO52" s="1233"/>
      <c r="VWP52" s="1233"/>
      <c r="VWQ52" s="1233"/>
      <c r="VWR52" s="1233"/>
      <c r="VWS52" s="1233"/>
      <c r="VWT52" s="1232"/>
      <c r="VWU52" s="1233"/>
      <c r="VWV52" s="1233"/>
      <c r="VWW52" s="1233"/>
      <c r="VWX52" s="1233"/>
      <c r="VWY52" s="1233"/>
      <c r="VWZ52" s="1233"/>
      <c r="VXA52" s="1233"/>
      <c r="VXB52" s="1233"/>
      <c r="VXC52" s="1232"/>
      <c r="VXD52" s="1233"/>
      <c r="VXE52" s="1233"/>
      <c r="VXF52" s="1233"/>
      <c r="VXG52" s="1233"/>
      <c r="VXH52" s="1233"/>
      <c r="VXI52" s="1233"/>
      <c r="VXJ52" s="1233"/>
      <c r="VXK52" s="1233"/>
      <c r="VXL52" s="1232"/>
      <c r="VXM52" s="1233"/>
      <c r="VXN52" s="1233"/>
      <c r="VXO52" s="1233"/>
      <c r="VXP52" s="1233"/>
      <c r="VXQ52" s="1233"/>
      <c r="VXR52" s="1233"/>
      <c r="VXS52" s="1233"/>
      <c r="VXT52" s="1233"/>
      <c r="VXU52" s="1232"/>
      <c r="VXV52" s="1233"/>
      <c r="VXW52" s="1233"/>
      <c r="VXX52" s="1233"/>
      <c r="VXY52" s="1233"/>
      <c r="VXZ52" s="1233"/>
      <c r="VYA52" s="1233"/>
      <c r="VYB52" s="1233"/>
      <c r="VYC52" s="1233"/>
      <c r="VYD52" s="1232"/>
      <c r="VYE52" s="1233"/>
      <c r="VYF52" s="1233"/>
      <c r="VYG52" s="1233"/>
      <c r="VYH52" s="1233"/>
      <c r="VYI52" s="1233"/>
      <c r="VYJ52" s="1233"/>
      <c r="VYK52" s="1233"/>
      <c r="VYL52" s="1233"/>
      <c r="VYM52" s="1232"/>
      <c r="VYN52" s="1233"/>
      <c r="VYO52" s="1233"/>
      <c r="VYP52" s="1233"/>
      <c r="VYQ52" s="1233"/>
      <c r="VYR52" s="1233"/>
      <c r="VYS52" s="1233"/>
      <c r="VYT52" s="1233"/>
      <c r="VYU52" s="1233"/>
      <c r="VYV52" s="1232"/>
      <c r="VYW52" s="1233"/>
      <c r="VYX52" s="1233"/>
      <c r="VYY52" s="1233"/>
      <c r="VYZ52" s="1233"/>
      <c r="VZA52" s="1233"/>
      <c r="VZB52" s="1233"/>
      <c r="VZC52" s="1233"/>
      <c r="VZD52" s="1233"/>
      <c r="VZE52" s="1232"/>
      <c r="VZF52" s="1233"/>
      <c r="VZG52" s="1233"/>
      <c r="VZH52" s="1233"/>
      <c r="VZI52" s="1233"/>
      <c r="VZJ52" s="1233"/>
      <c r="VZK52" s="1233"/>
      <c r="VZL52" s="1233"/>
      <c r="VZM52" s="1233"/>
      <c r="VZN52" s="1232"/>
      <c r="VZO52" s="1233"/>
      <c r="VZP52" s="1233"/>
      <c r="VZQ52" s="1233"/>
      <c r="VZR52" s="1233"/>
      <c r="VZS52" s="1233"/>
      <c r="VZT52" s="1233"/>
      <c r="VZU52" s="1233"/>
      <c r="VZV52" s="1233"/>
      <c r="VZW52" s="1232"/>
      <c r="VZX52" s="1233"/>
      <c r="VZY52" s="1233"/>
      <c r="VZZ52" s="1233"/>
      <c r="WAA52" s="1233"/>
      <c r="WAB52" s="1233"/>
      <c r="WAC52" s="1233"/>
      <c r="WAD52" s="1233"/>
      <c r="WAE52" s="1233"/>
      <c r="WAF52" s="1232"/>
      <c r="WAG52" s="1233"/>
      <c r="WAH52" s="1233"/>
      <c r="WAI52" s="1233"/>
      <c r="WAJ52" s="1233"/>
      <c r="WAK52" s="1233"/>
      <c r="WAL52" s="1233"/>
      <c r="WAM52" s="1233"/>
      <c r="WAN52" s="1233"/>
      <c r="WAO52" s="1232"/>
      <c r="WAP52" s="1233"/>
      <c r="WAQ52" s="1233"/>
      <c r="WAR52" s="1233"/>
      <c r="WAS52" s="1233"/>
      <c r="WAT52" s="1233"/>
      <c r="WAU52" s="1233"/>
      <c r="WAV52" s="1233"/>
      <c r="WAW52" s="1233"/>
      <c r="WAX52" s="1232"/>
      <c r="WAY52" s="1233"/>
      <c r="WAZ52" s="1233"/>
      <c r="WBA52" s="1233"/>
      <c r="WBB52" s="1233"/>
      <c r="WBC52" s="1233"/>
      <c r="WBD52" s="1233"/>
      <c r="WBE52" s="1233"/>
      <c r="WBF52" s="1233"/>
      <c r="WBG52" s="1232"/>
      <c r="WBH52" s="1233"/>
      <c r="WBI52" s="1233"/>
      <c r="WBJ52" s="1233"/>
      <c r="WBK52" s="1233"/>
      <c r="WBL52" s="1233"/>
      <c r="WBM52" s="1233"/>
      <c r="WBN52" s="1233"/>
      <c r="WBO52" s="1233"/>
      <c r="WBP52" s="1232"/>
      <c r="WBQ52" s="1233"/>
      <c r="WBR52" s="1233"/>
      <c r="WBS52" s="1233"/>
      <c r="WBT52" s="1233"/>
      <c r="WBU52" s="1233"/>
      <c r="WBV52" s="1233"/>
      <c r="WBW52" s="1233"/>
      <c r="WBX52" s="1233"/>
      <c r="WBY52" s="1232"/>
      <c r="WBZ52" s="1233"/>
      <c r="WCA52" s="1233"/>
      <c r="WCB52" s="1233"/>
      <c r="WCC52" s="1233"/>
      <c r="WCD52" s="1233"/>
      <c r="WCE52" s="1233"/>
      <c r="WCF52" s="1233"/>
      <c r="WCG52" s="1233"/>
      <c r="WCH52" s="1232"/>
      <c r="WCI52" s="1233"/>
      <c r="WCJ52" s="1233"/>
      <c r="WCK52" s="1233"/>
      <c r="WCL52" s="1233"/>
      <c r="WCM52" s="1233"/>
      <c r="WCN52" s="1233"/>
      <c r="WCO52" s="1233"/>
      <c r="WCP52" s="1233"/>
      <c r="WCQ52" s="1232"/>
      <c r="WCR52" s="1233"/>
      <c r="WCS52" s="1233"/>
      <c r="WCT52" s="1233"/>
      <c r="WCU52" s="1233"/>
      <c r="WCV52" s="1233"/>
      <c r="WCW52" s="1233"/>
      <c r="WCX52" s="1233"/>
      <c r="WCY52" s="1233"/>
      <c r="WCZ52" s="1232"/>
      <c r="WDA52" s="1233"/>
      <c r="WDB52" s="1233"/>
      <c r="WDC52" s="1233"/>
      <c r="WDD52" s="1233"/>
      <c r="WDE52" s="1233"/>
      <c r="WDF52" s="1233"/>
      <c r="WDG52" s="1233"/>
      <c r="WDH52" s="1233"/>
      <c r="WDI52" s="1232"/>
      <c r="WDJ52" s="1233"/>
      <c r="WDK52" s="1233"/>
      <c r="WDL52" s="1233"/>
      <c r="WDM52" s="1233"/>
      <c r="WDN52" s="1233"/>
      <c r="WDO52" s="1233"/>
      <c r="WDP52" s="1233"/>
      <c r="WDQ52" s="1233"/>
      <c r="WDR52" s="1232"/>
      <c r="WDS52" s="1233"/>
      <c r="WDT52" s="1233"/>
      <c r="WDU52" s="1233"/>
      <c r="WDV52" s="1233"/>
      <c r="WDW52" s="1233"/>
      <c r="WDX52" s="1233"/>
      <c r="WDY52" s="1233"/>
      <c r="WDZ52" s="1233"/>
      <c r="WEA52" s="1232"/>
      <c r="WEB52" s="1233"/>
      <c r="WEC52" s="1233"/>
      <c r="WED52" s="1233"/>
      <c r="WEE52" s="1233"/>
      <c r="WEF52" s="1233"/>
      <c r="WEG52" s="1233"/>
      <c r="WEH52" s="1233"/>
      <c r="WEI52" s="1233"/>
      <c r="WEJ52" s="1232"/>
      <c r="WEK52" s="1233"/>
      <c r="WEL52" s="1233"/>
      <c r="WEM52" s="1233"/>
      <c r="WEN52" s="1233"/>
      <c r="WEO52" s="1233"/>
      <c r="WEP52" s="1233"/>
      <c r="WEQ52" s="1233"/>
      <c r="WER52" s="1233"/>
      <c r="WES52" s="1232"/>
      <c r="WET52" s="1233"/>
      <c r="WEU52" s="1233"/>
      <c r="WEV52" s="1233"/>
      <c r="WEW52" s="1233"/>
      <c r="WEX52" s="1233"/>
      <c r="WEY52" s="1233"/>
      <c r="WEZ52" s="1233"/>
      <c r="WFA52" s="1233"/>
      <c r="WFB52" s="1232"/>
      <c r="WFC52" s="1233"/>
      <c r="WFD52" s="1233"/>
      <c r="WFE52" s="1233"/>
      <c r="WFF52" s="1233"/>
      <c r="WFG52" s="1233"/>
      <c r="WFH52" s="1233"/>
      <c r="WFI52" s="1233"/>
      <c r="WFJ52" s="1233"/>
      <c r="WFK52" s="1232"/>
      <c r="WFL52" s="1233"/>
      <c r="WFM52" s="1233"/>
      <c r="WFN52" s="1233"/>
      <c r="WFO52" s="1233"/>
      <c r="WFP52" s="1233"/>
      <c r="WFQ52" s="1233"/>
      <c r="WFR52" s="1233"/>
      <c r="WFS52" s="1233"/>
      <c r="WFT52" s="1232"/>
      <c r="WFU52" s="1233"/>
      <c r="WFV52" s="1233"/>
      <c r="WFW52" s="1233"/>
      <c r="WFX52" s="1233"/>
      <c r="WFY52" s="1233"/>
      <c r="WFZ52" s="1233"/>
      <c r="WGA52" s="1233"/>
      <c r="WGB52" s="1233"/>
      <c r="WGC52" s="1232"/>
      <c r="WGD52" s="1233"/>
      <c r="WGE52" s="1233"/>
      <c r="WGF52" s="1233"/>
      <c r="WGG52" s="1233"/>
      <c r="WGH52" s="1233"/>
      <c r="WGI52" s="1233"/>
      <c r="WGJ52" s="1233"/>
      <c r="WGK52" s="1233"/>
      <c r="WGL52" s="1232"/>
      <c r="WGM52" s="1233"/>
      <c r="WGN52" s="1233"/>
      <c r="WGO52" s="1233"/>
      <c r="WGP52" s="1233"/>
      <c r="WGQ52" s="1233"/>
      <c r="WGR52" s="1233"/>
      <c r="WGS52" s="1233"/>
      <c r="WGT52" s="1233"/>
      <c r="WGU52" s="1232"/>
      <c r="WGV52" s="1233"/>
      <c r="WGW52" s="1233"/>
      <c r="WGX52" s="1233"/>
      <c r="WGY52" s="1233"/>
      <c r="WGZ52" s="1233"/>
      <c r="WHA52" s="1233"/>
      <c r="WHB52" s="1233"/>
      <c r="WHC52" s="1233"/>
      <c r="WHD52" s="1232"/>
      <c r="WHE52" s="1233"/>
      <c r="WHF52" s="1233"/>
      <c r="WHG52" s="1233"/>
      <c r="WHH52" s="1233"/>
      <c r="WHI52" s="1233"/>
      <c r="WHJ52" s="1233"/>
      <c r="WHK52" s="1233"/>
      <c r="WHL52" s="1233"/>
      <c r="WHM52" s="1232"/>
      <c r="WHN52" s="1233"/>
      <c r="WHO52" s="1233"/>
      <c r="WHP52" s="1233"/>
      <c r="WHQ52" s="1233"/>
      <c r="WHR52" s="1233"/>
      <c r="WHS52" s="1233"/>
      <c r="WHT52" s="1233"/>
      <c r="WHU52" s="1233"/>
      <c r="WHV52" s="1232"/>
      <c r="WHW52" s="1233"/>
      <c r="WHX52" s="1233"/>
      <c r="WHY52" s="1233"/>
      <c r="WHZ52" s="1233"/>
      <c r="WIA52" s="1233"/>
      <c r="WIB52" s="1233"/>
      <c r="WIC52" s="1233"/>
      <c r="WID52" s="1233"/>
      <c r="WIE52" s="1232"/>
      <c r="WIF52" s="1233"/>
      <c r="WIG52" s="1233"/>
      <c r="WIH52" s="1233"/>
      <c r="WII52" s="1233"/>
      <c r="WIJ52" s="1233"/>
      <c r="WIK52" s="1233"/>
      <c r="WIL52" s="1233"/>
      <c r="WIM52" s="1233"/>
      <c r="WIN52" s="1232"/>
      <c r="WIO52" s="1233"/>
      <c r="WIP52" s="1233"/>
      <c r="WIQ52" s="1233"/>
      <c r="WIR52" s="1233"/>
      <c r="WIS52" s="1233"/>
      <c r="WIT52" s="1233"/>
      <c r="WIU52" s="1233"/>
      <c r="WIV52" s="1233"/>
      <c r="WIW52" s="1232"/>
      <c r="WIX52" s="1233"/>
      <c r="WIY52" s="1233"/>
      <c r="WIZ52" s="1233"/>
      <c r="WJA52" s="1233"/>
      <c r="WJB52" s="1233"/>
      <c r="WJC52" s="1233"/>
      <c r="WJD52" s="1233"/>
      <c r="WJE52" s="1233"/>
      <c r="WJF52" s="1232"/>
      <c r="WJG52" s="1233"/>
      <c r="WJH52" s="1233"/>
      <c r="WJI52" s="1233"/>
      <c r="WJJ52" s="1233"/>
      <c r="WJK52" s="1233"/>
      <c r="WJL52" s="1233"/>
      <c r="WJM52" s="1233"/>
      <c r="WJN52" s="1233"/>
      <c r="WJO52" s="1232"/>
      <c r="WJP52" s="1233"/>
      <c r="WJQ52" s="1233"/>
      <c r="WJR52" s="1233"/>
      <c r="WJS52" s="1233"/>
      <c r="WJT52" s="1233"/>
      <c r="WJU52" s="1233"/>
      <c r="WJV52" s="1233"/>
      <c r="WJW52" s="1233"/>
      <c r="WJX52" s="1232"/>
      <c r="WJY52" s="1233"/>
      <c r="WJZ52" s="1233"/>
      <c r="WKA52" s="1233"/>
      <c r="WKB52" s="1233"/>
      <c r="WKC52" s="1233"/>
      <c r="WKD52" s="1233"/>
      <c r="WKE52" s="1233"/>
      <c r="WKF52" s="1233"/>
      <c r="WKG52" s="1232"/>
      <c r="WKH52" s="1233"/>
      <c r="WKI52" s="1233"/>
      <c r="WKJ52" s="1233"/>
      <c r="WKK52" s="1233"/>
      <c r="WKL52" s="1233"/>
      <c r="WKM52" s="1233"/>
      <c r="WKN52" s="1233"/>
      <c r="WKO52" s="1233"/>
      <c r="WKP52" s="1232"/>
      <c r="WKQ52" s="1233"/>
      <c r="WKR52" s="1233"/>
      <c r="WKS52" s="1233"/>
      <c r="WKT52" s="1233"/>
      <c r="WKU52" s="1233"/>
      <c r="WKV52" s="1233"/>
      <c r="WKW52" s="1233"/>
      <c r="WKX52" s="1233"/>
      <c r="WKY52" s="1232"/>
      <c r="WKZ52" s="1233"/>
      <c r="WLA52" s="1233"/>
      <c r="WLB52" s="1233"/>
      <c r="WLC52" s="1233"/>
      <c r="WLD52" s="1233"/>
      <c r="WLE52" s="1233"/>
      <c r="WLF52" s="1233"/>
      <c r="WLG52" s="1233"/>
      <c r="WLH52" s="1232"/>
      <c r="WLI52" s="1233"/>
      <c r="WLJ52" s="1233"/>
      <c r="WLK52" s="1233"/>
      <c r="WLL52" s="1233"/>
      <c r="WLM52" s="1233"/>
      <c r="WLN52" s="1233"/>
      <c r="WLO52" s="1233"/>
      <c r="WLP52" s="1233"/>
      <c r="WLQ52" s="1232"/>
      <c r="WLR52" s="1233"/>
      <c r="WLS52" s="1233"/>
      <c r="WLT52" s="1233"/>
      <c r="WLU52" s="1233"/>
      <c r="WLV52" s="1233"/>
      <c r="WLW52" s="1233"/>
      <c r="WLX52" s="1233"/>
      <c r="WLY52" s="1233"/>
      <c r="WLZ52" s="1232"/>
      <c r="WMA52" s="1233"/>
      <c r="WMB52" s="1233"/>
      <c r="WMC52" s="1233"/>
      <c r="WMD52" s="1233"/>
      <c r="WME52" s="1233"/>
      <c r="WMF52" s="1233"/>
      <c r="WMG52" s="1233"/>
      <c r="WMH52" s="1233"/>
      <c r="WMI52" s="1232"/>
      <c r="WMJ52" s="1233"/>
      <c r="WMK52" s="1233"/>
      <c r="WML52" s="1233"/>
      <c r="WMM52" s="1233"/>
      <c r="WMN52" s="1233"/>
      <c r="WMO52" s="1233"/>
      <c r="WMP52" s="1233"/>
      <c r="WMQ52" s="1233"/>
      <c r="WMR52" s="1232"/>
      <c r="WMS52" s="1233"/>
      <c r="WMT52" s="1233"/>
      <c r="WMU52" s="1233"/>
      <c r="WMV52" s="1233"/>
      <c r="WMW52" s="1233"/>
      <c r="WMX52" s="1233"/>
      <c r="WMY52" s="1233"/>
      <c r="WMZ52" s="1233"/>
      <c r="WNA52" s="1232"/>
      <c r="WNB52" s="1233"/>
      <c r="WNC52" s="1233"/>
      <c r="WND52" s="1233"/>
      <c r="WNE52" s="1233"/>
      <c r="WNF52" s="1233"/>
      <c r="WNG52" s="1233"/>
      <c r="WNH52" s="1233"/>
      <c r="WNI52" s="1233"/>
      <c r="WNJ52" s="1232"/>
      <c r="WNK52" s="1233"/>
      <c r="WNL52" s="1233"/>
      <c r="WNM52" s="1233"/>
      <c r="WNN52" s="1233"/>
      <c r="WNO52" s="1233"/>
      <c r="WNP52" s="1233"/>
      <c r="WNQ52" s="1233"/>
      <c r="WNR52" s="1233"/>
      <c r="WNS52" s="1232"/>
      <c r="WNT52" s="1233"/>
      <c r="WNU52" s="1233"/>
      <c r="WNV52" s="1233"/>
      <c r="WNW52" s="1233"/>
      <c r="WNX52" s="1233"/>
      <c r="WNY52" s="1233"/>
      <c r="WNZ52" s="1233"/>
      <c r="WOA52" s="1233"/>
      <c r="WOB52" s="1232"/>
      <c r="WOC52" s="1233"/>
      <c r="WOD52" s="1233"/>
      <c r="WOE52" s="1233"/>
      <c r="WOF52" s="1233"/>
      <c r="WOG52" s="1233"/>
      <c r="WOH52" s="1233"/>
      <c r="WOI52" s="1233"/>
      <c r="WOJ52" s="1233"/>
      <c r="WOK52" s="1232"/>
      <c r="WOL52" s="1233"/>
      <c r="WOM52" s="1233"/>
      <c r="WON52" s="1233"/>
      <c r="WOO52" s="1233"/>
      <c r="WOP52" s="1233"/>
      <c r="WOQ52" s="1233"/>
      <c r="WOR52" s="1233"/>
      <c r="WOS52" s="1233"/>
      <c r="WOT52" s="1232"/>
      <c r="WOU52" s="1233"/>
      <c r="WOV52" s="1233"/>
      <c r="WOW52" s="1233"/>
      <c r="WOX52" s="1233"/>
      <c r="WOY52" s="1233"/>
      <c r="WOZ52" s="1233"/>
      <c r="WPA52" s="1233"/>
      <c r="WPB52" s="1233"/>
      <c r="WPC52" s="1232"/>
      <c r="WPD52" s="1233"/>
      <c r="WPE52" s="1233"/>
      <c r="WPF52" s="1233"/>
      <c r="WPG52" s="1233"/>
      <c r="WPH52" s="1233"/>
      <c r="WPI52" s="1233"/>
      <c r="WPJ52" s="1233"/>
      <c r="WPK52" s="1233"/>
      <c r="WPL52" s="1232"/>
      <c r="WPM52" s="1233"/>
      <c r="WPN52" s="1233"/>
      <c r="WPO52" s="1233"/>
      <c r="WPP52" s="1233"/>
      <c r="WPQ52" s="1233"/>
      <c r="WPR52" s="1233"/>
      <c r="WPS52" s="1233"/>
      <c r="WPT52" s="1233"/>
      <c r="WPU52" s="1232"/>
      <c r="WPV52" s="1233"/>
      <c r="WPW52" s="1233"/>
      <c r="WPX52" s="1233"/>
      <c r="WPY52" s="1233"/>
      <c r="WPZ52" s="1233"/>
      <c r="WQA52" s="1233"/>
      <c r="WQB52" s="1233"/>
      <c r="WQC52" s="1233"/>
      <c r="WQD52" s="1232"/>
      <c r="WQE52" s="1233"/>
      <c r="WQF52" s="1233"/>
      <c r="WQG52" s="1233"/>
      <c r="WQH52" s="1233"/>
      <c r="WQI52" s="1233"/>
      <c r="WQJ52" s="1233"/>
      <c r="WQK52" s="1233"/>
      <c r="WQL52" s="1233"/>
      <c r="WQM52" s="1232"/>
      <c r="WQN52" s="1233"/>
      <c r="WQO52" s="1233"/>
      <c r="WQP52" s="1233"/>
      <c r="WQQ52" s="1233"/>
      <c r="WQR52" s="1233"/>
      <c r="WQS52" s="1233"/>
      <c r="WQT52" s="1233"/>
      <c r="WQU52" s="1233"/>
      <c r="WQV52" s="1232"/>
      <c r="WQW52" s="1233"/>
      <c r="WQX52" s="1233"/>
      <c r="WQY52" s="1233"/>
      <c r="WQZ52" s="1233"/>
      <c r="WRA52" s="1233"/>
      <c r="WRB52" s="1233"/>
      <c r="WRC52" s="1233"/>
      <c r="WRD52" s="1233"/>
      <c r="WRE52" s="1232"/>
      <c r="WRF52" s="1233"/>
      <c r="WRG52" s="1233"/>
      <c r="WRH52" s="1233"/>
      <c r="WRI52" s="1233"/>
      <c r="WRJ52" s="1233"/>
      <c r="WRK52" s="1233"/>
      <c r="WRL52" s="1233"/>
      <c r="WRM52" s="1233"/>
      <c r="WRN52" s="1232"/>
      <c r="WRO52" s="1233"/>
      <c r="WRP52" s="1233"/>
      <c r="WRQ52" s="1233"/>
      <c r="WRR52" s="1233"/>
      <c r="WRS52" s="1233"/>
      <c r="WRT52" s="1233"/>
      <c r="WRU52" s="1233"/>
      <c r="WRV52" s="1233"/>
      <c r="WRW52" s="1232"/>
      <c r="WRX52" s="1233"/>
      <c r="WRY52" s="1233"/>
      <c r="WRZ52" s="1233"/>
      <c r="WSA52" s="1233"/>
      <c r="WSB52" s="1233"/>
      <c r="WSC52" s="1233"/>
      <c r="WSD52" s="1233"/>
      <c r="WSE52" s="1233"/>
      <c r="WSF52" s="1232"/>
      <c r="WSG52" s="1233"/>
      <c r="WSH52" s="1233"/>
      <c r="WSI52" s="1233"/>
      <c r="WSJ52" s="1233"/>
      <c r="WSK52" s="1233"/>
      <c r="WSL52" s="1233"/>
      <c r="WSM52" s="1233"/>
      <c r="WSN52" s="1233"/>
      <c r="WSO52" s="1232"/>
      <c r="WSP52" s="1233"/>
      <c r="WSQ52" s="1233"/>
      <c r="WSR52" s="1233"/>
      <c r="WSS52" s="1233"/>
      <c r="WST52" s="1233"/>
      <c r="WSU52" s="1233"/>
      <c r="WSV52" s="1233"/>
      <c r="WSW52" s="1233"/>
      <c r="WSX52" s="1232"/>
      <c r="WSY52" s="1233"/>
      <c r="WSZ52" s="1233"/>
      <c r="WTA52" s="1233"/>
      <c r="WTB52" s="1233"/>
      <c r="WTC52" s="1233"/>
      <c r="WTD52" s="1233"/>
      <c r="WTE52" s="1233"/>
      <c r="WTF52" s="1233"/>
      <c r="WTG52" s="1232"/>
      <c r="WTH52" s="1233"/>
      <c r="WTI52" s="1233"/>
      <c r="WTJ52" s="1233"/>
      <c r="WTK52" s="1233"/>
      <c r="WTL52" s="1233"/>
      <c r="WTM52" s="1233"/>
      <c r="WTN52" s="1233"/>
      <c r="WTO52" s="1233"/>
      <c r="WTP52" s="1232"/>
      <c r="WTQ52" s="1233"/>
      <c r="WTR52" s="1233"/>
      <c r="WTS52" s="1233"/>
      <c r="WTT52" s="1233"/>
      <c r="WTU52" s="1233"/>
      <c r="WTV52" s="1233"/>
      <c r="WTW52" s="1233"/>
      <c r="WTX52" s="1233"/>
      <c r="WTY52" s="1232"/>
      <c r="WTZ52" s="1233"/>
      <c r="WUA52" s="1233"/>
      <c r="WUB52" s="1233"/>
      <c r="WUC52" s="1233"/>
      <c r="WUD52" s="1233"/>
      <c r="WUE52" s="1233"/>
      <c r="WUF52" s="1233"/>
      <c r="WUG52" s="1233"/>
      <c r="WUH52" s="1232"/>
      <c r="WUI52" s="1233"/>
      <c r="WUJ52" s="1233"/>
      <c r="WUK52" s="1233"/>
      <c r="WUL52" s="1233"/>
      <c r="WUM52" s="1233"/>
      <c r="WUN52" s="1233"/>
      <c r="WUO52" s="1233"/>
      <c r="WUP52" s="1233"/>
      <c r="WUQ52" s="1232"/>
      <c r="WUR52" s="1233"/>
      <c r="WUS52" s="1233"/>
      <c r="WUT52" s="1233"/>
      <c r="WUU52" s="1233"/>
      <c r="WUV52" s="1233"/>
      <c r="WUW52" s="1233"/>
      <c r="WUX52" s="1233"/>
      <c r="WUY52" s="1233"/>
      <c r="WUZ52" s="1232"/>
      <c r="WVA52" s="1233"/>
      <c r="WVB52" s="1233"/>
      <c r="WVC52" s="1233"/>
      <c r="WVD52" s="1233"/>
      <c r="WVE52" s="1233"/>
      <c r="WVF52" s="1233"/>
      <c r="WVG52" s="1233"/>
      <c r="WVH52" s="1233"/>
      <c r="WVI52" s="1232"/>
      <c r="WVJ52" s="1233"/>
      <c r="WVK52" s="1233"/>
      <c r="WVL52" s="1233"/>
      <c r="WVM52" s="1233"/>
      <c r="WVN52" s="1233"/>
      <c r="WVO52" s="1233"/>
      <c r="WVP52" s="1233"/>
      <c r="WVQ52" s="1233"/>
      <c r="WVR52" s="1232"/>
      <c r="WVS52" s="1233"/>
      <c r="WVT52" s="1233"/>
      <c r="WVU52" s="1233"/>
      <c r="WVV52" s="1233"/>
      <c r="WVW52" s="1233"/>
      <c r="WVX52" s="1233"/>
      <c r="WVY52" s="1233"/>
      <c r="WVZ52" s="1233"/>
      <c r="WWA52" s="1232"/>
      <c r="WWB52" s="1233"/>
      <c r="WWC52" s="1233"/>
      <c r="WWD52" s="1233"/>
      <c r="WWE52" s="1233"/>
      <c r="WWF52" s="1233"/>
      <c r="WWG52" s="1233"/>
      <c r="WWH52" s="1233"/>
      <c r="WWI52" s="1233"/>
      <c r="WWJ52" s="1232"/>
      <c r="WWK52" s="1233"/>
      <c r="WWL52" s="1233"/>
      <c r="WWM52" s="1233"/>
      <c r="WWN52" s="1233"/>
      <c r="WWO52" s="1233"/>
      <c r="WWP52" s="1233"/>
      <c r="WWQ52" s="1233"/>
      <c r="WWR52" s="1233"/>
      <c r="WWS52" s="1232"/>
      <c r="WWT52" s="1233"/>
      <c r="WWU52" s="1233"/>
      <c r="WWV52" s="1233"/>
      <c r="WWW52" s="1233"/>
      <c r="WWX52" s="1233"/>
      <c r="WWY52" s="1233"/>
      <c r="WWZ52" s="1233"/>
      <c r="WXA52" s="1233"/>
      <c r="WXB52" s="1232"/>
      <c r="WXC52" s="1233"/>
      <c r="WXD52" s="1233"/>
      <c r="WXE52" s="1233"/>
      <c r="WXF52" s="1233"/>
      <c r="WXG52" s="1233"/>
      <c r="WXH52" s="1233"/>
      <c r="WXI52" s="1233"/>
      <c r="WXJ52" s="1233"/>
      <c r="WXK52" s="1232"/>
      <c r="WXL52" s="1233"/>
      <c r="WXM52" s="1233"/>
      <c r="WXN52" s="1233"/>
      <c r="WXO52" s="1233"/>
      <c r="WXP52" s="1233"/>
      <c r="WXQ52" s="1233"/>
      <c r="WXR52" s="1233"/>
      <c r="WXS52" s="1233"/>
      <c r="WXT52" s="1232"/>
      <c r="WXU52" s="1233"/>
      <c r="WXV52" s="1233"/>
      <c r="WXW52" s="1233"/>
      <c r="WXX52" s="1233"/>
      <c r="WXY52" s="1233"/>
      <c r="WXZ52" s="1233"/>
      <c r="WYA52" s="1233"/>
      <c r="WYB52" s="1233"/>
      <c r="WYC52" s="1232"/>
      <c r="WYD52" s="1233"/>
      <c r="WYE52" s="1233"/>
      <c r="WYF52" s="1233"/>
      <c r="WYG52" s="1233"/>
      <c r="WYH52" s="1233"/>
      <c r="WYI52" s="1233"/>
      <c r="WYJ52" s="1233"/>
      <c r="WYK52" s="1233"/>
      <c r="WYL52" s="1232"/>
      <c r="WYM52" s="1233"/>
      <c r="WYN52" s="1233"/>
      <c r="WYO52" s="1233"/>
      <c r="WYP52" s="1233"/>
      <c r="WYQ52" s="1233"/>
      <c r="WYR52" s="1233"/>
      <c r="WYS52" s="1233"/>
      <c r="WYT52" s="1233"/>
      <c r="WYU52" s="1232"/>
      <c r="WYV52" s="1233"/>
      <c r="WYW52" s="1233"/>
      <c r="WYX52" s="1233"/>
      <c r="WYY52" s="1233"/>
      <c r="WYZ52" s="1233"/>
      <c r="WZA52" s="1233"/>
      <c r="WZB52" s="1233"/>
      <c r="WZC52" s="1233"/>
      <c r="WZD52" s="1232"/>
      <c r="WZE52" s="1233"/>
      <c r="WZF52" s="1233"/>
      <c r="WZG52" s="1233"/>
      <c r="WZH52" s="1233"/>
      <c r="WZI52" s="1233"/>
      <c r="WZJ52" s="1233"/>
      <c r="WZK52" s="1233"/>
      <c r="WZL52" s="1233"/>
      <c r="WZM52" s="1232"/>
      <c r="WZN52" s="1233"/>
      <c r="WZO52" s="1233"/>
      <c r="WZP52" s="1233"/>
      <c r="WZQ52" s="1233"/>
      <c r="WZR52" s="1233"/>
      <c r="WZS52" s="1233"/>
      <c r="WZT52" s="1233"/>
      <c r="WZU52" s="1233"/>
      <c r="WZV52" s="1232"/>
      <c r="WZW52" s="1233"/>
      <c r="WZX52" s="1233"/>
      <c r="WZY52" s="1233"/>
      <c r="WZZ52" s="1233"/>
      <c r="XAA52" s="1233"/>
      <c r="XAB52" s="1233"/>
      <c r="XAC52" s="1233"/>
      <c r="XAD52" s="1233"/>
      <c r="XAE52" s="1232"/>
      <c r="XAF52" s="1233"/>
      <c r="XAG52" s="1233"/>
      <c r="XAH52" s="1233"/>
      <c r="XAI52" s="1233"/>
      <c r="XAJ52" s="1233"/>
      <c r="XAK52" s="1233"/>
      <c r="XAL52" s="1233"/>
      <c r="XAM52" s="1233"/>
      <c r="XAN52" s="1232"/>
      <c r="XAO52" s="1233"/>
      <c r="XAP52" s="1233"/>
      <c r="XAQ52" s="1233"/>
      <c r="XAR52" s="1233"/>
      <c r="XAS52" s="1233"/>
      <c r="XAT52" s="1233"/>
      <c r="XAU52" s="1233"/>
      <c r="XAV52" s="1233"/>
      <c r="XAW52" s="1232"/>
      <c r="XAX52" s="1233"/>
      <c r="XAY52" s="1233"/>
      <c r="XAZ52" s="1233"/>
      <c r="XBA52" s="1233"/>
      <c r="XBB52" s="1233"/>
      <c r="XBC52" s="1233"/>
      <c r="XBD52" s="1233"/>
      <c r="XBE52" s="1233"/>
      <c r="XBF52" s="1232"/>
      <c r="XBG52" s="1233"/>
      <c r="XBH52" s="1233"/>
      <c r="XBI52" s="1233"/>
      <c r="XBJ52" s="1233"/>
      <c r="XBK52" s="1233"/>
      <c r="XBL52" s="1233"/>
      <c r="XBM52" s="1233"/>
      <c r="XBN52" s="1233"/>
      <c r="XBO52" s="1232"/>
      <c r="XBP52" s="1233"/>
      <c r="XBQ52" s="1233"/>
      <c r="XBR52" s="1233"/>
      <c r="XBS52" s="1233"/>
      <c r="XBT52" s="1233"/>
      <c r="XBU52" s="1233"/>
      <c r="XBV52" s="1233"/>
      <c r="XBW52" s="1233"/>
      <c r="XBX52" s="1232"/>
      <c r="XBY52" s="1233"/>
      <c r="XBZ52" s="1233"/>
      <c r="XCA52" s="1233"/>
      <c r="XCB52" s="1233"/>
      <c r="XCC52" s="1233"/>
      <c r="XCD52" s="1233"/>
      <c r="XCE52" s="1233"/>
      <c r="XCF52" s="1233"/>
      <c r="XCG52" s="1232"/>
      <c r="XCH52" s="1233"/>
      <c r="XCI52" s="1233"/>
      <c r="XCJ52" s="1233"/>
      <c r="XCK52" s="1233"/>
      <c r="XCL52" s="1233"/>
      <c r="XCM52" s="1233"/>
      <c r="XCN52" s="1233"/>
      <c r="XCO52" s="1233"/>
      <c r="XCP52" s="1232"/>
      <c r="XCQ52" s="1233"/>
      <c r="XCR52" s="1233"/>
      <c r="XCS52" s="1233"/>
      <c r="XCT52" s="1233"/>
      <c r="XCU52" s="1233"/>
      <c r="XCV52" s="1233"/>
      <c r="XCW52" s="1233"/>
      <c r="XCX52" s="1233"/>
      <c r="XCY52" s="1232"/>
      <c r="XCZ52" s="1233"/>
      <c r="XDA52" s="1233"/>
      <c r="XDB52" s="1233"/>
      <c r="XDC52" s="1233"/>
      <c r="XDD52" s="1233"/>
      <c r="XDE52" s="1233"/>
      <c r="XDF52" s="1233"/>
      <c r="XDG52" s="1233"/>
      <c r="XDH52" s="1232"/>
      <c r="XDI52" s="1233"/>
      <c r="XDJ52" s="1233"/>
      <c r="XDK52" s="1233"/>
      <c r="XDL52" s="1233"/>
      <c r="XDM52" s="1233"/>
      <c r="XDN52" s="1233"/>
      <c r="XDO52" s="1233"/>
      <c r="XDP52" s="1233"/>
      <c r="XDQ52" s="1232"/>
      <c r="XDR52" s="1233"/>
      <c r="XDS52" s="1233"/>
      <c r="XDT52" s="1233"/>
      <c r="XDU52" s="1233"/>
      <c r="XDV52" s="1233"/>
      <c r="XDW52" s="1233"/>
      <c r="XDX52" s="1233"/>
      <c r="XDY52" s="1233"/>
      <c r="XDZ52" s="1232"/>
      <c r="XEA52" s="1233"/>
      <c r="XEB52" s="1233"/>
      <c r="XEC52" s="1233"/>
      <c r="XED52" s="1233"/>
      <c r="XEE52" s="1233"/>
      <c r="XEF52" s="1233"/>
      <c r="XEG52" s="1233"/>
      <c r="XEH52" s="1233"/>
      <c r="XEI52" s="1232"/>
      <c r="XEJ52" s="1233"/>
      <c r="XEK52" s="1233"/>
      <c r="XEL52" s="1233"/>
      <c r="XEM52" s="1233"/>
      <c r="XEN52" s="1233"/>
      <c r="XEO52" s="1233"/>
      <c r="XEP52" s="1233"/>
      <c r="XEQ52" s="1233"/>
      <c r="XER52" s="1232"/>
      <c r="XES52" s="1233"/>
      <c r="XET52" s="1233"/>
      <c r="XEU52" s="1233"/>
      <c r="XEV52" s="1233"/>
      <c r="XEW52" s="1233"/>
      <c r="XEX52" s="1233"/>
      <c r="XEY52" s="1233"/>
      <c r="XEZ52" s="1233"/>
      <c r="XFA52" s="1232"/>
      <c r="XFB52" s="1233"/>
      <c r="XFC52" s="1233"/>
      <c r="XFD52" s="1233"/>
    </row>
    <row r="53" spans="1:16384" ht="36" customHeight="1">
      <c r="A53" s="1232" t="s">
        <v>1674</v>
      </c>
      <c r="B53" s="1233"/>
      <c r="C53" s="1233"/>
      <c r="D53" s="1233"/>
      <c r="E53" s="1233"/>
      <c r="F53" s="1233"/>
      <c r="G53" s="1233"/>
      <c r="H53" s="1233"/>
      <c r="I53" s="1233"/>
      <c r="J53" s="1232"/>
      <c r="K53" s="1233"/>
      <c r="L53" s="1233"/>
      <c r="M53" s="1233"/>
      <c r="N53" s="1233"/>
      <c r="O53" s="1233"/>
      <c r="P53" s="1233"/>
      <c r="Q53" s="1233"/>
      <c r="R53" s="1233"/>
      <c r="S53" s="1232"/>
      <c r="T53" s="1233"/>
      <c r="U53" s="1233"/>
      <c r="V53" s="1233"/>
      <c r="W53" s="1233"/>
      <c r="X53" s="1233"/>
      <c r="Y53" s="1233"/>
      <c r="Z53" s="1233"/>
      <c r="AA53" s="1233"/>
      <c r="AB53" s="1232"/>
      <c r="AC53" s="1233"/>
      <c r="AD53" s="1233"/>
      <c r="AE53" s="1233"/>
      <c r="AF53" s="1233"/>
      <c r="AG53" s="1233"/>
      <c r="AH53" s="1233"/>
      <c r="AI53" s="1233"/>
      <c r="AJ53" s="1233"/>
      <c r="AK53" s="1232"/>
      <c r="AL53" s="1233"/>
      <c r="AM53" s="1233"/>
      <c r="AN53" s="1233"/>
      <c r="AO53" s="1233"/>
      <c r="AP53" s="1233"/>
      <c r="AQ53" s="1233"/>
      <c r="AR53" s="1233"/>
      <c r="AS53" s="1233"/>
      <c r="AT53" s="1232"/>
      <c r="AU53" s="1233"/>
      <c r="AV53" s="1233"/>
      <c r="AW53" s="1233"/>
      <c r="AX53" s="1233"/>
      <c r="AY53" s="1233"/>
      <c r="AZ53" s="1233"/>
      <c r="BA53" s="1233"/>
      <c r="BB53" s="1233"/>
      <c r="BC53" s="1232"/>
      <c r="BD53" s="1233"/>
      <c r="BE53" s="1233"/>
      <c r="BF53" s="1233"/>
      <c r="BG53" s="1233"/>
      <c r="BH53" s="1233"/>
      <c r="BI53" s="1233"/>
      <c r="BJ53" s="1233"/>
      <c r="BK53" s="1233"/>
      <c r="BL53" s="1232"/>
      <c r="BM53" s="1233"/>
      <c r="BN53" s="1233"/>
      <c r="BO53" s="1233"/>
      <c r="BP53" s="1233"/>
      <c r="BQ53" s="1233"/>
      <c r="BR53" s="1233"/>
      <c r="BS53" s="1233"/>
      <c r="BT53" s="1233"/>
      <c r="BU53" s="1232"/>
      <c r="BV53" s="1233"/>
      <c r="BW53" s="1233"/>
      <c r="BX53" s="1233"/>
      <c r="BY53" s="1233"/>
      <c r="BZ53" s="1233"/>
      <c r="CA53" s="1233"/>
      <c r="CB53" s="1233"/>
      <c r="CC53" s="1233"/>
      <c r="CD53" s="1232"/>
      <c r="CE53" s="1233"/>
      <c r="CF53" s="1233"/>
      <c r="CG53" s="1233"/>
      <c r="CH53" s="1233"/>
      <c r="CI53" s="1233"/>
      <c r="CJ53" s="1233"/>
      <c r="CK53" s="1233"/>
      <c r="CL53" s="1233"/>
      <c r="CM53" s="1232"/>
      <c r="CN53" s="1233"/>
      <c r="CO53" s="1233"/>
      <c r="CP53" s="1233"/>
      <c r="CQ53" s="1233"/>
      <c r="CR53" s="1233"/>
      <c r="CS53" s="1233"/>
      <c r="CT53" s="1233"/>
      <c r="CU53" s="1233"/>
      <c r="CV53" s="1232"/>
      <c r="CW53" s="1233"/>
      <c r="CX53" s="1233"/>
      <c r="CY53" s="1233"/>
      <c r="CZ53" s="1233"/>
      <c r="DA53" s="1233"/>
      <c r="DB53" s="1233"/>
      <c r="DC53" s="1233"/>
      <c r="DD53" s="1233"/>
      <c r="DE53" s="1232"/>
      <c r="DF53" s="1233"/>
      <c r="DG53" s="1233"/>
      <c r="DH53" s="1233"/>
      <c r="DI53" s="1233"/>
      <c r="DJ53" s="1233"/>
      <c r="DK53" s="1233"/>
      <c r="DL53" s="1233"/>
      <c r="DM53" s="1233"/>
      <c r="DN53" s="1232"/>
      <c r="DO53" s="1233"/>
      <c r="DP53" s="1233"/>
      <c r="DQ53" s="1233"/>
      <c r="DR53" s="1233"/>
      <c r="DS53" s="1233"/>
      <c r="DT53" s="1233"/>
      <c r="DU53" s="1233"/>
      <c r="DV53" s="1233"/>
      <c r="DW53" s="1232"/>
      <c r="DX53" s="1233"/>
      <c r="DY53" s="1233"/>
      <c r="DZ53" s="1233"/>
      <c r="EA53" s="1233"/>
      <c r="EB53" s="1233"/>
      <c r="EC53" s="1233"/>
      <c r="ED53" s="1233"/>
      <c r="EE53" s="1233"/>
      <c r="EF53" s="1232"/>
      <c r="EG53" s="1233"/>
      <c r="EH53" s="1233"/>
      <c r="EI53" s="1233"/>
      <c r="EJ53" s="1233"/>
      <c r="EK53" s="1233"/>
      <c r="EL53" s="1233"/>
      <c r="EM53" s="1233"/>
      <c r="EN53" s="1233"/>
      <c r="EO53" s="1232"/>
      <c r="EP53" s="1233"/>
      <c r="EQ53" s="1233"/>
      <c r="ER53" s="1233"/>
      <c r="ES53" s="1233"/>
      <c r="ET53" s="1233"/>
      <c r="EU53" s="1233"/>
      <c r="EV53" s="1233"/>
      <c r="EW53" s="1233"/>
      <c r="EX53" s="1232"/>
      <c r="EY53" s="1233"/>
      <c r="EZ53" s="1233"/>
      <c r="FA53" s="1233"/>
      <c r="FB53" s="1233"/>
      <c r="FC53" s="1233"/>
      <c r="FD53" s="1233"/>
      <c r="FE53" s="1233"/>
      <c r="FF53" s="1233"/>
      <c r="FG53" s="1232"/>
      <c r="FH53" s="1233"/>
      <c r="FI53" s="1233"/>
      <c r="FJ53" s="1233"/>
      <c r="FK53" s="1233"/>
      <c r="FL53" s="1233"/>
      <c r="FM53" s="1233"/>
      <c r="FN53" s="1233"/>
      <c r="FO53" s="1233"/>
      <c r="FP53" s="1232"/>
      <c r="FQ53" s="1233"/>
      <c r="FR53" s="1233"/>
      <c r="FS53" s="1233"/>
      <c r="FT53" s="1233"/>
      <c r="FU53" s="1233"/>
      <c r="FV53" s="1233"/>
      <c r="FW53" s="1233"/>
      <c r="FX53" s="1233"/>
      <c r="FY53" s="1232"/>
      <c r="FZ53" s="1233"/>
      <c r="GA53" s="1233"/>
      <c r="GB53" s="1233"/>
      <c r="GC53" s="1233"/>
      <c r="GD53" s="1233"/>
      <c r="GE53" s="1233"/>
      <c r="GF53" s="1233"/>
      <c r="GG53" s="1233"/>
      <c r="GH53" s="1232"/>
      <c r="GI53" s="1233"/>
      <c r="GJ53" s="1233"/>
      <c r="GK53" s="1233"/>
      <c r="GL53" s="1233"/>
      <c r="GM53" s="1233"/>
      <c r="GN53" s="1233"/>
      <c r="GO53" s="1233"/>
      <c r="GP53" s="1233"/>
      <c r="GQ53" s="1232"/>
      <c r="GR53" s="1233"/>
      <c r="GS53" s="1233"/>
      <c r="GT53" s="1233"/>
      <c r="GU53" s="1233"/>
      <c r="GV53" s="1233"/>
      <c r="GW53" s="1233"/>
      <c r="GX53" s="1233"/>
      <c r="GY53" s="1233"/>
      <c r="GZ53" s="1232"/>
      <c r="HA53" s="1233"/>
      <c r="HB53" s="1233"/>
      <c r="HC53" s="1233"/>
      <c r="HD53" s="1233"/>
      <c r="HE53" s="1233"/>
      <c r="HF53" s="1233"/>
      <c r="HG53" s="1233"/>
      <c r="HH53" s="1233"/>
      <c r="HI53" s="1232"/>
      <c r="HJ53" s="1233"/>
      <c r="HK53" s="1233"/>
      <c r="HL53" s="1233"/>
      <c r="HM53" s="1233"/>
      <c r="HN53" s="1233"/>
      <c r="HO53" s="1233"/>
      <c r="HP53" s="1233"/>
      <c r="HQ53" s="1233"/>
      <c r="HR53" s="1232"/>
      <c r="HS53" s="1233"/>
      <c r="HT53" s="1233"/>
      <c r="HU53" s="1233"/>
      <c r="HV53" s="1233"/>
      <c r="HW53" s="1233"/>
      <c r="HX53" s="1233"/>
      <c r="HY53" s="1233"/>
      <c r="HZ53" s="1233"/>
      <c r="IA53" s="1232"/>
      <c r="IB53" s="1233"/>
      <c r="IC53" s="1233"/>
      <c r="ID53" s="1233"/>
      <c r="IE53" s="1233"/>
      <c r="IF53" s="1233"/>
      <c r="IG53" s="1233"/>
      <c r="IH53" s="1233"/>
      <c r="II53" s="1233"/>
      <c r="IJ53" s="1232"/>
      <c r="IK53" s="1233"/>
      <c r="IL53" s="1233"/>
      <c r="IM53" s="1233"/>
      <c r="IN53" s="1233"/>
      <c r="IO53" s="1233"/>
      <c r="IP53" s="1233"/>
      <c r="IQ53" s="1233"/>
      <c r="IR53" s="1233"/>
      <c r="IS53" s="1232"/>
      <c r="IT53" s="1233"/>
      <c r="IU53" s="1233"/>
      <c r="IV53" s="1233"/>
      <c r="IW53" s="1233"/>
      <c r="IX53" s="1233"/>
      <c r="IY53" s="1233"/>
      <c r="IZ53" s="1233"/>
      <c r="JA53" s="1233"/>
      <c r="JB53" s="1232"/>
      <c r="JC53" s="1233"/>
      <c r="JD53" s="1233"/>
      <c r="JE53" s="1233"/>
      <c r="JF53" s="1233"/>
      <c r="JG53" s="1233"/>
      <c r="JH53" s="1233"/>
      <c r="JI53" s="1233"/>
      <c r="JJ53" s="1233"/>
      <c r="JK53" s="1232"/>
      <c r="JL53" s="1233"/>
      <c r="JM53" s="1233"/>
      <c r="JN53" s="1233"/>
      <c r="JO53" s="1233"/>
      <c r="JP53" s="1233"/>
      <c r="JQ53" s="1233"/>
      <c r="JR53" s="1233"/>
      <c r="JS53" s="1233"/>
      <c r="JT53" s="1232"/>
      <c r="JU53" s="1233"/>
      <c r="JV53" s="1233"/>
      <c r="JW53" s="1233"/>
      <c r="JX53" s="1233"/>
      <c r="JY53" s="1233"/>
      <c r="JZ53" s="1233"/>
      <c r="KA53" s="1233"/>
      <c r="KB53" s="1233"/>
      <c r="KC53" s="1232"/>
      <c r="KD53" s="1233"/>
      <c r="KE53" s="1233"/>
      <c r="KF53" s="1233"/>
      <c r="KG53" s="1233"/>
      <c r="KH53" s="1233"/>
      <c r="KI53" s="1233"/>
      <c r="KJ53" s="1233"/>
      <c r="KK53" s="1233"/>
      <c r="KL53" s="1232"/>
      <c r="KM53" s="1233"/>
      <c r="KN53" s="1233"/>
      <c r="KO53" s="1233"/>
      <c r="KP53" s="1233"/>
      <c r="KQ53" s="1233"/>
      <c r="KR53" s="1233"/>
      <c r="KS53" s="1233"/>
      <c r="KT53" s="1233"/>
      <c r="KU53" s="1232"/>
      <c r="KV53" s="1233"/>
      <c r="KW53" s="1233"/>
      <c r="KX53" s="1233"/>
      <c r="KY53" s="1233"/>
      <c r="KZ53" s="1233"/>
      <c r="LA53" s="1233"/>
      <c r="LB53" s="1233"/>
      <c r="LC53" s="1233"/>
      <c r="LD53" s="1232"/>
      <c r="LE53" s="1233"/>
      <c r="LF53" s="1233"/>
      <c r="LG53" s="1233"/>
      <c r="LH53" s="1233"/>
      <c r="LI53" s="1233"/>
      <c r="LJ53" s="1233"/>
      <c r="LK53" s="1233"/>
      <c r="LL53" s="1233"/>
      <c r="LM53" s="1232"/>
      <c r="LN53" s="1233"/>
      <c r="LO53" s="1233"/>
      <c r="LP53" s="1233"/>
      <c r="LQ53" s="1233"/>
      <c r="LR53" s="1233"/>
      <c r="LS53" s="1233"/>
      <c r="LT53" s="1233"/>
      <c r="LU53" s="1233"/>
      <c r="LV53" s="1232"/>
      <c r="LW53" s="1233"/>
      <c r="LX53" s="1233"/>
      <c r="LY53" s="1233"/>
      <c r="LZ53" s="1233"/>
      <c r="MA53" s="1233"/>
      <c r="MB53" s="1233"/>
      <c r="MC53" s="1233"/>
      <c r="MD53" s="1233"/>
      <c r="ME53" s="1232"/>
      <c r="MF53" s="1233"/>
      <c r="MG53" s="1233"/>
      <c r="MH53" s="1233"/>
      <c r="MI53" s="1233"/>
      <c r="MJ53" s="1233"/>
      <c r="MK53" s="1233"/>
      <c r="ML53" s="1233"/>
      <c r="MM53" s="1233"/>
      <c r="MN53" s="1232"/>
      <c r="MO53" s="1233"/>
      <c r="MP53" s="1233"/>
      <c r="MQ53" s="1233"/>
      <c r="MR53" s="1233"/>
      <c r="MS53" s="1233"/>
      <c r="MT53" s="1233"/>
      <c r="MU53" s="1233"/>
      <c r="MV53" s="1233"/>
      <c r="MW53" s="1232"/>
      <c r="MX53" s="1233"/>
      <c r="MY53" s="1233"/>
      <c r="MZ53" s="1233"/>
      <c r="NA53" s="1233"/>
      <c r="NB53" s="1233"/>
      <c r="NC53" s="1233"/>
      <c r="ND53" s="1233"/>
      <c r="NE53" s="1233"/>
      <c r="NF53" s="1232"/>
      <c r="NG53" s="1233"/>
      <c r="NH53" s="1233"/>
      <c r="NI53" s="1233"/>
      <c r="NJ53" s="1233"/>
      <c r="NK53" s="1233"/>
      <c r="NL53" s="1233"/>
      <c r="NM53" s="1233"/>
      <c r="NN53" s="1233"/>
      <c r="NO53" s="1232"/>
      <c r="NP53" s="1233"/>
      <c r="NQ53" s="1233"/>
      <c r="NR53" s="1233"/>
      <c r="NS53" s="1233"/>
      <c r="NT53" s="1233"/>
      <c r="NU53" s="1233"/>
      <c r="NV53" s="1233"/>
      <c r="NW53" s="1233"/>
      <c r="NX53" s="1232"/>
      <c r="NY53" s="1233"/>
      <c r="NZ53" s="1233"/>
      <c r="OA53" s="1233"/>
      <c r="OB53" s="1233"/>
      <c r="OC53" s="1233"/>
      <c r="OD53" s="1233"/>
      <c r="OE53" s="1233"/>
      <c r="OF53" s="1233"/>
      <c r="OG53" s="1232"/>
      <c r="OH53" s="1233"/>
      <c r="OI53" s="1233"/>
      <c r="OJ53" s="1233"/>
      <c r="OK53" s="1233"/>
      <c r="OL53" s="1233"/>
      <c r="OM53" s="1233"/>
      <c r="ON53" s="1233"/>
      <c r="OO53" s="1233"/>
      <c r="OP53" s="1232"/>
      <c r="OQ53" s="1233"/>
      <c r="OR53" s="1233"/>
      <c r="OS53" s="1233"/>
      <c r="OT53" s="1233"/>
      <c r="OU53" s="1233"/>
      <c r="OV53" s="1233"/>
      <c r="OW53" s="1233"/>
      <c r="OX53" s="1233"/>
      <c r="OY53" s="1232"/>
      <c r="OZ53" s="1233"/>
      <c r="PA53" s="1233"/>
      <c r="PB53" s="1233"/>
      <c r="PC53" s="1233"/>
      <c r="PD53" s="1233"/>
      <c r="PE53" s="1233"/>
      <c r="PF53" s="1233"/>
      <c r="PG53" s="1233"/>
      <c r="PH53" s="1232"/>
      <c r="PI53" s="1233"/>
      <c r="PJ53" s="1233"/>
      <c r="PK53" s="1233"/>
      <c r="PL53" s="1233"/>
      <c r="PM53" s="1233"/>
      <c r="PN53" s="1233"/>
      <c r="PO53" s="1233"/>
      <c r="PP53" s="1233"/>
      <c r="PQ53" s="1232"/>
      <c r="PR53" s="1233"/>
      <c r="PS53" s="1233"/>
      <c r="PT53" s="1233"/>
      <c r="PU53" s="1233"/>
      <c r="PV53" s="1233"/>
      <c r="PW53" s="1233"/>
      <c r="PX53" s="1233"/>
      <c r="PY53" s="1233"/>
      <c r="PZ53" s="1232"/>
      <c r="QA53" s="1233"/>
      <c r="QB53" s="1233"/>
      <c r="QC53" s="1233"/>
      <c r="QD53" s="1233"/>
      <c r="QE53" s="1233"/>
      <c r="QF53" s="1233"/>
      <c r="QG53" s="1233"/>
      <c r="QH53" s="1233"/>
      <c r="QI53" s="1232"/>
      <c r="QJ53" s="1233"/>
      <c r="QK53" s="1233"/>
      <c r="QL53" s="1233"/>
      <c r="QM53" s="1233"/>
      <c r="QN53" s="1233"/>
      <c r="QO53" s="1233"/>
      <c r="QP53" s="1233"/>
      <c r="QQ53" s="1233"/>
      <c r="QR53" s="1232"/>
      <c r="QS53" s="1233"/>
      <c r="QT53" s="1233"/>
      <c r="QU53" s="1233"/>
      <c r="QV53" s="1233"/>
      <c r="QW53" s="1233"/>
      <c r="QX53" s="1233"/>
      <c r="QY53" s="1233"/>
      <c r="QZ53" s="1233"/>
      <c r="RA53" s="1232"/>
      <c r="RB53" s="1233"/>
      <c r="RC53" s="1233"/>
      <c r="RD53" s="1233"/>
      <c r="RE53" s="1233"/>
      <c r="RF53" s="1233"/>
      <c r="RG53" s="1233"/>
      <c r="RH53" s="1233"/>
      <c r="RI53" s="1233"/>
      <c r="RJ53" s="1232"/>
      <c r="RK53" s="1233"/>
      <c r="RL53" s="1233"/>
      <c r="RM53" s="1233"/>
      <c r="RN53" s="1233"/>
      <c r="RO53" s="1233"/>
      <c r="RP53" s="1233"/>
      <c r="RQ53" s="1233"/>
      <c r="RR53" s="1233"/>
      <c r="RS53" s="1232"/>
      <c r="RT53" s="1233"/>
      <c r="RU53" s="1233"/>
      <c r="RV53" s="1233"/>
      <c r="RW53" s="1233"/>
      <c r="RX53" s="1233"/>
      <c r="RY53" s="1233"/>
      <c r="RZ53" s="1233"/>
      <c r="SA53" s="1233"/>
      <c r="SB53" s="1232"/>
      <c r="SC53" s="1233"/>
      <c r="SD53" s="1233"/>
      <c r="SE53" s="1233"/>
      <c r="SF53" s="1233"/>
      <c r="SG53" s="1233"/>
      <c r="SH53" s="1233"/>
      <c r="SI53" s="1233"/>
      <c r="SJ53" s="1233"/>
      <c r="SK53" s="1232"/>
      <c r="SL53" s="1233"/>
      <c r="SM53" s="1233"/>
      <c r="SN53" s="1233"/>
      <c r="SO53" s="1233"/>
      <c r="SP53" s="1233"/>
      <c r="SQ53" s="1233"/>
      <c r="SR53" s="1233"/>
      <c r="SS53" s="1233"/>
      <c r="ST53" s="1232"/>
      <c r="SU53" s="1233"/>
      <c r="SV53" s="1233"/>
      <c r="SW53" s="1233"/>
      <c r="SX53" s="1233"/>
      <c r="SY53" s="1233"/>
      <c r="SZ53" s="1233"/>
      <c r="TA53" s="1233"/>
      <c r="TB53" s="1233"/>
      <c r="TC53" s="1232"/>
      <c r="TD53" s="1233"/>
      <c r="TE53" s="1233"/>
      <c r="TF53" s="1233"/>
      <c r="TG53" s="1233"/>
      <c r="TH53" s="1233"/>
      <c r="TI53" s="1233"/>
      <c r="TJ53" s="1233"/>
      <c r="TK53" s="1233"/>
      <c r="TL53" s="1232"/>
      <c r="TM53" s="1233"/>
      <c r="TN53" s="1233"/>
      <c r="TO53" s="1233"/>
      <c r="TP53" s="1233"/>
      <c r="TQ53" s="1233"/>
      <c r="TR53" s="1233"/>
      <c r="TS53" s="1233"/>
      <c r="TT53" s="1233"/>
      <c r="TU53" s="1232"/>
      <c r="TV53" s="1233"/>
      <c r="TW53" s="1233"/>
      <c r="TX53" s="1233"/>
      <c r="TY53" s="1233"/>
      <c r="TZ53" s="1233"/>
      <c r="UA53" s="1233"/>
      <c r="UB53" s="1233"/>
      <c r="UC53" s="1233"/>
      <c r="UD53" s="1232"/>
      <c r="UE53" s="1233"/>
      <c r="UF53" s="1233"/>
      <c r="UG53" s="1233"/>
      <c r="UH53" s="1233"/>
      <c r="UI53" s="1233"/>
      <c r="UJ53" s="1233"/>
      <c r="UK53" s="1233"/>
      <c r="UL53" s="1233"/>
      <c r="UM53" s="1232"/>
      <c r="UN53" s="1233"/>
      <c r="UO53" s="1233"/>
      <c r="UP53" s="1233"/>
      <c r="UQ53" s="1233"/>
      <c r="UR53" s="1233"/>
      <c r="US53" s="1233"/>
      <c r="UT53" s="1233"/>
      <c r="UU53" s="1233"/>
      <c r="UV53" s="1232"/>
      <c r="UW53" s="1233"/>
      <c r="UX53" s="1233"/>
      <c r="UY53" s="1233"/>
      <c r="UZ53" s="1233"/>
      <c r="VA53" s="1233"/>
      <c r="VB53" s="1233"/>
      <c r="VC53" s="1233"/>
      <c r="VD53" s="1233"/>
      <c r="VE53" s="1232"/>
      <c r="VF53" s="1233"/>
      <c r="VG53" s="1233"/>
      <c r="VH53" s="1233"/>
      <c r="VI53" s="1233"/>
      <c r="VJ53" s="1233"/>
      <c r="VK53" s="1233"/>
      <c r="VL53" s="1233"/>
      <c r="VM53" s="1233"/>
      <c r="VN53" s="1232"/>
      <c r="VO53" s="1233"/>
      <c r="VP53" s="1233"/>
      <c r="VQ53" s="1233"/>
      <c r="VR53" s="1233"/>
      <c r="VS53" s="1233"/>
      <c r="VT53" s="1233"/>
      <c r="VU53" s="1233"/>
      <c r="VV53" s="1233"/>
      <c r="VW53" s="1232"/>
      <c r="VX53" s="1233"/>
      <c r="VY53" s="1233"/>
      <c r="VZ53" s="1233"/>
      <c r="WA53" s="1233"/>
      <c r="WB53" s="1233"/>
      <c r="WC53" s="1233"/>
      <c r="WD53" s="1233"/>
      <c r="WE53" s="1233"/>
      <c r="WF53" s="1232"/>
      <c r="WG53" s="1233"/>
      <c r="WH53" s="1233"/>
      <c r="WI53" s="1233"/>
      <c r="WJ53" s="1233"/>
      <c r="WK53" s="1233"/>
      <c r="WL53" s="1233"/>
      <c r="WM53" s="1233"/>
      <c r="WN53" s="1233"/>
      <c r="WO53" s="1232"/>
      <c r="WP53" s="1233"/>
      <c r="WQ53" s="1233"/>
      <c r="WR53" s="1233"/>
      <c r="WS53" s="1233"/>
      <c r="WT53" s="1233"/>
      <c r="WU53" s="1233"/>
      <c r="WV53" s="1233"/>
      <c r="WW53" s="1233"/>
      <c r="WX53" s="1232"/>
      <c r="WY53" s="1233"/>
      <c r="WZ53" s="1233"/>
      <c r="XA53" s="1233"/>
      <c r="XB53" s="1233"/>
      <c r="XC53" s="1233"/>
      <c r="XD53" s="1233"/>
      <c r="XE53" s="1233"/>
      <c r="XF53" s="1233"/>
      <c r="XG53" s="1232"/>
      <c r="XH53" s="1233"/>
      <c r="XI53" s="1233"/>
      <c r="XJ53" s="1233"/>
      <c r="XK53" s="1233"/>
      <c r="XL53" s="1233"/>
      <c r="XM53" s="1233"/>
      <c r="XN53" s="1233"/>
      <c r="XO53" s="1233"/>
      <c r="XP53" s="1232"/>
      <c r="XQ53" s="1233"/>
      <c r="XR53" s="1233"/>
      <c r="XS53" s="1233"/>
      <c r="XT53" s="1233"/>
      <c r="XU53" s="1233"/>
      <c r="XV53" s="1233"/>
      <c r="XW53" s="1233"/>
      <c r="XX53" s="1233"/>
      <c r="XY53" s="1232"/>
      <c r="XZ53" s="1233"/>
      <c r="YA53" s="1233"/>
      <c r="YB53" s="1233"/>
      <c r="YC53" s="1233"/>
      <c r="YD53" s="1233"/>
      <c r="YE53" s="1233"/>
      <c r="YF53" s="1233"/>
      <c r="YG53" s="1233"/>
      <c r="YH53" s="1232"/>
      <c r="YI53" s="1233"/>
      <c r="YJ53" s="1233"/>
      <c r="YK53" s="1233"/>
      <c r="YL53" s="1233"/>
      <c r="YM53" s="1233"/>
      <c r="YN53" s="1233"/>
      <c r="YO53" s="1233"/>
      <c r="YP53" s="1233"/>
      <c r="YQ53" s="1232"/>
      <c r="YR53" s="1233"/>
      <c r="YS53" s="1233"/>
      <c r="YT53" s="1233"/>
      <c r="YU53" s="1233"/>
      <c r="YV53" s="1233"/>
      <c r="YW53" s="1233"/>
      <c r="YX53" s="1233"/>
      <c r="YY53" s="1233"/>
      <c r="YZ53" s="1232"/>
      <c r="ZA53" s="1233"/>
      <c r="ZB53" s="1233"/>
      <c r="ZC53" s="1233"/>
      <c r="ZD53" s="1233"/>
      <c r="ZE53" s="1233"/>
      <c r="ZF53" s="1233"/>
      <c r="ZG53" s="1233"/>
      <c r="ZH53" s="1233"/>
      <c r="ZI53" s="1232"/>
      <c r="ZJ53" s="1233"/>
      <c r="ZK53" s="1233"/>
      <c r="ZL53" s="1233"/>
      <c r="ZM53" s="1233"/>
      <c r="ZN53" s="1233"/>
      <c r="ZO53" s="1233"/>
      <c r="ZP53" s="1233"/>
      <c r="ZQ53" s="1233"/>
      <c r="ZR53" s="1232"/>
      <c r="ZS53" s="1233"/>
      <c r="ZT53" s="1233"/>
      <c r="ZU53" s="1233"/>
      <c r="ZV53" s="1233"/>
      <c r="ZW53" s="1233"/>
      <c r="ZX53" s="1233"/>
      <c r="ZY53" s="1233"/>
      <c r="ZZ53" s="1233"/>
      <c r="AAA53" s="1232"/>
      <c r="AAB53" s="1233"/>
      <c r="AAC53" s="1233"/>
      <c r="AAD53" s="1233"/>
      <c r="AAE53" s="1233"/>
      <c r="AAF53" s="1233"/>
      <c r="AAG53" s="1233"/>
      <c r="AAH53" s="1233"/>
      <c r="AAI53" s="1233"/>
      <c r="AAJ53" s="1232"/>
      <c r="AAK53" s="1233"/>
      <c r="AAL53" s="1233"/>
      <c r="AAM53" s="1233"/>
      <c r="AAN53" s="1233"/>
      <c r="AAO53" s="1233"/>
      <c r="AAP53" s="1233"/>
      <c r="AAQ53" s="1233"/>
      <c r="AAR53" s="1233"/>
      <c r="AAS53" s="1232"/>
      <c r="AAT53" s="1233"/>
      <c r="AAU53" s="1233"/>
      <c r="AAV53" s="1233"/>
      <c r="AAW53" s="1233"/>
      <c r="AAX53" s="1233"/>
      <c r="AAY53" s="1233"/>
      <c r="AAZ53" s="1233"/>
      <c r="ABA53" s="1233"/>
      <c r="ABB53" s="1232"/>
      <c r="ABC53" s="1233"/>
      <c r="ABD53" s="1233"/>
      <c r="ABE53" s="1233"/>
      <c r="ABF53" s="1233"/>
      <c r="ABG53" s="1233"/>
      <c r="ABH53" s="1233"/>
      <c r="ABI53" s="1233"/>
      <c r="ABJ53" s="1233"/>
      <c r="ABK53" s="1232"/>
      <c r="ABL53" s="1233"/>
      <c r="ABM53" s="1233"/>
      <c r="ABN53" s="1233"/>
      <c r="ABO53" s="1233"/>
      <c r="ABP53" s="1233"/>
      <c r="ABQ53" s="1233"/>
      <c r="ABR53" s="1233"/>
      <c r="ABS53" s="1233"/>
      <c r="ABT53" s="1232"/>
      <c r="ABU53" s="1233"/>
      <c r="ABV53" s="1233"/>
      <c r="ABW53" s="1233"/>
      <c r="ABX53" s="1233"/>
      <c r="ABY53" s="1233"/>
      <c r="ABZ53" s="1233"/>
      <c r="ACA53" s="1233"/>
      <c r="ACB53" s="1233"/>
      <c r="ACC53" s="1232"/>
      <c r="ACD53" s="1233"/>
      <c r="ACE53" s="1233"/>
      <c r="ACF53" s="1233"/>
      <c r="ACG53" s="1233"/>
      <c r="ACH53" s="1233"/>
      <c r="ACI53" s="1233"/>
      <c r="ACJ53" s="1233"/>
      <c r="ACK53" s="1233"/>
      <c r="ACL53" s="1232"/>
      <c r="ACM53" s="1233"/>
      <c r="ACN53" s="1233"/>
      <c r="ACO53" s="1233"/>
      <c r="ACP53" s="1233"/>
      <c r="ACQ53" s="1233"/>
      <c r="ACR53" s="1233"/>
      <c r="ACS53" s="1233"/>
      <c r="ACT53" s="1233"/>
      <c r="ACU53" s="1232"/>
      <c r="ACV53" s="1233"/>
      <c r="ACW53" s="1233"/>
      <c r="ACX53" s="1233"/>
      <c r="ACY53" s="1233"/>
      <c r="ACZ53" s="1233"/>
      <c r="ADA53" s="1233"/>
      <c r="ADB53" s="1233"/>
      <c r="ADC53" s="1233"/>
      <c r="ADD53" s="1232"/>
      <c r="ADE53" s="1233"/>
      <c r="ADF53" s="1233"/>
      <c r="ADG53" s="1233"/>
      <c r="ADH53" s="1233"/>
      <c r="ADI53" s="1233"/>
      <c r="ADJ53" s="1233"/>
      <c r="ADK53" s="1233"/>
      <c r="ADL53" s="1233"/>
      <c r="ADM53" s="1232"/>
      <c r="ADN53" s="1233"/>
      <c r="ADO53" s="1233"/>
      <c r="ADP53" s="1233"/>
      <c r="ADQ53" s="1233"/>
      <c r="ADR53" s="1233"/>
      <c r="ADS53" s="1233"/>
      <c r="ADT53" s="1233"/>
      <c r="ADU53" s="1233"/>
      <c r="ADV53" s="1232"/>
      <c r="ADW53" s="1233"/>
      <c r="ADX53" s="1233"/>
      <c r="ADY53" s="1233"/>
      <c r="ADZ53" s="1233"/>
      <c r="AEA53" s="1233"/>
      <c r="AEB53" s="1233"/>
      <c r="AEC53" s="1233"/>
      <c r="AED53" s="1233"/>
      <c r="AEE53" s="1232"/>
      <c r="AEF53" s="1233"/>
      <c r="AEG53" s="1233"/>
      <c r="AEH53" s="1233"/>
      <c r="AEI53" s="1233"/>
      <c r="AEJ53" s="1233"/>
      <c r="AEK53" s="1233"/>
      <c r="AEL53" s="1233"/>
      <c r="AEM53" s="1233"/>
      <c r="AEN53" s="1232"/>
      <c r="AEO53" s="1233"/>
      <c r="AEP53" s="1233"/>
      <c r="AEQ53" s="1233"/>
      <c r="AER53" s="1233"/>
      <c r="AES53" s="1233"/>
      <c r="AET53" s="1233"/>
      <c r="AEU53" s="1233"/>
      <c r="AEV53" s="1233"/>
      <c r="AEW53" s="1232"/>
      <c r="AEX53" s="1233"/>
      <c r="AEY53" s="1233"/>
      <c r="AEZ53" s="1233"/>
      <c r="AFA53" s="1233"/>
      <c r="AFB53" s="1233"/>
      <c r="AFC53" s="1233"/>
      <c r="AFD53" s="1233"/>
      <c r="AFE53" s="1233"/>
      <c r="AFF53" s="1232"/>
      <c r="AFG53" s="1233"/>
      <c r="AFH53" s="1233"/>
      <c r="AFI53" s="1233"/>
      <c r="AFJ53" s="1233"/>
      <c r="AFK53" s="1233"/>
      <c r="AFL53" s="1233"/>
      <c r="AFM53" s="1233"/>
      <c r="AFN53" s="1233"/>
      <c r="AFO53" s="1232"/>
      <c r="AFP53" s="1233"/>
      <c r="AFQ53" s="1233"/>
      <c r="AFR53" s="1233"/>
      <c r="AFS53" s="1233"/>
      <c r="AFT53" s="1233"/>
      <c r="AFU53" s="1233"/>
      <c r="AFV53" s="1233"/>
      <c r="AFW53" s="1233"/>
      <c r="AFX53" s="1232"/>
      <c r="AFY53" s="1233"/>
      <c r="AFZ53" s="1233"/>
      <c r="AGA53" s="1233"/>
      <c r="AGB53" s="1233"/>
      <c r="AGC53" s="1233"/>
      <c r="AGD53" s="1233"/>
      <c r="AGE53" s="1233"/>
      <c r="AGF53" s="1233"/>
      <c r="AGG53" s="1232"/>
      <c r="AGH53" s="1233"/>
      <c r="AGI53" s="1233"/>
      <c r="AGJ53" s="1233"/>
      <c r="AGK53" s="1233"/>
      <c r="AGL53" s="1233"/>
      <c r="AGM53" s="1233"/>
      <c r="AGN53" s="1233"/>
      <c r="AGO53" s="1233"/>
      <c r="AGP53" s="1232"/>
      <c r="AGQ53" s="1233"/>
      <c r="AGR53" s="1233"/>
      <c r="AGS53" s="1233"/>
      <c r="AGT53" s="1233"/>
      <c r="AGU53" s="1233"/>
      <c r="AGV53" s="1233"/>
      <c r="AGW53" s="1233"/>
      <c r="AGX53" s="1233"/>
      <c r="AGY53" s="1232"/>
      <c r="AGZ53" s="1233"/>
      <c r="AHA53" s="1233"/>
      <c r="AHB53" s="1233"/>
      <c r="AHC53" s="1233"/>
      <c r="AHD53" s="1233"/>
      <c r="AHE53" s="1233"/>
      <c r="AHF53" s="1233"/>
      <c r="AHG53" s="1233"/>
      <c r="AHH53" s="1232"/>
      <c r="AHI53" s="1233"/>
      <c r="AHJ53" s="1233"/>
      <c r="AHK53" s="1233"/>
      <c r="AHL53" s="1233"/>
      <c r="AHM53" s="1233"/>
      <c r="AHN53" s="1233"/>
      <c r="AHO53" s="1233"/>
      <c r="AHP53" s="1233"/>
      <c r="AHQ53" s="1232"/>
      <c r="AHR53" s="1233"/>
      <c r="AHS53" s="1233"/>
      <c r="AHT53" s="1233"/>
      <c r="AHU53" s="1233"/>
      <c r="AHV53" s="1233"/>
      <c r="AHW53" s="1233"/>
      <c r="AHX53" s="1233"/>
      <c r="AHY53" s="1233"/>
      <c r="AHZ53" s="1232"/>
      <c r="AIA53" s="1233"/>
      <c r="AIB53" s="1233"/>
      <c r="AIC53" s="1233"/>
      <c r="AID53" s="1233"/>
      <c r="AIE53" s="1233"/>
      <c r="AIF53" s="1233"/>
      <c r="AIG53" s="1233"/>
      <c r="AIH53" s="1233"/>
      <c r="AII53" s="1232"/>
      <c r="AIJ53" s="1233"/>
      <c r="AIK53" s="1233"/>
      <c r="AIL53" s="1233"/>
      <c r="AIM53" s="1233"/>
      <c r="AIN53" s="1233"/>
      <c r="AIO53" s="1233"/>
      <c r="AIP53" s="1233"/>
      <c r="AIQ53" s="1233"/>
      <c r="AIR53" s="1232"/>
      <c r="AIS53" s="1233"/>
      <c r="AIT53" s="1233"/>
      <c r="AIU53" s="1233"/>
      <c r="AIV53" s="1233"/>
      <c r="AIW53" s="1233"/>
      <c r="AIX53" s="1233"/>
      <c r="AIY53" s="1233"/>
      <c r="AIZ53" s="1233"/>
      <c r="AJA53" s="1232"/>
      <c r="AJB53" s="1233"/>
      <c r="AJC53" s="1233"/>
      <c r="AJD53" s="1233"/>
      <c r="AJE53" s="1233"/>
      <c r="AJF53" s="1233"/>
      <c r="AJG53" s="1233"/>
      <c r="AJH53" s="1233"/>
      <c r="AJI53" s="1233"/>
      <c r="AJJ53" s="1232"/>
      <c r="AJK53" s="1233"/>
      <c r="AJL53" s="1233"/>
      <c r="AJM53" s="1233"/>
      <c r="AJN53" s="1233"/>
      <c r="AJO53" s="1233"/>
      <c r="AJP53" s="1233"/>
      <c r="AJQ53" s="1233"/>
      <c r="AJR53" s="1233"/>
      <c r="AJS53" s="1232"/>
      <c r="AJT53" s="1233"/>
      <c r="AJU53" s="1233"/>
      <c r="AJV53" s="1233"/>
      <c r="AJW53" s="1233"/>
      <c r="AJX53" s="1233"/>
      <c r="AJY53" s="1233"/>
      <c r="AJZ53" s="1233"/>
      <c r="AKA53" s="1233"/>
      <c r="AKB53" s="1232"/>
      <c r="AKC53" s="1233"/>
      <c r="AKD53" s="1233"/>
      <c r="AKE53" s="1233"/>
      <c r="AKF53" s="1233"/>
      <c r="AKG53" s="1233"/>
      <c r="AKH53" s="1233"/>
      <c r="AKI53" s="1233"/>
      <c r="AKJ53" s="1233"/>
      <c r="AKK53" s="1232"/>
      <c r="AKL53" s="1233"/>
      <c r="AKM53" s="1233"/>
      <c r="AKN53" s="1233"/>
      <c r="AKO53" s="1233"/>
      <c r="AKP53" s="1233"/>
      <c r="AKQ53" s="1233"/>
      <c r="AKR53" s="1233"/>
      <c r="AKS53" s="1233"/>
      <c r="AKT53" s="1232"/>
      <c r="AKU53" s="1233"/>
      <c r="AKV53" s="1233"/>
      <c r="AKW53" s="1233"/>
      <c r="AKX53" s="1233"/>
      <c r="AKY53" s="1233"/>
      <c r="AKZ53" s="1233"/>
      <c r="ALA53" s="1233"/>
      <c r="ALB53" s="1233"/>
      <c r="ALC53" s="1232"/>
      <c r="ALD53" s="1233"/>
      <c r="ALE53" s="1233"/>
      <c r="ALF53" s="1233"/>
      <c r="ALG53" s="1233"/>
      <c r="ALH53" s="1233"/>
      <c r="ALI53" s="1233"/>
      <c r="ALJ53" s="1233"/>
      <c r="ALK53" s="1233"/>
      <c r="ALL53" s="1232"/>
      <c r="ALM53" s="1233"/>
      <c r="ALN53" s="1233"/>
      <c r="ALO53" s="1233"/>
      <c r="ALP53" s="1233"/>
      <c r="ALQ53" s="1233"/>
      <c r="ALR53" s="1233"/>
      <c r="ALS53" s="1233"/>
      <c r="ALT53" s="1233"/>
      <c r="ALU53" s="1232"/>
      <c r="ALV53" s="1233"/>
      <c r="ALW53" s="1233"/>
      <c r="ALX53" s="1233"/>
      <c r="ALY53" s="1233"/>
      <c r="ALZ53" s="1233"/>
      <c r="AMA53" s="1233"/>
      <c r="AMB53" s="1233"/>
      <c r="AMC53" s="1233"/>
      <c r="AMD53" s="1232"/>
      <c r="AME53" s="1233"/>
      <c r="AMF53" s="1233"/>
      <c r="AMG53" s="1233"/>
      <c r="AMH53" s="1233"/>
      <c r="AMI53" s="1233"/>
      <c r="AMJ53" s="1233"/>
      <c r="AMK53" s="1233"/>
      <c r="AML53" s="1233"/>
      <c r="AMM53" s="1232"/>
      <c r="AMN53" s="1233"/>
      <c r="AMO53" s="1233"/>
      <c r="AMP53" s="1233"/>
      <c r="AMQ53" s="1233"/>
      <c r="AMR53" s="1233"/>
      <c r="AMS53" s="1233"/>
      <c r="AMT53" s="1233"/>
      <c r="AMU53" s="1233"/>
      <c r="AMV53" s="1232"/>
      <c r="AMW53" s="1233"/>
      <c r="AMX53" s="1233"/>
      <c r="AMY53" s="1233"/>
      <c r="AMZ53" s="1233"/>
      <c r="ANA53" s="1233"/>
      <c r="ANB53" s="1233"/>
      <c r="ANC53" s="1233"/>
      <c r="AND53" s="1233"/>
      <c r="ANE53" s="1232"/>
      <c r="ANF53" s="1233"/>
      <c r="ANG53" s="1233"/>
      <c r="ANH53" s="1233"/>
      <c r="ANI53" s="1233"/>
      <c r="ANJ53" s="1233"/>
      <c r="ANK53" s="1233"/>
      <c r="ANL53" s="1233"/>
      <c r="ANM53" s="1233"/>
      <c r="ANN53" s="1232"/>
      <c r="ANO53" s="1233"/>
      <c r="ANP53" s="1233"/>
      <c r="ANQ53" s="1233"/>
      <c r="ANR53" s="1233"/>
      <c r="ANS53" s="1233"/>
      <c r="ANT53" s="1233"/>
      <c r="ANU53" s="1233"/>
      <c r="ANV53" s="1233"/>
      <c r="ANW53" s="1232"/>
      <c r="ANX53" s="1233"/>
      <c r="ANY53" s="1233"/>
      <c r="ANZ53" s="1233"/>
      <c r="AOA53" s="1233"/>
      <c r="AOB53" s="1233"/>
      <c r="AOC53" s="1233"/>
      <c r="AOD53" s="1233"/>
      <c r="AOE53" s="1233"/>
      <c r="AOF53" s="1232"/>
      <c r="AOG53" s="1233"/>
      <c r="AOH53" s="1233"/>
      <c r="AOI53" s="1233"/>
      <c r="AOJ53" s="1233"/>
      <c r="AOK53" s="1233"/>
      <c r="AOL53" s="1233"/>
      <c r="AOM53" s="1233"/>
      <c r="AON53" s="1233"/>
      <c r="AOO53" s="1232"/>
      <c r="AOP53" s="1233"/>
      <c r="AOQ53" s="1233"/>
      <c r="AOR53" s="1233"/>
      <c r="AOS53" s="1233"/>
      <c r="AOT53" s="1233"/>
      <c r="AOU53" s="1233"/>
      <c r="AOV53" s="1233"/>
      <c r="AOW53" s="1233"/>
      <c r="AOX53" s="1232"/>
      <c r="AOY53" s="1233"/>
      <c r="AOZ53" s="1233"/>
      <c r="APA53" s="1233"/>
      <c r="APB53" s="1233"/>
      <c r="APC53" s="1233"/>
      <c r="APD53" s="1233"/>
      <c r="APE53" s="1233"/>
      <c r="APF53" s="1233"/>
      <c r="APG53" s="1232"/>
      <c r="APH53" s="1233"/>
      <c r="API53" s="1233"/>
      <c r="APJ53" s="1233"/>
      <c r="APK53" s="1233"/>
      <c r="APL53" s="1233"/>
      <c r="APM53" s="1233"/>
      <c r="APN53" s="1233"/>
      <c r="APO53" s="1233"/>
      <c r="APP53" s="1232"/>
      <c r="APQ53" s="1233"/>
      <c r="APR53" s="1233"/>
      <c r="APS53" s="1233"/>
      <c r="APT53" s="1233"/>
      <c r="APU53" s="1233"/>
      <c r="APV53" s="1233"/>
      <c r="APW53" s="1233"/>
      <c r="APX53" s="1233"/>
      <c r="APY53" s="1232"/>
      <c r="APZ53" s="1233"/>
      <c r="AQA53" s="1233"/>
      <c r="AQB53" s="1233"/>
      <c r="AQC53" s="1233"/>
      <c r="AQD53" s="1233"/>
      <c r="AQE53" s="1233"/>
      <c r="AQF53" s="1233"/>
      <c r="AQG53" s="1233"/>
      <c r="AQH53" s="1232"/>
      <c r="AQI53" s="1233"/>
      <c r="AQJ53" s="1233"/>
      <c r="AQK53" s="1233"/>
      <c r="AQL53" s="1233"/>
      <c r="AQM53" s="1233"/>
      <c r="AQN53" s="1233"/>
      <c r="AQO53" s="1233"/>
      <c r="AQP53" s="1233"/>
      <c r="AQQ53" s="1232"/>
      <c r="AQR53" s="1233"/>
      <c r="AQS53" s="1233"/>
      <c r="AQT53" s="1233"/>
      <c r="AQU53" s="1233"/>
      <c r="AQV53" s="1233"/>
      <c r="AQW53" s="1233"/>
      <c r="AQX53" s="1233"/>
      <c r="AQY53" s="1233"/>
      <c r="AQZ53" s="1232"/>
      <c r="ARA53" s="1233"/>
      <c r="ARB53" s="1233"/>
      <c r="ARC53" s="1233"/>
      <c r="ARD53" s="1233"/>
      <c r="ARE53" s="1233"/>
      <c r="ARF53" s="1233"/>
      <c r="ARG53" s="1233"/>
      <c r="ARH53" s="1233"/>
      <c r="ARI53" s="1232"/>
      <c r="ARJ53" s="1233"/>
      <c r="ARK53" s="1233"/>
      <c r="ARL53" s="1233"/>
      <c r="ARM53" s="1233"/>
      <c r="ARN53" s="1233"/>
      <c r="ARO53" s="1233"/>
      <c r="ARP53" s="1233"/>
      <c r="ARQ53" s="1233"/>
      <c r="ARR53" s="1232"/>
      <c r="ARS53" s="1233"/>
      <c r="ART53" s="1233"/>
      <c r="ARU53" s="1233"/>
      <c r="ARV53" s="1233"/>
      <c r="ARW53" s="1233"/>
      <c r="ARX53" s="1233"/>
      <c r="ARY53" s="1233"/>
      <c r="ARZ53" s="1233"/>
      <c r="ASA53" s="1232"/>
      <c r="ASB53" s="1233"/>
      <c r="ASC53" s="1233"/>
      <c r="ASD53" s="1233"/>
      <c r="ASE53" s="1233"/>
      <c r="ASF53" s="1233"/>
      <c r="ASG53" s="1233"/>
      <c r="ASH53" s="1233"/>
      <c r="ASI53" s="1233"/>
      <c r="ASJ53" s="1232"/>
      <c r="ASK53" s="1233"/>
      <c r="ASL53" s="1233"/>
      <c r="ASM53" s="1233"/>
      <c r="ASN53" s="1233"/>
      <c r="ASO53" s="1233"/>
      <c r="ASP53" s="1233"/>
      <c r="ASQ53" s="1233"/>
      <c r="ASR53" s="1233"/>
      <c r="ASS53" s="1232"/>
      <c r="AST53" s="1233"/>
      <c r="ASU53" s="1233"/>
      <c r="ASV53" s="1233"/>
      <c r="ASW53" s="1233"/>
      <c r="ASX53" s="1233"/>
      <c r="ASY53" s="1233"/>
      <c r="ASZ53" s="1233"/>
      <c r="ATA53" s="1233"/>
      <c r="ATB53" s="1232"/>
      <c r="ATC53" s="1233"/>
      <c r="ATD53" s="1233"/>
      <c r="ATE53" s="1233"/>
      <c r="ATF53" s="1233"/>
      <c r="ATG53" s="1233"/>
      <c r="ATH53" s="1233"/>
      <c r="ATI53" s="1233"/>
      <c r="ATJ53" s="1233"/>
      <c r="ATK53" s="1232"/>
      <c r="ATL53" s="1233"/>
      <c r="ATM53" s="1233"/>
      <c r="ATN53" s="1233"/>
      <c r="ATO53" s="1233"/>
      <c r="ATP53" s="1233"/>
      <c r="ATQ53" s="1233"/>
      <c r="ATR53" s="1233"/>
      <c r="ATS53" s="1233"/>
      <c r="ATT53" s="1232"/>
      <c r="ATU53" s="1233"/>
      <c r="ATV53" s="1233"/>
      <c r="ATW53" s="1233"/>
      <c r="ATX53" s="1233"/>
      <c r="ATY53" s="1233"/>
      <c r="ATZ53" s="1233"/>
      <c r="AUA53" s="1233"/>
      <c r="AUB53" s="1233"/>
      <c r="AUC53" s="1232"/>
      <c r="AUD53" s="1233"/>
      <c r="AUE53" s="1233"/>
      <c r="AUF53" s="1233"/>
      <c r="AUG53" s="1233"/>
      <c r="AUH53" s="1233"/>
      <c r="AUI53" s="1233"/>
      <c r="AUJ53" s="1233"/>
      <c r="AUK53" s="1233"/>
      <c r="AUL53" s="1232"/>
      <c r="AUM53" s="1233"/>
      <c r="AUN53" s="1233"/>
      <c r="AUO53" s="1233"/>
      <c r="AUP53" s="1233"/>
      <c r="AUQ53" s="1233"/>
      <c r="AUR53" s="1233"/>
      <c r="AUS53" s="1233"/>
      <c r="AUT53" s="1233"/>
      <c r="AUU53" s="1232"/>
      <c r="AUV53" s="1233"/>
      <c r="AUW53" s="1233"/>
      <c r="AUX53" s="1233"/>
      <c r="AUY53" s="1233"/>
      <c r="AUZ53" s="1233"/>
      <c r="AVA53" s="1233"/>
      <c r="AVB53" s="1233"/>
      <c r="AVC53" s="1233"/>
      <c r="AVD53" s="1232"/>
      <c r="AVE53" s="1233"/>
      <c r="AVF53" s="1233"/>
      <c r="AVG53" s="1233"/>
      <c r="AVH53" s="1233"/>
      <c r="AVI53" s="1233"/>
      <c r="AVJ53" s="1233"/>
      <c r="AVK53" s="1233"/>
      <c r="AVL53" s="1233"/>
      <c r="AVM53" s="1232"/>
      <c r="AVN53" s="1233"/>
      <c r="AVO53" s="1233"/>
      <c r="AVP53" s="1233"/>
      <c r="AVQ53" s="1233"/>
      <c r="AVR53" s="1233"/>
      <c r="AVS53" s="1233"/>
      <c r="AVT53" s="1233"/>
      <c r="AVU53" s="1233"/>
      <c r="AVV53" s="1232"/>
      <c r="AVW53" s="1233"/>
      <c r="AVX53" s="1233"/>
      <c r="AVY53" s="1233"/>
      <c r="AVZ53" s="1233"/>
      <c r="AWA53" s="1233"/>
      <c r="AWB53" s="1233"/>
      <c r="AWC53" s="1233"/>
      <c r="AWD53" s="1233"/>
      <c r="AWE53" s="1232"/>
      <c r="AWF53" s="1233"/>
      <c r="AWG53" s="1233"/>
      <c r="AWH53" s="1233"/>
      <c r="AWI53" s="1233"/>
      <c r="AWJ53" s="1233"/>
      <c r="AWK53" s="1233"/>
      <c r="AWL53" s="1233"/>
      <c r="AWM53" s="1233"/>
      <c r="AWN53" s="1232"/>
      <c r="AWO53" s="1233"/>
      <c r="AWP53" s="1233"/>
      <c r="AWQ53" s="1233"/>
      <c r="AWR53" s="1233"/>
      <c r="AWS53" s="1233"/>
      <c r="AWT53" s="1233"/>
      <c r="AWU53" s="1233"/>
      <c r="AWV53" s="1233"/>
      <c r="AWW53" s="1232"/>
      <c r="AWX53" s="1233"/>
      <c r="AWY53" s="1233"/>
      <c r="AWZ53" s="1233"/>
      <c r="AXA53" s="1233"/>
      <c r="AXB53" s="1233"/>
      <c r="AXC53" s="1233"/>
      <c r="AXD53" s="1233"/>
      <c r="AXE53" s="1233"/>
      <c r="AXF53" s="1232"/>
      <c r="AXG53" s="1233"/>
      <c r="AXH53" s="1233"/>
      <c r="AXI53" s="1233"/>
      <c r="AXJ53" s="1233"/>
      <c r="AXK53" s="1233"/>
      <c r="AXL53" s="1233"/>
      <c r="AXM53" s="1233"/>
      <c r="AXN53" s="1233"/>
      <c r="AXO53" s="1232"/>
      <c r="AXP53" s="1233"/>
      <c r="AXQ53" s="1233"/>
      <c r="AXR53" s="1233"/>
      <c r="AXS53" s="1233"/>
      <c r="AXT53" s="1233"/>
      <c r="AXU53" s="1233"/>
      <c r="AXV53" s="1233"/>
      <c r="AXW53" s="1233"/>
      <c r="AXX53" s="1232"/>
      <c r="AXY53" s="1233"/>
      <c r="AXZ53" s="1233"/>
      <c r="AYA53" s="1233"/>
      <c r="AYB53" s="1233"/>
      <c r="AYC53" s="1233"/>
      <c r="AYD53" s="1233"/>
      <c r="AYE53" s="1233"/>
      <c r="AYF53" s="1233"/>
      <c r="AYG53" s="1232"/>
      <c r="AYH53" s="1233"/>
      <c r="AYI53" s="1233"/>
      <c r="AYJ53" s="1233"/>
      <c r="AYK53" s="1233"/>
      <c r="AYL53" s="1233"/>
      <c r="AYM53" s="1233"/>
      <c r="AYN53" s="1233"/>
      <c r="AYO53" s="1233"/>
      <c r="AYP53" s="1232"/>
      <c r="AYQ53" s="1233"/>
      <c r="AYR53" s="1233"/>
      <c r="AYS53" s="1233"/>
      <c r="AYT53" s="1233"/>
      <c r="AYU53" s="1233"/>
      <c r="AYV53" s="1233"/>
      <c r="AYW53" s="1233"/>
      <c r="AYX53" s="1233"/>
      <c r="AYY53" s="1232"/>
      <c r="AYZ53" s="1233"/>
      <c r="AZA53" s="1233"/>
      <c r="AZB53" s="1233"/>
      <c r="AZC53" s="1233"/>
      <c r="AZD53" s="1233"/>
      <c r="AZE53" s="1233"/>
      <c r="AZF53" s="1233"/>
      <c r="AZG53" s="1233"/>
      <c r="AZH53" s="1232"/>
      <c r="AZI53" s="1233"/>
      <c r="AZJ53" s="1233"/>
      <c r="AZK53" s="1233"/>
      <c r="AZL53" s="1233"/>
      <c r="AZM53" s="1233"/>
      <c r="AZN53" s="1233"/>
      <c r="AZO53" s="1233"/>
      <c r="AZP53" s="1233"/>
      <c r="AZQ53" s="1232"/>
      <c r="AZR53" s="1233"/>
      <c r="AZS53" s="1233"/>
      <c r="AZT53" s="1233"/>
      <c r="AZU53" s="1233"/>
      <c r="AZV53" s="1233"/>
      <c r="AZW53" s="1233"/>
      <c r="AZX53" s="1233"/>
      <c r="AZY53" s="1233"/>
      <c r="AZZ53" s="1232"/>
      <c r="BAA53" s="1233"/>
      <c r="BAB53" s="1233"/>
      <c r="BAC53" s="1233"/>
      <c r="BAD53" s="1233"/>
      <c r="BAE53" s="1233"/>
      <c r="BAF53" s="1233"/>
      <c r="BAG53" s="1233"/>
      <c r="BAH53" s="1233"/>
      <c r="BAI53" s="1232"/>
      <c r="BAJ53" s="1233"/>
      <c r="BAK53" s="1233"/>
      <c r="BAL53" s="1233"/>
      <c r="BAM53" s="1233"/>
      <c r="BAN53" s="1233"/>
      <c r="BAO53" s="1233"/>
      <c r="BAP53" s="1233"/>
      <c r="BAQ53" s="1233"/>
      <c r="BAR53" s="1232"/>
      <c r="BAS53" s="1233"/>
      <c r="BAT53" s="1233"/>
      <c r="BAU53" s="1233"/>
      <c r="BAV53" s="1233"/>
      <c r="BAW53" s="1233"/>
      <c r="BAX53" s="1233"/>
      <c r="BAY53" s="1233"/>
      <c r="BAZ53" s="1233"/>
      <c r="BBA53" s="1232"/>
      <c r="BBB53" s="1233"/>
      <c r="BBC53" s="1233"/>
      <c r="BBD53" s="1233"/>
      <c r="BBE53" s="1233"/>
      <c r="BBF53" s="1233"/>
      <c r="BBG53" s="1233"/>
      <c r="BBH53" s="1233"/>
      <c r="BBI53" s="1233"/>
      <c r="BBJ53" s="1232"/>
      <c r="BBK53" s="1233"/>
      <c r="BBL53" s="1233"/>
      <c r="BBM53" s="1233"/>
      <c r="BBN53" s="1233"/>
      <c r="BBO53" s="1233"/>
      <c r="BBP53" s="1233"/>
      <c r="BBQ53" s="1233"/>
      <c r="BBR53" s="1233"/>
      <c r="BBS53" s="1232"/>
      <c r="BBT53" s="1233"/>
      <c r="BBU53" s="1233"/>
      <c r="BBV53" s="1233"/>
      <c r="BBW53" s="1233"/>
      <c r="BBX53" s="1233"/>
      <c r="BBY53" s="1233"/>
      <c r="BBZ53" s="1233"/>
      <c r="BCA53" s="1233"/>
      <c r="BCB53" s="1232"/>
      <c r="BCC53" s="1233"/>
      <c r="BCD53" s="1233"/>
      <c r="BCE53" s="1233"/>
      <c r="BCF53" s="1233"/>
      <c r="BCG53" s="1233"/>
      <c r="BCH53" s="1233"/>
      <c r="BCI53" s="1233"/>
      <c r="BCJ53" s="1233"/>
      <c r="BCK53" s="1232"/>
      <c r="BCL53" s="1233"/>
      <c r="BCM53" s="1233"/>
      <c r="BCN53" s="1233"/>
      <c r="BCO53" s="1233"/>
      <c r="BCP53" s="1233"/>
      <c r="BCQ53" s="1233"/>
      <c r="BCR53" s="1233"/>
      <c r="BCS53" s="1233"/>
      <c r="BCT53" s="1232"/>
      <c r="BCU53" s="1233"/>
      <c r="BCV53" s="1233"/>
      <c r="BCW53" s="1233"/>
      <c r="BCX53" s="1233"/>
      <c r="BCY53" s="1233"/>
      <c r="BCZ53" s="1233"/>
      <c r="BDA53" s="1233"/>
      <c r="BDB53" s="1233"/>
      <c r="BDC53" s="1232"/>
      <c r="BDD53" s="1233"/>
      <c r="BDE53" s="1233"/>
      <c r="BDF53" s="1233"/>
      <c r="BDG53" s="1233"/>
      <c r="BDH53" s="1233"/>
      <c r="BDI53" s="1233"/>
      <c r="BDJ53" s="1233"/>
      <c r="BDK53" s="1233"/>
      <c r="BDL53" s="1232"/>
      <c r="BDM53" s="1233"/>
      <c r="BDN53" s="1233"/>
      <c r="BDO53" s="1233"/>
      <c r="BDP53" s="1233"/>
      <c r="BDQ53" s="1233"/>
      <c r="BDR53" s="1233"/>
      <c r="BDS53" s="1233"/>
      <c r="BDT53" s="1233"/>
      <c r="BDU53" s="1232"/>
      <c r="BDV53" s="1233"/>
      <c r="BDW53" s="1233"/>
      <c r="BDX53" s="1233"/>
      <c r="BDY53" s="1233"/>
      <c r="BDZ53" s="1233"/>
      <c r="BEA53" s="1233"/>
      <c r="BEB53" s="1233"/>
      <c r="BEC53" s="1233"/>
      <c r="BED53" s="1232"/>
      <c r="BEE53" s="1233"/>
      <c r="BEF53" s="1233"/>
      <c r="BEG53" s="1233"/>
      <c r="BEH53" s="1233"/>
      <c r="BEI53" s="1233"/>
      <c r="BEJ53" s="1233"/>
      <c r="BEK53" s="1233"/>
      <c r="BEL53" s="1233"/>
      <c r="BEM53" s="1232"/>
      <c r="BEN53" s="1233"/>
      <c r="BEO53" s="1233"/>
      <c r="BEP53" s="1233"/>
      <c r="BEQ53" s="1233"/>
      <c r="BER53" s="1233"/>
      <c r="BES53" s="1233"/>
      <c r="BET53" s="1233"/>
      <c r="BEU53" s="1233"/>
      <c r="BEV53" s="1232"/>
      <c r="BEW53" s="1233"/>
      <c r="BEX53" s="1233"/>
      <c r="BEY53" s="1233"/>
      <c r="BEZ53" s="1233"/>
      <c r="BFA53" s="1233"/>
      <c r="BFB53" s="1233"/>
      <c r="BFC53" s="1233"/>
      <c r="BFD53" s="1233"/>
      <c r="BFE53" s="1232"/>
      <c r="BFF53" s="1233"/>
      <c r="BFG53" s="1233"/>
      <c r="BFH53" s="1233"/>
      <c r="BFI53" s="1233"/>
      <c r="BFJ53" s="1233"/>
      <c r="BFK53" s="1233"/>
      <c r="BFL53" s="1233"/>
      <c r="BFM53" s="1233"/>
      <c r="BFN53" s="1232"/>
      <c r="BFO53" s="1233"/>
      <c r="BFP53" s="1233"/>
      <c r="BFQ53" s="1233"/>
      <c r="BFR53" s="1233"/>
      <c r="BFS53" s="1233"/>
      <c r="BFT53" s="1233"/>
      <c r="BFU53" s="1233"/>
      <c r="BFV53" s="1233"/>
      <c r="BFW53" s="1232"/>
      <c r="BFX53" s="1233"/>
      <c r="BFY53" s="1233"/>
      <c r="BFZ53" s="1233"/>
      <c r="BGA53" s="1233"/>
      <c r="BGB53" s="1233"/>
      <c r="BGC53" s="1233"/>
      <c r="BGD53" s="1233"/>
      <c r="BGE53" s="1233"/>
      <c r="BGF53" s="1232"/>
      <c r="BGG53" s="1233"/>
      <c r="BGH53" s="1233"/>
      <c r="BGI53" s="1233"/>
      <c r="BGJ53" s="1233"/>
      <c r="BGK53" s="1233"/>
      <c r="BGL53" s="1233"/>
      <c r="BGM53" s="1233"/>
      <c r="BGN53" s="1233"/>
      <c r="BGO53" s="1232"/>
      <c r="BGP53" s="1233"/>
      <c r="BGQ53" s="1233"/>
      <c r="BGR53" s="1233"/>
      <c r="BGS53" s="1233"/>
      <c r="BGT53" s="1233"/>
      <c r="BGU53" s="1233"/>
      <c r="BGV53" s="1233"/>
      <c r="BGW53" s="1233"/>
      <c r="BGX53" s="1232"/>
      <c r="BGY53" s="1233"/>
      <c r="BGZ53" s="1233"/>
      <c r="BHA53" s="1233"/>
      <c r="BHB53" s="1233"/>
      <c r="BHC53" s="1233"/>
      <c r="BHD53" s="1233"/>
      <c r="BHE53" s="1233"/>
      <c r="BHF53" s="1233"/>
      <c r="BHG53" s="1232"/>
      <c r="BHH53" s="1233"/>
      <c r="BHI53" s="1233"/>
      <c r="BHJ53" s="1233"/>
      <c r="BHK53" s="1233"/>
      <c r="BHL53" s="1233"/>
      <c r="BHM53" s="1233"/>
      <c r="BHN53" s="1233"/>
      <c r="BHO53" s="1233"/>
      <c r="BHP53" s="1232"/>
      <c r="BHQ53" s="1233"/>
      <c r="BHR53" s="1233"/>
      <c r="BHS53" s="1233"/>
      <c r="BHT53" s="1233"/>
      <c r="BHU53" s="1233"/>
      <c r="BHV53" s="1233"/>
      <c r="BHW53" s="1233"/>
      <c r="BHX53" s="1233"/>
      <c r="BHY53" s="1232"/>
      <c r="BHZ53" s="1233"/>
      <c r="BIA53" s="1233"/>
      <c r="BIB53" s="1233"/>
      <c r="BIC53" s="1233"/>
      <c r="BID53" s="1233"/>
      <c r="BIE53" s="1233"/>
      <c r="BIF53" s="1233"/>
      <c r="BIG53" s="1233"/>
      <c r="BIH53" s="1232"/>
      <c r="BII53" s="1233"/>
      <c r="BIJ53" s="1233"/>
      <c r="BIK53" s="1233"/>
      <c r="BIL53" s="1233"/>
      <c r="BIM53" s="1233"/>
      <c r="BIN53" s="1233"/>
      <c r="BIO53" s="1233"/>
      <c r="BIP53" s="1233"/>
      <c r="BIQ53" s="1232"/>
      <c r="BIR53" s="1233"/>
      <c r="BIS53" s="1233"/>
      <c r="BIT53" s="1233"/>
      <c r="BIU53" s="1233"/>
      <c r="BIV53" s="1233"/>
      <c r="BIW53" s="1233"/>
      <c r="BIX53" s="1233"/>
      <c r="BIY53" s="1233"/>
      <c r="BIZ53" s="1232"/>
      <c r="BJA53" s="1233"/>
      <c r="BJB53" s="1233"/>
      <c r="BJC53" s="1233"/>
      <c r="BJD53" s="1233"/>
      <c r="BJE53" s="1233"/>
      <c r="BJF53" s="1233"/>
      <c r="BJG53" s="1233"/>
      <c r="BJH53" s="1233"/>
      <c r="BJI53" s="1232"/>
      <c r="BJJ53" s="1233"/>
      <c r="BJK53" s="1233"/>
      <c r="BJL53" s="1233"/>
      <c r="BJM53" s="1233"/>
      <c r="BJN53" s="1233"/>
      <c r="BJO53" s="1233"/>
      <c r="BJP53" s="1233"/>
      <c r="BJQ53" s="1233"/>
      <c r="BJR53" s="1232"/>
      <c r="BJS53" s="1233"/>
      <c r="BJT53" s="1233"/>
      <c r="BJU53" s="1233"/>
      <c r="BJV53" s="1233"/>
      <c r="BJW53" s="1233"/>
      <c r="BJX53" s="1233"/>
      <c r="BJY53" s="1233"/>
      <c r="BJZ53" s="1233"/>
      <c r="BKA53" s="1232"/>
      <c r="BKB53" s="1233"/>
      <c r="BKC53" s="1233"/>
      <c r="BKD53" s="1233"/>
      <c r="BKE53" s="1233"/>
      <c r="BKF53" s="1233"/>
      <c r="BKG53" s="1233"/>
      <c r="BKH53" s="1233"/>
      <c r="BKI53" s="1233"/>
      <c r="BKJ53" s="1232"/>
      <c r="BKK53" s="1233"/>
      <c r="BKL53" s="1233"/>
      <c r="BKM53" s="1233"/>
      <c r="BKN53" s="1233"/>
      <c r="BKO53" s="1233"/>
      <c r="BKP53" s="1233"/>
      <c r="BKQ53" s="1233"/>
      <c r="BKR53" s="1233"/>
      <c r="BKS53" s="1232"/>
      <c r="BKT53" s="1233"/>
      <c r="BKU53" s="1233"/>
      <c r="BKV53" s="1233"/>
      <c r="BKW53" s="1233"/>
      <c r="BKX53" s="1233"/>
      <c r="BKY53" s="1233"/>
      <c r="BKZ53" s="1233"/>
      <c r="BLA53" s="1233"/>
      <c r="BLB53" s="1232"/>
      <c r="BLC53" s="1233"/>
      <c r="BLD53" s="1233"/>
      <c r="BLE53" s="1233"/>
      <c r="BLF53" s="1233"/>
      <c r="BLG53" s="1233"/>
      <c r="BLH53" s="1233"/>
      <c r="BLI53" s="1233"/>
      <c r="BLJ53" s="1233"/>
      <c r="BLK53" s="1232"/>
      <c r="BLL53" s="1233"/>
      <c r="BLM53" s="1233"/>
      <c r="BLN53" s="1233"/>
      <c r="BLO53" s="1233"/>
      <c r="BLP53" s="1233"/>
      <c r="BLQ53" s="1233"/>
      <c r="BLR53" s="1233"/>
      <c r="BLS53" s="1233"/>
      <c r="BLT53" s="1232"/>
      <c r="BLU53" s="1233"/>
      <c r="BLV53" s="1233"/>
      <c r="BLW53" s="1233"/>
      <c r="BLX53" s="1233"/>
      <c r="BLY53" s="1233"/>
      <c r="BLZ53" s="1233"/>
      <c r="BMA53" s="1233"/>
      <c r="BMB53" s="1233"/>
      <c r="BMC53" s="1232"/>
      <c r="BMD53" s="1233"/>
      <c r="BME53" s="1233"/>
      <c r="BMF53" s="1233"/>
      <c r="BMG53" s="1233"/>
      <c r="BMH53" s="1233"/>
      <c r="BMI53" s="1233"/>
      <c r="BMJ53" s="1233"/>
      <c r="BMK53" s="1233"/>
      <c r="BML53" s="1232"/>
      <c r="BMM53" s="1233"/>
      <c r="BMN53" s="1233"/>
      <c r="BMO53" s="1233"/>
      <c r="BMP53" s="1233"/>
      <c r="BMQ53" s="1233"/>
      <c r="BMR53" s="1233"/>
      <c r="BMS53" s="1233"/>
      <c r="BMT53" s="1233"/>
      <c r="BMU53" s="1232"/>
      <c r="BMV53" s="1233"/>
      <c r="BMW53" s="1233"/>
      <c r="BMX53" s="1233"/>
      <c r="BMY53" s="1233"/>
      <c r="BMZ53" s="1233"/>
      <c r="BNA53" s="1233"/>
      <c r="BNB53" s="1233"/>
      <c r="BNC53" s="1233"/>
      <c r="BND53" s="1232"/>
      <c r="BNE53" s="1233"/>
      <c r="BNF53" s="1233"/>
      <c r="BNG53" s="1233"/>
      <c r="BNH53" s="1233"/>
      <c r="BNI53" s="1233"/>
      <c r="BNJ53" s="1233"/>
      <c r="BNK53" s="1233"/>
      <c r="BNL53" s="1233"/>
      <c r="BNM53" s="1232"/>
      <c r="BNN53" s="1233"/>
      <c r="BNO53" s="1233"/>
      <c r="BNP53" s="1233"/>
      <c r="BNQ53" s="1233"/>
      <c r="BNR53" s="1233"/>
      <c r="BNS53" s="1233"/>
      <c r="BNT53" s="1233"/>
      <c r="BNU53" s="1233"/>
      <c r="BNV53" s="1232"/>
      <c r="BNW53" s="1233"/>
      <c r="BNX53" s="1233"/>
      <c r="BNY53" s="1233"/>
      <c r="BNZ53" s="1233"/>
      <c r="BOA53" s="1233"/>
      <c r="BOB53" s="1233"/>
      <c r="BOC53" s="1233"/>
      <c r="BOD53" s="1233"/>
      <c r="BOE53" s="1232"/>
      <c r="BOF53" s="1233"/>
      <c r="BOG53" s="1233"/>
      <c r="BOH53" s="1233"/>
      <c r="BOI53" s="1233"/>
      <c r="BOJ53" s="1233"/>
      <c r="BOK53" s="1233"/>
      <c r="BOL53" s="1233"/>
      <c r="BOM53" s="1233"/>
      <c r="BON53" s="1232"/>
      <c r="BOO53" s="1233"/>
      <c r="BOP53" s="1233"/>
      <c r="BOQ53" s="1233"/>
      <c r="BOR53" s="1233"/>
      <c r="BOS53" s="1233"/>
      <c r="BOT53" s="1233"/>
      <c r="BOU53" s="1233"/>
      <c r="BOV53" s="1233"/>
      <c r="BOW53" s="1232"/>
      <c r="BOX53" s="1233"/>
      <c r="BOY53" s="1233"/>
      <c r="BOZ53" s="1233"/>
      <c r="BPA53" s="1233"/>
      <c r="BPB53" s="1233"/>
      <c r="BPC53" s="1233"/>
      <c r="BPD53" s="1233"/>
      <c r="BPE53" s="1233"/>
      <c r="BPF53" s="1232"/>
      <c r="BPG53" s="1233"/>
      <c r="BPH53" s="1233"/>
      <c r="BPI53" s="1233"/>
      <c r="BPJ53" s="1233"/>
      <c r="BPK53" s="1233"/>
      <c r="BPL53" s="1233"/>
      <c r="BPM53" s="1233"/>
      <c r="BPN53" s="1233"/>
      <c r="BPO53" s="1232"/>
      <c r="BPP53" s="1233"/>
      <c r="BPQ53" s="1233"/>
      <c r="BPR53" s="1233"/>
      <c r="BPS53" s="1233"/>
      <c r="BPT53" s="1233"/>
      <c r="BPU53" s="1233"/>
      <c r="BPV53" s="1233"/>
      <c r="BPW53" s="1233"/>
      <c r="BPX53" s="1232"/>
      <c r="BPY53" s="1233"/>
      <c r="BPZ53" s="1233"/>
      <c r="BQA53" s="1233"/>
      <c r="BQB53" s="1233"/>
      <c r="BQC53" s="1233"/>
      <c r="BQD53" s="1233"/>
      <c r="BQE53" s="1233"/>
      <c r="BQF53" s="1233"/>
      <c r="BQG53" s="1232"/>
      <c r="BQH53" s="1233"/>
      <c r="BQI53" s="1233"/>
      <c r="BQJ53" s="1233"/>
      <c r="BQK53" s="1233"/>
      <c r="BQL53" s="1233"/>
      <c r="BQM53" s="1233"/>
      <c r="BQN53" s="1233"/>
      <c r="BQO53" s="1233"/>
      <c r="BQP53" s="1232"/>
      <c r="BQQ53" s="1233"/>
      <c r="BQR53" s="1233"/>
      <c r="BQS53" s="1233"/>
      <c r="BQT53" s="1233"/>
      <c r="BQU53" s="1233"/>
      <c r="BQV53" s="1233"/>
      <c r="BQW53" s="1233"/>
      <c r="BQX53" s="1233"/>
      <c r="BQY53" s="1232"/>
      <c r="BQZ53" s="1233"/>
      <c r="BRA53" s="1233"/>
      <c r="BRB53" s="1233"/>
      <c r="BRC53" s="1233"/>
      <c r="BRD53" s="1233"/>
      <c r="BRE53" s="1233"/>
      <c r="BRF53" s="1233"/>
      <c r="BRG53" s="1233"/>
      <c r="BRH53" s="1232"/>
      <c r="BRI53" s="1233"/>
      <c r="BRJ53" s="1233"/>
      <c r="BRK53" s="1233"/>
      <c r="BRL53" s="1233"/>
      <c r="BRM53" s="1233"/>
      <c r="BRN53" s="1233"/>
      <c r="BRO53" s="1233"/>
      <c r="BRP53" s="1233"/>
      <c r="BRQ53" s="1232"/>
      <c r="BRR53" s="1233"/>
      <c r="BRS53" s="1233"/>
      <c r="BRT53" s="1233"/>
      <c r="BRU53" s="1233"/>
      <c r="BRV53" s="1233"/>
      <c r="BRW53" s="1233"/>
      <c r="BRX53" s="1233"/>
      <c r="BRY53" s="1233"/>
      <c r="BRZ53" s="1232"/>
      <c r="BSA53" s="1233"/>
      <c r="BSB53" s="1233"/>
      <c r="BSC53" s="1233"/>
      <c r="BSD53" s="1233"/>
      <c r="BSE53" s="1233"/>
      <c r="BSF53" s="1233"/>
      <c r="BSG53" s="1233"/>
      <c r="BSH53" s="1233"/>
      <c r="BSI53" s="1232"/>
      <c r="BSJ53" s="1233"/>
      <c r="BSK53" s="1233"/>
      <c r="BSL53" s="1233"/>
      <c r="BSM53" s="1233"/>
      <c r="BSN53" s="1233"/>
      <c r="BSO53" s="1233"/>
      <c r="BSP53" s="1233"/>
      <c r="BSQ53" s="1233"/>
      <c r="BSR53" s="1232"/>
      <c r="BSS53" s="1233"/>
      <c r="BST53" s="1233"/>
      <c r="BSU53" s="1233"/>
      <c r="BSV53" s="1233"/>
      <c r="BSW53" s="1233"/>
      <c r="BSX53" s="1233"/>
      <c r="BSY53" s="1233"/>
      <c r="BSZ53" s="1233"/>
      <c r="BTA53" s="1232"/>
      <c r="BTB53" s="1233"/>
      <c r="BTC53" s="1233"/>
      <c r="BTD53" s="1233"/>
      <c r="BTE53" s="1233"/>
      <c r="BTF53" s="1233"/>
      <c r="BTG53" s="1233"/>
      <c r="BTH53" s="1233"/>
      <c r="BTI53" s="1233"/>
      <c r="BTJ53" s="1232"/>
      <c r="BTK53" s="1233"/>
      <c r="BTL53" s="1233"/>
      <c r="BTM53" s="1233"/>
      <c r="BTN53" s="1233"/>
      <c r="BTO53" s="1233"/>
      <c r="BTP53" s="1233"/>
      <c r="BTQ53" s="1233"/>
      <c r="BTR53" s="1233"/>
      <c r="BTS53" s="1232"/>
      <c r="BTT53" s="1233"/>
      <c r="BTU53" s="1233"/>
      <c r="BTV53" s="1233"/>
      <c r="BTW53" s="1233"/>
      <c r="BTX53" s="1233"/>
      <c r="BTY53" s="1233"/>
      <c r="BTZ53" s="1233"/>
      <c r="BUA53" s="1233"/>
      <c r="BUB53" s="1232"/>
      <c r="BUC53" s="1233"/>
      <c r="BUD53" s="1233"/>
      <c r="BUE53" s="1233"/>
      <c r="BUF53" s="1233"/>
      <c r="BUG53" s="1233"/>
      <c r="BUH53" s="1233"/>
      <c r="BUI53" s="1233"/>
      <c r="BUJ53" s="1233"/>
      <c r="BUK53" s="1232"/>
      <c r="BUL53" s="1233"/>
      <c r="BUM53" s="1233"/>
      <c r="BUN53" s="1233"/>
      <c r="BUO53" s="1233"/>
      <c r="BUP53" s="1233"/>
      <c r="BUQ53" s="1233"/>
      <c r="BUR53" s="1233"/>
      <c r="BUS53" s="1233"/>
      <c r="BUT53" s="1232"/>
      <c r="BUU53" s="1233"/>
      <c r="BUV53" s="1233"/>
      <c r="BUW53" s="1233"/>
      <c r="BUX53" s="1233"/>
      <c r="BUY53" s="1233"/>
      <c r="BUZ53" s="1233"/>
      <c r="BVA53" s="1233"/>
      <c r="BVB53" s="1233"/>
      <c r="BVC53" s="1232"/>
      <c r="BVD53" s="1233"/>
      <c r="BVE53" s="1233"/>
      <c r="BVF53" s="1233"/>
      <c r="BVG53" s="1233"/>
      <c r="BVH53" s="1233"/>
      <c r="BVI53" s="1233"/>
      <c r="BVJ53" s="1233"/>
      <c r="BVK53" s="1233"/>
      <c r="BVL53" s="1232"/>
      <c r="BVM53" s="1233"/>
      <c r="BVN53" s="1233"/>
      <c r="BVO53" s="1233"/>
      <c r="BVP53" s="1233"/>
      <c r="BVQ53" s="1233"/>
      <c r="BVR53" s="1233"/>
      <c r="BVS53" s="1233"/>
      <c r="BVT53" s="1233"/>
      <c r="BVU53" s="1232"/>
      <c r="BVV53" s="1233"/>
      <c r="BVW53" s="1233"/>
      <c r="BVX53" s="1233"/>
      <c r="BVY53" s="1233"/>
      <c r="BVZ53" s="1233"/>
      <c r="BWA53" s="1233"/>
      <c r="BWB53" s="1233"/>
      <c r="BWC53" s="1233"/>
      <c r="BWD53" s="1232"/>
      <c r="BWE53" s="1233"/>
      <c r="BWF53" s="1233"/>
      <c r="BWG53" s="1233"/>
      <c r="BWH53" s="1233"/>
      <c r="BWI53" s="1233"/>
      <c r="BWJ53" s="1233"/>
      <c r="BWK53" s="1233"/>
      <c r="BWL53" s="1233"/>
      <c r="BWM53" s="1232"/>
      <c r="BWN53" s="1233"/>
      <c r="BWO53" s="1233"/>
      <c r="BWP53" s="1233"/>
      <c r="BWQ53" s="1233"/>
      <c r="BWR53" s="1233"/>
      <c r="BWS53" s="1233"/>
      <c r="BWT53" s="1233"/>
      <c r="BWU53" s="1233"/>
      <c r="BWV53" s="1232"/>
      <c r="BWW53" s="1233"/>
      <c r="BWX53" s="1233"/>
      <c r="BWY53" s="1233"/>
      <c r="BWZ53" s="1233"/>
      <c r="BXA53" s="1233"/>
      <c r="BXB53" s="1233"/>
      <c r="BXC53" s="1233"/>
      <c r="BXD53" s="1233"/>
      <c r="BXE53" s="1232"/>
      <c r="BXF53" s="1233"/>
      <c r="BXG53" s="1233"/>
      <c r="BXH53" s="1233"/>
      <c r="BXI53" s="1233"/>
      <c r="BXJ53" s="1233"/>
      <c r="BXK53" s="1233"/>
      <c r="BXL53" s="1233"/>
      <c r="BXM53" s="1233"/>
      <c r="BXN53" s="1232"/>
      <c r="BXO53" s="1233"/>
      <c r="BXP53" s="1233"/>
      <c r="BXQ53" s="1233"/>
      <c r="BXR53" s="1233"/>
      <c r="BXS53" s="1233"/>
      <c r="BXT53" s="1233"/>
      <c r="BXU53" s="1233"/>
      <c r="BXV53" s="1233"/>
      <c r="BXW53" s="1232"/>
      <c r="BXX53" s="1233"/>
      <c r="BXY53" s="1233"/>
      <c r="BXZ53" s="1233"/>
      <c r="BYA53" s="1233"/>
      <c r="BYB53" s="1233"/>
      <c r="BYC53" s="1233"/>
      <c r="BYD53" s="1233"/>
      <c r="BYE53" s="1233"/>
      <c r="BYF53" s="1232"/>
      <c r="BYG53" s="1233"/>
      <c r="BYH53" s="1233"/>
      <c r="BYI53" s="1233"/>
      <c r="BYJ53" s="1233"/>
      <c r="BYK53" s="1233"/>
      <c r="BYL53" s="1233"/>
      <c r="BYM53" s="1233"/>
      <c r="BYN53" s="1233"/>
      <c r="BYO53" s="1232"/>
      <c r="BYP53" s="1233"/>
      <c r="BYQ53" s="1233"/>
      <c r="BYR53" s="1233"/>
      <c r="BYS53" s="1233"/>
      <c r="BYT53" s="1233"/>
      <c r="BYU53" s="1233"/>
      <c r="BYV53" s="1233"/>
      <c r="BYW53" s="1233"/>
      <c r="BYX53" s="1232"/>
      <c r="BYY53" s="1233"/>
      <c r="BYZ53" s="1233"/>
      <c r="BZA53" s="1233"/>
      <c r="BZB53" s="1233"/>
      <c r="BZC53" s="1233"/>
      <c r="BZD53" s="1233"/>
      <c r="BZE53" s="1233"/>
      <c r="BZF53" s="1233"/>
      <c r="BZG53" s="1232"/>
      <c r="BZH53" s="1233"/>
      <c r="BZI53" s="1233"/>
      <c r="BZJ53" s="1233"/>
      <c r="BZK53" s="1233"/>
      <c r="BZL53" s="1233"/>
      <c r="BZM53" s="1233"/>
      <c r="BZN53" s="1233"/>
      <c r="BZO53" s="1233"/>
      <c r="BZP53" s="1232"/>
      <c r="BZQ53" s="1233"/>
      <c r="BZR53" s="1233"/>
      <c r="BZS53" s="1233"/>
      <c r="BZT53" s="1233"/>
      <c r="BZU53" s="1233"/>
      <c r="BZV53" s="1233"/>
      <c r="BZW53" s="1233"/>
      <c r="BZX53" s="1233"/>
      <c r="BZY53" s="1232"/>
      <c r="BZZ53" s="1233"/>
      <c r="CAA53" s="1233"/>
      <c r="CAB53" s="1233"/>
      <c r="CAC53" s="1233"/>
      <c r="CAD53" s="1233"/>
      <c r="CAE53" s="1233"/>
      <c r="CAF53" s="1233"/>
      <c r="CAG53" s="1233"/>
      <c r="CAH53" s="1232"/>
      <c r="CAI53" s="1233"/>
      <c r="CAJ53" s="1233"/>
      <c r="CAK53" s="1233"/>
      <c r="CAL53" s="1233"/>
      <c r="CAM53" s="1233"/>
      <c r="CAN53" s="1233"/>
      <c r="CAO53" s="1233"/>
      <c r="CAP53" s="1233"/>
      <c r="CAQ53" s="1232"/>
      <c r="CAR53" s="1233"/>
      <c r="CAS53" s="1233"/>
      <c r="CAT53" s="1233"/>
      <c r="CAU53" s="1233"/>
      <c r="CAV53" s="1233"/>
      <c r="CAW53" s="1233"/>
      <c r="CAX53" s="1233"/>
      <c r="CAY53" s="1233"/>
      <c r="CAZ53" s="1232"/>
      <c r="CBA53" s="1233"/>
      <c r="CBB53" s="1233"/>
      <c r="CBC53" s="1233"/>
      <c r="CBD53" s="1233"/>
      <c r="CBE53" s="1233"/>
      <c r="CBF53" s="1233"/>
      <c r="CBG53" s="1233"/>
      <c r="CBH53" s="1233"/>
      <c r="CBI53" s="1232"/>
      <c r="CBJ53" s="1233"/>
      <c r="CBK53" s="1233"/>
      <c r="CBL53" s="1233"/>
      <c r="CBM53" s="1233"/>
      <c r="CBN53" s="1233"/>
      <c r="CBO53" s="1233"/>
      <c r="CBP53" s="1233"/>
      <c r="CBQ53" s="1233"/>
      <c r="CBR53" s="1232"/>
      <c r="CBS53" s="1233"/>
      <c r="CBT53" s="1233"/>
      <c r="CBU53" s="1233"/>
      <c r="CBV53" s="1233"/>
      <c r="CBW53" s="1233"/>
      <c r="CBX53" s="1233"/>
      <c r="CBY53" s="1233"/>
      <c r="CBZ53" s="1233"/>
      <c r="CCA53" s="1232"/>
      <c r="CCB53" s="1233"/>
      <c r="CCC53" s="1233"/>
      <c r="CCD53" s="1233"/>
      <c r="CCE53" s="1233"/>
      <c r="CCF53" s="1233"/>
      <c r="CCG53" s="1233"/>
      <c r="CCH53" s="1233"/>
      <c r="CCI53" s="1233"/>
      <c r="CCJ53" s="1232"/>
      <c r="CCK53" s="1233"/>
      <c r="CCL53" s="1233"/>
      <c r="CCM53" s="1233"/>
      <c r="CCN53" s="1233"/>
      <c r="CCO53" s="1233"/>
      <c r="CCP53" s="1233"/>
      <c r="CCQ53" s="1233"/>
      <c r="CCR53" s="1233"/>
      <c r="CCS53" s="1232"/>
      <c r="CCT53" s="1233"/>
      <c r="CCU53" s="1233"/>
      <c r="CCV53" s="1233"/>
      <c r="CCW53" s="1233"/>
      <c r="CCX53" s="1233"/>
      <c r="CCY53" s="1233"/>
      <c r="CCZ53" s="1233"/>
      <c r="CDA53" s="1233"/>
      <c r="CDB53" s="1232"/>
      <c r="CDC53" s="1233"/>
      <c r="CDD53" s="1233"/>
      <c r="CDE53" s="1233"/>
      <c r="CDF53" s="1233"/>
      <c r="CDG53" s="1233"/>
      <c r="CDH53" s="1233"/>
      <c r="CDI53" s="1233"/>
      <c r="CDJ53" s="1233"/>
      <c r="CDK53" s="1232"/>
      <c r="CDL53" s="1233"/>
      <c r="CDM53" s="1233"/>
      <c r="CDN53" s="1233"/>
      <c r="CDO53" s="1233"/>
      <c r="CDP53" s="1233"/>
      <c r="CDQ53" s="1233"/>
      <c r="CDR53" s="1233"/>
      <c r="CDS53" s="1233"/>
      <c r="CDT53" s="1232"/>
      <c r="CDU53" s="1233"/>
      <c r="CDV53" s="1233"/>
      <c r="CDW53" s="1233"/>
      <c r="CDX53" s="1233"/>
      <c r="CDY53" s="1233"/>
      <c r="CDZ53" s="1233"/>
      <c r="CEA53" s="1233"/>
      <c r="CEB53" s="1233"/>
      <c r="CEC53" s="1232"/>
      <c r="CED53" s="1233"/>
      <c r="CEE53" s="1233"/>
      <c r="CEF53" s="1233"/>
      <c r="CEG53" s="1233"/>
      <c r="CEH53" s="1233"/>
      <c r="CEI53" s="1233"/>
      <c r="CEJ53" s="1233"/>
      <c r="CEK53" s="1233"/>
      <c r="CEL53" s="1232"/>
      <c r="CEM53" s="1233"/>
      <c r="CEN53" s="1233"/>
      <c r="CEO53" s="1233"/>
      <c r="CEP53" s="1233"/>
      <c r="CEQ53" s="1233"/>
      <c r="CER53" s="1233"/>
      <c r="CES53" s="1233"/>
      <c r="CET53" s="1233"/>
      <c r="CEU53" s="1232"/>
      <c r="CEV53" s="1233"/>
      <c r="CEW53" s="1233"/>
      <c r="CEX53" s="1233"/>
      <c r="CEY53" s="1233"/>
      <c r="CEZ53" s="1233"/>
      <c r="CFA53" s="1233"/>
      <c r="CFB53" s="1233"/>
      <c r="CFC53" s="1233"/>
      <c r="CFD53" s="1232"/>
      <c r="CFE53" s="1233"/>
      <c r="CFF53" s="1233"/>
      <c r="CFG53" s="1233"/>
      <c r="CFH53" s="1233"/>
      <c r="CFI53" s="1233"/>
      <c r="CFJ53" s="1233"/>
      <c r="CFK53" s="1233"/>
      <c r="CFL53" s="1233"/>
      <c r="CFM53" s="1232"/>
      <c r="CFN53" s="1233"/>
      <c r="CFO53" s="1233"/>
      <c r="CFP53" s="1233"/>
      <c r="CFQ53" s="1233"/>
      <c r="CFR53" s="1233"/>
      <c r="CFS53" s="1233"/>
      <c r="CFT53" s="1233"/>
      <c r="CFU53" s="1233"/>
      <c r="CFV53" s="1232"/>
      <c r="CFW53" s="1233"/>
      <c r="CFX53" s="1233"/>
      <c r="CFY53" s="1233"/>
      <c r="CFZ53" s="1233"/>
      <c r="CGA53" s="1233"/>
      <c r="CGB53" s="1233"/>
      <c r="CGC53" s="1233"/>
      <c r="CGD53" s="1233"/>
      <c r="CGE53" s="1232"/>
      <c r="CGF53" s="1233"/>
      <c r="CGG53" s="1233"/>
      <c r="CGH53" s="1233"/>
      <c r="CGI53" s="1233"/>
      <c r="CGJ53" s="1233"/>
      <c r="CGK53" s="1233"/>
      <c r="CGL53" s="1233"/>
      <c r="CGM53" s="1233"/>
      <c r="CGN53" s="1232"/>
      <c r="CGO53" s="1233"/>
      <c r="CGP53" s="1233"/>
      <c r="CGQ53" s="1233"/>
      <c r="CGR53" s="1233"/>
      <c r="CGS53" s="1233"/>
      <c r="CGT53" s="1233"/>
      <c r="CGU53" s="1233"/>
      <c r="CGV53" s="1233"/>
      <c r="CGW53" s="1232"/>
      <c r="CGX53" s="1233"/>
      <c r="CGY53" s="1233"/>
      <c r="CGZ53" s="1233"/>
      <c r="CHA53" s="1233"/>
      <c r="CHB53" s="1233"/>
      <c r="CHC53" s="1233"/>
      <c r="CHD53" s="1233"/>
      <c r="CHE53" s="1233"/>
      <c r="CHF53" s="1232"/>
      <c r="CHG53" s="1233"/>
      <c r="CHH53" s="1233"/>
      <c r="CHI53" s="1233"/>
      <c r="CHJ53" s="1233"/>
      <c r="CHK53" s="1233"/>
      <c r="CHL53" s="1233"/>
      <c r="CHM53" s="1233"/>
      <c r="CHN53" s="1233"/>
      <c r="CHO53" s="1232"/>
      <c r="CHP53" s="1233"/>
      <c r="CHQ53" s="1233"/>
      <c r="CHR53" s="1233"/>
      <c r="CHS53" s="1233"/>
      <c r="CHT53" s="1233"/>
      <c r="CHU53" s="1233"/>
      <c r="CHV53" s="1233"/>
      <c r="CHW53" s="1233"/>
      <c r="CHX53" s="1232"/>
      <c r="CHY53" s="1233"/>
      <c r="CHZ53" s="1233"/>
      <c r="CIA53" s="1233"/>
      <c r="CIB53" s="1233"/>
      <c r="CIC53" s="1233"/>
      <c r="CID53" s="1233"/>
      <c r="CIE53" s="1233"/>
      <c r="CIF53" s="1233"/>
      <c r="CIG53" s="1232"/>
      <c r="CIH53" s="1233"/>
      <c r="CII53" s="1233"/>
      <c r="CIJ53" s="1233"/>
      <c r="CIK53" s="1233"/>
      <c r="CIL53" s="1233"/>
      <c r="CIM53" s="1233"/>
      <c r="CIN53" s="1233"/>
      <c r="CIO53" s="1233"/>
      <c r="CIP53" s="1232"/>
      <c r="CIQ53" s="1233"/>
      <c r="CIR53" s="1233"/>
      <c r="CIS53" s="1233"/>
      <c r="CIT53" s="1233"/>
      <c r="CIU53" s="1233"/>
      <c r="CIV53" s="1233"/>
      <c r="CIW53" s="1233"/>
      <c r="CIX53" s="1233"/>
      <c r="CIY53" s="1232"/>
      <c r="CIZ53" s="1233"/>
      <c r="CJA53" s="1233"/>
      <c r="CJB53" s="1233"/>
      <c r="CJC53" s="1233"/>
      <c r="CJD53" s="1233"/>
      <c r="CJE53" s="1233"/>
      <c r="CJF53" s="1233"/>
      <c r="CJG53" s="1233"/>
      <c r="CJH53" s="1232"/>
      <c r="CJI53" s="1233"/>
      <c r="CJJ53" s="1233"/>
      <c r="CJK53" s="1233"/>
      <c r="CJL53" s="1233"/>
      <c r="CJM53" s="1233"/>
      <c r="CJN53" s="1233"/>
      <c r="CJO53" s="1233"/>
      <c r="CJP53" s="1233"/>
      <c r="CJQ53" s="1232"/>
      <c r="CJR53" s="1233"/>
      <c r="CJS53" s="1233"/>
      <c r="CJT53" s="1233"/>
      <c r="CJU53" s="1233"/>
      <c r="CJV53" s="1233"/>
      <c r="CJW53" s="1233"/>
      <c r="CJX53" s="1233"/>
      <c r="CJY53" s="1233"/>
      <c r="CJZ53" s="1232"/>
      <c r="CKA53" s="1233"/>
      <c r="CKB53" s="1233"/>
      <c r="CKC53" s="1233"/>
      <c r="CKD53" s="1233"/>
      <c r="CKE53" s="1233"/>
      <c r="CKF53" s="1233"/>
      <c r="CKG53" s="1233"/>
      <c r="CKH53" s="1233"/>
      <c r="CKI53" s="1232"/>
      <c r="CKJ53" s="1233"/>
      <c r="CKK53" s="1233"/>
      <c r="CKL53" s="1233"/>
      <c r="CKM53" s="1233"/>
      <c r="CKN53" s="1233"/>
      <c r="CKO53" s="1233"/>
      <c r="CKP53" s="1233"/>
      <c r="CKQ53" s="1233"/>
      <c r="CKR53" s="1232"/>
      <c r="CKS53" s="1233"/>
      <c r="CKT53" s="1233"/>
      <c r="CKU53" s="1233"/>
      <c r="CKV53" s="1233"/>
      <c r="CKW53" s="1233"/>
      <c r="CKX53" s="1233"/>
      <c r="CKY53" s="1233"/>
      <c r="CKZ53" s="1233"/>
      <c r="CLA53" s="1232"/>
      <c r="CLB53" s="1233"/>
      <c r="CLC53" s="1233"/>
      <c r="CLD53" s="1233"/>
      <c r="CLE53" s="1233"/>
      <c r="CLF53" s="1233"/>
      <c r="CLG53" s="1233"/>
      <c r="CLH53" s="1233"/>
      <c r="CLI53" s="1233"/>
      <c r="CLJ53" s="1232"/>
      <c r="CLK53" s="1233"/>
      <c r="CLL53" s="1233"/>
      <c r="CLM53" s="1233"/>
      <c r="CLN53" s="1233"/>
      <c r="CLO53" s="1233"/>
      <c r="CLP53" s="1233"/>
      <c r="CLQ53" s="1233"/>
      <c r="CLR53" s="1233"/>
      <c r="CLS53" s="1232"/>
      <c r="CLT53" s="1233"/>
      <c r="CLU53" s="1233"/>
      <c r="CLV53" s="1233"/>
      <c r="CLW53" s="1233"/>
      <c r="CLX53" s="1233"/>
      <c r="CLY53" s="1233"/>
      <c r="CLZ53" s="1233"/>
      <c r="CMA53" s="1233"/>
      <c r="CMB53" s="1232"/>
      <c r="CMC53" s="1233"/>
      <c r="CMD53" s="1233"/>
      <c r="CME53" s="1233"/>
      <c r="CMF53" s="1233"/>
      <c r="CMG53" s="1233"/>
      <c r="CMH53" s="1233"/>
      <c r="CMI53" s="1233"/>
      <c r="CMJ53" s="1233"/>
      <c r="CMK53" s="1232"/>
      <c r="CML53" s="1233"/>
      <c r="CMM53" s="1233"/>
      <c r="CMN53" s="1233"/>
      <c r="CMO53" s="1233"/>
      <c r="CMP53" s="1233"/>
      <c r="CMQ53" s="1233"/>
      <c r="CMR53" s="1233"/>
      <c r="CMS53" s="1233"/>
      <c r="CMT53" s="1232"/>
      <c r="CMU53" s="1233"/>
      <c r="CMV53" s="1233"/>
      <c r="CMW53" s="1233"/>
      <c r="CMX53" s="1233"/>
      <c r="CMY53" s="1233"/>
      <c r="CMZ53" s="1233"/>
      <c r="CNA53" s="1233"/>
      <c r="CNB53" s="1233"/>
      <c r="CNC53" s="1232"/>
      <c r="CND53" s="1233"/>
      <c r="CNE53" s="1233"/>
      <c r="CNF53" s="1233"/>
      <c r="CNG53" s="1233"/>
      <c r="CNH53" s="1233"/>
      <c r="CNI53" s="1233"/>
      <c r="CNJ53" s="1233"/>
      <c r="CNK53" s="1233"/>
      <c r="CNL53" s="1232"/>
      <c r="CNM53" s="1233"/>
      <c r="CNN53" s="1233"/>
      <c r="CNO53" s="1233"/>
      <c r="CNP53" s="1233"/>
      <c r="CNQ53" s="1233"/>
      <c r="CNR53" s="1233"/>
      <c r="CNS53" s="1233"/>
      <c r="CNT53" s="1233"/>
      <c r="CNU53" s="1232"/>
      <c r="CNV53" s="1233"/>
      <c r="CNW53" s="1233"/>
      <c r="CNX53" s="1233"/>
      <c r="CNY53" s="1233"/>
      <c r="CNZ53" s="1233"/>
      <c r="COA53" s="1233"/>
      <c r="COB53" s="1233"/>
      <c r="COC53" s="1233"/>
      <c r="COD53" s="1232"/>
      <c r="COE53" s="1233"/>
      <c r="COF53" s="1233"/>
      <c r="COG53" s="1233"/>
      <c r="COH53" s="1233"/>
      <c r="COI53" s="1233"/>
      <c r="COJ53" s="1233"/>
      <c r="COK53" s="1233"/>
      <c r="COL53" s="1233"/>
      <c r="COM53" s="1232"/>
      <c r="CON53" s="1233"/>
      <c r="COO53" s="1233"/>
      <c r="COP53" s="1233"/>
      <c r="COQ53" s="1233"/>
      <c r="COR53" s="1233"/>
      <c r="COS53" s="1233"/>
      <c r="COT53" s="1233"/>
      <c r="COU53" s="1233"/>
      <c r="COV53" s="1232"/>
      <c r="COW53" s="1233"/>
      <c r="COX53" s="1233"/>
      <c r="COY53" s="1233"/>
      <c r="COZ53" s="1233"/>
      <c r="CPA53" s="1233"/>
      <c r="CPB53" s="1233"/>
      <c r="CPC53" s="1233"/>
      <c r="CPD53" s="1233"/>
      <c r="CPE53" s="1232"/>
      <c r="CPF53" s="1233"/>
      <c r="CPG53" s="1233"/>
      <c r="CPH53" s="1233"/>
      <c r="CPI53" s="1233"/>
      <c r="CPJ53" s="1233"/>
      <c r="CPK53" s="1233"/>
      <c r="CPL53" s="1233"/>
      <c r="CPM53" s="1233"/>
      <c r="CPN53" s="1232"/>
      <c r="CPO53" s="1233"/>
      <c r="CPP53" s="1233"/>
      <c r="CPQ53" s="1233"/>
      <c r="CPR53" s="1233"/>
      <c r="CPS53" s="1233"/>
      <c r="CPT53" s="1233"/>
      <c r="CPU53" s="1233"/>
      <c r="CPV53" s="1233"/>
      <c r="CPW53" s="1232"/>
      <c r="CPX53" s="1233"/>
      <c r="CPY53" s="1233"/>
      <c r="CPZ53" s="1233"/>
      <c r="CQA53" s="1233"/>
      <c r="CQB53" s="1233"/>
      <c r="CQC53" s="1233"/>
      <c r="CQD53" s="1233"/>
      <c r="CQE53" s="1233"/>
      <c r="CQF53" s="1232"/>
      <c r="CQG53" s="1233"/>
      <c r="CQH53" s="1233"/>
      <c r="CQI53" s="1233"/>
      <c r="CQJ53" s="1233"/>
      <c r="CQK53" s="1233"/>
      <c r="CQL53" s="1233"/>
      <c r="CQM53" s="1233"/>
      <c r="CQN53" s="1233"/>
      <c r="CQO53" s="1232"/>
      <c r="CQP53" s="1233"/>
      <c r="CQQ53" s="1233"/>
      <c r="CQR53" s="1233"/>
      <c r="CQS53" s="1233"/>
      <c r="CQT53" s="1233"/>
      <c r="CQU53" s="1233"/>
      <c r="CQV53" s="1233"/>
      <c r="CQW53" s="1233"/>
      <c r="CQX53" s="1232"/>
      <c r="CQY53" s="1233"/>
      <c r="CQZ53" s="1233"/>
      <c r="CRA53" s="1233"/>
      <c r="CRB53" s="1233"/>
      <c r="CRC53" s="1233"/>
      <c r="CRD53" s="1233"/>
      <c r="CRE53" s="1233"/>
      <c r="CRF53" s="1233"/>
      <c r="CRG53" s="1232"/>
      <c r="CRH53" s="1233"/>
      <c r="CRI53" s="1233"/>
      <c r="CRJ53" s="1233"/>
      <c r="CRK53" s="1233"/>
      <c r="CRL53" s="1233"/>
      <c r="CRM53" s="1233"/>
      <c r="CRN53" s="1233"/>
      <c r="CRO53" s="1233"/>
      <c r="CRP53" s="1232"/>
      <c r="CRQ53" s="1233"/>
      <c r="CRR53" s="1233"/>
      <c r="CRS53" s="1233"/>
      <c r="CRT53" s="1233"/>
      <c r="CRU53" s="1233"/>
      <c r="CRV53" s="1233"/>
      <c r="CRW53" s="1233"/>
      <c r="CRX53" s="1233"/>
      <c r="CRY53" s="1232"/>
      <c r="CRZ53" s="1233"/>
      <c r="CSA53" s="1233"/>
      <c r="CSB53" s="1233"/>
      <c r="CSC53" s="1233"/>
      <c r="CSD53" s="1233"/>
      <c r="CSE53" s="1233"/>
      <c r="CSF53" s="1233"/>
      <c r="CSG53" s="1233"/>
      <c r="CSH53" s="1232"/>
      <c r="CSI53" s="1233"/>
      <c r="CSJ53" s="1233"/>
      <c r="CSK53" s="1233"/>
      <c r="CSL53" s="1233"/>
      <c r="CSM53" s="1233"/>
      <c r="CSN53" s="1233"/>
      <c r="CSO53" s="1233"/>
      <c r="CSP53" s="1233"/>
      <c r="CSQ53" s="1232"/>
      <c r="CSR53" s="1233"/>
      <c r="CSS53" s="1233"/>
      <c r="CST53" s="1233"/>
      <c r="CSU53" s="1233"/>
      <c r="CSV53" s="1233"/>
      <c r="CSW53" s="1233"/>
      <c r="CSX53" s="1233"/>
      <c r="CSY53" s="1233"/>
      <c r="CSZ53" s="1232"/>
      <c r="CTA53" s="1233"/>
      <c r="CTB53" s="1233"/>
      <c r="CTC53" s="1233"/>
      <c r="CTD53" s="1233"/>
      <c r="CTE53" s="1233"/>
      <c r="CTF53" s="1233"/>
      <c r="CTG53" s="1233"/>
      <c r="CTH53" s="1233"/>
      <c r="CTI53" s="1232"/>
      <c r="CTJ53" s="1233"/>
      <c r="CTK53" s="1233"/>
      <c r="CTL53" s="1233"/>
      <c r="CTM53" s="1233"/>
      <c r="CTN53" s="1233"/>
      <c r="CTO53" s="1233"/>
      <c r="CTP53" s="1233"/>
      <c r="CTQ53" s="1233"/>
      <c r="CTR53" s="1232"/>
      <c r="CTS53" s="1233"/>
      <c r="CTT53" s="1233"/>
      <c r="CTU53" s="1233"/>
      <c r="CTV53" s="1233"/>
      <c r="CTW53" s="1233"/>
      <c r="CTX53" s="1233"/>
      <c r="CTY53" s="1233"/>
      <c r="CTZ53" s="1233"/>
      <c r="CUA53" s="1232"/>
      <c r="CUB53" s="1233"/>
      <c r="CUC53" s="1233"/>
      <c r="CUD53" s="1233"/>
      <c r="CUE53" s="1233"/>
      <c r="CUF53" s="1233"/>
      <c r="CUG53" s="1233"/>
      <c r="CUH53" s="1233"/>
      <c r="CUI53" s="1233"/>
      <c r="CUJ53" s="1232"/>
      <c r="CUK53" s="1233"/>
      <c r="CUL53" s="1233"/>
      <c r="CUM53" s="1233"/>
      <c r="CUN53" s="1233"/>
      <c r="CUO53" s="1233"/>
      <c r="CUP53" s="1233"/>
      <c r="CUQ53" s="1233"/>
      <c r="CUR53" s="1233"/>
      <c r="CUS53" s="1232"/>
      <c r="CUT53" s="1233"/>
      <c r="CUU53" s="1233"/>
      <c r="CUV53" s="1233"/>
      <c r="CUW53" s="1233"/>
      <c r="CUX53" s="1233"/>
      <c r="CUY53" s="1233"/>
      <c r="CUZ53" s="1233"/>
      <c r="CVA53" s="1233"/>
      <c r="CVB53" s="1232"/>
      <c r="CVC53" s="1233"/>
      <c r="CVD53" s="1233"/>
      <c r="CVE53" s="1233"/>
      <c r="CVF53" s="1233"/>
      <c r="CVG53" s="1233"/>
      <c r="CVH53" s="1233"/>
      <c r="CVI53" s="1233"/>
      <c r="CVJ53" s="1233"/>
      <c r="CVK53" s="1232"/>
      <c r="CVL53" s="1233"/>
      <c r="CVM53" s="1233"/>
      <c r="CVN53" s="1233"/>
      <c r="CVO53" s="1233"/>
      <c r="CVP53" s="1233"/>
      <c r="CVQ53" s="1233"/>
      <c r="CVR53" s="1233"/>
      <c r="CVS53" s="1233"/>
      <c r="CVT53" s="1232"/>
      <c r="CVU53" s="1233"/>
      <c r="CVV53" s="1233"/>
      <c r="CVW53" s="1233"/>
      <c r="CVX53" s="1233"/>
      <c r="CVY53" s="1233"/>
      <c r="CVZ53" s="1233"/>
      <c r="CWA53" s="1233"/>
      <c r="CWB53" s="1233"/>
      <c r="CWC53" s="1232"/>
      <c r="CWD53" s="1233"/>
      <c r="CWE53" s="1233"/>
      <c r="CWF53" s="1233"/>
      <c r="CWG53" s="1233"/>
      <c r="CWH53" s="1233"/>
      <c r="CWI53" s="1233"/>
      <c r="CWJ53" s="1233"/>
      <c r="CWK53" s="1233"/>
      <c r="CWL53" s="1232"/>
      <c r="CWM53" s="1233"/>
      <c r="CWN53" s="1233"/>
      <c r="CWO53" s="1233"/>
      <c r="CWP53" s="1233"/>
      <c r="CWQ53" s="1233"/>
      <c r="CWR53" s="1233"/>
      <c r="CWS53" s="1233"/>
      <c r="CWT53" s="1233"/>
      <c r="CWU53" s="1232"/>
      <c r="CWV53" s="1233"/>
      <c r="CWW53" s="1233"/>
      <c r="CWX53" s="1233"/>
      <c r="CWY53" s="1233"/>
      <c r="CWZ53" s="1233"/>
      <c r="CXA53" s="1233"/>
      <c r="CXB53" s="1233"/>
      <c r="CXC53" s="1233"/>
      <c r="CXD53" s="1232"/>
      <c r="CXE53" s="1233"/>
      <c r="CXF53" s="1233"/>
      <c r="CXG53" s="1233"/>
      <c r="CXH53" s="1233"/>
      <c r="CXI53" s="1233"/>
      <c r="CXJ53" s="1233"/>
      <c r="CXK53" s="1233"/>
      <c r="CXL53" s="1233"/>
      <c r="CXM53" s="1232"/>
      <c r="CXN53" s="1233"/>
      <c r="CXO53" s="1233"/>
      <c r="CXP53" s="1233"/>
      <c r="CXQ53" s="1233"/>
      <c r="CXR53" s="1233"/>
      <c r="CXS53" s="1233"/>
      <c r="CXT53" s="1233"/>
      <c r="CXU53" s="1233"/>
      <c r="CXV53" s="1232"/>
      <c r="CXW53" s="1233"/>
      <c r="CXX53" s="1233"/>
      <c r="CXY53" s="1233"/>
      <c r="CXZ53" s="1233"/>
      <c r="CYA53" s="1233"/>
      <c r="CYB53" s="1233"/>
      <c r="CYC53" s="1233"/>
      <c r="CYD53" s="1233"/>
      <c r="CYE53" s="1232"/>
      <c r="CYF53" s="1233"/>
      <c r="CYG53" s="1233"/>
      <c r="CYH53" s="1233"/>
      <c r="CYI53" s="1233"/>
      <c r="CYJ53" s="1233"/>
      <c r="CYK53" s="1233"/>
      <c r="CYL53" s="1233"/>
      <c r="CYM53" s="1233"/>
      <c r="CYN53" s="1232"/>
      <c r="CYO53" s="1233"/>
      <c r="CYP53" s="1233"/>
      <c r="CYQ53" s="1233"/>
      <c r="CYR53" s="1233"/>
      <c r="CYS53" s="1233"/>
      <c r="CYT53" s="1233"/>
      <c r="CYU53" s="1233"/>
      <c r="CYV53" s="1233"/>
      <c r="CYW53" s="1232"/>
      <c r="CYX53" s="1233"/>
      <c r="CYY53" s="1233"/>
      <c r="CYZ53" s="1233"/>
      <c r="CZA53" s="1233"/>
      <c r="CZB53" s="1233"/>
      <c r="CZC53" s="1233"/>
      <c r="CZD53" s="1233"/>
      <c r="CZE53" s="1233"/>
      <c r="CZF53" s="1232"/>
      <c r="CZG53" s="1233"/>
      <c r="CZH53" s="1233"/>
      <c r="CZI53" s="1233"/>
      <c r="CZJ53" s="1233"/>
      <c r="CZK53" s="1233"/>
      <c r="CZL53" s="1233"/>
      <c r="CZM53" s="1233"/>
      <c r="CZN53" s="1233"/>
      <c r="CZO53" s="1232"/>
      <c r="CZP53" s="1233"/>
      <c r="CZQ53" s="1233"/>
      <c r="CZR53" s="1233"/>
      <c r="CZS53" s="1233"/>
      <c r="CZT53" s="1233"/>
      <c r="CZU53" s="1233"/>
      <c r="CZV53" s="1233"/>
      <c r="CZW53" s="1233"/>
      <c r="CZX53" s="1232"/>
      <c r="CZY53" s="1233"/>
      <c r="CZZ53" s="1233"/>
      <c r="DAA53" s="1233"/>
      <c r="DAB53" s="1233"/>
      <c r="DAC53" s="1233"/>
      <c r="DAD53" s="1233"/>
      <c r="DAE53" s="1233"/>
      <c r="DAF53" s="1233"/>
      <c r="DAG53" s="1232"/>
      <c r="DAH53" s="1233"/>
      <c r="DAI53" s="1233"/>
      <c r="DAJ53" s="1233"/>
      <c r="DAK53" s="1233"/>
      <c r="DAL53" s="1233"/>
      <c r="DAM53" s="1233"/>
      <c r="DAN53" s="1233"/>
      <c r="DAO53" s="1233"/>
      <c r="DAP53" s="1232"/>
      <c r="DAQ53" s="1233"/>
      <c r="DAR53" s="1233"/>
      <c r="DAS53" s="1233"/>
      <c r="DAT53" s="1233"/>
      <c r="DAU53" s="1233"/>
      <c r="DAV53" s="1233"/>
      <c r="DAW53" s="1233"/>
      <c r="DAX53" s="1233"/>
      <c r="DAY53" s="1232"/>
      <c r="DAZ53" s="1233"/>
      <c r="DBA53" s="1233"/>
      <c r="DBB53" s="1233"/>
      <c r="DBC53" s="1233"/>
      <c r="DBD53" s="1233"/>
      <c r="DBE53" s="1233"/>
      <c r="DBF53" s="1233"/>
      <c r="DBG53" s="1233"/>
      <c r="DBH53" s="1232"/>
      <c r="DBI53" s="1233"/>
      <c r="DBJ53" s="1233"/>
      <c r="DBK53" s="1233"/>
      <c r="DBL53" s="1233"/>
      <c r="DBM53" s="1233"/>
      <c r="DBN53" s="1233"/>
      <c r="DBO53" s="1233"/>
      <c r="DBP53" s="1233"/>
      <c r="DBQ53" s="1232"/>
      <c r="DBR53" s="1233"/>
      <c r="DBS53" s="1233"/>
      <c r="DBT53" s="1233"/>
      <c r="DBU53" s="1233"/>
      <c r="DBV53" s="1233"/>
      <c r="DBW53" s="1233"/>
      <c r="DBX53" s="1233"/>
      <c r="DBY53" s="1233"/>
      <c r="DBZ53" s="1232"/>
      <c r="DCA53" s="1233"/>
      <c r="DCB53" s="1233"/>
      <c r="DCC53" s="1233"/>
      <c r="DCD53" s="1233"/>
      <c r="DCE53" s="1233"/>
      <c r="DCF53" s="1233"/>
      <c r="DCG53" s="1233"/>
      <c r="DCH53" s="1233"/>
      <c r="DCI53" s="1232"/>
      <c r="DCJ53" s="1233"/>
      <c r="DCK53" s="1233"/>
      <c r="DCL53" s="1233"/>
      <c r="DCM53" s="1233"/>
      <c r="DCN53" s="1233"/>
      <c r="DCO53" s="1233"/>
      <c r="DCP53" s="1233"/>
      <c r="DCQ53" s="1233"/>
      <c r="DCR53" s="1232"/>
      <c r="DCS53" s="1233"/>
      <c r="DCT53" s="1233"/>
      <c r="DCU53" s="1233"/>
      <c r="DCV53" s="1233"/>
      <c r="DCW53" s="1233"/>
      <c r="DCX53" s="1233"/>
      <c r="DCY53" s="1233"/>
      <c r="DCZ53" s="1233"/>
      <c r="DDA53" s="1232"/>
      <c r="DDB53" s="1233"/>
      <c r="DDC53" s="1233"/>
      <c r="DDD53" s="1233"/>
      <c r="DDE53" s="1233"/>
      <c r="DDF53" s="1233"/>
      <c r="DDG53" s="1233"/>
      <c r="DDH53" s="1233"/>
      <c r="DDI53" s="1233"/>
      <c r="DDJ53" s="1232"/>
      <c r="DDK53" s="1233"/>
      <c r="DDL53" s="1233"/>
      <c r="DDM53" s="1233"/>
      <c r="DDN53" s="1233"/>
      <c r="DDO53" s="1233"/>
      <c r="DDP53" s="1233"/>
      <c r="DDQ53" s="1233"/>
      <c r="DDR53" s="1233"/>
      <c r="DDS53" s="1232"/>
      <c r="DDT53" s="1233"/>
      <c r="DDU53" s="1233"/>
      <c r="DDV53" s="1233"/>
      <c r="DDW53" s="1233"/>
      <c r="DDX53" s="1233"/>
      <c r="DDY53" s="1233"/>
      <c r="DDZ53" s="1233"/>
      <c r="DEA53" s="1233"/>
      <c r="DEB53" s="1232"/>
      <c r="DEC53" s="1233"/>
      <c r="DED53" s="1233"/>
      <c r="DEE53" s="1233"/>
      <c r="DEF53" s="1233"/>
      <c r="DEG53" s="1233"/>
      <c r="DEH53" s="1233"/>
      <c r="DEI53" s="1233"/>
      <c r="DEJ53" s="1233"/>
      <c r="DEK53" s="1232"/>
      <c r="DEL53" s="1233"/>
      <c r="DEM53" s="1233"/>
      <c r="DEN53" s="1233"/>
      <c r="DEO53" s="1233"/>
      <c r="DEP53" s="1233"/>
      <c r="DEQ53" s="1233"/>
      <c r="DER53" s="1233"/>
      <c r="DES53" s="1233"/>
      <c r="DET53" s="1232"/>
      <c r="DEU53" s="1233"/>
      <c r="DEV53" s="1233"/>
      <c r="DEW53" s="1233"/>
      <c r="DEX53" s="1233"/>
      <c r="DEY53" s="1233"/>
      <c r="DEZ53" s="1233"/>
      <c r="DFA53" s="1233"/>
      <c r="DFB53" s="1233"/>
      <c r="DFC53" s="1232"/>
      <c r="DFD53" s="1233"/>
      <c r="DFE53" s="1233"/>
      <c r="DFF53" s="1233"/>
      <c r="DFG53" s="1233"/>
      <c r="DFH53" s="1233"/>
      <c r="DFI53" s="1233"/>
      <c r="DFJ53" s="1233"/>
      <c r="DFK53" s="1233"/>
      <c r="DFL53" s="1232"/>
      <c r="DFM53" s="1233"/>
      <c r="DFN53" s="1233"/>
      <c r="DFO53" s="1233"/>
      <c r="DFP53" s="1233"/>
      <c r="DFQ53" s="1233"/>
      <c r="DFR53" s="1233"/>
      <c r="DFS53" s="1233"/>
      <c r="DFT53" s="1233"/>
      <c r="DFU53" s="1232"/>
      <c r="DFV53" s="1233"/>
      <c r="DFW53" s="1233"/>
      <c r="DFX53" s="1233"/>
      <c r="DFY53" s="1233"/>
      <c r="DFZ53" s="1233"/>
      <c r="DGA53" s="1233"/>
      <c r="DGB53" s="1233"/>
      <c r="DGC53" s="1233"/>
      <c r="DGD53" s="1232"/>
      <c r="DGE53" s="1233"/>
      <c r="DGF53" s="1233"/>
      <c r="DGG53" s="1233"/>
      <c r="DGH53" s="1233"/>
      <c r="DGI53" s="1233"/>
      <c r="DGJ53" s="1233"/>
      <c r="DGK53" s="1233"/>
      <c r="DGL53" s="1233"/>
      <c r="DGM53" s="1232"/>
      <c r="DGN53" s="1233"/>
      <c r="DGO53" s="1233"/>
      <c r="DGP53" s="1233"/>
      <c r="DGQ53" s="1233"/>
      <c r="DGR53" s="1233"/>
      <c r="DGS53" s="1233"/>
      <c r="DGT53" s="1233"/>
      <c r="DGU53" s="1233"/>
      <c r="DGV53" s="1232"/>
      <c r="DGW53" s="1233"/>
      <c r="DGX53" s="1233"/>
      <c r="DGY53" s="1233"/>
      <c r="DGZ53" s="1233"/>
      <c r="DHA53" s="1233"/>
      <c r="DHB53" s="1233"/>
      <c r="DHC53" s="1233"/>
      <c r="DHD53" s="1233"/>
      <c r="DHE53" s="1232"/>
      <c r="DHF53" s="1233"/>
      <c r="DHG53" s="1233"/>
      <c r="DHH53" s="1233"/>
      <c r="DHI53" s="1233"/>
      <c r="DHJ53" s="1233"/>
      <c r="DHK53" s="1233"/>
      <c r="DHL53" s="1233"/>
      <c r="DHM53" s="1233"/>
      <c r="DHN53" s="1232"/>
      <c r="DHO53" s="1233"/>
      <c r="DHP53" s="1233"/>
      <c r="DHQ53" s="1233"/>
      <c r="DHR53" s="1233"/>
      <c r="DHS53" s="1233"/>
      <c r="DHT53" s="1233"/>
      <c r="DHU53" s="1233"/>
      <c r="DHV53" s="1233"/>
      <c r="DHW53" s="1232"/>
      <c r="DHX53" s="1233"/>
      <c r="DHY53" s="1233"/>
      <c r="DHZ53" s="1233"/>
      <c r="DIA53" s="1233"/>
      <c r="DIB53" s="1233"/>
      <c r="DIC53" s="1233"/>
      <c r="DID53" s="1233"/>
      <c r="DIE53" s="1233"/>
      <c r="DIF53" s="1232"/>
      <c r="DIG53" s="1233"/>
      <c r="DIH53" s="1233"/>
      <c r="DII53" s="1233"/>
      <c r="DIJ53" s="1233"/>
      <c r="DIK53" s="1233"/>
      <c r="DIL53" s="1233"/>
      <c r="DIM53" s="1233"/>
      <c r="DIN53" s="1233"/>
      <c r="DIO53" s="1232"/>
      <c r="DIP53" s="1233"/>
      <c r="DIQ53" s="1233"/>
      <c r="DIR53" s="1233"/>
      <c r="DIS53" s="1233"/>
      <c r="DIT53" s="1233"/>
      <c r="DIU53" s="1233"/>
      <c r="DIV53" s="1233"/>
      <c r="DIW53" s="1233"/>
      <c r="DIX53" s="1232"/>
      <c r="DIY53" s="1233"/>
      <c r="DIZ53" s="1233"/>
      <c r="DJA53" s="1233"/>
      <c r="DJB53" s="1233"/>
      <c r="DJC53" s="1233"/>
      <c r="DJD53" s="1233"/>
      <c r="DJE53" s="1233"/>
      <c r="DJF53" s="1233"/>
      <c r="DJG53" s="1232"/>
      <c r="DJH53" s="1233"/>
      <c r="DJI53" s="1233"/>
      <c r="DJJ53" s="1233"/>
      <c r="DJK53" s="1233"/>
      <c r="DJL53" s="1233"/>
      <c r="DJM53" s="1233"/>
      <c r="DJN53" s="1233"/>
      <c r="DJO53" s="1233"/>
      <c r="DJP53" s="1232"/>
      <c r="DJQ53" s="1233"/>
      <c r="DJR53" s="1233"/>
      <c r="DJS53" s="1233"/>
      <c r="DJT53" s="1233"/>
      <c r="DJU53" s="1233"/>
      <c r="DJV53" s="1233"/>
      <c r="DJW53" s="1233"/>
      <c r="DJX53" s="1233"/>
      <c r="DJY53" s="1232"/>
      <c r="DJZ53" s="1233"/>
      <c r="DKA53" s="1233"/>
      <c r="DKB53" s="1233"/>
      <c r="DKC53" s="1233"/>
      <c r="DKD53" s="1233"/>
      <c r="DKE53" s="1233"/>
      <c r="DKF53" s="1233"/>
      <c r="DKG53" s="1233"/>
      <c r="DKH53" s="1232"/>
      <c r="DKI53" s="1233"/>
      <c r="DKJ53" s="1233"/>
      <c r="DKK53" s="1233"/>
      <c r="DKL53" s="1233"/>
      <c r="DKM53" s="1233"/>
      <c r="DKN53" s="1233"/>
      <c r="DKO53" s="1233"/>
      <c r="DKP53" s="1233"/>
      <c r="DKQ53" s="1232"/>
      <c r="DKR53" s="1233"/>
      <c r="DKS53" s="1233"/>
      <c r="DKT53" s="1233"/>
      <c r="DKU53" s="1233"/>
      <c r="DKV53" s="1233"/>
      <c r="DKW53" s="1233"/>
      <c r="DKX53" s="1233"/>
      <c r="DKY53" s="1233"/>
      <c r="DKZ53" s="1232"/>
      <c r="DLA53" s="1233"/>
      <c r="DLB53" s="1233"/>
      <c r="DLC53" s="1233"/>
      <c r="DLD53" s="1233"/>
      <c r="DLE53" s="1233"/>
      <c r="DLF53" s="1233"/>
      <c r="DLG53" s="1233"/>
      <c r="DLH53" s="1233"/>
      <c r="DLI53" s="1232"/>
      <c r="DLJ53" s="1233"/>
      <c r="DLK53" s="1233"/>
      <c r="DLL53" s="1233"/>
      <c r="DLM53" s="1233"/>
      <c r="DLN53" s="1233"/>
      <c r="DLO53" s="1233"/>
      <c r="DLP53" s="1233"/>
      <c r="DLQ53" s="1233"/>
      <c r="DLR53" s="1232"/>
      <c r="DLS53" s="1233"/>
      <c r="DLT53" s="1233"/>
      <c r="DLU53" s="1233"/>
      <c r="DLV53" s="1233"/>
      <c r="DLW53" s="1233"/>
      <c r="DLX53" s="1233"/>
      <c r="DLY53" s="1233"/>
      <c r="DLZ53" s="1233"/>
      <c r="DMA53" s="1232"/>
      <c r="DMB53" s="1233"/>
      <c r="DMC53" s="1233"/>
      <c r="DMD53" s="1233"/>
      <c r="DME53" s="1233"/>
      <c r="DMF53" s="1233"/>
      <c r="DMG53" s="1233"/>
      <c r="DMH53" s="1233"/>
      <c r="DMI53" s="1233"/>
      <c r="DMJ53" s="1232"/>
      <c r="DMK53" s="1233"/>
      <c r="DML53" s="1233"/>
      <c r="DMM53" s="1233"/>
      <c r="DMN53" s="1233"/>
      <c r="DMO53" s="1233"/>
      <c r="DMP53" s="1233"/>
      <c r="DMQ53" s="1233"/>
      <c r="DMR53" s="1233"/>
      <c r="DMS53" s="1232"/>
      <c r="DMT53" s="1233"/>
      <c r="DMU53" s="1233"/>
      <c r="DMV53" s="1233"/>
      <c r="DMW53" s="1233"/>
      <c r="DMX53" s="1233"/>
      <c r="DMY53" s="1233"/>
      <c r="DMZ53" s="1233"/>
      <c r="DNA53" s="1233"/>
      <c r="DNB53" s="1232"/>
      <c r="DNC53" s="1233"/>
      <c r="DND53" s="1233"/>
      <c r="DNE53" s="1233"/>
      <c r="DNF53" s="1233"/>
      <c r="DNG53" s="1233"/>
      <c r="DNH53" s="1233"/>
      <c r="DNI53" s="1233"/>
      <c r="DNJ53" s="1233"/>
      <c r="DNK53" s="1232"/>
      <c r="DNL53" s="1233"/>
      <c r="DNM53" s="1233"/>
      <c r="DNN53" s="1233"/>
      <c r="DNO53" s="1233"/>
      <c r="DNP53" s="1233"/>
      <c r="DNQ53" s="1233"/>
      <c r="DNR53" s="1233"/>
      <c r="DNS53" s="1233"/>
      <c r="DNT53" s="1232"/>
      <c r="DNU53" s="1233"/>
      <c r="DNV53" s="1233"/>
      <c r="DNW53" s="1233"/>
      <c r="DNX53" s="1233"/>
      <c r="DNY53" s="1233"/>
      <c r="DNZ53" s="1233"/>
      <c r="DOA53" s="1233"/>
      <c r="DOB53" s="1233"/>
      <c r="DOC53" s="1232"/>
      <c r="DOD53" s="1233"/>
      <c r="DOE53" s="1233"/>
      <c r="DOF53" s="1233"/>
      <c r="DOG53" s="1233"/>
      <c r="DOH53" s="1233"/>
      <c r="DOI53" s="1233"/>
      <c r="DOJ53" s="1233"/>
      <c r="DOK53" s="1233"/>
      <c r="DOL53" s="1232"/>
      <c r="DOM53" s="1233"/>
      <c r="DON53" s="1233"/>
      <c r="DOO53" s="1233"/>
      <c r="DOP53" s="1233"/>
      <c r="DOQ53" s="1233"/>
      <c r="DOR53" s="1233"/>
      <c r="DOS53" s="1233"/>
      <c r="DOT53" s="1233"/>
      <c r="DOU53" s="1232"/>
      <c r="DOV53" s="1233"/>
      <c r="DOW53" s="1233"/>
      <c r="DOX53" s="1233"/>
      <c r="DOY53" s="1233"/>
      <c r="DOZ53" s="1233"/>
      <c r="DPA53" s="1233"/>
      <c r="DPB53" s="1233"/>
      <c r="DPC53" s="1233"/>
      <c r="DPD53" s="1232"/>
      <c r="DPE53" s="1233"/>
      <c r="DPF53" s="1233"/>
      <c r="DPG53" s="1233"/>
      <c r="DPH53" s="1233"/>
      <c r="DPI53" s="1233"/>
      <c r="DPJ53" s="1233"/>
      <c r="DPK53" s="1233"/>
      <c r="DPL53" s="1233"/>
      <c r="DPM53" s="1232"/>
      <c r="DPN53" s="1233"/>
      <c r="DPO53" s="1233"/>
      <c r="DPP53" s="1233"/>
      <c r="DPQ53" s="1233"/>
      <c r="DPR53" s="1233"/>
      <c r="DPS53" s="1233"/>
      <c r="DPT53" s="1233"/>
      <c r="DPU53" s="1233"/>
      <c r="DPV53" s="1232"/>
      <c r="DPW53" s="1233"/>
      <c r="DPX53" s="1233"/>
      <c r="DPY53" s="1233"/>
      <c r="DPZ53" s="1233"/>
      <c r="DQA53" s="1233"/>
      <c r="DQB53" s="1233"/>
      <c r="DQC53" s="1233"/>
      <c r="DQD53" s="1233"/>
      <c r="DQE53" s="1232"/>
      <c r="DQF53" s="1233"/>
      <c r="DQG53" s="1233"/>
      <c r="DQH53" s="1233"/>
      <c r="DQI53" s="1233"/>
      <c r="DQJ53" s="1233"/>
      <c r="DQK53" s="1233"/>
      <c r="DQL53" s="1233"/>
      <c r="DQM53" s="1233"/>
      <c r="DQN53" s="1232"/>
      <c r="DQO53" s="1233"/>
      <c r="DQP53" s="1233"/>
      <c r="DQQ53" s="1233"/>
      <c r="DQR53" s="1233"/>
      <c r="DQS53" s="1233"/>
      <c r="DQT53" s="1233"/>
      <c r="DQU53" s="1233"/>
      <c r="DQV53" s="1233"/>
      <c r="DQW53" s="1232"/>
      <c r="DQX53" s="1233"/>
      <c r="DQY53" s="1233"/>
      <c r="DQZ53" s="1233"/>
      <c r="DRA53" s="1233"/>
      <c r="DRB53" s="1233"/>
      <c r="DRC53" s="1233"/>
      <c r="DRD53" s="1233"/>
      <c r="DRE53" s="1233"/>
      <c r="DRF53" s="1232"/>
      <c r="DRG53" s="1233"/>
      <c r="DRH53" s="1233"/>
      <c r="DRI53" s="1233"/>
      <c r="DRJ53" s="1233"/>
      <c r="DRK53" s="1233"/>
      <c r="DRL53" s="1233"/>
      <c r="DRM53" s="1233"/>
      <c r="DRN53" s="1233"/>
      <c r="DRO53" s="1232"/>
      <c r="DRP53" s="1233"/>
      <c r="DRQ53" s="1233"/>
      <c r="DRR53" s="1233"/>
      <c r="DRS53" s="1233"/>
      <c r="DRT53" s="1233"/>
      <c r="DRU53" s="1233"/>
      <c r="DRV53" s="1233"/>
      <c r="DRW53" s="1233"/>
      <c r="DRX53" s="1232"/>
      <c r="DRY53" s="1233"/>
      <c r="DRZ53" s="1233"/>
      <c r="DSA53" s="1233"/>
      <c r="DSB53" s="1233"/>
      <c r="DSC53" s="1233"/>
      <c r="DSD53" s="1233"/>
      <c r="DSE53" s="1233"/>
      <c r="DSF53" s="1233"/>
      <c r="DSG53" s="1232"/>
      <c r="DSH53" s="1233"/>
      <c r="DSI53" s="1233"/>
      <c r="DSJ53" s="1233"/>
      <c r="DSK53" s="1233"/>
      <c r="DSL53" s="1233"/>
      <c r="DSM53" s="1233"/>
      <c r="DSN53" s="1233"/>
      <c r="DSO53" s="1233"/>
      <c r="DSP53" s="1232"/>
      <c r="DSQ53" s="1233"/>
      <c r="DSR53" s="1233"/>
      <c r="DSS53" s="1233"/>
      <c r="DST53" s="1233"/>
      <c r="DSU53" s="1233"/>
      <c r="DSV53" s="1233"/>
      <c r="DSW53" s="1233"/>
      <c r="DSX53" s="1233"/>
      <c r="DSY53" s="1232"/>
      <c r="DSZ53" s="1233"/>
      <c r="DTA53" s="1233"/>
      <c r="DTB53" s="1233"/>
      <c r="DTC53" s="1233"/>
      <c r="DTD53" s="1233"/>
      <c r="DTE53" s="1233"/>
      <c r="DTF53" s="1233"/>
      <c r="DTG53" s="1233"/>
      <c r="DTH53" s="1232"/>
      <c r="DTI53" s="1233"/>
      <c r="DTJ53" s="1233"/>
      <c r="DTK53" s="1233"/>
      <c r="DTL53" s="1233"/>
      <c r="DTM53" s="1233"/>
      <c r="DTN53" s="1233"/>
      <c r="DTO53" s="1233"/>
      <c r="DTP53" s="1233"/>
      <c r="DTQ53" s="1232"/>
      <c r="DTR53" s="1233"/>
      <c r="DTS53" s="1233"/>
      <c r="DTT53" s="1233"/>
      <c r="DTU53" s="1233"/>
      <c r="DTV53" s="1233"/>
      <c r="DTW53" s="1233"/>
      <c r="DTX53" s="1233"/>
      <c r="DTY53" s="1233"/>
      <c r="DTZ53" s="1232"/>
      <c r="DUA53" s="1233"/>
      <c r="DUB53" s="1233"/>
      <c r="DUC53" s="1233"/>
      <c r="DUD53" s="1233"/>
      <c r="DUE53" s="1233"/>
      <c r="DUF53" s="1233"/>
      <c r="DUG53" s="1233"/>
      <c r="DUH53" s="1233"/>
      <c r="DUI53" s="1232"/>
      <c r="DUJ53" s="1233"/>
      <c r="DUK53" s="1233"/>
      <c r="DUL53" s="1233"/>
      <c r="DUM53" s="1233"/>
      <c r="DUN53" s="1233"/>
      <c r="DUO53" s="1233"/>
      <c r="DUP53" s="1233"/>
      <c r="DUQ53" s="1233"/>
      <c r="DUR53" s="1232"/>
      <c r="DUS53" s="1233"/>
      <c r="DUT53" s="1233"/>
      <c r="DUU53" s="1233"/>
      <c r="DUV53" s="1233"/>
      <c r="DUW53" s="1233"/>
      <c r="DUX53" s="1233"/>
      <c r="DUY53" s="1233"/>
      <c r="DUZ53" s="1233"/>
      <c r="DVA53" s="1232"/>
      <c r="DVB53" s="1233"/>
      <c r="DVC53" s="1233"/>
      <c r="DVD53" s="1233"/>
      <c r="DVE53" s="1233"/>
      <c r="DVF53" s="1233"/>
      <c r="DVG53" s="1233"/>
      <c r="DVH53" s="1233"/>
      <c r="DVI53" s="1233"/>
      <c r="DVJ53" s="1232"/>
      <c r="DVK53" s="1233"/>
      <c r="DVL53" s="1233"/>
      <c r="DVM53" s="1233"/>
      <c r="DVN53" s="1233"/>
      <c r="DVO53" s="1233"/>
      <c r="DVP53" s="1233"/>
      <c r="DVQ53" s="1233"/>
      <c r="DVR53" s="1233"/>
      <c r="DVS53" s="1232"/>
      <c r="DVT53" s="1233"/>
      <c r="DVU53" s="1233"/>
      <c r="DVV53" s="1233"/>
      <c r="DVW53" s="1233"/>
      <c r="DVX53" s="1233"/>
      <c r="DVY53" s="1233"/>
      <c r="DVZ53" s="1233"/>
      <c r="DWA53" s="1233"/>
      <c r="DWB53" s="1232"/>
      <c r="DWC53" s="1233"/>
      <c r="DWD53" s="1233"/>
      <c r="DWE53" s="1233"/>
      <c r="DWF53" s="1233"/>
      <c r="DWG53" s="1233"/>
      <c r="DWH53" s="1233"/>
      <c r="DWI53" s="1233"/>
      <c r="DWJ53" s="1233"/>
      <c r="DWK53" s="1232"/>
      <c r="DWL53" s="1233"/>
      <c r="DWM53" s="1233"/>
      <c r="DWN53" s="1233"/>
      <c r="DWO53" s="1233"/>
      <c r="DWP53" s="1233"/>
      <c r="DWQ53" s="1233"/>
      <c r="DWR53" s="1233"/>
      <c r="DWS53" s="1233"/>
      <c r="DWT53" s="1232"/>
      <c r="DWU53" s="1233"/>
      <c r="DWV53" s="1233"/>
      <c r="DWW53" s="1233"/>
      <c r="DWX53" s="1233"/>
      <c r="DWY53" s="1233"/>
      <c r="DWZ53" s="1233"/>
      <c r="DXA53" s="1233"/>
      <c r="DXB53" s="1233"/>
      <c r="DXC53" s="1232"/>
      <c r="DXD53" s="1233"/>
      <c r="DXE53" s="1233"/>
      <c r="DXF53" s="1233"/>
      <c r="DXG53" s="1233"/>
      <c r="DXH53" s="1233"/>
      <c r="DXI53" s="1233"/>
      <c r="DXJ53" s="1233"/>
      <c r="DXK53" s="1233"/>
      <c r="DXL53" s="1232"/>
      <c r="DXM53" s="1233"/>
      <c r="DXN53" s="1233"/>
      <c r="DXO53" s="1233"/>
      <c r="DXP53" s="1233"/>
      <c r="DXQ53" s="1233"/>
      <c r="DXR53" s="1233"/>
      <c r="DXS53" s="1233"/>
      <c r="DXT53" s="1233"/>
      <c r="DXU53" s="1232"/>
      <c r="DXV53" s="1233"/>
      <c r="DXW53" s="1233"/>
      <c r="DXX53" s="1233"/>
      <c r="DXY53" s="1233"/>
      <c r="DXZ53" s="1233"/>
      <c r="DYA53" s="1233"/>
      <c r="DYB53" s="1233"/>
      <c r="DYC53" s="1233"/>
      <c r="DYD53" s="1232"/>
      <c r="DYE53" s="1233"/>
      <c r="DYF53" s="1233"/>
      <c r="DYG53" s="1233"/>
      <c r="DYH53" s="1233"/>
      <c r="DYI53" s="1233"/>
      <c r="DYJ53" s="1233"/>
      <c r="DYK53" s="1233"/>
      <c r="DYL53" s="1233"/>
      <c r="DYM53" s="1232"/>
      <c r="DYN53" s="1233"/>
      <c r="DYO53" s="1233"/>
      <c r="DYP53" s="1233"/>
      <c r="DYQ53" s="1233"/>
      <c r="DYR53" s="1233"/>
      <c r="DYS53" s="1233"/>
      <c r="DYT53" s="1233"/>
      <c r="DYU53" s="1233"/>
      <c r="DYV53" s="1232"/>
      <c r="DYW53" s="1233"/>
      <c r="DYX53" s="1233"/>
      <c r="DYY53" s="1233"/>
      <c r="DYZ53" s="1233"/>
      <c r="DZA53" s="1233"/>
      <c r="DZB53" s="1233"/>
      <c r="DZC53" s="1233"/>
      <c r="DZD53" s="1233"/>
      <c r="DZE53" s="1232"/>
      <c r="DZF53" s="1233"/>
      <c r="DZG53" s="1233"/>
      <c r="DZH53" s="1233"/>
      <c r="DZI53" s="1233"/>
      <c r="DZJ53" s="1233"/>
      <c r="DZK53" s="1233"/>
      <c r="DZL53" s="1233"/>
      <c r="DZM53" s="1233"/>
      <c r="DZN53" s="1232"/>
      <c r="DZO53" s="1233"/>
      <c r="DZP53" s="1233"/>
      <c r="DZQ53" s="1233"/>
      <c r="DZR53" s="1233"/>
      <c r="DZS53" s="1233"/>
      <c r="DZT53" s="1233"/>
      <c r="DZU53" s="1233"/>
      <c r="DZV53" s="1233"/>
      <c r="DZW53" s="1232"/>
      <c r="DZX53" s="1233"/>
      <c r="DZY53" s="1233"/>
      <c r="DZZ53" s="1233"/>
      <c r="EAA53" s="1233"/>
      <c r="EAB53" s="1233"/>
      <c r="EAC53" s="1233"/>
      <c r="EAD53" s="1233"/>
      <c r="EAE53" s="1233"/>
      <c r="EAF53" s="1232"/>
      <c r="EAG53" s="1233"/>
      <c r="EAH53" s="1233"/>
      <c r="EAI53" s="1233"/>
      <c r="EAJ53" s="1233"/>
      <c r="EAK53" s="1233"/>
      <c r="EAL53" s="1233"/>
      <c r="EAM53" s="1233"/>
      <c r="EAN53" s="1233"/>
      <c r="EAO53" s="1232"/>
      <c r="EAP53" s="1233"/>
      <c r="EAQ53" s="1233"/>
      <c r="EAR53" s="1233"/>
      <c r="EAS53" s="1233"/>
      <c r="EAT53" s="1233"/>
      <c r="EAU53" s="1233"/>
      <c r="EAV53" s="1233"/>
      <c r="EAW53" s="1233"/>
      <c r="EAX53" s="1232"/>
      <c r="EAY53" s="1233"/>
      <c r="EAZ53" s="1233"/>
      <c r="EBA53" s="1233"/>
      <c r="EBB53" s="1233"/>
      <c r="EBC53" s="1233"/>
      <c r="EBD53" s="1233"/>
      <c r="EBE53" s="1233"/>
      <c r="EBF53" s="1233"/>
      <c r="EBG53" s="1232"/>
      <c r="EBH53" s="1233"/>
      <c r="EBI53" s="1233"/>
      <c r="EBJ53" s="1233"/>
      <c r="EBK53" s="1233"/>
      <c r="EBL53" s="1233"/>
      <c r="EBM53" s="1233"/>
      <c r="EBN53" s="1233"/>
      <c r="EBO53" s="1233"/>
      <c r="EBP53" s="1232"/>
      <c r="EBQ53" s="1233"/>
      <c r="EBR53" s="1233"/>
      <c r="EBS53" s="1233"/>
      <c r="EBT53" s="1233"/>
      <c r="EBU53" s="1233"/>
      <c r="EBV53" s="1233"/>
      <c r="EBW53" s="1233"/>
      <c r="EBX53" s="1233"/>
      <c r="EBY53" s="1232"/>
      <c r="EBZ53" s="1233"/>
      <c r="ECA53" s="1233"/>
      <c r="ECB53" s="1233"/>
      <c r="ECC53" s="1233"/>
      <c r="ECD53" s="1233"/>
      <c r="ECE53" s="1233"/>
      <c r="ECF53" s="1233"/>
      <c r="ECG53" s="1233"/>
      <c r="ECH53" s="1232"/>
      <c r="ECI53" s="1233"/>
      <c r="ECJ53" s="1233"/>
      <c r="ECK53" s="1233"/>
      <c r="ECL53" s="1233"/>
      <c r="ECM53" s="1233"/>
      <c r="ECN53" s="1233"/>
      <c r="ECO53" s="1233"/>
      <c r="ECP53" s="1233"/>
      <c r="ECQ53" s="1232"/>
      <c r="ECR53" s="1233"/>
      <c r="ECS53" s="1233"/>
      <c r="ECT53" s="1233"/>
      <c r="ECU53" s="1233"/>
      <c r="ECV53" s="1233"/>
      <c r="ECW53" s="1233"/>
      <c r="ECX53" s="1233"/>
      <c r="ECY53" s="1233"/>
      <c r="ECZ53" s="1232"/>
      <c r="EDA53" s="1233"/>
      <c r="EDB53" s="1233"/>
      <c r="EDC53" s="1233"/>
      <c r="EDD53" s="1233"/>
      <c r="EDE53" s="1233"/>
      <c r="EDF53" s="1233"/>
      <c r="EDG53" s="1233"/>
      <c r="EDH53" s="1233"/>
      <c r="EDI53" s="1232"/>
      <c r="EDJ53" s="1233"/>
      <c r="EDK53" s="1233"/>
      <c r="EDL53" s="1233"/>
      <c r="EDM53" s="1233"/>
      <c r="EDN53" s="1233"/>
      <c r="EDO53" s="1233"/>
      <c r="EDP53" s="1233"/>
      <c r="EDQ53" s="1233"/>
      <c r="EDR53" s="1232"/>
      <c r="EDS53" s="1233"/>
      <c r="EDT53" s="1233"/>
      <c r="EDU53" s="1233"/>
      <c r="EDV53" s="1233"/>
      <c r="EDW53" s="1233"/>
      <c r="EDX53" s="1233"/>
      <c r="EDY53" s="1233"/>
      <c r="EDZ53" s="1233"/>
      <c r="EEA53" s="1232"/>
      <c r="EEB53" s="1233"/>
      <c r="EEC53" s="1233"/>
      <c r="EED53" s="1233"/>
      <c r="EEE53" s="1233"/>
      <c r="EEF53" s="1233"/>
      <c r="EEG53" s="1233"/>
      <c r="EEH53" s="1233"/>
      <c r="EEI53" s="1233"/>
      <c r="EEJ53" s="1232"/>
      <c r="EEK53" s="1233"/>
      <c r="EEL53" s="1233"/>
      <c r="EEM53" s="1233"/>
      <c r="EEN53" s="1233"/>
      <c r="EEO53" s="1233"/>
      <c r="EEP53" s="1233"/>
      <c r="EEQ53" s="1233"/>
      <c r="EER53" s="1233"/>
      <c r="EES53" s="1232"/>
      <c r="EET53" s="1233"/>
      <c r="EEU53" s="1233"/>
      <c r="EEV53" s="1233"/>
      <c r="EEW53" s="1233"/>
      <c r="EEX53" s="1233"/>
      <c r="EEY53" s="1233"/>
      <c r="EEZ53" s="1233"/>
      <c r="EFA53" s="1233"/>
      <c r="EFB53" s="1232"/>
      <c r="EFC53" s="1233"/>
      <c r="EFD53" s="1233"/>
      <c r="EFE53" s="1233"/>
      <c r="EFF53" s="1233"/>
      <c r="EFG53" s="1233"/>
      <c r="EFH53" s="1233"/>
      <c r="EFI53" s="1233"/>
      <c r="EFJ53" s="1233"/>
      <c r="EFK53" s="1232"/>
      <c r="EFL53" s="1233"/>
      <c r="EFM53" s="1233"/>
      <c r="EFN53" s="1233"/>
      <c r="EFO53" s="1233"/>
      <c r="EFP53" s="1233"/>
      <c r="EFQ53" s="1233"/>
      <c r="EFR53" s="1233"/>
      <c r="EFS53" s="1233"/>
      <c r="EFT53" s="1232"/>
      <c r="EFU53" s="1233"/>
      <c r="EFV53" s="1233"/>
      <c r="EFW53" s="1233"/>
      <c r="EFX53" s="1233"/>
      <c r="EFY53" s="1233"/>
      <c r="EFZ53" s="1233"/>
      <c r="EGA53" s="1233"/>
      <c r="EGB53" s="1233"/>
      <c r="EGC53" s="1232"/>
      <c r="EGD53" s="1233"/>
      <c r="EGE53" s="1233"/>
      <c r="EGF53" s="1233"/>
      <c r="EGG53" s="1233"/>
      <c r="EGH53" s="1233"/>
      <c r="EGI53" s="1233"/>
      <c r="EGJ53" s="1233"/>
      <c r="EGK53" s="1233"/>
      <c r="EGL53" s="1232"/>
      <c r="EGM53" s="1233"/>
      <c r="EGN53" s="1233"/>
      <c r="EGO53" s="1233"/>
      <c r="EGP53" s="1233"/>
      <c r="EGQ53" s="1233"/>
      <c r="EGR53" s="1233"/>
      <c r="EGS53" s="1233"/>
      <c r="EGT53" s="1233"/>
      <c r="EGU53" s="1232"/>
      <c r="EGV53" s="1233"/>
      <c r="EGW53" s="1233"/>
      <c r="EGX53" s="1233"/>
      <c r="EGY53" s="1233"/>
      <c r="EGZ53" s="1233"/>
      <c r="EHA53" s="1233"/>
      <c r="EHB53" s="1233"/>
      <c r="EHC53" s="1233"/>
      <c r="EHD53" s="1232"/>
      <c r="EHE53" s="1233"/>
      <c r="EHF53" s="1233"/>
      <c r="EHG53" s="1233"/>
      <c r="EHH53" s="1233"/>
      <c r="EHI53" s="1233"/>
      <c r="EHJ53" s="1233"/>
      <c r="EHK53" s="1233"/>
      <c r="EHL53" s="1233"/>
      <c r="EHM53" s="1232"/>
      <c r="EHN53" s="1233"/>
      <c r="EHO53" s="1233"/>
      <c r="EHP53" s="1233"/>
      <c r="EHQ53" s="1233"/>
      <c r="EHR53" s="1233"/>
      <c r="EHS53" s="1233"/>
      <c r="EHT53" s="1233"/>
      <c r="EHU53" s="1233"/>
      <c r="EHV53" s="1232"/>
      <c r="EHW53" s="1233"/>
      <c r="EHX53" s="1233"/>
      <c r="EHY53" s="1233"/>
      <c r="EHZ53" s="1233"/>
      <c r="EIA53" s="1233"/>
      <c r="EIB53" s="1233"/>
      <c r="EIC53" s="1233"/>
      <c r="EID53" s="1233"/>
      <c r="EIE53" s="1232"/>
      <c r="EIF53" s="1233"/>
      <c r="EIG53" s="1233"/>
      <c r="EIH53" s="1233"/>
      <c r="EII53" s="1233"/>
      <c r="EIJ53" s="1233"/>
      <c r="EIK53" s="1233"/>
      <c r="EIL53" s="1233"/>
      <c r="EIM53" s="1233"/>
      <c r="EIN53" s="1232"/>
      <c r="EIO53" s="1233"/>
      <c r="EIP53" s="1233"/>
      <c r="EIQ53" s="1233"/>
      <c r="EIR53" s="1233"/>
      <c r="EIS53" s="1233"/>
      <c r="EIT53" s="1233"/>
      <c r="EIU53" s="1233"/>
      <c r="EIV53" s="1233"/>
      <c r="EIW53" s="1232"/>
      <c r="EIX53" s="1233"/>
      <c r="EIY53" s="1233"/>
      <c r="EIZ53" s="1233"/>
      <c r="EJA53" s="1233"/>
      <c r="EJB53" s="1233"/>
      <c r="EJC53" s="1233"/>
      <c r="EJD53" s="1233"/>
      <c r="EJE53" s="1233"/>
      <c r="EJF53" s="1232"/>
      <c r="EJG53" s="1233"/>
      <c r="EJH53" s="1233"/>
      <c r="EJI53" s="1233"/>
      <c r="EJJ53" s="1233"/>
      <c r="EJK53" s="1233"/>
      <c r="EJL53" s="1233"/>
      <c r="EJM53" s="1233"/>
      <c r="EJN53" s="1233"/>
      <c r="EJO53" s="1232"/>
      <c r="EJP53" s="1233"/>
      <c r="EJQ53" s="1233"/>
      <c r="EJR53" s="1233"/>
      <c r="EJS53" s="1233"/>
      <c r="EJT53" s="1233"/>
      <c r="EJU53" s="1233"/>
      <c r="EJV53" s="1233"/>
      <c r="EJW53" s="1233"/>
      <c r="EJX53" s="1232"/>
      <c r="EJY53" s="1233"/>
      <c r="EJZ53" s="1233"/>
      <c r="EKA53" s="1233"/>
      <c r="EKB53" s="1233"/>
      <c r="EKC53" s="1233"/>
      <c r="EKD53" s="1233"/>
      <c r="EKE53" s="1233"/>
      <c r="EKF53" s="1233"/>
      <c r="EKG53" s="1232"/>
      <c r="EKH53" s="1233"/>
      <c r="EKI53" s="1233"/>
      <c r="EKJ53" s="1233"/>
      <c r="EKK53" s="1233"/>
      <c r="EKL53" s="1233"/>
      <c r="EKM53" s="1233"/>
      <c r="EKN53" s="1233"/>
      <c r="EKO53" s="1233"/>
      <c r="EKP53" s="1232"/>
      <c r="EKQ53" s="1233"/>
      <c r="EKR53" s="1233"/>
      <c r="EKS53" s="1233"/>
      <c r="EKT53" s="1233"/>
      <c r="EKU53" s="1233"/>
      <c r="EKV53" s="1233"/>
      <c r="EKW53" s="1233"/>
      <c r="EKX53" s="1233"/>
      <c r="EKY53" s="1232"/>
      <c r="EKZ53" s="1233"/>
      <c r="ELA53" s="1233"/>
      <c r="ELB53" s="1233"/>
      <c r="ELC53" s="1233"/>
      <c r="ELD53" s="1233"/>
      <c r="ELE53" s="1233"/>
      <c r="ELF53" s="1233"/>
      <c r="ELG53" s="1233"/>
      <c r="ELH53" s="1232"/>
      <c r="ELI53" s="1233"/>
      <c r="ELJ53" s="1233"/>
      <c r="ELK53" s="1233"/>
      <c r="ELL53" s="1233"/>
      <c r="ELM53" s="1233"/>
      <c r="ELN53" s="1233"/>
      <c r="ELO53" s="1233"/>
      <c r="ELP53" s="1233"/>
      <c r="ELQ53" s="1232"/>
      <c r="ELR53" s="1233"/>
      <c r="ELS53" s="1233"/>
      <c r="ELT53" s="1233"/>
      <c r="ELU53" s="1233"/>
      <c r="ELV53" s="1233"/>
      <c r="ELW53" s="1233"/>
      <c r="ELX53" s="1233"/>
      <c r="ELY53" s="1233"/>
      <c r="ELZ53" s="1232"/>
      <c r="EMA53" s="1233"/>
      <c r="EMB53" s="1233"/>
      <c r="EMC53" s="1233"/>
      <c r="EMD53" s="1233"/>
      <c r="EME53" s="1233"/>
      <c r="EMF53" s="1233"/>
      <c r="EMG53" s="1233"/>
      <c r="EMH53" s="1233"/>
      <c r="EMI53" s="1232"/>
      <c r="EMJ53" s="1233"/>
      <c r="EMK53" s="1233"/>
      <c r="EML53" s="1233"/>
      <c r="EMM53" s="1233"/>
      <c r="EMN53" s="1233"/>
      <c r="EMO53" s="1233"/>
      <c r="EMP53" s="1233"/>
      <c r="EMQ53" s="1233"/>
      <c r="EMR53" s="1232"/>
      <c r="EMS53" s="1233"/>
      <c r="EMT53" s="1233"/>
      <c r="EMU53" s="1233"/>
      <c r="EMV53" s="1233"/>
      <c r="EMW53" s="1233"/>
      <c r="EMX53" s="1233"/>
      <c r="EMY53" s="1233"/>
      <c r="EMZ53" s="1233"/>
      <c r="ENA53" s="1232"/>
      <c r="ENB53" s="1233"/>
      <c r="ENC53" s="1233"/>
      <c r="END53" s="1233"/>
      <c r="ENE53" s="1233"/>
      <c r="ENF53" s="1233"/>
      <c r="ENG53" s="1233"/>
      <c r="ENH53" s="1233"/>
      <c r="ENI53" s="1233"/>
      <c r="ENJ53" s="1232"/>
      <c r="ENK53" s="1233"/>
      <c r="ENL53" s="1233"/>
      <c r="ENM53" s="1233"/>
      <c r="ENN53" s="1233"/>
      <c r="ENO53" s="1233"/>
      <c r="ENP53" s="1233"/>
      <c r="ENQ53" s="1233"/>
      <c r="ENR53" s="1233"/>
      <c r="ENS53" s="1232"/>
      <c r="ENT53" s="1233"/>
      <c r="ENU53" s="1233"/>
      <c r="ENV53" s="1233"/>
      <c r="ENW53" s="1233"/>
      <c r="ENX53" s="1233"/>
      <c r="ENY53" s="1233"/>
      <c r="ENZ53" s="1233"/>
      <c r="EOA53" s="1233"/>
      <c r="EOB53" s="1232"/>
      <c r="EOC53" s="1233"/>
      <c r="EOD53" s="1233"/>
      <c r="EOE53" s="1233"/>
      <c r="EOF53" s="1233"/>
      <c r="EOG53" s="1233"/>
      <c r="EOH53" s="1233"/>
      <c r="EOI53" s="1233"/>
      <c r="EOJ53" s="1233"/>
      <c r="EOK53" s="1232"/>
      <c r="EOL53" s="1233"/>
      <c r="EOM53" s="1233"/>
      <c r="EON53" s="1233"/>
      <c r="EOO53" s="1233"/>
      <c r="EOP53" s="1233"/>
      <c r="EOQ53" s="1233"/>
      <c r="EOR53" s="1233"/>
      <c r="EOS53" s="1233"/>
      <c r="EOT53" s="1232"/>
      <c r="EOU53" s="1233"/>
      <c r="EOV53" s="1233"/>
      <c r="EOW53" s="1233"/>
      <c r="EOX53" s="1233"/>
      <c r="EOY53" s="1233"/>
      <c r="EOZ53" s="1233"/>
      <c r="EPA53" s="1233"/>
      <c r="EPB53" s="1233"/>
      <c r="EPC53" s="1232"/>
      <c r="EPD53" s="1233"/>
      <c r="EPE53" s="1233"/>
      <c r="EPF53" s="1233"/>
      <c r="EPG53" s="1233"/>
      <c r="EPH53" s="1233"/>
      <c r="EPI53" s="1233"/>
      <c r="EPJ53" s="1233"/>
      <c r="EPK53" s="1233"/>
      <c r="EPL53" s="1232"/>
      <c r="EPM53" s="1233"/>
      <c r="EPN53" s="1233"/>
      <c r="EPO53" s="1233"/>
      <c r="EPP53" s="1233"/>
      <c r="EPQ53" s="1233"/>
      <c r="EPR53" s="1233"/>
      <c r="EPS53" s="1233"/>
      <c r="EPT53" s="1233"/>
      <c r="EPU53" s="1232"/>
      <c r="EPV53" s="1233"/>
      <c r="EPW53" s="1233"/>
      <c r="EPX53" s="1233"/>
      <c r="EPY53" s="1233"/>
      <c r="EPZ53" s="1233"/>
      <c r="EQA53" s="1233"/>
      <c r="EQB53" s="1233"/>
      <c r="EQC53" s="1233"/>
      <c r="EQD53" s="1232"/>
      <c r="EQE53" s="1233"/>
      <c r="EQF53" s="1233"/>
      <c r="EQG53" s="1233"/>
      <c r="EQH53" s="1233"/>
      <c r="EQI53" s="1233"/>
      <c r="EQJ53" s="1233"/>
      <c r="EQK53" s="1233"/>
      <c r="EQL53" s="1233"/>
      <c r="EQM53" s="1232"/>
      <c r="EQN53" s="1233"/>
      <c r="EQO53" s="1233"/>
      <c r="EQP53" s="1233"/>
      <c r="EQQ53" s="1233"/>
      <c r="EQR53" s="1233"/>
      <c r="EQS53" s="1233"/>
      <c r="EQT53" s="1233"/>
      <c r="EQU53" s="1233"/>
      <c r="EQV53" s="1232"/>
      <c r="EQW53" s="1233"/>
      <c r="EQX53" s="1233"/>
      <c r="EQY53" s="1233"/>
      <c r="EQZ53" s="1233"/>
      <c r="ERA53" s="1233"/>
      <c r="ERB53" s="1233"/>
      <c r="ERC53" s="1233"/>
      <c r="ERD53" s="1233"/>
      <c r="ERE53" s="1232"/>
      <c r="ERF53" s="1233"/>
      <c r="ERG53" s="1233"/>
      <c r="ERH53" s="1233"/>
      <c r="ERI53" s="1233"/>
      <c r="ERJ53" s="1233"/>
      <c r="ERK53" s="1233"/>
      <c r="ERL53" s="1233"/>
      <c r="ERM53" s="1233"/>
      <c r="ERN53" s="1232"/>
      <c r="ERO53" s="1233"/>
      <c r="ERP53" s="1233"/>
      <c r="ERQ53" s="1233"/>
      <c r="ERR53" s="1233"/>
      <c r="ERS53" s="1233"/>
      <c r="ERT53" s="1233"/>
      <c r="ERU53" s="1233"/>
      <c r="ERV53" s="1233"/>
      <c r="ERW53" s="1232"/>
      <c r="ERX53" s="1233"/>
      <c r="ERY53" s="1233"/>
      <c r="ERZ53" s="1233"/>
      <c r="ESA53" s="1233"/>
      <c r="ESB53" s="1233"/>
      <c r="ESC53" s="1233"/>
      <c r="ESD53" s="1233"/>
      <c r="ESE53" s="1233"/>
      <c r="ESF53" s="1232"/>
      <c r="ESG53" s="1233"/>
      <c r="ESH53" s="1233"/>
      <c r="ESI53" s="1233"/>
      <c r="ESJ53" s="1233"/>
      <c r="ESK53" s="1233"/>
      <c r="ESL53" s="1233"/>
      <c r="ESM53" s="1233"/>
      <c r="ESN53" s="1233"/>
      <c r="ESO53" s="1232"/>
      <c r="ESP53" s="1233"/>
      <c r="ESQ53" s="1233"/>
      <c r="ESR53" s="1233"/>
      <c r="ESS53" s="1233"/>
      <c r="EST53" s="1233"/>
      <c r="ESU53" s="1233"/>
      <c r="ESV53" s="1233"/>
      <c r="ESW53" s="1233"/>
      <c r="ESX53" s="1232"/>
      <c r="ESY53" s="1233"/>
      <c r="ESZ53" s="1233"/>
      <c r="ETA53" s="1233"/>
      <c r="ETB53" s="1233"/>
      <c r="ETC53" s="1233"/>
      <c r="ETD53" s="1233"/>
      <c r="ETE53" s="1233"/>
      <c r="ETF53" s="1233"/>
      <c r="ETG53" s="1232"/>
      <c r="ETH53" s="1233"/>
      <c r="ETI53" s="1233"/>
      <c r="ETJ53" s="1233"/>
      <c r="ETK53" s="1233"/>
      <c r="ETL53" s="1233"/>
      <c r="ETM53" s="1233"/>
      <c r="ETN53" s="1233"/>
      <c r="ETO53" s="1233"/>
      <c r="ETP53" s="1232"/>
      <c r="ETQ53" s="1233"/>
      <c r="ETR53" s="1233"/>
      <c r="ETS53" s="1233"/>
      <c r="ETT53" s="1233"/>
      <c r="ETU53" s="1233"/>
      <c r="ETV53" s="1233"/>
      <c r="ETW53" s="1233"/>
      <c r="ETX53" s="1233"/>
      <c r="ETY53" s="1232"/>
      <c r="ETZ53" s="1233"/>
      <c r="EUA53" s="1233"/>
      <c r="EUB53" s="1233"/>
      <c r="EUC53" s="1233"/>
      <c r="EUD53" s="1233"/>
      <c r="EUE53" s="1233"/>
      <c r="EUF53" s="1233"/>
      <c r="EUG53" s="1233"/>
      <c r="EUH53" s="1232"/>
      <c r="EUI53" s="1233"/>
      <c r="EUJ53" s="1233"/>
      <c r="EUK53" s="1233"/>
      <c r="EUL53" s="1233"/>
      <c r="EUM53" s="1233"/>
      <c r="EUN53" s="1233"/>
      <c r="EUO53" s="1233"/>
      <c r="EUP53" s="1233"/>
      <c r="EUQ53" s="1232"/>
      <c r="EUR53" s="1233"/>
      <c r="EUS53" s="1233"/>
      <c r="EUT53" s="1233"/>
      <c r="EUU53" s="1233"/>
      <c r="EUV53" s="1233"/>
      <c r="EUW53" s="1233"/>
      <c r="EUX53" s="1233"/>
      <c r="EUY53" s="1233"/>
      <c r="EUZ53" s="1232"/>
      <c r="EVA53" s="1233"/>
      <c r="EVB53" s="1233"/>
      <c r="EVC53" s="1233"/>
      <c r="EVD53" s="1233"/>
      <c r="EVE53" s="1233"/>
      <c r="EVF53" s="1233"/>
      <c r="EVG53" s="1233"/>
      <c r="EVH53" s="1233"/>
      <c r="EVI53" s="1232"/>
      <c r="EVJ53" s="1233"/>
      <c r="EVK53" s="1233"/>
      <c r="EVL53" s="1233"/>
      <c r="EVM53" s="1233"/>
      <c r="EVN53" s="1233"/>
      <c r="EVO53" s="1233"/>
      <c r="EVP53" s="1233"/>
      <c r="EVQ53" s="1233"/>
      <c r="EVR53" s="1232"/>
      <c r="EVS53" s="1233"/>
      <c r="EVT53" s="1233"/>
      <c r="EVU53" s="1233"/>
      <c r="EVV53" s="1233"/>
      <c r="EVW53" s="1233"/>
      <c r="EVX53" s="1233"/>
      <c r="EVY53" s="1233"/>
      <c r="EVZ53" s="1233"/>
      <c r="EWA53" s="1232"/>
      <c r="EWB53" s="1233"/>
      <c r="EWC53" s="1233"/>
      <c r="EWD53" s="1233"/>
      <c r="EWE53" s="1233"/>
      <c r="EWF53" s="1233"/>
      <c r="EWG53" s="1233"/>
      <c r="EWH53" s="1233"/>
      <c r="EWI53" s="1233"/>
      <c r="EWJ53" s="1232"/>
      <c r="EWK53" s="1233"/>
      <c r="EWL53" s="1233"/>
      <c r="EWM53" s="1233"/>
      <c r="EWN53" s="1233"/>
      <c r="EWO53" s="1233"/>
      <c r="EWP53" s="1233"/>
      <c r="EWQ53" s="1233"/>
      <c r="EWR53" s="1233"/>
      <c r="EWS53" s="1232"/>
      <c r="EWT53" s="1233"/>
      <c r="EWU53" s="1233"/>
      <c r="EWV53" s="1233"/>
      <c r="EWW53" s="1233"/>
      <c r="EWX53" s="1233"/>
      <c r="EWY53" s="1233"/>
      <c r="EWZ53" s="1233"/>
      <c r="EXA53" s="1233"/>
      <c r="EXB53" s="1232"/>
      <c r="EXC53" s="1233"/>
      <c r="EXD53" s="1233"/>
      <c r="EXE53" s="1233"/>
      <c r="EXF53" s="1233"/>
      <c r="EXG53" s="1233"/>
      <c r="EXH53" s="1233"/>
      <c r="EXI53" s="1233"/>
      <c r="EXJ53" s="1233"/>
      <c r="EXK53" s="1232"/>
      <c r="EXL53" s="1233"/>
      <c r="EXM53" s="1233"/>
      <c r="EXN53" s="1233"/>
      <c r="EXO53" s="1233"/>
      <c r="EXP53" s="1233"/>
      <c r="EXQ53" s="1233"/>
      <c r="EXR53" s="1233"/>
      <c r="EXS53" s="1233"/>
      <c r="EXT53" s="1232"/>
      <c r="EXU53" s="1233"/>
      <c r="EXV53" s="1233"/>
      <c r="EXW53" s="1233"/>
      <c r="EXX53" s="1233"/>
      <c r="EXY53" s="1233"/>
      <c r="EXZ53" s="1233"/>
      <c r="EYA53" s="1233"/>
      <c r="EYB53" s="1233"/>
      <c r="EYC53" s="1232"/>
      <c r="EYD53" s="1233"/>
      <c r="EYE53" s="1233"/>
      <c r="EYF53" s="1233"/>
      <c r="EYG53" s="1233"/>
      <c r="EYH53" s="1233"/>
      <c r="EYI53" s="1233"/>
      <c r="EYJ53" s="1233"/>
      <c r="EYK53" s="1233"/>
      <c r="EYL53" s="1232"/>
      <c r="EYM53" s="1233"/>
      <c r="EYN53" s="1233"/>
      <c r="EYO53" s="1233"/>
      <c r="EYP53" s="1233"/>
      <c r="EYQ53" s="1233"/>
      <c r="EYR53" s="1233"/>
      <c r="EYS53" s="1233"/>
      <c r="EYT53" s="1233"/>
      <c r="EYU53" s="1232"/>
      <c r="EYV53" s="1233"/>
      <c r="EYW53" s="1233"/>
      <c r="EYX53" s="1233"/>
      <c r="EYY53" s="1233"/>
      <c r="EYZ53" s="1233"/>
      <c r="EZA53" s="1233"/>
      <c r="EZB53" s="1233"/>
      <c r="EZC53" s="1233"/>
      <c r="EZD53" s="1232"/>
      <c r="EZE53" s="1233"/>
      <c r="EZF53" s="1233"/>
      <c r="EZG53" s="1233"/>
      <c r="EZH53" s="1233"/>
      <c r="EZI53" s="1233"/>
      <c r="EZJ53" s="1233"/>
      <c r="EZK53" s="1233"/>
      <c r="EZL53" s="1233"/>
      <c r="EZM53" s="1232"/>
      <c r="EZN53" s="1233"/>
      <c r="EZO53" s="1233"/>
      <c r="EZP53" s="1233"/>
      <c r="EZQ53" s="1233"/>
      <c r="EZR53" s="1233"/>
      <c r="EZS53" s="1233"/>
      <c r="EZT53" s="1233"/>
      <c r="EZU53" s="1233"/>
      <c r="EZV53" s="1232"/>
      <c r="EZW53" s="1233"/>
      <c r="EZX53" s="1233"/>
      <c r="EZY53" s="1233"/>
      <c r="EZZ53" s="1233"/>
      <c r="FAA53" s="1233"/>
      <c r="FAB53" s="1233"/>
      <c r="FAC53" s="1233"/>
      <c r="FAD53" s="1233"/>
      <c r="FAE53" s="1232"/>
      <c r="FAF53" s="1233"/>
      <c r="FAG53" s="1233"/>
      <c r="FAH53" s="1233"/>
      <c r="FAI53" s="1233"/>
      <c r="FAJ53" s="1233"/>
      <c r="FAK53" s="1233"/>
      <c r="FAL53" s="1233"/>
      <c r="FAM53" s="1233"/>
      <c r="FAN53" s="1232"/>
      <c r="FAO53" s="1233"/>
      <c r="FAP53" s="1233"/>
      <c r="FAQ53" s="1233"/>
      <c r="FAR53" s="1233"/>
      <c r="FAS53" s="1233"/>
      <c r="FAT53" s="1233"/>
      <c r="FAU53" s="1233"/>
      <c r="FAV53" s="1233"/>
      <c r="FAW53" s="1232"/>
      <c r="FAX53" s="1233"/>
      <c r="FAY53" s="1233"/>
      <c r="FAZ53" s="1233"/>
      <c r="FBA53" s="1233"/>
      <c r="FBB53" s="1233"/>
      <c r="FBC53" s="1233"/>
      <c r="FBD53" s="1233"/>
      <c r="FBE53" s="1233"/>
      <c r="FBF53" s="1232"/>
      <c r="FBG53" s="1233"/>
      <c r="FBH53" s="1233"/>
      <c r="FBI53" s="1233"/>
      <c r="FBJ53" s="1233"/>
      <c r="FBK53" s="1233"/>
      <c r="FBL53" s="1233"/>
      <c r="FBM53" s="1233"/>
      <c r="FBN53" s="1233"/>
      <c r="FBO53" s="1232"/>
      <c r="FBP53" s="1233"/>
      <c r="FBQ53" s="1233"/>
      <c r="FBR53" s="1233"/>
      <c r="FBS53" s="1233"/>
      <c r="FBT53" s="1233"/>
      <c r="FBU53" s="1233"/>
      <c r="FBV53" s="1233"/>
      <c r="FBW53" s="1233"/>
      <c r="FBX53" s="1232"/>
      <c r="FBY53" s="1233"/>
      <c r="FBZ53" s="1233"/>
      <c r="FCA53" s="1233"/>
      <c r="FCB53" s="1233"/>
      <c r="FCC53" s="1233"/>
      <c r="FCD53" s="1233"/>
      <c r="FCE53" s="1233"/>
      <c r="FCF53" s="1233"/>
      <c r="FCG53" s="1232"/>
      <c r="FCH53" s="1233"/>
      <c r="FCI53" s="1233"/>
      <c r="FCJ53" s="1233"/>
      <c r="FCK53" s="1233"/>
      <c r="FCL53" s="1233"/>
      <c r="FCM53" s="1233"/>
      <c r="FCN53" s="1233"/>
      <c r="FCO53" s="1233"/>
      <c r="FCP53" s="1232"/>
      <c r="FCQ53" s="1233"/>
      <c r="FCR53" s="1233"/>
      <c r="FCS53" s="1233"/>
      <c r="FCT53" s="1233"/>
      <c r="FCU53" s="1233"/>
      <c r="FCV53" s="1233"/>
      <c r="FCW53" s="1233"/>
      <c r="FCX53" s="1233"/>
      <c r="FCY53" s="1232"/>
      <c r="FCZ53" s="1233"/>
      <c r="FDA53" s="1233"/>
      <c r="FDB53" s="1233"/>
      <c r="FDC53" s="1233"/>
      <c r="FDD53" s="1233"/>
      <c r="FDE53" s="1233"/>
      <c r="FDF53" s="1233"/>
      <c r="FDG53" s="1233"/>
      <c r="FDH53" s="1232"/>
      <c r="FDI53" s="1233"/>
      <c r="FDJ53" s="1233"/>
      <c r="FDK53" s="1233"/>
      <c r="FDL53" s="1233"/>
      <c r="FDM53" s="1233"/>
      <c r="FDN53" s="1233"/>
      <c r="FDO53" s="1233"/>
      <c r="FDP53" s="1233"/>
      <c r="FDQ53" s="1232"/>
      <c r="FDR53" s="1233"/>
      <c r="FDS53" s="1233"/>
      <c r="FDT53" s="1233"/>
      <c r="FDU53" s="1233"/>
      <c r="FDV53" s="1233"/>
      <c r="FDW53" s="1233"/>
      <c r="FDX53" s="1233"/>
      <c r="FDY53" s="1233"/>
      <c r="FDZ53" s="1232"/>
      <c r="FEA53" s="1233"/>
      <c r="FEB53" s="1233"/>
      <c r="FEC53" s="1233"/>
      <c r="FED53" s="1233"/>
      <c r="FEE53" s="1233"/>
      <c r="FEF53" s="1233"/>
      <c r="FEG53" s="1233"/>
      <c r="FEH53" s="1233"/>
      <c r="FEI53" s="1232"/>
      <c r="FEJ53" s="1233"/>
      <c r="FEK53" s="1233"/>
      <c r="FEL53" s="1233"/>
      <c r="FEM53" s="1233"/>
      <c r="FEN53" s="1233"/>
      <c r="FEO53" s="1233"/>
      <c r="FEP53" s="1233"/>
      <c r="FEQ53" s="1233"/>
      <c r="FER53" s="1232"/>
      <c r="FES53" s="1233"/>
      <c r="FET53" s="1233"/>
      <c r="FEU53" s="1233"/>
      <c r="FEV53" s="1233"/>
      <c r="FEW53" s="1233"/>
      <c r="FEX53" s="1233"/>
      <c r="FEY53" s="1233"/>
      <c r="FEZ53" s="1233"/>
      <c r="FFA53" s="1232"/>
      <c r="FFB53" s="1233"/>
      <c r="FFC53" s="1233"/>
      <c r="FFD53" s="1233"/>
      <c r="FFE53" s="1233"/>
      <c r="FFF53" s="1233"/>
      <c r="FFG53" s="1233"/>
      <c r="FFH53" s="1233"/>
      <c r="FFI53" s="1233"/>
      <c r="FFJ53" s="1232"/>
      <c r="FFK53" s="1233"/>
      <c r="FFL53" s="1233"/>
      <c r="FFM53" s="1233"/>
      <c r="FFN53" s="1233"/>
      <c r="FFO53" s="1233"/>
      <c r="FFP53" s="1233"/>
      <c r="FFQ53" s="1233"/>
      <c r="FFR53" s="1233"/>
      <c r="FFS53" s="1232"/>
      <c r="FFT53" s="1233"/>
      <c r="FFU53" s="1233"/>
      <c r="FFV53" s="1233"/>
      <c r="FFW53" s="1233"/>
      <c r="FFX53" s="1233"/>
      <c r="FFY53" s="1233"/>
      <c r="FFZ53" s="1233"/>
      <c r="FGA53" s="1233"/>
      <c r="FGB53" s="1232"/>
      <c r="FGC53" s="1233"/>
      <c r="FGD53" s="1233"/>
      <c r="FGE53" s="1233"/>
      <c r="FGF53" s="1233"/>
      <c r="FGG53" s="1233"/>
      <c r="FGH53" s="1233"/>
      <c r="FGI53" s="1233"/>
      <c r="FGJ53" s="1233"/>
      <c r="FGK53" s="1232"/>
      <c r="FGL53" s="1233"/>
      <c r="FGM53" s="1233"/>
      <c r="FGN53" s="1233"/>
      <c r="FGO53" s="1233"/>
      <c r="FGP53" s="1233"/>
      <c r="FGQ53" s="1233"/>
      <c r="FGR53" s="1233"/>
      <c r="FGS53" s="1233"/>
      <c r="FGT53" s="1232"/>
      <c r="FGU53" s="1233"/>
      <c r="FGV53" s="1233"/>
      <c r="FGW53" s="1233"/>
      <c r="FGX53" s="1233"/>
      <c r="FGY53" s="1233"/>
      <c r="FGZ53" s="1233"/>
      <c r="FHA53" s="1233"/>
      <c r="FHB53" s="1233"/>
      <c r="FHC53" s="1232"/>
      <c r="FHD53" s="1233"/>
      <c r="FHE53" s="1233"/>
      <c r="FHF53" s="1233"/>
      <c r="FHG53" s="1233"/>
      <c r="FHH53" s="1233"/>
      <c r="FHI53" s="1233"/>
      <c r="FHJ53" s="1233"/>
      <c r="FHK53" s="1233"/>
      <c r="FHL53" s="1232"/>
      <c r="FHM53" s="1233"/>
      <c r="FHN53" s="1233"/>
      <c r="FHO53" s="1233"/>
      <c r="FHP53" s="1233"/>
      <c r="FHQ53" s="1233"/>
      <c r="FHR53" s="1233"/>
      <c r="FHS53" s="1233"/>
      <c r="FHT53" s="1233"/>
      <c r="FHU53" s="1232"/>
      <c r="FHV53" s="1233"/>
      <c r="FHW53" s="1233"/>
      <c r="FHX53" s="1233"/>
      <c r="FHY53" s="1233"/>
      <c r="FHZ53" s="1233"/>
      <c r="FIA53" s="1233"/>
      <c r="FIB53" s="1233"/>
      <c r="FIC53" s="1233"/>
      <c r="FID53" s="1232"/>
      <c r="FIE53" s="1233"/>
      <c r="FIF53" s="1233"/>
      <c r="FIG53" s="1233"/>
      <c r="FIH53" s="1233"/>
      <c r="FII53" s="1233"/>
      <c r="FIJ53" s="1233"/>
      <c r="FIK53" s="1233"/>
      <c r="FIL53" s="1233"/>
      <c r="FIM53" s="1232"/>
      <c r="FIN53" s="1233"/>
      <c r="FIO53" s="1233"/>
      <c r="FIP53" s="1233"/>
      <c r="FIQ53" s="1233"/>
      <c r="FIR53" s="1233"/>
      <c r="FIS53" s="1233"/>
      <c r="FIT53" s="1233"/>
      <c r="FIU53" s="1233"/>
      <c r="FIV53" s="1232"/>
      <c r="FIW53" s="1233"/>
      <c r="FIX53" s="1233"/>
      <c r="FIY53" s="1233"/>
      <c r="FIZ53" s="1233"/>
      <c r="FJA53" s="1233"/>
      <c r="FJB53" s="1233"/>
      <c r="FJC53" s="1233"/>
      <c r="FJD53" s="1233"/>
      <c r="FJE53" s="1232"/>
      <c r="FJF53" s="1233"/>
      <c r="FJG53" s="1233"/>
      <c r="FJH53" s="1233"/>
      <c r="FJI53" s="1233"/>
      <c r="FJJ53" s="1233"/>
      <c r="FJK53" s="1233"/>
      <c r="FJL53" s="1233"/>
      <c r="FJM53" s="1233"/>
      <c r="FJN53" s="1232"/>
      <c r="FJO53" s="1233"/>
      <c r="FJP53" s="1233"/>
      <c r="FJQ53" s="1233"/>
      <c r="FJR53" s="1233"/>
      <c r="FJS53" s="1233"/>
      <c r="FJT53" s="1233"/>
      <c r="FJU53" s="1233"/>
      <c r="FJV53" s="1233"/>
      <c r="FJW53" s="1232"/>
      <c r="FJX53" s="1233"/>
      <c r="FJY53" s="1233"/>
      <c r="FJZ53" s="1233"/>
      <c r="FKA53" s="1233"/>
      <c r="FKB53" s="1233"/>
      <c r="FKC53" s="1233"/>
      <c r="FKD53" s="1233"/>
      <c r="FKE53" s="1233"/>
      <c r="FKF53" s="1232"/>
      <c r="FKG53" s="1233"/>
      <c r="FKH53" s="1233"/>
      <c r="FKI53" s="1233"/>
      <c r="FKJ53" s="1233"/>
      <c r="FKK53" s="1233"/>
      <c r="FKL53" s="1233"/>
      <c r="FKM53" s="1233"/>
      <c r="FKN53" s="1233"/>
      <c r="FKO53" s="1232"/>
      <c r="FKP53" s="1233"/>
      <c r="FKQ53" s="1233"/>
      <c r="FKR53" s="1233"/>
      <c r="FKS53" s="1233"/>
      <c r="FKT53" s="1233"/>
      <c r="FKU53" s="1233"/>
      <c r="FKV53" s="1233"/>
      <c r="FKW53" s="1233"/>
      <c r="FKX53" s="1232"/>
      <c r="FKY53" s="1233"/>
      <c r="FKZ53" s="1233"/>
      <c r="FLA53" s="1233"/>
      <c r="FLB53" s="1233"/>
      <c r="FLC53" s="1233"/>
      <c r="FLD53" s="1233"/>
      <c r="FLE53" s="1233"/>
      <c r="FLF53" s="1233"/>
      <c r="FLG53" s="1232"/>
      <c r="FLH53" s="1233"/>
      <c r="FLI53" s="1233"/>
      <c r="FLJ53" s="1233"/>
      <c r="FLK53" s="1233"/>
      <c r="FLL53" s="1233"/>
      <c r="FLM53" s="1233"/>
      <c r="FLN53" s="1233"/>
      <c r="FLO53" s="1233"/>
      <c r="FLP53" s="1232"/>
      <c r="FLQ53" s="1233"/>
      <c r="FLR53" s="1233"/>
      <c r="FLS53" s="1233"/>
      <c r="FLT53" s="1233"/>
      <c r="FLU53" s="1233"/>
      <c r="FLV53" s="1233"/>
      <c r="FLW53" s="1233"/>
      <c r="FLX53" s="1233"/>
      <c r="FLY53" s="1232"/>
      <c r="FLZ53" s="1233"/>
      <c r="FMA53" s="1233"/>
      <c r="FMB53" s="1233"/>
      <c r="FMC53" s="1233"/>
      <c r="FMD53" s="1233"/>
      <c r="FME53" s="1233"/>
      <c r="FMF53" s="1233"/>
      <c r="FMG53" s="1233"/>
      <c r="FMH53" s="1232"/>
      <c r="FMI53" s="1233"/>
      <c r="FMJ53" s="1233"/>
      <c r="FMK53" s="1233"/>
      <c r="FML53" s="1233"/>
      <c r="FMM53" s="1233"/>
      <c r="FMN53" s="1233"/>
      <c r="FMO53" s="1233"/>
      <c r="FMP53" s="1233"/>
      <c r="FMQ53" s="1232"/>
      <c r="FMR53" s="1233"/>
      <c r="FMS53" s="1233"/>
      <c r="FMT53" s="1233"/>
      <c r="FMU53" s="1233"/>
      <c r="FMV53" s="1233"/>
      <c r="FMW53" s="1233"/>
      <c r="FMX53" s="1233"/>
      <c r="FMY53" s="1233"/>
      <c r="FMZ53" s="1232"/>
      <c r="FNA53" s="1233"/>
      <c r="FNB53" s="1233"/>
      <c r="FNC53" s="1233"/>
      <c r="FND53" s="1233"/>
      <c r="FNE53" s="1233"/>
      <c r="FNF53" s="1233"/>
      <c r="FNG53" s="1233"/>
      <c r="FNH53" s="1233"/>
      <c r="FNI53" s="1232"/>
      <c r="FNJ53" s="1233"/>
      <c r="FNK53" s="1233"/>
      <c r="FNL53" s="1233"/>
      <c r="FNM53" s="1233"/>
      <c r="FNN53" s="1233"/>
      <c r="FNO53" s="1233"/>
      <c r="FNP53" s="1233"/>
      <c r="FNQ53" s="1233"/>
      <c r="FNR53" s="1232"/>
      <c r="FNS53" s="1233"/>
      <c r="FNT53" s="1233"/>
      <c r="FNU53" s="1233"/>
      <c r="FNV53" s="1233"/>
      <c r="FNW53" s="1233"/>
      <c r="FNX53" s="1233"/>
      <c r="FNY53" s="1233"/>
      <c r="FNZ53" s="1233"/>
      <c r="FOA53" s="1232"/>
      <c r="FOB53" s="1233"/>
      <c r="FOC53" s="1233"/>
      <c r="FOD53" s="1233"/>
      <c r="FOE53" s="1233"/>
      <c r="FOF53" s="1233"/>
      <c r="FOG53" s="1233"/>
      <c r="FOH53" s="1233"/>
      <c r="FOI53" s="1233"/>
      <c r="FOJ53" s="1232"/>
      <c r="FOK53" s="1233"/>
      <c r="FOL53" s="1233"/>
      <c r="FOM53" s="1233"/>
      <c r="FON53" s="1233"/>
      <c r="FOO53" s="1233"/>
      <c r="FOP53" s="1233"/>
      <c r="FOQ53" s="1233"/>
      <c r="FOR53" s="1233"/>
      <c r="FOS53" s="1232"/>
      <c r="FOT53" s="1233"/>
      <c r="FOU53" s="1233"/>
      <c r="FOV53" s="1233"/>
      <c r="FOW53" s="1233"/>
      <c r="FOX53" s="1233"/>
      <c r="FOY53" s="1233"/>
      <c r="FOZ53" s="1233"/>
      <c r="FPA53" s="1233"/>
      <c r="FPB53" s="1232"/>
      <c r="FPC53" s="1233"/>
      <c r="FPD53" s="1233"/>
      <c r="FPE53" s="1233"/>
      <c r="FPF53" s="1233"/>
      <c r="FPG53" s="1233"/>
      <c r="FPH53" s="1233"/>
      <c r="FPI53" s="1233"/>
      <c r="FPJ53" s="1233"/>
      <c r="FPK53" s="1232"/>
      <c r="FPL53" s="1233"/>
      <c r="FPM53" s="1233"/>
      <c r="FPN53" s="1233"/>
      <c r="FPO53" s="1233"/>
      <c r="FPP53" s="1233"/>
      <c r="FPQ53" s="1233"/>
      <c r="FPR53" s="1233"/>
      <c r="FPS53" s="1233"/>
      <c r="FPT53" s="1232"/>
      <c r="FPU53" s="1233"/>
      <c r="FPV53" s="1233"/>
      <c r="FPW53" s="1233"/>
      <c r="FPX53" s="1233"/>
      <c r="FPY53" s="1233"/>
      <c r="FPZ53" s="1233"/>
      <c r="FQA53" s="1233"/>
      <c r="FQB53" s="1233"/>
      <c r="FQC53" s="1232"/>
      <c r="FQD53" s="1233"/>
      <c r="FQE53" s="1233"/>
      <c r="FQF53" s="1233"/>
      <c r="FQG53" s="1233"/>
      <c r="FQH53" s="1233"/>
      <c r="FQI53" s="1233"/>
      <c r="FQJ53" s="1233"/>
      <c r="FQK53" s="1233"/>
      <c r="FQL53" s="1232"/>
      <c r="FQM53" s="1233"/>
      <c r="FQN53" s="1233"/>
      <c r="FQO53" s="1233"/>
      <c r="FQP53" s="1233"/>
      <c r="FQQ53" s="1233"/>
      <c r="FQR53" s="1233"/>
      <c r="FQS53" s="1233"/>
      <c r="FQT53" s="1233"/>
      <c r="FQU53" s="1232"/>
      <c r="FQV53" s="1233"/>
      <c r="FQW53" s="1233"/>
      <c r="FQX53" s="1233"/>
      <c r="FQY53" s="1233"/>
      <c r="FQZ53" s="1233"/>
      <c r="FRA53" s="1233"/>
      <c r="FRB53" s="1233"/>
      <c r="FRC53" s="1233"/>
      <c r="FRD53" s="1232"/>
      <c r="FRE53" s="1233"/>
      <c r="FRF53" s="1233"/>
      <c r="FRG53" s="1233"/>
      <c r="FRH53" s="1233"/>
      <c r="FRI53" s="1233"/>
      <c r="FRJ53" s="1233"/>
      <c r="FRK53" s="1233"/>
      <c r="FRL53" s="1233"/>
      <c r="FRM53" s="1232"/>
      <c r="FRN53" s="1233"/>
      <c r="FRO53" s="1233"/>
      <c r="FRP53" s="1233"/>
      <c r="FRQ53" s="1233"/>
      <c r="FRR53" s="1233"/>
      <c r="FRS53" s="1233"/>
      <c r="FRT53" s="1233"/>
      <c r="FRU53" s="1233"/>
      <c r="FRV53" s="1232"/>
      <c r="FRW53" s="1233"/>
      <c r="FRX53" s="1233"/>
      <c r="FRY53" s="1233"/>
      <c r="FRZ53" s="1233"/>
      <c r="FSA53" s="1233"/>
      <c r="FSB53" s="1233"/>
      <c r="FSC53" s="1233"/>
      <c r="FSD53" s="1233"/>
      <c r="FSE53" s="1232"/>
      <c r="FSF53" s="1233"/>
      <c r="FSG53" s="1233"/>
      <c r="FSH53" s="1233"/>
      <c r="FSI53" s="1233"/>
      <c r="FSJ53" s="1233"/>
      <c r="FSK53" s="1233"/>
      <c r="FSL53" s="1233"/>
      <c r="FSM53" s="1233"/>
      <c r="FSN53" s="1232"/>
      <c r="FSO53" s="1233"/>
      <c r="FSP53" s="1233"/>
      <c r="FSQ53" s="1233"/>
      <c r="FSR53" s="1233"/>
      <c r="FSS53" s="1233"/>
      <c r="FST53" s="1233"/>
      <c r="FSU53" s="1233"/>
      <c r="FSV53" s="1233"/>
      <c r="FSW53" s="1232"/>
      <c r="FSX53" s="1233"/>
      <c r="FSY53" s="1233"/>
      <c r="FSZ53" s="1233"/>
      <c r="FTA53" s="1233"/>
      <c r="FTB53" s="1233"/>
      <c r="FTC53" s="1233"/>
      <c r="FTD53" s="1233"/>
      <c r="FTE53" s="1233"/>
      <c r="FTF53" s="1232"/>
      <c r="FTG53" s="1233"/>
      <c r="FTH53" s="1233"/>
      <c r="FTI53" s="1233"/>
      <c r="FTJ53" s="1233"/>
      <c r="FTK53" s="1233"/>
      <c r="FTL53" s="1233"/>
      <c r="FTM53" s="1233"/>
      <c r="FTN53" s="1233"/>
      <c r="FTO53" s="1232"/>
      <c r="FTP53" s="1233"/>
      <c r="FTQ53" s="1233"/>
      <c r="FTR53" s="1233"/>
      <c r="FTS53" s="1233"/>
      <c r="FTT53" s="1233"/>
      <c r="FTU53" s="1233"/>
      <c r="FTV53" s="1233"/>
      <c r="FTW53" s="1233"/>
      <c r="FTX53" s="1232"/>
      <c r="FTY53" s="1233"/>
      <c r="FTZ53" s="1233"/>
      <c r="FUA53" s="1233"/>
      <c r="FUB53" s="1233"/>
      <c r="FUC53" s="1233"/>
      <c r="FUD53" s="1233"/>
      <c r="FUE53" s="1233"/>
      <c r="FUF53" s="1233"/>
      <c r="FUG53" s="1232"/>
      <c r="FUH53" s="1233"/>
      <c r="FUI53" s="1233"/>
      <c r="FUJ53" s="1233"/>
      <c r="FUK53" s="1233"/>
      <c r="FUL53" s="1233"/>
      <c r="FUM53" s="1233"/>
      <c r="FUN53" s="1233"/>
      <c r="FUO53" s="1233"/>
      <c r="FUP53" s="1232"/>
      <c r="FUQ53" s="1233"/>
      <c r="FUR53" s="1233"/>
      <c r="FUS53" s="1233"/>
      <c r="FUT53" s="1233"/>
      <c r="FUU53" s="1233"/>
      <c r="FUV53" s="1233"/>
      <c r="FUW53" s="1233"/>
      <c r="FUX53" s="1233"/>
      <c r="FUY53" s="1232"/>
      <c r="FUZ53" s="1233"/>
      <c r="FVA53" s="1233"/>
      <c r="FVB53" s="1233"/>
      <c r="FVC53" s="1233"/>
      <c r="FVD53" s="1233"/>
      <c r="FVE53" s="1233"/>
      <c r="FVF53" s="1233"/>
      <c r="FVG53" s="1233"/>
      <c r="FVH53" s="1232"/>
      <c r="FVI53" s="1233"/>
      <c r="FVJ53" s="1233"/>
      <c r="FVK53" s="1233"/>
      <c r="FVL53" s="1233"/>
      <c r="FVM53" s="1233"/>
      <c r="FVN53" s="1233"/>
      <c r="FVO53" s="1233"/>
      <c r="FVP53" s="1233"/>
      <c r="FVQ53" s="1232"/>
      <c r="FVR53" s="1233"/>
      <c r="FVS53" s="1233"/>
      <c r="FVT53" s="1233"/>
      <c r="FVU53" s="1233"/>
      <c r="FVV53" s="1233"/>
      <c r="FVW53" s="1233"/>
      <c r="FVX53" s="1233"/>
      <c r="FVY53" s="1233"/>
      <c r="FVZ53" s="1232"/>
      <c r="FWA53" s="1233"/>
      <c r="FWB53" s="1233"/>
      <c r="FWC53" s="1233"/>
      <c r="FWD53" s="1233"/>
      <c r="FWE53" s="1233"/>
      <c r="FWF53" s="1233"/>
      <c r="FWG53" s="1233"/>
      <c r="FWH53" s="1233"/>
      <c r="FWI53" s="1232"/>
      <c r="FWJ53" s="1233"/>
      <c r="FWK53" s="1233"/>
      <c r="FWL53" s="1233"/>
      <c r="FWM53" s="1233"/>
      <c r="FWN53" s="1233"/>
      <c r="FWO53" s="1233"/>
      <c r="FWP53" s="1233"/>
      <c r="FWQ53" s="1233"/>
      <c r="FWR53" s="1232"/>
      <c r="FWS53" s="1233"/>
      <c r="FWT53" s="1233"/>
      <c r="FWU53" s="1233"/>
      <c r="FWV53" s="1233"/>
      <c r="FWW53" s="1233"/>
      <c r="FWX53" s="1233"/>
      <c r="FWY53" s="1233"/>
      <c r="FWZ53" s="1233"/>
      <c r="FXA53" s="1232"/>
      <c r="FXB53" s="1233"/>
      <c r="FXC53" s="1233"/>
      <c r="FXD53" s="1233"/>
      <c r="FXE53" s="1233"/>
      <c r="FXF53" s="1233"/>
      <c r="FXG53" s="1233"/>
      <c r="FXH53" s="1233"/>
      <c r="FXI53" s="1233"/>
      <c r="FXJ53" s="1232"/>
      <c r="FXK53" s="1233"/>
      <c r="FXL53" s="1233"/>
      <c r="FXM53" s="1233"/>
      <c r="FXN53" s="1233"/>
      <c r="FXO53" s="1233"/>
      <c r="FXP53" s="1233"/>
      <c r="FXQ53" s="1233"/>
      <c r="FXR53" s="1233"/>
      <c r="FXS53" s="1232"/>
      <c r="FXT53" s="1233"/>
      <c r="FXU53" s="1233"/>
      <c r="FXV53" s="1233"/>
      <c r="FXW53" s="1233"/>
      <c r="FXX53" s="1233"/>
      <c r="FXY53" s="1233"/>
      <c r="FXZ53" s="1233"/>
      <c r="FYA53" s="1233"/>
      <c r="FYB53" s="1232"/>
      <c r="FYC53" s="1233"/>
      <c r="FYD53" s="1233"/>
      <c r="FYE53" s="1233"/>
      <c r="FYF53" s="1233"/>
      <c r="FYG53" s="1233"/>
      <c r="FYH53" s="1233"/>
      <c r="FYI53" s="1233"/>
      <c r="FYJ53" s="1233"/>
      <c r="FYK53" s="1232"/>
      <c r="FYL53" s="1233"/>
      <c r="FYM53" s="1233"/>
      <c r="FYN53" s="1233"/>
      <c r="FYO53" s="1233"/>
      <c r="FYP53" s="1233"/>
      <c r="FYQ53" s="1233"/>
      <c r="FYR53" s="1233"/>
      <c r="FYS53" s="1233"/>
      <c r="FYT53" s="1232"/>
      <c r="FYU53" s="1233"/>
      <c r="FYV53" s="1233"/>
      <c r="FYW53" s="1233"/>
      <c r="FYX53" s="1233"/>
      <c r="FYY53" s="1233"/>
      <c r="FYZ53" s="1233"/>
      <c r="FZA53" s="1233"/>
      <c r="FZB53" s="1233"/>
      <c r="FZC53" s="1232"/>
      <c r="FZD53" s="1233"/>
      <c r="FZE53" s="1233"/>
      <c r="FZF53" s="1233"/>
      <c r="FZG53" s="1233"/>
      <c r="FZH53" s="1233"/>
      <c r="FZI53" s="1233"/>
      <c r="FZJ53" s="1233"/>
      <c r="FZK53" s="1233"/>
      <c r="FZL53" s="1232"/>
      <c r="FZM53" s="1233"/>
      <c r="FZN53" s="1233"/>
      <c r="FZO53" s="1233"/>
      <c r="FZP53" s="1233"/>
      <c r="FZQ53" s="1233"/>
      <c r="FZR53" s="1233"/>
      <c r="FZS53" s="1233"/>
      <c r="FZT53" s="1233"/>
      <c r="FZU53" s="1232"/>
      <c r="FZV53" s="1233"/>
      <c r="FZW53" s="1233"/>
      <c r="FZX53" s="1233"/>
      <c r="FZY53" s="1233"/>
      <c r="FZZ53" s="1233"/>
      <c r="GAA53" s="1233"/>
      <c r="GAB53" s="1233"/>
      <c r="GAC53" s="1233"/>
      <c r="GAD53" s="1232"/>
      <c r="GAE53" s="1233"/>
      <c r="GAF53" s="1233"/>
      <c r="GAG53" s="1233"/>
      <c r="GAH53" s="1233"/>
      <c r="GAI53" s="1233"/>
      <c r="GAJ53" s="1233"/>
      <c r="GAK53" s="1233"/>
      <c r="GAL53" s="1233"/>
      <c r="GAM53" s="1232"/>
      <c r="GAN53" s="1233"/>
      <c r="GAO53" s="1233"/>
      <c r="GAP53" s="1233"/>
      <c r="GAQ53" s="1233"/>
      <c r="GAR53" s="1233"/>
      <c r="GAS53" s="1233"/>
      <c r="GAT53" s="1233"/>
      <c r="GAU53" s="1233"/>
      <c r="GAV53" s="1232"/>
      <c r="GAW53" s="1233"/>
      <c r="GAX53" s="1233"/>
      <c r="GAY53" s="1233"/>
      <c r="GAZ53" s="1233"/>
      <c r="GBA53" s="1233"/>
      <c r="GBB53" s="1233"/>
      <c r="GBC53" s="1233"/>
      <c r="GBD53" s="1233"/>
      <c r="GBE53" s="1232"/>
      <c r="GBF53" s="1233"/>
      <c r="GBG53" s="1233"/>
      <c r="GBH53" s="1233"/>
      <c r="GBI53" s="1233"/>
      <c r="GBJ53" s="1233"/>
      <c r="GBK53" s="1233"/>
      <c r="GBL53" s="1233"/>
      <c r="GBM53" s="1233"/>
      <c r="GBN53" s="1232"/>
      <c r="GBO53" s="1233"/>
      <c r="GBP53" s="1233"/>
      <c r="GBQ53" s="1233"/>
      <c r="GBR53" s="1233"/>
      <c r="GBS53" s="1233"/>
      <c r="GBT53" s="1233"/>
      <c r="GBU53" s="1233"/>
      <c r="GBV53" s="1233"/>
      <c r="GBW53" s="1232"/>
      <c r="GBX53" s="1233"/>
      <c r="GBY53" s="1233"/>
      <c r="GBZ53" s="1233"/>
      <c r="GCA53" s="1233"/>
      <c r="GCB53" s="1233"/>
      <c r="GCC53" s="1233"/>
      <c r="GCD53" s="1233"/>
      <c r="GCE53" s="1233"/>
      <c r="GCF53" s="1232"/>
      <c r="GCG53" s="1233"/>
      <c r="GCH53" s="1233"/>
      <c r="GCI53" s="1233"/>
      <c r="GCJ53" s="1233"/>
      <c r="GCK53" s="1233"/>
      <c r="GCL53" s="1233"/>
      <c r="GCM53" s="1233"/>
      <c r="GCN53" s="1233"/>
      <c r="GCO53" s="1232"/>
      <c r="GCP53" s="1233"/>
      <c r="GCQ53" s="1233"/>
      <c r="GCR53" s="1233"/>
      <c r="GCS53" s="1233"/>
      <c r="GCT53" s="1233"/>
      <c r="GCU53" s="1233"/>
      <c r="GCV53" s="1233"/>
      <c r="GCW53" s="1233"/>
      <c r="GCX53" s="1232"/>
      <c r="GCY53" s="1233"/>
      <c r="GCZ53" s="1233"/>
      <c r="GDA53" s="1233"/>
      <c r="GDB53" s="1233"/>
      <c r="GDC53" s="1233"/>
      <c r="GDD53" s="1233"/>
      <c r="GDE53" s="1233"/>
      <c r="GDF53" s="1233"/>
      <c r="GDG53" s="1232"/>
      <c r="GDH53" s="1233"/>
      <c r="GDI53" s="1233"/>
      <c r="GDJ53" s="1233"/>
      <c r="GDK53" s="1233"/>
      <c r="GDL53" s="1233"/>
      <c r="GDM53" s="1233"/>
      <c r="GDN53" s="1233"/>
      <c r="GDO53" s="1233"/>
      <c r="GDP53" s="1232"/>
      <c r="GDQ53" s="1233"/>
      <c r="GDR53" s="1233"/>
      <c r="GDS53" s="1233"/>
      <c r="GDT53" s="1233"/>
      <c r="GDU53" s="1233"/>
      <c r="GDV53" s="1233"/>
      <c r="GDW53" s="1233"/>
      <c r="GDX53" s="1233"/>
      <c r="GDY53" s="1232"/>
      <c r="GDZ53" s="1233"/>
      <c r="GEA53" s="1233"/>
      <c r="GEB53" s="1233"/>
      <c r="GEC53" s="1233"/>
      <c r="GED53" s="1233"/>
      <c r="GEE53" s="1233"/>
      <c r="GEF53" s="1233"/>
      <c r="GEG53" s="1233"/>
      <c r="GEH53" s="1232"/>
      <c r="GEI53" s="1233"/>
      <c r="GEJ53" s="1233"/>
      <c r="GEK53" s="1233"/>
      <c r="GEL53" s="1233"/>
      <c r="GEM53" s="1233"/>
      <c r="GEN53" s="1233"/>
      <c r="GEO53" s="1233"/>
      <c r="GEP53" s="1233"/>
      <c r="GEQ53" s="1232"/>
      <c r="GER53" s="1233"/>
      <c r="GES53" s="1233"/>
      <c r="GET53" s="1233"/>
      <c r="GEU53" s="1233"/>
      <c r="GEV53" s="1233"/>
      <c r="GEW53" s="1233"/>
      <c r="GEX53" s="1233"/>
      <c r="GEY53" s="1233"/>
      <c r="GEZ53" s="1232"/>
      <c r="GFA53" s="1233"/>
      <c r="GFB53" s="1233"/>
      <c r="GFC53" s="1233"/>
      <c r="GFD53" s="1233"/>
      <c r="GFE53" s="1233"/>
      <c r="GFF53" s="1233"/>
      <c r="GFG53" s="1233"/>
      <c r="GFH53" s="1233"/>
      <c r="GFI53" s="1232"/>
      <c r="GFJ53" s="1233"/>
      <c r="GFK53" s="1233"/>
      <c r="GFL53" s="1233"/>
      <c r="GFM53" s="1233"/>
      <c r="GFN53" s="1233"/>
      <c r="GFO53" s="1233"/>
      <c r="GFP53" s="1233"/>
      <c r="GFQ53" s="1233"/>
      <c r="GFR53" s="1232"/>
      <c r="GFS53" s="1233"/>
      <c r="GFT53" s="1233"/>
      <c r="GFU53" s="1233"/>
      <c r="GFV53" s="1233"/>
      <c r="GFW53" s="1233"/>
      <c r="GFX53" s="1233"/>
      <c r="GFY53" s="1233"/>
      <c r="GFZ53" s="1233"/>
      <c r="GGA53" s="1232"/>
      <c r="GGB53" s="1233"/>
      <c r="GGC53" s="1233"/>
      <c r="GGD53" s="1233"/>
      <c r="GGE53" s="1233"/>
      <c r="GGF53" s="1233"/>
      <c r="GGG53" s="1233"/>
      <c r="GGH53" s="1233"/>
      <c r="GGI53" s="1233"/>
      <c r="GGJ53" s="1232"/>
      <c r="GGK53" s="1233"/>
      <c r="GGL53" s="1233"/>
      <c r="GGM53" s="1233"/>
      <c r="GGN53" s="1233"/>
      <c r="GGO53" s="1233"/>
      <c r="GGP53" s="1233"/>
      <c r="GGQ53" s="1233"/>
      <c r="GGR53" s="1233"/>
      <c r="GGS53" s="1232"/>
      <c r="GGT53" s="1233"/>
      <c r="GGU53" s="1233"/>
      <c r="GGV53" s="1233"/>
      <c r="GGW53" s="1233"/>
      <c r="GGX53" s="1233"/>
      <c r="GGY53" s="1233"/>
      <c r="GGZ53" s="1233"/>
      <c r="GHA53" s="1233"/>
      <c r="GHB53" s="1232"/>
      <c r="GHC53" s="1233"/>
      <c r="GHD53" s="1233"/>
      <c r="GHE53" s="1233"/>
      <c r="GHF53" s="1233"/>
      <c r="GHG53" s="1233"/>
      <c r="GHH53" s="1233"/>
      <c r="GHI53" s="1233"/>
      <c r="GHJ53" s="1233"/>
      <c r="GHK53" s="1232"/>
      <c r="GHL53" s="1233"/>
      <c r="GHM53" s="1233"/>
      <c r="GHN53" s="1233"/>
      <c r="GHO53" s="1233"/>
      <c r="GHP53" s="1233"/>
      <c r="GHQ53" s="1233"/>
      <c r="GHR53" s="1233"/>
      <c r="GHS53" s="1233"/>
      <c r="GHT53" s="1232"/>
      <c r="GHU53" s="1233"/>
      <c r="GHV53" s="1233"/>
      <c r="GHW53" s="1233"/>
      <c r="GHX53" s="1233"/>
      <c r="GHY53" s="1233"/>
      <c r="GHZ53" s="1233"/>
      <c r="GIA53" s="1233"/>
      <c r="GIB53" s="1233"/>
      <c r="GIC53" s="1232"/>
      <c r="GID53" s="1233"/>
      <c r="GIE53" s="1233"/>
      <c r="GIF53" s="1233"/>
      <c r="GIG53" s="1233"/>
      <c r="GIH53" s="1233"/>
      <c r="GII53" s="1233"/>
      <c r="GIJ53" s="1233"/>
      <c r="GIK53" s="1233"/>
      <c r="GIL53" s="1232"/>
      <c r="GIM53" s="1233"/>
      <c r="GIN53" s="1233"/>
      <c r="GIO53" s="1233"/>
      <c r="GIP53" s="1233"/>
      <c r="GIQ53" s="1233"/>
      <c r="GIR53" s="1233"/>
      <c r="GIS53" s="1233"/>
      <c r="GIT53" s="1233"/>
      <c r="GIU53" s="1232"/>
      <c r="GIV53" s="1233"/>
      <c r="GIW53" s="1233"/>
      <c r="GIX53" s="1233"/>
      <c r="GIY53" s="1233"/>
      <c r="GIZ53" s="1233"/>
      <c r="GJA53" s="1233"/>
      <c r="GJB53" s="1233"/>
      <c r="GJC53" s="1233"/>
      <c r="GJD53" s="1232"/>
      <c r="GJE53" s="1233"/>
      <c r="GJF53" s="1233"/>
      <c r="GJG53" s="1233"/>
      <c r="GJH53" s="1233"/>
      <c r="GJI53" s="1233"/>
      <c r="GJJ53" s="1233"/>
      <c r="GJK53" s="1233"/>
      <c r="GJL53" s="1233"/>
      <c r="GJM53" s="1232"/>
      <c r="GJN53" s="1233"/>
      <c r="GJO53" s="1233"/>
      <c r="GJP53" s="1233"/>
      <c r="GJQ53" s="1233"/>
      <c r="GJR53" s="1233"/>
      <c r="GJS53" s="1233"/>
      <c r="GJT53" s="1233"/>
      <c r="GJU53" s="1233"/>
      <c r="GJV53" s="1232"/>
      <c r="GJW53" s="1233"/>
      <c r="GJX53" s="1233"/>
      <c r="GJY53" s="1233"/>
      <c r="GJZ53" s="1233"/>
      <c r="GKA53" s="1233"/>
      <c r="GKB53" s="1233"/>
      <c r="GKC53" s="1233"/>
      <c r="GKD53" s="1233"/>
      <c r="GKE53" s="1232"/>
      <c r="GKF53" s="1233"/>
      <c r="GKG53" s="1233"/>
      <c r="GKH53" s="1233"/>
      <c r="GKI53" s="1233"/>
      <c r="GKJ53" s="1233"/>
      <c r="GKK53" s="1233"/>
      <c r="GKL53" s="1233"/>
      <c r="GKM53" s="1233"/>
      <c r="GKN53" s="1232"/>
      <c r="GKO53" s="1233"/>
      <c r="GKP53" s="1233"/>
      <c r="GKQ53" s="1233"/>
      <c r="GKR53" s="1233"/>
      <c r="GKS53" s="1233"/>
      <c r="GKT53" s="1233"/>
      <c r="GKU53" s="1233"/>
      <c r="GKV53" s="1233"/>
      <c r="GKW53" s="1232"/>
      <c r="GKX53" s="1233"/>
      <c r="GKY53" s="1233"/>
      <c r="GKZ53" s="1233"/>
      <c r="GLA53" s="1233"/>
      <c r="GLB53" s="1233"/>
      <c r="GLC53" s="1233"/>
      <c r="GLD53" s="1233"/>
      <c r="GLE53" s="1233"/>
      <c r="GLF53" s="1232"/>
      <c r="GLG53" s="1233"/>
      <c r="GLH53" s="1233"/>
      <c r="GLI53" s="1233"/>
      <c r="GLJ53" s="1233"/>
      <c r="GLK53" s="1233"/>
      <c r="GLL53" s="1233"/>
      <c r="GLM53" s="1233"/>
      <c r="GLN53" s="1233"/>
      <c r="GLO53" s="1232"/>
      <c r="GLP53" s="1233"/>
      <c r="GLQ53" s="1233"/>
      <c r="GLR53" s="1233"/>
      <c r="GLS53" s="1233"/>
      <c r="GLT53" s="1233"/>
      <c r="GLU53" s="1233"/>
      <c r="GLV53" s="1233"/>
      <c r="GLW53" s="1233"/>
      <c r="GLX53" s="1232"/>
      <c r="GLY53" s="1233"/>
      <c r="GLZ53" s="1233"/>
      <c r="GMA53" s="1233"/>
      <c r="GMB53" s="1233"/>
      <c r="GMC53" s="1233"/>
      <c r="GMD53" s="1233"/>
      <c r="GME53" s="1233"/>
      <c r="GMF53" s="1233"/>
      <c r="GMG53" s="1232"/>
      <c r="GMH53" s="1233"/>
      <c r="GMI53" s="1233"/>
      <c r="GMJ53" s="1233"/>
      <c r="GMK53" s="1233"/>
      <c r="GML53" s="1233"/>
      <c r="GMM53" s="1233"/>
      <c r="GMN53" s="1233"/>
      <c r="GMO53" s="1233"/>
      <c r="GMP53" s="1232"/>
      <c r="GMQ53" s="1233"/>
      <c r="GMR53" s="1233"/>
      <c r="GMS53" s="1233"/>
      <c r="GMT53" s="1233"/>
      <c r="GMU53" s="1233"/>
      <c r="GMV53" s="1233"/>
      <c r="GMW53" s="1233"/>
      <c r="GMX53" s="1233"/>
      <c r="GMY53" s="1232"/>
      <c r="GMZ53" s="1233"/>
      <c r="GNA53" s="1233"/>
      <c r="GNB53" s="1233"/>
      <c r="GNC53" s="1233"/>
      <c r="GND53" s="1233"/>
      <c r="GNE53" s="1233"/>
      <c r="GNF53" s="1233"/>
      <c r="GNG53" s="1233"/>
      <c r="GNH53" s="1232"/>
      <c r="GNI53" s="1233"/>
      <c r="GNJ53" s="1233"/>
      <c r="GNK53" s="1233"/>
      <c r="GNL53" s="1233"/>
      <c r="GNM53" s="1233"/>
      <c r="GNN53" s="1233"/>
      <c r="GNO53" s="1233"/>
      <c r="GNP53" s="1233"/>
      <c r="GNQ53" s="1232"/>
      <c r="GNR53" s="1233"/>
      <c r="GNS53" s="1233"/>
      <c r="GNT53" s="1233"/>
      <c r="GNU53" s="1233"/>
      <c r="GNV53" s="1233"/>
      <c r="GNW53" s="1233"/>
      <c r="GNX53" s="1233"/>
      <c r="GNY53" s="1233"/>
      <c r="GNZ53" s="1232"/>
      <c r="GOA53" s="1233"/>
      <c r="GOB53" s="1233"/>
      <c r="GOC53" s="1233"/>
      <c r="GOD53" s="1233"/>
      <c r="GOE53" s="1233"/>
      <c r="GOF53" s="1233"/>
      <c r="GOG53" s="1233"/>
      <c r="GOH53" s="1233"/>
      <c r="GOI53" s="1232"/>
      <c r="GOJ53" s="1233"/>
      <c r="GOK53" s="1233"/>
      <c r="GOL53" s="1233"/>
      <c r="GOM53" s="1233"/>
      <c r="GON53" s="1233"/>
      <c r="GOO53" s="1233"/>
      <c r="GOP53" s="1233"/>
      <c r="GOQ53" s="1233"/>
      <c r="GOR53" s="1232"/>
      <c r="GOS53" s="1233"/>
      <c r="GOT53" s="1233"/>
      <c r="GOU53" s="1233"/>
      <c r="GOV53" s="1233"/>
      <c r="GOW53" s="1233"/>
      <c r="GOX53" s="1233"/>
      <c r="GOY53" s="1233"/>
      <c r="GOZ53" s="1233"/>
      <c r="GPA53" s="1232"/>
      <c r="GPB53" s="1233"/>
      <c r="GPC53" s="1233"/>
      <c r="GPD53" s="1233"/>
      <c r="GPE53" s="1233"/>
      <c r="GPF53" s="1233"/>
      <c r="GPG53" s="1233"/>
      <c r="GPH53" s="1233"/>
      <c r="GPI53" s="1233"/>
      <c r="GPJ53" s="1232"/>
      <c r="GPK53" s="1233"/>
      <c r="GPL53" s="1233"/>
      <c r="GPM53" s="1233"/>
      <c r="GPN53" s="1233"/>
      <c r="GPO53" s="1233"/>
      <c r="GPP53" s="1233"/>
      <c r="GPQ53" s="1233"/>
      <c r="GPR53" s="1233"/>
      <c r="GPS53" s="1232"/>
      <c r="GPT53" s="1233"/>
      <c r="GPU53" s="1233"/>
      <c r="GPV53" s="1233"/>
      <c r="GPW53" s="1233"/>
      <c r="GPX53" s="1233"/>
      <c r="GPY53" s="1233"/>
      <c r="GPZ53" s="1233"/>
      <c r="GQA53" s="1233"/>
      <c r="GQB53" s="1232"/>
      <c r="GQC53" s="1233"/>
      <c r="GQD53" s="1233"/>
      <c r="GQE53" s="1233"/>
      <c r="GQF53" s="1233"/>
      <c r="GQG53" s="1233"/>
      <c r="GQH53" s="1233"/>
      <c r="GQI53" s="1233"/>
      <c r="GQJ53" s="1233"/>
      <c r="GQK53" s="1232"/>
      <c r="GQL53" s="1233"/>
      <c r="GQM53" s="1233"/>
      <c r="GQN53" s="1233"/>
      <c r="GQO53" s="1233"/>
      <c r="GQP53" s="1233"/>
      <c r="GQQ53" s="1233"/>
      <c r="GQR53" s="1233"/>
      <c r="GQS53" s="1233"/>
      <c r="GQT53" s="1232"/>
      <c r="GQU53" s="1233"/>
      <c r="GQV53" s="1233"/>
      <c r="GQW53" s="1233"/>
      <c r="GQX53" s="1233"/>
      <c r="GQY53" s="1233"/>
      <c r="GQZ53" s="1233"/>
      <c r="GRA53" s="1233"/>
      <c r="GRB53" s="1233"/>
      <c r="GRC53" s="1232"/>
      <c r="GRD53" s="1233"/>
      <c r="GRE53" s="1233"/>
      <c r="GRF53" s="1233"/>
      <c r="GRG53" s="1233"/>
      <c r="GRH53" s="1233"/>
      <c r="GRI53" s="1233"/>
      <c r="GRJ53" s="1233"/>
      <c r="GRK53" s="1233"/>
      <c r="GRL53" s="1232"/>
      <c r="GRM53" s="1233"/>
      <c r="GRN53" s="1233"/>
      <c r="GRO53" s="1233"/>
      <c r="GRP53" s="1233"/>
      <c r="GRQ53" s="1233"/>
      <c r="GRR53" s="1233"/>
      <c r="GRS53" s="1233"/>
      <c r="GRT53" s="1233"/>
      <c r="GRU53" s="1232"/>
      <c r="GRV53" s="1233"/>
      <c r="GRW53" s="1233"/>
      <c r="GRX53" s="1233"/>
      <c r="GRY53" s="1233"/>
      <c r="GRZ53" s="1233"/>
      <c r="GSA53" s="1233"/>
      <c r="GSB53" s="1233"/>
      <c r="GSC53" s="1233"/>
      <c r="GSD53" s="1232"/>
      <c r="GSE53" s="1233"/>
      <c r="GSF53" s="1233"/>
      <c r="GSG53" s="1233"/>
      <c r="GSH53" s="1233"/>
      <c r="GSI53" s="1233"/>
      <c r="GSJ53" s="1233"/>
      <c r="GSK53" s="1233"/>
      <c r="GSL53" s="1233"/>
      <c r="GSM53" s="1232"/>
      <c r="GSN53" s="1233"/>
      <c r="GSO53" s="1233"/>
      <c r="GSP53" s="1233"/>
      <c r="GSQ53" s="1233"/>
      <c r="GSR53" s="1233"/>
      <c r="GSS53" s="1233"/>
      <c r="GST53" s="1233"/>
      <c r="GSU53" s="1233"/>
      <c r="GSV53" s="1232"/>
      <c r="GSW53" s="1233"/>
      <c r="GSX53" s="1233"/>
      <c r="GSY53" s="1233"/>
      <c r="GSZ53" s="1233"/>
      <c r="GTA53" s="1233"/>
      <c r="GTB53" s="1233"/>
      <c r="GTC53" s="1233"/>
      <c r="GTD53" s="1233"/>
      <c r="GTE53" s="1232"/>
      <c r="GTF53" s="1233"/>
      <c r="GTG53" s="1233"/>
      <c r="GTH53" s="1233"/>
      <c r="GTI53" s="1233"/>
      <c r="GTJ53" s="1233"/>
      <c r="GTK53" s="1233"/>
      <c r="GTL53" s="1233"/>
      <c r="GTM53" s="1233"/>
      <c r="GTN53" s="1232"/>
      <c r="GTO53" s="1233"/>
      <c r="GTP53" s="1233"/>
      <c r="GTQ53" s="1233"/>
      <c r="GTR53" s="1233"/>
      <c r="GTS53" s="1233"/>
      <c r="GTT53" s="1233"/>
      <c r="GTU53" s="1233"/>
      <c r="GTV53" s="1233"/>
      <c r="GTW53" s="1232"/>
      <c r="GTX53" s="1233"/>
      <c r="GTY53" s="1233"/>
      <c r="GTZ53" s="1233"/>
      <c r="GUA53" s="1233"/>
      <c r="GUB53" s="1233"/>
      <c r="GUC53" s="1233"/>
      <c r="GUD53" s="1233"/>
      <c r="GUE53" s="1233"/>
      <c r="GUF53" s="1232"/>
      <c r="GUG53" s="1233"/>
      <c r="GUH53" s="1233"/>
      <c r="GUI53" s="1233"/>
      <c r="GUJ53" s="1233"/>
      <c r="GUK53" s="1233"/>
      <c r="GUL53" s="1233"/>
      <c r="GUM53" s="1233"/>
      <c r="GUN53" s="1233"/>
      <c r="GUO53" s="1232"/>
      <c r="GUP53" s="1233"/>
      <c r="GUQ53" s="1233"/>
      <c r="GUR53" s="1233"/>
      <c r="GUS53" s="1233"/>
      <c r="GUT53" s="1233"/>
      <c r="GUU53" s="1233"/>
      <c r="GUV53" s="1233"/>
      <c r="GUW53" s="1233"/>
      <c r="GUX53" s="1232"/>
      <c r="GUY53" s="1233"/>
      <c r="GUZ53" s="1233"/>
      <c r="GVA53" s="1233"/>
      <c r="GVB53" s="1233"/>
      <c r="GVC53" s="1233"/>
      <c r="GVD53" s="1233"/>
      <c r="GVE53" s="1233"/>
      <c r="GVF53" s="1233"/>
      <c r="GVG53" s="1232"/>
      <c r="GVH53" s="1233"/>
      <c r="GVI53" s="1233"/>
      <c r="GVJ53" s="1233"/>
      <c r="GVK53" s="1233"/>
      <c r="GVL53" s="1233"/>
      <c r="GVM53" s="1233"/>
      <c r="GVN53" s="1233"/>
      <c r="GVO53" s="1233"/>
      <c r="GVP53" s="1232"/>
      <c r="GVQ53" s="1233"/>
      <c r="GVR53" s="1233"/>
      <c r="GVS53" s="1233"/>
      <c r="GVT53" s="1233"/>
      <c r="GVU53" s="1233"/>
      <c r="GVV53" s="1233"/>
      <c r="GVW53" s="1233"/>
      <c r="GVX53" s="1233"/>
      <c r="GVY53" s="1232"/>
      <c r="GVZ53" s="1233"/>
      <c r="GWA53" s="1233"/>
      <c r="GWB53" s="1233"/>
      <c r="GWC53" s="1233"/>
      <c r="GWD53" s="1233"/>
      <c r="GWE53" s="1233"/>
      <c r="GWF53" s="1233"/>
      <c r="GWG53" s="1233"/>
      <c r="GWH53" s="1232"/>
      <c r="GWI53" s="1233"/>
      <c r="GWJ53" s="1233"/>
      <c r="GWK53" s="1233"/>
      <c r="GWL53" s="1233"/>
      <c r="GWM53" s="1233"/>
      <c r="GWN53" s="1233"/>
      <c r="GWO53" s="1233"/>
      <c r="GWP53" s="1233"/>
      <c r="GWQ53" s="1232"/>
      <c r="GWR53" s="1233"/>
      <c r="GWS53" s="1233"/>
      <c r="GWT53" s="1233"/>
      <c r="GWU53" s="1233"/>
      <c r="GWV53" s="1233"/>
      <c r="GWW53" s="1233"/>
      <c r="GWX53" s="1233"/>
      <c r="GWY53" s="1233"/>
      <c r="GWZ53" s="1232"/>
      <c r="GXA53" s="1233"/>
      <c r="GXB53" s="1233"/>
      <c r="GXC53" s="1233"/>
      <c r="GXD53" s="1233"/>
      <c r="GXE53" s="1233"/>
      <c r="GXF53" s="1233"/>
      <c r="GXG53" s="1233"/>
      <c r="GXH53" s="1233"/>
      <c r="GXI53" s="1232"/>
      <c r="GXJ53" s="1233"/>
      <c r="GXK53" s="1233"/>
      <c r="GXL53" s="1233"/>
      <c r="GXM53" s="1233"/>
      <c r="GXN53" s="1233"/>
      <c r="GXO53" s="1233"/>
      <c r="GXP53" s="1233"/>
      <c r="GXQ53" s="1233"/>
      <c r="GXR53" s="1232"/>
      <c r="GXS53" s="1233"/>
      <c r="GXT53" s="1233"/>
      <c r="GXU53" s="1233"/>
      <c r="GXV53" s="1233"/>
      <c r="GXW53" s="1233"/>
      <c r="GXX53" s="1233"/>
      <c r="GXY53" s="1233"/>
      <c r="GXZ53" s="1233"/>
      <c r="GYA53" s="1232"/>
      <c r="GYB53" s="1233"/>
      <c r="GYC53" s="1233"/>
      <c r="GYD53" s="1233"/>
      <c r="GYE53" s="1233"/>
      <c r="GYF53" s="1233"/>
      <c r="GYG53" s="1233"/>
      <c r="GYH53" s="1233"/>
      <c r="GYI53" s="1233"/>
      <c r="GYJ53" s="1232"/>
      <c r="GYK53" s="1233"/>
      <c r="GYL53" s="1233"/>
      <c r="GYM53" s="1233"/>
      <c r="GYN53" s="1233"/>
      <c r="GYO53" s="1233"/>
      <c r="GYP53" s="1233"/>
      <c r="GYQ53" s="1233"/>
      <c r="GYR53" s="1233"/>
      <c r="GYS53" s="1232"/>
      <c r="GYT53" s="1233"/>
      <c r="GYU53" s="1233"/>
      <c r="GYV53" s="1233"/>
      <c r="GYW53" s="1233"/>
      <c r="GYX53" s="1233"/>
      <c r="GYY53" s="1233"/>
      <c r="GYZ53" s="1233"/>
      <c r="GZA53" s="1233"/>
      <c r="GZB53" s="1232"/>
      <c r="GZC53" s="1233"/>
      <c r="GZD53" s="1233"/>
      <c r="GZE53" s="1233"/>
      <c r="GZF53" s="1233"/>
      <c r="GZG53" s="1233"/>
      <c r="GZH53" s="1233"/>
      <c r="GZI53" s="1233"/>
      <c r="GZJ53" s="1233"/>
      <c r="GZK53" s="1232"/>
      <c r="GZL53" s="1233"/>
      <c r="GZM53" s="1233"/>
      <c r="GZN53" s="1233"/>
      <c r="GZO53" s="1233"/>
      <c r="GZP53" s="1233"/>
      <c r="GZQ53" s="1233"/>
      <c r="GZR53" s="1233"/>
      <c r="GZS53" s="1233"/>
      <c r="GZT53" s="1232"/>
      <c r="GZU53" s="1233"/>
      <c r="GZV53" s="1233"/>
      <c r="GZW53" s="1233"/>
      <c r="GZX53" s="1233"/>
      <c r="GZY53" s="1233"/>
      <c r="GZZ53" s="1233"/>
      <c r="HAA53" s="1233"/>
      <c r="HAB53" s="1233"/>
      <c r="HAC53" s="1232"/>
      <c r="HAD53" s="1233"/>
      <c r="HAE53" s="1233"/>
      <c r="HAF53" s="1233"/>
      <c r="HAG53" s="1233"/>
      <c r="HAH53" s="1233"/>
      <c r="HAI53" s="1233"/>
      <c r="HAJ53" s="1233"/>
      <c r="HAK53" s="1233"/>
      <c r="HAL53" s="1232"/>
      <c r="HAM53" s="1233"/>
      <c r="HAN53" s="1233"/>
      <c r="HAO53" s="1233"/>
      <c r="HAP53" s="1233"/>
      <c r="HAQ53" s="1233"/>
      <c r="HAR53" s="1233"/>
      <c r="HAS53" s="1233"/>
      <c r="HAT53" s="1233"/>
      <c r="HAU53" s="1232"/>
      <c r="HAV53" s="1233"/>
      <c r="HAW53" s="1233"/>
      <c r="HAX53" s="1233"/>
      <c r="HAY53" s="1233"/>
      <c r="HAZ53" s="1233"/>
      <c r="HBA53" s="1233"/>
      <c r="HBB53" s="1233"/>
      <c r="HBC53" s="1233"/>
      <c r="HBD53" s="1232"/>
      <c r="HBE53" s="1233"/>
      <c r="HBF53" s="1233"/>
      <c r="HBG53" s="1233"/>
      <c r="HBH53" s="1233"/>
      <c r="HBI53" s="1233"/>
      <c r="HBJ53" s="1233"/>
      <c r="HBK53" s="1233"/>
      <c r="HBL53" s="1233"/>
      <c r="HBM53" s="1232"/>
      <c r="HBN53" s="1233"/>
      <c r="HBO53" s="1233"/>
      <c r="HBP53" s="1233"/>
      <c r="HBQ53" s="1233"/>
      <c r="HBR53" s="1233"/>
      <c r="HBS53" s="1233"/>
      <c r="HBT53" s="1233"/>
      <c r="HBU53" s="1233"/>
      <c r="HBV53" s="1232"/>
      <c r="HBW53" s="1233"/>
      <c r="HBX53" s="1233"/>
      <c r="HBY53" s="1233"/>
      <c r="HBZ53" s="1233"/>
      <c r="HCA53" s="1233"/>
      <c r="HCB53" s="1233"/>
      <c r="HCC53" s="1233"/>
      <c r="HCD53" s="1233"/>
      <c r="HCE53" s="1232"/>
      <c r="HCF53" s="1233"/>
      <c r="HCG53" s="1233"/>
      <c r="HCH53" s="1233"/>
      <c r="HCI53" s="1233"/>
      <c r="HCJ53" s="1233"/>
      <c r="HCK53" s="1233"/>
      <c r="HCL53" s="1233"/>
      <c r="HCM53" s="1233"/>
      <c r="HCN53" s="1232"/>
      <c r="HCO53" s="1233"/>
      <c r="HCP53" s="1233"/>
      <c r="HCQ53" s="1233"/>
      <c r="HCR53" s="1233"/>
      <c r="HCS53" s="1233"/>
      <c r="HCT53" s="1233"/>
      <c r="HCU53" s="1233"/>
      <c r="HCV53" s="1233"/>
      <c r="HCW53" s="1232"/>
      <c r="HCX53" s="1233"/>
      <c r="HCY53" s="1233"/>
      <c r="HCZ53" s="1233"/>
      <c r="HDA53" s="1233"/>
      <c r="HDB53" s="1233"/>
      <c r="HDC53" s="1233"/>
      <c r="HDD53" s="1233"/>
      <c r="HDE53" s="1233"/>
      <c r="HDF53" s="1232"/>
      <c r="HDG53" s="1233"/>
      <c r="HDH53" s="1233"/>
      <c r="HDI53" s="1233"/>
      <c r="HDJ53" s="1233"/>
      <c r="HDK53" s="1233"/>
      <c r="HDL53" s="1233"/>
      <c r="HDM53" s="1233"/>
      <c r="HDN53" s="1233"/>
      <c r="HDO53" s="1232"/>
      <c r="HDP53" s="1233"/>
      <c r="HDQ53" s="1233"/>
      <c r="HDR53" s="1233"/>
      <c r="HDS53" s="1233"/>
      <c r="HDT53" s="1233"/>
      <c r="HDU53" s="1233"/>
      <c r="HDV53" s="1233"/>
      <c r="HDW53" s="1233"/>
      <c r="HDX53" s="1232"/>
      <c r="HDY53" s="1233"/>
      <c r="HDZ53" s="1233"/>
      <c r="HEA53" s="1233"/>
      <c r="HEB53" s="1233"/>
      <c r="HEC53" s="1233"/>
      <c r="HED53" s="1233"/>
      <c r="HEE53" s="1233"/>
      <c r="HEF53" s="1233"/>
      <c r="HEG53" s="1232"/>
      <c r="HEH53" s="1233"/>
      <c r="HEI53" s="1233"/>
      <c r="HEJ53" s="1233"/>
      <c r="HEK53" s="1233"/>
      <c r="HEL53" s="1233"/>
      <c r="HEM53" s="1233"/>
      <c r="HEN53" s="1233"/>
      <c r="HEO53" s="1233"/>
      <c r="HEP53" s="1232"/>
      <c r="HEQ53" s="1233"/>
      <c r="HER53" s="1233"/>
      <c r="HES53" s="1233"/>
      <c r="HET53" s="1233"/>
      <c r="HEU53" s="1233"/>
      <c r="HEV53" s="1233"/>
      <c r="HEW53" s="1233"/>
      <c r="HEX53" s="1233"/>
      <c r="HEY53" s="1232"/>
      <c r="HEZ53" s="1233"/>
      <c r="HFA53" s="1233"/>
      <c r="HFB53" s="1233"/>
      <c r="HFC53" s="1233"/>
      <c r="HFD53" s="1233"/>
      <c r="HFE53" s="1233"/>
      <c r="HFF53" s="1233"/>
      <c r="HFG53" s="1233"/>
      <c r="HFH53" s="1232"/>
      <c r="HFI53" s="1233"/>
      <c r="HFJ53" s="1233"/>
      <c r="HFK53" s="1233"/>
      <c r="HFL53" s="1233"/>
      <c r="HFM53" s="1233"/>
      <c r="HFN53" s="1233"/>
      <c r="HFO53" s="1233"/>
      <c r="HFP53" s="1233"/>
      <c r="HFQ53" s="1232"/>
      <c r="HFR53" s="1233"/>
      <c r="HFS53" s="1233"/>
      <c r="HFT53" s="1233"/>
      <c r="HFU53" s="1233"/>
      <c r="HFV53" s="1233"/>
      <c r="HFW53" s="1233"/>
      <c r="HFX53" s="1233"/>
      <c r="HFY53" s="1233"/>
      <c r="HFZ53" s="1232"/>
      <c r="HGA53" s="1233"/>
      <c r="HGB53" s="1233"/>
      <c r="HGC53" s="1233"/>
      <c r="HGD53" s="1233"/>
      <c r="HGE53" s="1233"/>
      <c r="HGF53" s="1233"/>
      <c r="HGG53" s="1233"/>
      <c r="HGH53" s="1233"/>
      <c r="HGI53" s="1232"/>
      <c r="HGJ53" s="1233"/>
      <c r="HGK53" s="1233"/>
      <c r="HGL53" s="1233"/>
      <c r="HGM53" s="1233"/>
      <c r="HGN53" s="1233"/>
      <c r="HGO53" s="1233"/>
      <c r="HGP53" s="1233"/>
      <c r="HGQ53" s="1233"/>
      <c r="HGR53" s="1232"/>
      <c r="HGS53" s="1233"/>
      <c r="HGT53" s="1233"/>
      <c r="HGU53" s="1233"/>
      <c r="HGV53" s="1233"/>
      <c r="HGW53" s="1233"/>
      <c r="HGX53" s="1233"/>
      <c r="HGY53" s="1233"/>
      <c r="HGZ53" s="1233"/>
      <c r="HHA53" s="1232"/>
      <c r="HHB53" s="1233"/>
      <c r="HHC53" s="1233"/>
      <c r="HHD53" s="1233"/>
      <c r="HHE53" s="1233"/>
      <c r="HHF53" s="1233"/>
      <c r="HHG53" s="1233"/>
      <c r="HHH53" s="1233"/>
      <c r="HHI53" s="1233"/>
      <c r="HHJ53" s="1232"/>
      <c r="HHK53" s="1233"/>
      <c r="HHL53" s="1233"/>
      <c r="HHM53" s="1233"/>
      <c r="HHN53" s="1233"/>
      <c r="HHO53" s="1233"/>
      <c r="HHP53" s="1233"/>
      <c r="HHQ53" s="1233"/>
      <c r="HHR53" s="1233"/>
      <c r="HHS53" s="1232"/>
      <c r="HHT53" s="1233"/>
      <c r="HHU53" s="1233"/>
      <c r="HHV53" s="1233"/>
      <c r="HHW53" s="1233"/>
      <c r="HHX53" s="1233"/>
      <c r="HHY53" s="1233"/>
      <c r="HHZ53" s="1233"/>
      <c r="HIA53" s="1233"/>
      <c r="HIB53" s="1232"/>
      <c r="HIC53" s="1233"/>
      <c r="HID53" s="1233"/>
      <c r="HIE53" s="1233"/>
      <c r="HIF53" s="1233"/>
      <c r="HIG53" s="1233"/>
      <c r="HIH53" s="1233"/>
      <c r="HII53" s="1233"/>
      <c r="HIJ53" s="1233"/>
      <c r="HIK53" s="1232"/>
      <c r="HIL53" s="1233"/>
      <c r="HIM53" s="1233"/>
      <c r="HIN53" s="1233"/>
      <c r="HIO53" s="1233"/>
      <c r="HIP53" s="1233"/>
      <c r="HIQ53" s="1233"/>
      <c r="HIR53" s="1233"/>
      <c r="HIS53" s="1233"/>
      <c r="HIT53" s="1232"/>
      <c r="HIU53" s="1233"/>
      <c r="HIV53" s="1233"/>
      <c r="HIW53" s="1233"/>
      <c r="HIX53" s="1233"/>
      <c r="HIY53" s="1233"/>
      <c r="HIZ53" s="1233"/>
      <c r="HJA53" s="1233"/>
      <c r="HJB53" s="1233"/>
      <c r="HJC53" s="1232"/>
      <c r="HJD53" s="1233"/>
      <c r="HJE53" s="1233"/>
      <c r="HJF53" s="1233"/>
      <c r="HJG53" s="1233"/>
      <c r="HJH53" s="1233"/>
      <c r="HJI53" s="1233"/>
      <c r="HJJ53" s="1233"/>
      <c r="HJK53" s="1233"/>
      <c r="HJL53" s="1232"/>
      <c r="HJM53" s="1233"/>
      <c r="HJN53" s="1233"/>
      <c r="HJO53" s="1233"/>
      <c r="HJP53" s="1233"/>
      <c r="HJQ53" s="1233"/>
      <c r="HJR53" s="1233"/>
      <c r="HJS53" s="1233"/>
      <c r="HJT53" s="1233"/>
      <c r="HJU53" s="1232"/>
      <c r="HJV53" s="1233"/>
      <c r="HJW53" s="1233"/>
      <c r="HJX53" s="1233"/>
      <c r="HJY53" s="1233"/>
      <c r="HJZ53" s="1233"/>
      <c r="HKA53" s="1233"/>
      <c r="HKB53" s="1233"/>
      <c r="HKC53" s="1233"/>
      <c r="HKD53" s="1232"/>
      <c r="HKE53" s="1233"/>
      <c r="HKF53" s="1233"/>
      <c r="HKG53" s="1233"/>
      <c r="HKH53" s="1233"/>
      <c r="HKI53" s="1233"/>
      <c r="HKJ53" s="1233"/>
      <c r="HKK53" s="1233"/>
      <c r="HKL53" s="1233"/>
      <c r="HKM53" s="1232"/>
      <c r="HKN53" s="1233"/>
      <c r="HKO53" s="1233"/>
      <c r="HKP53" s="1233"/>
      <c r="HKQ53" s="1233"/>
      <c r="HKR53" s="1233"/>
      <c r="HKS53" s="1233"/>
      <c r="HKT53" s="1233"/>
      <c r="HKU53" s="1233"/>
      <c r="HKV53" s="1232"/>
      <c r="HKW53" s="1233"/>
      <c r="HKX53" s="1233"/>
      <c r="HKY53" s="1233"/>
      <c r="HKZ53" s="1233"/>
      <c r="HLA53" s="1233"/>
      <c r="HLB53" s="1233"/>
      <c r="HLC53" s="1233"/>
      <c r="HLD53" s="1233"/>
      <c r="HLE53" s="1232"/>
      <c r="HLF53" s="1233"/>
      <c r="HLG53" s="1233"/>
      <c r="HLH53" s="1233"/>
      <c r="HLI53" s="1233"/>
      <c r="HLJ53" s="1233"/>
      <c r="HLK53" s="1233"/>
      <c r="HLL53" s="1233"/>
      <c r="HLM53" s="1233"/>
      <c r="HLN53" s="1232"/>
      <c r="HLO53" s="1233"/>
      <c r="HLP53" s="1233"/>
      <c r="HLQ53" s="1233"/>
      <c r="HLR53" s="1233"/>
      <c r="HLS53" s="1233"/>
      <c r="HLT53" s="1233"/>
      <c r="HLU53" s="1233"/>
      <c r="HLV53" s="1233"/>
      <c r="HLW53" s="1232"/>
      <c r="HLX53" s="1233"/>
      <c r="HLY53" s="1233"/>
      <c r="HLZ53" s="1233"/>
      <c r="HMA53" s="1233"/>
      <c r="HMB53" s="1233"/>
      <c r="HMC53" s="1233"/>
      <c r="HMD53" s="1233"/>
      <c r="HME53" s="1233"/>
      <c r="HMF53" s="1232"/>
      <c r="HMG53" s="1233"/>
      <c r="HMH53" s="1233"/>
      <c r="HMI53" s="1233"/>
      <c r="HMJ53" s="1233"/>
      <c r="HMK53" s="1233"/>
      <c r="HML53" s="1233"/>
      <c r="HMM53" s="1233"/>
      <c r="HMN53" s="1233"/>
      <c r="HMO53" s="1232"/>
      <c r="HMP53" s="1233"/>
      <c r="HMQ53" s="1233"/>
      <c r="HMR53" s="1233"/>
      <c r="HMS53" s="1233"/>
      <c r="HMT53" s="1233"/>
      <c r="HMU53" s="1233"/>
      <c r="HMV53" s="1233"/>
      <c r="HMW53" s="1233"/>
      <c r="HMX53" s="1232"/>
      <c r="HMY53" s="1233"/>
      <c r="HMZ53" s="1233"/>
      <c r="HNA53" s="1233"/>
      <c r="HNB53" s="1233"/>
      <c r="HNC53" s="1233"/>
      <c r="HND53" s="1233"/>
      <c r="HNE53" s="1233"/>
      <c r="HNF53" s="1233"/>
      <c r="HNG53" s="1232"/>
      <c r="HNH53" s="1233"/>
      <c r="HNI53" s="1233"/>
      <c r="HNJ53" s="1233"/>
      <c r="HNK53" s="1233"/>
      <c r="HNL53" s="1233"/>
      <c r="HNM53" s="1233"/>
      <c r="HNN53" s="1233"/>
      <c r="HNO53" s="1233"/>
      <c r="HNP53" s="1232"/>
      <c r="HNQ53" s="1233"/>
      <c r="HNR53" s="1233"/>
      <c r="HNS53" s="1233"/>
      <c r="HNT53" s="1233"/>
      <c r="HNU53" s="1233"/>
      <c r="HNV53" s="1233"/>
      <c r="HNW53" s="1233"/>
      <c r="HNX53" s="1233"/>
      <c r="HNY53" s="1232"/>
      <c r="HNZ53" s="1233"/>
      <c r="HOA53" s="1233"/>
      <c r="HOB53" s="1233"/>
      <c r="HOC53" s="1233"/>
      <c r="HOD53" s="1233"/>
      <c r="HOE53" s="1233"/>
      <c r="HOF53" s="1233"/>
      <c r="HOG53" s="1233"/>
      <c r="HOH53" s="1232"/>
      <c r="HOI53" s="1233"/>
      <c r="HOJ53" s="1233"/>
      <c r="HOK53" s="1233"/>
      <c r="HOL53" s="1233"/>
      <c r="HOM53" s="1233"/>
      <c r="HON53" s="1233"/>
      <c r="HOO53" s="1233"/>
      <c r="HOP53" s="1233"/>
      <c r="HOQ53" s="1232"/>
      <c r="HOR53" s="1233"/>
      <c r="HOS53" s="1233"/>
      <c r="HOT53" s="1233"/>
      <c r="HOU53" s="1233"/>
      <c r="HOV53" s="1233"/>
      <c r="HOW53" s="1233"/>
      <c r="HOX53" s="1233"/>
      <c r="HOY53" s="1233"/>
      <c r="HOZ53" s="1232"/>
      <c r="HPA53" s="1233"/>
      <c r="HPB53" s="1233"/>
      <c r="HPC53" s="1233"/>
      <c r="HPD53" s="1233"/>
      <c r="HPE53" s="1233"/>
      <c r="HPF53" s="1233"/>
      <c r="HPG53" s="1233"/>
      <c r="HPH53" s="1233"/>
      <c r="HPI53" s="1232"/>
      <c r="HPJ53" s="1233"/>
      <c r="HPK53" s="1233"/>
      <c r="HPL53" s="1233"/>
      <c r="HPM53" s="1233"/>
      <c r="HPN53" s="1233"/>
      <c r="HPO53" s="1233"/>
      <c r="HPP53" s="1233"/>
      <c r="HPQ53" s="1233"/>
      <c r="HPR53" s="1232"/>
      <c r="HPS53" s="1233"/>
      <c r="HPT53" s="1233"/>
      <c r="HPU53" s="1233"/>
      <c r="HPV53" s="1233"/>
      <c r="HPW53" s="1233"/>
      <c r="HPX53" s="1233"/>
      <c r="HPY53" s="1233"/>
      <c r="HPZ53" s="1233"/>
      <c r="HQA53" s="1232"/>
      <c r="HQB53" s="1233"/>
      <c r="HQC53" s="1233"/>
      <c r="HQD53" s="1233"/>
      <c r="HQE53" s="1233"/>
      <c r="HQF53" s="1233"/>
      <c r="HQG53" s="1233"/>
      <c r="HQH53" s="1233"/>
      <c r="HQI53" s="1233"/>
      <c r="HQJ53" s="1232"/>
      <c r="HQK53" s="1233"/>
      <c r="HQL53" s="1233"/>
      <c r="HQM53" s="1233"/>
      <c r="HQN53" s="1233"/>
      <c r="HQO53" s="1233"/>
      <c r="HQP53" s="1233"/>
      <c r="HQQ53" s="1233"/>
      <c r="HQR53" s="1233"/>
      <c r="HQS53" s="1232"/>
      <c r="HQT53" s="1233"/>
      <c r="HQU53" s="1233"/>
      <c r="HQV53" s="1233"/>
      <c r="HQW53" s="1233"/>
      <c r="HQX53" s="1233"/>
      <c r="HQY53" s="1233"/>
      <c r="HQZ53" s="1233"/>
      <c r="HRA53" s="1233"/>
      <c r="HRB53" s="1232"/>
      <c r="HRC53" s="1233"/>
      <c r="HRD53" s="1233"/>
      <c r="HRE53" s="1233"/>
      <c r="HRF53" s="1233"/>
      <c r="HRG53" s="1233"/>
      <c r="HRH53" s="1233"/>
      <c r="HRI53" s="1233"/>
      <c r="HRJ53" s="1233"/>
      <c r="HRK53" s="1232"/>
      <c r="HRL53" s="1233"/>
      <c r="HRM53" s="1233"/>
      <c r="HRN53" s="1233"/>
      <c r="HRO53" s="1233"/>
      <c r="HRP53" s="1233"/>
      <c r="HRQ53" s="1233"/>
      <c r="HRR53" s="1233"/>
      <c r="HRS53" s="1233"/>
      <c r="HRT53" s="1232"/>
      <c r="HRU53" s="1233"/>
      <c r="HRV53" s="1233"/>
      <c r="HRW53" s="1233"/>
      <c r="HRX53" s="1233"/>
      <c r="HRY53" s="1233"/>
      <c r="HRZ53" s="1233"/>
      <c r="HSA53" s="1233"/>
      <c r="HSB53" s="1233"/>
      <c r="HSC53" s="1232"/>
      <c r="HSD53" s="1233"/>
      <c r="HSE53" s="1233"/>
      <c r="HSF53" s="1233"/>
      <c r="HSG53" s="1233"/>
      <c r="HSH53" s="1233"/>
      <c r="HSI53" s="1233"/>
      <c r="HSJ53" s="1233"/>
      <c r="HSK53" s="1233"/>
      <c r="HSL53" s="1232"/>
      <c r="HSM53" s="1233"/>
      <c r="HSN53" s="1233"/>
      <c r="HSO53" s="1233"/>
      <c r="HSP53" s="1233"/>
      <c r="HSQ53" s="1233"/>
      <c r="HSR53" s="1233"/>
      <c r="HSS53" s="1233"/>
      <c r="HST53" s="1233"/>
      <c r="HSU53" s="1232"/>
      <c r="HSV53" s="1233"/>
      <c r="HSW53" s="1233"/>
      <c r="HSX53" s="1233"/>
      <c r="HSY53" s="1233"/>
      <c r="HSZ53" s="1233"/>
      <c r="HTA53" s="1233"/>
      <c r="HTB53" s="1233"/>
      <c r="HTC53" s="1233"/>
      <c r="HTD53" s="1232"/>
      <c r="HTE53" s="1233"/>
      <c r="HTF53" s="1233"/>
      <c r="HTG53" s="1233"/>
      <c r="HTH53" s="1233"/>
      <c r="HTI53" s="1233"/>
      <c r="HTJ53" s="1233"/>
      <c r="HTK53" s="1233"/>
      <c r="HTL53" s="1233"/>
      <c r="HTM53" s="1232"/>
      <c r="HTN53" s="1233"/>
      <c r="HTO53" s="1233"/>
      <c r="HTP53" s="1233"/>
      <c r="HTQ53" s="1233"/>
      <c r="HTR53" s="1233"/>
      <c r="HTS53" s="1233"/>
      <c r="HTT53" s="1233"/>
      <c r="HTU53" s="1233"/>
      <c r="HTV53" s="1232"/>
      <c r="HTW53" s="1233"/>
      <c r="HTX53" s="1233"/>
      <c r="HTY53" s="1233"/>
      <c r="HTZ53" s="1233"/>
      <c r="HUA53" s="1233"/>
      <c r="HUB53" s="1233"/>
      <c r="HUC53" s="1233"/>
      <c r="HUD53" s="1233"/>
      <c r="HUE53" s="1232"/>
      <c r="HUF53" s="1233"/>
      <c r="HUG53" s="1233"/>
      <c r="HUH53" s="1233"/>
      <c r="HUI53" s="1233"/>
      <c r="HUJ53" s="1233"/>
      <c r="HUK53" s="1233"/>
      <c r="HUL53" s="1233"/>
      <c r="HUM53" s="1233"/>
      <c r="HUN53" s="1232"/>
      <c r="HUO53" s="1233"/>
      <c r="HUP53" s="1233"/>
      <c r="HUQ53" s="1233"/>
      <c r="HUR53" s="1233"/>
      <c r="HUS53" s="1233"/>
      <c r="HUT53" s="1233"/>
      <c r="HUU53" s="1233"/>
      <c r="HUV53" s="1233"/>
      <c r="HUW53" s="1232"/>
      <c r="HUX53" s="1233"/>
      <c r="HUY53" s="1233"/>
      <c r="HUZ53" s="1233"/>
      <c r="HVA53" s="1233"/>
      <c r="HVB53" s="1233"/>
      <c r="HVC53" s="1233"/>
      <c r="HVD53" s="1233"/>
      <c r="HVE53" s="1233"/>
      <c r="HVF53" s="1232"/>
      <c r="HVG53" s="1233"/>
      <c r="HVH53" s="1233"/>
      <c r="HVI53" s="1233"/>
      <c r="HVJ53" s="1233"/>
      <c r="HVK53" s="1233"/>
      <c r="HVL53" s="1233"/>
      <c r="HVM53" s="1233"/>
      <c r="HVN53" s="1233"/>
      <c r="HVO53" s="1232"/>
      <c r="HVP53" s="1233"/>
      <c r="HVQ53" s="1233"/>
      <c r="HVR53" s="1233"/>
      <c r="HVS53" s="1233"/>
      <c r="HVT53" s="1233"/>
      <c r="HVU53" s="1233"/>
      <c r="HVV53" s="1233"/>
      <c r="HVW53" s="1233"/>
      <c r="HVX53" s="1232"/>
      <c r="HVY53" s="1233"/>
      <c r="HVZ53" s="1233"/>
      <c r="HWA53" s="1233"/>
      <c r="HWB53" s="1233"/>
      <c r="HWC53" s="1233"/>
      <c r="HWD53" s="1233"/>
      <c r="HWE53" s="1233"/>
      <c r="HWF53" s="1233"/>
      <c r="HWG53" s="1232"/>
      <c r="HWH53" s="1233"/>
      <c r="HWI53" s="1233"/>
      <c r="HWJ53" s="1233"/>
      <c r="HWK53" s="1233"/>
      <c r="HWL53" s="1233"/>
      <c r="HWM53" s="1233"/>
      <c r="HWN53" s="1233"/>
      <c r="HWO53" s="1233"/>
      <c r="HWP53" s="1232"/>
      <c r="HWQ53" s="1233"/>
      <c r="HWR53" s="1233"/>
      <c r="HWS53" s="1233"/>
      <c r="HWT53" s="1233"/>
      <c r="HWU53" s="1233"/>
      <c r="HWV53" s="1233"/>
      <c r="HWW53" s="1233"/>
      <c r="HWX53" s="1233"/>
      <c r="HWY53" s="1232"/>
      <c r="HWZ53" s="1233"/>
      <c r="HXA53" s="1233"/>
      <c r="HXB53" s="1233"/>
      <c r="HXC53" s="1233"/>
      <c r="HXD53" s="1233"/>
      <c r="HXE53" s="1233"/>
      <c r="HXF53" s="1233"/>
      <c r="HXG53" s="1233"/>
      <c r="HXH53" s="1232"/>
      <c r="HXI53" s="1233"/>
      <c r="HXJ53" s="1233"/>
      <c r="HXK53" s="1233"/>
      <c r="HXL53" s="1233"/>
      <c r="HXM53" s="1233"/>
      <c r="HXN53" s="1233"/>
      <c r="HXO53" s="1233"/>
      <c r="HXP53" s="1233"/>
      <c r="HXQ53" s="1232"/>
      <c r="HXR53" s="1233"/>
      <c r="HXS53" s="1233"/>
      <c r="HXT53" s="1233"/>
      <c r="HXU53" s="1233"/>
      <c r="HXV53" s="1233"/>
      <c r="HXW53" s="1233"/>
      <c r="HXX53" s="1233"/>
      <c r="HXY53" s="1233"/>
      <c r="HXZ53" s="1232"/>
      <c r="HYA53" s="1233"/>
      <c r="HYB53" s="1233"/>
      <c r="HYC53" s="1233"/>
      <c r="HYD53" s="1233"/>
      <c r="HYE53" s="1233"/>
      <c r="HYF53" s="1233"/>
      <c r="HYG53" s="1233"/>
      <c r="HYH53" s="1233"/>
      <c r="HYI53" s="1232"/>
      <c r="HYJ53" s="1233"/>
      <c r="HYK53" s="1233"/>
      <c r="HYL53" s="1233"/>
      <c r="HYM53" s="1233"/>
      <c r="HYN53" s="1233"/>
      <c r="HYO53" s="1233"/>
      <c r="HYP53" s="1233"/>
      <c r="HYQ53" s="1233"/>
      <c r="HYR53" s="1232"/>
      <c r="HYS53" s="1233"/>
      <c r="HYT53" s="1233"/>
      <c r="HYU53" s="1233"/>
      <c r="HYV53" s="1233"/>
      <c r="HYW53" s="1233"/>
      <c r="HYX53" s="1233"/>
      <c r="HYY53" s="1233"/>
      <c r="HYZ53" s="1233"/>
      <c r="HZA53" s="1232"/>
      <c r="HZB53" s="1233"/>
      <c r="HZC53" s="1233"/>
      <c r="HZD53" s="1233"/>
      <c r="HZE53" s="1233"/>
      <c r="HZF53" s="1233"/>
      <c r="HZG53" s="1233"/>
      <c r="HZH53" s="1233"/>
      <c r="HZI53" s="1233"/>
      <c r="HZJ53" s="1232"/>
      <c r="HZK53" s="1233"/>
      <c r="HZL53" s="1233"/>
      <c r="HZM53" s="1233"/>
      <c r="HZN53" s="1233"/>
      <c r="HZO53" s="1233"/>
      <c r="HZP53" s="1233"/>
      <c r="HZQ53" s="1233"/>
      <c r="HZR53" s="1233"/>
      <c r="HZS53" s="1232"/>
      <c r="HZT53" s="1233"/>
      <c r="HZU53" s="1233"/>
      <c r="HZV53" s="1233"/>
      <c r="HZW53" s="1233"/>
      <c r="HZX53" s="1233"/>
      <c r="HZY53" s="1233"/>
      <c r="HZZ53" s="1233"/>
      <c r="IAA53" s="1233"/>
      <c r="IAB53" s="1232"/>
      <c r="IAC53" s="1233"/>
      <c r="IAD53" s="1233"/>
      <c r="IAE53" s="1233"/>
      <c r="IAF53" s="1233"/>
      <c r="IAG53" s="1233"/>
      <c r="IAH53" s="1233"/>
      <c r="IAI53" s="1233"/>
      <c r="IAJ53" s="1233"/>
      <c r="IAK53" s="1232"/>
      <c r="IAL53" s="1233"/>
      <c r="IAM53" s="1233"/>
      <c r="IAN53" s="1233"/>
      <c r="IAO53" s="1233"/>
      <c r="IAP53" s="1233"/>
      <c r="IAQ53" s="1233"/>
      <c r="IAR53" s="1233"/>
      <c r="IAS53" s="1233"/>
      <c r="IAT53" s="1232"/>
      <c r="IAU53" s="1233"/>
      <c r="IAV53" s="1233"/>
      <c r="IAW53" s="1233"/>
      <c r="IAX53" s="1233"/>
      <c r="IAY53" s="1233"/>
      <c r="IAZ53" s="1233"/>
      <c r="IBA53" s="1233"/>
      <c r="IBB53" s="1233"/>
      <c r="IBC53" s="1232"/>
      <c r="IBD53" s="1233"/>
      <c r="IBE53" s="1233"/>
      <c r="IBF53" s="1233"/>
      <c r="IBG53" s="1233"/>
      <c r="IBH53" s="1233"/>
      <c r="IBI53" s="1233"/>
      <c r="IBJ53" s="1233"/>
      <c r="IBK53" s="1233"/>
      <c r="IBL53" s="1232"/>
      <c r="IBM53" s="1233"/>
      <c r="IBN53" s="1233"/>
      <c r="IBO53" s="1233"/>
      <c r="IBP53" s="1233"/>
      <c r="IBQ53" s="1233"/>
      <c r="IBR53" s="1233"/>
      <c r="IBS53" s="1233"/>
      <c r="IBT53" s="1233"/>
      <c r="IBU53" s="1232"/>
      <c r="IBV53" s="1233"/>
      <c r="IBW53" s="1233"/>
      <c r="IBX53" s="1233"/>
      <c r="IBY53" s="1233"/>
      <c r="IBZ53" s="1233"/>
      <c r="ICA53" s="1233"/>
      <c r="ICB53" s="1233"/>
      <c r="ICC53" s="1233"/>
      <c r="ICD53" s="1232"/>
      <c r="ICE53" s="1233"/>
      <c r="ICF53" s="1233"/>
      <c r="ICG53" s="1233"/>
      <c r="ICH53" s="1233"/>
      <c r="ICI53" s="1233"/>
      <c r="ICJ53" s="1233"/>
      <c r="ICK53" s="1233"/>
      <c r="ICL53" s="1233"/>
      <c r="ICM53" s="1232"/>
      <c r="ICN53" s="1233"/>
      <c r="ICO53" s="1233"/>
      <c r="ICP53" s="1233"/>
      <c r="ICQ53" s="1233"/>
      <c r="ICR53" s="1233"/>
      <c r="ICS53" s="1233"/>
      <c r="ICT53" s="1233"/>
      <c r="ICU53" s="1233"/>
      <c r="ICV53" s="1232"/>
      <c r="ICW53" s="1233"/>
      <c r="ICX53" s="1233"/>
      <c r="ICY53" s="1233"/>
      <c r="ICZ53" s="1233"/>
      <c r="IDA53" s="1233"/>
      <c r="IDB53" s="1233"/>
      <c r="IDC53" s="1233"/>
      <c r="IDD53" s="1233"/>
      <c r="IDE53" s="1232"/>
      <c r="IDF53" s="1233"/>
      <c r="IDG53" s="1233"/>
      <c r="IDH53" s="1233"/>
      <c r="IDI53" s="1233"/>
      <c r="IDJ53" s="1233"/>
      <c r="IDK53" s="1233"/>
      <c r="IDL53" s="1233"/>
      <c r="IDM53" s="1233"/>
      <c r="IDN53" s="1232"/>
      <c r="IDO53" s="1233"/>
      <c r="IDP53" s="1233"/>
      <c r="IDQ53" s="1233"/>
      <c r="IDR53" s="1233"/>
      <c r="IDS53" s="1233"/>
      <c r="IDT53" s="1233"/>
      <c r="IDU53" s="1233"/>
      <c r="IDV53" s="1233"/>
      <c r="IDW53" s="1232"/>
      <c r="IDX53" s="1233"/>
      <c r="IDY53" s="1233"/>
      <c r="IDZ53" s="1233"/>
      <c r="IEA53" s="1233"/>
      <c r="IEB53" s="1233"/>
      <c r="IEC53" s="1233"/>
      <c r="IED53" s="1233"/>
      <c r="IEE53" s="1233"/>
      <c r="IEF53" s="1232"/>
      <c r="IEG53" s="1233"/>
      <c r="IEH53" s="1233"/>
      <c r="IEI53" s="1233"/>
      <c r="IEJ53" s="1233"/>
      <c r="IEK53" s="1233"/>
      <c r="IEL53" s="1233"/>
      <c r="IEM53" s="1233"/>
      <c r="IEN53" s="1233"/>
      <c r="IEO53" s="1232"/>
      <c r="IEP53" s="1233"/>
      <c r="IEQ53" s="1233"/>
      <c r="IER53" s="1233"/>
      <c r="IES53" s="1233"/>
      <c r="IET53" s="1233"/>
      <c r="IEU53" s="1233"/>
      <c r="IEV53" s="1233"/>
      <c r="IEW53" s="1233"/>
      <c r="IEX53" s="1232"/>
      <c r="IEY53" s="1233"/>
      <c r="IEZ53" s="1233"/>
      <c r="IFA53" s="1233"/>
      <c r="IFB53" s="1233"/>
      <c r="IFC53" s="1233"/>
      <c r="IFD53" s="1233"/>
      <c r="IFE53" s="1233"/>
      <c r="IFF53" s="1233"/>
      <c r="IFG53" s="1232"/>
      <c r="IFH53" s="1233"/>
      <c r="IFI53" s="1233"/>
      <c r="IFJ53" s="1233"/>
      <c r="IFK53" s="1233"/>
      <c r="IFL53" s="1233"/>
      <c r="IFM53" s="1233"/>
      <c r="IFN53" s="1233"/>
      <c r="IFO53" s="1233"/>
      <c r="IFP53" s="1232"/>
      <c r="IFQ53" s="1233"/>
      <c r="IFR53" s="1233"/>
      <c r="IFS53" s="1233"/>
      <c r="IFT53" s="1233"/>
      <c r="IFU53" s="1233"/>
      <c r="IFV53" s="1233"/>
      <c r="IFW53" s="1233"/>
      <c r="IFX53" s="1233"/>
      <c r="IFY53" s="1232"/>
      <c r="IFZ53" s="1233"/>
      <c r="IGA53" s="1233"/>
      <c r="IGB53" s="1233"/>
      <c r="IGC53" s="1233"/>
      <c r="IGD53" s="1233"/>
      <c r="IGE53" s="1233"/>
      <c r="IGF53" s="1233"/>
      <c r="IGG53" s="1233"/>
      <c r="IGH53" s="1232"/>
      <c r="IGI53" s="1233"/>
      <c r="IGJ53" s="1233"/>
      <c r="IGK53" s="1233"/>
      <c r="IGL53" s="1233"/>
      <c r="IGM53" s="1233"/>
      <c r="IGN53" s="1233"/>
      <c r="IGO53" s="1233"/>
      <c r="IGP53" s="1233"/>
      <c r="IGQ53" s="1232"/>
      <c r="IGR53" s="1233"/>
      <c r="IGS53" s="1233"/>
      <c r="IGT53" s="1233"/>
      <c r="IGU53" s="1233"/>
      <c r="IGV53" s="1233"/>
      <c r="IGW53" s="1233"/>
      <c r="IGX53" s="1233"/>
      <c r="IGY53" s="1233"/>
      <c r="IGZ53" s="1232"/>
      <c r="IHA53" s="1233"/>
      <c r="IHB53" s="1233"/>
      <c r="IHC53" s="1233"/>
      <c r="IHD53" s="1233"/>
      <c r="IHE53" s="1233"/>
      <c r="IHF53" s="1233"/>
      <c r="IHG53" s="1233"/>
      <c r="IHH53" s="1233"/>
      <c r="IHI53" s="1232"/>
      <c r="IHJ53" s="1233"/>
      <c r="IHK53" s="1233"/>
      <c r="IHL53" s="1233"/>
      <c r="IHM53" s="1233"/>
      <c r="IHN53" s="1233"/>
      <c r="IHO53" s="1233"/>
      <c r="IHP53" s="1233"/>
      <c r="IHQ53" s="1233"/>
      <c r="IHR53" s="1232"/>
      <c r="IHS53" s="1233"/>
      <c r="IHT53" s="1233"/>
      <c r="IHU53" s="1233"/>
      <c r="IHV53" s="1233"/>
      <c r="IHW53" s="1233"/>
      <c r="IHX53" s="1233"/>
      <c r="IHY53" s="1233"/>
      <c r="IHZ53" s="1233"/>
      <c r="IIA53" s="1232"/>
      <c r="IIB53" s="1233"/>
      <c r="IIC53" s="1233"/>
      <c r="IID53" s="1233"/>
      <c r="IIE53" s="1233"/>
      <c r="IIF53" s="1233"/>
      <c r="IIG53" s="1233"/>
      <c r="IIH53" s="1233"/>
      <c r="III53" s="1233"/>
      <c r="IIJ53" s="1232"/>
      <c r="IIK53" s="1233"/>
      <c r="IIL53" s="1233"/>
      <c r="IIM53" s="1233"/>
      <c r="IIN53" s="1233"/>
      <c r="IIO53" s="1233"/>
      <c r="IIP53" s="1233"/>
      <c r="IIQ53" s="1233"/>
      <c r="IIR53" s="1233"/>
      <c r="IIS53" s="1232"/>
      <c r="IIT53" s="1233"/>
      <c r="IIU53" s="1233"/>
      <c r="IIV53" s="1233"/>
      <c r="IIW53" s="1233"/>
      <c r="IIX53" s="1233"/>
      <c r="IIY53" s="1233"/>
      <c r="IIZ53" s="1233"/>
      <c r="IJA53" s="1233"/>
      <c r="IJB53" s="1232"/>
      <c r="IJC53" s="1233"/>
      <c r="IJD53" s="1233"/>
      <c r="IJE53" s="1233"/>
      <c r="IJF53" s="1233"/>
      <c r="IJG53" s="1233"/>
      <c r="IJH53" s="1233"/>
      <c r="IJI53" s="1233"/>
      <c r="IJJ53" s="1233"/>
      <c r="IJK53" s="1232"/>
      <c r="IJL53" s="1233"/>
      <c r="IJM53" s="1233"/>
      <c r="IJN53" s="1233"/>
      <c r="IJO53" s="1233"/>
      <c r="IJP53" s="1233"/>
      <c r="IJQ53" s="1233"/>
      <c r="IJR53" s="1233"/>
      <c r="IJS53" s="1233"/>
      <c r="IJT53" s="1232"/>
      <c r="IJU53" s="1233"/>
      <c r="IJV53" s="1233"/>
      <c r="IJW53" s="1233"/>
      <c r="IJX53" s="1233"/>
      <c r="IJY53" s="1233"/>
      <c r="IJZ53" s="1233"/>
      <c r="IKA53" s="1233"/>
      <c r="IKB53" s="1233"/>
      <c r="IKC53" s="1232"/>
      <c r="IKD53" s="1233"/>
      <c r="IKE53" s="1233"/>
      <c r="IKF53" s="1233"/>
      <c r="IKG53" s="1233"/>
      <c r="IKH53" s="1233"/>
      <c r="IKI53" s="1233"/>
      <c r="IKJ53" s="1233"/>
      <c r="IKK53" s="1233"/>
      <c r="IKL53" s="1232"/>
      <c r="IKM53" s="1233"/>
      <c r="IKN53" s="1233"/>
      <c r="IKO53" s="1233"/>
      <c r="IKP53" s="1233"/>
      <c r="IKQ53" s="1233"/>
      <c r="IKR53" s="1233"/>
      <c r="IKS53" s="1233"/>
      <c r="IKT53" s="1233"/>
      <c r="IKU53" s="1232"/>
      <c r="IKV53" s="1233"/>
      <c r="IKW53" s="1233"/>
      <c r="IKX53" s="1233"/>
      <c r="IKY53" s="1233"/>
      <c r="IKZ53" s="1233"/>
      <c r="ILA53" s="1233"/>
      <c r="ILB53" s="1233"/>
      <c r="ILC53" s="1233"/>
      <c r="ILD53" s="1232"/>
      <c r="ILE53" s="1233"/>
      <c r="ILF53" s="1233"/>
      <c r="ILG53" s="1233"/>
      <c r="ILH53" s="1233"/>
      <c r="ILI53" s="1233"/>
      <c r="ILJ53" s="1233"/>
      <c r="ILK53" s="1233"/>
      <c r="ILL53" s="1233"/>
      <c r="ILM53" s="1232"/>
      <c r="ILN53" s="1233"/>
      <c r="ILO53" s="1233"/>
      <c r="ILP53" s="1233"/>
      <c r="ILQ53" s="1233"/>
      <c r="ILR53" s="1233"/>
      <c r="ILS53" s="1233"/>
      <c r="ILT53" s="1233"/>
      <c r="ILU53" s="1233"/>
      <c r="ILV53" s="1232"/>
      <c r="ILW53" s="1233"/>
      <c r="ILX53" s="1233"/>
      <c r="ILY53" s="1233"/>
      <c r="ILZ53" s="1233"/>
      <c r="IMA53" s="1233"/>
      <c r="IMB53" s="1233"/>
      <c r="IMC53" s="1233"/>
      <c r="IMD53" s="1233"/>
      <c r="IME53" s="1232"/>
      <c r="IMF53" s="1233"/>
      <c r="IMG53" s="1233"/>
      <c r="IMH53" s="1233"/>
      <c r="IMI53" s="1233"/>
      <c r="IMJ53" s="1233"/>
      <c r="IMK53" s="1233"/>
      <c r="IML53" s="1233"/>
      <c r="IMM53" s="1233"/>
      <c r="IMN53" s="1232"/>
      <c r="IMO53" s="1233"/>
      <c r="IMP53" s="1233"/>
      <c r="IMQ53" s="1233"/>
      <c r="IMR53" s="1233"/>
      <c r="IMS53" s="1233"/>
      <c r="IMT53" s="1233"/>
      <c r="IMU53" s="1233"/>
      <c r="IMV53" s="1233"/>
      <c r="IMW53" s="1232"/>
      <c r="IMX53" s="1233"/>
      <c r="IMY53" s="1233"/>
      <c r="IMZ53" s="1233"/>
      <c r="INA53" s="1233"/>
      <c r="INB53" s="1233"/>
      <c r="INC53" s="1233"/>
      <c r="IND53" s="1233"/>
      <c r="INE53" s="1233"/>
      <c r="INF53" s="1232"/>
      <c r="ING53" s="1233"/>
      <c r="INH53" s="1233"/>
      <c r="INI53" s="1233"/>
      <c r="INJ53" s="1233"/>
      <c r="INK53" s="1233"/>
      <c r="INL53" s="1233"/>
      <c r="INM53" s="1233"/>
      <c r="INN53" s="1233"/>
      <c r="INO53" s="1232"/>
      <c r="INP53" s="1233"/>
      <c r="INQ53" s="1233"/>
      <c r="INR53" s="1233"/>
      <c r="INS53" s="1233"/>
      <c r="INT53" s="1233"/>
      <c r="INU53" s="1233"/>
      <c r="INV53" s="1233"/>
      <c r="INW53" s="1233"/>
      <c r="INX53" s="1232"/>
      <c r="INY53" s="1233"/>
      <c r="INZ53" s="1233"/>
      <c r="IOA53" s="1233"/>
      <c r="IOB53" s="1233"/>
      <c r="IOC53" s="1233"/>
      <c r="IOD53" s="1233"/>
      <c r="IOE53" s="1233"/>
      <c r="IOF53" s="1233"/>
      <c r="IOG53" s="1232"/>
      <c r="IOH53" s="1233"/>
      <c r="IOI53" s="1233"/>
      <c r="IOJ53" s="1233"/>
      <c r="IOK53" s="1233"/>
      <c r="IOL53" s="1233"/>
      <c r="IOM53" s="1233"/>
      <c r="ION53" s="1233"/>
      <c r="IOO53" s="1233"/>
      <c r="IOP53" s="1232"/>
      <c r="IOQ53" s="1233"/>
      <c r="IOR53" s="1233"/>
      <c r="IOS53" s="1233"/>
      <c r="IOT53" s="1233"/>
      <c r="IOU53" s="1233"/>
      <c r="IOV53" s="1233"/>
      <c r="IOW53" s="1233"/>
      <c r="IOX53" s="1233"/>
      <c r="IOY53" s="1232"/>
      <c r="IOZ53" s="1233"/>
      <c r="IPA53" s="1233"/>
      <c r="IPB53" s="1233"/>
      <c r="IPC53" s="1233"/>
      <c r="IPD53" s="1233"/>
      <c r="IPE53" s="1233"/>
      <c r="IPF53" s="1233"/>
      <c r="IPG53" s="1233"/>
      <c r="IPH53" s="1232"/>
      <c r="IPI53" s="1233"/>
      <c r="IPJ53" s="1233"/>
      <c r="IPK53" s="1233"/>
      <c r="IPL53" s="1233"/>
      <c r="IPM53" s="1233"/>
      <c r="IPN53" s="1233"/>
      <c r="IPO53" s="1233"/>
      <c r="IPP53" s="1233"/>
      <c r="IPQ53" s="1232"/>
      <c r="IPR53" s="1233"/>
      <c r="IPS53" s="1233"/>
      <c r="IPT53" s="1233"/>
      <c r="IPU53" s="1233"/>
      <c r="IPV53" s="1233"/>
      <c r="IPW53" s="1233"/>
      <c r="IPX53" s="1233"/>
      <c r="IPY53" s="1233"/>
      <c r="IPZ53" s="1232"/>
      <c r="IQA53" s="1233"/>
      <c r="IQB53" s="1233"/>
      <c r="IQC53" s="1233"/>
      <c r="IQD53" s="1233"/>
      <c r="IQE53" s="1233"/>
      <c r="IQF53" s="1233"/>
      <c r="IQG53" s="1233"/>
      <c r="IQH53" s="1233"/>
      <c r="IQI53" s="1232"/>
      <c r="IQJ53" s="1233"/>
      <c r="IQK53" s="1233"/>
      <c r="IQL53" s="1233"/>
      <c r="IQM53" s="1233"/>
      <c r="IQN53" s="1233"/>
      <c r="IQO53" s="1233"/>
      <c r="IQP53" s="1233"/>
      <c r="IQQ53" s="1233"/>
      <c r="IQR53" s="1232"/>
      <c r="IQS53" s="1233"/>
      <c r="IQT53" s="1233"/>
      <c r="IQU53" s="1233"/>
      <c r="IQV53" s="1233"/>
      <c r="IQW53" s="1233"/>
      <c r="IQX53" s="1233"/>
      <c r="IQY53" s="1233"/>
      <c r="IQZ53" s="1233"/>
      <c r="IRA53" s="1232"/>
      <c r="IRB53" s="1233"/>
      <c r="IRC53" s="1233"/>
      <c r="IRD53" s="1233"/>
      <c r="IRE53" s="1233"/>
      <c r="IRF53" s="1233"/>
      <c r="IRG53" s="1233"/>
      <c r="IRH53" s="1233"/>
      <c r="IRI53" s="1233"/>
      <c r="IRJ53" s="1232"/>
      <c r="IRK53" s="1233"/>
      <c r="IRL53" s="1233"/>
      <c r="IRM53" s="1233"/>
      <c r="IRN53" s="1233"/>
      <c r="IRO53" s="1233"/>
      <c r="IRP53" s="1233"/>
      <c r="IRQ53" s="1233"/>
      <c r="IRR53" s="1233"/>
      <c r="IRS53" s="1232"/>
      <c r="IRT53" s="1233"/>
      <c r="IRU53" s="1233"/>
      <c r="IRV53" s="1233"/>
      <c r="IRW53" s="1233"/>
      <c r="IRX53" s="1233"/>
      <c r="IRY53" s="1233"/>
      <c r="IRZ53" s="1233"/>
      <c r="ISA53" s="1233"/>
      <c r="ISB53" s="1232"/>
      <c r="ISC53" s="1233"/>
      <c r="ISD53" s="1233"/>
      <c r="ISE53" s="1233"/>
      <c r="ISF53" s="1233"/>
      <c r="ISG53" s="1233"/>
      <c r="ISH53" s="1233"/>
      <c r="ISI53" s="1233"/>
      <c r="ISJ53" s="1233"/>
      <c r="ISK53" s="1232"/>
      <c r="ISL53" s="1233"/>
      <c r="ISM53" s="1233"/>
      <c r="ISN53" s="1233"/>
      <c r="ISO53" s="1233"/>
      <c r="ISP53" s="1233"/>
      <c r="ISQ53" s="1233"/>
      <c r="ISR53" s="1233"/>
      <c r="ISS53" s="1233"/>
      <c r="IST53" s="1232"/>
      <c r="ISU53" s="1233"/>
      <c r="ISV53" s="1233"/>
      <c r="ISW53" s="1233"/>
      <c r="ISX53" s="1233"/>
      <c r="ISY53" s="1233"/>
      <c r="ISZ53" s="1233"/>
      <c r="ITA53" s="1233"/>
      <c r="ITB53" s="1233"/>
      <c r="ITC53" s="1232"/>
      <c r="ITD53" s="1233"/>
      <c r="ITE53" s="1233"/>
      <c r="ITF53" s="1233"/>
      <c r="ITG53" s="1233"/>
      <c r="ITH53" s="1233"/>
      <c r="ITI53" s="1233"/>
      <c r="ITJ53" s="1233"/>
      <c r="ITK53" s="1233"/>
      <c r="ITL53" s="1232"/>
      <c r="ITM53" s="1233"/>
      <c r="ITN53" s="1233"/>
      <c r="ITO53" s="1233"/>
      <c r="ITP53" s="1233"/>
      <c r="ITQ53" s="1233"/>
      <c r="ITR53" s="1233"/>
      <c r="ITS53" s="1233"/>
      <c r="ITT53" s="1233"/>
      <c r="ITU53" s="1232"/>
      <c r="ITV53" s="1233"/>
      <c r="ITW53" s="1233"/>
      <c r="ITX53" s="1233"/>
      <c r="ITY53" s="1233"/>
      <c r="ITZ53" s="1233"/>
      <c r="IUA53" s="1233"/>
      <c r="IUB53" s="1233"/>
      <c r="IUC53" s="1233"/>
      <c r="IUD53" s="1232"/>
      <c r="IUE53" s="1233"/>
      <c r="IUF53" s="1233"/>
      <c r="IUG53" s="1233"/>
      <c r="IUH53" s="1233"/>
      <c r="IUI53" s="1233"/>
      <c r="IUJ53" s="1233"/>
      <c r="IUK53" s="1233"/>
      <c r="IUL53" s="1233"/>
      <c r="IUM53" s="1232"/>
      <c r="IUN53" s="1233"/>
      <c r="IUO53" s="1233"/>
      <c r="IUP53" s="1233"/>
      <c r="IUQ53" s="1233"/>
      <c r="IUR53" s="1233"/>
      <c r="IUS53" s="1233"/>
      <c r="IUT53" s="1233"/>
      <c r="IUU53" s="1233"/>
      <c r="IUV53" s="1232"/>
      <c r="IUW53" s="1233"/>
      <c r="IUX53" s="1233"/>
      <c r="IUY53" s="1233"/>
      <c r="IUZ53" s="1233"/>
      <c r="IVA53" s="1233"/>
      <c r="IVB53" s="1233"/>
      <c r="IVC53" s="1233"/>
      <c r="IVD53" s="1233"/>
      <c r="IVE53" s="1232"/>
      <c r="IVF53" s="1233"/>
      <c r="IVG53" s="1233"/>
      <c r="IVH53" s="1233"/>
      <c r="IVI53" s="1233"/>
      <c r="IVJ53" s="1233"/>
      <c r="IVK53" s="1233"/>
      <c r="IVL53" s="1233"/>
      <c r="IVM53" s="1233"/>
      <c r="IVN53" s="1232"/>
      <c r="IVO53" s="1233"/>
      <c r="IVP53" s="1233"/>
      <c r="IVQ53" s="1233"/>
      <c r="IVR53" s="1233"/>
      <c r="IVS53" s="1233"/>
      <c r="IVT53" s="1233"/>
      <c r="IVU53" s="1233"/>
      <c r="IVV53" s="1233"/>
      <c r="IVW53" s="1232"/>
      <c r="IVX53" s="1233"/>
      <c r="IVY53" s="1233"/>
      <c r="IVZ53" s="1233"/>
      <c r="IWA53" s="1233"/>
      <c r="IWB53" s="1233"/>
      <c r="IWC53" s="1233"/>
      <c r="IWD53" s="1233"/>
      <c r="IWE53" s="1233"/>
      <c r="IWF53" s="1232"/>
      <c r="IWG53" s="1233"/>
      <c r="IWH53" s="1233"/>
      <c r="IWI53" s="1233"/>
      <c r="IWJ53" s="1233"/>
      <c r="IWK53" s="1233"/>
      <c r="IWL53" s="1233"/>
      <c r="IWM53" s="1233"/>
      <c r="IWN53" s="1233"/>
      <c r="IWO53" s="1232"/>
      <c r="IWP53" s="1233"/>
      <c r="IWQ53" s="1233"/>
      <c r="IWR53" s="1233"/>
      <c r="IWS53" s="1233"/>
      <c r="IWT53" s="1233"/>
      <c r="IWU53" s="1233"/>
      <c r="IWV53" s="1233"/>
      <c r="IWW53" s="1233"/>
      <c r="IWX53" s="1232"/>
      <c r="IWY53" s="1233"/>
      <c r="IWZ53" s="1233"/>
      <c r="IXA53" s="1233"/>
      <c r="IXB53" s="1233"/>
      <c r="IXC53" s="1233"/>
      <c r="IXD53" s="1233"/>
      <c r="IXE53" s="1233"/>
      <c r="IXF53" s="1233"/>
      <c r="IXG53" s="1232"/>
      <c r="IXH53" s="1233"/>
      <c r="IXI53" s="1233"/>
      <c r="IXJ53" s="1233"/>
      <c r="IXK53" s="1233"/>
      <c r="IXL53" s="1233"/>
      <c r="IXM53" s="1233"/>
      <c r="IXN53" s="1233"/>
      <c r="IXO53" s="1233"/>
      <c r="IXP53" s="1232"/>
      <c r="IXQ53" s="1233"/>
      <c r="IXR53" s="1233"/>
      <c r="IXS53" s="1233"/>
      <c r="IXT53" s="1233"/>
      <c r="IXU53" s="1233"/>
      <c r="IXV53" s="1233"/>
      <c r="IXW53" s="1233"/>
      <c r="IXX53" s="1233"/>
      <c r="IXY53" s="1232"/>
      <c r="IXZ53" s="1233"/>
      <c r="IYA53" s="1233"/>
      <c r="IYB53" s="1233"/>
      <c r="IYC53" s="1233"/>
      <c r="IYD53" s="1233"/>
      <c r="IYE53" s="1233"/>
      <c r="IYF53" s="1233"/>
      <c r="IYG53" s="1233"/>
      <c r="IYH53" s="1232"/>
      <c r="IYI53" s="1233"/>
      <c r="IYJ53" s="1233"/>
      <c r="IYK53" s="1233"/>
      <c r="IYL53" s="1233"/>
      <c r="IYM53" s="1233"/>
      <c r="IYN53" s="1233"/>
      <c r="IYO53" s="1233"/>
      <c r="IYP53" s="1233"/>
      <c r="IYQ53" s="1232"/>
      <c r="IYR53" s="1233"/>
      <c r="IYS53" s="1233"/>
      <c r="IYT53" s="1233"/>
      <c r="IYU53" s="1233"/>
      <c r="IYV53" s="1233"/>
      <c r="IYW53" s="1233"/>
      <c r="IYX53" s="1233"/>
      <c r="IYY53" s="1233"/>
      <c r="IYZ53" s="1232"/>
      <c r="IZA53" s="1233"/>
      <c r="IZB53" s="1233"/>
      <c r="IZC53" s="1233"/>
      <c r="IZD53" s="1233"/>
      <c r="IZE53" s="1233"/>
      <c r="IZF53" s="1233"/>
      <c r="IZG53" s="1233"/>
      <c r="IZH53" s="1233"/>
      <c r="IZI53" s="1232"/>
      <c r="IZJ53" s="1233"/>
      <c r="IZK53" s="1233"/>
      <c r="IZL53" s="1233"/>
      <c r="IZM53" s="1233"/>
      <c r="IZN53" s="1233"/>
      <c r="IZO53" s="1233"/>
      <c r="IZP53" s="1233"/>
      <c r="IZQ53" s="1233"/>
      <c r="IZR53" s="1232"/>
      <c r="IZS53" s="1233"/>
      <c r="IZT53" s="1233"/>
      <c r="IZU53" s="1233"/>
      <c r="IZV53" s="1233"/>
      <c r="IZW53" s="1233"/>
      <c r="IZX53" s="1233"/>
      <c r="IZY53" s="1233"/>
      <c r="IZZ53" s="1233"/>
      <c r="JAA53" s="1232"/>
      <c r="JAB53" s="1233"/>
      <c r="JAC53" s="1233"/>
      <c r="JAD53" s="1233"/>
      <c r="JAE53" s="1233"/>
      <c r="JAF53" s="1233"/>
      <c r="JAG53" s="1233"/>
      <c r="JAH53" s="1233"/>
      <c r="JAI53" s="1233"/>
      <c r="JAJ53" s="1232"/>
      <c r="JAK53" s="1233"/>
      <c r="JAL53" s="1233"/>
      <c r="JAM53" s="1233"/>
      <c r="JAN53" s="1233"/>
      <c r="JAO53" s="1233"/>
      <c r="JAP53" s="1233"/>
      <c r="JAQ53" s="1233"/>
      <c r="JAR53" s="1233"/>
      <c r="JAS53" s="1232"/>
      <c r="JAT53" s="1233"/>
      <c r="JAU53" s="1233"/>
      <c r="JAV53" s="1233"/>
      <c r="JAW53" s="1233"/>
      <c r="JAX53" s="1233"/>
      <c r="JAY53" s="1233"/>
      <c r="JAZ53" s="1233"/>
      <c r="JBA53" s="1233"/>
      <c r="JBB53" s="1232"/>
      <c r="JBC53" s="1233"/>
      <c r="JBD53" s="1233"/>
      <c r="JBE53" s="1233"/>
      <c r="JBF53" s="1233"/>
      <c r="JBG53" s="1233"/>
      <c r="JBH53" s="1233"/>
      <c r="JBI53" s="1233"/>
      <c r="JBJ53" s="1233"/>
      <c r="JBK53" s="1232"/>
      <c r="JBL53" s="1233"/>
      <c r="JBM53" s="1233"/>
      <c r="JBN53" s="1233"/>
      <c r="JBO53" s="1233"/>
      <c r="JBP53" s="1233"/>
      <c r="JBQ53" s="1233"/>
      <c r="JBR53" s="1233"/>
      <c r="JBS53" s="1233"/>
      <c r="JBT53" s="1232"/>
      <c r="JBU53" s="1233"/>
      <c r="JBV53" s="1233"/>
      <c r="JBW53" s="1233"/>
      <c r="JBX53" s="1233"/>
      <c r="JBY53" s="1233"/>
      <c r="JBZ53" s="1233"/>
      <c r="JCA53" s="1233"/>
      <c r="JCB53" s="1233"/>
      <c r="JCC53" s="1232"/>
      <c r="JCD53" s="1233"/>
      <c r="JCE53" s="1233"/>
      <c r="JCF53" s="1233"/>
      <c r="JCG53" s="1233"/>
      <c r="JCH53" s="1233"/>
      <c r="JCI53" s="1233"/>
      <c r="JCJ53" s="1233"/>
      <c r="JCK53" s="1233"/>
      <c r="JCL53" s="1232"/>
      <c r="JCM53" s="1233"/>
      <c r="JCN53" s="1233"/>
      <c r="JCO53" s="1233"/>
      <c r="JCP53" s="1233"/>
      <c r="JCQ53" s="1233"/>
      <c r="JCR53" s="1233"/>
      <c r="JCS53" s="1233"/>
      <c r="JCT53" s="1233"/>
      <c r="JCU53" s="1232"/>
      <c r="JCV53" s="1233"/>
      <c r="JCW53" s="1233"/>
      <c r="JCX53" s="1233"/>
      <c r="JCY53" s="1233"/>
      <c r="JCZ53" s="1233"/>
      <c r="JDA53" s="1233"/>
      <c r="JDB53" s="1233"/>
      <c r="JDC53" s="1233"/>
      <c r="JDD53" s="1232"/>
      <c r="JDE53" s="1233"/>
      <c r="JDF53" s="1233"/>
      <c r="JDG53" s="1233"/>
      <c r="JDH53" s="1233"/>
      <c r="JDI53" s="1233"/>
      <c r="JDJ53" s="1233"/>
      <c r="JDK53" s="1233"/>
      <c r="JDL53" s="1233"/>
      <c r="JDM53" s="1232"/>
      <c r="JDN53" s="1233"/>
      <c r="JDO53" s="1233"/>
      <c r="JDP53" s="1233"/>
      <c r="JDQ53" s="1233"/>
      <c r="JDR53" s="1233"/>
      <c r="JDS53" s="1233"/>
      <c r="JDT53" s="1233"/>
      <c r="JDU53" s="1233"/>
      <c r="JDV53" s="1232"/>
      <c r="JDW53" s="1233"/>
      <c r="JDX53" s="1233"/>
      <c r="JDY53" s="1233"/>
      <c r="JDZ53" s="1233"/>
      <c r="JEA53" s="1233"/>
      <c r="JEB53" s="1233"/>
      <c r="JEC53" s="1233"/>
      <c r="JED53" s="1233"/>
      <c r="JEE53" s="1232"/>
      <c r="JEF53" s="1233"/>
      <c r="JEG53" s="1233"/>
      <c r="JEH53" s="1233"/>
      <c r="JEI53" s="1233"/>
      <c r="JEJ53" s="1233"/>
      <c r="JEK53" s="1233"/>
      <c r="JEL53" s="1233"/>
      <c r="JEM53" s="1233"/>
      <c r="JEN53" s="1232"/>
      <c r="JEO53" s="1233"/>
      <c r="JEP53" s="1233"/>
      <c r="JEQ53" s="1233"/>
      <c r="JER53" s="1233"/>
      <c r="JES53" s="1233"/>
      <c r="JET53" s="1233"/>
      <c r="JEU53" s="1233"/>
      <c r="JEV53" s="1233"/>
      <c r="JEW53" s="1232"/>
      <c r="JEX53" s="1233"/>
      <c r="JEY53" s="1233"/>
      <c r="JEZ53" s="1233"/>
      <c r="JFA53" s="1233"/>
      <c r="JFB53" s="1233"/>
      <c r="JFC53" s="1233"/>
      <c r="JFD53" s="1233"/>
      <c r="JFE53" s="1233"/>
      <c r="JFF53" s="1232"/>
      <c r="JFG53" s="1233"/>
      <c r="JFH53" s="1233"/>
      <c r="JFI53" s="1233"/>
      <c r="JFJ53" s="1233"/>
      <c r="JFK53" s="1233"/>
      <c r="JFL53" s="1233"/>
      <c r="JFM53" s="1233"/>
      <c r="JFN53" s="1233"/>
      <c r="JFO53" s="1232"/>
      <c r="JFP53" s="1233"/>
      <c r="JFQ53" s="1233"/>
      <c r="JFR53" s="1233"/>
      <c r="JFS53" s="1233"/>
      <c r="JFT53" s="1233"/>
      <c r="JFU53" s="1233"/>
      <c r="JFV53" s="1233"/>
      <c r="JFW53" s="1233"/>
      <c r="JFX53" s="1232"/>
      <c r="JFY53" s="1233"/>
      <c r="JFZ53" s="1233"/>
      <c r="JGA53" s="1233"/>
      <c r="JGB53" s="1233"/>
      <c r="JGC53" s="1233"/>
      <c r="JGD53" s="1233"/>
      <c r="JGE53" s="1233"/>
      <c r="JGF53" s="1233"/>
      <c r="JGG53" s="1232"/>
      <c r="JGH53" s="1233"/>
      <c r="JGI53" s="1233"/>
      <c r="JGJ53" s="1233"/>
      <c r="JGK53" s="1233"/>
      <c r="JGL53" s="1233"/>
      <c r="JGM53" s="1233"/>
      <c r="JGN53" s="1233"/>
      <c r="JGO53" s="1233"/>
      <c r="JGP53" s="1232"/>
      <c r="JGQ53" s="1233"/>
      <c r="JGR53" s="1233"/>
      <c r="JGS53" s="1233"/>
      <c r="JGT53" s="1233"/>
      <c r="JGU53" s="1233"/>
      <c r="JGV53" s="1233"/>
      <c r="JGW53" s="1233"/>
      <c r="JGX53" s="1233"/>
      <c r="JGY53" s="1232"/>
      <c r="JGZ53" s="1233"/>
      <c r="JHA53" s="1233"/>
      <c r="JHB53" s="1233"/>
      <c r="JHC53" s="1233"/>
      <c r="JHD53" s="1233"/>
      <c r="JHE53" s="1233"/>
      <c r="JHF53" s="1233"/>
      <c r="JHG53" s="1233"/>
      <c r="JHH53" s="1232"/>
      <c r="JHI53" s="1233"/>
      <c r="JHJ53" s="1233"/>
      <c r="JHK53" s="1233"/>
      <c r="JHL53" s="1233"/>
      <c r="JHM53" s="1233"/>
      <c r="JHN53" s="1233"/>
      <c r="JHO53" s="1233"/>
      <c r="JHP53" s="1233"/>
      <c r="JHQ53" s="1232"/>
      <c r="JHR53" s="1233"/>
      <c r="JHS53" s="1233"/>
      <c r="JHT53" s="1233"/>
      <c r="JHU53" s="1233"/>
      <c r="JHV53" s="1233"/>
      <c r="JHW53" s="1233"/>
      <c r="JHX53" s="1233"/>
      <c r="JHY53" s="1233"/>
      <c r="JHZ53" s="1232"/>
      <c r="JIA53" s="1233"/>
      <c r="JIB53" s="1233"/>
      <c r="JIC53" s="1233"/>
      <c r="JID53" s="1233"/>
      <c r="JIE53" s="1233"/>
      <c r="JIF53" s="1233"/>
      <c r="JIG53" s="1233"/>
      <c r="JIH53" s="1233"/>
      <c r="JII53" s="1232"/>
      <c r="JIJ53" s="1233"/>
      <c r="JIK53" s="1233"/>
      <c r="JIL53" s="1233"/>
      <c r="JIM53" s="1233"/>
      <c r="JIN53" s="1233"/>
      <c r="JIO53" s="1233"/>
      <c r="JIP53" s="1233"/>
      <c r="JIQ53" s="1233"/>
      <c r="JIR53" s="1232"/>
      <c r="JIS53" s="1233"/>
      <c r="JIT53" s="1233"/>
      <c r="JIU53" s="1233"/>
      <c r="JIV53" s="1233"/>
      <c r="JIW53" s="1233"/>
      <c r="JIX53" s="1233"/>
      <c r="JIY53" s="1233"/>
      <c r="JIZ53" s="1233"/>
      <c r="JJA53" s="1232"/>
      <c r="JJB53" s="1233"/>
      <c r="JJC53" s="1233"/>
      <c r="JJD53" s="1233"/>
      <c r="JJE53" s="1233"/>
      <c r="JJF53" s="1233"/>
      <c r="JJG53" s="1233"/>
      <c r="JJH53" s="1233"/>
      <c r="JJI53" s="1233"/>
      <c r="JJJ53" s="1232"/>
      <c r="JJK53" s="1233"/>
      <c r="JJL53" s="1233"/>
      <c r="JJM53" s="1233"/>
      <c r="JJN53" s="1233"/>
      <c r="JJO53" s="1233"/>
      <c r="JJP53" s="1233"/>
      <c r="JJQ53" s="1233"/>
      <c r="JJR53" s="1233"/>
      <c r="JJS53" s="1232"/>
      <c r="JJT53" s="1233"/>
      <c r="JJU53" s="1233"/>
      <c r="JJV53" s="1233"/>
      <c r="JJW53" s="1233"/>
      <c r="JJX53" s="1233"/>
      <c r="JJY53" s="1233"/>
      <c r="JJZ53" s="1233"/>
      <c r="JKA53" s="1233"/>
      <c r="JKB53" s="1232"/>
      <c r="JKC53" s="1233"/>
      <c r="JKD53" s="1233"/>
      <c r="JKE53" s="1233"/>
      <c r="JKF53" s="1233"/>
      <c r="JKG53" s="1233"/>
      <c r="JKH53" s="1233"/>
      <c r="JKI53" s="1233"/>
      <c r="JKJ53" s="1233"/>
      <c r="JKK53" s="1232"/>
      <c r="JKL53" s="1233"/>
      <c r="JKM53" s="1233"/>
      <c r="JKN53" s="1233"/>
      <c r="JKO53" s="1233"/>
      <c r="JKP53" s="1233"/>
      <c r="JKQ53" s="1233"/>
      <c r="JKR53" s="1233"/>
      <c r="JKS53" s="1233"/>
      <c r="JKT53" s="1232"/>
      <c r="JKU53" s="1233"/>
      <c r="JKV53" s="1233"/>
      <c r="JKW53" s="1233"/>
      <c r="JKX53" s="1233"/>
      <c r="JKY53" s="1233"/>
      <c r="JKZ53" s="1233"/>
      <c r="JLA53" s="1233"/>
      <c r="JLB53" s="1233"/>
      <c r="JLC53" s="1232"/>
      <c r="JLD53" s="1233"/>
      <c r="JLE53" s="1233"/>
      <c r="JLF53" s="1233"/>
      <c r="JLG53" s="1233"/>
      <c r="JLH53" s="1233"/>
      <c r="JLI53" s="1233"/>
      <c r="JLJ53" s="1233"/>
      <c r="JLK53" s="1233"/>
      <c r="JLL53" s="1232"/>
      <c r="JLM53" s="1233"/>
      <c r="JLN53" s="1233"/>
      <c r="JLO53" s="1233"/>
      <c r="JLP53" s="1233"/>
      <c r="JLQ53" s="1233"/>
      <c r="JLR53" s="1233"/>
      <c r="JLS53" s="1233"/>
      <c r="JLT53" s="1233"/>
      <c r="JLU53" s="1232"/>
      <c r="JLV53" s="1233"/>
      <c r="JLW53" s="1233"/>
      <c r="JLX53" s="1233"/>
      <c r="JLY53" s="1233"/>
      <c r="JLZ53" s="1233"/>
      <c r="JMA53" s="1233"/>
      <c r="JMB53" s="1233"/>
      <c r="JMC53" s="1233"/>
      <c r="JMD53" s="1232"/>
      <c r="JME53" s="1233"/>
      <c r="JMF53" s="1233"/>
      <c r="JMG53" s="1233"/>
      <c r="JMH53" s="1233"/>
      <c r="JMI53" s="1233"/>
      <c r="JMJ53" s="1233"/>
      <c r="JMK53" s="1233"/>
      <c r="JML53" s="1233"/>
      <c r="JMM53" s="1232"/>
      <c r="JMN53" s="1233"/>
      <c r="JMO53" s="1233"/>
      <c r="JMP53" s="1233"/>
      <c r="JMQ53" s="1233"/>
      <c r="JMR53" s="1233"/>
      <c r="JMS53" s="1233"/>
      <c r="JMT53" s="1233"/>
      <c r="JMU53" s="1233"/>
      <c r="JMV53" s="1232"/>
      <c r="JMW53" s="1233"/>
      <c r="JMX53" s="1233"/>
      <c r="JMY53" s="1233"/>
      <c r="JMZ53" s="1233"/>
      <c r="JNA53" s="1233"/>
      <c r="JNB53" s="1233"/>
      <c r="JNC53" s="1233"/>
      <c r="JND53" s="1233"/>
      <c r="JNE53" s="1232"/>
      <c r="JNF53" s="1233"/>
      <c r="JNG53" s="1233"/>
      <c r="JNH53" s="1233"/>
      <c r="JNI53" s="1233"/>
      <c r="JNJ53" s="1233"/>
      <c r="JNK53" s="1233"/>
      <c r="JNL53" s="1233"/>
      <c r="JNM53" s="1233"/>
      <c r="JNN53" s="1232"/>
      <c r="JNO53" s="1233"/>
      <c r="JNP53" s="1233"/>
      <c r="JNQ53" s="1233"/>
      <c r="JNR53" s="1233"/>
      <c r="JNS53" s="1233"/>
      <c r="JNT53" s="1233"/>
      <c r="JNU53" s="1233"/>
      <c r="JNV53" s="1233"/>
      <c r="JNW53" s="1232"/>
      <c r="JNX53" s="1233"/>
      <c r="JNY53" s="1233"/>
      <c r="JNZ53" s="1233"/>
      <c r="JOA53" s="1233"/>
      <c r="JOB53" s="1233"/>
      <c r="JOC53" s="1233"/>
      <c r="JOD53" s="1233"/>
      <c r="JOE53" s="1233"/>
      <c r="JOF53" s="1232"/>
      <c r="JOG53" s="1233"/>
      <c r="JOH53" s="1233"/>
      <c r="JOI53" s="1233"/>
      <c r="JOJ53" s="1233"/>
      <c r="JOK53" s="1233"/>
      <c r="JOL53" s="1233"/>
      <c r="JOM53" s="1233"/>
      <c r="JON53" s="1233"/>
      <c r="JOO53" s="1232"/>
      <c r="JOP53" s="1233"/>
      <c r="JOQ53" s="1233"/>
      <c r="JOR53" s="1233"/>
      <c r="JOS53" s="1233"/>
      <c r="JOT53" s="1233"/>
      <c r="JOU53" s="1233"/>
      <c r="JOV53" s="1233"/>
      <c r="JOW53" s="1233"/>
      <c r="JOX53" s="1232"/>
      <c r="JOY53" s="1233"/>
      <c r="JOZ53" s="1233"/>
      <c r="JPA53" s="1233"/>
      <c r="JPB53" s="1233"/>
      <c r="JPC53" s="1233"/>
      <c r="JPD53" s="1233"/>
      <c r="JPE53" s="1233"/>
      <c r="JPF53" s="1233"/>
      <c r="JPG53" s="1232"/>
      <c r="JPH53" s="1233"/>
      <c r="JPI53" s="1233"/>
      <c r="JPJ53" s="1233"/>
      <c r="JPK53" s="1233"/>
      <c r="JPL53" s="1233"/>
      <c r="JPM53" s="1233"/>
      <c r="JPN53" s="1233"/>
      <c r="JPO53" s="1233"/>
      <c r="JPP53" s="1232"/>
      <c r="JPQ53" s="1233"/>
      <c r="JPR53" s="1233"/>
      <c r="JPS53" s="1233"/>
      <c r="JPT53" s="1233"/>
      <c r="JPU53" s="1233"/>
      <c r="JPV53" s="1233"/>
      <c r="JPW53" s="1233"/>
      <c r="JPX53" s="1233"/>
      <c r="JPY53" s="1232"/>
      <c r="JPZ53" s="1233"/>
      <c r="JQA53" s="1233"/>
      <c r="JQB53" s="1233"/>
      <c r="JQC53" s="1233"/>
      <c r="JQD53" s="1233"/>
      <c r="JQE53" s="1233"/>
      <c r="JQF53" s="1233"/>
      <c r="JQG53" s="1233"/>
      <c r="JQH53" s="1232"/>
      <c r="JQI53" s="1233"/>
      <c r="JQJ53" s="1233"/>
      <c r="JQK53" s="1233"/>
      <c r="JQL53" s="1233"/>
      <c r="JQM53" s="1233"/>
      <c r="JQN53" s="1233"/>
      <c r="JQO53" s="1233"/>
      <c r="JQP53" s="1233"/>
      <c r="JQQ53" s="1232"/>
      <c r="JQR53" s="1233"/>
      <c r="JQS53" s="1233"/>
      <c r="JQT53" s="1233"/>
      <c r="JQU53" s="1233"/>
      <c r="JQV53" s="1233"/>
      <c r="JQW53" s="1233"/>
      <c r="JQX53" s="1233"/>
      <c r="JQY53" s="1233"/>
      <c r="JQZ53" s="1232"/>
      <c r="JRA53" s="1233"/>
      <c r="JRB53" s="1233"/>
      <c r="JRC53" s="1233"/>
      <c r="JRD53" s="1233"/>
      <c r="JRE53" s="1233"/>
      <c r="JRF53" s="1233"/>
      <c r="JRG53" s="1233"/>
      <c r="JRH53" s="1233"/>
      <c r="JRI53" s="1232"/>
      <c r="JRJ53" s="1233"/>
      <c r="JRK53" s="1233"/>
      <c r="JRL53" s="1233"/>
      <c r="JRM53" s="1233"/>
      <c r="JRN53" s="1233"/>
      <c r="JRO53" s="1233"/>
      <c r="JRP53" s="1233"/>
      <c r="JRQ53" s="1233"/>
      <c r="JRR53" s="1232"/>
      <c r="JRS53" s="1233"/>
      <c r="JRT53" s="1233"/>
      <c r="JRU53" s="1233"/>
      <c r="JRV53" s="1233"/>
      <c r="JRW53" s="1233"/>
      <c r="JRX53" s="1233"/>
      <c r="JRY53" s="1233"/>
      <c r="JRZ53" s="1233"/>
      <c r="JSA53" s="1232"/>
      <c r="JSB53" s="1233"/>
      <c r="JSC53" s="1233"/>
      <c r="JSD53" s="1233"/>
      <c r="JSE53" s="1233"/>
      <c r="JSF53" s="1233"/>
      <c r="JSG53" s="1233"/>
      <c r="JSH53" s="1233"/>
      <c r="JSI53" s="1233"/>
      <c r="JSJ53" s="1232"/>
      <c r="JSK53" s="1233"/>
      <c r="JSL53" s="1233"/>
      <c r="JSM53" s="1233"/>
      <c r="JSN53" s="1233"/>
      <c r="JSO53" s="1233"/>
      <c r="JSP53" s="1233"/>
      <c r="JSQ53" s="1233"/>
      <c r="JSR53" s="1233"/>
      <c r="JSS53" s="1232"/>
      <c r="JST53" s="1233"/>
      <c r="JSU53" s="1233"/>
      <c r="JSV53" s="1233"/>
      <c r="JSW53" s="1233"/>
      <c r="JSX53" s="1233"/>
      <c r="JSY53" s="1233"/>
      <c r="JSZ53" s="1233"/>
      <c r="JTA53" s="1233"/>
      <c r="JTB53" s="1232"/>
      <c r="JTC53" s="1233"/>
      <c r="JTD53" s="1233"/>
      <c r="JTE53" s="1233"/>
      <c r="JTF53" s="1233"/>
      <c r="JTG53" s="1233"/>
      <c r="JTH53" s="1233"/>
      <c r="JTI53" s="1233"/>
      <c r="JTJ53" s="1233"/>
      <c r="JTK53" s="1232"/>
      <c r="JTL53" s="1233"/>
      <c r="JTM53" s="1233"/>
      <c r="JTN53" s="1233"/>
      <c r="JTO53" s="1233"/>
      <c r="JTP53" s="1233"/>
      <c r="JTQ53" s="1233"/>
      <c r="JTR53" s="1233"/>
      <c r="JTS53" s="1233"/>
      <c r="JTT53" s="1232"/>
      <c r="JTU53" s="1233"/>
      <c r="JTV53" s="1233"/>
      <c r="JTW53" s="1233"/>
      <c r="JTX53" s="1233"/>
      <c r="JTY53" s="1233"/>
      <c r="JTZ53" s="1233"/>
      <c r="JUA53" s="1233"/>
      <c r="JUB53" s="1233"/>
      <c r="JUC53" s="1232"/>
      <c r="JUD53" s="1233"/>
      <c r="JUE53" s="1233"/>
      <c r="JUF53" s="1233"/>
      <c r="JUG53" s="1233"/>
      <c r="JUH53" s="1233"/>
      <c r="JUI53" s="1233"/>
      <c r="JUJ53" s="1233"/>
      <c r="JUK53" s="1233"/>
      <c r="JUL53" s="1232"/>
      <c r="JUM53" s="1233"/>
      <c r="JUN53" s="1233"/>
      <c r="JUO53" s="1233"/>
      <c r="JUP53" s="1233"/>
      <c r="JUQ53" s="1233"/>
      <c r="JUR53" s="1233"/>
      <c r="JUS53" s="1233"/>
      <c r="JUT53" s="1233"/>
      <c r="JUU53" s="1232"/>
      <c r="JUV53" s="1233"/>
      <c r="JUW53" s="1233"/>
      <c r="JUX53" s="1233"/>
      <c r="JUY53" s="1233"/>
      <c r="JUZ53" s="1233"/>
      <c r="JVA53" s="1233"/>
      <c r="JVB53" s="1233"/>
      <c r="JVC53" s="1233"/>
      <c r="JVD53" s="1232"/>
      <c r="JVE53" s="1233"/>
      <c r="JVF53" s="1233"/>
      <c r="JVG53" s="1233"/>
      <c r="JVH53" s="1233"/>
      <c r="JVI53" s="1233"/>
      <c r="JVJ53" s="1233"/>
      <c r="JVK53" s="1233"/>
      <c r="JVL53" s="1233"/>
      <c r="JVM53" s="1232"/>
      <c r="JVN53" s="1233"/>
      <c r="JVO53" s="1233"/>
      <c r="JVP53" s="1233"/>
      <c r="JVQ53" s="1233"/>
      <c r="JVR53" s="1233"/>
      <c r="JVS53" s="1233"/>
      <c r="JVT53" s="1233"/>
      <c r="JVU53" s="1233"/>
      <c r="JVV53" s="1232"/>
      <c r="JVW53" s="1233"/>
      <c r="JVX53" s="1233"/>
      <c r="JVY53" s="1233"/>
      <c r="JVZ53" s="1233"/>
      <c r="JWA53" s="1233"/>
      <c r="JWB53" s="1233"/>
      <c r="JWC53" s="1233"/>
      <c r="JWD53" s="1233"/>
      <c r="JWE53" s="1232"/>
      <c r="JWF53" s="1233"/>
      <c r="JWG53" s="1233"/>
      <c r="JWH53" s="1233"/>
      <c r="JWI53" s="1233"/>
      <c r="JWJ53" s="1233"/>
      <c r="JWK53" s="1233"/>
      <c r="JWL53" s="1233"/>
      <c r="JWM53" s="1233"/>
      <c r="JWN53" s="1232"/>
      <c r="JWO53" s="1233"/>
      <c r="JWP53" s="1233"/>
      <c r="JWQ53" s="1233"/>
      <c r="JWR53" s="1233"/>
      <c r="JWS53" s="1233"/>
      <c r="JWT53" s="1233"/>
      <c r="JWU53" s="1233"/>
      <c r="JWV53" s="1233"/>
      <c r="JWW53" s="1232"/>
      <c r="JWX53" s="1233"/>
      <c r="JWY53" s="1233"/>
      <c r="JWZ53" s="1233"/>
      <c r="JXA53" s="1233"/>
      <c r="JXB53" s="1233"/>
      <c r="JXC53" s="1233"/>
      <c r="JXD53" s="1233"/>
      <c r="JXE53" s="1233"/>
      <c r="JXF53" s="1232"/>
      <c r="JXG53" s="1233"/>
      <c r="JXH53" s="1233"/>
      <c r="JXI53" s="1233"/>
      <c r="JXJ53" s="1233"/>
      <c r="JXK53" s="1233"/>
      <c r="JXL53" s="1233"/>
      <c r="JXM53" s="1233"/>
      <c r="JXN53" s="1233"/>
      <c r="JXO53" s="1232"/>
      <c r="JXP53" s="1233"/>
      <c r="JXQ53" s="1233"/>
      <c r="JXR53" s="1233"/>
      <c r="JXS53" s="1233"/>
      <c r="JXT53" s="1233"/>
      <c r="JXU53" s="1233"/>
      <c r="JXV53" s="1233"/>
      <c r="JXW53" s="1233"/>
      <c r="JXX53" s="1232"/>
      <c r="JXY53" s="1233"/>
      <c r="JXZ53" s="1233"/>
      <c r="JYA53" s="1233"/>
      <c r="JYB53" s="1233"/>
      <c r="JYC53" s="1233"/>
      <c r="JYD53" s="1233"/>
      <c r="JYE53" s="1233"/>
      <c r="JYF53" s="1233"/>
      <c r="JYG53" s="1232"/>
      <c r="JYH53" s="1233"/>
      <c r="JYI53" s="1233"/>
      <c r="JYJ53" s="1233"/>
      <c r="JYK53" s="1233"/>
      <c r="JYL53" s="1233"/>
      <c r="JYM53" s="1233"/>
      <c r="JYN53" s="1233"/>
      <c r="JYO53" s="1233"/>
      <c r="JYP53" s="1232"/>
      <c r="JYQ53" s="1233"/>
      <c r="JYR53" s="1233"/>
      <c r="JYS53" s="1233"/>
      <c r="JYT53" s="1233"/>
      <c r="JYU53" s="1233"/>
      <c r="JYV53" s="1233"/>
      <c r="JYW53" s="1233"/>
      <c r="JYX53" s="1233"/>
      <c r="JYY53" s="1232"/>
      <c r="JYZ53" s="1233"/>
      <c r="JZA53" s="1233"/>
      <c r="JZB53" s="1233"/>
      <c r="JZC53" s="1233"/>
      <c r="JZD53" s="1233"/>
      <c r="JZE53" s="1233"/>
      <c r="JZF53" s="1233"/>
      <c r="JZG53" s="1233"/>
      <c r="JZH53" s="1232"/>
      <c r="JZI53" s="1233"/>
      <c r="JZJ53" s="1233"/>
      <c r="JZK53" s="1233"/>
      <c r="JZL53" s="1233"/>
      <c r="JZM53" s="1233"/>
      <c r="JZN53" s="1233"/>
      <c r="JZO53" s="1233"/>
      <c r="JZP53" s="1233"/>
      <c r="JZQ53" s="1232"/>
      <c r="JZR53" s="1233"/>
      <c r="JZS53" s="1233"/>
      <c r="JZT53" s="1233"/>
      <c r="JZU53" s="1233"/>
      <c r="JZV53" s="1233"/>
      <c r="JZW53" s="1233"/>
      <c r="JZX53" s="1233"/>
      <c r="JZY53" s="1233"/>
      <c r="JZZ53" s="1232"/>
      <c r="KAA53" s="1233"/>
      <c r="KAB53" s="1233"/>
      <c r="KAC53" s="1233"/>
      <c r="KAD53" s="1233"/>
      <c r="KAE53" s="1233"/>
      <c r="KAF53" s="1233"/>
      <c r="KAG53" s="1233"/>
      <c r="KAH53" s="1233"/>
      <c r="KAI53" s="1232"/>
      <c r="KAJ53" s="1233"/>
      <c r="KAK53" s="1233"/>
      <c r="KAL53" s="1233"/>
      <c r="KAM53" s="1233"/>
      <c r="KAN53" s="1233"/>
      <c r="KAO53" s="1233"/>
      <c r="KAP53" s="1233"/>
      <c r="KAQ53" s="1233"/>
      <c r="KAR53" s="1232"/>
      <c r="KAS53" s="1233"/>
      <c r="KAT53" s="1233"/>
      <c r="KAU53" s="1233"/>
      <c r="KAV53" s="1233"/>
      <c r="KAW53" s="1233"/>
      <c r="KAX53" s="1233"/>
      <c r="KAY53" s="1233"/>
      <c r="KAZ53" s="1233"/>
      <c r="KBA53" s="1232"/>
      <c r="KBB53" s="1233"/>
      <c r="KBC53" s="1233"/>
      <c r="KBD53" s="1233"/>
      <c r="KBE53" s="1233"/>
      <c r="KBF53" s="1233"/>
      <c r="KBG53" s="1233"/>
      <c r="KBH53" s="1233"/>
      <c r="KBI53" s="1233"/>
      <c r="KBJ53" s="1232"/>
      <c r="KBK53" s="1233"/>
      <c r="KBL53" s="1233"/>
      <c r="KBM53" s="1233"/>
      <c r="KBN53" s="1233"/>
      <c r="KBO53" s="1233"/>
      <c r="KBP53" s="1233"/>
      <c r="KBQ53" s="1233"/>
      <c r="KBR53" s="1233"/>
      <c r="KBS53" s="1232"/>
      <c r="KBT53" s="1233"/>
      <c r="KBU53" s="1233"/>
      <c r="KBV53" s="1233"/>
      <c r="KBW53" s="1233"/>
      <c r="KBX53" s="1233"/>
      <c r="KBY53" s="1233"/>
      <c r="KBZ53" s="1233"/>
      <c r="KCA53" s="1233"/>
      <c r="KCB53" s="1232"/>
      <c r="KCC53" s="1233"/>
      <c r="KCD53" s="1233"/>
      <c r="KCE53" s="1233"/>
      <c r="KCF53" s="1233"/>
      <c r="KCG53" s="1233"/>
      <c r="KCH53" s="1233"/>
      <c r="KCI53" s="1233"/>
      <c r="KCJ53" s="1233"/>
      <c r="KCK53" s="1232"/>
      <c r="KCL53" s="1233"/>
      <c r="KCM53" s="1233"/>
      <c r="KCN53" s="1233"/>
      <c r="KCO53" s="1233"/>
      <c r="KCP53" s="1233"/>
      <c r="KCQ53" s="1233"/>
      <c r="KCR53" s="1233"/>
      <c r="KCS53" s="1233"/>
      <c r="KCT53" s="1232"/>
      <c r="KCU53" s="1233"/>
      <c r="KCV53" s="1233"/>
      <c r="KCW53" s="1233"/>
      <c r="KCX53" s="1233"/>
      <c r="KCY53" s="1233"/>
      <c r="KCZ53" s="1233"/>
      <c r="KDA53" s="1233"/>
      <c r="KDB53" s="1233"/>
      <c r="KDC53" s="1232"/>
      <c r="KDD53" s="1233"/>
      <c r="KDE53" s="1233"/>
      <c r="KDF53" s="1233"/>
      <c r="KDG53" s="1233"/>
      <c r="KDH53" s="1233"/>
      <c r="KDI53" s="1233"/>
      <c r="KDJ53" s="1233"/>
      <c r="KDK53" s="1233"/>
      <c r="KDL53" s="1232"/>
      <c r="KDM53" s="1233"/>
      <c r="KDN53" s="1233"/>
      <c r="KDO53" s="1233"/>
      <c r="KDP53" s="1233"/>
      <c r="KDQ53" s="1233"/>
      <c r="KDR53" s="1233"/>
      <c r="KDS53" s="1233"/>
      <c r="KDT53" s="1233"/>
      <c r="KDU53" s="1232"/>
      <c r="KDV53" s="1233"/>
      <c r="KDW53" s="1233"/>
      <c r="KDX53" s="1233"/>
      <c r="KDY53" s="1233"/>
      <c r="KDZ53" s="1233"/>
      <c r="KEA53" s="1233"/>
      <c r="KEB53" s="1233"/>
      <c r="KEC53" s="1233"/>
      <c r="KED53" s="1232"/>
      <c r="KEE53" s="1233"/>
      <c r="KEF53" s="1233"/>
      <c r="KEG53" s="1233"/>
      <c r="KEH53" s="1233"/>
      <c r="KEI53" s="1233"/>
      <c r="KEJ53" s="1233"/>
      <c r="KEK53" s="1233"/>
      <c r="KEL53" s="1233"/>
      <c r="KEM53" s="1232"/>
      <c r="KEN53" s="1233"/>
      <c r="KEO53" s="1233"/>
      <c r="KEP53" s="1233"/>
      <c r="KEQ53" s="1233"/>
      <c r="KER53" s="1233"/>
      <c r="KES53" s="1233"/>
      <c r="KET53" s="1233"/>
      <c r="KEU53" s="1233"/>
      <c r="KEV53" s="1232"/>
      <c r="KEW53" s="1233"/>
      <c r="KEX53" s="1233"/>
      <c r="KEY53" s="1233"/>
      <c r="KEZ53" s="1233"/>
      <c r="KFA53" s="1233"/>
      <c r="KFB53" s="1233"/>
      <c r="KFC53" s="1233"/>
      <c r="KFD53" s="1233"/>
      <c r="KFE53" s="1232"/>
      <c r="KFF53" s="1233"/>
      <c r="KFG53" s="1233"/>
      <c r="KFH53" s="1233"/>
      <c r="KFI53" s="1233"/>
      <c r="KFJ53" s="1233"/>
      <c r="KFK53" s="1233"/>
      <c r="KFL53" s="1233"/>
      <c r="KFM53" s="1233"/>
      <c r="KFN53" s="1232"/>
      <c r="KFO53" s="1233"/>
      <c r="KFP53" s="1233"/>
      <c r="KFQ53" s="1233"/>
      <c r="KFR53" s="1233"/>
      <c r="KFS53" s="1233"/>
      <c r="KFT53" s="1233"/>
      <c r="KFU53" s="1233"/>
      <c r="KFV53" s="1233"/>
      <c r="KFW53" s="1232"/>
      <c r="KFX53" s="1233"/>
      <c r="KFY53" s="1233"/>
      <c r="KFZ53" s="1233"/>
      <c r="KGA53" s="1233"/>
      <c r="KGB53" s="1233"/>
      <c r="KGC53" s="1233"/>
      <c r="KGD53" s="1233"/>
      <c r="KGE53" s="1233"/>
      <c r="KGF53" s="1232"/>
      <c r="KGG53" s="1233"/>
      <c r="KGH53" s="1233"/>
      <c r="KGI53" s="1233"/>
      <c r="KGJ53" s="1233"/>
      <c r="KGK53" s="1233"/>
      <c r="KGL53" s="1233"/>
      <c r="KGM53" s="1233"/>
      <c r="KGN53" s="1233"/>
      <c r="KGO53" s="1232"/>
      <c r="KGP53" s="1233"/>
      <c r="KGQ53" s="1233"/>
      <c r="KGR53" s="1233"/>
      <c r="KGS53" s="1233"/>
      <c r="KGT53" s="1233"/>
      <c r="KGU53" s="1233"/>
      <c r="KGV53" s="1233"/>
      <c r="KGW53" s="1233"/>
      <c r="KGX53" s="1232"/>
      <c r="KGY53" s="1233"/>
      <c r="KGZ53" s="1233"/>
      <c r="KHA53" s="1233"/>
      <c r="KHB53" s="1233"/>
      <c r="KHC53" s="1233"/>
      <c r="KHD53" s="1233"/>
      <c r="KHE53" s="1233"/>
      <c r="KHF53" s="1233"/>
      <c r="KHG53" s="1232"/>
      <c r="KHH53" s="1233"/>
      <c r="KHI53" s="1233"/>
      <c r="KHJ53" s="1233"/>
      <c r="KHK53" s="1233"/>
      <c r="KHL53" s="1233"/>
      <c r="KHM53" s="1233"/>
      <c r="KHN53" s="1233"/>
      <c r="KHO53" s="1233"/>
      <c r="KHP53" s="1232"/>
      <c r="KHQ53" s="1233"/>
      <c r="KHR53" s="1233"/>
      <c r="KHS53" s="1233"/>
      <c r="KHT53" s="1233"/>
      <c r="KHU53" s="1233"/>
      <c r="KHV53" s="1233"/>
      <c r="KHW53" s="1233"/>
      <c r="KHX53" s="1233"/>
      <c r="KHY53" s="1232"/>
      <c r="KHZ53" s="1233"/>
      <c r="KIA53" s="1233"/>
      <c r="KIB53" s="1233"/>
      <c r="KIC53" s="1233"/>
      <c r="KID53" s="1233"/>
      <c r="KIE53" s="1233"/>
      <c r="KIF53" s="1233"/>
      <c r="KIG53" s="1233"/>
      <c r="KIH53" s="1232"/>
      <c r="KII53" s="1233"/>
      <c r="KIJ53" s="1233"/>
      <c r="KIK53" s="1233"/>
      <c r="KIL53" s="1233"/>
      <c r="KIM53" s="1233"/>
      <c r="KIN53" s="1233"/>
      <c r="KIO53" s="1233"/>
      <c r="KIP53" s="1233"/>
      <c r="KIQ53" s="1232"/>
      <c r="KIR53" s="1233"/>
      <c r="KIS53" s="1233"/>
      <c r="KIT53" s="1233"/>
      <c r="KIU53" s="1233"/>
      <c r="KIV53" s="1233"/>
      <c r="KIW53" s="1233"/>
      <c r="KIX53" s="1233"/>
      <c r="KIY53" s="1233"/>
      <c r="KIZ53" s="1232"/>
      <c r="KJA53" s="1233"/>
      <c r="KJB53" s="1233"/>
      <c r="KJC53" s="1233"/>
      <c r="KJD53" s="1233"/>
      <c r="KJE53" s="1233"/>
      <c r="KJF53" s="1233"/>
      <c r="KJG53" s="1233"/>
      <c r="KJH53" s="1233"/>
      <c r="KJI53" s="1232"/>
      <c r="KJJ53" s="1233"/>
      <c r="KJK53" s="1233"/>
      <c r="KJL53" s="1233"/>
      <c r="KJM53" s="1233"/>
      <c r="KJN53" s="1233"/>
      <c r="KJO53" s="1233"/>
      <c r="KJP53" s="1233"/>
      <c r="KJQ53" s="1233"/>
      <c r="KJR53" s="1232"/>
      <c r="KJS53" s="1233"/>
      <c r="KJT53" s="1233"/>
      <c r="KJU53" s="1233"/>
      <c r="KJV53" s="1233"/>
      <c r="KJW53" s="1233"/>
      <c r="KJX53" s="1233"/>
      <c r="KJY53" s="1233"/>
      <c r="KJZ53" s="1233"/>
      <c r="KKA53" s="1232"/>
      <c r="KKB53" s="1233"/>
      <c r="KKC53" s="1233"/>
      <c r="KKD53" s="1233"/>
      <c r="KKE53" s="1233"/>
      <c r="KKF53" s="1233"/>
      <c r="KKG53" s="1233"/>
      <c r="KKH53" s="1233"/>
      <c r="KKI53" s="1233"/>
      <c r="KKJ53" s="1232"/>
      <c r="KKK53" s="1233"/>
      <c r="KKL53" s="1233"/>
      <c r="KKM53" s="1233"/>
      <c r="KKN53" s="1233"/>
      <c r="KKO53" s="1233"/>
      <c r="KKP53" s="1233"/>
      <c r="KKQ53" s="1233"/>
      <c r="KKR53" s="1233"/>
      <c r="KKS53" s="1232"/>
      <c r="KKT53" s="1233"/>
      <c r="KKU53" s="1233"/>
      <c r="KKV53" s="1233"/>
      <c r="KKW53" s="1233"/>
      <c r="KKX53" s="1233"/>
      <c r="KKY53" s="1233"/>
      <c r="KKZ53" s="1233"/>
      <c r="KLA53" s="1233"/>
      <c r="KLB53" s="1232"/>
      <c r="KLC53" s="1233"/>
      <c r="KLD53" s="1233"/>
      <c r="KLE53" s="1233"/>
      <c r="KLF53" s="1233"/>
      <c r="KLG53" s="1233"/>
      <c r="KLH53" s="1233"/>
      <c r="KLI53" s="1233"/>
      <c r="KLJ53" s="1233"/>
      <c r="KLK53" s="1232"/>
      <c r="KLL53" s="1233"/>
      <c r="KLM53" s="1233"/>
      <c r="KLN53" s="1233"/>
      <c r="KLO53" s="1233"/>
      <c r="KLP53" s="1233"/>
      <c r="KLQ53" s="1233"/>
      <c r="KLR53" s="1233"/>
      <c r="KLS53" s="1233"/>
      <c r="KLT53" s="1232"/>
      <c r="KLU53" s="1233"/>
      <c r="KLV53" s="1233"/>
      <c r="KLW53" s="1233"/>
      <c r="KLX53" s="1233"/>
      <c r="KLY53" s="1233"/>
      <c r="KLZ53" s="1233"/>
      <c r="KMA53" s="1233"/>
      <c r="KMB53" s="1233"/>
      <c r="KMC53" s="1232"/>
      <c r="KMD53" s="1233"/>
      <c r="KME53" s="1233"/>
      <c r="KMF53" s="1233"/>
      <c r="KMG53" s="1233"/>
      <c r="KMH53" s="1233"/>
      <c r="KMI53" s="1233"/>
      <c r="KMJ53" s="1233"/>
      <c r="KMK53" s="1233"/>
      <c r="KML53" s="1232"/>
      <c r="KMM53" s="1233"/>
      <c r="KMN53" s="1233"/>
      <c r="KMO53" s="1233"/>
      <c r="KMP53" s="1233"/>
      <c r="KMQ53" s="1233"/>
      <c r="KMR53" s="1233"/>
      <c r="KMS53" s="1233"/>
      <c r="KMT53" s="1233"/>
      <c r="KMU53" s="1232"/>
      <c r="KMV53" s="1233"/>
      <c r="KMW53" s="1233"/>
      <c r="KMX53" s="1233"/>
      <c r="KMY53" s="1233"/>
      <c r="KMZ53" s="1233"/>
      <c r="KNA53" s="1233"/>
      <c r="KNB53" s="1233"/>
      <c r="KNC53" s="1233"/>
      <c r="KND53" s="1232"/>
      <c r="KNE53" s="1233"/>
      <c r="KNF53" s="1233"/>
      <c r="KNG53" s="1233"/>
      <c r="KNH53" s="1233"/>
      <c r="KNI53" s="1233"/>
      <c r="KNJ53" s="1233"/>
      <c r="KNK53" s="1233"/>
      <c r="KNL53" s="1233"/>
      <c r="KNM53" s="1232"/>
      <c r="KNN53" s="1233"/>
      <c r="KNO53" s="1233"/>
      <c r="KNP53" s="1233"/>
      <c r="KNQ53" s="1233"/>
      <c r="KNR53" s="1233"/>
      <c r="KNS53" s="1233"/>
      <c r="KNT53" s="1233"/>
      <c r="KNU53" s="1233"/>
      <c r="KNV53" s="1232"/>
      <c r="KNW53" s="1233"/>
      <c r="KNX53" s="1233"/>
      <c r="KNY53" s="1233"/>
      <c r="KNZ53" s="1233"/>
      <c r="KOA53" s="1233"/>
      <c r="KOB53" s="1233"/>
      <c r="KOC53" s="1233"/>
      <c r="KOD53" s="1233"/>
      <c r="KOE53" s="1232"/>
      <c r="KOF53" s="1233"/>
      <c r="KOG53" s="1233"/>
      <c r="KOH53" s="1233"/>
      <c r="KOI53" s="1233"/>
      <c r="KOJ53" s="1233"/>
      <c r="KOK53" s="1233"/>
      <c r="KOL53" s="1233"/>
      <c r="KOM53" s="1233"/>
      <c r="KON53" s="1232"/>
      <c r="KOO53" s="1233"/>
      <c r="KOP53" s="1233"/>
      <c r="KOQ53" s="1233"/>
      <c r="KOR53" s="1233"/>
      <c r="KOS53" s="1233"/>
      <c r="KOT53" s="1233"/>
      <c r="KOU53" s="1233"/>
      <c r="KOV53" s="1233"/>
      <c r="KOW53" s="1232"/>
      <c r="KOX53" s="1233"/>
      <c r="KOY53" s="1233"/>
      <c r="KOZ53" s="1233"/>
      <c r="KPA53" s="1233"/>
      <c r="KPB53" s="1233"/>
      <c r="KPC53" s="1233"/>
      <c r="KPD53" s="1233"/>
      <c r="KPE53" s="1233"/>
      <c r="KPF53" s="1232"/>
      <c r="KPG53" s="1233"/>
      <c r="KPH53" s="1233"/>
      <c r="KPI53" s="1233"/>
      <c r="KPJ53" s="1233"/>
      <c r="KPK53" s="1233"/>
      <c r="KPL53" s="1233"/>
      <c r="KPM53" s="1233"/>
      <c r="KPN53" s="1233"/>
      <c r="KPO53" s="1232"/>
      <c r="KPP53" s="1233"/>
      <c r="KPQ53" s="1233"/>
      <c r="KPR53" s="1233"/>
      <c r="KPS53" s="1233"/>
      <c r="KPT53" s="1233"/>
      <c r="KPU53" s="1233"/>
      <c r="KPV53" s="1233"/>
      <c r="KPW53" s="1233"/>
      <c r="KPX53" s="1232"/>
      <c r="KPY53" s="1233"/>
      <c r="KPZ53" s="1233"/>
      <c r="KQA53" s="1233"/>
      <c r="KQB53" s="1233"/>
      <c r="KQC53" s="1233"/>
      <c r="KQD53" s="1233"/>
      <c r="KQE53" s="1233"/>
      <c r="KQF53" s="1233"/>
      <c r="KQG53" s="1232"/>
      <c r="KQH53" s="1233"/>
      <c r="KQI53" s="1233"/>
      <c r="KQJ53" s="1233"/>
      <c r="KQK53" s="1233"/>
      <c r="KQL53" s="1233"/>
      <c r="KQM53" s="1233"/>
      <c r="KQN53" s="1233"/>
      <c r="KQO53" s="1233"/>
      <c r="KQP53" s="1232"/>
      <c r="KQQ53" s="1233"/>
      <c r="KQR53" s="1233"/>
      <c r="KQS53" s="1233"/>
      <c r="KQT53" s="1233"/>
      <c r="KQU53" s="1233"/>
      <c r="KQV53" s="1233"/>
      <c r="KQW53" s="1233"/>
      <c r="KQX53" s="1233"/>
      <c r="KQY53" s="1232"/>
      <c r="KQZ53" s="1233"/>
      <c r="KRA53" s="1233"/>
      <c r="KRB53" s="1233"/>
      <c r="KRC53" s="1233"/>
      <c r="KRD53" s="1233"/>
      <c r="KRE53" s="1233"/>
      <c r="KRF53" s="1233"/>
      <c r="KRG53" s="1233"/>
      <c r="KRH53" s="1232"/>
      <c r="KRI53" s="1233"/>
      <c r="KRJ53" s="1233"/>
      <c r="KRK53" s="1233"/>
      <c r="KRL53" s="1233"/>
      <c r="KRM53" s="1233"/>
      <c r="KRN53" s="1233"/>
      <c r="KRO53" s="1233"/>
      <c r="KRP53" s="1233"/>
      <c r="KRQ53" s="1232"/>
      <c r="KRR53" s="1233"/>
      <c r="KRS53" s="1233"/>
      <c r="KRT53" s="1233"/>
      <c r="KRU53" s="1233"/>
      <c r="KRV53" s="1233"/>
      <c r="KRW53" s="1233"/>
      <c r="KRX53" s="1233"/>
      <c r="KRY53" s="1233"/>
      <c r="KRZ53" s="1232"/>
      <c r="KSA53" s="1233"/>
      <c r="KSB53" s="1233"/>
      <c r="KSC53" s="1233"/>
      <c r="KSD53" s="1233"/>
      <c r="KSE53" s="1233"/>
      <c r="KSF53" s="1233"/>
      <c r="KSG53" s="1233"/>
      <c r="KSH53" s="1233"/>
      <c r="KSI53" s="1232"/>
      <c r="KSJ53" s="1233"/>
      <c r="KSK53" s="1233"/>
      <c r="KSL53" s="1233"/>
      <c r="KSM53" s="1233"/>
      <c r="KSN53" s="1233"/>
      <c r="KSO53" s="1233"/>
      <c r="KSP53" s="1233"/>
      <c r="KSQ53" s="1233"/>
      <c r="KSR53" s="1232"/>
      <c r="KSS53" s="1233"/>
      <c r="KST53" s="1233"/>
      <c r="KSU53" s="1233"/>
      <c r="KSV53" s="1233"/>
      <c r="KSW53" s="1233"/>
      <c r="KSX53" s="1233"/>
      <c r="KSY53" s="1233"/>
      <c r="KSZ53" s="1233"/>
      <c r="KTA53" s="1232"/>
      <c r="KTB53" s="1233"/>
      <c r="KTC53" s="1233"/>
      <c r="KTD53" s="1233"/>
      <c r="KTE53" s="1233"/>
      <c r="KTF53" s="1233"/>
      <c r="KTG53" s="1233"/>
      <c r="KTH53" s="1233"/>
      <c r="KTI53" s="1233"/>
      <c r="KTJ53" s="1232"/>
      <c r="KTK53" s="1233"/>
      <c r="KTL53" s="1233"/>
      <c r="KTM53" s="1233"/>
      <c r="KTN53" s="1233"/>
      <c r="KTO53" s="1233"/>
      <c r="KTP53" s="1233"/>
      <c r="KTQ53" s="1233"/>
      <c r="KTR53" s="1233"/>
      <c r="KTS53" s="1232"/>
      <c r="KTT53" s="1233"/>
      <c r="KTU53" s="1233"/>
      <c r="KTV53" s="1233"/>
      <c r="KTW53" s="1233"/>
      <c r="KTX53" s="1233"/>
      <c r="KTY53" s="1233"/>
      <c r="KTZ53" s="1233"/>
      <c r="KUA53" s="1233"/>
      <c r="KUB53" s="1232"/>
      <c r="KUC53" s="1233"/>
      <c r="KUD53" s="1233"/>
      <c r="KUE53" s="1233"/>
      <c r="KUF53" s="1233"/>
      <c r="KUG53" s="1233"/>
      <c r="KUH53" s="1233"/>
      <c r="KUI53" s="1233"/>
      <c r="KUJ53" s="1233"/>
      <c r="KUK53" s="1232"/>
      <c r="KUL53" s="1233"/>
      <c r="KUM53" s="1233"/>
      <c r="KUN53" s="1233"/>
      <c r="KUO53" s="1233"/>
      <c r="KUP53" s="1233"/>
      <c r="KUQ53" s="1233"/>
      <c r="KUR53" s="1233"/>
      <c r="KUS53" s="1233"/>
      <c r="KUT53" s="1232"/>
      <c r="KUU53" s="1233"/>
      <c r="KUV53" s="1233"/>
      <c r="KUW53" s="1233"/>
      <c r="KUX53" s="1233"/>
      <c r="KUY53" s="1233"/>
      <c r="KUZ53" s="1233"/>
      <c r="KVA53" s="1233"/>
      <c r="KVB53" s="1233"/>
      <c r="KVC53" s="1232"/>
      <c r="KVD53" s="1233"/>
      <c r="KVE53" s="1233"/>
      <c r="KVF53" s="1233"/>
      <c r="KVG53" s="1233"/>
      <c r="KVH53" s="1233"/>
      <c r="KVI53" s="1233"/>
      <c r="KVJ53" s="1233"/>
      <c r="KVK53" s="1233"/>
      <c r="KVL53" s="1232"/>
      <c r="KVM53" s="1233"/>
      <c r="KVN53" s="1233"/>
      <c r="KVO53" s="1233"/>
      <c r="KVP53" s="1233"/>
      <c r="KVQ53" s="1233"/>
      <c r="KVR53" s="1233"/>
      <c r="KVS53" s="1233"/>
      <c r="KVT53" s="1233"/>
      <c r="KVU53" s="1232"/>
      <c r="KVV53" s="1233"/>
      <c r="KVW53" s="1233"/>
      <c r="KVX53" s="1233"/>
      <c r="KVY53" s="1233"/>
      <c r="KVZ53" s="1233"/>
      <c r="KWA53" s="1233"/>
      <c r="KWB53" s="1233"/>
      <c r="KWC53" s="1233"/>
      <c r="KWD53" s="1232"/>
      <c r="KWE53" s="1233"/>
      <c r="KWF53" s="1233"/>
      <c r="KWG53" s="1233"/>
      <c r="KWH53" s="1233"/>
      <c r="KWI53" s="1233"/>
      <c r="KWJ53" s="1233"/>
      <c r="KWK53" s="1233"/>
      <c r="KWL53" s="1233"/>
      <c r="KWM53" s="1232"/>
      <c r="KWN53" s="1233"/>
      <c r="KWO53" s="1233"/>
      <c r="KWP53" s="1233"/>
      <c r="KWQ53" s="1233"/>
      <c r="KWR53" s="1233"/>
      <c r="KWS53" s="1233"/>
      <c r="KWT53" s="1233"/>
      <c r="KWU53" s="1233"/>
      <c r="KWV53" s="1232"/>
      <c r="KWW53" s="1233"/>
      <c r="KWX53" s="1233"/>
      <c r="KWY53" s="1233"/>
      <c r="KWZ53" s="1233"/>
      <c r="KXA53" s="1233"/>
      <c r="KXB53" s="1233"/>
      <c r="KXC53" s="1233"/>
      <c r="KXD53" s="1233"/>
      <c r="KXE53" s="1232"/>
      <c r="KXF53" s="1233"/>
      <c r="KXG53" s="1233"/>
      <c r="KXH53" s="1233"/>
      <c r="KXI53" s="1233"/>
      <c r="KXJ53" s="1233"/>
      <c r="KXK53" s="1233"/>
      <c r="KXL53" s="1233"/>
      <c r="KXM53" s="1233"/>
      <c r="KXN53" s="1232"/>
      <c r="KXO53" s="1233"/>
      <c r="KXP53" s="1233"/>
      <c r="KXQ53" s="1233"/>
      <c r="KXR53" s="1233"/>
      <c r="KXS53" s="1233"/>
      <c r="KXT53" s="1233"/>
      <c r="KXU53" s="1233"/>
      <c r="KXV53" s="1233"/>
      <c r="KXW53" s="1232"/>
      <c r="KXX53" s="1233"/>
      <c r="KXY53" s="1233"/>
      <c r="KXZ53" s="1233"/>
      <c r="KYA53" s="1233"/>
      <c r="KYB53" s="1233"/>
      <c r="KYC53" s="1233"/>
      <c r="KYD53" s="1233"/>
      <c r="KYE53" s="1233"/>
      <c r="KYF53" s="1232"/>
      <c r="KYG53" s="1233"/>
      <c r="KYH53" s="1233"/>
      <c r="KYI53" s="1233"/>
      <c r="KYJ53" s="1233"/>
      <c r="KYK53" s="1233"/>
      <c r="KYL53" s="1233"/>
      <c r="KYM53" s="1233"/>
      <c r="KYN53" s="1233"/>
      <c r="KYO53" s="1232"/>
      <c r="KYP53" s="1233"/>
      <c r="KYQ53" s="1233"/>
      <c r="KYR53" s="1233"/>
      <c r="KYS53" s="1233"/>
      <c r="KYT53" s="1233"/>
      <c r="KYU53" s="1233"/>
      <c r="KYV53" s="1233"/>
      <c r="KYW53" s="1233"/>
      <c r="KYX53" s="1232"/>
      <c r="KYY53" s="1233"/>
      <c r="KYZ53" s="1233"/>
      <c r="KZA53" s="1233"/>
      <c r="KZB53" s="1233"/>
      <c r="KZC53" s="1233"/>
      <c r="KZD53" s="1233"/>
      <c r="KZE53" s="1233"/>
      <c r="KZF53" s="1233"/>
      <c r="KZG53" s="1232"/>
      <c r="KZH53" s="1233"/>
      <c r="KZI53" s="1233"/>
      <c r="KZJ53" s="1233"/>
      <c r="KZK53" s="1233"/>
      <c r="KZL53" s="1233"/>
      <c r="KZM53" s="1233"/>
      <c r="KZN53" s="1233"/>
      <c r="KZO53" s="1233"/>
      <c r="KZP53" s="1232"/>
      <c r="KZQ53" s="1233"/>
      <c r="KZR53" s="1233"/>
      <c r="KZS53" s="1233"/>
      <c r="KZT53" s="1233"/>
      <c r="KZU53" s="1233"/>
      <c r="KZV53" s="1233"/>
      <c r="KZW53" s="1233"/>
      <c r="KZX53" s="1233"/>
      <c r="KZY53" s="1232"/>
      <c r="KZZ53" s="1233"/>
      <c r="LAA53" s="1233"/>
      <c r="LAB53" s="1233"/>
      <c r="LAC53" s="1233"/>
      <c r="LAD53" s="1233"/>
      <c r="LAE53" s="1233"/>
      <c r="LAF53" s="1233"/>
      <c r="LAG53" s="1233"/>
      <c r="LAH53" s="1232"/>
      <c r="LAI53" s="1233"/>
      <c r="LAJ53" s="1233"/>
      <c r="LAK53" s="1233"/>
      <c r="LAL53" s="1233"/>
      <c r="LAM53" s="1233"/>
      <c r="LAN53" s="1233"/>
      <c r="LAO53" s="1233"/>
      <c r="LAP53" s="1233"/>
      <c r="LAQ53" s="1232"/>
      <c r="LAR53" s="1233"/>
      <c r="LAS53" s="1233"/>
      <c r="LAT53" s="1233"/>
      <c r="LAU53" s="1233"/>
      <c r="LAV53" s="1233"/>
      <c r="LAW53" s="1233"/>
      <c r="LAX53" s="1233"/>
      <c r="LAY53" s="1233"/>
      <c r="LAZ53" s="1232"/>
      <c r="LBA53" s="1233"/>
      <c r="LBB53" s="1233"/>
      <c r="LBC53" s="1233"/>
      <c r="LBD53" s="1233"/>
      <c r="LBE53" s="1233"/>
      <c r="LBF53" s="1233"/>
      <c r="LBG53" s="1233"/>
      <c r="LBH53" s="1233"/>
      <c r="LBI53" s="1232"/>
      <c r="LBJ53" s="1233"/>
      <c r="LBK53" s="1233"/>
      <c r="LBL53" s="1233"/>
      <c r="LBM53" s="1233"/>
      <c r="LBN53" s="1233"/>
      <c r="LBO53" s="1233"/>
      <c r="LBP53" s="1233"/>
      <c r="LBQ53" s="1233"/>
      <c r="LBR53" s="1232"/>
      <c r="LBS53" s="1233"/>
      <c r="LBT53" s="1233"/>
      <c r="LBU53" s="1233"/>
      <c r="LBV53" s="1233"/>
      <c r="LBW53" s="1233"/>
      <c r="LBX53" s="1233"/>
      <c r="LBY53" s="1233"/>
      <c r="LBZ53" s="1233"/>
      <c r="LCA53" s="1232"/>
      <c r="LCB53" s="1233"/>
      <c r="LCC53" s="1233"/>
      <c r="LCD53" s="1233"/>
      <c r="LCE53" s="1233"/>
      <c r="LCF53" s="1233"/>
      <c r="LCG53" s="1233"/>
      <c r="LCH53" s="1233"/>
      <c r="LCI53" s="1233"/>
      <c r="LCJ53" s="1232"/>
      <c r="LCK53" s="1233"/>
      <c r="LCL53" s="1233"/>
      <c r="LCM53" s="1233"/>
      <c r="LCN53" s="1233"/>
      <c r="LCO53" s="1233"/>
      <c r="LCP53" s="1233"/>
      <c r="LCQ53" s="1233"/>
      <c r="LCR53" s="1233"/>
      <c r="LCS53" s="1232"/>
      <c r="LCT53" s="1233"/>
      <c r="LCU53" s="1233"/>
      <c r="LCV53" s="1233"/>
      <c r="LCW53" s="1233"/>
      <c r="LCX53" s="1233"/>
      <c r="LCY53" s="1233"/>
      <c r="LCZ53" s="1233"/>
      <c r="LDA53" s="1233"/>
      <c r="LDB53" s="1232"/>
      <c r="LDC53" s="1233"/>
      <c r="LDD53" s="1233"/>
      <c r="LDE53" s="1233"/>
      <c r="LDF53" s="1233"/>
      <c r="LDG53" s="1233"/>
      <c r="LDH53" s="1233"/>
      <c r="LDI53" s="1233"/>
      <c r="LDJ53" s="1233"/>
      <c r="LDK53" s="1232"/>
      <c r="LDL53" s="1233"/>
      <c r="LDM53" s="1233"/>
      <c r="LDN53" s="1233"/>
      <c r="LDO53" s="1233"/>
      <c r="LDP53" s="1233"/>
      <c r="LDQ53" s="1233"/>
      <c r="LDR53" s="1233"/>
      <c r="LDS53" s="1233"/>
      <c r="LDT53" s="1232"/>
      <c r="LDU53" s="1233"/>
      <c r="LDV53" s="1233"/>
      <c r="LDW53" s="1233"/>
      <c r="LDX53" s="1233"/>
      <c r="LDY53" s="1233"/>
      <c r="LDZ53" s="1233"/>
      <c r="LEA53" s="1233"/>
      <c r="LEB53" s="1233"/>
      <c r="LEC53" s="1232"/>
      <c r="LED53" s="1233"/>
      <c r="LEE53" s="1233"/>
      <c r="LEF53" s="1233"/>
      <c r="LEG53" s="1233"/>
      <c r="LEH53" s="1233"/>
      <c r="LEI53" s="1233"/>
      <c r="LEJ53" s="1233"/>
      <c r="LEK53" s="1233"/>
      <c r="LEL53" s="1232"/>
      <c r="LEM53" s="1233"/>
      <c r="LEN53" s="1233"/>
      <c r="LEO53" s="1233"/>
      <c r="LEP53" s="1233"/>
      <c r="LEQ53" s="1233"/>
      <c r="LER53" s="1233"/>
      <c r="LES53" s="1233"/>
      <c r="LET53" s="1233"/>
      <c r="LEU53" s="1232"/>
      <c r="LEV53" s="1233"/>
      <c r="LEW53" s="1233"/>
      <c r="LEX53" s="1233"/>
      <c r="LEY53" s="1233"/>
      <c r="LEZ53" s="1233"/>
      <c r="LFA53" s="1233"/>
      <c r="LFB53" s="1233"/>
      <c r="LFC53" s="1233"/>
      <c r="LFD53" s="1232"/>
      <c r="LFE53" s="1233"/>
      <c r="LFF53" s="1233"/>
      <c r="LFG53" s="1233"/>
      <c r="LFH53" s="1233"/>
      <c r="LFI53" s="1233"/>
      <c r="LFJ53" s="1233"/>
      <c r="LFK53" s="1233"/>
      <c r="LFL53" s="1233"/>
      <c r="LFM53" s="1232"/>
      <c r="LFN53" s="1233"/>
      <c r="LFO53" s="1233"/>
      <c r="LFP53" s="1233"/>
      <c r="LFQ53" s="1233"/>
      <c r="LFR53" s="1233"/>
      <c r="LFS53" s="1233"/>
      <c r="LFT53" s="1233"/>
      <c r="LFU53" s="1233"/>
      <c r="LFV53" s="1232"/>
      <c r="LFW53" s="1233"/>
      <c r="LFX53" s="1233"/>
      <c r="LFY53" s="1233"/>
      <c r="LFZ53" s="1233"/>
      <c r="LGA53" s="1233"/>
      <c r="LGB53" s="1233"/>
      <c r="LGC53" s="1233"/>
      <c r="LGD53" s="1233"/>
      <c r="LGE53" s="1232"/>
      <c r="LGF53" s="1233"/>
      <c r="LGG53" s="1233"/>
      <c r="LGH53" s="1233"/>
      <c r="LGI53" s="1233"/>
      <c r="LGJ53" s="1233"/>
      <c r="LGK53" s="1233"/>
      <c r="LGL53" s="1233"/>
      <c r="LGM53" s="1233"/>
      <c r="LGN53" s="1232"/>
      <c r="LGO53" s="1233"/>
      <c r="LGP53" s="1233"/>
      <c r="LGQ53" s="1233"/>
      <c r="LGR53" s="1233"/>
      <c r="LGS53" s="1233"/>
      <c r="LGT53" s="1233"/>
      <c r="LGU53" s="1233"/>
      <c r="LGV53" s="1233"/>
      <c r="LGW53" s="1232"/>
      <c r="LGX53" s="1233"/>
      <c r="LGY53" s="1233"/>
      <c r="LGZ53" s="1233"/>
      <c r="LHA53" s="1233"/>
      <c r="LHB53" s="1233"/>
      <c r="LHC53" s="1233"/>
      <c r="LHD53" s="1233"/>
      <c r="LHE53" s="1233"/>
      <c r="LHF53" s="1232"/>
      <c r="LHG53" s="1233"/>
      <c r="LHH53" s="1233"/>
      <c r="LHI53" s="1233"/>
      <c r="LHJ53" s="1233"/>
      <c r="LHK53" s="1233"/>
      <c r="LHL53" s="1233"/>
      <c r="LHM53" s="1233"/>
      <c r="LHN53" s="1233"/>
      <c r="LHO53" s="1232"/>
      <c r="LHP53" s="1233"/>
      <c r="LHQ53" s="1233"/>
      <c r="LHR53" s="1233"/>
      <c r="LHS53" s="1233"/>
      <c r="LHT53" s="1233"/>
      <c r="LHU53" s="1233"/>
      <c r="LHV53" s="1233"/>
      <c r="LHW53" s="1233"/>
      <c r="LHX53" s="1232"/>
      <c r="LHY53" s="1233"/>
      <c r="LHZ53" s="1233"/>
      <c r="LIA53" s="1233"/>
      <c r="LIB53" s="1233"/>
      <c r="LIC53" s="1233"/>
      <c r="LID53" s="1233"/>
      <c r="LIE53" s="1233"/>
      <c r="LIF53" s="1233"/>
      <c r="LIG53" s="1232"/>
      <c r="LIH53" s="1233"/>
      <c r="LII53" s="1233"/>
      <c r="LIJ53" s="1233"/>
      <c r="LIK53" s="1233"/>
      <c r="LIL53" s="1233"/>
      <c r="LIM53" s="1233"/>
      <c r="LIN53" s="1233"/>
      <c r="LIO53" s="1233"/>
      <c r="LIP53" s="1232"/>
      <c r="LIQ53" s="1233"/>
      <c r="LIR53" s="1233"/>
      <c r="LIS53" s="1233"/>
      <c r="LIT53" s="1233"/>
      <c r="LIU53" s="1233"/>
      <c r="LIV53" s="1233"/>
      <c r="LIW53" s="1233"/>
      <c r="LIX53" s="1233"/>
      <c r="LIY53" s="1232"/>
      <c r="LIZ53" s="1233"/>
      <c r="LJA53" s="1233"/>
      <c r="LJB53" s="1233"/>
      <c r="LJC53" s="1233"/>
      <c r="LJD53" s="1233"/>
      <c r="LJE53" s="1233"/>
      <c r="LJF53" s="1233"/>
      <c r="LJG53" s="1233"/>
      <c r="LJH53" s="1232"/>
      <c r="LJI53" s="1233"/>
      <c r="LJJ53" s="1233"/>
      <c r="LJK53" s="1233"/>
      <c r="LJL53" s="1233"/>
      <c r="LJM53" s="1233"/>
      <c r="LJN53" s="1233"/>
      <c r="LJO53" s="1233"/>
      <c r="LJP53" s="1233"/>
      <c r="LJQ53" s="1232"/>
      <c r="LJR53" s="1233"/>
      <c r="LJS53" s="1233"/>
      <c r="LJT53" s="1233"/>
      <c r="LJU53" s="1233"/>
      <c r="LJV53" s="1233"/>
      <c r="LJW53" s="1233"/>
      <c r="LJX53" s="1233"/>
      <c r="LJY53" s="1233"/>
      <c r="LJZ53" s="1232"/>
      <c r="LKA53" s="1233"/>
      <c r="LKB53" s="1233"/>
      <c r="LKC53" s="1233"/>
      <c r="LKD53" s="1233"/>
      <c r="LKE53" s="1233"/>
      <c r="LKF53" s="1233"/>
      <c r="LKG53" s="1233"/>
      <c r="LKH53" s="1233"/>
      <c r="LKI53" s="1232"/>
      <c r="LKJ53" s="1233"/>
      <c r="LKK53" s="1233"/>
      <c r="LKL53" s="1233"/>
      <c r="LKM53" s="1233"/>
      <c r="LKN53" s="1233"/>
      <c r="LKO53" s="1233"/>
      <c r="LKP53" s="1233"/>
      <c r="LKQ53" s="1233"/>
      <c r="LKR53" s="1232"/>
      <c r="LKS53" s="1233"/>
      <c r="LKT53" s="1233"/>
      <c r="LKU53" s="1233"/>
      <c r="LKV53" s="1233"/>
      <c r="LKW53" s="1233"/>
      <c r="LKX53" s="1233"/>
      <c r="LKY53" s="1233"/>
      <c r="LKZ53" s="1233"/>
      <c r="LLA53" s="1232"/>
      <c r="LLB53" s="1233"/>
      <c r="LLC53" s="1233"/>
      <c r="LLD53" s="1233"/>
      <c r="LLE53" s="1233"/>
      <c r="LLF53" s="1233"/>
      <c r="LLG53" s="1233"/>
      <c r="LLH53" s="1233"/>
      <c r="LLI53" s="1233"/>
      <c r="LLJ53" s="1232"/>
      <c r="LLK53" s="1233"/>
      <c r="LLL53" s="1233"/>
      <c r="LLM53" s="1233"/>
      <c r="LLN53" s="1233"/>
      <c r="LLO53" s="1233"/>
      <c r="LLP53" s="1233"/>
      <c r="LLQ53" s="1233"/>
      <c r="LLR53" s="1233"/>
      <c r="LLS53" s="1232"/>
      <c r="LLT53" s="1233"/>
      <c r="LLU53" s="1233"/>
      <c r="LLV53" s="1233"/>
      <c r="LLW53" s="1233"/>
      <c r="LLX53" s="1233"/>
      <c r="LLY53" s="1233"/>
      <c r="LLZ53" s="1233"/>
      <c r="LMA53" s="1233"/>
      <c r="LMB53" s="1232"/>
      <c r="LMC53" s="1233"/>
      <c r="LMD53" s="1233"/>
      <c r="LME53" s="1233"/>
      <c r="LMF53" s="1233"/>
      <c r="LMG53" s="1233"/>
      <c r="LMH53" s="1233"/>
      <c r="LMI53" s="1233"/>
      <c r="LMJ53" s="1233"/>
      <c r="LMK53" s="1232"/>
      <c r="LML53" s="1233"/>
      <c r="LMM53" s="1233"/>
      <c r="LMN53" s="1233"/>
      <c r="LMO53" s="1233"/>
      <c r="LMP53" s="1233"/>
      <c r="LMQ53" s="1233"/>
      <c r="LMR53" s="1233"/>
      <c r="LMS53" s="1233"/>
      <c r="LMT53" s="1232"/>
      <c r="LMU53" s="1233"/>
      <c r="LMV53" s="1233"/>
      <c r="LMW53" s="1233"/>
      <c r="LMX53" s="1233"/>
      <c r="LMY53" s="1233"/>
      <c r="LMZ53" s="1233"/>
      <c r="LNA53" s="1233"/>
      <c r="LNB53" s="1233"/>
      <c r="LNC53" s="1232"/>
      <c r="LND53" s="1233"/>
      <c r="LNE53" s="1233"/>
      <c r="LNF53" s="1233"/>
      <c r="LNG53" s="1233"/>
      <c r="LNH53" s="1233"/>
      <c r="LNI53" s="1233"/>
      <c r="LNJ53" s="1233"/>
      <c r="LNK53" s="1233"/>
      <c r="LNL53" s="1232"/>
      <c r="LNM53" s="1233"/>
      <c r="LNN53" s="1233"/>
      <c r="LNO53" s="1233"/>
      <c r="LNP53" s="1233"/>
      <c r="LNQ53" s="1233"/>
      <c r="LNR53" s="1233"/>
      <c r="LNS53" s="1233"/>
      <c r="LNT53" s="1233"/>
      <c r="LNU53" s="1232"/>
      <c r="LNV53" s="1233"/>
      <c r="LNW53" s="1233"/>
      <c r="LNX53" s="1233"/>
      <c r="LNY53" s="1233"/>
      <c r="LNZ53" s="1233"/>
      <c r="LOA53" s="1233"/>
      <c r="LOB53" s="1233"/>
      <c r="LOC53" s="1233"/>
      <c r="LOD53" s="1232"/>
      <c r="LOE53" s="1233"/>
      <c r="LOF53" s="1233"/>
      <c r="LOG53" s="1233"/>
      <c r="LOH53" s="1233"/>
      <c r="LOI53" s="1233"/>
      <c r="LOJ53" s="1233"/>
      <c r="LOK53" s="1233"/>
      <c r="LOL53" s="1233"/>
      <c r="LOM53" s="1232"/>
      <c r="LON53" s="1233"/>
      <c r="LOO53" s="1233"/>
      <c r="LOP53" s="1233"/>
      <c r="LOQ53" s="1233"/>
      <c r="LOR53" s="1233"/>
      <c r="LOS53" s="1233"/>
      <c r="LOT53" s="1233"/>
      <c r="LOU53" s="1233"/>
      <c r="LOV53" s="1232"/>
      <c r="LOW53" s="1233"/>
      <c r="LOX53" s="1233"/>
      <c r="LOY53" s="1233"/>
      <c r="LOZ53" s="1233"/>
      <c r="LPA53" s="1233"/>
      <c r="LPB53" s="1233"/>
      <c r="LPC53" s="1233"/>
      <c r="LPD53" s="1233"/>
      <c r="LPE53" s="1232"/>
      <c r="LPF53" s="1233"/>
      <c r="LPG53" s="1233"/>
      <c r="LPH53" s="1233"/>
      <c r="LPI53" s="1233"/>
      <c r="LPJ53" s="1233"/>
      <c r="LPK53" s="1233"/>
      <c r="LPL53" s="1233"/>
      <c r="LPM53" s="1233"/>
      <c r="LPN53" s="1232"/>
      <c r="LPO53" s="1233"/>
      <c r="LPP53" s="1233"/>
      <c r="LPQ53" s="1233"/>
      <c r="LPR53" s="1233"/>
      <c r="LPS53" s="1233"/>
      <c r="LPT53" s="1233"/>
      <c r="LPU53" s="1233"/>
      <c r="LPV53" s="1233"/>
      <c r="LPW53" s="1232"/>
      <c r="LPX53" s="1233"/>
      <c r="LPY53" s="1233"/>
      <c r="LPZ53" s="1233"/>
      <c r="LQA53" s="1233"/>
      <c r="LQB53" s="1233"/>
      <c r="LQC53" s="1233"/>
      <c r="LQD53" s="1233"/>
      <c r="LQE53" s="1233"/>
      <c r="LQF53" s="1232"/>
      <c r="LQG53" s="1233"/>
      <c r="LQH53" s="1233"/>
      <c r="LQI53" s="1233"/>
      <c r="LQJ53" s="1233"/>
      <c r="LQK53" s="1233"/>
      <c r="LQL53" s="1233"/>
      <c r="LQM53" s="1233"/>
      <c r="LQN53" s="1233"/>
      <c r="LQO53" s="1232"/>
      <c r="LQP53" s="1233"/>
      <c r="LQQ53" s="1233"/>
      <c r="LQR53" s="1233"/>
      <c r="LQS53" s="1233"/>
      <c r="LQT53" s="1233"/>
      <c r="LQU53" s="1233"/>
      <c r="LQV53" s="1233"/>
      <c r="LQW53" s="1233"/>
      <c r="LQX53" s="1232"/>
      <c r="LQY53" s="1233"/>
      <c r="LQZ53" s="1233"/>
      <c r="LRA53" s="1233"/>
      <c r="LRB53" s="1233"/>
      <c r="LRC53" s="1233"/>
      <c r="LRD53" s="1233"/>
      <c r="LRE53" s="1233"/>
      <c r="LRF53" s="1233"/>
      <c r="LRG53" s="1232"/>
      <c r="LRH53" s="1233"/>
      <c r="LRI53" s="1233"/>
      <c r="LRJ53" s="1233"/>
      <c r="LRK53" s="1233"/>
      <c r="LRL53" s="1233"/>
      <c r="LRM53" s="1233"/>
      <c r="LRN53" s="1233"/>
      <c r="LRO53" s="1233"/>
      <c r="LRP53" s="1232"/>
      <c r="LRQ53" s="1233"/>
      <c r="LRR53" s="1233"/>
      <c r="LRS53" s="1233"/>
      <c r="LRT53" s="1233"/>
      <c r="LRU53" s="1233"/>
      <c r="LRV53" s="1233"/>
      <c r="LRW53" s="1233"/>
      <c r="LRX53" s="1233"/>
      <c r="LRY53" s="1232"/>
      <c r="LRZ53" s="1233"/>
      <c r="LSA53" s="1233"/>
      <c r="LSB53" s="1233"/>
      <c r="LSC53" s="1233"/>
      <c r="LSD53" s="1233"/>
      <c r="LSE53" s="1233"/>
      <c r="LSF53" s="1233"/>
      <c r="LSG53" s="1233"/>
      <c r="LSH53" s="1232"/>
      <c r="LSI53" s="1233"/>
      <c r="LSJ53" s="1233"/>
      <c r="LSK53" s="1233"/>
      <c r="LSL53" s="1233"/>
      <c r="LSM53" s="1233"/>
      <c r="LSN53" s="1233"/>
      <c r="LSO53" s="1233"/>
      <c r="LSP53" s="1233"/>
      <c r="LSQ53" s="1232"/>
      <c r="LSR53" s="1233"/>
      <c r="LSS53" s="1233"/>
      <c r="LST53" s="1233"/>
      <c r="LSU53" s="1233"/>
      <c r="LSV53" s="1233"/>
      <c r="LSW53" s="1233"/>
      <c r="LSX53" s="1233"/>
      <c r="LSY53" s="1233"/>
      <c r="LSZ53" s="1232"/>
      <c r="LTA53" s="1233"/>
      <c r="LTB53" s="1233"/>
      <c r="LTC53" s="1233"/>
      <c r="LTD53" s="1233"/>
      <c r="LTE53" s="1233"/>
      <c r="LTF53" s="1233"/>
      <c r="LTG53" s="1233"/>
      <c r="LTH53" s="1233"/>
      <c r="LTI53" s="1232"/>
      <c r="LTJ53" s="1233"/>
      <c r="LTK53" s="1233"/>
      <c r="LTL53" s="1233"/>
      <c r="LTM53" s="1233"/>
      <c r="LTN53" s="1233"/>
      <c r="LTO53" s="1233"/>
      <c r="LTP53" s="1233"/>
      <c r="LTQ53" s="1233"/>
      <c r="LTR53" s="1232"/>
      <c r="LTS53" s="1233"/>
      <c r="LTT53" s="1233"/>
      <c r="LTU53" s="1233"/>
      <c r="LTV53" s="1233"/>
      <c r="LTW53" s="1233"/>
      <c r="LTX53" s="1233"/>
      <c r="LTY53" s="1233"/>
      <c r="LTZ53" s="1233"/>
      <c r="LUA53" s="1232"/>
      <c r="LUB53" s="1233"/>
      <c r="LUC53" s="1233"/>
      <c r="LUD53" s="1233"/>
      <c r="LUE53" s="1233"/>
      <c r="LUF53" s="1233"/>
      <c r="LUG53" s="1233"/>
      <c r="LUH53" s="1233"/>
      <c r="LUI53" s="1233"/>
      <c r="LUJ53" s="1232"/>
      <c r="LUK53" s="1233"/>
      <c r="LUL53" s="1233"/>
      <c r="LUM53" s="1233"/>
      <c r="LUN53" s="1233"/>
      <c r="LUO53" s="1233"/>
      <c r="LUP53" s="1233"/>
      <c r="LUQ53" s="1233"/>
      <c r="LUR53" s="1233"/>
      <c r="LUS53" s="1232"/>
      <c r="LUT53" s="1233"/>
      <c r="LUU53" s="1233"/>
      <c r="LUV53" s="1233"/>
      <c r="LUW53" s="1233"/>
      <c r="LUX53" s="1233"/>
      <c r="LUY53" s="1233"/>
      <c r="LUZ53" s="1233"/>
      <c r="LVA53" s="1233"/>
      <c r="LVB53" s="1232"/>
      <c r="LVC53" s="1233"/>
      <c r="LVD53" s="1233"/>
      <c r="LVE53" s="1233"/>
      <c r="LVF53" s="1233"/>
      <c r="LVG53" s="1233"/>
      <c r="LVH53" s="1233"/>
      <c r="LVI53" s="1233"/>
      <c r="LVJ53" s="1233"/>
      <c r="LVK53" s="1232"/>
      <c r="LVL53" s="1233"/>
      <c r="LVM53" s="1233"/>
      <c r="LVN53" s="1233"/>
      <c r="LVO53" s="1233"/>
      <c r="LVP53" s="1233"/>
      <c r="LVQ53" s="1233"/>
      <c r="LVR53" s="1233"/>
      <c r="LVS53" s="1233"/>
      <c r="LVT53" s="1232"/>
      <c r="LVU53" s="1233"/>
      <c r="LVV53" s="1233"/>
      <c r="LVW53" s="1233"/>
      <c r="LVX53" s="1233"/>
      <c r="LVY53" s="1233"/>
      <c r="LVZ53" s="1233"/>
      <c r="LWA53" s="1233"/>
      <c r="LWB53" s="1233"/>
      <c r="LWC53" s="1232"/>
      <c r="LWD53" s="1233"/>
      <c r="LWE53" s="1233"/>
      <c r="LWF53" s="1233"/>
      <c r="LWG53" s="1233"/>
      <c r="LWH53" s="1233"/>
      <c r="LWI53" s="1233"/>
      <c r="LWJ53" s="1233"/>
      <c r="LWK53" s="1233"/>
      <c r="LWL53" s="1232"/>
      <c r="LWM53" s="1233"/>
      <c r="LWN53" s="1233"/>
      <c r="LWO53" s="1233"/>
      <c r="LWP53" s="1233"/>
      <c r="LWQ53" s="1233"/>
      <c r="LWR53" s="1233"/>
      <c r="LWS53" s="1233"/>
      <c r="LWT53" s="1233"/>
      <c r="LWU53" s="1232"/>
      <c r="LWV53" s="1233"/>
      <c r="LWW53" s="1233"/>
      <c r="LWX53" s="1233"/>
      <c r="LWY53" s="1233"/>
      <c r="LWZ53" s="1233"/>
      <c r="LXA53" s="1233"/>
      <c r="LXB53" s="1233"/>
      <c r="LXC53" s="1233"/>
      <c r="LXD53" s="1232"/>
      <c r="LXE53" s="1233"/>
      <c r="LXF53" s="1233"/>
      <c r="LXG53" s="1233"/>
      <c r="LXH53" s="1233"/>
      <c r="LXI53" s="1233"/>
      <c r="LXJ53" s="1233"/>
      <c r="LXK53" s="1233"/>
      <c r="LXL53" s="1233"/>
      <c r="LXM53" s="1232"/>
      <c r="LXN53" s="1233"/>
      <c r="LXO53" s="1233"/>
      <c r="LXP53" s="1233"/>
      <c r="LXQ53" s="1233"/>
      <c r="LXR53" s="1233"/>
      <c r="LXS53" s="1233"/>
      <c r="LXT53" s="1233"/>
      <c r="LXU53" s="1233"/>
      <c r="LXV53" s="1232"/>
      <c r="LXW53" s="1233"/>
      <c r="LXX53" s="1233"/>
      <c r="LXY53" s="1233"/>
      <c r="LXZ53" s="1233"/>
      <c r="LYA53" s="1233"/>
      <c r="LYB53" s="1233"/>
      <c r="LYC53" s="1233"/>
      <c r="LYD53" s="1233"/>
      <c r="LYE53" s="1232"/>
      <c r="LYF53" s="1233"/>
      <c r="LYG53" s="1233"/>
      <c r="LYH53" s="1233"/>
      <c r="LYI53" s="1233"/>
      <c r="LYJ53" s="1233"/>
      <c r="LYK53" s="1233"/>
      <c r="LYL53" s="1233"/>
      <c r="LYM53" s="1233"/>
      <c r="LYN53" s="1232"/>
      <c r="LYO53" s="1233"/>
      <c r="LYP53" s="1233"/>
      <c r="LYQ53" s="1233"/>
      <c r="LYR53" s="1233"/>
      <c r="LYS53" s="1233"/>
      <c r="LYT53" s="1233"/>
      <c r="LYU53" s="1233"/>
      <c r="LYV53" s="1233"/>
      <c r="LYW53" s="1232"/>
      <c r="LYX53" s="1233"/>
      <c r="LYY53" s="1233"/>
      <c r="LYZ53" s="1233"/>
      <c r="LZA53" s="1233"/>
      <c r="LZB53" s="1233"/>
      <c r="LZC53" s="1233"/>
      <c r="LZD53" s="1233"/>
      <c r="LZE53" s="1233"/>
      <c r="LZF53" s="1232"/>
      <c r="LZG53" s="1233"/>
      <c r="LZH53" s="1233"/>
      <c r="LZI53" s="1233"/>
      <c r="LZJ53" s="1233"/>
      <c r="LZK53" s="1233"/>
      <c r="LZL53" s="1233"/>
      <c r="LZM53" s="1233"/>
      <c r="LZN53" s="1233"/>
      <c r="LZO53" s="1232"/>
      <c r="LZP53" s="1233"/>
      <c r="LZQ53" s="1233"/>
      <c r="LZR53" s="1233"/>
      <c r="LZS53" s="1233"/>
      <c r="LZT53" s="1233"/>
      <c r="LZU53" s="1233"/>
      <c r="LZV53" s="1233"/>
      <c r="LZW53" s="1233"/>
      <c r="LZX53" s="1232"/>
      <c r="LZY53" s="1233"/>
      <c r="LZZ53" s="1233"/>
      <c r="MAA53" s="1233"/>
      <c r="MAB53" s="1233"/>
      <c r="MAC53" s="1233"/>
      <c r="MAD53" s="1233"/>
      <c r="MAE53" s="1233"/>
      <c r="MAF53" s="1233"/>
      <c r="MAG53" s="1232"/>
      <c r="MAH53" s="1233"/>
      <c r="MAI53" s="1233"/>
      <c r="MAJ53" s="1233"/>
      <c r="MAK53" s="1233"/>
      <c r="MAL53" s="1233"/>
      <c r="MAM53" s="1233"/>
      <c r="MAN53" s="1233"/>
      <c r="MAO53" s="1233"/>
      <c r="MAP53" s="1232"/>
      <c r="MAQ53" s="1233"/>
      <c r="MAR53" s="1233"/>
      <c r="MAS53" s="1233"/>
      <c r="MAT53" s="1233"/>
      <c r="MAU53" s="1233"/>
      <c r="MAV53" s="1233"/>
      <c r="MAW53" s="1233"/>
      <c r="MAX53" s="1233"/>
      <c r="MAY53" s="1232"/>
      <c r="MAZ53" s="1233"/>
      <c r="MBA53" s="1233"/>
      <c r="MBB53" s="1233"/>
      <c r="MBC53" s="1233"/>
      <c r="MBD53" s="1233"/>
      <c r="MBE53" s="1233"/>
      <c r="MBF53" s="1233"/>
      <c r="MBG53" s="1233"/>
      <c r="MBH53" s="1232"/>
      <c r="MBI53" s="1233"/>
      <c r="MBJ53" s="1233"/>
      <c r="MBK53" s="1233"/>
      <c r="MBL53" s="1233"/>
      <c r="MBM53" s="1233"/>
      <c r="MBN53" s="1233"/>
      <c r="MBO53" s="1233"/>
      <c r="MBP53" s="1233"/>
      <c r="MBQ53" s="1232"/>
      <c r="MBR53" s="1233"/>
      <c r="MBS53" s="1233"/>
      <c r="MBT53" s="1233"/>
      <c r="MBU53" s="1233"/>
      <c r="MBV53" s="1233"/>
      <c r="MBW53" s="1233"/>
      <c r="MBX53" s="1233"/>
      <c r="MBY53" s="1233"/>
      <c r="MBZ53" s="1232"/>
      <c r="MCA53" s="1233"/>
      <c r="MCB53" s="1233"/>
      <c r="MCC53" s="1233"/>
      <c r="MCD53" s="1233"/>
      <c r="MCE53" s="1233"/>
      <c r="MCF53" s="1233"/>
      <c r="MCG53" s="1233"/>
      <c r="MCH53" s="1233"/>
      <c r="MCI53" s="1232"/>
      <c r="MCJ53" s="1233"/>
      <c r="MCK53" s="1233"/>
      <c r="MCL53" s="1233"/>
      <c r="MCM53" s="1233"/>
      <c r="MCN53" s="1233"/>
      <c r="MCO53" s="1233"/>
      <c r="MCP53" s="1233"/>
      <c r="MCQ53" s="1233"/>
      <c r="MCR53" s="1232"/>
      <c r="MCS53" s="1233"/>
      <c r="MCT53" s="1233"/>
      <c r="MCU53" s="1233"/>
      <c r="MCV53" s="1233"/>
      <c r="MCW53" s="1233"/>
      <c r="MCX53" s="1233"/>
      <c r="MCY53" s="1233"/>
      <c r="MCZ53" s="1233"/>
      <c r="MDA53" s="1232"/>
      <c r="MDB53" s="1233"/>
      <c r="MDC53" s="1233"/>
      <c r="MDD53" s="1233"/>
      <c r="MDE53" s="1233"/>
      <c r="MDF53" s="1233"/>
      <c r="MDG53" s="1233"/>
      <c r="MDH53" s="1233"/>
      <c r="MDI53" s="1233"/>
      <c r="MDJ53" s="1232"/>
      <c r="MDK53" s="1233"/>
      <c r="MDL53" s="1233"/>
      <c r="MDM53" s="1233"/>
      <c r="MDN53" s="1233"/>
      <c r="MDO53" s="1233"/>
      <c r="MDP53" s="1233"/>
      <c r="MDQ53" s="1233"/>
      <c r="MDR53" s="1233"/>
      <c r="MDS53" s="1232"/>
      <c r="MDT53" s="1233"/>
      <c r="MDU53" s="1233"/>
      <c r="MDV53" s="1233"/>
      <c r="MDW53" s="1233"/>
      <c r="MDX53" s="1233"/>
      <c r="MDY53" s="1233"/>
      <c r="MDZ53" s="1233"/>
      <c r="MEA53" s="1233"/>
      <c r="MEB53" s="1232"/>
      <c r="MEC53" s="1233"/>
      <c r="MED53" s="1233"/>
      <c r="MEE53" s="1233"/>
      <c r="MEF53" s="1233"/>
      <c r="MEG53" s="1233"/>
      <c r="MEH53" s="1233"/>
      <c r="MEI53" s="1233"/>
      <c r="MEJ53" s="1233"/>
      <c r="MEK53" s="1232"/>
      <c r="MEL53" s="1233"/>
      <c r="MEM53" s="1233"/>
      <c r="MEN53" s="1233"/>
      <c r="MEO53" s="1233"/>
      <c r="MEP53" s="1233"/>
      <c r="MEQ53" s="1233"/>
      <c r="MER53" s="1233"/>
      <c r="MES53" s="1233"/>
      <c r="MET53" s="1232"/>
      <c r="MEU53" s="1233"/>
      <c r="MEV53" s="1233"/>
      <c r="MEW53" s="1233"/>
      <c r="MEX53" s="1233"/>
      <c r="MEY53" s="1233"/>
      <c r="MEZ53" s="1233"/>
      <c r="MFA53" s="1233"/>
      <c r="MFB53" s="1233"/>
      <c r="MFC53" s="1232"/>
      <c r="MFD53" s="1233"/>
      <c r="MFE53" s="1233"/>
      <c r="MFF53" s="1233"/>
      <c r="MFG53" s="1233"/>
      <c r="MFH53" s="1233"/>
      <c r="MFI53" s="1233"/>
      <c r="MFJ53" s="1233"/>
      <c r="MFK53" s="1233"/>
      <c r="MFL53" s="1232"/>
      <c r="MFM53" s="1233"/>
      <c r="MFN53" s="1233"/>
      <c r="MFO53" s="1233"/>
      <c r="MFP53" s="1233"/>
      <c r="MFQ53" s="1233"/>
      <c r="MFR53" s="1233"/>
      <c r="MFS53" s="1233"/>
      <c r="MFT53" s="1233"/>
      <c r="MFU53" s="1232"/>
      <c r="MFV53" s="1233"/>
      <c r="MFW53" s="1233"/>
      <c r="MFX53" s="1233"/>
      <c r="MFY53" s="1233"/>
      <c r="MFZ53" s="1233"/>
      <c r="MGA53" s="1233"/>
      <c r="MGB53" s="1233"/>
      <c r="MGC53" s="1233"/>
      <c r="MGD53" s="1232"/>
      <c r="MGE53" s="1233"/>
      <c r="MGF53" s="1233"/>
      <c r="MGG53" s="1233"/>
      <c r="MGH53" s="1233"/>
      <c r="MGI53" s="1233"/>
      <c r="MGJ53" s="1233"/>
      <c r="MGK53" s="1233"/>
      <c r="MGL53" s="1233"/>
      <c r="MGM53" s="1232"/>
      <c r="MGN53" s="1233"/>
      <c r="MGO53" s="1233"/>
      <c r="MGP53" s="1233"/>
      <c r="MGQ53" s="1233"/>
      <c r="MGR53" s="1233"/>
      <c r="MGS53" s="1233"/>
      <c r="MGT53" s="1233"/>
      <c r="MGU53" s="1233"/>
      <c r="MGV53" s="1232"/>
      <c r="MGW53" s="1233"/>
      <c r="MGX53" s="1233"/>
      <c r="MGY53" s="1233"/>
      <c r="MGZ53" s="1233"/>
      <c r="MHA53" s="1233"/>
      <c r="MHB53" s="1233"/>
      <c r="MHC53" s="1233"/>
      <c r="MHD53" s="1233"/>
      <c r="MHE53" s="1232"/>
      <c r="MHF53" s="1233"/>
      <c r="MHG53" s="1233"/>
      <c r="MHH53" s="1233"/>
      <c r="MHI53" s="1233"/>
      <c r="MHJ53" s="1233"/>
      <c r="MHK53" s="1233"/>
      <c r="MHL53" s="1233"/>
      <c r="MHM53" s="1233"/>
      <c r="MHN53" s="1232"/>
      <c r="MHO53" s="1233"/>
      <c r="MHP53" s="1233"/>
      <c r="MHQ53" s="1233"/>
      <c r="MHR53" s="1233"/>
      <c r="MHS53" s="1233"/>
      <c r="MHT53" s="1233"/>
      <c r="MHU53" s="1233"/>
      <c r="MHV53" s="1233"/>
      <c r="MHW53" s="1232"/>
      <c r="MHX53" s="1233"/>
      <c r="MHY53" s="1233"/>
      <c r="MHZ53" s="1233"/>
      <c r="MIA53" s="1233"/>
      <c r="MIB53" s="1233"/>
      <c r="MIC53" s="1233"/>
      <c r="MID53" s="1233"/>
      <c r="MIE53" s="1233"/>
      <c r="MIF53" s="1232"/>
      <c r="MIG53" s="1233"/>
      <c r="MIH53" s="1233"/>
      <c r="MII53" s="1233"/>
      <c r="MIJ53" s="1233"/>
      <c r="MIK53" s="1233"/>
      <c r="MIL53" s="1233"/>
      <c r="MIM53" s="1233"/>
      <c r="MIN53" s="1233"/>
      <c r="MIO53" s="1232"/>
      <c r="MIP53" s="1233"/>
      <c r="MIQ53" s="1233"/>
      <c r="MIR53" s="1233"/>
      <c r="MIS53" s="1233"/>
      <c r="MIT53" s="1233"/>
      <c r="MIU53" s="1233"/>
      <c r="MIV53" s="1233"/>
      <c r="MIW53" s="1233"/>
      <c r="MIX53" s="1232"/>
      <c r="MIY53" s="1233"/>
      <c r="MIZ53" s="1233"/>
      <c r="MJA53" s="1233"/>
      <c r="MJB53" s="1233"/>
      <c r="MJC53" s="1233"/>
      <c r="MJD53" s="1233"/>
      <c r="MJE53" s="1233"/>
      <c r="MJF53" s="1233"/>
      <c r="MJG53" s="1232"/>
      <c r="MJH53" s="1233"/>
      <c r="MJI53" s="1233"/>
      <c r="MJJ53" s="1233"/>
      <c r="MJK53" s="1233"/>
      <c r="MJL53" s="1233"/>
      <c r="MJM53" s="1233"/>
      <c r="MJN53" s="1233"/>
      <c r="MJO53" s="1233"/>
      <c r="MJP53" s="1232"/>
      <c r="MJQ53" s="1233"/>
      <c r="MJR53" s="1233"/>
      <c r="MJS53" s="1233"/>
      <c r="MJT53" s="1233"/>
      <c r="MJU53" s="1233"/>
      <c r="MJV53" s="1233"/>
      <c r="MJW53" s="1233"/>
      <c r="MJX53" s="1233"/>
      <c r="MJY53" s="1232"/>
      <c r="MJZ53" s="1233"/>
      <c r="MKA53" s="1233"/>
      <c r="MKB53" s="1233"/>
      <c r="MKC53" s="1233"/>
      <c r="MKD53" s="1233"/>
      <c r="MKE53" s="1233"/>
      <c r="MKF53" s="1233"/>
      <c r="MKG53" s="1233"/>
      <c r="MKH53" s="1232"/>
      <c r="MKI53" s="1233"/>
      <c r="MKJ53" s="1233"/>
      <c r="MKK53" s="1233"/>
      <c r="MKL53" s="1233"/>
      <c r="MKM53" s="1233"/>
      <c r="MKN53" s="1233"/>
      <c r="MKO53" s="1233"/>
      <c r="MKP53" s="1233"/>
      <c r="MKQ53" s="1232"/>
      <c r="MKR53" s="1233"/>
      <c r="MKS53" s="1233"/>
      <c r="MKT53" s="1233"/>
      <c r="MKU53" s="1233"/>
      <c r="MKV53" s="1233"/>
      <c r="MKW53" s="1233"/>
      <c r="MKX53" s="1233"/>
      <c r="MKY53" s="1233"/>
      <c r="MKZ53" s="1232"/>
      <c r="MLA53" s="1233"/>
      <c r="MLB53" s="1233"/>
      <c r="MLC53" s="1233"/>
      <c r="MLD53" s="1233"/>
      <c r="MLE53" s="1233"/>
      <c r="MLF53" s="1233"/>
      <c r="MLG53" s="1233"/>
      <c r="MLH53" s="1233"/>
      <c r="MLI53" s="1232"/>
      <c r="MLJ53" s="1233"/>
      <c r="MLK53" s="1233"/>
      <c r="MLL53" s="1233"/>
      <c r="MLM53" s="1233"/>
      <c r="MLN53" s="1233"/>
      <c r="MLO53" s="1233"/>
      <c r="MLP53" s="1233"/>
      <c r="MLQ53" s="1233"/>
      <c r="MLR53" s="1232"/>
      <c r="MLS53" s="1233"/>
      <c r="MLT53" s="1233"/>
      <c r="MLU53" s="1233"/>
      <c r="MLV53" s="1233"/>
      <c r="MLW53" s="1233"/>
      <c r="MLX53" s="1233"/>
      <c r="MLY53" s="1233"/>
      <c r="MLZ53" s="1233"/>
      <c r="MMA53" s="1232"/>
      <c r="MMB53" s="1233"/>
      <c r="MMC53" s="1233"/>
      <c r="MMD53" s="1233"/>
      <c r="MME53" s="1233"/>
      <c r="MMF53" s="1233"/>
      <c r="MMG53" s="1233"/>
      <c r="MMH53" s="1233"/>
      <c r="MMI53" s="1233"/>
      <c r="MMJ53" s="1232"/>
      <c r="MMK53" s="1233"/>
      <c r="MML53" s="1233"/>
      <c r="MMM53" s="1233"/>
      <c r="MMN53" s="1233"/>
      <c r="MMO53" s="1233"/>
      <c r="MMP53" s="1233"/>
      <c r="MMQ53" s="1233"/>
      <c r="MMR53" s="1233"/>
      <c r="MMS53" s="1232"/>
      <c r="MMT53" s="1233"/>
      <c r="MMU53" s="1233"/>
      <c r="MMV53" s="1233"/>
      <c r="MMW53" s="1233"/>
      <c r="MMX53" s="1233"/>
      <c r="MMY53" s="1233"/>
      <c r="MMZ53" s="1233"/>
      <c r="MNA53" s="1233"/>
      <c r="MNB53" s="1232"/>
      <c r="MNC53" s="1233"/>
      <c r="MND53" s="1233"/>
      <c r="MNE53" s="1233"/>
      <c r="MNF53" s="1233"/>
      <c r="MNG53" s="1233"/>
      <c r="MNH53" s="1233"/>
      <c r="MNI53" s="1233"/>
      <c r="MNJ53" s="1233"/>
      <c r="MNK53" s="1232"/>
      <c r="MNL53" s="1233"/>
      <c r="MNM53" s="1233"/>
      <c r="MNN53" s="1233"/>
      <c r="MNO53" s="1233"/>
      <c r="MNP53" s="1233"/>
      <c r="MNQ53" s="1233"/>
      <c r="MNR53" s="1233"/>
      <c r="MNS53" s="1233"/>
      <c r="MNT53" s="1232"/>
      <c r="MNU53" s="1233"/>
      <c r="MNV53" s="1233"/>
      <c r="MNW53" s="1233"/>
      <c r="MNX53" s="1233"/>
      <c r="MNY53" s="1233"/>
      <c r="MNZ53" s="1233"/>
      <c r="MOA53" s="1233"/>
      <c r="MOB53" s="1233"/>
      <c r="MOC53" s="1232"/>
      <c r="MOD53" s="1233"/>
      <c r="MOE53" s="1233"/>
      <c r="MOF53" s="1233"/>
      <c r="MOG53" s="1233"/>
      <c r="MOH53" s="1233"/>
      <c r="MOI53" s="1233"/>
      <c r="MOJ53" s="1233"/>
      <c r="MOK53" s="1233"/>
      <c r="MOL53" s="1232"/>
      <c r="MOM53" s="1233"/>
      <c r="MON53" s="1233"/>
      <c r="MOO53" s="1233"/>
      <c r="MOP53" s="1233"/>
      <c r="MOQ53" s="1233"/>
      <c r="MOR53" s="1233"/>
      <c r="MOS53" s="1233"/>
      <c r="MOT53" s="1233"/>
      <c r="MOU53" s="1232"/>
      <c r="MOV53" s="1233"/>
      <c r="MOW53" s="1233"/>
      <c r="MOX53" s="1233"/>
      <c r="MOY53" s="1233"/>
      <c r="MOZ53" s="1233"/>
      <c r="MPA53" s="1233"/>
      <c r="MPB53" s="1233"/>
      <c r="MPC53" s="1233"/>
      <c r="MPD53" s="1232"/>
      <c r="MPE53" s="1233"/>
      <c r="MPF53" s="1233"/>
      <c r="MPG53" s="1233"/>
      <c r="MPH53" s="1233"/>
      <c r="MPI53" s="1233"/>
      <c r="MPJ53" s="1233"/>
      <c r="MPK53" s="1233"/>
      <c r="MPL53" s="1233"/>
      <c r="MPM53" s="1232"/>
      <c r="MPN53" s="1233"/>
      <c r="MPO53" s="1233"/>
      <c r="MPP53" s="1233"/>
      <c r="MPQ53" s="1233"/>
      <c r="MPR53" s="1233"/>
      <c r="MPS53" s="1233"/>
      <c r="MPT53" s="1233"/>
      <c r="MPU53" s="1233"/>
      <c r="MPV53" s="1232"/>
      <c r="MPW53" s="1233"/>
      <c r="MPX53" s="1233"/>
      <c r="MPY53" s="1233"/>
      <c r="MPZ53" s="1233"/>
      <c r="MQA53" s="1233"/>
      <c r="MQB53" s="1233"/>
      <c r="MQC53" s="1233"/>
      <c r="MQD53" s="1233"/>
      <c r="MQE53" s="1232"/>
      <c r="MQF53" s="1233"/>
      <c r="MQG53" s="1233"/>
      <c r="MQH53" s="1233"/>
      <c r="MQI53" s="1233"/>
      <c r="MQJ53" s="1233"/>
      <c r="MQK53" s="1233"/>
      <c r="MQL53" s="1233"/>
      <c r="MQM53" s="1233"/>
      <c r="MQN53" s="1232"/>
      <c r="MQO53" s="1233"/>
      <c r="MQP53" s="1233"/>
      <c r="MQQ53" s="1233"/>
      <c r="MQR53" s="1233"/>
      <c r="MQS53" s="1233"/>
      <c r="MQT53" s="1233"/>
      <c r="MQU53" s="1233"/>
      <c r="MQV53" s="1233"/>
      <c r="MQW53" s="1232"/>
      <c r="MQX53" s="1233"/>
      <c r="MQY53" s="1233"/>
      <c r="MQZ53" s="1233"/>
      <c r="MRA53" s="1233"/>
      <c r="MRB53" s="1233"/>
      <c r="MRC53" s="1233"/>
      <c r="MRD53" s="1233"/>
      <c r="MRE53" s="1233"/>
      <c r="MRF53" s="1232"/>
      <c r="MRG53" s="1233"/>
      <c r="MRH53" s="1233"/>
      <c r="MRI53" s="1233"/>
      <c r="MRJ53" s="1233"/>
      <c r="MRK53" s="1233"/>
      <c r="MRL53" s="1233"/>
      <c r="MRM53" s="1233"/>
      <c r="MRN53" s="1233"/>
      <c r="MRO53" s="1232"/>
      <c r="MRP53" s="1233"/>
      <c r="MRQ53" s="1233"/>
      <c r="MRR53" s="1233"/>
      <c r="MRS53" s="1233"/>
      <c r="MRT53" s="1233"/>
      <c r="MRU53" s="1233"/>
      <c r="MRV53" s="1233"/>
      <c r="MRW53" s="1233"/>
      <c r="MRX53" s="1232"/>
      <c r="MRY53" s="1233"/>
      <c r="MRZ53" s="1233"/>
      <c r="MSA53" s="1233"/>
      <c r="MSB53" s="1233"/>
      <c r="MSC53" s="1233"/>
      <c r="MSD53" s="1233"/>
      <c r="MSE53" s="1233"/>
      <c r="MSF53" s="1233"/>
      <c r="MSG53" s="1232"/>
      <c r="MSH53" s="1233"/>
      <c r="MSI53" s="1233"/>
      <c r="MSJ53" s="1233"/>
      <c r="MSK53" s="1233"/>
      <c r="MSL53" s="1233"/>
      <c r="MSM53" s="1233"/>
      <c r="MSN53" s="1233"/>
      <c r="MSO53" s="1233"/>
      <c r="MSP53" s="1232"/>
      <c r="MSQ53" s="1233"/>
      <c r="MSR53" s="1233"/>
      <c r="MSS53" s="1233"/>
      <c r="MST53" s="1233"/>
      <c r="MSU53" s="1233"/>
      <c r="MSV53" s="1233"/>
      <c r="MSW53" s="1233"/>
      <c r="MSX53" s="1233"/>
      <c r="MSY53" s="1232"/>
      <c r="MSZ53" s="1233"/>
      <c r="MTA53" s="1233"/>
      <c r="MTB53" s="1233"/>
      <c r="MTC53" s="1233"/>
      <c r="MTD53" s="1233"/>
      <c r="MTE53" s="1233"/>
      <c r="MTF53" s="1233"/>
      <c r="MTG53" s="1233"/>
      <c r="MTH53" s="1232"/>
      <c r="MTI53" s="1233"/>
      <c r="MTJ53" s="1233"/>
      <c r="MTK53" s="1233"/>
      <c r="MTL53" s="1233"/>
      <c r="MTM53" s="1233"/>
      <c r="MTN53" s="1233"/>
      <c r="MTO53" s="1233"/>
      <c r="MTP53" s="1233"/>
      <c r="MTQ53" s="1232"/>
      <c r="MTR53" s="1233"/>
      <c r="MTS53" s="1233"/>
      <c r="MTT53" s="1233"/>
      <c r="MTU53" s="1233"/>
      <c r="MTV53" s="1233"/>
      <c r="MTW53" s="1233"/>
      <c r="MTX53" s="1233"/>
      <c r="MTY53" s="1233"/>
      <c r="MTZ53" s="1232"/>
      <c r="MUA53" s="1233"/>
      <c r="MUB53" s="1233"/>
      <c r="MUC53" s="1233"/>
      <c r="MUD53" s="1233"/>
      <c r="MUE53" s="1233"/>
      <c r="MUF53" s="1233"/>
      <c r="MUG53" s="1233"/>
      <c r="MUH53" s="1233"/>
      <c r="MUI53" s="1232"/>
      <c r="MUJ53" s="1233"/>
      <c r="MUK53" s="1233"/>
      <c r="MUL53" s="1233"/>
      <c r="MUM53" s="1233"/>
      <c r="MUN53" s="1233"/>
      <c r="MUO53" s="1233"/>
      <c r="MUP53" s="1233"/>
      <c r="MUQ53" s="1233"/>
      <c r="MUR53" s="1232"/>
      <c r="MUS53" s="1233"/>
      <c r="MUT53" s="1233"/>
      <c r="MUU53" s="1233"/>
      <c r="MUV53" s="1233"/>
      <c r="MUW53" s="1233"/>
      <c r="MUX53" s="1233"/>
      <c r="MUY53" s="1233"/>
      <c r="MUZ53" s="1233"/>
      <c r="MVA53" s="1232"/>
      <c r="MVB53" s="1233"/>
      <c r="MVC53" s="1233"/>
      <c r="MVD53" s="1233"/>
      <c r="MVE53" s="1233"/>
      <c r="MVF53" s="1233"/>
      <c r="MVG53" s="1233"/>
      <c r="MVH53" s="1233"/>
      <c r="MVI53" s="1233"/>
      <c r="MVJ53" s="1232"/>
      <c r="MVK53" s="1233"/>
      <c r="MVL53" s="1233"/>
      <c r="MVM53" s="1233"/>
      <c r="MVN53" s="1233"/>
      <c r="MVO53" s="1233"/>
      <c r="MVP53" s="1233"/>
      <c r="MVQ53" s="1233"/>
      <c r="MVR53" s="1233"/>
      <c r="MVS53" s="1232"/>
      <c r="MVT53" s="1233"/>
      <c r="MVU53" s="1233"/>
      <c r="MVV53" s="1233"/>
      <c r="MVW53" s="1233"/>
      <c r="MVX53" s="1233"/>
      <c r="MVY53" s="1233"/>
      <c r="MVZ53" s="1233"/>
      <c r="MWA53" s="1233"/>
      <c r="MWB53" s="1232"/>
      <c r="MWC53" s="1233"/>
      <c r="MWD53" s="1233"/>
      <c r="MWE53" s="1233"/>
      <c r="MWF53" s="1233"/>
      <c r="MWG53" s="1233"/>
      <c r="MWH53" s="1233"/>
      <c r="MWI53" s="1233"/>
      <c r="MWJ53" s="1233"/>
      <c r="MWK53" s="1232"/>
      <c r="MWL53" s="1233"/>
      <c r="MWM53" s="1233"/>
      <c r="MWN53" s="1233"/>
      <c r="MWO53" s="1233"/>
      <c r="MWP53" s="1233"/>
      <c r="MWQ53" s="1233"/>
      <c r="MWR53" s="1233"/>
      <c r="MWS53" s="1233"/>
      <c r="MWT53" s="1232"/>
      <c r="MWU53" s="1233"/>
      <c r="MWV53" s="1233"/>
      <c r="MWW53" s="1233"/>
      <c r="MWX53" s="1233"/>
      <c r="MWY53" s="1233"/>
      <c r="MWZ53" s="1233"/>
      <c r="MXA53" s="1233"/>
      <c r="MXB53" s="1233"/>
      <c r="MXC53" s="1232"/>
      <c r="MXD53" s="1233"/>
      <c r="MXE53" s="1233"/>
      <c r="MXF53" s="1233"/>
      <c r="MXG53" s="1233"/>
      <c r="MXH53" s="1233"/>
      <c r="MXI53" s="1233"/>
      <c r="MXJ53" s="1233"/>
      <c r="MXK53" s="1233"/>
      <c r="MXL53" s="1232"/>
      <c r="MXM53" s="1233"/>
      <c r="MXN53" s="1233"/>
      <c r="MXO53" s="1233"/>
      <c r="MXP53" s="1233"/>
      <c r="MXQ53" s="1233"/>
      <c r="MXR53" s="1233"/>
      <c r="MXS53" s="1233"/>
      <c r="MXT53" s="1233"/>
      <c r="MXU53" s="1232"/>
      <c r="MXV53" s="1233"/>
      <c r="MXW53" s="1233"/>
      <c r="MXX53" s="1233"/>
      <c r="MXY53" s="1233"/>
      <c r="MXZ53" s="1233"/>
      <c r="MYA53" s="1233"/>
      <c r="MYB53" s="1233"/>
      <c r="MYC53" s="1233"/>
      <c r="MYD53" s="1232"/>
      <c r="MYE53" s="1233"/>
      <c r="MYF53" s="1233"/>
      <c r="MYG53" s="1233"/>
      <c r="MYH53" s="1233"/>
      <c r="MYI53" s="1233"/>
      <c r="MYJ53" s="1233"/>
      <c r="MYK53" s="1233"/>
      <c r="MYL53" s="1233"/>
      <c r="MYM53" s="1232"/>
      <c r="MYN53" s="1233"/>
      <c r="MYO53" s="1233"/>
      <c r="MYP53" s="1233"/>
      <c r="MYQ53" s="1233"/>
      <c r="MYR53" s="1233"/>
      <c r="MYS53" s="1233"/>
      <c r="MYT53" s="1233"/>
      <c r="MYU53" s="1233"/>
      <c r="MYV53" s="1232"/>
      <c r="MYW53" s="1233"/>
      <c r="MYX53" s="1233"/>
      <c r="MYY53" s="1233"/>
      <c r="MYZ53" s="1233"/>
      <c r="MZA53" s="1233"/>
      <c r="MZB53" s="1233"/>
      <c r="MZC53" s="1233"/>
      <c r="MZD53" s="1233"/>
      <c r="MZE53" s="1232"/>
      <c r="MZF53" s="1233"/>
      <c r="MZG53" s="1233"/>
      <c r="MZH53" s="1233"/>
      <c r="MZI53" s="1233"/>
      <c r="MZJ53" s="1233"/>
      <c r="MZK53" s="1233"/>
      <c r="MZL53" s="1233"/>
      <c r="MZM53" s="1233"/>
      <c r="MZN53" s="1232"/>
      <c r="MZO53" s="1233"/>
      <c r="MZP53" s="1233"/>
      <c r="MZQ53" s="1233"/>
      <c r="MZR53" s="1233"/>
      <c r="MZS53" s="1233"/>
      <c r="MZT53" s="1233"/>
      <c r="MZU53" s="1233"/>
      <c r="MZV53" s="1233"/>
      <c r="MZW53" s="1232"/>
      <c r="MZX53" s="1233"/>
      <c r="MZY53" s="1233"/>
      <c r="MZZ53" s="1233"/>
      <c r="NAA53" s="1233"/>
      <c r="NAB53" s="1233"/>
      <c r="NAC53" s="1233"/>
      <c r="NAD53" s="1233"/>
      <c r="NAE53" s="1233"/>
      <c r="NAF53" s="1232"/>
      <c r="NAG53" s="1233"/>
      <c r="NAH53" s="1233"/>
      <c r="NAI53" s="1233"/>
      <c r="NAJ53" s="1233"/>
      <c r="NAK53" s="1233"/>
      <c r="NAL53" s="1233"/>
      <c r="NAM53" s="1233"/>
      <c r="NAN53" s="1233"/>
      <c r="NAO53" s="1232"/>
      <c r="NAP53" s="1233"/>
      <c r="NAQ53" s="1233"/>
      <c r="NAR53" s="1233"/>
      <c r="NAS53" s="1233"/>
      <c r="NAT53" s="1233"/>
      <c r="NAU53" s="1233"/>
      <c r="NAV53" s="1233"/>
      <c r="NAW53" s="1233"/>
      <c r="NAX53" s="1232"/>
      <c r="NAY53" s="1233"/>
      <c r="NAZ53" s="1233"/>
      <c r="NBA53" s="1233"/>
      <c r="NBB53" s="1233"/>
      <c r="NBC53" s="1233"/>
      <c r="NBD53" s="1233"/>
      <c r="NBE53" s="1233"/>
      <c r="NBF53" s="1233"/>
      <c r="NBG53" s="1232"/>
      <c r="NBH53" s="1233"/>
      <c r="NBI53" s="1233"/>
      <c r="NBJ53" s="1233"/>
      <c r="NBK53" s="1233"/>
      <c r="NBL53" s="1233"/>
      <c r="NBM53" s="1233"/>
      <c r="NBN53" s="1233"/>
      <c r="NBO53" s="1233"/>
      <c r="NBP53" s="1232"/>
      <c r="NBQ53" s="1233"/>
      <c r="NBR53" s="1233"/>
      <c r="NBS53" s="1233"/>
      <c r="NBT53" s="1233"/>
      <c r="NBU53" s="1233"/>
      <c r="NBV53" s="1233"/>
      <c r="NBW53" s="1233"/>
      <c r="NBX53" s="1233"/>
      <c r="NBY53" s="1232"/>
      <c r="NBZ53" s="1233"/>
      <c r="NCA53" s="1233"/>
      <c r="NCB53" s="1233"/>
      <c r="NCC53" s="1233"/>
      <c r="NCD53" s="1233"/>
      <c r="NCE53" s="1233"/>
      <c r="NCF53" s="1233"/>
      <c r="NCG53" s="1233"/>
      <c r="NCH53" s="1232"/>
      <c r="NCI53" s="1233"/>
      <c r="NCJ53" s="1233"/>
      <c r="NCK53" s="1233"/>
      <c r="NCL53" s="1233"/>
      <c r="NCM53" s="1233"/>
      <c r="NCN53" s="1233"/>
      <c r="NCO53" s="1233"/>
      <c r="NCP53" s="1233"/>
      <c r="NCQ53" s="1232"/>
      <c r="NCR53" s="1233"/>
      <c r="NCS53" s="1233"/>
      <c r="NCT53" s="1233"/>
      <c r="NCU53" s="1233"/>
      <c r="NCV53" s="1233"/>
      <c r="NCW53" s="1233"/>
      <c r="NCX53" s="1233"/>
      <c r="NCY53" s="1233"/>
      <c r="NCZ53" s="1232"/>
      <c r="NDA53" s="1233"/>
      <c r="NDB53" s="1233"/>
      <c r="NDC53" s="1233"/>
      <c r="NDD53" s="1233"/>
      <c r="NDE53" s="1233"/>
      <c r="NDF53" s="1233"/>
      <c r="NDG53" s="1233"/>
      <c r="NDH53" s="1233"/>
      <c r="NDI53" s="1232"/>
      <c r="NDJ53" s="1233"/>
      <c r="NDK53" s="1233"/>
      <c r="NDL53" s="1233"/>
      <c r="NDM53" s="1233"/>
      <c r="NDN53" s="1233"/>
      <c r="NDO53" s="1233"/>
      <c r="NDP53" s="1233"/>
      <c r="NDQ53" s="1233"/>
      <c r="NDR53" s="1232"/>
      <c r="NDS53" s="1233"/>
      <c r="NDT53" s="1233"/>
      <c r="NDU53" s="1233"/>
      <c r="NDV53" s="1233"/>
      <c r="NDW53" s="1233"/>
      <c r="NDX53" s="1233"/>
      <c r="NDY53" s="1233"/>
      <c r="NDZ53" s="1233"/>
      <c r="NEA53" s="1232"/>
      <c r="NEB53" s="1233"/>
      <c r="NEC53" s="1233"/>
      <c r="NED53" s="1233"/>
      <c r="NEE53" s="1233"/>
      <c r="NEF53" s="1233"/>
      <c r="NEG53" s="1233"/>
      <c r="NEH53" s="1233"/>
      <c r="NEI53" s="1233"/>
      <c r="NEJ53" s="1232"/>
      <c r="NEK53" s="1233"/>
      <c r="NEL53" s="1233"/>
      <c r="NEM53" s="1233"/>
      <c r="NEN53" s="1233"/>
      <c r="NEO53" s="1233"/>
      <c r="NEP53" s="1233"/>
      <c r="NEQ53" s="1233"/>
      <c r="NER53" s="1233"/>
      <c r="NES53" s="1232"/>
      <c r="NET53" s="1233"/>
      <c r="NEU53" s="1233"/>
      <c r="NEV53" s="1233"/>
      <c r="NEW53" s="1233"/>
      <c r="NEX53" s="1233"/>
      <c r="NEY53" s="1233"/>
      <c r="NEZ53" s="1233"/>
      <c r="NFA53" s="1233"/>
      <c r="NFB53" s="1232"/>
      <c r="NFC53" s="1233"/>
      <c r="NFD53" s="1233"/>
      <c r="NFE53" s="1233"/>
      <c r="NFF53" s="1233"/>
      <c r="NFG53" s="1233"/>
      <c r="NFH53" s="1233"/>
      <c r="NFI53" s="1233"/>
      <c r="NFJ53" s="1233"/>
      <c r="NFK53" s="1232"/>
      <c r="NFL53" s="1233"/>
      <c r="NFM53" s="1233"/>
      <c r="NFN53" s="1233"/>
      <c r="NFO53" s="1233"/>
      <c r="NFP53" s="1233"/>
      <c r="NFQ53" s="1233"/>
      <c r="NFR53" s="1233"/>
      <c r="NFS53" s="1233"/>
      <c r="NFT53" s="1232"/>
      <c r="NFU53" s="1233"/>
      <c r="NFV53" s="1233"/>
      <c r="NFW53" s="1233"/>
      <c r="NFX53" s="1233"/>
      <c r="NFY53" s="1233"/>
      <c r="NFZ53" s="1233"/>
      <c r="NGA53" s="1233"/>
      <c r="NGB53" s="1233"/>
      <c r="NGC53" s="1232"/>
      <c r="NGD53" s="1233"/>
      <c r="NGE53" s="1233"/>
      <c r="NGF53" s="1233"/>
      <c r="NGG53" s="1233"/>
      <c r="NGH53" s="1233"/>
      <c r="NGI53" s="1233"/>
      <c r="NGJ53" s="1233"/>
      <c r="NGK53" s="1233"/>
      <c r="NGL53" s="1232"/>
      <c r="NGM53" s="1233"/>
      <c r="NGN53" s="1233"/>
      <c r="NGO53" s="1233"/>
      <c r="NGP53" s="1233"/>
      <c r="NGQ53" s="1233"/>
      <c r="NGR53" s="1233"/>
      <c r="NGS53" s="1233"/>
      <c r="NGT53" s="1233"/>
      <c r="NGU53" s="1232"/>
      <c r="NGV53" s="1233"/>
      <c r="NGW53" s="1233"/>
      <c r="NGX53" s="1233"/>
      <c r="NGY53" s="1233"/>
      <c r="NGZ53" s="1233"/>
      <c r="NHA53" s="1233"/>
      <c r="NHB53" s="1233"/>
      <c r="NHC53" s="1233"/>
      <c r="NHD53" s="1232"/>
      <c r="NHE53" s="1233"/>
      <c r="NHF53" s="1233"/>
      <c r="NHG53" s="1233"/>
      <c r="NHH53" s="1233"/>
      <c r="NHI53" s="1233"/>
      <c r="NHJ53" s="1233"/>
      <c r="NHK53" s="1233"/>
      <c r="NHL53" s="1233"/>
      <c r="NHM53" s="1232"/>
      <c r="NHN53" s="1233"/>
      <c r="NHO53" s="1233"/>
      <c r="NHP53" s="1233"/>
      <c r="NHQ53" s="1233"/>
      <c r="NHR53" s="1233"/>
      <c r="NHS53" s="1233"/>
      <c r="NHT53" s="1233"/>
      <c r="NHU53" s="1233"/>
      <c r="NHV53" s="1232"/>
      <c r="NHW53" s="1233"/>
      <c r="NHX53" s="1233"/>
      <c r="NHY53" s="1233"/>
      <c r="NHZ53" s="1233"/>
      <c r="NIA53" s="1233"/>
      <c r="NIB53" s="1233"/>
      <c r="NIC53" s="1233"/>
      <c r="NID53" s="1233"/>
      <c r="NIE53" s="1232"/>
      <c r="NIF53" s="1233"/>
      <c r="NIG53" s="1233"/>
      <c r="NIH53" s="1233"/>
      <c r="NII53" s="1233"/>
      <c r="NIJ53" s="1233"/>
      <c r="NIK53" s="1233"/>
      <c r="NIL53" s="1233"/>
      <c r="NIM53" s="1233"/>
      <c r="NIN53" s="1232"/>
      <c r="NIO53" s="1233"/>
      <c r="NIP53" s="1233"/>
      <c r="NIQ53" s="1233"/>
      <c r="NIR53" s="1233"/>
      <c r="NIS53" s="1233"/>
      <c r="NIT53" s="1233"/>
      <c r="NIU53" s="1233"/>
      <c r="NIV53" s="1233"/>
      <c r="NIW53" s="1232"/>
      <c r="NIX53" s="1233"/>
      <c r="NIY53" s="1233"/>
      <c r="NIZ53" s="1233"/>
      <c r="NJA53" s="1233"/>
      <c r="NJB53" s="1233"/>
      <c r="NJC53" s="1233"/>
      <c r="NJD53" s="1233"/>
      <c r="NJE53" s="1233"/>
      <c r="NJF53" s="1232"/>
      <c r="NJG53" s="1233"/>
      <c r="NJH53" s="1233"/>
      <c r="NJI53" s="1233"/>
      <c r="NJJ53" s="1233"/>
      <c r="NJK53" s="1233"/>
      <c r="NJL53" s="1233"/>
      <c r="NJM53" s="1233"/>
      <c r="NJN53" s="1233"/>
      <c r="NJO53" s="1232"/>
      <c r="NJP53" s="1233"/>
      <c r="NJQ53" s="1233"/>
      <c r="NJR53" s="1233"/>
      <c r="NJS53" s="1233"/>
      <c r="NJT53" s="1233"/>
      <c r="NJU53" s="1233"/>
      <c r="NJV53" s="1233"/>
      <c r="NJW53" s="1233"/>
      <c r="NJX53" s="1232"/>
      <c r="NJY53" s="1233"/>
      <c r="NJZ53" s="1233"/>
      <c r="NKA53" s="1233"/>
      <c r="NKB53" s="1233"/>
      <c r="NKC53" s="1233"/>
      <c r="NKD53" s="1233"/>
      <c r="NKE53" s="1233"/>
      <c r="NKF53" s="1233"/>
      <c r="NKG53" s="1232"/>
      <c r="NKH53" s="1233"/>
      <c r="NKI53" s="1233"/>
      <c r="NKJ53" s="1233"/>
      <c r="NKK53" s="1233"/>
      <c r="NKL53" s="1233"/>
      <c r="NKM53" s="1233"/>
      <c r="NKN53" s="1233"/>
      <c r="NKO53" s="1233"/>
      <c r="NKP53" s="1232"/>
      <c r="NKQ53" s="1233"/>
      <c r="NKR53" s="1233"/>
      <c r="NKS53" s="1233"/>
      <c r="NKT53" s="1233"/>
      <c r="NKU53" s="1233"/>
      <c r="NKV53" s="1233"/>
      <c r="NKW53" s="1233"/>
      <c r="NKX53" s="1233"/>
      <c r="NKY53" s="1232"/>
      <c r="NKZ53" s="1233"/>
      <c r="NLA53" s="1233"/>
      <c r="NLB53" s="1233"/>
      <c r="NLC53" s="1233"/>
      <c r="NLD53" s="1233"/>
      <c r="NLE53" s="1233"/>
      <c r="NLF53" s="1233"/>
      <c r="NLG53" s="1233"/>
      <c r="NLH53" s="1232"/>
      <c r="NLI53" s="1233"/>
      <c r="NLJ53" s="1233"/>
      <c r="NLK53" s="1233"/>
      <c r="NLL53" s="1233"/>
      <c r="NLM53" s="1233"/>
      <c r="NLN53" s="1233"/>
      <c r="NLO53" s="1233"/>
      <c r="NLP53" s="1233"/>
      <c r="NLQ53" s="1232"/>
      <c r="NLR53" s="1233"/>
      <c r="NLS53" s="1233"/>
      <c r="NLT53" s="1233"/>
      <c r="NLU53" s="1233"/>
      <c r="NLV53" s="1233"/>
      <c r="NLW53" s="1233"/>
      <c r="NLX53" s="1233"/>
      <c r="NLY53" s="1233"/>
      <c r="NLZ53" s="1232"/>
      <c r="NMA53" s="1233"/>
      <c r="NMB53" s="1233"/>
      <c r="NMC53" s="1233"/>
      <c r="NMD53" s="1233"/>
      <c r="NME53" s="1233"/>
      <c r="NMF53" s="1233"/>
      <c r="NMG53" s="1233"/>
      <c r="NMH53" s="1233"/>
      <c r="NMI53" s="1232"/>
      <c r="NMJ53" s="1233"/>
      <c r="NMK53" s="1233"/>
      <c r="NML53" s="1233"/>
      <c r="NMM53" s="1233"/>
      <c r="NMN53" s="1233"/>
      <c r="NMO53" s="1233"/>
      <c r="NMP53" s="1233"/>
      <c r="NMQ53" s="1233"/>
      <c r="NMR53" s="1232"/>
      <c r="NMS53" s="1233"/>
      <c r="NMT53" s="1233"/>
      <c r="NMU53" s="1233"/>
      <c r="NMV53" s="1233"/>
      <c r="NMW53" s="1233"/>
      <c r="NMX53" s="1233"/>
      <c r="NMY53" s="1233"/>
      <c r="NMZ53" s="1233"/>
      <c r="NNA53" s="1232"/>
      <c r="NNB53" s="1233"/>
      <c r="NNC53" s="1233"/>
      <c r="NND53" s="1233"/>
      <c r="NNE53" s="1233"/>
      <c r="NNF53" s="1233"/>
      <c r="NNG53" s="1233"/>
      <c r="NNH53" s="1233"/>
      <c r="NNI53" s="1233"/>
      <c r="NNJ53" s="1232"/>
      <c r="NNK53" s="1233"/>
      <c r="NNL53" s="1233"/>
      <c r="NNM53" s="1233"/>
      <c r="NNN53" s="1233"/>
      <c r="NNO53" s="1233"/>
      <c r="NNP53" s="1233"/>
      <c r="NNQ53" s="1233"/>
      <c r="NNR53" s="1233"/>
      <c r="NNS53" s="1232"/>
      <c r="NNT53" s="1233"/>
      <c r="NNU53" s="1233"/>
      <c r="NNV53" s="1233"/>
      <c r="NNW53" s="1233"/>
      <c r="NNX53" s="1233"/>
      <c r="NNY53" s="1233"/>
      <c r="NNZ53" s="1233"/>
      <c r="NOA53" s="1233"/>
      <c r="NOB53" s="1232"/>
      <c r="NOC53" s="1233"/>
      <c r="NOD53" s="1233"/>
      <c r="NOE53" s="1233"/>
      <c r="NOF53" s="1233"/>
      <c r="NOG53" s="1233"/>
      <c r="NOH53" s="1233"/>
      <c r="NOI53" s="1233"/>
      <c r="NOJ53" s="1233"/>
      <c r="NOK53" s="1232"/>
      <c r="NOL53" s="1233"/>
      <c r="NOM53" s="1233"/>
      <c r="NON53" s="1233"/>
      <c r="NOO53" s="1233"/>
      <c r="NOP53" s="1233"/>
      <c r="NOQ53" s="1233"/>
      <c r="NOR53" s="1233"/>
      <c r="NOS53" s="1233"/>
      <c r="NOT53" s="1232"/>
      <c r="NOU53" s="1233"/>
      <c r="NOV53" s="1233"/>
      <c r="NOW53" s="1233"/>
      <c r="NOX53" s="1233"/>
      <c r="NOY53" s="1233"/>
      <c r="NOZ53" s="1233"/>
      <c r="NPA53" s="1233"/>
      <c r="NPB53" s="1233"/>
      <c r="NPC53" s="1232"/>
      <c r="NPD53" s="1233"/>
      <c r="NPE53" s="1233"/>
      <c r="NPF53" s="1233"/>
      <c r="NPG53" s="1233"/>
      <c r="NPH53" s="1233"/>
      <c r="NPI53" s="1233"/>
      <c r="NPJ53" s="1233"/>
      <c r="NPK53" s="1233"/>
      <c r="NPL53" s="1232"/>
      <c r="NPM53" s="1233"/>
      <c r="NPN53" s="1233"/>
      <c r="NPO53" s="1233"/>
      <c r="NPP53" s="1233"/>
      <c r="NPQ53" s="1233"/>
      <c r="NPR53" s="1233"/>
      <c r="NPS53" s="1233"/>
      <c r="NPT53" s="1233"/>
      <c r="NPU53" s="1232"/>
      <c r="NPV53" s="1233"/>
      <c r="NPW53" s="1233"/>
      <c r="NPX53" s="1233"/>
      <c r="NPY53" s="1233"/>
      <c r="NPZ53" s="1233"/>
      <c r="NQA53" s="1233"/>
      <c r="NQB53" s="1233"/>
      <c r="NQC53" s="1233"/>
      <c r="NQD53" s="1232"/>
      <c r="NQE53" s="1233"/>
      <c r="NQF53" s="1233"/>
      <c r="NQG53" s="1233"/>
      <c r="NQH53" s="1233"/>
      <c r="NQI53" s="1233"/>
      <c r="NQJ53" s="1233"/>
      <c r="NQK53" s="1233"/>
      <c r="NQL53" s="1233"/>
      <c r="NQM53" s="1232"/>
      <c r="NQN53" s="1233"/>
      <c r="NQO53" s="1233"/>
      <c r="NQP53" s="1233"/>
      <c r="NQQ53" s="1233"/>
      <c r="NQR53" s="1233"/>
      <c r="NQS53" s="1233"/>
      <c r="NQT53" s="1233"/>
      <c r="NQU53" s="1233"/>
      <c r="NQV53" s="1232"/>
      <c r="NQW53" s="1233"/>
      <c r="NQX53" s="1233"/>
      <c r="NQY53" s="1233"/>
      <c r="NQZ53" s="1233"/>
      <c r="NRA53" s="1233"/>
      <c r="NRB53" s="1233"/>
      <c r="NRC53" s="1233"/>
      <c r="NRD53" s="1233"/>
      <c r="NRE53" s="1232"/>
      <c r="NRF53" s="1233"/>
      <c r="NRG53" s="1233"/>
      <c r="NRH53" s="1233"/>
      <c r="NRI53" s="1233"/>
      <c r="NRJ53" s="1233"/>
      <c r="NRK53" s="1233"/>
      <c r="NRL53" s="1233"/>
      <c r="NRM53" s="1233"/>
      <c r="NRN53" s="1232"/>
      <c r="NRO53" s="1233"/>
      <c r="NRP53" s="1233"/>
      <c r="NRQ53" s="1233"/>
      <c r="NRR53" s="1233"/>
      <c r="NRS53" s="1233"/>
      <c r="NRT53" s="1233"/>
      <c r="NRU53" s="1233"/>
      <c r="NRV53" s="1233"/>
      <c r="NRW53" s="1232"/>
      <c r="NRX53" s="1233"/>
      <c r="NRY53" s="1233"/>
      <c r="NRZ53" s="1233"/>
      <c r="NSA53" s="1233"/>
      <c r="NSB53" s="1233"/>
      <c r="NSC53" s="1233"/>
      <c r="NSD53" s="1233"/>
      <c r="NSE53" s="1233"/>
      <c r="NSF53" s="1232"/>
      <c r="NSG53" s="1233"/>
      <c r="NSH53" s="1233"/>
      <c r="NSI53" s="1233"/>
      <c r="NSJ53" s="1233"/>
      <c r="NSK53" s="1233"/>
      <c r="NSL53" s="1233"/>
      <c r="NSM53" s="1233"/>
      <c r="NSN53" s="1233"/>
      <c r="NSO53" s="1232"/>
      <c r="NSP53" s="1233"/>
      <c r="NSQ53" s="1233"/>
      <c r="NSR53" s="1233"/>
      <c r="NSS53" s="1233"/>
      <c r="NST53" s="1233"/>
      <c r="NSU53" s="1233"/>
      <c r="NSV53" s="1233"/>
      <c r="NSW53" s="1233"/>
      <c r="NSX53" s="1232"/>
      <c r="NSY53" s="1233"/>
      <c r="NSZ53" s="1233"/>
      <c r="NTA53" s="1233"/>
      <c r="NTB53" s="1233"/>
      <c r="NTC53" s="1233"/>
      <c r="NTD53" s="1233"/>
      <c r="NTE53" s="1233"/>
      <c r="NTF53" s="1233"/>
      <c r="NTG53" s="1232"/>
      <c r="NTH53" s="1233"/>
      <c r="NTI53" s="1233"/>
      <c r="NTJ53" s="1233"/>
      <c r="NTK53" s="1233"/>
      <c r="NTL53" s="1233"/>
      <c r="NTM53" s="1233"/>
      <c r="NTN53" s="1233"/>
      <c r="NTO53" s="1233"/>
      <c r="NTP53" s="1232"/>
      <c r="NTQ53" s="1233"/>
      <c r="NTR53" s="1233"/>
      <c r="NTS53" s="1233"/>
      <c r="NTT53" s="1233"/>
      <c r="NTU53" s="1233"/>
      <c r="NTV53" s="1233"/>
      <c r="NTW53" s="1233"/>
      <c r="NTX53" s="1233"/>
      <c r="NTY53" s="1232"/>
      <c r="NTZ53" s="1233"/>
      <c r="NUA53" s="1233"/>
      <c r="NUB53" s="1233"/>
      <c r="NUC53" s="1233"/>
      <c r="NUD53" s="1233"/>
      <c r="NUE53" s="1233"/>
      <c r="NUF53" s="1233"/>
      <c r="NUG53" s="1233"/>
      <c r="NUH53" s="1232"/>
      <c r="NUI53" s="1233"/>
      <c r="NUJ53" s="1233"/>
      <c r="NUK53" s="1233"/>
      <c r="NUL53" s="1233"/>
      <c r="NUM53" s="1233"/>
      <c r="NUN53" s="1233"/>
      <c r="NUO53" s="1233"/>
      <c r="NUP53" s="1233"/>
      <c r="NUQ53" s="1232"/>
      <c r="NUR53" s="1233"/>
      <c r="NUS53" s="1233"/>
      <c r="NUT53" s="1233"/>
      <c r="NUU53" s="1233"/>
      <c r="NUV53" s="1233"/>
      <c r="NUW53" s="1233"/>
      <c r="NUX53" s="1233"/>
      <c r="NUY53" s="1233"/>
      <c r="NUZ53" s="1232"/>
      <c r="NVA53" s="1233"/>
      <c r="NVB53" s="1233"/>
      <c r="NVC53" s="1233"/>
      <c r="NVD53" s="1233"/>
      <c r="NVE53" s="1233"/>
      <c r="NVF53" s="1233"/>
      <c r="NVG53" s="1233"/>
      <c r="NVH53" s="1233"/>
      <c r="NVI53" s="1232"/>
      <c r="NVJ53" s="1233"/>
      <c r="NVK53" s="1233"/>
      <c r="NVL53" s="1233"/>
      <c r="NVM53" s="1233"/>
      <c r="NVN53" s="1233"/>
      <c r="NVO53" s="1233"/>
      <c r="NVP53" s="1233"/>
      <c r="NVQ53" s="1233"/>
      <c r="NVR53" s="1232"/>
      <c r="NVS53" s="1233"/>
      <c r="NVT53" s="1233"/>
      <c r="NVU53" s="1233"/>
      <c r="NVV53" s="1233"/>
      <c r="NVW53" s="1233"/>
      <c r="NVX53" s="1233"/>
      <c r="NVY53" s="1233"/>
      <c r="NVZ53" s="1233"/>
      <c r="NWA53" s="1232"/>
      <c r="NWB53" s="1233"/>
      <c r="NWC53" s="1233"/>
      <c r="NWD53" s="1233"/>
      <c r="NWE53" s="1233"/>
      <c r="NWF53" s="1233"/>
      <c r="NWG53" s="1233"/>
      <c r="NWH53" s="1233"/>
      <c r="NWI53" s="1233"/>
      <c r="NWJ53" s="1232"/>
      <c r="NWK53" s="1233"/>
      <c r="NWL53" s="1233"/>
      <c r="NWM53" s="1233"/>
      <c r="NWN53" s="1233"/>
      <c r="NWO53" s="1233"/>
      <c r="NWP53" s="1233"/>
      <c r="NWQ53" s="1233"/>
      <c r="NWR53" s="1233"/>
      <c r="NWS53" s="1232"/>
      <c r="NWT53" s="1233"/>
      <c r="NWU53" s="1233"/>
      <c r="NWV53" s="1233"/>
      <c r="NWW53" s="1233"/>
      <c r="NWX53" s="1233"/>
      <c r="NWY53" s="1233"/>
      <c r="NWZ53" s="1233"/>
      <c r="NXA53" s="1233"/>
      <c r="NXB53" s="1232"/>
      <c r="NXC53" s="1233"/>
      <c r="NXD53" s="1233"/>
      <c r="NXE53" s="1233"/>
      <c r="NXF53" s="1233"/>
      <c r="NXG53" s="1233"/>
      <c r="NXH53" s="1233"/>
      <c r="NXI53" s="1233"/>
      <c r="NXJ53" s="1233"/>
      <c r="NXK53" s="1232"/>
      <c r="NXL53" s="1233"/>
      <c r="NXM53" s="1233"/>
      <c r="NXN53" s="1233"/>
      <c r="NXO53" s="1233"/>
      <c r="NXP53" s="1233"/>
      <c r="NXQ53" s="1233"/>
      <c r="NXR53" s="1233"/>
      <c r="NXS53" s="1233"/>
      <c r="NXT53" s="1232"/>
      <c r="NXU53" s="1233"/>
      <c r="NXV53" s="1233"/>
      <c r="NXW53" s="1233"/>
      <c r="NXX53" s="1233"/>
      <c r="NXY53" s="1233"/>
      <c r="NXZ53" s="1233"/>
      <c r="NYA53" s="1233"/>
      <c r="NYB53" s="1233"/>
      <c r="NYC53" s="1232"/>
      <c r="NYD53" s="1233"/>
      <c r="NYE53" s="1233"/>
      <c r="NYF53" s="1233"/>
      <c r="NYG53" s="1233"/>
      <c r="NYH53" s="1233"/>
      <c r="NYI53" s="1233"/>
      <c r="NYJ53" s="1233"/>
      <c r="NYK53" s="1233"/>
      <c r="NYL53" s="1232"/>
      <c r="NYM53" s="1233"/>
      <c r="NYN53" s="1233"/>
      <c r="NYO53" s="1233"/>
      <c r="NYP53" s="1233"/>
      <c r="NYQ53" s="1233"/>
      <c r="NYR53" s="1233"/>
      <c r="NYS53" s="1233"/>
      <c r="NYT53" s="1233"/>
      <c r="NYU53" s="1232"/>
      <c r="NYV53" s="1233"/>
      <c r="NYW53" s="1233"/>
      <c r="NYX53" s="1233"/>
      <c r="NYY53" s="1233"/>
      <c r="NYZ53" s="1233"/>
      <c r="NZA53" s="1233"/>
      <c r="NZB53" s="1233"/>
      <c r="NZC53" s="1233"/>
      <c r="NZD53" s="1232"/>
      <c r="NZE53" s="1233"/>
      <c r="NZF53" s="1233"/>
      <c r="NZG53" s="1233"/>
      <c r="NZH53" s="1233"/>
      <c r="NZI53" s="1233"/>
      <c r="NZJ53" s="1233"/>
      <c r="NZK53" s="1233"/>
      <c r="NZL53" s="1233"/>
      <c r="NZM53" s="1232"/>
      <c r="NZN53" s="1233"/>
      <c r="NZO53" s="1233"/>
      <c r="NZP53" s="1233"/>
      <c r="NZQ53" s="1233"/>
      <c r="NZR53" s="1233"/>
      <c r="NZS53" s="1233"/>
      <c r="NZT53" s="1233"/>
      <c r="NZU53" s="1233"/>
      <c r="NZV53" s="1232"/>
      <c r="NZW53" s="1233"/>
      <c r="NZX53" s="1233"/>
      <c r="NZY53" s="1233"/>
      <c r="NZZ53" s="1233"/>
      <c r="OAA53" s="1233"/>
      <c r="OAB53" s="1233"/>
      <c r="OAC53" s="1233"/>
      <c r="OAD53" s="1233"/>
      <c r="OAE53" s="1232"/>
      <c r="OAF53" s="1233"/>
      <c r="OAG53" s="1233"/>
      <c r="OAH53" s="1233"/>
      <c r="OAI53" s="1233"/>
      <c r="OAJ53" s="1233"/>
      <c r="OAK53" s="1233"/>
      <c r="OAL53" s="1233"/>
      <c r="OAM53" s="1233"/>
      <c r="OAN53" s="1232"/>
      <c r="OAO53" s="1233"/>
      <c r="OAP53" s="1233"/>
      <c r="OAQ53" s="1233"/>
      <c r="OAR53" s="1233"/>
      <c r="OAS53" s="1233"/>
      <c r="OAT53" s="1233"/>
      <c r="OAU53" s="1233"/>
      <c r="OAV53" s="1233"/>
      <c r="OAW53" s="1232"/>
      <c r="OAX53" s="1233"/>
      <c r="OAY53" s="1233"/>
      <c r="OAZ53" s="1233"/>
      <c r="OBA53" s="1233"/>
      <c r="OBB53" s="1233"/>
      <c r="OBC53" s="1233"/>
      <c r="OBD53" s="1233"/>
      <c r="OBE53" s="1233"/>
      <c r="OBF53" s="1232"/>
      <c r="OBG53" s="1233"/>
      <c r="OBH53" s="1233"/>
      <c r="OBI53" s="1233"/>
      <c r="OBJ53" s="1233"/>
      <c r="OBK53" s="1233"/>
      <c r="OBL53" s="1233"/>
      <c r="OBM53" s="1233"/>
      <c r="OBN53" s="1233"/>
      <c r="OBO53" s="1232"/>
      <c r="OBP53" s="1233"/>
      <c r="OBQ53" s="1233"/>
      <c r="OBR53" s="1233"/>
      <c r="OBS53" s="1233"/>
      <c r="OBT53" s="1233"/>
      <c r="OBU53" s="1233"/>
      <c r="OBV53" s="1233"/>
      <c r="OBW53" s="1233"/>
      <c r="OBX53" s="1232"/>
      <c r="OBY53" s="1233"/>
      <c r="OBZ53" s="1233"/>
      <c r="OCA53" s="1233"/>
      <c r="OCB53" s="1233"/>
      <c r="OCC53" s="1233"/>
      <c r="OCD53" s="1233"/>
      <c r="OCE53" s="1233"/>
      <c r="OCF53" s="1233"/>
      <c r="OCG53" s="1232"/>
      <c r="OCH53" s="1233"/>
      <c r="OCI53" s="1233"/>
      <c r="OCJ53" s="1233"/>
      <c r="OCK53" s="1233"/>
      <c r="OCL53" s="1233"/>
      <c r="OCM53" s="1233"/>
      <c r="OCN53" s="1233"/>
      <c r="OCO53" s="1233"/>
      <c r="OCP53" s="1232"/>
      <c r="OCQ53" s="1233"/>
      <c r="OCR53" s="1233"/>
      <c r="OCS53" s="1233"/>
      <c r="OCT53" s="1233"/>
      <c r="OCU53" s="1233"/>
      <c r="OCV53" s="1233"/>
      <c r="OCW53" s="1233"/>
      <c r="OCX53" s="1233"/>
      <c r="OCY53" s="1232"/>
      <c r="OCZ53" s="1233"/>
      <c r="ODA53" s="1233"/>
      <c r="ODB53" s="1233"/>
      <c r="ODC53" s="1233"/>
      <c r="ODD53" s="1233"/>
      <c r="ODE53" s="1233"/>
      <c r="ODF53" s="1233"/>
      <c r="ODG53" s="1233"/>
      <c r="ODH53" s="1232"/>
      <c r="ODI53" s="1233"/>
      <c r="ODJ53" s="1233"/>
      <c r="ODK53" s="1233"/>
      <c r="ODL53" s="1233"/>
      <c r="ODM53" s="1233"/>
      <c r="ODN53" s="1233"/>
      <c r="ODO53" s="1233"/>
      <c r="ODP53" s="1233"/>
      <c r="ODQ53" s="1232"/>
      <c r="ODR53" s="1233"/>
      <c r="ODS53" s="1233"/>
      <c r="ODT53" s="1233"/>
      <c r="ODU53" s="1233"/>
      <c r="ODV53" s="1233"/>
      <c r="ODW53" s="1233"/>
      <c r="ODX53" s="1233"/>
      <c r="ODY53" s="1233"/>
      <c r="ODZ53" s="1232"/>
      <c r="OEA53" s="1233"/>
      <c r="OEB53" s="1233"/>
      <c r="OEC53" s="1233"/>
      <c r="OED53" s="1233"/>
      <c r="OEE53" s="1233"/>
      <c r="OEF53" s="1233"/>
      <c r="OEG53" s="1233"/>
      <c r="OEH53" s="1233"/>
      <c r="OEI53" s="1232"/>
      <c r="OEJ53" s="1233"/>
      <c r="OEK53" s="1233"/>
      <c r="OEL53" s="1233"/>
      <c r="OEM53" s="1233"/>
      <c r="OEN53" s="1233"/>
      <c r="OEO53" s="1233"/>
      <c r="OEP53" s="1233"/>
      <c r="OEQ53" s="1233"/>
      <c r="OER53" s="1232"/>
      <c r="OES53" s="1233"/>
      <c r="OET53" s="1233"/>
      <c r="OEU53" s="1233"/>
      <c r="OEV53" s="1233"/>
      <c r="OEW53" s="1233"/>
      <c r="OEX53" s="1233"/>
      <c r="OEY53" s="1233"/>
      <c r="OEZ53" s="1233"/>
      <c r="OFA53" s="1232"/>
      <c r="OFB53" s="1233"/>
      <c r="OFC53" s="1233"/>
      <c r="OFD53" s="1233"/>
      <c r="OFE53" s="1233"/>
      <c r="OFF53" s="1233"/>
      <c r="OFG53" s="1233"/>
      <c r="OFH53" s="1233"/>
      <c r="OFI53" s="1233"/>
      <c r="OFJ53" s="1232"/>
      <c r="OFK53" s="1233"/>
      <c r="OFL53" s="1233"/>
      <c r="OFM53" s="1233"/>
      <c r="OFN53" s="1233"/>
      <c r="OFO53" s="1233"/>
      <c r="OFP53" s="1233"/>
      <c r="OFQ53" s="1233"/>
      <c r="OFR53" s="1233"/>
      <c r="OFS53" s="1232"/>
      <c r="OFT53" s="1233"/>
      <c r="OFU53" s="1233"/>
      <c r="OFV53" s="1233"/>
      <c r="OFW53" s="1233"/>
      <c r="OFX53" s="1233"/>
      <c r="OFY53" s="1233"/>
      <c r="OFZ53" s="1233"/>
      <c r="OGA53" s="1233"/>
      <c r="OGB53" s="1232"/>
      <c r="OGC53" s="1233"/>
      <c r="OGD53" s="1233"/>
      <c r="OGE53" s="1233"/>
      <c r="OGF53" s="1233"/>
      <c r="OGG53" s="1233"/>
      <c r="OGH53" s="1233"/>
      <c r="OGI53" s="1233"/>
      <c r="OGJ53" s="1233"/>
      <c r="OGK53" s="1232"/>
      <c r="OGL53" s="1233"/>
      <c r="OGM53" s="1233"/>
      <c r="OGN53" s="1233"/>
      <c r="OGO53" s="1233"/>
      <c r="OGP53" s="1233"/>
      <c r="OGQ53" s="1233"/>
      <c r="OGR53" s="1233"/>
      <c r="OGS53" s="1233"/>
      <c r="OGT53" s="1232"/>
      <c r="OGU53" s="1233"/>
      <c r="OGV53" s="1233"/>
      <c r="OGW53" s="1233"/>
      <c r="OGX53" s="1233"/>
      <c r="OGY53" s="1233"/>
      <c r="OGZ53" s="1233"/>
      <c r="OHA53" s="1233"/>
      <c r="OHB53" s="1233"/>
      <c r="OHC53" s="1232"/>
      <c r="OHD53" s="1233"/>
      <c r="OHE53" s="1233"/>
      <c r="OHF53" s="1233"/>
      <c r="OHG53" s="1233"/>
      <c r="OHH53" s="1233"/>
      <c r="OHI53" s="1233"/>
      <c r="OHJ53" s="1233"/>
      <c r="OHK53" s="1233"/>
      <c r="OHL53" s="1232"/>
      <c r="OHM53" s="1233"/>
      <c r="OHN53" s="1233"/>
      <c r="OHO53" s="1233"/>
      <c r="OHP53" s="1233"/>
      <c r="OHQ53" s="1233"/>
      <c r="OHR53" s="1233"/>
      <c r="OHS53" s="1233"/>
      <c r="OHT53" s="1233"/>
      <c r="OHU53" s="1232"/>
      <c r="OHV53" s="1233"/>
      <c r="OHW53" s="1233"/>
      <c r="OHX53" s="1233"/>
      <c r="OHY53" s="1233"/>
      <c r="OHZ53" s="1233"/>
      <c r="OIA53" s="1233"/>
      <c r="OIB53" s="1233"/>
      <c r="OIC53" s="1233"/>
      <c r="OID53" s="1232"/>
      <c r="OIE53" s="1233"/>
      <c r="OIF53" s="1233"/>
      <c r="OIG53" s="1233"/>
      <c r="OIH53" s="1233"/>
      <c r="OII53" s="1233"/>
      <c r="OIJ53" s="1233"/>
      <c r="OIK53" s="1233"/>
      <c r="OIL53" s="1233"/>
      <c r="OIM53" s="1232"/>
      <c r="OIN53" s="1233"/>
      <c r="OIO53" s="1233"/>
      <c r="OIP53" s="1233"/>
      <c r="OIQ53" s="1233"/>
      <c r="OIR53" s="1233"/>
      <c r="OIS53" s="1233"/>
      <c r="OIT53" s="1233"/>
      <c r="OIU53" s="1233"/>
      <c r="OIV53" s="1232"/>
      <c r="OIW53" s="1233"/>
      <c r="OIX53" s="1233"/>
      <c r="OIY53" s="1233"/>
      <c r="OIZ53" s="1233"/>
      <c r="OJA53" s="1233"/>
      <c r="OJB53" s="1233"/>
      <c r="OJC53" s="1233"/>
      <c r="OJD53" s="1233"/>
      <c r="OJE53" s="1232"/>
      <c r="OJF53" s="1233"/>
      <c r="OJG53" s="1233"/>
      <c r="OJH53" s="1233"/>
      <c r="OJI53" s="1233"/>
      <c r="OJJ53" s="1233"/>
      <c r="OJK53" s="1233"/>
      <c r="OJL53" s="1233"/>
      <c r="OJM53" s="1233"/>
      <c r="OJN53" s="1232"/>
      <c r="OJO53" s="1233"/>
      <c r="OJP53" s="1233"/>
      <c r="OJQ53" s="1233"/>
      <c r="OJR53" s="1233"/>
      <c r="OJS53" s="1233"/>
      <c r="OJT53" s="1233"/>
      <c r="OJU53" s="1233"/>
      <c r="OJV53" s="1233"/>
      <c r="OJW53" s="1232"/>
      <c r="OJX53" s="1233"/>
      <c r="OJY53" s="1233"/>
      <c r="OJZ53" s="1233"/>
      <c r="OKA53" s="1233"/>
      <c r="OKB53" s="1233"/>
      <c r="OKC53" s="1233"/>
      <c r="OKD53" s="1233"/>
      <c r="OKE53" s="1233"/>
      <c r="OKF53" s="1232"/>
      <c r="OKG53" s="1233"/>
      <c r="OKH53" s="1233"/>
      <c r="OKI53" s="1233"/>
      <c r="OKJ53" s="1233"/>
      <c r="OKK53" s="1233"/>
      <c r="OKL53" s="1233"/>
      <c r="OKM53" s="1233"/>
      <c r="OKN53" s="1233"/>
      <c r="OKO53" s="1232"/>
      <c r="OKP53" s="1233"/>
      <c r="OKQ53" s="1233"/>
      <c r="OKR53" s="1233"/>
      <c r="OKS53" s="1233"/>
      <c r="OKT53" s="1233"/>
      <c r="OKU53" s="1233"/>
      <c r="OKV53" s="1233"/>
      <c r="OKW53" s="1233"/>
      <c r="OKX53" s="1232"/>
      <c r="OKY53" s="1233"/>
      <c r="OKZ53" s="1233"/>
      <c r="OLA53" s="1233"/>
      <c r="OLB53" s="1233"/>
      <c r="OLC53" s="1233"/>
      <c r="OLD53" s="1233"/>
      <c r="OLE53" s="1233"/>
      <c r="OLF53" s="1233"/>
      <c r="OLG53" s="1232"/>
      <c r="OLH53" s="1233"/>
      <c r="OLI53" s="1233"/>
      <c r="OLJ53" s="1233"/>
      <c r="OLK53" s="1233"/>
      <c r="OLL53" s="1233"/>
      <c r="OLM53" s="1233"/>
      <c r="OLN53" s="1233"/>
      <c r="OLO53" s="1233"/>
      <c r="OLP53" s="1232"/>
      <c r="OLQ53" s="1233"/>
      <c r="OLR53" s="1233"/>
      <c r="OLS53" s="1233"/>
      <c r="OLT53" s="1233"/>
      <c r="OLU53" s="1233"/>
      <c r="OLV53" s="1233"/>
      <c r="OLW53" s="1233"/>
      <c r="OLX53" s="1233"/>
      <c r="OLY53" s="1232"/>
      <c r="OLZ53" s="1233"/>
      <c r="OMA53" s="1233"/>
      <c r="OMB53" s="1233"/>
      <c r="OMC53" s="1233"/>
      <c r="OMD53" s="1233"/>
      <c r="OME53" s="1233"/>
      <c r="OMF53" s="1233"/>
      <c r="OMG53" s="1233"/>
      <c r="OMH53" s="1232"/>
      <c r="OMI53" s="1233"/>
      <c r="OMJ53" s="1233"/>
      <c r="OMK53" s="1233"/>
      <c r="OML53" s="1233"/>
      <c r="OMM53" s="1233"/>
      <c r="OMN53" s="1233"/>
      <c r="OMO53" s="1233"/>
      <c r="OMP53" s="1233"/>
      <c r="OMQ53" s="1232"/>
      <c r="OMR53" s="1233"/>
      <c r="OMS53" s="1233"/>
      <c r="OMT53" s="1233"/>
      <c r="OMU53" s="1233"/>
      <c r="OMV53" s="1233"/>
      <c r="OMW53" s="1233"/>
      <c r="OMX53" s="1233"/>
      <c r="OMY53" s="1233"/>
      <c r="OMZ53" s="1232"/>
      <c r="ONA53" s="1233"/>
      <c r="ONB53" s="1233"/>
      <c r="ONC53" s="1233"/>
      <c r="OND53" s="1233"/>
      <c r="ONE53" s="1233"/>
      <c r="ONF53" s="1233"/>
      <c r="ONG53" s="1233"/>
      <c r="ONH53" s="1233"/>
      <c r="ONI53" s="1232"/>
      <c r="ONJ53" s="1233"/>
      <c r="ONK53" s="1233"/>
      <c r="ONL53" s="1233"/>
      <c r="ONM53" s="1233"/>
      <c r="ONN53" s="1233"/>
      <c r="ONO53" s="1233"/>
      <c r="ONP53" s="1233"/>
      <c r="ONQ53" s="1233"/>
      <c r="ONR53" s="1232"/>
      <c r="ONS53" s="1233"/>
      <c r="ONT53" s="1233"/>
      <c r="ONU53" s="1233"/>
      <c r="ONV53" s="1233"/>
      <c r="ONW53" s="1233"/>
      <c r="ONX53" s="1233"/>
      <c r="ONY53" s="1233"/>
      <c r="ONZ53" s="1233"/>
      <c r="OOA53" s="1232"/>
      <c r="OOB53" s="1233"/>
      <c r="OOC53" s="1233"/>
      <c r="OOD53" s="1233"/>
      <c r="OOE53" s="1233"/>
      <c r="OOF53" s="1233"/>
      <c r="OOG53" s="1233"/>
      <c r="OOH53" s="1233"/>
      <c r="OOI53" s="1233"/>
      <c r="OOJ53" s="1232"/>
      <c r="OOK53" s="1233"/>
      <c r="OOL53" s="1233"/>
      <c r="OOM53" s="1233"/>
      <c r="OON53" s="1233"/>
      <c r="OOO53" s="1233"/>
      <c r="OOP53" s="1233"/>
      <c r="OOQ53" s="1233"/>
      <c r="OOR53" s="1233"/>
      <c r="OOS53" s="1232"/>
      <c r="OOT53" s="1233"/>
      <c r="OOU53" s="1233"/>
      <c r="OOV53" s="1233"/>
      <c r="OOW53" s="1233"/>
      <c r="OOX53" s="1233"/>
      <c r="OOY53" s="1233"/>
      <c r="OOZ53" s="1233"/>
      <c r="OPA53" s="1233"/>
      <c r="OPB53" s="1232"/>
      <c r="OPC53" s="1233"/>
      <c r="OPD53" s="1233"/>
      <c r="OPE53" s="1233"/>
      <c r="OPF53" s="1233"/>
      <c r="OPG53" s="1233"/>
      <c r="OPH53" s="1233"/>
      <c r="OPI53" s="1233"/>
      <c r="OPJ53" s="1233"/>
      <c r="OPK53" s="1232"/>
      <c r="OPL53" s="1233"/>
      <c r="OPM53" s="1233"/>
      <c r="OPN53" s="1233"/>
      <c r="OPO53" s="1233"/>
      <c r="OPP53" s="1233"/>
      <c r="OPQ53" s="1233"/>
      <c r="OPR53" s="1233"/>
      <c r="OPS53" s="1233"/>
      <c r="OPT53" s="1232"/>
      <c r="OPU53" s="1233"/>
      <c r="OPV53" s="1233"/>
      <c r="OPW53" s="1233"/>
      <c r="OPX53" s="1233"/>
      <c r="OPY53" s="1233"/>
      <c r="OPZ53" s="1233"/>
      <c r="OQA53" s="1233"/>
      <c r="OQB53" s="1233"/>
      <c r="OQC53" s="1232"/>
      <c r="OQD53" s="1233"/>
      <c r="OQE53" s="1233"/>
      <c r="OQF53" s="1233"/>
      <c r="OQG53" s="1233"/>
      <c r="OQH53" s="1233"/>
      <c r="OQI53" s="1233"/>
      <c r="OQJ53" s="1233"/>
      <c r="OQK53" s="1233"/>
      <c r="OQL53" s="1232"/>
      <c r="OQM53" s="1233"/>
      <c r="OQN53" s="1233"/>
      <c r="OQO53" s="1233"/>
      <c r="OQP53" s="1233"/>
      <c r="OQQ53" s="1233"/>
      <c r="OQR53" s="1233"/>
      <c r="OQS53" s="1233"/>
      <c r="OQT53" s="1233"/>
      <c r="OQU53" s="1232"/>
      <c r="OQV53" s="1233"/>
      <c r="OQW53" s="1233"/>
      <c r="OQX53" s="1233"/>
      <c r="OQY53" s="1233"/>
      <c r="OQZ53" s="1233"/>
      <c r="ORA53" s="1233"/>
      <c r="ORB53" s="1233"/>
      <c r="ORC53" s="1233"/>
      <c r="ORD53" s="1232"/>
      <c r="ORE53" s="1233"/>
      <c r="ORF53" s="1233"/>
      <c r="ORG53" s="1233"/>
      <c r="ORH53" s="1233"/>
      <c r="ORI53" s="1233"/>
      <c r="ORJ53" s="1233"/>
      <c r="ORK53" s="1233"/>
      <c r="ORL53" s="1233"/>
      <c r="ORM53" s="1232"/>
      <c r="ORN53" s="1233"/>
      <c r="ORO53" s="1233"/>
      <c r="ORP53" s="1233"/>
      <c r="ORQ53" s="1233"/>
      <c r="ORR53" s="1233"/>
      <c r="ORS53" s="1233"/>
      <c r="ORT53" s="1233"/>
      <c r="ORU53" s="1233"/>
      <c r="ORV53" s="1232"/>
      <c r="ORW53" s="1233"/>
      <c r="ORX53" s="1233"/>
      <c r="ORY53" s="1233"/>
      <c r="ORZ53" s="1233"/>
      <c r="OSA53" s="1233"/>
      <c r="OSB53" s="1233"/>
      <c r="OSC53" s="1233"/>
      <c r="OSD53" s="1233"/>
      <c r="OSE53" s="1232"/>
      <c r="OSF53" s="1233"/>
      <c r="OSG53" s="1233"/>
      <c r="OSH53" s="1233"/>
      <c r="OSI53" s="1233"/>
      <c r="OSJ53" s="1233"/>
      <c r="OSK53" s="1233"/>
      <c r="OSL53" s="1233"/>
      <c r="OSM53" s="1233"/>
      <c r="OSN53" s="1232"/>
      <c r="OSO53" s="1233"/>
      <c r="OSP53" s="1233"/>
      <c r="OSQ53" s="1233"/>
      <c r="OSR53" s="1233"/>
      <c r="OSS53" s="1233"/>
      <c r="OST53" s="1233"/>
      <c r="OSU53" s="1233"/>
      <c r="OSV53" s="1233"/>
      <c r="OSW53" s="1232"/>
      <c r="OSX53" s="1233"/>
      <c r="OSY53" s="1233"/>
      <c r="OSZ53" s="1233"/>
      <c r="OTA53" s="1233"/>
      <c r="OTB53" s="1233"/>
      <c r="OTC53" s="1233"/>
      <c r="OTD53" s="1233"/>
      <c r="OTE53" s="1233"/>
      <c r="OTF53" s="1232"/>
      <c r="OTG53" s="1233"/>
      <c r="OTH53" s="1233"/>
      <c r="OTI53" s="1233"/>
      <c r="OTJ53" s="1233"/>
      <c r="OTK53" s="1233"/>
      <c r="OTL53" s="1233"/>
      <c r="OTM53" s="1233"/>
      <c r="OTN53" s="1233"/>
      <c r="OTO53" s="1232"/>
      <c r="OTP53" s="1233"/>
      <c r="OTQ53" s="1233"/>
      <c r="OTR53" s="1233"/>
      <c r="OTS53" s="1233"/>
      <c r="OTT53" s="1233"/>
      <c r="OTU53" s="1233"/>
      <c r="OTV53" s="1233"/>
      <c r="OTW53" s="1233"/>
      <c r="OTX53" s="1232"/>
      <c r="OTY53" s="1233"/>
      <c r="OTZ53" s="1233"/>
      <c r="OUA53" s="1233"/>
      <c r="OUB53" s="1233"/>
      <c r="OUC53" s="1233"/>
      <c r="OUD53" s="1233"/>
      <c r="OUE53" s="1233"/>
      <c r="OUF53" s="1233"/>
      <c r="OUG53" s="1232"/>
      <c r="OUH53" s="1233"/>
      <c r="OUI53" s="1233"/>
      <c r="OUJ53" s="1233"/>
      <c r="OUK53" s="1233"/>
      <c r="OUL53" s="1233"/>
      <c r="OUM53" s="1233"/>
      <c r="OUN53" s="1233"/>
      <c r="OUO53" s="1233"/>
      <c r="OUP53" s="1232"/>
      <c r="OUQ53" s="1233"/>
      <c r="OUR53" s="1233"/>
      <c r="OUS53" s="1233"/>
      <c r="OUT53" s="1233"/>
      <c r="OUU53" s="1233"/>
      <c r="OUV53" s="1233"/>
      <c r="OUW53" s="1233"/>
      <c r="OUX53" s="1233"/>
      <c r="OUY53" s="1232"/>
      <c r="OUZ53" s="1233"/>
      <c r="OVA53" s="1233"/>
      <c r="OVB53" s="1233"/>
      <c r="OVC53" s="1233"/>
      <c r="OVD53" s="1233"/>
      <c r="OVE53" s="1233"/>
      <c r="OVF53" s="1233"/>
      <c r="OVG53" s="1233"/>
      <c r="OVH53" s="1232"/>
      <c r="OVI53" s="1233"/>
      <c r="OVJ53" s="1233"/>
      <c r="OVK53" s="1233"/>
      <c r="OVL53" s="1233"/>
      <c r="OVM53" s="1233"/>
      <c r="OVN53" s="1233"/>
      <c r="OVO53" s="1233"/>
      <c r="OVP53" s="1233"/>
      <c r="OVQ53" s="1232"/>
      <c r="OVR53" s="1233"/>
      <c r="OVS53" s="1233"/>
      <c r="OVT53" s="1233"/>
      <c r="OVU53" s="1233"/>
      <c r="OVV53" s="1233"/>
      <c r="OVW53" s="1233"/>
      <c r="OVX53" s="1233"/>
      <c r="OVY53" s="1233"/>
      <c r="OVZ53" s="1232"/>
      <c r="OWA53" s="1233"/>
      <c r="OWB53" s="1233"/>
      <c r="OWC53" s="1233"/>
      <c r="OWD53" s="1233"/>
      <c r="OWE53" s="1233"/>
      <c r="OWF53" s="1233"/>
      <c r="OWG53" s="1233"/>
      <c r="OWH53" s="1233"/>
      <c r="OWI53" s="1232"/>
      <c r="OWJ53" s="1233"/>
      <c r="OWK53" s="1233"/>
      <c r="OWL53" s="1233"/>
      <c r="OWM53" s="1233"/>
      <c r="OWN53" s="1233"/>
      <c r="OWO53" s="1233"/>
      <c r="OWP53" s="1233"/>
      <c r="OWQ53" s="1233"/>
      <c r="OWR53" s="1232"/>
      <c r="OWS53" s="1233"/>
      <c r="OWT53" s="1233"/>
      <c r="OWU53" s="1233"/>
      <c r="OWV53" s="1233"/>
      <c r="OWW53" s="1233"/>
      <c r="OWX53" s="1233"/>
      <c r="OWY53" s="1233"/>
      <c r="OWZ53" s="1233"/>
      <c r="OXA53" s="1232"/>
      <c r="OXB53" s="1233"/>
      <c r="OXC53" s="1233"/>
      <c r="OXD53" s="1233"/>
      <c r="OXE53" s="1233"/>
      <c r="OXF53" s="1233"/>
      <c r="OXG53" s="1233"/>
      <c r="OXH53" s="1233"/>
      <c r="OXI53" s="1233"/>
      <c r="OXJ53" s="1232"/>
      <c r="OXK53" s="1233"/>
      <c r="OXL53" s="1233"/>
      <c r="OXM53" s="1233"/>
      <c r="OXN53" s="1233"/>
      <c r="OXO53" s="1233"/>
      <c r="OXP53" s="1233"/>
      <c r="OXQ53" s="1233"/>
      <c r="OXR53" s="1233"/>
      <c r="OXS53" s="1232"/>
      <c r="OXT53" s="1233"/>
      <c r="OXU53" s="1233"/>
      <c r="OXV53" s="1233"/>
      <c r="OXW53" s="1233"/>
      <c r="OXX53" s="1233"/>
      <c r="OXY53" s="1233"/>
      <c r="OXZ53" s="1233"/>
      <c r="OYA53" s="1233"/>
      <c r="OYB53" s="1232"/>
      <c r="OYC53" s="1233"/>
      <c r="OYD53" s="1233"/>
      <c r="OYE53" s="1233"/>
      <c r="OYF53" s="1233"/>
      <c r="OYG53" s="1233"/>
      <c r="OYH53" s="1233"/>
      <c r="OYI53" s="1233"/>
      <c r="OYJ53" s="1233"/>
      <c r="OYK53" s="1232"/>
      <c r="OYL53" s="1233"/>
      <c r="OYM53" s="1233"/>
      <c r="OYN53" s="1233"/>
      <c r="OYO53" s="1233"/>
      <c r="OYP53" s="1233"/>
      <c r="OYQ53" s="1233"/>
      <c r="OYR53" s="1233"/>
      <c r="OYS53" s="1233"/>
      <c r="OYT53" s="1232"/>
      <c r="OYU53" s="1233"/>
      <c r="OYV53" s="1233"/>
      <c r="OYW53" s="1233"/>
      <c r="OYX53" s="1233"/>
      <c r="OYY53" s="1233"/>
      <c r="OYZ53" s="1233"/>
      <c r="OZA53" s="1233"/>
      <c r="OZB53" s="1233"/>
      <c r="OZC53" s="1232"/>
      <c r="OZD53" s="1233"/>
      <c r="OZE53" s="1233"/>
      <c r="OZF53" s="1233"/>
      <c r="OZG53" s="1233"/>
      <c r="OZH53" s="1233"/>
      <c r="OZI53" s="1233"/>
      <c r="OZJ53" s="1233"/>
      <c r="OZK53" s="1233"/>
      <c r="OZL53" s="1232"/>
      <c r="OZM53" s="1233"/>
      <c r="OZN53" s="1233"/>
      <c r="OZO53" s="1233"/>
      <c r="OZP53" s="1233"/>
      <c r="OZQ53" s="1233"/>
      <c r="OZR53" s="1233"/>
      <c r="OZS53" s="1233"/>
      <c r="OZT53" s="1233"/>
      <c r="OZU53" s="1232"/>
      <c r="OZV53" s="1233"/>
      <c r="OZW53" s="1233"/>
      <c r="OZX53" s="1233"/>
      <c r="OZY53" s="1233"/>
      <c r="OZZ53" s="1233"/>
      <c r="PAA53" s="1233"/>
      <c r="PAB53" s="1233"/>
      <c r="PAC53" s="1233"/>
      <c r="PAD53" s="1232"/>
      <c r="PAE53" s="1233"/>
      <c r="PAF53" s="1233"/>
      <c r="PAG53" s="1233"/>
      <c r="PAH53" s="1233"/>
      <c r="PAI53" s="1233"/>
      <c r="PAJ53" s="1233"/>
      <c r="PAK53" s="1233"/>
      <c r="PAL53" s="1233"/>
      <c r="PAM53" s="1232"/>
      <c r="PAN53" s="1233"/>
      <c r="PAO53" s="1233"/>
      <c r="PAP53" s="1233"/>
      <c r="PAQ53" s="1233"/>
      <c r="PAR53" s="1233"/>
      <c r="PAS53" s="1233"/>
      <c r="PAT53" s="1233"/>
      <c r="PAU53" s="1233"/>
      <c r="PAV53" s="1232"/>
      <c r="PAW53" s="1233"/>
      <c r="PAX53" s="1233"/>
      <c r="PAY53" s="1233"/>
      <c r="PAZ53" s="1233"/>
      <c r="PBA53" s="1233"/>
      <c r="PBB53" s="1233"/>
      <c r="PBC53" s="1233"/>
      <c r="PBD53" s="1233"/>
      <c r="PBE53" s="1232"/>
      <c r="PBF53" s="1233"/>
      <c r="PBG53" s="1233"/>
      <c r="PBH53" s="1233"/>
      <c r="PBI53" s="1233"/>
      <c r="PBJ53" s="1233"/>
      <c r="PBK53" s="1233"/>
      <c r="PBL53" s="1233"/>
      <c r="PBM53" s="1233"/>
      <c r="PBN53" s="1232"/>
      <c r="PBO53" s="1233"/>
      <c r="PBP53" s="1233"/>
      <c r="PBQ53" s="1233"/>
      <c r="PBR53" s="1233"/>
      <c r="PBS53" s="1233"/>
      <c r="PBT53" s="1233"/>
      <c r="PBU53" s="1233"/>
      <c r="PBV53" s="1233"/>
      <c r="PBW53" s="1232"/>
      <c r="PBX53" s="1233"/>
      <c r="PBY53" s="1233"/>
      <c r="PBZ53" s="1233"/>
      <c r="PCA53" s="1233"/>
      <c r="PCB53" s="1233"/>
      <c r="PCC53" s="1233"/>
      <c r="PCD53" s="1233"/>
      <c r="PCE53" s="1233"/>
      <c r="PCF53" s="1232"/>
      <c r="PCG53" s="1233"/>
      <c r="PCH53" s="1233"/>
      <c r="PCI53" s="1233"/>
      <c r="PCJ53" s="1233"/>
      <c r="PCK53" s="1233"/>
      <c r="PCL53" s="1233"/>
      <c r="PCM53" s="1233"/>
      <c r="PCN53" s="1233"/>
      <c r="PCO53" s="1232"/>
      <c r="PCP53" s="1233"/>
      <c r="PCQ53" s="1233"/>
      <c r="PCR53" s="1233"/>
      <c r="PCS53" s="1233"/>
      <c r="PCT53" s="1233"/>
      <c r="PCU53" s="1233"/>
      <c r="PCV53" s="1233"/>
      <c r="PCW53" s="1233"/>
      <c r="PCX53" s="1232"/>
      <c r="PCY53" s="1233"/>
      <c r="PCZ53" s="1233"/>
      <c r="PDA53" s="1233"/>
      <c r="PDB53" s="1233"/>
      <c r="PDC53" s="1233"/>
      <c r="PDD53" s="1233"/>
      <c r="PDE53" s="1233"/>
      <c r="PDF53" s="1233"/>
      <c r="PDG53" s="1232"/>
      <c r="PDH53" s="1233"/>
      <c r="PDI53" s="1233"/>
      <c r="PDJ53" s="1233"/>
      <c r="PDK53" s="1233"/>
      <c r="PDL53" s="1233"/>
      <c r="PDM53" s="1233"/>
      <c r="PDN53" s="1233"/>
      <c r="PDO53" s="1233"/>
      <c r="PDP53" s="1232"/>
      <c r="PDQ53" s="1233"/>
      <c r="PDR53" s="1233"/>
      <c r="PDS53" s="1233"/>
      <c r="PDT53" s="1233"/>
      <c r="PDU53" s="1233"/>
      <c r="PDV53" s="1233"/>
      <c r="PDW53" s="1233"/>
      <c r="PDX53" s="1233"/>
      <c r="PDY53" s="1232"/>
      <c r="PDZ53" s="1233"/>
      <c r="PEA53" s="1233"/>
      <c r="PEB53" s="1233"/>
      <c r="PEC53" s="1233"/>
      <c r="PED53" s="1233"/>
      <c r="PEE53" s="1233"/>
      <c r="PEF53" s="1233"/>
      <c r="PEG53" s="1233"/>
      <c r="PEH53" s="1232"/>
      <c r="PEI53" s="1233"/>
      <c r="PEJ53" s="1233"/>
      <c r="PEK53" s="1233"/>
      <c r="PEL53" s="1233"/>
      <c r="PEM53" s="1233"/>
      <c r="PEN53" s="1233"/>
      <c r="PEO53" s="1233"/>
      <c r="PEP53" s="1233"/>
      <c r="PEQ53" s="1232"/>
      <c r="PER53" s="1233"/>
      <c r="PES53" s="1233"/>
      <c r="PET53" s="1233"/>
      <c r="PEU53" s="1233"/>
      <c r="PEV53" s="1233"/>
      <c r="PEW53" s="1233"/>
      <c r="PEX53" s="1233"/>
      <c r="PEY53" s="1233"/>
      <c r="PEZ53" s="1232"/>
      <c r="PFA53" s="1233"/>
      <c r="PFB53" s="1233"/>
      <c r="PFC53" s="1233"/>
      <c r="PFD53" s="1233"/>
      <c r="PFE53" s="1233"/>
      <c r="PFF53" s="1233"/>
      <c r="PFG53" s="1233"/>
      <c r="PFH53" s="1233"/>
      <c r="PFI53" s="1232"/>
      <c r="PFJ53" s="1233"/>
      <c r="PFK53" s="1233"/>
      <c r="PFL53" s="1233"/>
      <c r="PFM53" s="1233"/>
      <c r="PFN53" s="1233"/>
      <c r="PFO53" s="1233"/>
      <c r="PFP53" s="1233"/>
      <c r="PFQ53" s="1233"/>
      <c r="PFR53" s="1232"/>
      <c r="PFS53" s="1233"/>
      <c r="PFT53" s="1233"/>
      <c r="PFU53" s="1233"/>
      <c r="PFV53" s="1233"/>
      <c r="PFW53" s="1233"/>
      <c r="PFX53" s="1233"/>
      <c r="PFY53" s="1233"/>
      <c r="PFZ53" s="1233"/>
      <c r="PGA53" s="1232"/>
      <c r="PGB53" s="1233"/>
      <c r="PGC53" s="1233"/>
      <c r="PGD53" s="1233"/>
      <c r="PGE53" s="1233"/>
      <c r="PGF53" s="1233"/>
      <c r="PGG53" s="1233"/>
      <c r="PGH53" s="1233"/>
      <c r="PGI53" s="1233"/>
      <c r="PGJ53" s="1232"/>
      <c r="PGK53" s="1233"/>
      <c r="PGL53" s="1233"/>
      <c r="PGM53" s="1233"/>
      <c r="PGN53" s="1233"/>
      <c r="PGO53" s="1233"/>
      <c r="PGP53" s="1233"/>
      <c r="PGQ53" s="1233"/>
      <c r="PGR53" s="1233"/>
      <c r="PGS53" s="1232"/>
      <c r="PGT53" s="1233"/>
      <c r="PGU53" s="1233"/>
      <c r="PGV53" s="1233"/>
      <c r="PGW53" s="1233"/>
      <c r="PGX53" s="1233"/>
      <c r="PGY53" s="1233"/>
      <c r="PGZ53" s="1233"/>
      <c r="PHA53" s="1233"/>
      <c r="PHB53" s="1232"/>
      <c r="PHC53" s="1233"/>
      <c r="PHD53" s="1233"/>
      <c r="PHE53" s="1233"/>
      <c r="PHF53" s="1233"/>
      <c r="PHG53" s="1233"/>
      <c r="PHH53" s="1233"/>
      <c r="PHI53" s="1233"/>
      <c r="PHJ53" s="1233"/>
      <c r="PHK53" s="1232"/>
      <c r="PHL53" s="1233"/>
      <c r="PHM53" s="1233"/>
      <c r="PHN53" s="1233"/>
      <c r="PHO53" s="1233"/>
      <c r="PHP53" s="1233"/>
      <c r="PHQ53" s="1233"/>
      <c r="PHR53" s="1233"/>
      <c r="PHS53" s="1233"/>
      <c r="PHT53" s="1232"/>
      <c r="PHU53" s="1233"/>
      <c r="PHV53" s="1233"/>
      <c r="PHW53" s="1233"/>
      <c r="PHX53" s="1233"/>
      <c r="PHY53" s="1233"/>
      <c r="PHZ53" s="1233"/>
      <c r="PIA53" s="1233"/>
      <c r="PIB53" s="1233"/>
      <c r="PIC53" s="1232"/>
      <c r="PID53" s="1233"/>
      <c r="PIE53" s="1233"/>
      <c r="PIF53" s="1233"/>
      <c r="PIG53" s="1233"/>
      <c r="PIH53" s="1233"/>
      <c r="PII53" s="1233"/>
      <c r="PIJ53" s="1233"/>
      <c r="PIK53" s="1233"/>
      <c r="PIL53" s="1232"/>
      <c r="PIM53" s="1233"/>
      <c r="PIN53" s="1233"/>
      <c r="PIO53" s="1233"/>
      <c r="PIP53" s="1233"/>
      <c r="PIQ53" s="1233"/>
      <c r="PIR53" s="1233"/>
      <c r="PIS53" s="1233"/>
      <c r="PIT53" s="1233"/>
      <c r="PIU53" s="1232"/>
      <c r="PIV53" s="1233"/>
      <c r="PIW53" s="1233"/>
      <c r="PIX53" s="1233"/>
      <c r="PIY53" s="1233"/>
      <c r="PIZ53" s="1233"/>
      <c r="PJA53" s="1233"/>
      <c r="PJB53" s="1233"/>
      <c r="PJC53" s="1233"/>
      <c r="PJD53" s="1232"/>
      <c r="PJE53" s="1233"/>
      <c r="PJF53" s="1233"/>
      <c r="PJG53" s="1233"/>
      <c r="PJH53" s="1233"/>
      <c r="PJI53" s="1233"/>
      <c r="PJJ53" s="1233"/>
      <c r="PJK53" s="1233"/>
      <c r="PJL53" s="1233"/>
      <c r="PJM53" s="1232"/>
      <c r="PJN53" s="1233"/>
      <c r="PJO53" s="1233"/>
      <c r="PJP53" s="1233"/>
      <c r="PJQ53" s="1233"/>
      <c r="PJR53" s="1233"/>
      <c r="PJS53" s="1233"/>
      <c r="PJT53" s="1233"/>
      <c r="PJU53" s="1233"/>
      <c r="PJV53" s="1232"/>
      <c r="PJW53" s="1233"/>
      <c r="PJX53" s="1233"/>
      <c r="PJY53" s="1233"/>
      <c r="PJZ53" s="1233"/>
      <c r="PKA53" s="1233"/>
      <c r="PKB53" s="1233"/>
      <c r="PKC53" s="1233"/>
      <c r="PKD53" s="1233"/>
      <c r="PKE53" s="1232"/>
      <c r="PKF53" s="1233"/>
      <c r="PKG53" s="1233"/>
      <c r="PKH53" s="1233"/>
      <c r="PKI53" s="1233"/>
      <c r="PKJ53" s="1233"/>
      <c r="PKK53" s="1233"/>
      <c r="PKL53" s="1233"/>
      <c r="PKM53" s="1233"/>
      <c r="PKN53" s="1232"/>
      <c r="PKO53" s="1233"/>
      <c r="PKP53" s="1233"/>
      <c r="PKQ53" s="1233"/>
      <c r="PKR53" s="1233"/>
      <c r="PKS53" s="1233"/>
      <c r="PKT53" s="1233"/>
      <c r="PKU53" s="1233"/>
      <c r="PKV53" s="1233"/>
      <c r="PKW53" s="1232"/>
      <c r="PKX53" s="1233"/>
      <c r="PKY53" s="1233"/>
      <c r="PKZ53" s="1233"/>
      <c r="PLA53" s="1233"/>
      <c r="PLB53" s="1233"/>
      <c r="PLC53" s="1233"/>
      <c r="PLD53" s="1233"/>
      <c r="PLE53" s="1233"/>
      <c r="PLF53" s="1232"/>
      <c r="PLG53" s="1233"/>
      <c r="PLH53" s="1233"/>
      <c r="PLI53" s="1233"/>
      <c r="PLJ53" s="1233"/>
      <c r="PLK53" s="1233"/>
      <c r="PLL53" s="1233"/>
      <c r="PLM53" s="1233"/>
      <c r="PLN53" s="1233"/>
      <c r="PLO53" s="1232"/>
      <c r="PLP53" s="1233"/>
      <c r="PLQ53" s="1233"/>
      <c r="PLR53" s="1233"/>
      <c r="PLS53" s="1233"/>
      <c r="PLT53" s="1233"/>
      <c r="PLU53" s="1233"/>
      <c r="PLV53" s="1233"/>
      <c r="PLW53" s="1233"/>
      <c r="PLX53" s="1232"/>
      <c r="PLY53" s="1233"/>
      <c r="PLZ53" s="1233"/>
      <c r="PMA53" s="1233"/>
      <c r="PMB53" s="1233"/>
      <c r="PMC53" s="1233"/>
      <c r="PMD53" s="1233"/>
      <c r="PME53" s="1233"/>
      <c r="PMF53" s="1233"/>
      <c r="PMG53" s="1232"/>
      <c r="PMH53" s="1233"/>
      <c r="PMI53" s="1233"/>
      <c r="PMJ53" s="1233"/>
      <c r="PMK53" s="1233"/>
      <c r="PML53" s="1233"/>
      <c r="PMM53" s="1233"/>
      <c r="PMN53" s="1233"/>
      <c r="PMO53" s="1233"/>
      <c r="PMP53" s="1232"/>
      <c r="PMQ53" s="1233"/>
      <c r="PMR53" s="1233"/>
      <c r="PMS53" s="1233"/>
      <c r="PMT53" s="1233"/>
      <c r="PMU53" s="1233"/>
      <c r="PMV53" s="1233"/>
      <c r="PMW53" s="1233"/>
      <c r="PMX53" s="1233"/>
      <c r="PMY53" s="1232"/>
      <c r="PMZ53" s="1233"/>
      <c r="PNA53" s="1233"/>
      <c r="PNB53" s="1233"/>
      <c r="PNC53" s="1233"/>
      <c r="PND53" s="1233"/>
      <c r="PNE53" s="1233"/>
      <c r="PNF53" s="1233"/>
      <c r="PNG53" s="1233"/>
      <c r="PNH53" s="1232"/>
      <c r="PNI53" s="1233"/>
      <c r="PNJ53" s="1233"/>
      <c r="PNK53" s="1233"/>
      <c r="PNL53" s="1233"/>
      <c r="PNM53" s="1233"/>
      <c r="PNN53" s="1233"/>
      <c r="PNO53" s="1233"/>
      <c r="PNP53" s="1233"/>
      <c r="PNQ53" s="1232"/>
      <c r="PNR53" s="1233"/>
      <c r="PNS53" s="1233"/>
      <c r="PNT53" s="1233"/>
      <c r="PNU53" s="1233"/>
      <c r="PNV53" s="1233"/>
      <c r="PNW53" s="1233"/>
      <c r="PNX53" s="1233"/>
      <c r="PNY53" s="1233"/>
      <c r="PNZ53" s="1232"/>
      <c r="POA53" s="1233"/>
      <c r="POB53" s="1233"/>
      <c r="POC53" s="1233"/>
      <c r="POD53" s="1233"/>
      <c r="POE53" s="1233"/>
      <c r="POF53" s="1233"/>
      <c r="POG53" s="1233"/>
      <c r="POH53" s="1233"/>
      <c r="POI53" s="1232"/>
      <c r="POJ53" s="1233"/>
      <c r="POK53" s="1233"/>
      <c r="POL53" s="1233"/>
      <c r="POM53" s="1233"/>
      <c r="PON53" s="1233"/>
      <c r="POO53" s="1233"/>
      <c r="POP53" s="1233"/>
      <c r="POQ53" s="1233"/>
      <c r="POR53" s="1232"/>
      <c r="POS53" s="1233"/>
      <c r="POT53" s="1233"/>
      <c r="POU53" s="1233"/>
      <c r="POV53" s="1233"/>
      <c r="POW53" s="1233"/>
      <c r="POX53" s="1233"/>
      <c r="POY53" s="1233"/>
      <c r="POZ53" s="1233"/>
      <c r="PPA53" s="1232"/>
      <c r="PPB53" s="1233"/>
      <c r="PPC53" s="1233"/>
      <c r="PPD53" s="1233"/>
      <c r="PPE53" s="1233"/>
      <c r="PPF53" s="1233"/>
      <c r="PPG53" s="1233"/>
      <c r="PPH53" s="1233"/>
      <c r="PPI53" s="1233"/>
      <c r="PPJ53" s="1232"/>
      <c r="PPK53" s="1233"/>
      <c r="PPL53" s="1233"/>
      <c r="PPM53" s="1233"/>
      <c r="PPN53" s="1233"/>
      <c r="PPO53" s="1233"/>
      <c r="PPP53" s="1233"/>
      <c r="PPQ53" s="1233"/>
      <c r="PPR53" s="1233"/>
      <c r="PPS53" s="1232"/>
      <c r="PPT53" s="1233"/>
      <c r="PPU53" s="1233"/>
      <c r="PPV53" s="1233"/>
      <c r="PPW53" s="1233"/>
      <c r="PPX53" s="1233"/>
      <c r="PPY53" s="1233"/>
      <c r="PPZ53" s="1233"/>
      <c r="PQA53" s="1233"/>
      <c r="PQB53" s="1232"/>
      <c r="PQC53" s="1233"/>
      <c r="PQD53" s="1233"/>
      <c r="PQE53" s="1233"/>
      <c r="PQF53" s="1233"/>
      <c r="PQG53" s="1233"/>
      <c r="PQH53" s="1233"/>
      <c r="PQI53" s="1233"/>
      <c r="PQJ53" s="1233"/>
      <c r="PQK53" s="1232"/>
      <c r="PQL53" s="1233"/>
      <c r="PQM53" s="1233"/>
      <c r="PQN53" s="1233"/>
      <c r="PQO53" s="1233"/>
      <c r="PQP53" s="1233"/>
      <c r="PQQ53" s="1233"/>
      <c r="PQR53" s="1233"/>
      <c r="PQS53" s="1233"/>
      <c r="PQT53" s="1232"/>
      <c r="PQU53" s="1233"/>
      <c r="PQV53" s="1233"/>
      <c r="PQW53" s="1233"/>
      <c r="PQX53" s="1233"/>
      <c r="PQY53" s="1233"/>
      <c r="PQZ53" s="1233"/>
      <c r="PRA53" s="1233"/>
      <c r="PRB53" s="1233"/>
      <c r="PRC53" s="1232"/>
      <c r="PRD53" s="1233"/>
      <c r="PRE53" s="1233"/>
      <c r="PRF53" s="1233"/>
      <c r="PRG53" s="1233"/>
      <c r="PRH53" s="1233"/>
      <c r="PRI53" s="1233"/>
      <c r="PRJ53" s="1233"/>
      <c r="PRK53" s="1233"/>
      <c r="PRL53" s="1232"/>
      <c r="PRM53" s="1233"/>
      <c r="PRN53" s="1233"/>
      <c r="PRO53" s="1233"/>
      <c r="PRP53" s="1233"/>
      <c r="PRQ53" s="1233"/>
      <c r="PRR53" s="1233"/>
      <c r="PRS53" s="1233"/>
      <c r="PRT53" s="1233"/>
      <c r="PRU53" s="1232"/>
      <c r="PRV53" s="1233"/>
      <c r="PRW53" s="1233"/>
      <c r="PRX53" s="1233"/>
      <c r="PRY53" s="1233"/>
      <c r="PRZ53" s="1233"/>
      <c r="PSA53" s="1233"/>
      <c r="PSB53" s="1233"/>
      <c r="PSC53" s="1233"/>
      <c r="PSD53" s="1232"/>
      <c r="PSE53" s="1233"/>
      <c r="PSF53" s="1233"/>
      <c r="PSG53" s="1233"/>
      <c r="PSH53" s="1233"/>
      <c r="PSI53" s="1233"/>
      <c r="PSJ53" s="1233"/>
      <c r="PSK53" s="1233"/>
      <c r="PSL53" s="1233"/>
      <c r="PSM53" s="1232"/>
      <c r="PSN53" s="1233"/>
      <c r="PSO53" s="1233"/>
      <c r="PSP53" s="1233"/>
      <c r="PSQ53" s="1233"/>
      <c r="PSR53" s="1233"/>
      <c r="PSS53" s="1233"/>
      <c r="PST53" s="1233"/>
      <c r="PSU53" s="1233"/>
      <c r="PSV53" s="1232"/>
      <c r="PSW53" s="1233"/>
      <c r="PSX53" s="1233"/>
      <c r="PSY53" s="1233"/>
      <c r="PSZ53" s="1233"/>
      <c r="PTA53" s="1233"/>
      <c r="PTB53" s="1233"/>
      <c r="PTC53" s="1233"/>
      <c r="PTD53" s="1233"/>
      <c r="PTE53" s="1232"/>
      <c r="PTF53" s="1233"/>
      <c r="PTG53" s="1233"/>
      <c r="PTH53" s="1233"/>
      <c r="PTI53" s="1233"/>
      <c r="PTJ53" s="1233"/>
      <c r="PTK53" s="1233"/>
      <c r="PTL53" s="1233"/>
      <c r="PTM53" s="1233"/>
      <c r="PTN53" s="1232"/>
      <c r="PTO53" s="1233"/>
      <c r="PTP53" s="1233"/>
      <c r="PTQ53" s="1233"/>
      <c r="PTR53" s="1233"/>
      <c r="PTS53" s="1233"/>
      <c r="PTT53" s="1233"/>
      <c r="PTU53" s="1233"/>
      <c r="PTV53" s="1233"/>
      <c r="PTW53" s="1232"/>
      <c r="PTX53" s="1233"/>
      <c r="PTY53" s="1233"/>
      <c r="PTZ53" s="1233"/>
      <c r="PUA53" s="1233"/>
      <c r="PUB53" s="1233"/>
      <c r="PUC53" s="1233"/>
      <c r="PUD53" s="1233"/>
      <c r="PUE53" s="1233"/>
      <c r="PUF53" s="1232"/>
      <c r="PUG53" s="1233"/>
      <c r="PUH53" s="1233"/>
      <c r="PUI53" s="1233"/>
      <c r="PUJ53" s="1233"/>
      <c r="PUK53" s="1233"/>
      <c r="PUL53" s="1233"/>
      <c r="PUM53" s="1233"/>
      <c r="PUN53" s="1233"/>
      <c r="PUO53" s="1232"/>
      <c r="PUP53" s="1233"/>
      <c r="PUQ53" s="1233"/>
      <c r="PUR53" s="1233"/>
      <c r="PUS53" s="1233"/>
      <c r="PUT53" s="1233"/>
      <c r="PUU53" s="1233"/>
      <c r="PUV53" s="1233"/>
      <c r="PUW53" s="1233"/>
      <c r="PUX53" s="1232"/>
      <c r="PUY53" s="1233"/>
      <c r="PUZ53" s="1233"/>
      <c r="PVA53" s="1233"/>
      <c r="PVB53" s="1233"/>
      <c r="PVC53" s="1233"/>
      <c r="PVD53" s="1233"/>
      <c r="PVE53" s="1233"/>
      <c r="PVF53" s="1233"/>
      <c r="PVG53" s="1232"/>
      <c r="PVH53" s="1233"/>
      <c r="PVI53" s="1233"/>
      <c r="PVJ53" s="1233"/>
      <c r="PVK53" s="1233"/>
      <c r="PVL53" s="1233"/>
      <c r="PVM53" s="1233"/>
      <c r="PVN53" s="1233"/>
      <c r="PVO53" s="1233"/>
      <c r="PVP53" s="1232"/>
      <c r="PVQ53" s="1233"/>
      <c r="PVR53" s="1233"/>
      <c r="PVS53" s="1233"/>
      <c r="PVT53" s="1233"/>
      <c r="PVU53" s="1233"/>
      <c r="PVV53" s="1233"/>
      <c r="PVW53" s="1233"/>
      <c r="PVX53" s="1233"/>
      <c r="PVY53" s="1232"/>
      <c r="PVZ53" s="1233"/>
      <c r="PWA53" s="1233"/>
      <c r="PWB53" s="1233"/>
      <c r="PWC53" s="1233"/>
      <c r="PWD53" s="1233"/>
      <c r="PWE53" s="1233"/>
      <c r="PWF53" s="1233"/>
      <c r="PWG53" s="1233"/>
      <c r="PWH53" s="1232"/>
      <c r="PWI53" s="1233"/>
      <c r="PWJ53" s="1233"/>
      <c r="PWK53" s="1233"/>
      <c r="PWL53" s="1233"/>
      <c r="PWM53" s="1233"/>
      <c r="PWN53" s="1233"/>
      <c r="PWO53" s="1233"/>
      <c r="PWP53" s="1233"/>
      <c r="PWQ53" s="1232"/>
      <c r="PWR53" s="1233"/>
      <c r="PWS53" s="1233"/>
      <c r="PWT53" s="1233"/>
      <c r="PWU53" s="1233"/>
      <c r="PWV53" s="1233"/>
      <c r="PWW53" s="1233"/>
      <c r="PWX53" s="1233"/>
      <c r="PWY53" s="1233"/>
      <c r="PWZ53" s="1232"/>
      <c r="PXA53" s="1233"/>
      <c r="PXB53" s="1233"/>
      <c r="PXC53" s="1233"/>
      <c r="PXD53" s="1233"/>
      <c r="PXE53" s="1233"/>
      <c r="PXF53" s="1233"/>
      <c r="PXG53" s="1233"/>
      <c r="PXH53" s="1233"/>
      <c r="PXI53" s="1232"/>
      <c r="PXJ53" s="1233"/>
      <c r="PXK53" s="1233"/>
      <c r="PXL53" s="1233"/>
      <c r="PXM53" s="1233"/>
      <c r="PXN53" s="1233"/>
      <c r="PXO53" s="1233"/>
      <c r="PXP53" s="1233"/>
      <c r="PXQ53" s="1233"/>
      <c r="PXR53" s="1232"/>
      <c r="PXS53" s="1233"/>
      <c r="PXT53" s="1233"/>
      <c r="PXU53" s="1233"/>
      <c r="PXV53" s="1233"/>
      <c r="PXW53" s="1233"/>
      <c r="PXX53" s="1233"/>
      <c r="PXY53" s="1233"/>
      <c r="PXZ53" s="1233"/>
      <c r="PYA53" s="1232"/>
      <c r="PYB53" s="1233"/>
      <c r="PYC53" s="1233"/>
      <c r="PYD53" s="1233"/>
      <c r="PYE53" s="1233"/>
      <c r="PYF53" s="1233"/>
      <c r="PYG53" s="1233"/>
      <c r="PYH53" s="1233"/>
      <c r="PYI53" s="1233"/>
      <c r="PYJ53" s="1232"/>
      <c r="PYK53" s="1233"/>
      <c r="PYL53" s="1233"/>
      <c r="PYM53" s="1233"/>
      <c r="PYN53" s="1233"/>
      <c r="PYO53" s="1233"/>
      <c r="PYP53" s="1233"/>
      <c r="PYQ53" s="1233"/>
      <c r="PYR53" s="1233"/>
      <c r="PYS53" s="1232"/>
      <c r="PYT53" s="1233"/>
      <c r="PYU53" s="1233"/>
      <c r="PYV53" s="1233"/>
      <c r="PYW53" s="1233"/>
      <c r="PYX53" s="1233"/>
      <c r="PYY53" s="1233"/>
      <c r="PYZ53" s="1233"/>
      <c r="PZA53" s="1233"/>
      <c r="PZB53" s="1232"/>
      <c r="PZC53" s="1233"/>
      <c r="PZD53" s="1233"/>
      <c r="PZE53" s="1233"/>
      <c r="PZF53" s="1233"/>
      <c r="PZG53" s="1233"/>
      <c r="PZH53" s="1233"/>
      <c r="PZI53" s="1233"/>
      <c r="PZJ53" s="1233"/>
      <c r="PZK53" s="1232"/>
      <c r="PZL53" s="1233"/>
      <c r="PZM53" s="1233"/>
      <c r="PZN53" s="1233"/>
      <c r="PZO53" s="1233"/>
      <c r="PZP53" s="1233"/>
      <c r="PZQ53" s="1233"/>
      <c r="PZR53" s="1233"/>
      <c r="PZS53" s="1233"/>
      <c r="PZT53" s="1232"/>
      <c r="PZU53" s="1233"/>
      <c r="PZV53" s="1233"/>
      <c r="PZW53" s="1233"/>
      <c r="PZX53" s="1233"/>
      <c r="PZY53" s="1233"/>
      <c r="PZZ53" s="1233"/>
      <c r="QAA53" s="1233"/>
      <c r="QAB53" s="1233"/>
      <c r="QAC53" s="1232"/>
      <c r="QAD53" s="1233"/>
      <c r="QAE53" s="1233"/>
      <c r="QAF53" s="1233"/>
      <c r="QAG53" s="1233"/>
      <c r="QAH53" s="1233"/>
      <c r="QAI53" s="1233"/>
      <c r="QAJ53" s="1233"/>
      <c r="QAK53" s="1233"/>
      <c r="QAL53" s="1232"/>
      <c r="QAM53" s="1233"/>
      <c r="QAN53" s="1233"/>
      <c r="QAO53" s="1233"/>
      <c r="QAP53" s="1233"/>
      <c r="QAQ53" s="1233"/>
      <c r="QAR53" s="1233"/>
      <c r="QAS53" s="1233"/>
      <c r="QAT53" s="1233"/>
      <c r="QAU53" s="1232"/>
      <c r="QAV53" s="1233"/>
      <c r="QAW53" s="1233"/>
      <c r="QAX53" s="1233"/>
      <c r="QAY53" s="1233"/>
      <c r="QAZ53" s="1233"/>
      <c r="QBA53" s="1233"/>
      <c r="QBB53" s="1233"/>
      <c r="QBC53" s="1233"/>
      <c r="QBD53" s="1232"/>
      <c r="QBE53" s="1233"/>
      <c r="QBF53" s="1233"/>
      <c r="QBG53" s="1233"/>
      <c r="QBH53" s="1233"/>
      <c r="QBI53" s="1233"/>
      <c r="QBJ53" s="1233"/>
      <c r="QBK53" s="1233"/>
      <c r="QBL53" s="1233"/>
      <c r="QBM53" s="1232"/>
      <c r="QBN53" s="1233"/>
      <c r="QBO53" s="1233"/>
      <c r="QBP53" s="1233"/>
      <c r="QBQ53" s="1233"/>
      <c r="QBR53" s="1233"/>
      <c r="QBS53" s="1233"/>
      <c r="QBT53" s="1233"/>
      <c r="QBU53" s="1233"/>
      <c r="QBV53" s="1232"/>
      <c r="QBW53" s="1233"/>
      <c r="QBX53" s="1233"/>
      <c r="QBY53" s="1233"/>
      <c r="QBZ53" s="1233"/>
      <c r="QCA53" s="1233"/>
      <c r="QCB53" s="1233"/>
      <c r="QCC53" s="1233"/>
      <c r="QCD53" s="1233"/>
      <c r="QCE53" s="1232"/>
      <c r="QCF53" s="1233"/>
      <c r="QCG53" s="1233"/>
      <c r="QCH53" s="1233"/>
      <c r="QCI53" s="1233"/>
      <c r="QCJ53" s="1233"/>
      <c r="QCK53" s="1233"/>
      <c r="QCL53" s="1233"/>
      <c r="QCM53" s="1233"/>
      <c r="QCN53" s="1232"/>
      <c r="QCO53" s="1233"/>
      <c r="QCP53" s="1233"/>
      <c r="QCQ53" s="1233"/>
      <c r="QCR53" s="1233"/>
      <c r="QCS53" s="1233"/>
      <c r="QCT53" s="1233"/>
      <c r="QCU53" s="1233"/>
      <c r="QCV53" s="1233"/>
      <c r="QCW53" s="1232"/>
      <c r="QCX53" s="1233"/>
      <c r="QCY53" s="1233"/>
      <c r="QCZ53" s="1233"/>
      <c r="QDA53" s="1233"/>
      <c r="QDB53" s="1233"/>
      <c r="QDC53" s="1233"/>
      <c r="QDD53" s="1233"/>
      <c r="QDE53" s="1233"/>
      <c r="QDF53" s="1232"/>
      <c r="QDG53" s="1233"/>
      <c r="QDH53" s="1233"/>
      <c r="QDI53" s="1233"/>
      <c r="QDJ53" s="1233"/>
      <c r="QDK53" s="1233"/>
      <c r="QDL53" s="1233"/>
      <c r="QDM53" s="1233"/>
      <c r="QDN53" s="1233"/>
      <c r="QDO53" s="1232"/>
      <c r="QDP53" s="1233"/>
      <c r="QDQ53" s="1233"/>
      <c r="QDR53" s="1233"/>
      <c r="QDS53" s="1233"/>
      <c r="QDT53" s="1233"/>
      <c r="QDU53" s="1233"/>
      <c r="QDV53" s="1233"/>
      <c r="QDW53" s="1233"/>
      <c r="QDX53" s="1232"/>
      <c r="QDY53" s="1233"/>
      <c r="QDZ53" s="1233"/>
      <c r="QEA53" s="1233"/>
      <c r="QEB53" s="1233"/>
      <c r="QEC53" s="1233"/>
      <c r="QED53" s="1233"/>
      <c r="QEE53" s="1233"/>
      <c r="QEF53" s="1233"/>
      <c r="QEG53" s="1232"/>
      <c r="QEH53" s="1233"/>
      <c r="QEI53" s="1233"/>
      <c r="QEJ53" s="1233"/>
      <c r="QEK53" s="1233"/>
      <c r="QEL53" s="1233"/>
      <c r="QEM53" s="1233"/>
      <c r="QEN53" s="1233"/>
      <c r="QEO53" s="1233"/>
      <c r="QEP53" s="1232"/>
      <c r="QEQ53" s="1233"/>
      <c r="QER53" s="1233"/>
      <c r="QES53" s="1233"/>
      <c r="QET53" s="1233"/>
      <c r="QEU53" s="1233"/>
      <c r="QEV53" s="1233"/>
      <c r="QEW53" s="1233"/>
      <c r="QEX53" s="1233"/>
      <c r="QEY53" s="1232"/>
      <c r="QEZ53" s="1233"/>
      <c r="QFA53" s="1233"/>
      <c r="QFB53" s="1233"/>
      <c r="QFC53" s="1233"/>
      <c r="QFD53" s="1233"/>
      <c r="QFE53" s="1233"/>
      <c r="QFF53" s="1233"/>
      <c r="QFG53" s="1233"/>
      <c r="QFH53" s="1232"/>
      <c r="QFI53" s="1233"/>
      <c r="QFJ53" s="1233"/>
      <c r="QFK53" s="1233"/>
      <c r="QFL53" s="1233"/>
      <c r="QFM53" s="1233"/>
      <c r="QFN53" s="1233"/>
      <c r="QFO53" s="1233"/>
      <c r="QFP53" s="1233"/>
      <c r="QFQ53" s="1232"/>
      <c r="QFR53" s="1233"/>
      <c r="QFS53" s="1233"/>
      <c r="QFT53" s="1233"/>
      <c r="QFU53" s="1233"/>
      <c r="QFV53" s="1233"/>
      <c r="QFW53" s="1233"/>
      <c r="QFX53" s="1233"/>
      <c r="QFY53" s="1233"/>
      <c r="QFZ53" s="1232"/>
      <c r="QGA53" s="1233"/>
      <c r="QGB53" s="1233"/>
      <c r="QGC53" s="1233"/>
      <c r="QGD53" s="1233"/>
      <c r="QGE53" s="1233"/>
      <c r="QGF53" s="1233"/>
      <c r="QGG53" s="1233"/>
      <c r="QGH53" s="1233"/>
      <c r="QGI53" s="1232"/>
      <c r="QGJ53" s="1233"/>
      <c r="QGK53" s="1233"/>
      <c r="QGL53" s="1233"/>
      <c r="QGM53" s="1233"/>
      <c r="QGN53" s="1233"/>
      <c r="QGO53" s="1233"/>
      <c r="QGP53" s="1233"/>
      <c r="QGQ53" s="1233"/>
      <c r="QGR53" s="1232"/>
      <c r="QGS53" s="1233"/>
      <c r="QGT53" s="1233"/>
      <c r="QGU53" s="1233"/>
      <c r="QGV53" s="1233"/>
      <c r="QGW53" s="1233"/>
      <c r="QGX53" s="1233"/>
      <c r="QGY53" s="1233"/>
      <c r="QGZ53" s="1233"/>
      <c r="QHA53" s="1232"/>
      <c r="QHB53" s="1233"/>
      <c r="QHC53" s="1233"/>
      <c r="QHD53" s="1233"/>
      <c r="QHE53" s="1233"/>
      <c r="QHF53" s="1233"/>
      <c r="QHG53" s="1233"/>
      <c r="QHH53" s="1233"/>
      <c r="QHI53" s="1233"/>
      <c r="QHJ53" s="1232"/>
      <c r="QHK53" s="1233"/>
      <c r="QHL53" s="1233"/>
      <c r="QHM53" s="1233"/>
      <c r="QHN53" s="1233"/>
      <c r="QHO53" s="1233"/>
      <c r="QHP53" s="1233"/>
      <c r="QHQ53" s="1233"/>
      <c r="QHR53" s="1233"/>
      <c r="QHS53" s="1232"/>
      <c r="QHT53" s="1233"/>
      <c r="QHU53" s="1233"/>
      <c r="QHV53" s="1233"/>
      <c r="QHW53" s="1233"/>
      <c r="QHX53" s="1233"/>
      <c r="QHY53" s="1233"/>
      <c r="QHZ53" s="1233"/>
      <c r="QIA53" s="1233"/>
      <c r="QIB53" s="1232"/>
      <c r="QIC53" s="1233"/>
      <c r="QID53" s="1233"/>
      <c r="QIE53" s="1233"/>
      <c r="QIF53" s="1233"/>
      <c r="QIG53" s="1233"/>
      <c r="QIH53" s="1233"/>
      <c r="QII53" s="1233"/>
      <c r="QIJ53" s="1233"/>
      <c r="QIK53" s="1232"/>
      <c r="QIL53" s="1233"/>
      <c r="QIM53" s="1233"/>
      <c r="QIN53" s="1233"/>
      <c r="QIO53" s="1233"/>
      <c r="QIP53" s="1233"/>
      <c r="QIQ53" s="1233"/>
      <c r="QIR53" s="1233"/>
      <c r="QIS53" s="1233"/>
      <c r="QIT53" s="1232"/>
      <c r="QIU53" s="1233"/>
      <c r="QIV53" s="1233"/>
      <c r="QIW53" s="1233"/>
      <c r="QIX53" s="1233"/>
      <c r="QIY53" s="1233"/>
      <c r="QIZ53" s="1233"/>
      <c r="QJA53" s="1233"/>
      <c r="QJB53" s="1233"/>
      <c r="QJC53" s="1232"/>
      <c r="QJD53" s="1233"/>
      <c r="QJE53" s="1233"/>
      <c r="QJF53" s="1233"/>
      <c r="QJG53" s="1233"/>
      <c r="QJH53" s="1233"/>
      <c r="QJI53" s="1233"/>
      <c r="QJJ53" s="1233"/>
      <c r="QJK53" s="1233"/>
      <c r="QJL53" s="1232"/>
      <c r="QJM53" s="1233"/>
      <c r="QJN53" s="1233"/>
      <c r="QJO53" s="1233"/>
      <c r="QJP53" s="1233"/>
      <c r="QJQ53" s="1233"/>
      <c r="QJR53" s="1233"/>
      <c r="QJS53" s="1233"/>
      <c r="QJT53" s="1233"/>
      <c r="QJU53" s="1232"/>
      <c r="QJV53" s="1233"/>
      <c r="QJW53" s="1233"/>
      <c r="QJX53" s="1233"/>
      <c r="QJY53" s="1233"/>
      <c r="QJZ53" s="1233"/>
      <c r="QKA53" s="1233"/>
      <c r="QKB53" s="1233"/>
      <c r="QKC53" s="1233"/>
      <c r="QKD53" s="1232"/>
      <c r="QKE53" s="1233"/>
      <c r="QKF53" s="1233"/>
      <c r="QKG53" s="1233"/>
      <c r="QKH53" s="1233"/>
      <c r="QKI53" s="1233"/>
      <c r="QKJ53" s="1233"/>
      <c r="QKK53" s="1233"/>
      <c r="QKL53" s="1233"/>
      <c r="QKM53" s="1232"/>
      <c r="QKN53" s="1233"/>
      <c r="QKO53" s="1233"/>
      <c r="QKP53" s="1233"/>
      <c r="QKQ53" s="1233"/>
      <c r="QKR53" s="1233"/>
      <c r="QKS53" s="1233"/>
      <c r="QKT53" s="1233"/>
      <c r="QKU53" s="1233"/>
      <c r="QKV53" s="1232"/>
      <c r="QKW53" s="1233"/>
      <c r="QKX53" s="1233"/>
      <c r="QKY53" s="1233"/>
      <c r="QKZ53" s="1233"/>
      <c r="QLA53" s="1233"/>
      <c r="QLB53" s="1233"/>
      <c r="QLC53" s="1233"/>
      <c r="QLD53" s="1233"/>
      <c r="QLE53" s="1232"/>
      <c r="QLF53" s="1233"/>
      <c r="QLG53" s="1233"/>
      <c r="QLH53" s="1233"/>
      <c r="QLI53" s="1233"/>
      <c r="QLJ53" s="1233"/>
      <c r="QLK53" s="1233"/>
      <c r="QLL53" s="1233"/>
      <c r="QLM53" s="1233"/>
      <c r="QLN53" s="1232"/>
      <c r="QLO53" s="1233"/>
      <c r="QLP53" s="1233"/>
      <c r="QLQ53" s="1233"/>
      <c r="QLR53" s="1233"/>
      <c r="QLS53" s="1233"/>
      <c r="QLT53" s="1233"/>
      <c r="QLU53" s="1233"/>
      <c r="QLV53" s="1233"/>
      <c r="QLW53" s="1232"/>
      <c r="QLX53" s="1233"/>
      <c r="QLY53" s="1233"/>
      <c r="QLZ53" s="1233"/>
      <c r="QMA53" s="1233"/>
      <c r="QMB53" s="1233"/>
      <c r="QMC53" s="1233"/>
      <c r="QMD53" s="1233"/>
      <c r="QME53" s="1233"/>
      <c r="QMF53" s="1232"/>
      <c r="QMG53" s="1233"/>
      <c r="QMH53" s="1233"/>
      <c r="QMI53" s="1233"/>
      <c r="QMJ53" s="1233"/>
      <c r="QMK53" s="1233"/>
      <c r="QML53" s="1233"/>
      <c r="QMM53" s="1233"/>
      <c r="QMN53" s="1233"/>
      <c r="QMO53" s="1232"/>
      <c r="QMP53" s="1233"/>
      <c r="QMQ53" s="1233"/>
      <c r="QMR53" s="1233"/>
      <c r="QMS53" s="1233"/>
      <c r="QMT53" s="1233"/>
      <c r="QMU53" s="1233"/>
      <c r="QMV53" s="1233"/>
      <c r="QMW53" s="1233"/>
      <c r="QMX53" s="1232"/>
      <c r="QMY53" s="1233"/>
      <c r="QMZ53" s="1233"/>
      <c r="QNA53" s="1233"/>
      <c r="QNB53" s="1233"/>
      <c r="QNC53" s="1233"/>
      <c r="QND53" s="1233"/>
      <c r="QNE53" s="1233"/>
      <c r="QNF53" s="1233"/>
      <c r="QNG53" s="1232"/>
      <c r="QNH53" s="1233"/>
      <c r="QNI53" s="1233"/>
      <c r="QNJ53" s="1233"/>
      <c r="QNK53" s="1233"/>
      <c r="QNL53" s="1233"/>
      <c r="QNM53" s="1233"/>
      <c r="QNN53" s="1233"/>
      <c r="QNO53" s="1233"/>
      <c r="QNP53" s="1232"/>
      <c r="QNQ53" s="1233"/>
      <c r="QNR53" s="1233"/>
      <c r="QNS53" s="1233"/>
      <c r="QNT53" s="1233"/>
      <c r="QNU53" s="1233"/>
      <c r="QNV53" s="1233"/>
      <c r="QNW53" s="1233"/>
      <c r="QNX53" s="1233"/>
      <c r="QNY53" s="1232"/>
      <c r="QNZ53" s="1233"/>
      <c r="QOA53" s="1233"/>
      <c r="QOB53" s="1233"/>
      <c r="QOC53" s="1233"/>
      <c r="QOD53" s="1233"/>
      <c r="QOE53" s="1233"/>
      <c r="QOF53" s="1233"/>
      <c r="QOG53" s="1233"/>
      <c r="QOH53" s="1232"/>
      <c r="QOI53" s="1233"/>
      <c r="QOJ53" s="1233"/>
      <c r="QOK53" s="1233"/>
      <c r="QOL53" s="1233"/>
      <c r="QOM53" s="1233"/>
      <c r="QON53" s="1233"/>
      <c r="QOO53" s="1233"/>
      <c r="QOP53" s="1233"/>
      <c r="QOQ53" s="1232"/>
      <c r="QOR53" s="1233"/>
      <c r="QOS53" s="1233"/>
      <c r="QOT53" s="1233"/>
      <c r="QOU53" s="1233"/>
      <c r="QOV53" s="1233"/>
      <c r="QOW53" s="1233"/>
      <c r="QOX53" s="1233"/>
      <c r="QOY53" s="1233"/>
      <c r="QOZ53" s="1232"/>
      <c r="QPA53" s="1233"/>
      <c r="QPB53" s="1233"/>
      <c r="QPC53" s="1233"/>
      <c r="QPD53" s="1233"/>
      <c r="QPE53" s="1233"/>
      <c r="QPF53" s="1233"/>
      <c r="QPG53" s="1233"/>
      <c r="QPH53" s="1233"/>
      <c r="QPI53" s="1232"/>
      <c r="QPJ53" s="1233"/>
      <c r="QPK53" s="1233"/>
      <c r="QPL53" s="1233"/>
      <c r="QPM53" s="1233"/>
      <c r="QPN53" s="1233"/>
      <c r="QPO53" s="1233"/>
      <c r="QPP53" s="1233"/>
      <c r="QPQ53" s="1233"/>
      <c r="QPR53" s="1232"/>
      <c r="QPS53" s="1233"/>
      <c r="QPT53" s="1233"/>
      <c r="QPU53" s="1233"/>
      <c r="QPV53" s="1233"/>
      <c r="QPW53" s="1233"/>
      <c r="QPX53" s="1233"/>
      <c r="QPY53" s="1233"/>
      <c r="QPZ53" s="1233"/>
      <c r="QQA53" s="1232"/>
      <c r="QQB53" s="1233"/>
      <c r="QQC53" s="1233"/>
      <c r="QQD53" s="1233"/>
      <c r="QQE53" s="1233"/>
      <c r="QQF53" s="1233"/>
      <c r="QQG53" s="1233"/>
      <c r="QQH53" s="1233"/>
      <c r="QQI53" s="1233"/>
      <c r="QQJ53" s="1232"/>
      <c r="QQK53" s="1233"/>
      <c r="QQL53" s="1233"/>
      <c r="QQM53" s="1233"/>
      <c r="QQN53" s="1233"/>
      <c r="QQO53" s="1233"/>
      <c r="QQP53" s="1233"/>
      <c r="QQQ53" s="1233"/>
      <c r="QQR53" s="1233"/>
      <c r="QQS53" s="1232"/>
      <c r="QQT53" s="1233"/>
      <c r="QQU53" s="1233"/>
      <c r="QQV53" s="1233"/>
      <c r="QQW53" s="1233"/>
      <c r="QQX53" s="1233"/>
      <c r="QQY53" s="1233"/>
      <c r="QQZ53" s="1233"/>
      <c r="QRA53" s="1233"/>
      <c r="QRB53" s="1232"/>
      <c r="QRC53" s="1233"/>
      <c r="QRD53" s="1233"/>
      <c r="QRE53" s="1233"/>
      <c r="QRF53" s="1233"/>
      <c r="QRG53" s="1233"/>
      <c r="QRH53" s="1233"/>
      <c r="QRI53" s="1233"/>
      <c r="QRJ53" s="1233"/>
      <c r="QRK53" s="1232"/>
      <c r="QRL53" s="1233"/>
      <c r="QRM53" s="1233"/>
      <c r="QRN53" s="1233"/>
      <c r="QRO53" s="1233"/>
      <c r="QRP53" s="1233"/>
      <c r="QRQ53" s="1233"/>
      <c r="QRR53" s="1233"/>
      <c r="QRS53" s="1233"/>
      <c r="QRT53" s="1232"/>
      <c r="QRU53" s="1233"/>
      <c r="QRV53" s="1233"/>
      <c r="QRW53" s="1233"/>
      <c r="QRX53" s="1233"/>
      <c r="QRY53" s="1233"/>
      <c r="QRZ53" s="1233"/>
      <c r="QSA53" s="1233"/>
      <c r="QSB53" s="1233"/>
      <c r="QSC53" s="1232"/>
      <c r="QSD53" s="1233"/>
      <c r="QSE53" s="1233"/>
      <c r="QSF53" s="1233"/>
      <c r="QSG53" s="1233"/>
      <c r="QSH53" s="1233"/>
      <c r="QSI53" s="1233"/>
      <c r="QSJ53" s="1233"/>
      <c r="QSK53" s="1233"/>
      <c r="QSL53" s="1232"/>
      <c r="QSM53" s="1233"/>
      <c r="QSN53" s="1233"/>
      <c r="QSO53" s="1233"/>
      <c r="QSP53" s="1233"/>
      <c r="QSQ53" s="1233"/>
      <c r="QSR53" s="1233"/>
      <c r="QSS53" s="1233"/>
      <c r="QST53" s="1233"/>
      <c r="QSU53" s="1232"/>
      <c r="QSV53" s="1233"/>
      <c r="QSW53" s="1233"/>
      <c r="QSX53" s="1233"/>
      <c r="QSY53" s="1233"/>
      <c r="QSZ53" s="1233"/>
      <c r="QTA53" s="1233"/>
      <c r="QTB53" s="1233"/>
      <c r="QTC53" s="1233"/>
      <c r="QTD53" s="1232"/>
      <c r="QTE53" s="1233"/>
      <c r="QTF53" s="1233"/>
      <c r="QTG53" s="1233"/>
      <c r="QTH53" s="1233"/>
      <c r="QTI53" s="1233"/>
      <c r="QTJ53" s="1233"/>
      <c r="QTK53" s="1233"/>
      <c r="QTL53" s="1233"/>
      <c r="QTM53" s="1232"/>
      <c r="QTN53" s="1233"/>
      <c r="QTO53" s="1233"/>
      <c r="QTP53" s="1233"/>
      <c r="QTQ53" s="1233"/>
      <c r="QTR53" s="1233"/>
      <c r="QTS53" s="1233"/>
      <c r="QTT53" s="1233"/>
      <c r="QTU53" s="1233"/>
      <c r="QTV53" s="1232"/>
      <c r="QTW53" s="1233"/>
      <c r="QTX53" s="1233"/>
      <c r="QTY53" s="1233"/>
      <c r="QTZ53" s="1233"/>
      <c r="QUA53" s="1233"/>
      <c r="QUB53" s="1233"/>
      <c r="QUC53" s="1233"/>
      <c r="QUD53" s="1233"/>
      <c r="QUE53" s="1232"/>
      <c r="QUF53" s="1233"/>
      <c r="QUG53" s="1233"/>
      <c r="QUH53" s="1233"/>
      <c r="QUI53" s="1233"/>
      <c r="QUJ53" s="1233"/>
      <c r="QUK53" s="1233"/>
      <c r="QUL53" s="1233"/>
      <c r="QUM53" s="1233"/>
      <c r="QUN53" s="1232"/>
      <c r="QUO53" s="1233"/>
      <c r="QUP53" s="1233"/>
      <c r="QUQ53" s="1233"/>
      <c r="QUR53" s="1233"/>
      <c r="QUS53" s="1233"/>
      <c r="QUT53" s="1233"/>
      <c r="QUU53" s="1233"/>
      <c r="QUV53" s="1233"/>
      <c r="QUW53" s="1232"/>
      <c r="QUX53" s="1233"/>
      <c r="QUY53" s="1233"/>
      <c r="QUZ53" s="1233"/>
      <c r="QVA53" s="1233"/>
      <c r="QVB53" s="1233"/>
      <c r="QVC53" s="1233"/>
      <c r="QVD53" s="1233"/>
      <c r="QVE53" s="1233"/>
      <c r="QVF53" s="1232"/>
      <c r="QVG53" s="1233"/>
      <c r="QVH53" s="1233"/>
      <c r="QVI53" s="1233"/>
      <c r="QVJ53" s="1233"/>
      <c r="QVK53" s="1233"/>
      <c r="QVL53" s="1233"/>
      <c r="QVM53" s="1233"/>
      <c r="QVN53" s="1233"/>
      <c r="QVO53" s="1232"/>
      <c r="QVP53" s="1233"/>
      <c r="QVQ53" s="1233"/>
      <c r="QVR53" s="1233"/>
      <c r="QVS53" s="1233"/>
      <c r="QVT53" s="1233"/>
      <c r="QVU53" s="1233"/>
      <c r="QVV53" s="1233"/>
      <c r="QVW53" s="1233"/>
      <c r="QVX53" s="1232"/>
      <c r="QVY53" s="1233"/>
      <c r="QVZ53" s="1233"/>
      <c r="QWA53" s="1233"/>
      <c r="QWB53" s="1233"/>
      <c r="QWC53" s="1233"/>
      <c r="QWD53" s="1233"/>
      <c r="QWE53" s="1233"/>
      <c r="QWF53" s="1233"/>
      <c r="QWG53" s="1232"/>
      <c r="QWH53" s="1233"/>
      <c r="QWI53" s="1233"/>
      <c r="QWJ53" s="1233"/>
      <c r="QWK53" s="1233"/>
      <c r="QWL53" s="1233"/>
      <c r="QWM53" s="1233"/>
      <c r="QWN53" s="1233"/>
      <c r="QWO53" s="1233"/>
      <c r="QWP53" s="1232"/>
      <c r="QWQ53" s="1233"/>
      <c r="QWR53" s="1233"/>
      <c r="QWS53" s="1233"/>
      <c r="QWT53" s="1233"/>
      <c r="QWU53" s="1233"/>
      <c r="QWV53" s="1233"/>
      <c r="QWW53" s="1233"/>
      <c r="QWX53" s="1233"/>
      <c r="QWY53" s="1232"/>
      <c r="QWZ53" s="1233"/>
      <c r="QXA53" s="1233"/>
      <c r="QXB53" s="1233"/>
      <c r="QXC53" s="1233"/>
      <c r="QXD53" s="1233"/>
      <c r="QXE53" s="1233"/>
      <c r="QXF53" s="1233"/>
      <c r="QXG53" s="1233"/>
      <c r="QXH53" s="1232"/>
      <c r="QXI53" s="1233"/>
      <c r="QXJ53" s="1233"/>
      <c r="QXK53" s="1233"/>
      <c r="QXL53" s="1233"/>
      <c r="QXM53" s="1233"/>
      <c r="QXN53" s="1233"/>
      <c r="QXO53" s="1233"/>
      <c r="QXP53" s="1233"/>
      <c r="QXQ53" s="1232"/>
      <c r="QXR53" s="1233"/>
      <c r="QXS53" s="1233"/>
      <c r="QXT53" s="1233"/>
      <c r="QXU53" s="1233"/>
      <c r="QXV53" s="1233"/>
      <c r="QXW53" s="1233"/>
      <c r="QXX53" s="1233"/>
      <c r="QXY53" s="1233"/>
      <c r="QXZ53" s="1232"/>
      <c r="QYA53" s="1233"/>
      <c r="QYB53" s="1233"/>
      <c r="QYC53" s="1233"/>
      <c r="QYD53" s="1233"/>
      <c r="QYE53" s="1233"/>
      <c r="QYF53" s="1233"/>
      <c r="QYG53" s="1233"/>
      <c r="QYH53" s="1233"/>
      <c r="QYI53" s="1232"/>
      <c r="QYJ53" s="1233"/>
      <c r="QYK53" s="1233"/>
      <c r="QYL53" s="1233"/>
      <c r="QYM53" s="1233"/>
      <c r="QYN53" s="1233"/>
      <c r="QYO53" s="1233"/>
      <c r="QYP53" s="1233"/>
      <c r="QYQ53" s="1233"/>
      <c r="QYR53" s="1232"/>
      <c r="QYS53" s="1233"/>
      <c r="QYT53" s="1233"/>
      <c r="QYU53" s="1233"/>
      <c r="QYV53" s="1233"/>
      <c r="QYW53" s="1233"/>
      <c r="QYX53" s="1233"/>
      <c r="QYY53" s="1233"/>
      <c r="QYZ53" s="1233"/>
      <c r="QZA53" s="1232"/>
      <c r="QZB53" s="1233"/>
      <c r="QZC53" s="1233"/>
      <c r="QZD53" s="1233"/>
      <c r="QZE53" s="1233"/>
      <c r="QZF53" s="1233"/>
      <c r="QZG53" s="1233"/>
      <c r="QZH53" s="1233"/>
      <c r="QZI53" s="1233"/>
      <c r="QZJ53" s="1232"/>
      <c r="QZK53" s="1233"/>
      <c r="QZL53" s="1233"/>
      <c r="QZM53" s="1233"/>
      <c r="QZN53" s="1233"/>
      <c r="QZO53" s="1233"/>
      <c r="QZP53" s="1233"/>
      <c r="QZQ53" s="1233"/>
      <c r="QZR53" s="1233"/>
      <c r="QZS53" s="1232"/>
      <c r="QZT53" s="1233"/>
      <c r="QZU53" s="1233"/>
      <c r="QZV53" s="1233"/>
      <c r="QZW53" s="1233"/>
      <c r="QZX53" s="1233"/>
      <c r="QZY53" s="1233"/>
      <c r="QZZ53" s="1233"/>
      <c r="RAA53" s="1233"/>
      <c r="RAB53" s="1232"/>
      <c r="RAC53" s="1233"/>
      <c r="RAD53" s="1233"/>
      <c r="RAE53" s="1233"/>
      <c r="RAF53" s="1233"/>
      <c r="RAG53" s="1233"/>
      <c r="RAH53" s="1233"/>
      <c r="RAI53" s="1233"/>
      <c r="RAJ53" s="1233"/>
      <c r="RAK53" s="1232"/>
      <c r="RAL53" s="1233"/>
      <c r="RAM53" s="1233"/>
      <c r="RAN53" s="1233"/>
      <c r="RAO53" s="1233"/>
      <c r="RAP53" s="1233"/>
      <c r="RAQ53" s="1233"/>
      <c r="RAR53" s="1233"/>
      <c r="RAS53" s="1233"/>
      <c r="RAT53" s="1232"/>
      <c r="RAU53" s="1233"/>
      <c r="RAV53" s="1233"/>
      <c r="RAW53" s="1233"/>
      <c r="RAX53" s="1233"/>
      <c r="RAY53" s="1233"/>
      <c r="RAZ53" s="1233"/>
      <c r="RBA53" s="1233"/>
      <c r="RBB53" s="1233"/>
      <c r="RBC53" s="1232"/>
      <c r="RBD53" s="1233"/>
      <c r="RBE53" s="1233"/>
      <c r="RBF53" s="1233"/>
      <c r="RBG53" s="1233"/>
      <c r="RBH53" s="1233"/>
      <c r="RBI53" s="1233"/>
      <c r="RBJ53" s="1233"/>
      <c r="RBK53" s="1233"/>
      <c r="RBL53" s="1232"/>
      <c r="RBM53" s="1233"/>
      <c r="RBN53" s="1233"/>
      <c r="RBO53" s="1233"/>
      <c r="RBP53" s="1233"/>
      <c r="RBQ53" s="1233"/>
      <c r="RBR53" s="1233"/>
      <c r="RBS53" s="1233"/>
      <c r="RBT53" s="1233"/>
      <c r="RBU53" s="1232"/>
      <c r="RBV53" s="1233"/>
      <c r="RBW53" s="1233"/>
      <c r="RBX53" s="1233"/>
      <c r="RBY53" s="1233"/>
      <c r="RBZ53" s="1233"/>
      <c r="RCA53" s="1233"/>
      <c r="RCB53" s="1233"/>
      <c r="RCC53" s="1233"/>
      <c r="RCD53" s="1232"/>
      <c r="RCE53" s="1233"/>
      <c r="RCF53" s="1233"/>
      <c r="RCG53" s="1233"/>
      <c r="RCH53" s="1233"/>
      <c r="RCI53" s="1233"/>
      <c r="RCJ53" s="1233"/>
      <c r="RCK53" s="1233"/>
      <c r="RCL53" s="1233"/>
      <c r="RCM53" s="1232"/>
      <c r="RCN53" s="1233"/>
      <c r="RCO53" s="1233"/>
      <c r="RCP53" s="1233"/>
      <c r="RCQ53" s="1233"/>
      <c r="RCR53" s="1233"/>
      <c r="RCS53" s="1233"/>
      <c r="RCT53" s="1233"/>
      <c r="RCU53" s="1233"/>
      <c r="RCV53" s="1232"/>
      <c r="RCW53" s="1233"/>
      <c r="RCX53" s="1233"/>
      <c r="RCY53" s="1233"/>
      <c r="RCZ53" s="1233"/>
      <c r="RDA53" s="1233"/>
      <c r="RDB53" s="1233"/>
      <c r="RDC53" s="1233"/>
      <c r="RDD53" s="1233"/>
      <c r="RDE53" s="1232"/>
      <c r="RDF53" s="1233"/>
      <c r="RDG53" s="1233"/>
      <c r="RDH53" s="1233"/>
      <c r="RDI53" s="1233"/>
      <c r="RDJ53" s="1233"/>
      <c r="RDK53" s="1233"/>
      <c r="RDL53" s="1233"/>
      <c r="RDM53" s="1233"/>
      <c r="RDN53" s="1232"/>
      <c r="RDO53" s="1233"/>
      <c r="RDP53" s="1233"/>
      <c r="RDQ53" s="1233"/>
      <c r="RDR53" s="1233"/>
      <c r="RDS53" s="1233"/>
      <c r="RDT53" s="1233"/>
      <c r="RDU53" s="1233"/>
      <c r="RDV53" s="1233"/>
      <c r="RDW53" s="1232"/>
      <c r="RDX53" s="1233"/>
      <c r="RDY53" s="1233"/>
      <c r="RDZ53" s="1233"/>
      <c r="REA53" s="1233"/>
      <c r="REB53" s="1233"/>
      <c r="REC53" s="1233"/>
      <c r="RED53" s="1233"/>
      <c r="REE53" s="1233"/>
      <c r="REF53" s="1232"/>
      <c r="REG53" s="1233"/>
      <c r="REH53" s="1233"/>
      <c r="REI53" s="1233"/>
      <c r="REJ53" s="1233"/>
      <c r="REK53" s="1233"/>
      <c r="REL53" s="1233"/>
      <c r="REM53" s="1233"/>
      <c r="REN53" s="1233"/>
      <c r="REO53" s="1232"/>
      <c r="REP53" s="1233"/>
      <c r="REQ53" s="1233"/>
      <c r="RER53" s="1233"/>
      <c r="RES53" s="1233"/>
      <c r="RET53" s="1233"/>
      <c r="REU53" s="1233"/>
      <c r="REV53" s="1233"/>
      <c r="REW53" s="1233"/>
      <c r="REX53" s="1232"/>
      <c r="REY53" s="1233"/>
      <c r="REZ53" s="1233"/>
      <c r="RFA53" s="1233"/>
      <c r="RFB53" s="1233"/>
      <c r="RFC53" s="1233"/>
      <c r="RFD53" s="1233"/>
      <c r="RFE53" s="1233"/>
      <c r="RFF53" s="1233"/>
      <c r="RFG53" s="1232"/>
      <c r="RFH53" s="1233"/>
      <c r="RFI53" s="1233"/>
      <c r="RFJ53" s="1233"/>
      <c r="RFK53" s="1233"/>
      <c r="RFL53" s="1233"/>
      <c r="RFM53" s="1233"/>
      <c r="RFN53" s="1233"/>
      <c r="RFO53" s="1233"/>
      <c r="RFP53" s="1232"/>
      <c r="RFQ53" s="1233"/>
      <c r="RFR53" s="1233"/>
      <c r="RFS53" s="1233"/>
      <c r="RFT53" s="1233"/>
      <c r="RFU53" s="1233"/>
      <c r="RFV53" s="1233"/>
      <c r="RFW53" s="1233"/>
      <c r="RFX53" s="1233"/>
      <c r="RFY53" s="1232"/>
      <c r="RFZ53" s="1233"/>
      <c r="RGA53" s="1233"/>
      <c r="RGB53" s="1233"/>
      <c r="RGC53" s="1233"/>
      <c r="RGD53" s="1233"/>
      <c r="RGE53" s="1233"/>
      <c r="RGF53" s="1233"/>
      <c r="RGG53" s="1233"/>
      <c r="RGH53" s="1232"/>
      <c r="RGI53" s="1233"/>
      <c r="RGJ53" s="1233"/>
      <c r="RGK53" s="1233"/>
      <c r="RGL53" s="1233"/>
      <c r="RGM53" s="1233"/>
      <c r="RGN53" s="1233"/>
      <c r="RGO53" s="1233"/>
      <c r="RGP53" s="1233"/>
      <c r="RGQ53" s="1232"/>
      <c r="RGR53" s="1233"/>
      <c r="RGS53" s="1233"/>
      <c r="RGT53" s="1233"/>
      <c r="RGU53" s="1233"/>
      <c r="RGV53" s="1233"/>
      <c r="RGW53" s="1233"/>
      <c r="RGX53" s="1233"/>
      <c r="RGY53" s="1233"/>
      <c r="RGZ53" s="1232"/>
      <c r="RHA53" s="1233"/>
      <c r="RHB53" s="1233"/>
      <c r="RHC53" s="1233"/>
      <c r="RHD53" s="1233"/>
      <c r="RHE53" s="1233"/>
      <c r="RHF53" s="1233"/>
      <c r="RHG53" s="1233"/>
      <c r="RHH53" s="1233"/>
      <c r="RHI53" s="1232"/>
      <c r="RHJ53" s="1233"/>
      <c r="RHK53" s="1233"/>
      <c r="RHL53" s="1233"/>
      <c r="RHM53" s="1233"/>
      <c r="RHN53" s="1233"/>
      <c r="RHO53" s="1233"/>
      <c r="RHP53" s="1233"/>
      <c r="RHQ53" s="1233"/>
      <c r="RHR53" s="1232"/>
      <c r="RHS53" s="1233"/>
      <c r="RHT53" s="1233"/>
      <c r="RHU53" s="1233"/>
      <c r="RHV53" s="1233"/>
      <c r="RHW53" s="1233"/>
      <c r="RHX53" s="1233"/>
      <c r="RHY53" s="1233"/>
      <c r="RHZ53" s="1233"/>
      <c r="RIA53" s="1232"/>
      <c r="RIB53" s="1233"/>
      <c r="RIC53" s="1233"/>
      <c r="RID53" s="1233"/>
      <c r="RIE53" s="1233"/>
      <c r="RIF53" s="1233"/>
      <c r="RIG53" s="1233"/>
      <c r="RIH53" s="1233"/>
      <c r="RII53" s="1233"/>
      <c r="RIJ53" s="1232"/>
      <c r="RIK53" s="1233"/>
      <c r="RIL53" s="1233"/>
      <c r="RIM53" s="1233"/>
      <c r="RIN53" s="1233"/>
      <c r="RIO53" s="1233"/>
      <c r="RIP53" s="1233"/>
      <c r="RIQ53" s="1233"/>
      <c r="RIR53" s="1233"/>
      <c r="RIS53" s="1232"/>
      <c r="RIT53" s="1233"/>
      <c r="RIU53" s="1233"/>
      <c r="RIV53" s="1233"/>
      <c r="RIW53" s="1233"/>
      <c r="RIX53" s="1233"/>
      <c r="RIY53" s="1233"/>
      <c r="RIZ53" s="1233"/>
      <c r="RJA53" s="1233"/>
      <c r="RJB53" s="1232"/>
      <c r="RJC53" s="1233"/>
      <c r="RJD53" s="1233"/>
      <c r="RJE53" s="1233"/>
      <c r="RJF53" s="1233"/>
      <c r="RJG53" s="1233"/>
      <c r="RJH53" s="1233"/>
      <c r="RJI53" s="1233"/>
      <c r="RJJ53" s="1233"/>
      <c r="RJK53" s="1232"/>
      <c r="RJL53" s="1233"/>
      <c r="RJM53" s="1233"/>
      <c r="RJN53" s="1233"/>
      <c r="RJO53" s="1233"/>
      <c r="RJP53" s="1233"/>
      <c r="RJQ53" s="1233"/>
      <c r="RJR53" s="1233"/>
      <c r="RJS53" s="1233"/>
      <c r="RJT53" s="1232"/>
      <c r="RJU53" s="1233"/>
      <c r="RJV53" s="1233"/>
      <c r="RJW53" s="1233"/>
      <c r="RJX53" s="1233"/>
      <c r="RJY53" s="1233"/>
      <c r="RJZ53" s="1233"/>
      <c r="RKA53" s="1233"/>
      <c r="RKB53" s="1233"/>
      <c r="RKC53" s="1232"/>
      <c r="RKD53" s="1233"/>
      <c r="RKE53" s="1233"/>
      <c r="RKF53" s="1233"/>
      <c r="RKG53" s="1233"/>
      <c r="RKH53" s="1233"/>
      <c r="RKI53" s="1233"/>
      <c r="RKJ53" s="1233"/>
      <c r="RKK53" s="1233"/>
      <c r="RKL53" s="1232"/>
      <c r="RKM53" s="1233"/>
      <c r="RKN53" s="1233"/>
      <c r="RKO53" s="1233"/>
      <c r="RKP53" s="1233"/>
      <c r="RKQ53" s="1233"/>
      <c r="RKR53" s="1233"/>
      <c r="RKS53" s="1233"/>
      <c r="RKT53" s="1233"/>
      <c r="RKU53" s="1232"/>
      <c r="RKV53" s="1233"/>
      <c r="RKW53" s="1233"/>
      <c r="RKX53" s="1233"/>
      <c r="RKY53" s="1233"/>
      <c r="RKZ53" s="1233"/>
      <c r="RLA53" s="1233"/>
      <c r="RLB53" s="1233"/>
      <c r="RLC53" s="1233"/>
      <c r="RLD53" s="1232"/>
      <c r="RLE53" s="1233"/>
      <c r="RLF53" s="1233"/>
      <c r="RLG53" s="1233"/>
      <c r="RLH53" s="1233"/>
      <c r="RLI53" s="1233"/>
      <c r="RLJ53" s="1233"/>
      <c r="RLK53" s="1233"/>
      <c r="RLL53" s="1233"/>
      <c r="RLM53" s="1232"/>
      <c r="RLN53" s="1233"/>
      <c r="RLO53" s="1233"/>
      <c r="RLP53" s="1233"/>
      <c r="RLQ53" s="1233"/>
      <c r="RLR53" s="1233"/>
      <c r="RLS53" s="1233"/>
      <c r="RLT53" s="1233"/>
      <c r="RLU53" s="1233"/>
      <c r="RLV53" s="1232"/>
      <c r="RLW53" s="1233"/>
      <c r="RLX53" s="1233"/>
      <c r="RLY53" s="1233"/>
      <c r="RLZ53" s="1233"/>
      <c r="RMA53" s="1233"/>
      <c r="RMB53" s="1233"/>
      <c r="RMC53" s="1233"/>
      <c r="RMD53" s="1233"/>
      <c r="RME53" s="1232"/>
      <c r="RMF53" s="1233"/>
      <c r="RMG53" s="1233"/>
      <c r="RMH53" s="1233"/>
      <c r="RMI53" s="1233"/>
      <c r="RMJ53" s="1233"/>
      <c r="RMK53" s="1233"/>
      <c r="RML53" s="1233"/>
      <c r="RMM53" s="1233"/>
      <c r="RMN53" s="1232"/>
      <c r="RMO53" s="1233"/>
      <c r="RMP53" s="1233"/>
      <c r="RMQ53" s="1233"/>
      <c r="RMR53" s="1233"/>
      <c r="RMS53" s="1233"/>
      <c r="RMT53" s="1233"/>
      <c r="RMU53" s="1233"/>
      <c r="RMV53" s="1233"/>
      <c r="RMW53" s="1232"/>
      <c r="RMX53" s="1233"/>
      <c r="RMY53" s="1233"/>
      <c r="RMZ53" s="1233"/>
      <c r="RNA53" s="1233"/>
      <c r="RNB53" s="1233"/>
      <c r="RNC53" s="1233"/>
      <c r="RND53" s="1233"/>
      <c r="RNE53" s="1233"/>
      <c r="RNF53" s="1232"/>
      <c r="RNG53" s="1233"/>
      <c r="RNH53" s="1233"/>
      <c r="RNI53" s="1233"/>
      <c r="RNJ53" s="1233"/>
      <c r="RNK53" s="1233"/>
      <c r="RNL53" s="1233"/>
      <c r="RNM53" s="1233"/>
      <c r="RNN53" s="1233"/>
      <c r="RNO53" s="1232"/>
      <c r="RNP53" s="1233"/>
      <c r="RNQ53" s="1233"/>
      <c r="RNR53" s="1233"/>
      <c r="RNS53" s="1233"/>
      <c r="RNT53" s="1233"/>
      <c r="RNU53" s="1233"/>
      <c r="RNV53" s="1233"/>
      <c r="RNW53" s="1233"/>
      <c r="RNX53" s="1232"/>
      <c r="RNY53" s="1233"/>
      <c r="RNZ53" s="1233"/>
      <c r="ROA53" s="1233"/>
      <c r="ROB53" s="1233"/>
      <c r="ROC53" s="1233"/>
      <c r="ROD53" s="1233"/>
      <c r="ROE53" s="1233"/>
      <c r="ROF53" s="1233"/>
      <c r="ROG53" s="1232"/>
      <c r="ROH53" s="1233"/>
      <c r="ROI53" s="1233"/>
      <c r="ROJ53" s="1233"/>
      <c r="ROK53" s="1233"/>
      <c r="ROL53" s="1233"/>
      <c r="ROM53" s="1233"/>
      <c r="RON53" s="1233"/>
      <c r="ROO53" s="1233"/>
      <c r="ROP53" s="1232"/>
      <c r="ROQ53" s="1233"/>
      <c r="ROR53" s="1233"/>
      <c r="ROS53" s="1233"/>
      <c r="ROT53" s="1233"/>
      <c r="ROU53" s="1233"/>
      <c r="ROV53" s="1233"/>
      <c r="ROW53" s="1233"/>
      <c r="ROX53" s="1233"/>
      <c r="ROY53" s="1232"/>
      <c r="ROZ53" s="1233"/>
      <c r="RPA53" s="1233"/>
      <c r="RPB53" s="1233"/>
      <c r="RPC53" s="1233"/>
      <c r="RPD53" s="1233"/>
      <c r="RPE53" s="1233"/>
      <c r="RPF53" s="1233"/>
      <c r="RPG53" s="1233"/>
      <c r="RPH53" s="1232"/>
      <c r="RPI53" s="1233"/>
      <c r="RPJ53" s="1233"/>
      <c r="RPK53" s="1233"/>
      <c r="RPL53" s="1233"/>
      <c r="RPM53" s="1233"/>
      <c r="RPN53" s="1233"/>
      <c r="RPO53" s="1233"/>
      <c r="RPP53" s="1233"/>
      <c r="RPQ53" s="1232"/>
      <c r="RPR53" s="1233"/>
      <c r="RPS53" s="1233"/>
      <c r="RPT53" s="1233"/>
      <c r="RPU53" s="1233"/>
      <c r="RPV53" s="1233"/>
      <c r="RPW53" s="1233"/>
      <c r="RPX53" s="1233"/>
      <c r="RPY53" s="1233"/>
      <c r="RPZ53" s="1232"/>
      <c r="RQA53" s="1233"/>
      <c r="RQB53" s="1233"/>
      <c r="RQC53" s="1233"/>
      <c r="RQD53" s="1233"/>
      <c r="RQE53" s="1233"/>
      <c r="RQF53" s="1233"/>
      <c r="RQG53" s="1233"/>
      <c r="RQH53" s="1233"/>
      <c r="RQI53" s="1232"/>
      <c r="RQJ53" s="1233"/>
      <c r="RQK53" s="1233"/>
      <c r="RQL53" s="1233"/>
      <c r="RQM53" s="1233"/>
      <c r="RQN53" s="1233"/>
      <c r="RQO53" s="1233"/>
      <c r="RQP53" s="1233"/>
      <c r="RQQ53" s="1233"/>
      <c r="RQR53" s="1232"/>
      <c r="RQS53" s="1233"/>
      <c r="RQT53" s="1233"/>
      <c r="RQU53" s="1233"/>
      <c r="RQV53" s="1233"/>
      <c r="RQW53" s="1233"/>
      <c r="RQX53" s="1233"/>
      <c r="RQY53" s="1233"/>
      <c r="RQZ53" s="1233"/>
      <c r="RRA53" s="1232"/>
      <c r="RRB53" s="1233"/>
      <c r="RRC53" s="1233"/>
      <c r="RRD53" s="1233"/>
      <c r="RRE53" s="1233"/>
      <c r="RRF53" s="1233"/>
      <c r="RRG53" s="1233"/>
      <c r="RRH53" s="1233"/>
      <c r="RRI53" s="1233"/>
      <c r="RRJ53" s="1232"/>
      <c r="RRK53" s="1233"/>
      <c r="RRL53" s="1233"/>
      <c r="RRM53" s="1233"/>
      <c r="RRN53" s="1233"/>
      <c r="RRO53" s="1233"/>
      <c r="RRP53" s="1233"/>
      <c r="RRQ53" s="1233"/>
      <c r="RRR53" s="1233"/>
      <c r="RRS53" s="1232"/>
      <c r="RRT53" s="1233"/>
      <c r="RRU53" s="1233"/>
      <c r="RRV53" s="1233"/>
      <c r="RRW53" s="1233"/>
      <c r="RRX53" s="1233"/>
      <c r="RRY53" s="1233"/>
      <c r="RRZ53" s="1233"/>
      <c r="RSA53" s="1233"/>
      <c r="RSB53" s="1232"/>
      <c r="RSC53" s="1233"/>
      <c r="RSD53" s="1233"/>
      <c r="RSE53" s="1233"/>
      <c r="RSF53" s="1233"/>
      <c r="RSG53" s="1233"/>
      <c r="RSH53" s="1233"/>
      <c r="RSI53" s="1233"/>
      <c r="RSJ53" s="1233"/>
      <c r="RSK53" s="1232"/>
      <c r="RSL53" s="1233"/>
      <c r="RSM53" s="1233"/>
      <c r="RSN53" s="1233"/>
      <c r="RSO53" s="1233"/>
      <c r="RSP53" s="1233"/>
      <c r="RSQ53" s="1233"/>
      <c r="RSR53" s="1233"/>
      <c r="RSS53" s="1233"/>
      <c r="RST53" s="1232"/>
      <c r="RSU53" s="1233"/>
      <c r="RSV53" s="1233"/>
      <c r="RSW53" s="1233"/>
      <c r="RSX53" s="1233"/>
      <c r="RSY53" s="1233"/>
      <c r="RSZ53" s="1233"/>
      <c r="RTA53" s="1233"/>
      <c r="RTB53" s="1233"/>
      <c r="RTC53" s="1232"/>
      <c r="RTD53" s="1233"/>
      <c r="RTE53" s="1233"/>
      <c r="RTF53" s="1233"/>
      <c r="RTG53" s="1233"/>
      <c r="RTH53" s="1233"/>
      <c r="RTI53" s="1233"/>
      <c r="RTJ53" s="1233"/>
      <c r="RTK53" s="1233"/>
      <c r="RTL53" s="1232"/>
      <c r="RTM53" s="1233"/>
      <c r="RTN53" s="1233"/>
      <c r="RTO53" s="1233"/>
      <c r="RTP53" s="1233"/>
      <c r="RTQ53" s="1233"/>
      <c r="RTR53" s="1233"/>
      <c r="RTS53" s="1233"/>
      <c r="RTT53" s="1233"/>
      <c r="RTU53" s="1232"/>
      <c r="RTV53" s="1233"/>
      <c r="RTW53" s="1233"/>
      <c r="RTX53" s="1233"/>
      <c r="RTY53" s="1233"/>
      <c r="RTZ53" s="1233"/>
      <c r="RUA53" s="1233"/>
      <c r="RUB53" s="1233"/>
      <c r="RUC53" s="1233"/>
      <c r="RUD53" s="1232"/>
      <c r="RUE53" s="1233"/>
      <c r="RUF53" s="1233"/>
      <c r="RUG53" s="1233"/>
      <c r="RUH53" s="1233"/>
      <c r="RUI53" s="1233"/>
      <c r="RUJ53" s="1233"/>
      <c r="RUK53" s="1233"/>
      <c r="RUL53" s="1233"/>
      <c r="RUM53" s="1232"/>
      <c r="RUN53" s="1233"/>
      <c r="RUO53" s="1233"/>
      <c r="RUP53" s="1233"/>
      <c r="RUQ53" s="1233"/>
      <c r="RUR53" s="1233"/>
      <c r="RUS53" s="1233"/>
      <c r="RUT53" s="1233"/>
      <c r="RUU53" s="1233"/>
      <c r="RUV53" s="1232"/>
      <c r="RUW53" s="1233"/>
      <c r="RUX53" s="1233"/>
      <c r="RUY53" s="1233"/>
      <c r="RUZ53" s="1233"/>
      <c r="RVA53" s="1233"/>
      <c r="RVB53" s="1233"/>
      <c r="RVC53" s="1233"/>
      <c r="RVD53" s="1233"/>
      <c r="RVE53" s="1232"/>
      <c r="RVF53" s="1233"/>
      <c r="RVG53" s="1233"/>
      <c r="RVH53" s="1233"/>
      <c r="RVI53" s="1233"/>
      <c r="RVJ53" s="1233"/>
      <c r="RVK53" s="1233"/>
      <c r="RVL53" s="1233"/>
      <c r="RVM53" s="1233"/>
      <c r="RVN53" s="1232"/>
      <c r="RVO53" s="1233"/>
      <c r="RVP53" s="1233"/>
      <c r="RVQ53" s="1233"/>
      <c r="RVR53" s="1233"/>
      <c r="RVS53" s="1233"/>
      <c r="RVT53" s="1233"/>
      <c r="RVU53" s="1233"/>
      <c r="RVV53" s="1233"/>
      <c r="RVW53" s="1232"/>
      <c r="RVX53" s="1233"/>
      <c r="RVY53" s="1233"/>
      <c r="RVZ53" s="1233"/>
      <c r="RWA53" s="1233"/>
      <c r="RWB53" s="1233"/>
      <c r="RWC53" s="1233"/>
      <c r="RWD53" s="1233"/>
      <c r="RWE53" s="1233"/>
      <c r="RWF53" s="1232"/>
      <c r="RWG53" s="1233"/>
      <c r="RWH53" s="1233"/>
      <c r="RWI53" s="1233"/>
      <c r="RWJ53" s="1233"/>
      <c r="RWK53" s="1233"/>
      <c r="RWL53" s="1233"/>
      <c r="RWM53" s="1233"/>
      <c r="RWN53" s="1233"/>
      <c r="RWO53" s="1232"/>
      <c r="RWP53" s="1233"/>
      <c r="RWQ53" s="1233"/>
      <c r="RWR53" s="1233"/>
      <c r="RWS53" s="1233"/>
      <c r="RWT53" s="1233"/>
      <c r="RWU53" s="1233"/>
      <c r="RWV53" s="1233"/>
      <c r="RWW53" s="1233"/>
      <c r="RWX53" s="1232"/>
      <c r="RWY53" s="1233"/>
      <c r="RWZ53" s="1233"/>
      <c r="RXA53" s="1233"/>
      <c r="RXB53" s="1233"/>
      <c r="RXC53" s="1233"/>
      <c r="RXD53" s="1233"/>
      <c r="RXE53" s="1233"/>
      <c r="RXF53" s="1233"/>
      <c r="RXG53" s="1232"/>
      <c r="RXH53" s="1233"/>
      <c r="RXI53" s="1233"/>
      <c r="RXJ53" s="1233"/>
      <c r="RXK53" s="1233"/>
      <c r="RXL53" s="1233"/>
      <c r="RXM53" s="1233"/>
      <c r="RXN53" s="1233"/>
      <c r="RXO53" s="1233"/>
      <c r="RXP53" s="1232"/>
      <c r="RXQ53" s="1233"/>
      <c r="RXR53" s="1233"/>
      <c r="RXS53" s="1233"/>
      <c r="RXT53" s="1233"/>
      <c r="RXU53" s="1233"/>
      <c r="RXV53" s="1233"/>
      <c r="RXW53" s="1233"/>
      <c r="RXX53" s="1233"/>
      <c r="RXY53" s="1232"/>
      <c r="RXZ53" s="1233"/>
      <c r="RYA53" s="1233"/>
      <c r="RYB53" s="1233"/>
      <c r="RYC53" s="1233"/>
      <c r="RYD53" s="1233"/>
      <c r="RYE53" s="1233"/>
      <c r="RYF53" s="1233"/>
      <c r="RYG53" s="1233"/>
      <c r="RYH53" s="1232"/>
      <c r="RYI53" s="1233"/>
      <c r="RYJ53" s="1233"/>
      <c r="RYK53" s="1233"/>
      <c r="RYL53" s="1233"/>
      <c r="RYM53" s="1233"/>
      <c r="RYN53" s="1233"/>
      <c r="RYO53" s="1233"/>
      <c r="RYP53" s="1233"/>
      <c r="RYQ53" s="1232"/>
      <c r="RYR53" s="1233"/>
      <c r="RYS53" s="1233"/>
      <c r="RYT53" s="1233"/>
      <c r="RYU53" s="1233"/>
      <c r="RYV53" s="1233"/>
      <c r="RYW53" s="1233"/>
      <c r="RYX53" s="1233"/>
      <c r="RYY53" s="1233"/>
      <c r="RYZ53" s="1232"/>
      <c r="RZA53" s="1233"/>
      <c r="RZB53" s="1233"/>
      <c r="RZC53" s="1233"/>
      <c r="RZD53" s="1233"/>
      <c r="RZE53" s="1233"/>
      <c r="RZF53" s="1233"/>
      <c r="RZG53" s="1233"/>
      <c r="RZH53" s="1233"/>
      <c r="RZI53" s="1232"/>
      <c r="RZJ53" s="1233"/>
      <c r="RZK53" s="1233"/>
      <c r="RZL53" s="1233"/>
      <c r="RZM53" s="1233"/>
      <c r="RZN53" s="1233"/>
      <c r="RZO53" s="1233"/>
      <c r="RZP53" s="1233"/>
      <c r="RZQ53" s="1233"/>
      <c r="RZR53" s="1232"/>
      <c r="RZS53" s="1233"/>
      <c r="RZT53" s="1233"/>
      <c r="RZU53" s="1233"/>
      <c r="RZV53" s="1233"/>
      <c r="RZW53" s="1233"/>
      <c r="RZX53" s="1233"/>
      <c r="RZY53" s="1233"/>
      <c r="RZZ53" s="1233"/>
      <c r="SAA53" s="1232"/>
      <c r="SAB53" s="1233"/>
      <c r="SAC53" s="1233"/>
      <c r="SAD53" s="1233"/>
      <c r="SAE53" s="1233"/>
      <c r="SAF53" s="1233"/>
      <c r="SAG53" s="1233"/>
      <c r="SAH53" s="1233"/>
      <c r="SAI53" s="1233"/>
      <c r="SAJ53" s="1232"/>
      <c r="SAK53" s="1233"/>
      <c r="SAL53" s="1233"/>
      <c r="SAM53" s="1233"/>
      <c r="SAN53" s="1233"/>
      <c r="SAO53" s="1233"/>
      <c r="SAP53" s="1233"/>
      <c r="SAQ53" s="1233"/>
      <c r="SAR53" s="1233"/>
      <c r="SAS53" s="1232"/>
      <c r="SAT53" s="1233"/>
      <c r="SAU53" s="1233"/>
      <c r="SAV53" s="1233"/>
      <c r="SAW53" s="1233"/>
      <c r="SAX53" s="1233"/>
      <c r="SAY53" s="1233"/>
      <c r="SAZ53" s="1233"/>
      <c r="SBA53" s="1233"/>
      <c r="SBB53" s="1232"/>
      <c r="SBC53" s="1233"/>
      <c r="SBD53" s="1233"/>
      <c r="SBE53" s="1233"/>
      <c r="SBF53" s="1233"/>
      <c r="SBG53" s="1233"/>
      <c r="SBH53" s="1233"/>
      <c r="SBI53" s="1233"/>
      <c r="SBJ53" s="1233"/>
      <c r="SBK53" s="1232"/>
      <c r="SBL53" s="1233"/>
      <c r="SBM53" s="1233"/>
      <c r="SBN53" s="1233"/>
      <c r="SBO53" s="1233"/>
      <c r="SBP53" s="1233"/>
      <c r="SBQ53" s="1233"/>
      <c r="SBR53" s="1233"/>
      <c r="SBS53" s="1233"/>
      <c r="SBT53" s="1232"/>
      <c r="SBU53" s="1233"/>
      <c r="SBV53" s="1233"/>
      <c r="SBW53" s="1233"/>
      <c r="SBX53" s="1233"/>
      <c r="SBY53" s="1233"/>
      <c r="SBZ53" s="1233"/>
      <c r="SCA53" s="1233"/>
      <c r="SCB53" s="1233"/>
      <c r="SCC53" s="1232"/>
      <c r="SCD53" s="1233"/>
      <c r="SCE53" s="1233"/>
      <c r="SCF53" s="1233"/>
      <c r="SCG53" s="1233"/>
      <c r="SCH53" s="1233"/>
      <c r="SCI53" s="1233"/>
      <c r="SCJ53" s="1233"/>
      <c r="SCK53" s="1233"/>
      <c r="SCL53" s="1232"/>
      <c r="SCM53" s="1233"/>
      <c r="SCN53" s="1233"/>
      <c r="SCO53" s="1233"/>
      <c r="SCP53" s="1233"/>
      <c r="SCQ53" s="1233"/>
      <c r="SCR53" s="1233"/>
      <c r="SCS53" s="1233"/>
      <c r="SCT53" s="1233"/>
      <c r="SCU53" s="1232"/>
      <c r="SCV53" s="1233"/>
      <c r="SCW53" s="1233"/>
      <c r="SCX53" s="1233"/>
      <c r="SCY53" s="1233"/>
      <c r="SCZ53" s="1233"/>
      <c r="SDA53" s="1233"/>
      <c r="SDB53" s="1233"/>
      <c r="SDC53" s="1233"/>
      <c r="SDD53" s="1232"/>
      <c r="SDE53" s="1233"/>
      <c r="SDF53" s="1233"/>
      <c r="SDG53" s="1233"/>
      <c r="SDH53" s="1233"/>
      <c r="SDI53" s="1233"/>
      <c r="SDJ53" s="1233"/>
      <c r="SDK53" s="1233"/>
      <c r="SDL53" s="1233"/>
      <c r="SDM53" s="1232"/>
      <c r="SDN53" s="1233"/>
      <c r="SDO53" s="1233"/>
      <c r="SDP53" s="1233"/>
      <c r="SDQ53" s="1233"/>
      <c r="SDR53" s="1233"/>
      <c r="SDS53" s="1233"/>
      <c r="SDT53" s="1233"/>
      <c r="SDU53" s="1233"/>
      <c r="SDV53" s="1232"/>
      <c r="SDW53" s="1233"/>
      <c r="SDX53" s="1233"/>
      <c r="SDY53" s="1233"/>
      <c r="SDZ53" s="1233"/>
      <c r="SEA53" s="1233"/>
      <c r="SEB53" s="1233"/>
      <c r="SEC53" s="1233"/>
      <c r="SED53" s="1233"/>
      <c r="SEE53" s="1232"/>
      <c r="SEF53" s="1233"/>
      <c r="SEG53" s="1233"/>
      <c r="SEH53" s="1233"/>
      <c r="SEI53" s="1233"/>
      <c r="SEJ53" s="1233"/>
      <c r="SEK53" s="1233"/>
      <c r="SEL53" s="1233"/>
      <c r="SEM53" s="1233"/>
      <c r="SEN53" s="1232"/>
      <c r="SEO53" s="1233"/>
      <c r="SEP53" s="1233"/>
      <c r="SEQ53" s="1233"/>
      <c r="SER53" s="1233"/>
      <c r="SES53" s="1233"/>
      <c r="SET53" s="1233"/>
      <c r="SEU53" s="1233"/>
      <c r="SEV53" s="1233"/>
      <c r="SEW53" s="1232"/>
      <c r="SEX53" s="1233"/>
      <c r="SEY53" s="1233"/>
      <c r="SEZ53" s="1233"/>
      <c r="SFA53" s="1233"/>
      <c r="SFB53" s="1233"/>
      <c r="SFC53" s="1233"/>
      <c r="SFD53" s="1233"/>
      <c r="SFE53" s="1233"/>
      <c r="SFF53" s="1232"/>
      <c r="SFG53" s="1233"/>
      <c r="SFH53" s="1233"/>
      <c r="SFI53" s="1233"/>
      <c r="SFJ53" s="1233"/>
      <c r="SFK53" s="1233"/>
      <c r="SFL53" s="1233"/>
      <c r="SFM53" s="1233"/>
      <c r="SFN53" s="1233"/>
      <c r="SFO53" s="1232"/>
      <c r="SFP53" s="1233"/>
      <c r="SFQ53" s="1233"/>
      <c r="SFR53" s="1233"/>
      <c r="SFS53" s="1233"/>
      <c r="SFT53" s="1233"/>
      <c r="SFU53" s="1233"/>
      <c r="SFV53" s="1233"/>
      <c r="SFW53" s="1233"/>
      <c r="SFX53" s="1232"/>
      <c r="SFY53" s="1233"/>
      <c r="SFZ53" s="1233"/>
      <c r="SGA53" s="1233"/>
      <c r="SGB53" s="1233"/>
      <c r="SGC53" s="1233"/>
      <c r="SGD53" s="1233"/>
      <c r="SGE53" s="1233"/>
      <c r="SGF53" s="1233"/>
      <c r="SGG53" s="1232"/>
      <c r="SGH53" s="1233"/>
      <c r="SGI53" s="1233"/>
      <c r="SGJ53" s="1233"/>
      <c r="SGK53" s="1233"/>
      <c r="SGL53" s="1233"/>
      <c r="SGM53" s="1233"/>
      <c r="SGN53" s="1233"/>
      <c r="SGO53" s="1233"/>
      <c r="SGP53" s="1232"/>
      <c r="SGQ53" s="1233"/>
      <c r="SGR53" s="1233"/>
      <c r="SGS53" s="1233"/>
      <c r="SGT53" s="1233"/>
      <c r="SGU53" s="1233"/>
      <c r="SGV53" s="1233"/>
      <c r="SGW53" s="1233"/>
      <c r="SGX53" s="1233"/>
      <c r="SGY53" s="1232"/>
      <c r="SGZ53" s="1233"/>
      <c r="SHA53" s="1233"/>
      <c r="SHB53" s="1233"/>
      <c r="SHC53" s="1233"/>
      <c r="SHD53" s="1233"/>
      <c r="SHE53" s="1233"/>
      <c r="SHF53" s="1233"/>
      <c r="SHG53" s="1233"/>
      <c r="SHH53" s="1232"/>
      <c r="SHI53" s="1233"/>
      <c r="SHJ53" s="1233"/>
      <c r="SHK53" s="1233"/>
      <c r="SHL53" s="1233"/>
      <c r="SHM53" s="1233"/>
      <c r="SHN53" s="1233"/>
      <c r="SHO53" s="1233"/>
      <c r="SHP53" s="1233"/>
      <c r="SHQ53" s="1232"/>
      <c r="SHR53" s="1233"/>
      <c r="SHS53" s="1233"/>
      <c r="SHT53" s="1233"/>
      <c r="SHU53" s="1233"/>
      <c r="SHV53" s="1233"/>
      <c r="SHW53" s="1233"/>
      <c r="SHX53" s="1233"/>
      <c r="SHY53" s="1233"/>
      <c r="SHZ53" s="1232"/>
      <c r="SIA53" s="1233"/>
      <c r="SIB53" s="1233"/>
      <c r="SIC53" s="1233"/>
      <c r="SID53" s="1233"/>
      <c r="SIE53" s="1233"/>
      <c r="SIF53" s="1233"/>
      <c r="SIG53" s="1233"/>
      <c r="SIH53" s="1233"/>
      <c r="SII53" s="1232"/>
      <c r="SIJ53" s="1233"/>
      <c r="SIK53" s="1233"/>
      <c r="SIL53" s="1233"/>
      <c r="SIM53" s="1233"/>
      <c r="SIN53" s="1233"/>
      <c r="SIO53" s="1233"/>
      <c r="SIP53" s="1233"/>
      <c r="SIQ53" s="1233"/>
      <c r="SIR53" s="1232"/>
      <c r="SIS53" s="1233"/>
      <c r="SIT53" s="1233"/>
      <c r="SIU53" s="1233"/>
      <c r="SIV53" s="1233"/>
      <c r="SIW53" s="1233"/>
      <c r="SIX53" s="1233"/>
      <c r="SIY53" s="1233"/>
      <c r="SIZ53" s="1233"/>
      <c r="SJA53" s="1232"/>
      <c r="SJB53" s="1233"/>
      <c r="SJC53" s="1233"/>
      <c r="SJD53" s="1233"/>
      <c r="SJE53" s="1233"/>
      <c r="SJF53" s="1233"/>
      <c r="SJG53" s="1233"/>
      <c r="SJH53" s="1233"/>
      <c r="SJI53" s="1233"/>
      <c r="SJJ53" s="1232"/>
      <c r="SJK53" s="1233"/>
      <c r="SJL53" s="1233"/>
      <c r="SJM53" s="1233"/>
      <c r="SJN53" s="1233"/>
      <c r="SJO53" s="1233"/>
      <c r="SJP53" s="1233"/>
      <c r="SJQ53" s="1233"/>
      <c r="SJR53" s="1233"/>
      <c r="SJS53" s="1232"/>
      <c r="SJT53" s="1233"/>
      <c r="SJU53" s="1233"/>
      <c r="SJV53" s="1233"/>
      <c r="SJW53" s="1233"/>
      <c r="SJX53" s="1233"/>
      <c r="SJY53" s="1233"/>
      <c r="SJZ53" s="1233"/>
      <c r="SKA53" s="1233"/>
      <c r="SKB53" s="1232"/>
      <c r="SKC53" s="1233"/>
      <c r="SKD53" s="1233"/>
      <c r="SKE53" s="1233"/>
      <c r="SKF53" s="1233"/>
      <c r="SKG53" s="1233"/>
      <c r="SKH53" s="1233"/>
      <c r="SKI53" s="1233"/>
      <c r="SKJ53" s="1233"/>
      <c r="SKK53" s="1232"/>
      <c r="SKL53" s="1233"/>
      <c r="SKM53" s="1233"/>
      <c r="SKN53" s="1233"/>
      <c r="SKO53" s="1233"/>
      <c r="SKP53" s="1233"/>
      <c r="SKQ53" s="1233"/>
      <c r="SKR53" s="1233"/>
      <c r="SKS53" s="1233"/>
      <c r="SKT53" s="1232"/>
      <c r="SKU53" s="1233"/>
      <c r="SKV53" s="1233"/>
      <c r="SKW53" s="1233"/>
      <c r="SKX53" s="1233"/>
      <c r="SKY53" s="1233"/>
      <c r="SKZ53" s="1233"/>
      <c r="SLA53" s="1233"/>
      <c r="SLB53" s="1233"/>
      <c r="SLC53" s="1232"/>
      <c r="SLD53" s="1233"/>
      <c r="SLE53" s="1233"/>
      <c r="SLF53" s="1233"/>
      <c r="SLG53" s="1233"/>
      <c r="SLH53" s="1233"/>
      <c r="SLI53" s="1233"/>
      <c r="SLJ53" s="1233"/>
      <c r="SLK53" s="1233"/>
      <c r="SLL53" s="1232"/>
      <c r="SLM53" s="1233"/>
      <c r="SLN53" s="1233"/>
      <c r="SLO53" s="1233"/>
      <c r="SLP53" s="1233"/>
      <c r="SLQ53" s="1233"/>
      <c r="SLR53" s="1233"/>
      <c r="SLS53" s="1233"/>
      <c r="SLT53" s="1233"/>
      <c r="SLU53" s="1232"/>
      <c r="SLV53" s="1233"/>
      <c r="SLW53" s="1233"/>
      <c r="SLX53" s="1233"/>
      <c r="SLY53" s="1233"/>
      <c r="SLZ53" s="1233"/>
      <c r="SMA53" s="1233"/>
      <c r="SMB53" s="1233"/>
      <c r="SMC53" s="1233"/>
      <c r="SMD53" s="1232"/>
      <c r="SME53" s="1233"/>
      <c r="SMF53" s="1233"/>
      <c r="SMG53" s="1233"/>
      <c r="SMH53" s="1233"/>
      <c r="SMI53" s="1233"/>
      <c r="SMJ53" s="1233"/>
      <c r="SMK53" s="1233"/>
      <c r="SML53" s="1233"/>
      <c r="SMM53" s="1232"/>
      <c r="SMN53" s="1233"/>
      <c r="SMO53" s="1233"/>
      <c r="SMP53" s="1233"/>
      <c r="SMQ53" s="1233"/>
      <c r="SMR53" s="1233"/>
      <c r="SMS53" s="1233"/>
      <c r="SMT53" s="1233"/>
      <c r="SMU53" s="1233"/>
      <c r="SMV53" s="1232"/>
      <c r="SMW53" s="1233"/>
      <c r="SMX53" s="1233"/>
      <c r="SMY53" s="1233"/>
      <c r="SMZ53" s="1233"/>
      <c r="SNA53" s="1233"/>
      <c r="SNB53" s="1233"/>
      <c r="SNC53" s="1233"/>
      <c r="SND53" s="1233"/>
      <c r="SNE53" s="1232"/>
      <c r="SNF53" s="1233"/>
      <c r="SNG53" s="1233"/>
      <c r="SNH53" s="1233"/>
      <c r="SNI53" s="1233"/>
      <c r="SNJ53" s="1233"/>
      <c r="SNK53" s="1233"/>
      <c r="SNL53" s="1233"/>
      <c r="SNM53" s="1233"/>
      <c r="SNN53" s="1232"/>
      <c r="SNO53" s="1233"/>
      <c r="SNP53" s="1233"/>
      <c r="SNQ53" s="1233"/>
      <c r="SNR53" s="1233"/>
      <c r="SNS53" s="1233"/>
      <c r="SNT53" s="1233"/>
      <c r="SNU53" s="1233"/>
      <c r="SNV53" s="1233"/>
      <c r="SNW53" s="1232"/>
      <c r="SNX53" s="1233"/>
      <c r="SNY53" s="1233"/>
      <c r="SNZ53" s="1233"/>
      <c r="SOA53" s="1233"/>
      <c r="SOB53" s="1233"/>
      <c r="SOC53" s="1233"/>
      <c r="SOD53" s="1233"/>
      <c r="SOE53" s="1233"/>
      <c r="SOF53" s="1232"/>
      <c r="SOG53" s="1233"/>
      <c r="SOH53" s="1233"/>
      <c r="SOI53" s="1233"/>
      <c r="SOJ53" s="1233"/>
      <c r="SOK53" s="1233"/>
      <c r="SOL53" s="1233"/>
      <c r="SOM53" s="1233"/>
      <c r="SON53" s="1233"/>
      <c r="SOO53" s="1232"/>
      <c r="SOP53" s="1233"/>
      <c r="SOQ53" s="1233"/>
      <c r="SOR53" s="1233"/>
      <c r="SOS53" s="1233"/>
      <c r="SOT53" s="1233"/>
      <c r="SOU53" s="1233"/>
      <c r="SOV53" s="1233"/>
      <c r="SOW53" s="1233"/>
      <c r="SOX53" s="1232"/>
      <c r="SOY53" s="1233"/>
      <c r="SOZ53" s="1233"/>
      <c r="SPA53" s="1233"/>
      <c r="SPB53" s="1233"/>
      <c r="SPC53" s="1233"/>
      <c r="SPD53" s="1233"/>
      <c r="SPE53" s="1233"/>
      <c r="SPF53" s="1233"/>
      <c r="SPG53" s="1232"/>
      <c r="SPH53" s="1233"/>
      <c r="SPI53" s="1233"/>
      <c r="SPJ53" s="1233"/>
      <c r="SPK53" s="1233"/>
      <c r="SPL53" s="1233"/>
      <c r="SPM53" s="1233"/>
      <c r="SPN53" s="1233"/>
      <c r="SPO53" s="1233"/>
      <c r="SPP53" s="1232"/>
      <c r="SPQ53" s="1233"/>
      <c r="SPR53" s="1233"/>
      <c r="SPS53" s="1233"/>
      <c r="SPT53" s="1233"/>
      <c r="SPU53" s="1233"/>
      <c r="SPV53" s="1233"/>
      <c r="SPW53" s="1233"/>
      <c r="SPX53" s="1233"/>
      <c r="SPY53" s="1232"/>
      <c r="SPZ53" s="1233"/>
      <c r="SQA53" s="1233"/>
      <c r="SQB53" s="1233"/>
      <c r="SQC53" s="1233"/>
      <c r="SQD53" s="1233"/>
      <c r="SQE53" s="1233"/>
      <c r="SQF53" s="1233"/>
      <c r="SQG53" s="1233"/>
      <c r="SQH53" s="1232"/>
      <c r="SQI53" s="1233"/>
      <c r="SQJ53" s="1233"/>
      <c r="SQK53" s="1233"/>
      <c r="SQL53" s="1233"/>
      <c r="SQM53" s="1233"/>
      <c r="SQN53" s="1233"/>
      <c r="SQO53" s="1233"/>
      <c r="SQP53" s="1233"/>
      <c r="SQQ53" s="1232"/>
      <c r="SQR53" s="1233"/>
      <c r="SQS53" s="1233"/>
      <c r="SQT53" s="1233"/>
      <c r="SQU53" s="1233"/>
      <c r="SQV53" s="1233"/>
      <c r="SQW53" s="1233"/>
      <c r="SQX53" s="1233"/>
      <c r="SQY53" s="1233"/>
      <c r="SQZ53" s="1232"/>
      <c r="SRA53" s="1233"/>
      <c r="SRB53" s="1233"/>
      <c r="SRC53" s="1233"/>
      <c r="SRD53" s="1233"/>
      <c r="SRE53" s="1233"/>
      <c r="SRF53" s="1233"/>
      <c r="SRG53" s="1233"/>
      <c r="SRH53" s="1233"/>
      <c r="SRI53" s="1232"/>
      <c r="SRJ53" s="1233"/>
      <c r="SRK53" s="1233"/>
      <c r="SRL53" s="1233"/>
      <c r="SRM53" s="1233"/>
      <c r="SRN53" s="1233"/>
      <c r="SRO53" s="1233"/>
      <c r="SRP53" s="1233"/>
      <c r="SRQ53" s="1233"/>
      <c r="SRR53" s="1232"/>
      <c r="SRS53" s="1233"/>
      <c r="SRT53" s="1233"/>
      <c r="SRU53" s="1233"/>
      <c r="SRV53" s="1233"/>
      <c r="SRW53" s="1233"/>
      <c r="SRX53" s="1233"/>
      <c r="SRY53" s="1233"/>
      <c r="SRZ53" s="1233"/>
      <c r="SSA53" s="1232"/>
      <c r="SSB53" s="1233"/>
      <c r="SSC53" s="1233"/>
      <c r="SSD53" s="1233"/>
      <c r="SSE53" s="1233"/>
      <c r="SSF53" s="1233"/>
      <c r="SSG53" s="1233"/>
      <c r="SSH53" s="1233"/>
      <c r="SSI53" s="1233"/>
      <c r="SSJ53" s="1232"/>
      <c r="SSK53" s="1233"/>
      <c r="SSL53" s="1233"/>
      <c r="SSM53" s="1233"/>
      <c r="SSN53" s="1233"/>
      <c r="SSO53" s="1233"/>
      <c r="SSP53" s="1233"/>
      <c r="SSQ53" s="1233"/>
      <c r="SSR53" s="1233"/>
      <c r="SSS53" s="1232"/>
      <c r="SST53" s="1233"/>
      <c r="SSU53" s="1233"/>
      <c r="SSV53" s="1233"/>
      <c r="SSW53" s="1233"/>
      <c r="SSX53" s="1233"/>
      <c r="SSY53" s="1233"/>
      <c r="SSZ53" s="1233"/>
      <c r="STA53" s="1233"/>
      <c r="STB53" s="1232"/>
      <c r="STC53" s="1233"/>
      <c r="STD53" s="1233"/>
      <c r="STE53" s="1233"/>
      <c r="STF53" s="1233"/>
      <c r="STG53" s="1233"/>
      <c r="STH53" s="1233"/>
      <c r="STI53" s="1233"/>
      <c r="STJ53" s="1233"/>
      <c r="STK53" s="1232"/>
      <c r="STL53" s="1233"/>
      <c r="STM53" s="1233"/>
      <c r="STN53" s="1233"/>
      <c r="STO53" s="1233"/>
      <c r="STP53" s="1233"/>
      <c r="STQ53" s="1233"/>
      <c r="STR53" s="1233"/>
      <c r="STS53" s="1233"/>
      <c r="STT53" s="1232"/>
      <c r="STU53" s="1233"/>
      <c r="STV53" s="1233"/>
      <c r="STW53" s="1233"/>
      <c r="STX53" s="1233"/>
      <c r="STY53" s="1233"/>
      <c r="STZ53" s="1233"/>
      <c r="SUA53" s="1233"/>
      <c r="SUB53" s="1233"/>
      <c r="SUC53" s="1232"/>
      <c r="SUD53" s="1233"/>
      <c r="SUE53" s="1233"/>
      <c r="SUF53" s="1233"/>
      <c r="SUG53" s="1233"/>
      <c r="SUH53" s="1233"/>
      <c r="SUI53" s="1233"/>
      <c r="SUJ53" s="1233"/>
      <c r="SUK53" s="1233"/>
      <c r="SUL53" s="1232"/>
      <c r="SUM53" s="1233"/>
      <c r="SUN53" s="1233"/>
      <c r="SUO53" s="1233"/>
      <c r="SUP53" s="1233"/>
      <c r="SUQ53" s="1233"/>
      <c r="SUR53" s="1233"/>
      <c r="SUS53" s="1233"/>
      <c r="SUT53" s="1233"/>
      <c r="SUU53" s="1232"/>
      <c r="SUV53" s="1233"/>
      <c r="SUW53" s="1233"/>
      <c r="SUX53" s="1233"/>
      <c r="SUY53" s="1233"/>
      <c r="SUZ53" s="1233"/>
      <c r="SVA53" s="1233"/>
      <c r="SVB53" s="1233"/>
      <c r="SVC53" s="1233"/>
      <c r="SVD53" s="1232"/>
      <c r="SVE53" s="1233"/>
      <c r="SVF53" s="1233"/>
      <c r="SVG53" s="1233"/>
      <c r="SVH53" s="1233"/>
      <c r="SVI53" s="1233"/>
      <c r="SVJ53" s="1233"/>
      <c r="SVK53" s="1233"/>
      <c r="SVL53" s="1233"/>
      <c r="SVM53" s="1232"/>
      <c r="SVN53" s="1233"/>
      <c r="SVO53" s="1233"/>
      <c r="SVP53" s="1233"/>
      <c r="SVQ53" s="1233"/>
      <c r="SVR53" s="1233"/>
      <c r="SVS53" s="1233"/>
      <c r="SVT53" s="1233"/>
      <c r="SVU53" s="1233"/>
      <c r="SVV53" s="1232"/>
      <c r="SVW53" s="1233"/>
      <c r="SVX53" s="1233"/>
      <c r="SVY53" s="1233"/>
      <c r="SVZ53" s="1233"/>
      <c r="SWA53" s="1233"/>
      <c r="SWB53" s="1233"/>
      <c r="SWC53" s="1233"/>
      <c r="SWD53" s="1233"/>
      <c r="SWE53" s="1232"/>
      <c r="SWF53" s="1233"/>
      <c r="SWG53" s="1233"/>
      <c r="SWH53" s="1233"/>
      <c r="SWI53" s="1233"/>
      <c r="SWJ53" s="1233"/>
      <c r="SWK53" s="1233"/>
      <c r="SWL53" s="1233"/>
      <c r="SWM53" s="1233"/>
      <c r="SWN53" s="1232"/>
      <c r="SWO53" s="1233"/>
      <c r="SWP53" s="1233"/>
      <c r="SWQ53" s="1233"/>
      <c r="SWR53" s="1233"/>
      <c r="SWS53" s="1233"/>
      <c r="SWT53" s="1233"/>
      <c r="SWU53" s="1233"/>
      <c r="SWV53" s="1233"/>
      <c r="SWW53" s="1232"/>
      <c r="SWX53" s="1233"/>
      <c r="SWY53" s="1233"/>
      <c r="SWZ53" s="1233"/>
      <c r="SXA53" s="1233"/>
      <c r="SXB53" s="1233"/>
      <c r="SXC53" s="1233"/>
      <c r="SXD53" s="1233"/>
      <c r="SXE53" s="1233"/>
      <c r="SXF53" s="1232"/>
      <c r="SXG53" s="1233"/>
      <c r="SXH53" s="1233"/>
      <c r="SXI53" s="1233"/>
      <c r="SXJ53" s="1233"/>
      <c r="SXK53" s="1233"/>
      <c r="SXL53" s="1233"/>
      <c r="SXM53" s="1233"/>
      <c r="SXN53" s="1233"/>
      <c r="SXO53" s="1232"/>
      <c r="SXP53" s="1233"/>
      <c r="SXQ53" s="1233"/>
      <c r="SXR53" s="1233"/>
      <c r="SXS53" s="1233"/>
      <c r="SXT53" s="1233"/>
      <c r="SXU53" s="1233"/>
      <c r="SXV53" s="1233"/>
      <c r="SXW53" s="1233"/>
      <c r="SXX53" s="1232"/>
      <c r="SXY53" s="1233"/>
      <c r="SXZ53" s="1233"/>
      <c r="SYA53" s="1233"/>
      <c r="SYB53" s="1233"/>
      <c r="SYC53" s="1233"/>
      <c r="SYD53" s="1233"/>
      <c r="SYE53" s="1233"/>
      <c r="SYF53" s="1233"/>
      <c r="SYG53" s="1232"/>
      <c r="SYH53" s="1233"/>
      <c r="SYI53" s="1233"/>
      <c r="SYJ53" s="1233"/>
      <c r="SYK53" s="1233"/>
      <c r="SYL53" s="1233"/>
      <c r="SYM53" s="1233"/>
      <c r="SYN53" s="1233"/>
      <c r="SYO53" s="1233"/>
      <c r="SYP53" s="1232"/>
      <c r="SYQ53" s="1233"/>
      <c r="SYR53" s="1233"/>
      <c r="SYS53" s="1233"/>
      <c r="SYT53" s="1233"/>
      <c r="SYU53" s="1233"/>
      <c r="SYV53" s="1233"/>
      <c r="SYW53" s="1233"/>
      <c r="SYX53" s="1233"/>
      <c r="SYY53" s="1232"/>
      <c r="SYZ53" s="1233"/>
      <c r="SZA53" s="1233"/>
      <c r="SZB53" s="1233"/>
      <c r="SZC53" s="1233"/>
      <c r="SZD53" s="1233"/>
      <c r="SZE53" s="1233"/>
      <c r="SZF53" s="1233"/>
      <c r="SZG53" s="1233"/>
      <c r="SZH53" s="1232"/>
      <c r="SZI53" s="1233"/>
      <c r="SZJ53" s="1233"/>
      <c r="SZK53" s="1233"/>
      <c r="SZL53" s="1233"/>
      <c r="SZM53" s="1233"/>
      <c r="SZN53" s="1233"/>
      <c r="SZO53" s="1233"/>
      <c r="SZP53" s="1233"/>
      <c r="SZQ53" s="1232"/>
      <c r="SZR53" s="1233"/>
      <c r="SZS53" s="1233"/>
      <c r="SZT53" s="1233"/>
      <c r="SZU53" s="1233"/>
      <c r="SZV53" s="1233"/>
      <c r="SZW53" s="1233"/>
      <c r="SZX53" s="1233"/>
      <c r="SZY53" s="1233"/>
      <c r="SZZ53" s="1232"/>
      <c r="TAA53" s="1233"/>
      <c r="TAB53" s="1233"/>
      <c r="TAC53" s="1233"/>
      <c r="TAD53" s="1233"/>
      <c r="TAE53" s="1233"/>
      <c r="TAF53" s="1233"/>
      <c r="TAG53" s="1233"/>
      <c r="TAH53" s="1233"/>
      <c r="TAI53" s="1232"/>
      <c r="TAJ53" s="1233"/>
      <c r="TAK53" s="1233"/>
      <c r="TAL53" s="1233"/>
      <c r="TAM53" s="1233"/>
      <c r="TAN53" s="1233"/>
      <c r="TAO53" s="1233"/>
      <c r="TAP53" s="1233"/>
      <c r="TAQ53" s="1233"/>
      <c r="TAR53" s="1232"/>
      <c r="TAS53" s="1233"/>
      <c r="TAT53" s="1233"/>
      <c r="TAU53" s="1233"/>
      <c r="TAV53" s="1233"/>
      <c r="TAW53" s="1233"/>
      <c r="TAX53" s="1233"/>
      <c r="TAY53" s="1233"/>
      <c r="TAZ53" s="1233"/>
      <c r="TBA53" s="1232"/>
      <c r="TBB53" s="1233"/>
      <c r="TBC53" s="1233"/>
      <c r="TBD53" s="1233"/>
      <c r="TBE53" s="1233"/>
      <c r="TBF53" s="1233"/>
      <c r="TBG53" s="1233"/>
      <c r="TBH53" s="1233"/>
      <c r="TBI53" s="1233"/>
      <c r="TBJ53" s="1232"/>
      <c r="TBK53" s="1233"/>
      <c r="TBL53" s="1233"/>
      <c r="TBM53" s="1233"/>
      <c r="TBN53" s="1233"/>
      <c r="TBO53" s="1233"/>
      <c r="TBP53" s="1233"/>
      <c r="TBQ53" s="1233"/>
      <c r="TBR53" s="1233"/>
      <c r="TBS53" s="1232"/>
      <c r="TBT53" s="1233"/>
      <c r="TBU53" s="1233"/>
      <c r="TBV53" s="1233"/>
      <c r="TBW53" s="1233"/>
      <c r="TBX53" s="1233"/>
      <c r="TBY53" s="1233"/>
      <c r="TBZ53" s="1233"/>
      <c r="TCA53" s="1233"/>
      <c r="TCB53" s="1232"/>
      <c r="TCC53" s="1233"/>
      <c r="TCD53" s="1233"/>
      <c r="TCE53" s="1233"/>
      <c r="TCF53" s="1233"/>
      <c r="TCG53" s="1233"/>
      <c r="TCH53" s="1233"/>
      <c r="TCI53" s="1233"/>
      <c r="TCJ53" s="1233"/>
      <c r="TCK53" s="1232"/>
      <c r="TCL53" s="1233"/>
      <c r="TCM53" s="1233"/>
      <c r="TCN53" s="1233"/>
      <c r="TCO53" s="1233"/>
      <c r="TCP53" s="1233"/>
      <c r="TCQ53" s="1233"/>
      <c r="TCR53" s="1233"/>
      <c r="TCS53" s="1233"/>
      <c r="TCT53" s="1232"/>
      <c r="TCU53" s="1233"/>
      <c r="TCV53" s="1233"/>
      <c r="TCW53" s="1233"/>
      <c r="TCX53" s="1233"/>
      <c r="TCY53" s="1233"/>
      <c r="TCZ53" s="1233"/>
      <c r="TDA53" s="1233"/>
      <c r="TDB53" s="1233"/>
      <c r="TDC53" s="1232"/>
      <c r="TDD53" s="1233"/>
      <c r="TDE53" s="1233"/>
      <c r="TDF53" s="1233"/>
      <c r="TDG53" s="1233"/>
      <c r="TDH53" s="1233"/>
      <c r="TDI53" s="1233"/>
      <c r="TDJ53" s="1233"/>
      <c r="TDK53" s="1233"/>
      <c r="TDL53" s="1232"/>
      <c r="TDM53" s="1233"/>
      <c r="TDN53" s="1233"/>
      <c r="TDO53" s="1233"/>
      <c r="TDP53" s="1233"/>
      <c r="TDQ53" s="1233"/>
      <c r="TDR53" s="1233"/>
      <c r="TDS53" s="1233"/>
      <c r="TDT53" s="1233"/>
      <c r="TDU53" s="1232"/>
      <c r="TDV53" s="1233"/>
      <c r="TDW53" s="1233"/>
      <c r="TDX53" s="1233"/>
      <c r="TDY53" s="1233"/>
      <c r="TDZ53" s="1233"/>
      <c r="TEA53" s="1233"/>
      <c r="TEB53" s="1233"/>
      <c r="TEC53" s="1233"/>
      <c r="TED53" s="1232"/>
      <c r="TEE53" s="1233"/>
      <c r="TEF53" s="1233"/>
      <c r="TEG53" s="1233"/>
      <c r="TEH53" s="1233"/>
      <c r="TEI53" s="1233"/>
      <c r="TEJ53" s="1233"/>
      <c r="TEK53" s="1233"/>
      <c r="TEL53" s="1233"/>
      <c r="TEM53" s="1232"/>
      <c r="TEN53" s="1233"/>
      <c r="TEO53" s="1233"/>
      <c r="TEP53" s="1233"/>
      <c r="TEQ53" s="1233"/>
      <c r="TER53" s="1233"/>
      <c r="TES53" s="1233"/>
      <c r="TET53" s="1233"/>
      <c r="TEU53" s="1233"/>
      <c r="TEV53" s="1232"/>
      <c r="TEW53" s="1233"/>
      <c r="TEX53" s="1233"/>
      <c r="TEY53" s="1233"/>
      <c r="TEZ53" s="1233"/>
      <c r="TFA53" s="1233"/>
      <c r="TFB53" s="1233"/>
      <c r="TFC53" s="1233"/>
      <c r="TFD53" s="1233"/>
      <c r="TFE53" s="1232"/>
      <c r="TFF53" s="1233"/>
      <c r="TFG53" s="1233"/>
      <c r="TFH53" s="1233"/>
      <c r="TFI53" s="1233"/>
      <c r="TFJ53" s="1233"/>
      <c r="TFK53" s="1233"/>
      <c r="TFL53" s="1233"/>
      <c r="TFM53" s="1233"/>
      <c r="TFN53" s="1232"/>
      <c r="TFO53" s="1233"/>
      <c r="TFP53" s="1233"/>
      <c r="TFQ53" s="1233"/>
      <c r="TFR53" s="1233"/>
      <c r="TFS53" s="1233"/>
      <c r="TFT53" s="1233"/>
      <c r="TFU53" s="1233"/>
      <c r="TFV53" s="1233"/>
      <c r="TFW53" s="1232"/>
      <c r="TFX53" s="1233"/>
      <c r="TFY53" s="1233"/>
      <c r="TFZ53" s="1233"/>
      <c r="TGA53" s="1233"/>
      <c r="TGB53" s="1233"/>
      <c r="TGC53" s="1233"/>
      <c r="TGD53" s="1233"/>
      <c r="TGE53" s="1233"/>
      <c r="TGF53" s="1232"/>
      <c r="TGG53" s="1233"/>
      <c r="TGH53" s="1233"/>
      <c r="TGI53" s="1233"/>
      <c r="TGJ53" s="1233"/>
      <c r="TGK53" s="1233"/>
      <c r="TGL53" s="1233"/>
      <c r="TGM53" s="1233"/>
      <c r="TGN53" s="1233"/>
      <c r="TGO53" s="1232"/>
      <c r="TGP53" s="1233"/>
      <c r="TGQ53" s="1233"/>
      <c r="TGR53" s="1233"/>
      <c r="TGS53" s="1233"/>
      <c r="TGT53" s="1233"/>
      <c r="TGU53" s="1233"/>
      <c r="TGV53" s="1233"/>
      <c r="TGW53" s="1233"/>
      <c r="TGX53" s="1232"/>
      <c r="TGY53" s="1233"/>
      <c r="TGZ53" s="1233"/>
      <c r="THA53" s="1233"/>
      <c r="THB53" s="1233"/>
      <c r="THC53" s="1233"/>
      <c r="THD53" s="1233"/>
      <c r="THE53" s="1233"/>
      <c r="THF53" s="1233"/>
      <c r="THG53" s="1232"/>
      <c r="THH53" s="1233"/>
      <c r="THI53" s="1233"/>
      <c r="THJ53" s="1233"/>
      <c r="THK53" s="1233"/>
      <c r="THL53" s="1233"/>
      <c r="THM53" s="1233"/>
      <c r="THN53" s="1233"/>
      <c r="THO53" s="1233"/>
      <c r="THP53" s="1232"/>
      <c r="THQ53" s="1233"/>
      <c r="THR53" s="1233"/>
      <c r="THS53" s="1233"/>
      <c r="THT53" s="1233"/>
      <c r="THU53" s="1233"/>
      <c r="THV53" s="1233"/>
      <c r="THW53" s="1233"/>
      <c r="THX53" s="1233"/>
      <c r="THY53" s="1232"/>
      <c r="THZ53" s="1233"/>
      <c r="TIA53" s="1233"/>
      <c r="TIB53" s="1233"/>
      <c r="TIC53" s="1233"/>
      <c r="TID53" s="1233"/>
      <c r="TIE53" s="1233"/>
      <c r="TIF53" s="1233"/>
      <c r="TIG53" s="1233"/>
      <c r="TIH53" s="1232"/>
      <c r="TII53" s="1233"/>
      <c r="TIJ53" s="1233"/>
      <c r="TIK53" s="1233"/>
      <c r="TIL53" s="1233"/>
      <c r="TIM53" s="1233"/>
      <c r="TIN53" s="1233"/>
      <c r="TIO53" s="1233"/>
      <c r="TIP53" s="1233"/>
      <c r="TIQ53" s="1232"/>
      <c r="TIR53" s="1233"/>
      <c r="TIS53" s="1233"/>
      <c r="TIT53" s="1233"/>
      <c r="TIU53" s="1233"/>
      <c r="TIV53" s="1233"/>
      <c r="TIW53" s="1233"/>
      <c r="TIX53" s="1233"/>
      <c r="TIY53" s="1233"/>
      <c r="TIZ53" s="1232"/>
      <c r="TJA53" s="1233"/>
      <c r="TJB53" s="1233"/>
      <c r="TJC53" s="1233"/>
      <c r="TJD53" s="1233"/>
      <c r="TJE53" s="1233"/>
      <c r="TJF53" s="1233"/>
      <c r="TJG53" s="1233"/>
      <c r="TJH53" s="1233"/>
      <c r="TJI53" s="1232"/>
      <c r="TJJ53" s="1233"/>
      <c r="TJK53" s="1233"/>
      <c r="TJL53" s="1233"/>
      <c r="TJM53" s="1233"/>
      <c r="TJN53" s="1233"/>
      <c r="TJO53" s="1233"/>
      <c r="TJP53" s="1233"/>
      <c r="TJQ53" s="1233"/>
      <c r="TJR53" s="1232"/>
      <c r="TJS53" s="1233"/>
      <c r="TJT53" s="1233"/>
      <c r="TJU53" s="1233"/>
      <c r="TJV53" s="1233"/>
      <c r="TJW53" s="1233"/>
      <c r="TJX53" s="1233"/>
      <c r="TJY53" s="1233"/>
      <c r="TJZ53" s="1233"/>
      <c r="TKA53" s="1232"/>
      <c r="TKB53" s="1233"/>
      <c r="TKC53" s="1233"/>
      <c r="TKD53" s="1233"/>
      <c r="TKE53" s="1233"/>
      <c r="TKF53" s="1233"/>
      <c r="TKG53" s="1233"/>
      <c r="TKH53" s="1233"/>
      <c r="TKI53" s="1233"/>
      <c r="TKJ53" s="1232"/>
      <c r="TKK53" s="1233"/>
      <c r="TKL53" s="1233"/>
      <c r="TKM53" s="1233"/>
      <c r="TKN53" s="1233"/>
      <c r="TKO53" s="1233"/>
      <c r="TKP53" s="1233"/>
      <c r="TKQ53" s="1233"/>
      <c r="TKR53" s="1233"/>
      <c r="TKS53" s="1232"/>
      <c r="TKT53" s="1233"/>
      <c r="TKU53" s="1233"/>
      <c r="TKV53" s="1233"/>
      <c r="TKW53" s="1233"/>
      <c r="TKX53" s="1233"/>
      <c r="TKY53" s="1233"/>
      <c r="TKZ53" s="1233"/>
      <c r="TLA53" s="1233"/>
      <c r="TLB53" s="1232"/>
      <c r="TLC53" s="1233"/>
      <c r="TLD53" s="1233"/>
      <c r="TLE53" s="1233"/>
      <c r="TLF53" s="1233"/>
      <c r="TLG53" s="1233"/>
      <c r="TLH53" s="1233"/>
      <c r="TLI53" s="1233"/>
      <c r="TLJ53" s="1233"/>
      <c r="TLK53" s="1232"/>
      <c r="TLL53" s="1233"/>
      <c r="TLM53" s="1233"/>
      <c r="TLN53" s="1233"/>
      <c r="TLO53" s="1233"/>
      <c r="TLP53" s="1233"/>
      <c r="TLQ53" s="1233"/>
      <c r="TLR53" s="1233"/>
      <c r="TLS53" s="1233"/>
      <c r="TLT53" s="1232"/>
      <c r="TLU53" s="1233"/>
      <c r="TLV53" s="1233"/>
      <c r="TLW53" s="1233"/>
      <c r="TLX53" s="1233"/>
      <c r="TLY53" s="1233"/>
      <c r="TLZ53" s="1233"/>
      <c r="TMA53" s="1233"/>
      <c r="TMB53" s="1233"/>
      <c r="TMC53" s="1232"/>
      <c r="TMD53" s="1233"/>
      <c r="TME53" s="1233"/>
      <c r="TMF53" s="1233"/>
      <c r="TMG53" s="1233"/>
      <c r="TMH53" s="1233"/>
      <c r="TMI53" s="1233"/>
      <c r="TMJ53" s="1233"/>
      <c r="TMK53" s="1233"/>
      <c r="TML53" s="1232"/>
      <c r="TMM53" s="1233"/>
      <c r="TMN53" s="1233"/>
      <c r="TMO53" s="1233"/>
      <c r="TMP53" s="1233"/>
      <c r="TMQ53" s="1233"/>
      <c r="TMR53" s="1233"/>
      <c r="TMS53" s="1233"/>
      <c r="TMT53" s="1233"/>
      <c r="TMU53" s="1232"/>
      <c r="TMV53" s="1233"/>
      <c r="TMW53" s="1233"/>
      <c r="TMX53" s="1233"/>
      <c r="TMY53" s="1233"/>
      <c r="TMZ53" s="1233"/>
      <c r="TNA53" s="1233"/>
      <c r="TNB53" s="1233"/>
      <c r="TNC53" s="1233"/>
      <c r="TND53" s="1232"/>
      <c r="TNE53" s="1233"/>
      <c r="TNF53" s="1233"/>
      <c r="TNG53" s="1233"/>
      <c r="TNH53" s="1233"/>
      <c r="TNI53" s="1233"/>
      <c r="TNJ53" s="1233"/>
      <c r="TNK53" s="1233"/>
      <c r="TNL53" s="1233"/>
      <c r="TNM53" s="1232"/>
      <c r="TNN53" s="1233"/>
      <c r="TNO53" s="1233"/>
      <c r="TNP53" s="1233"/>
      <c r="TNQ53" s="1233"/>
      <c r="TNR53" s="1233"/>
      <c r="TNS53" s="1233"/>
      <c r="TNT53" s="1233"/>
      <c r="TNU53" s="1233"/>
      <c r="TNV53" s="1232"/>
      <c r="TNW53" s="1233"/>
      <c r="TNX53" s="1233"/>
      <c r="TNY53" s="1233"/>
      <c r="TNZ53" s="1233"/>
      <c r="TOA53" s="1233"/>
      <c r="TOB53" s="1233"/>
      <c r="TOC53" s="1233"/>
      <c r="TOD53" s="1233"/>
      <c r="TOE53" s="1232"/>
      <c r="TOF53" s="1233"/>
      <c r="TOG53" s="1233"/>
      <c r="TOH53" s="1233"/>
      <c r="TOI53" s="1233"/>
      <c r="TOJ53" s="1233"/>
      <c r="TOK53" s="1233"/>
      <c r="TOL53" s="1233"/>
      <c r="TOM53" s="1233"/>
      <c r="TON53" s="1232"/>
      <c r="TOO53" s="1233"/>
      <c r="TOP53" s="1233"/>
      <c r="TOQ53" s="1233"/>
      <c r="TOR53" s="1233"/>
      <c r="TOS53" s="1233"/>
      <c r="TOT53" s="1233"/>
      <c r="TOU53" s="1233"/>
      <c r="TOV53" s="1233"/>
      <c r="TOW53" s="1232"/>
      <c r="TOX53" s="1233"/>
      <c r="TOY53" s="1233"/>
      <c r="TOZ53" s="1233"/>
      <c r="TPA53" s="1233"/>
      <c r="TPB53" s="1233"/>
      <c r="TPC53" s="1233"/>
      <c r="TPD53" s="1233"/>
      <c r="TPE53" s="1233"/>
      <c r="TPF53" s="1232"/>
      <c r="TPG53" s="1233"/>
      <c r="TPH53" s="1233"/>
      <c r="TPI53" s="1233"/>
      <c r="TPJ53" s="1233"/>
      <c r="TPK53" s="1233"/>
      <c r="TPL53" s="1233"/>
      <c r="TPM53" s="1233"/>
      <c r="TPN53" s="1233"/>
      <c r="TPO53" s="1232"/>
      <c r="TPP53" s="1233"/>
      <c r="TPQ53" s="1233"/>
      <c r="TPR53" s="1233"/>
      <c r="TPS53" s="1233"/>
      <c r="TPT53" s="1233"/>
      <c r="TPU53" s="1233"/>
      <c r="TPV53" s="1233"/>
      <c r="TPW53" s="1233"/>
      <c r="TPX53" s="1232"/>
      <c r="TPY53" s="1233"/>
      <c r="TPZ53" s="1233"/>
      <c r="TQA53" s="1233"/>
      <c r="TQB53" s="1233"/>
      <c r="TQC53" s="1233"/>
      <c r="TQD53" s="1233"/>
      <c r="TQE53" s="1233"/>
      <c r="TQF53" s="1233"/>
      <c r="TQG53" s="1232"/>
      <c r="TQH53" s="1233"/>
      <c r="TQI53" s="1233"/>
      <c r="TQJ53" s="1233"/>
      <c r="TQK53" s="1233"/>
      <c r="TQL53" s="1233"/>
      <c r="TQM53" s="1233"/>
      <c r="TQN53" s="1233"/>
      <c r="TQO53" s="1233"/>
      <c r="TQP53" s="1232"/>
      <c r="TQQ53" s="1233"/>
      <c r="TQR53" s="1233"/>
      <c r="TQS53" s="1233"/>
      <c r="TQT53" s="1233"/>
      <c r="TQU53" s="1233"/>
      <c r="TQV53" s="1233"/>
      <c r="TQW53" s="1233"/>
      <c r="TQX53" s="1233"/>
      <c r="TQY53" s="1232"/>
      <c r="TQZ53" s="1233"/>
      <c r="TRA53" s="1233"/>
      <c r="TRB53" s="1233"/>
      <c r="TRC53" s="1233"/>
      <c r="TRD53" s="1233"/>
      <c r="TRE53" s="1233"/>
      <c r="TRF53" s="1233"/>
      <c r="TRG53" s="1233"/>
      <c r="TRH53" s="1232"/>
      <c r="TRI53" s="1233"/>
      <c r="TRJ53" s="1233"/>
      <c r="TRK53" s="1233"/>
      <c r="TRL53" s="1233"/>
      <c r="TRM53" s="1233"/>
      <c r="TRN53" s="1233"/>
      <c r="TRO53" s="1233"/>
      <c r="TRP53" s="1233"/>
      <c r="TRQ53" s="1232"/>
      <c r="TRR53" s="1233"/>
      <c r="TRS53" s="1233"/>
      <c r="TRT53" s="1233"/>
      <c r="TRU53" s="1233"/>
      <c r="TRV53" s="1233"/>
      <c r="TRW53" s="1233"/>
      <c r="TRX53" s="1233"/>
      <c r="TRY53" s="1233"/>
      <c r="TRZ53" s="1232"/>
      <c r="TSA53" s="1233"/>
      <c r="TSB53" s="1233"/>
      <c r="TSC53" s="1233"/>
      <c r="TSD53" s="1233"/>
      <c r="TSE53" s="1233"/>
      <c r="TSF53" s="1233"/>
      <c r="TSG53" s="1233"/>
      <c r="TSH53" s="1233"/>
      <c r="TSI53" s="1232"/>
      <c r="TSJ53" s="1233"/>
      <c r="TSK53" s="1233"/>
      <c r="TSL53" s="1233"/>
      <c r="TSM53" s="1233"/>
      <c r="TSN53" s="1233"/>
      <c r="TSO53" s="1233"/>
      <c r="TSP53" s="1233"/>
      <c r="TSQ53" s="1233"/>
      <c r="TSR53" s="1232"/>
      <c r="TSS53" s="1233"/>
      <c r="TST53" s="1233"/>
      <c r="TSU53" s="1233"/>
      <c r="TSV53" s="1233"/>
      <c r="TSW53" s="1233"/>
      <c r="TSX53" s="1233"/>
      <c r="TSY53" s="1233"/>
      <c r="TSZ53" s="1233"/>
      <c r="TTA53" s="1232"/>
      <c r="TTB53" s="1233"/>
      <c r="TTC53" s="1233"/>
      <c r="TTD53" s="1233"/>
      <c r="TTE53" s="1233"/>
      <c r="TTF53" s="1233"/>
      <c r="TTG53" s="1233"/>
      <c r="TTH53" s="1233"/>
      <c r="TTI53" s="1233"/>
      <c r="TTJ53" s="1232"/>
      <c r="TTK53" s="1233"/>
      <c r="TTL53" s="1233"/>
      <c r="TTM53" s="1233"/>
      <c r="TTN53" s="1233"/>
      <c r="TTO53" s="1233"/>
      <c r="TTP53" s="1233"/>
      <c r="TTQ53" s="1233"/>
      <c r="TTR53" s="1233"/>
      <c r="TTS53" s="1232"/>
      <c r="TTT53" s="1233"/>
      <c r="TTU53" s="1233"/>
      <c r="TTV53" s="1233"/>
      <c r="TTW53" s="1233"/>
      <c r="TTX53" s="1233"/>
      <c r="TTY53" s="1233"/>
      <c r="TTZ53" s="1233"/>
      <c r="TUA53" s="1233"/>
      <c r="TUB53" s="1232"/>
      <c r="TUC53" s="1233"/>
      <c r="TUD53" s="1233"/>
      <c r="TUE53" s="1233"/>
      <c r="TUF53" s="1233"/>
      <c r="TUG53" s="1233"/>
      <c r="TUH53" s="1233"/>
      <c r="TUI53" s="1233"/>
      <c r="TUJ53" s="1233"/>
      <c r="TUK53" s="1232"/>
      <c r="TUL53" s="1233"/>
      <c r="TUM53" s="1233"/>
      <c r="TUN53" s="1233"/>
      <c r="TUO53" s="1233"/>
      <c r="TUP53" s="1233"/>
      <c r="TUQ53" s="1233"/>
      <c r="TUR53" s="1233"/>
      <c r="TUS53" s="1233"/>
      <c r="TUT53" s="1232"/>
      <c r="TUU53" s="1233"/>
      <c r="TUV53" s="1233"/>
      <c r="TUW53" s="1233"/>
      <c r="TUX53" s="1233"/>
      <c r="TUY53" s="1233"/>
      <c r="TUZ53" s="1233"/>
      <c r="TVA53" s="1233"/>
      <c r="TVB53" s="1233"/>
      <c r="TVC53" s="1232"/>
      <c r="TVD53" s="1233"/>
      <c r="TVE53" s="1233"/>
      <c r="TVF53" s="1233"/>
      <c r="TVG53" s="1233"/>
      <c r="TVH53" s="1233"/>
      <c r="TVI53" s="1233"/>
      <c r="TVJ53" s="1233"/>
      <c r="TVK53" s="1233"/>
      <c r="TVL53" s="1232"/>
      <c r="TVM53" s="1233"/>
      <c r="TVN53" s="1233"/>
      <c r="TVO53" s="1233"/>
      <c r="TVP53" s="1233"/>
      <c r="TVQ53" s="1233"/>
      <c r="TVR53" s="1233"/>
      <c r="TVS53" s="1233"/>
      <c r="TVT53" s="1233"/>
      <c r="TVU53" s="1232"/>
      <c r="TVV53" s="1233"/>
      <c r="TVW53" s="1233"/>
      <c r="TVX53" s="1233"/>
      <c r="TVY53" s="1233"/>
      <c r="TVZ53" s="1233"/>
      <c r="TWA53" s="1233"/>
      <c r="TWB53" s="1233"/>
      <c r="TWC53" s="1233"/>
      <c r="TWD53" s="1232"/>
      <c r="TWE53" s="1233"/>
      <c r="TWF53" s="1233"/>
      <c r="TWG53" s="1233"/>
      <c r="TWH53" s="1233"/>
      <c r="TWI53" s="1233"/>
      <c r="TWJ53" s="1233"/>
      <c r="TWK53" s="1233"/>
      <c r="TWL53" s="1233"/>
      <c r="TWM53" s="1232"/>
      <c r="TWN53" s="1233"/>
      <c r="TWO53" s="1233"/>
      <c r="TWP53" s="1233"/>
      <c r="TWQ53" s="1233"/>
      <c r="TWR53" s="1233"/>
      <c r="TWS53" s="1233"/>
      <c r="TWT53" s="1233"/>
      <c r="TWU53" s="1233"/>
      <c r="TWV53" s="1232"/>
      <c r="TWW53" s="1233"/>
      <c r="TWX53" s="1233"/>
      <c r="TWY53" s="1233"/>
      <c r="TWZ53" s="1233"/>
      <c r="TXA53" s="1233"/>
      <c r="TXB53" s="1233"/>
      <c r="TXC53" s="1233"/>
      <c r="TXD53" s="1233"/>
      <c r="TXE53" s="1232"/>
      <c r="TXF53" s="1233"/>
      <c r="TXG53" s="1233"/>
      <c r="TXH53" s="1233"/>
      <c r="TXI53" s="1233"/>
      <c r="TXJ53" s="1233"/>
      <c r="TXK53" s="1233"/>
      <c r="TXL53" s="1233"/>
      <c r="TXM53" s="1233"/>
      <c r="TXN53" s="1232"/>
      <c r="TXO53" s="1233"/>
      <c r="TXP53" s="1233"/>
      <c r="TXQ53" s="1233"/>
      <c r="TXR53" s="1233"/>
      <c r="TXS53" s="1233"/>
      <c r="TXT53" s="1233"/>
      <c r="TXU53" s="1233"/>
      <c r="TXV53" s="1233"/>
      <c r="TXW53" s="1232"/>
      <c r="TXX53" s="1233"/>
      <c r="TXY53" s="1233"/>
      <c r="TXZ53" s="1233"/>
      <c r="TYA53" s="1233"/>
      <c r="TYB53" s="1233"/>
      <c r="TYC53" s="1233"/>
      <c r="TYD53" s="1233"/>
      <c r="TYE53" s="1233"/>
      <c r="TYF53" s="1232"/>
      <c r="TYG53" s="1233"/>
      <c r="TYH53" s="1233"/>
      <c r="TYI53" s="1233"/>
      <c r="TYJ53" s="1233"/>
      <c r="TYK53" s="1233"/>
      <c r="TYL53" s="1233"/>
      <c r="TYM53" s="1233"/>
      <c r="TYN53" s="1233"/>
      <c r="TYO53" s="1232"/>
      <c r="TYP53" s="1233"/>
      <c r="TYQ53" s="1233"/>
      <c r="TYR53" s="1233"/>
      <c r="TYS53" s="1233"/>
      <c r="TYT53" s="1233"/>
      <c r="TYU53" s="1233"/>
      <c r="TYV53" s="1233"/>
      <c r="TYW53" s="1233"/>
      <c r="TYX53" s="1232"/>
      <c r="TYY53" s="1233"/>
      <c r="TYZ53" s="1233"/>
      <c r="TZA53" s="1233"/>
      <c r="TZB53" s="1233"/>
      <c r="TZC53" s="1233"/>
      <c r="TZD53" s="1233"/>
      <c r="TZE53" s="1233"/>
      <c r="TZF53" s="1233"/>
      <c r="TZG53" s="1232"/>
      <c r="TZH53" s="1233"/>
      <c r="TZI53" s="1233"/>
      <c r="TZJ53" s="1233"/>
      <c r="TZK53" s="1233"/>
      <c r="TZL53" s="1233"/>
      <c r="TZM53" s="1233"/>
      <c r="TZN53" s="1233"/>
      <c r="TZO53" s="1233"/>
      <c r="TZP53" s="1232"/>
      <c r="TZQ53" s="1233"/>
      <c r="TZR53" s="1233"/>
      <c r="TZS53" s="1233"/>
      <c r="TZT53" s="1233"/>
      <c r="TZU53" s="1233"/>
      <c r="TZV53" s="1233"/>
      <c r="TZW53" s="1233"/>
      <c r="TZX53" s="1233"/>
      <c r="TZY53" s="1232"/>
      <c r="TZZ53" s="1233"/>
      <c r="UAA53" s="1233"/>
      <c r="UAB53" s="1233"/>
      <c r="UAC53" s="1233"/>
      <c r="UAD53" s="1233"/>
      <c r="UAE53" s="1233"/>
      <c r="UAF53" s="1233"/>
      <c r="UAG53" s="1233"/>
      <c r="UAH53" s="1232"/>
      <c r="UAI53" s="1233"/>
      <c r="UAJ53" s="1233"/>
      <c r="UAK53" s="1233"/>
      <c r="UAL53" s="1233"/>
      <c r="UAM53" s="1233"/>
      <c r="UAN53" s="1233"/>
      <c r="UAO53" s="1233"/>
      <c r="UAP53" s="1233"/>
      <c r="UAQ53" s="1232"/>
      <c r="UAR53" s="1233"/>
      <c r="UAS53" s="1233"/>
      <c r="UAT53" s="1233"/>
      <c r="UAU53" s="1233"/>
      <c r="UAV53" s="1233"/>
      <c r="UAW53" s="1233"/>
      <c r="UAX53" s="1233"/>
      <c r="UAY53" s="1233"/>
      <c r="UAZ53" s="1232"/>
      <c r="UBA53" s="1233"/>
      <c r="UBB53" s="1233"/>
      <c r="UBC53" s="1233"/>
      <c r="UBD53" s="1233"/>
      <c r="UBE53" s="1233"/>
      <c r="UBF53" s="1233"/>
      <c r="UBG53" s="1233"/>
      <c r="UBH53" s="1233"/>
      <c r="UBI53" s="1232"/>
      <c r="UBJ53" s="1233"/>
      <c r="UBK53" s="1233"/>
      <c r="UBL53" s="1233"/>
      <c r="UBM53" s="1233"/>
      <c r="UBN53" s="1233"/>
      <c r="UBO53" s="1233"/>
      <c r="UBP53" s="1233"/>
      <c r="UBQ53" s="1233"/>
      <c r="UBR53" s="1232"/>
      <c r="UBS53" s="1233"/>
      <c r="UBT53" s="1233"/>
      <c r="UBU53" s="1233"/>
      <c r="UBV53" s="1233"/>
      <c r="UBW53" s="1233"/>
      <c r="UBX53" s="1233"/>
      <c r="UBY53" s="1233"/>
      <c r="UBZ53" s="1233"/>
      <c r="UCA53" s="1232"/>
      <c r="UCB53" s="1233"/>
      <c r="UCC53" s="1233"/>
      <c r="UCD53" s="1233"/>
      <c r="UCE53" s="1233"/>
      <c r="UCF53" s="1233"/>
      <c r="UCG53" s="1233"/>
      <c r="UCH53" s="1233"/>
      <c r="UCI53" s="1233"/>
      <c r="UCJ53" s="1232"/>
      <c r="UCK53" s="1233"/>
      <c r="UCL53" s="1233"/>
      <c r="UCM53" s="1233"/>
      <c r="UCN53" s="1233"/>
      <c r="UCO53" s="1233"/>
      <c r="UCP53" s="1233"/>
      <c r="UCQ53" s="1233"/>
      <c r="UCR53" s="1233"/>
      <c r="UCS53" s="1232"/>
      <c r="UCT53" s="1233"/>
      <c r="UCU53" s="1233"/>
      <c r="UCV53" s="1233"/>
      <c r="UCW53" s="1233"/>
      <c r="UCX53" s="1233"/>
      <c r="UCY53" s="1233"/>
      <c r="UCZ53" s="1233"/>
      <c r="UDA53" s="1233"/>
      <c r="UDB53" s="1232"/>
      <c r="UDC53" s="1233"/>
      <c r="UDD53" s="1233"/>
      <c r="UDE53" s="1233"/>
      <c r="UDF53" s="1233"/>
      <c r="UDG53" s="1233"/>
      <c r="UDH53" s="1233"/>
      <c r="UDI53" s="1233"/>
      <c r="UDJ53" s="1233"/>
      <c r="UDK53" s="1232"/>
      <c r="UDL53" s="1233"/>
      <c r="UDM53" s="1233"/>
      <c r="UDN53" s="1233"/>
      <c r="UDO53" s="1233"/>
      <c r="UDP53" s="1233"/>
      <c r="UDQ53" s="1233"/>
      <c r="UDR53" s="1233"/>
      <c r="UDS53" s="1233"/>
      <c r="UDT53" s="1232"/>
      <c r="UDU53" s="1233"/>
      <c r="UDV53" s="1233"/>
      <c r="UDW53" s="1233"/>
      <c r="UDX53" s="1233"/>
      <c r="UDY53" s="1233"/>
      <c r="UDZ53" s="1233"/>
      <c r="UEA53" s="1233"/>
      <c r="UEB53" s="1233"/>
      <c r="UEC53" s="1232"/>
      <c r="UED53" s="1233"/>
      <c r="UEE53" s="1233"/>
      <c r="UEF53" s="1233"/>
      <c r="UEG53" s="1233"/>
      <c r="UEH53" s="1233"/>
      <c r="UEI53" s="1233"/>
      <c r="UEJ53" s="1233"/>
      <c r="UEK53" s="1233"/>
      <c r="UEL53" s="1232"/>
      <c r="UEM53" s="1233"/>
      <c r="UEN53" s="1233"/>
      <c r="UEO53" s="1233"/>
      <c r="UEP53" s="1233"/>
      <c r="UEQ53" s="1233"/>
      <c r="UER53" s="1233"/>
      <c r="UES53" s="1233"/>
      <c r="UET53" s="1233"/>
      <c r="UEU53" s="1232"/>
      <c r="UEV53" s="1233"/>
      <c r="UEW53" s="1233"/>
      <c r="UEX53" s="1233"/>
      <c r="UEY53" s="1233"/>
      <c r="UEZ53" s="1233"/>
      <c r="UFA53" s="1233"/>
      <c r="UFB53" s="1233"/>
      <c r="UFC53" s="1233"/>
      <c r="UFD53" s="1232"/>
      <c r="UFE53" s="1233"/>
      <c r="UFF53" s="1233"/>
      <c r="UFG53" s="1233"/>
      <c r="UFH53" s="1233"/>
      <c r="UFI53" s="1233"/>
      <c r="UFJ53" s="1233"/>
      <c r="UFK53" s="1233"/>
      <c r="UFL53" s="1233"/>
      <c r="UFM53" s="1232"/>
      <c r="UFN53" s="1233"/>
      <c r="UFO53" s="1233"/>
      <c r="UFP53" s="1233"/>
      <c r="UFQ53" s="1233"/>
      <c r="UFR53" s="1233"/>
      <c r="UFS53" s="1233"/>
      <c r="UFT53" s="1233"/>
      <c r="UFU53" s="1233"/>
      <c r="UFV53" s="1232"/>
      <c r="UFW53" s="1233"/>
      <c r="UFX53" s="1233"/>
      <c r="UFY53" s="1233"/>
      <c r="UFZ53" s="1233"/>
      <c r="UGA53" s="1233"/>
      <c r="UGB53" s="1233"/>
      <c r="UGC53" s="1233"/>
      <c r="UGD53" s="1233"/>
      <c r="UGE53" s="1232"/>
      <c r="UGF53" s="1233"/>
      <c r="UGG53" s="1233"/>
      <c r="UGH53" s="1233"/>
      <c r="UGI53" s="1233"/>
      <c r="UGJ53" s="1233"/>
      <c r="UGK53" s="1233"/>
      <c r="UGL53" s="1233"/>
      <c r="UGM53" s="1233"/>
      <c r="UGN53" s="1232"/>
      <c r="UGO53" s="1233"/>
      <c r="UGP53" s="1233"/>
      <c r="UGQ53" s="1233"/>
      <c r="UGR53" s="1233"/>
      <c r="UGS53" s="1233"/>
      <c r="UGT53" s="1233"/>
      <c r="UGU53" s="1233"/>
      <c r="UGV53" s="1233"/>
      <c r="UGW53" s="1232"/>
      <c r="UGX53" s="1233"/>
      <c r="UGY53" s="1233"/>
      <c r="UGZ53" s="1233"/>
      <c r="UHA53" s="1233"/>
      <c r="UHB53" s="1233"/>
      <c r="UHC53" s="1233"/>
      <c r="UHD53" s="1233"/>
      <c r="UHE53" s="1233"/>
      <c r="UHF53" s="1232"/>
      <c r="UHG53" s="1233"/>
      <c r="UHH53" s="1233"/>
      <c r="UHI53" s="1233"/>
      <c r="UHJ53" s="1233"/>
      <c r="UHK53" s="1233"/>
      <c r="UHL53" s="1233"/>
      <c r="UHM53" s="1233"/>
      <c r="UHN53" s="1233"/>
      <c r="UHO53" s="1232"/>
      <c r="UHP53" s="1233"/>
      <c r="UHQ53" s="1233"/>
      <c r="UHR53" s="1233"/>
      <c r="UHS53" s="1233"/>
      <c r="UHT53" s="1233"/>
      <c r="UHU53" s="1233"/>
      <c r="UHV53" s="1233"/>
      <c r="UHW53" s="1233"/>
      <c r="UHX53" s="1232"/>
      <c r="UHY53" s="1233"/>
      <c r="UHZ53" s="1233"/>
      <c r="UIA53" s="1233"/>
      <c r="UIB53" s="1233"/>
      <c r="UIC53" s="1233"/>
      <c r="UID53" s="1233"/>
      <c r="UIE53" s="1233"/>
      <c r="UIF53" s="1233"/>
      <c r="UIG53" s="1232"/>
      <c r="UIH53" s="1233"/>
      <c r="UII53" s="1233"/>
      <c r="UIJ53" s="1233"/>
      <c r="UIK53" s="1233"/>
      <c r="UIL53" s="1233"/>
      <c r="UIM53" s="1233"/>
      <c r="UIN53" s="1233"/>
      <c r="UIO53" s="1233"/>
      <c r="UIP53" s="1232"/>
      <c r="UIQ53" s="1233"/>
      <c r="UIR53" s="1233"/>
      <c r="UIS53" s="1233"/>
      <c r="UIT53" s="1233"/>
      <c r="UIU53" s="1233"/>
      <c r="UIV53" s="1233"/>
      <c r="UIW53" s="1233"/>
      <c r="UIX53" s="1233"/>
      <c r="UIY53" s="1232"/>
      <c r="UIZ53" s="1233"/>
      <c r="UJA53" s="1233"/>
      <c r="UJB53" s="1233"/>
      <c r="UJC53" s="1233"/>
      <c r="UJD53" s="1233"/>
      <c r="UJE53" s="1233"/>
      <c r="UJF53" s="1233"/>
      <c r="UJG53" s="1233"/>
      <c r="UJH53" s="1232"/>
      <c r="UJI53" s="1233"/>
      <c r="UJJ53" s="1233"/>
      <c r="UJK53" s="1233"/>
      <c r="UJL53" s="1233"/>
      <c r="UJM53" s="1233"/>
      <c r="UJN53" s="1233"/>
      <c r="UJO53" s="1233"/>
      <c r="UJP53" s="1233"/>
      <c r="UJQ53" s="1232"/>
      <c r="UJR53" s="1233"/>
      <c r="UJS53" s="1233"/>
      <c r="UJT53" s="1233"/>
      <c r="UJU53" s="1233"/>
      <c r="UJV53" s="1233"/>
      <c r="UJW53" s="1233"/>
      <c r="UJX53" s="1233"/>
      <c r="UJY53" s="1233"/>
      <c r="UJZ53" s="1232"/>
      <c r="UKA53" s="1233"/>
      <c r="UKB53" s="1233"/>
      <c r="UKC53" s="1233"/>
      <c r="UKD53" s="1233"/>
      <c r="UKE53" s="1233"/>
      <c r="UKF53" s="1233"/>
      <c r="UKG53" s="1233"/>
      <c r="UKH53" s="1233"/>
      <c r="UKI53" s="1232"/>
      <c r="UKJ53" s="1233"/>
      <c r="UKK53" s="1233"/>
      <c r="UKL53" s="1233"/>
      <c r="UKM53" s="1233"/>
      <c r="UKN53" s="1233"/>
      <c r="UKO53" s="1233"/>
      <c r="UKP53" s="1233"/>
      <c r="UKQ53" s="1233"/>
      <c r="UKR53" s="1232"/>
      <c r="UKS53" s="1233"/>
      <c r="UKT53" s="1233"/>
      <c r="UKU53" s="1233"/>
      <c r="UKV53" s="1233"/>
      <c r="UKW53" s="1233"/>
      <c r="UKX53" s="1233"/>
      <c r="UKY53" s="1233"/>
      <c r="UKZ53" s="1233"/>
      <c r="ULA53" s="1232"/>
      <c r="ULB53" s="1233"/>
      <c r="ULC53" s="1233"/>
      <c r="ULD53" s="1233"/>
      <c r="ULE53" s="1233"/>
      <c r="ULF53" s="1233"/>
      <c r="ULG53" s="1233"/>
      <c r="ULH53" s="1233"/>
      <c r="ULI53" s="1233"/>
      <c r="ULJ53" s="1232"/>
      <c r="ULK53" s="1233"/>
      <c r="ULL53" s="1233"/>
      <c r="ULM53" s="1233"/>
      <c r="ULN53" s="1233"/>
      <c r="ULO53" s="1233"/>
      <c r="ULP53" s="1233"/>
      <c r="ULQ53" s="1233"/>
      <c r="ULR53" s="1233"/>
      <c r="ULS53" s="1232"/>
      <c r="ULT53" s="1233"/>
      <c r="ULU53" s="1233"/>
      <c r="ULV53" s="1233"/>
      <c r="ULW53" s="1233"/>
      <c r="ULX53" s="1233"/>
      <c r="ULY53" s="1233"/>
      <c r="ULZ53" s="1233"/>
      <c r="UMA53" s="1233"/>
      <c r="UMB53" s="1232"/>
      <c r="UMC53" s="1233"/>
      <c r="UMD53" s="1233"/>
      <c r="UME53" s="1233"/>
      <c r="UMF53" s="1233"/>
      <c r="UMG53" s="1233"/>
      <c r="UMH53" s="1233"/>
      <c r="UMI53" s="1233"/>
      <c r="UMJ53" s="1233"/>
      <c r="UMK53" s="1232"/>
      <c r="UML53" s="1233"/>
      <c r="UMM53" s="1233"/>
      <c r="UMN53" s="1233"/>
      <c r="UMO53" s="1233"/>
      <c r="UMP53" s="1233"/>
      <c r="UMQ53" s="1233"/>
      <c r="UMR53" s="1233"/>
      <c r="UMS53" s="1233"/>
      <c r="UMT53" s="1232"/>
      <c r="UMU53" s="1233"/>
      <c r="UMV53" s="1233"/>
      <c r="UMW53" s="1233"/>
      <c r="UMX53" s="1233"/>
      <c r="UMY53" s="1233"/>
      <c r="UMZ53" s="1233"/>
      <c r="UNA53" s="1233"/>
      <c r="UNB53" s="1233"/>
      <c r="UNC53" s="1232"/>
      <c r="UND53" s="1233"/>
      <c r="UNE53" s="1233"/>
      <c r="UNF53" s="1233"/>
      <c r="UNG53" s="1233"/>
      <c r="UNH53" s="1233"/>
      <c r="UNI53" s="1233"/>
      <c r="UNJ53" s="1233"/>
      <c r="UNK53" s="1233"/>
      <c r="UNL53" s="1232"/>
      <c r="UNM53" s="1233"/>
      <c r="UNN53" s="1233"/>
      <c r="UNO53" s="1233"/>
      <c r="UNP53" s="1233"/>
      <c r="UNQ53" s="1233"/>
      <c r="UNR53" s="1233"/>
      <c r="UNS53" s="1233"/>
      <c r="UNT53" s="1233"/>
      <c r="UNU53" s="1232"/>
      <c r="UNV53" s="1233"/>
      <c r="UNW53" s="1233"/>
      <c r="UNX53" s="1233"/>
      <c r="UNY53" s="1233"/>
      <c r="UNZ53" s="1233"/>
      <c r="UOA53" s="1233"/>
      <c r="UOB53" s="1233"/>
      <c r="UOC53" s="1233"/>
      <c r="UOD53" s="1232"/>
      <c r="UOE53" s="1233"/>
      <c r="UOF53" s="1233"/>
      <c r="UOG53" s="1233"/>
      <c r="UOH53" s="1233"/>
      <c r="UOI53" s="1233"/>
      <c r="UOJ53" s="1233"/>
      <c r="UOK53" s="1233"/>
      <c r="UOL53" s="1233"/>
      <c r="UOM53" s="1232"/>
      <c r="UON53" s="1233"/>
      <c r="UOO53" s="1233"/>
      <c r="UOP53" s="1233"/>
      <c r="UOQ53" s="1233"/>
      <c r="UOR53" s="1233"/>
      <c r="UOS53" s="1233"/>
      <c r="UOT53" s="1233"/>
      <c r="UOU53" s="1233"/>
      <c r="UOV53" s="1232"/>
      <c r="UOW53" s="1233"/>
      <c r="UOX53" s="1233"/>
      <c r="UOY53" s="1233"/>
      <c r="UOZ53" s="1233"/>
      <c r="UPA53" s="1233"/>
      <c r="UPB53" s="1233"/>
      <c r="UPC53" s="1233"/>
      <c r="UPD53" s="1233"/>
      <c r="UPE53" s="1232"/>
      <c r="UPF53" s="1233"/>
      <c r="UPG53" s="1233"/>
      <c r="UPH53" s="1233"/>
      <c r="UPI53" s="1233"/>
      <c r="UPJ53" s="1233"/>
      <c r="UPK53" s="1233"/>
      <c r="UPL53" s="1233"/>
      <c r="UPM53" s="1233"/>
      <c r="UPN53" s="1232"/>
      <c r="UPO53" s="1233"/>
      <c r="UPP53" s="1233"/>
      <c r="UPQ53" s="1233"/>
      <c r="UPR53" s="1233"/>
      <c r="UPS53" s="1233"/>
      <c r="UPT53" s="1233"/>
      <c r="UPU53" s="1233"/>
      <c r="UPV53" s="1233"/>
      <c r="UPW53" s="1232"/>
      <c r="UPX53" s="1233"/>
      <c r="UPY53" s="1233"/>
      <c r="UPZ53" s="1233"/>
      <c r="UQA53" s="1233"/>
      <c r="UQB53" s="1233"/>
      <c r="UQC53" s="1233"/>
      <c r="UQD53" s="1233"/>
      <c r="UQE53" s="1233"/>
      <c r="UQF53" s="1232"/>
      <c r="UQG53" s="1233"/>
      <c r="UQH53" s="1233"/>
      <c r="UQI53" s="1233"/>
      <c r="UQJ53" s="1233"/>
      <c r="UQK53" s="1233"/>
      <c r="UQL53" s="1233"/>
      <c r="UQM53" s="1233"/>
      <c r="UQN53" s="1233"/>
      <c r="UQO53" s="1232"/>
      <c r="UQP53" s="1233"/>
      <c r="UQQ53" s="1233"/>
      <c r="UQR53" s="1233"/>
      <c r="UQS53" s="1233"/>
      <c r="UQT53" s="1233"/>
      <c r="UQU53" s="1233"/>
      <c r="UQV53" s="1233"/>
      <c r="UQW53" s="1233"/>
      <c r="UQX53" s="1232"/>
      <c r="UQY53" s="1233"/>
      <c r="UQZ53" s="1233"/>
      <c r="URA53" s="1233"/>
      <c r="URB53" s="1233"/>
      <c r="URC53" s="1233"/>
      <c r="URD53" s="1233"/>
      <c r="URE53" s="1233"/>
      <c r="URF53" s="1233"/>
      <c r="URG53" s="1232"/>
      <c r="URH53" s="1233"/>
      <c r="URI53" s="1233"/>
      <c r="URJ53" s="1233"/>
      <c r="URK53" s="1233"/>
      <c r="URL53" s="1233"/>
      <c r="URM53" s="1233"/>
      <c r="URN53" s="1233"/>
      <c r="URO53" s="1233"/>
      <c r="URP53" s="1232"/>
      <c r="URQ53" s="1233"/>
      <c r="URR53" s="1233"/>
      <c r="URS53" s="1233"/>
      <c r="URT53" s="1233"/>
      <c r="URU53" s="1233"/>
      <c r="URV53" s="1233"/>
      <c r="URW53" s="1233"/>
      <c r="URX53" s="1233"/>
      <c r="URY53" s="1232"/>
      <c r="URZ53" s="1233"/>
      <c r="USA53" s="1233"/>
      <c r="USB53" s="1233"/>
      <c r="USC53" s="1233"/>
      <c r="USD53" s="1233"/>
      <c r="USE53" s="1233"/>
      <c r="USF53" s="1233"/>
      <c r="USG53" s="1233"/>
      <c r="USH53" s="1232"/>
      <c r="USI53" s="1233"/>
      <c r="USJ53" s="1233"/>
      <c r="USK53" s="1233"/>
      <c r="USL53" s="1233"/>
      <c r="USM53" s="1233"/>
      <c r="USN53" s="1233"/>
      <c r="USO53" s="1233"/>
      <c r="USP53" s="1233"/>
      <c r="USQ53" s="1232"/>
      <c r="USR53" s="1233"/>
      <c r="USS53" s="1233"/>
      <c r="UST53" s="1233"/>
      <c r="USU53" s="1233"/>
      <c r="USV53" s="1233"/>
      <c r="USW53" s="1233"/>
      <c r="USX53" s="1233"/>
      <c r="USY53" s="1233"/>
      <c r="USZ53" s="1232"/>
      <c r="UTA53" s="1233"/>
      <c r="UTB53" s="1233"/>
      <c r="UTC53" s="1233"/>
      <c r="UTD53" s="1233"/>
      <c r="UTE53" s="1233"/>
      <c r="UTF53" s="1233"/>
      <c r="UTG53" s="1233"/>
      <c r="UTH53" s="1233"/>
      <c r="UTI53" s="1232"/>
      <c r="UTJ53" s="1233"/>
      <c r="UTK53" s="1233"/>
      <c r="UTL53" s="1233"/>
      <c r="UTM53" s="1233"/>
      <c r="UTN53" s="1233"/>
      <c r="UTO53" s="1233"/>
      <c r="UTP53" s="1233"/>
      <c r="UTQ53" s="1233"/>
      <c r="UTR53" s="1232"/>
      <c r="UTS53" s="1233"/>
      <c r="UTT53" s="1233"/>
      <c r="UTU53" s="1233"/>
      <c r="UTV53" s="1233"/>
      <c r="UTW53" s="1233"/>
      <c r="UTX53" s="1233"/>
      <c r="UTY53" s="1233"/>
      <c r="UTZ53" s="1233"/>
      <c r="UUA53" s="1232"/>
      <c r="UUB53" s="1233"/>
      <c r="UUC53" s="1233"/>
      <c r="UUD53" s="1233"/>
      <c r="UUE53" s="1233"/>
      <c r="UUF53" s="1233"/>
      <c r="UUG53" s="1233"/>
      <c r="UUH53" s="1233"/>
      <c r="UUI53" s="1233"/>
      <c r="UUJ53" s="1232"/>
      <c r="UUK53" s="1233"/>
      <c r="UUL53" s="1233"/>
      <c r="UUM53" s="1233"/>
      <c r="UUN53" s="1233"/>
      <c r="UUO53" s="1233"/>
      <c r="UUP53" s="1233"/>
      <c r="UUQ53" s="1233"/>
      <c r="UUR53" s="1233"/>
      <c r="UUS53" s="1232"/>
      <c r="UUT53" s="1233"/>
      <c r="UUU53" s="1233"/>
      <c r="UUV53" s="1233"/>
      <c r="UUW53" s="1233"/>
      <c r="UUX53" s="1233"/>
      <c r="UUY53" s="1233"/>
      <c r="UUZ53" s="1233"/>
      <c r="UVA53" s="1233"/>
      <c r="UVB53" s="1232"/>
      <c r="UVC53" s="1233"/>
      <c r="UVD53" s="1233"/>
      <c r="UVE53" s="1233"/>
      <c r="UVF53" s="1233"/>
      <c r="UVG53" s="1233"/>
      <c r="UVH53" s="1233"/>
      <c r="UVI53" s="1233"/>
      <c r="UVJ53" s="1233"/>
      <c r="UVK53" s="1232"/>
      <c r="UVL53" s="1233"/>
      <c r="UVM53" s="1233"/>
      <c r="UVN53" s="1233"/>
      <c r="UVO53" s="1233"/>
      <c r="UVP53" s="1233"/>
      <c r="UVQ53" s="1233"/>
      <c r="UVR53" s="1233"/>
      <c r="UVS53" s="1233"/>
      <c r="UVT53" s="1232"/>
      <c r="UVU53" s="1233"/>
      <c r="UVV53" s="1233"/>
      <c r="UVW53" s="1233"/>
      <c r="UVX53" s="1233"/>
      <c r="UVY53" s="1233"/>
      <c r="UVZ53" s="1233"/>
      <c r="UWA53" s="1233"/>
      <c r="UWB53" s="1233"/>
      <c r="UWC53" s="1232"/>
      <c r="UWD53" s="1233"/>
      <c r="UWE53" s="1233"/>
      <c r="UWF53" s="1233"/>
      <c r="UWG53" s="1233"/>
      <c r="UWH53" s="1233"/>
      <c r="UWI53" s="1233"/>
      <c r="UWJ53" s="1233"/>
      <c r="UWK53" s="1233"/>
      <c r="UWL53" s="1232"/>
      <c r="UWM53" s="1233"/>
      <c r="UWN53" s="1233"/>
      <c r="UWO53" s="1233"/>
      <c r="UWP53" s="1233"/>
      <c r="UWQ53" s="1233"/>
      <c r="UWR53" s="1233"/>
      <c r="UWS53" s="1233"/>
      <c r="UWT53" s="1233"/>
      <c r="UWU53" s="1232"/>
      <c r="UWV53" s="1233"/>
      <c r="UWW53" s="1233"/>
      <c r="UWX53" s="1233"/>
      <c r="UWY53" s="1233"/>
      <c r="UWZ53" s="1233"/>
      <c r="UXA53" s="1233"/>
      <c r="UXB53" s="1233"/>
      <c r="UXC53" s="1233"/>
      <c r="UXD53" s="1232"/>
      <c r="UXE53" s="1233"/>
      <c r="UXF53" s="1233"/>
      <c r="UXG53" s="1233"/>
      <c r="UXH53" s="1233"/>
      <c r="UXI53" s="1233"/>
      <c r="UXJ53" s="1233"/>
      <c r="UXK53" s="1233"/>
      <c r="UXL53" s="1233"/>
      <c r="UXM53" s="1232"/>
      <c r="UXN53" s="1233"/>
      <c r="UXO53" s="1233"/>
      <c r="UXP53" s="1233"/>
      <c r="UXQ53" s="1233"/>
      <c r="UXR53" s="1233"/>
      <c r="UXS53" s="1233"/>
      <c r="UXT53" s="1233"/>
      <c r="UXU53" s="1233"/>
      <c r="UXV53" s="1232"/>
      <c r="UXW53" s="1233"/>
      <c r="UXX53" s="1233"/>
      <c r="UXY53" s="1233"/>
      <c r="UXZ53" s="1233"/>
      <c r="UYA53" s="1233"/>
      <c r="UYB53" s="1233"/>
      <c r="UYC53" s="1233"/>
      <c r="UYD53" s="1233"/>
      <c r="UYE53" s="1232"/>
      <c r="UYF53" s="1233"/>
      <c r="UYG53" s="1233"/>
      <c r="UYH53" s="1233"/>
      <c r="UYI53" s="1233"/>
      <c r="UYJ53" s="1233"/>
      <c r="UYK53" s="1233"/>
      <c r="UYL53" s="1233"/>
      <c r="UYM53" s="1233"/>
      <c r="UYN53" s="1232"/>
      <c r="UYO53" s="1233"/>
      <c r="UYP53" s="1233"/>
      <c r="UYQ53" s="1233"/>
      <c r="UYR53" s="1233"/>
      <c r="UYS53" s="1233"/>
      <c r="UYT53" s="1233"/>
      <c r="UYU53" s="1233"/>
      <c r="UYV53" s="1233"/>
      <c r="UYW53" s="1232"/>
      <c r="UYX53" s="1233"/>
      <c r="UYY53" s="1233"/>
      <c r="UYZ53" s="1233"/>
      <c r="UZA53" s="1233"/>
      <c r="UZB53" s="1233"/>
      <c r="UZC53" s="1233"/>
      <c r="UZD53" s="1233"/>
      <c r="UZE53" s="1233"/>
      <c r="UZF53" s="1232"/>
      <c r="UZG53" s="1233"/>
      <c r="UZH53" s="1233"/>
      <c r="UZI53" s="1233"/>
      <c r="UZJ53" s="1233"/>
      <c r="UZK53" s="1233"/>
      <c r="UZL53" s="1233"/>
      <c r="UZM53" s="1233"/>
      <c r="UZN53" s="1233"/>
      <c r="UZO53" s="1232"/>
      <c r="UZP53" s="1233"/>
      <c r="UZQ53" s="1233"/>
      <c r="UZR53" s="1233"/>
      <c r="UZS53" s="1233"/>
      <c r="UZT53" s="1233"/>
      <c r="UZU53" s="1233"/>
      <c r="UZV53" s="1233"/>
      <c r="UZW53" s="1233"/>
      <c r="UZX53" s="1232"/>
      <c r="UZY53" s="1233"/>
      <c r="UZZ53" s="1233"/>
      <c r="VAA53" s="1233"/>
      <c r="VAB53" s="1233"/>
      <c r="VAC53" s="1233"/>
      <c r="VAD53" s="1233"/>
      <c r="VAE53" s="1233"/>
      <c r="VAF53" s="1233"/>
      <c r="VAG53" s="1232"/>
      <c r="VAH53" s="1233"/>
      <c r="VAI53" s="1233"/>
      <c r="VAJ53" s="1233"/>
      <c r="VAK53" s="1233"/>
      <c r="VAL53" s="1233"/>
      <c r="VAM53" s="1233"/>
      <c r="VAN53" s="1233"/>
      <c r="VAO53" s="1233"/>
      <c r="VAP53" s="1232"/>
      <c r="VAQ53" s="1233"/>
      <c r="VAR53" s="1233"/>
      <c r="VAS53" s="1233"/>
      <c r="VAT53" s="1233"/>
      <c r="VAU53" s="1233"/>
      <c r="VAV53" s="1233"/>
      <c r="VAW53" s="1233"/>
      <c r="VAX53" s="1233"/>
      <c r="VAY53" s="1232"/>
      <c r="VAZ53" s="1233"/>
      <c r="VBA53" s="1233"/>
      <c r="VBB53" s="1233"/>
      <c r="VBC53" s="1233"/>
      <c r="VBD53" s="1233"/>
      <c r="VBE53" s="1233"/>
      <c r="VBF53" s="1233"/>
      <c r="VBG53" s="1233"/>
      <c r="VBH53" s="1232"/>
      <c r="VBI53" s="1233"/>
      <c r="VBJ53" s="1233"/>
      <c r="VBK53" s="1233"/>
      <c r="VBL53" s="1233"/>
      <c r="VBM53" s="1233"/>
      <c r="VBN53" s="1233"/>
      <c r="VBO53" s="1233"/>
      <c r="VBP53" s="1233"/>
      <c r="VBQ53" s="1232"/>
      <c r="VBR53" s="1233"/>
      <c r="VBS53" s="1233"/>
      <c r="VBT53" s="1233"/>
      <c r="VBU53" s="1233"/>
      <c r="VBV53" s="1233"/>
      <c r="VBW53" s="1233"/>
      <c r="VBX53" s="1233"/>
      <c r="VBY53" s="1233"/>
      <c r="VBZ53" s="1232"/>
      <c r="VCA53" s="1233"/>
      <c r="VCB53" s="1233"/>
      <c r="VCC53" s="1233"/>
      <c r="VCD53" s="1233"/>
      <c r="VCE53" s="1233"/>
      <c r="VCF53" s="1233"/>
      <c r="VCG53" s="1233"/>
      <c r="VCH53" s="1233"/>
      <c r="VCI53" s="1232"/>
      <c r="VCJ53" s="1233"/>
      <c r="VCK53" s="1233"/>
      <c r="VCL53" s="1233"/>
      <c r="VCM53" s="1233"/>
      <c r="VCN53" s="1233"/>
      <c r="VCO53" s="1233"/>
      <c r="VCP53" s="1233"/>
      <c r="VCQ53" s="1233"/>
      <c r="VCR53" s="1232"/>
      <c r="VCS53" s="1233"/>
      <c r="VCT53" s="1233"/>
      <c r="VCU53" s="1233"/>
      <c r="VCV53" s="1233"/>
      <c r="VCW53" s="1233"/>
      <c r="VCX53" s="1233"/>
      <c r="VCY53" s="1233"/>
      <c r="VCZ53" s="1233"/>
      <c r="VDA53" s="1232"/>
      <c r="VDB53" s="1233"/>
      <c r="VDC53" s="1233"/>
      <c r="VDD53" s="1233"/>
      <c r="VDE53" s="1233"/>
      <c r="VDF53" s="1233"/>
      <c r="VDG53" s="1233"/>
      <c r="VDH53" s="1233"/>
      <c r="VDI53" s="1233"/>
      <c r="VDJ53" s="1232"/>
      <c r="VDK53" s="1233"/>
      <c r="VDL53" s="1233"/>
      <c r="VDM53" s="1233"/>
      <c r="VDN53" s="1233"/>
      <c r="VDO53" s="1233"/>
      <c r="VDP53" s="1233"/>
      <c r="VDQ53" s="1233"/>
      <c r="VDR53" s="1233"/>
      <c r="VDS53" s="1232"/>
      <c r="VDT53" s="1233"/>
      <c r="VDU53" s="1233"/>
      <c r="VDV53" s="1233"/>
      <c r="VDW53" s="1233"/>
      <c r="VDX53" s="1233"/>
      <c r="VDY53" s="1233"/>
      <c r="VDZ53" s="1233"/>
      <c r="VEA53" s="1233"/>
      <c r="VEB53" s="1232"/>
      <c r="VEC53" s="1233"/>
      <c r="VED53" s="1233"/>
      <c r="VEE53" s="1233"/>
      <c r="VEF53" s="1233"/>
      <c r="VEG53" s="1233"/>
      <c r="VEH53" s="1233"/>
      <c r="VEI53" s="1233"/>
      <c r="VEJ53" s="1233"/>
      <c r="VEK53" s="1232"/>
      <c r="VEL53" s="1233"/>
      <c r="VEM53" s="1233"/>
      <c r="VEN53" s="1233"/>
      <c r="VEO53" s="1233"/>
      <c r="VEP53" s="1233"/>
      <c r="VEQ53" s="1233"/>
      <c r="VER53" s="1233"/>
      <c r="VES53" s="1233"/>
      <c r="VET53" s="1232"/>
      <c r="VEU53" s="1233"/>
      <c r="VEV53" s="1233"/>
      <c r="VEW53" s="1233"/>
      <c r="VEX53" s="1233"/>
      <c r="VEY53" s="1233"/>
      <c r="VEZ53" s="1233"/>
      <c r="VFA53" s="1233"/>
      <c r="VFB53" s="1233"/>
      <c r="VFC53" s="1232"/>
      <c r="VFD53" s="1233"/>
      <c r="VFE53" s="1233"/>
      <c r="VFF53" s="1233"/>
      <c r="VFG53" s="1233"/>
      <c r="VFH53" s="1233"/>
      <c r="VFI53" s="1233"/>
      <c r="VFJ53" s="1233"/>
      <c r="VFK53" s="1233"/>
      <c r="VFL53" s="1232"/>
      <c r="VFM53" s="1233"/>
      <c r="VFN53" s="1233"/>
      <c r="VFO53" s="1233"/>
      <c r="VFP53" s="1233"/>
      <c r="VFQ53" s="1233"/>
      <c r="VFR53" s="1233"/>
      <c r="VFS53" s="1233"/>
      <c r="VFT53" s="1233"/>
      <c r="VFU53" s="1232"/>
      <c r="VFV53" s="1233"/>
      <c r="VFW53" s="1233"/>
      <c r="VFX53" s="1233"/>
      <c r="VFY53" s="1233"/>
      <c r="VFZ53" s="1233"/>
      <c r="VGA53" s="1233"/>
      <c r="VGB53" s="1233"/>
      <c r="VGC53" s="1233"/>
      <c r="VGD53" s="1232"/>
      <c r="VGE53" s="1233"/>
      <c r="VGF53" s="1233"/>
      <c r="VGG53" s="1233"/>
      <c r="VGH53" s="1233"/>
      <c r="VGI53" s="1233"/>
      <c r="VGJ53" s="1233"/>
      <c r="VGK53" s="1233"/>
      <c r="VGL53" s="1233"/>
      <c r="VGM53" s="1232"/>
      <c r="VGN53" s="1233"/>
      <c r="VGO53" s="1233"/>
      <c r="VGP53" s="1233"/>
      <c r="VGQ53" s="1233"/>
      <c r="VGR53" s="1233"/>
      <c r="VGS53" s="1233"/>
      <c r="VGT53" s="1233"/>
      <c r="VGU53" s="1233"/>
      <c r="VGV53" s="1232"/>
      <c r="VGW53" s="1233"/>
      <c r="VGX53" s="1233"/>
      <c r="VGY53" s="1233"/>
      <c r="VGZ53" s="1233"/>
      <c r="VHA53" s="1233"/>
      <c r="VHB53" s="1233"/>
      <c r="VHC53" s="1233"/>
      <c r="VHD53" s="1233"/>
      <c r="VHE53" s="1232"/>
      <c r="VHF53" s="1233"/>
      <c r="VHG53" s="1233"/>
      <c r="VHH53" s="1233"/>
      <c r="VHI53" s="1233"/>
      <c r="VHJ53" s="1233"/>
      <c r="VHK53" s="1233"/>
      <c r="VHL53" s="1233"/>
      <c r="VHM53" s="1233"/>
      <c r="VHN53" s="1232"/>
      <c r="VHO53" s="1233"/>
      <c r="VHP53" s="1233"/>
      <c r="VHQ53" s="1233"/>
      <c r="VHR53" s="1233"/>
      <c r="VHS53" s="1233"/>
      <c r="VHT53" s="1233"/>
      <c r="VHU53" s="1233"/>
      <c r="VHV53" s="1233"/>
      <c r="VHW53" s="1232"/>
      <c r="VHX53" s="1233"/>
      <c r="VHY53" s="1233"/>
      <c r="VHZ53" s="1233"/>
      <c r="VIA53" s="1233"/>
      <c r="VIB53" s="1233"/>
      <c r="VIC53" s="1233"/>
      <c r="VID53" s="1233"/>
      <c r="VIE53" s="1233"/>
      <c r="VIF53" s="1232"/>
      <c r="VIG53" s="1233"/>
      <c r="VIH53" s="1233"/>
      <c r="VII53" s="1233"/>
      <c r="VIJ53" s="1233"/>
      <c r="VIK53" s="1233"/>
      <c r="VIL53" s="1233"/>
      <c r="VIM53" s="1233"/>
      <c r="VIN53" s="1233"/>
      <c r="VIO53" s="1232"/>
      <c r="VIP53" s="1233"/>
      <c r="VIQ53" s="1233"/>
      <c r="VIR53" s="1233"/>
      <c r="VIS53" s="1233"/>
      <c r="VIT53" s="1233"/>
      <c r="VIU53" s="1233"/>
      <c r="VIV53" s="1233"/>
      <c r="VIW53" s="1233"/>
      <c r="VIX53" s="1232"/>
      <c r="VIY53" s="1233"/>
      <c r="VIZ53" s="1233"/>
      <c r="VJA53" s="1233"/>
      <c r="VJB53" s="1233"/>
      <c r="VJC53" s="1233"/>
      <c r="VJD53" s="1233"/>
      <c r="VJE53" s="1233"/>
      <c r="VJF53" s="1233"/>
      <c r="VJG53" s="1232"/>
      <c r="VJH53" s="1233"/>
      <c r="VJI53" s="1233"/>
      <c r="VJJ53" s="1233"/>
      <c r="VJK53" s="1233"/>
      <c r="VJL53" s="1233"/>
      <c r="VJM53" s="1233"/>
      <c r="VJN53" s="1233"/>
      <c r="VJO53" s="1233"/>
      <c r="VJP53" s="1232"/>
      <c r="VJQ53" s="1233"/>
      <c r="VJR53" s="1233"/>
      <c r="VJS53" s="1233"/>
      <c r="VJT53" s="1233"/>
      <c r="VJU53" s="1233"/>
      <c r="VJV53" s="1233"/>
      <c r="VJW53" s="1233"/>
      <c r="VJX53" s="1233"/>
      <c r="VJY53" s="1232"/>
      <c r="VJZ53" s="1233"/>
      <c r="VKA53" s="1233"/>
      <c r="VKB53" s="1233"/>
      <c r="VKC53" s="1233"/>
      <c r="VKD53" s="1233"/>
      <c r="VKE53" s="1233"/>
      <c r="VKF53" s="1233"/>
      <c r="VKG53" s="1233"/>
      <c r="VKH53" s="1232"/>
      <c r="VKI53" s="1233"/>
      <c r="VKJ53" s="1233"/>
      <c r="VKK53" s="1233"/>
      <c r="VKL53" s="1233"/>
      <c r="VKM53" s="1233"/>
      <c r="VKN53" s="1233"/>
      <c r="VKO53" s="1233"/>
      <c r="VKP53" s="1233"/>
      <c r="VKQ53" s="1232"/>
      <c r="VKR53" s="1233"/>
      <c r="VKS53" s="1233"/>
      <c r="VKT53" s="1233"/>
      <c r="VKU53" s="1233"/>
      <c r="VKV53" s="1233"/>
      <c r="VKW53" s="1233"/>
      <c r="VKX53" s="1233"/>
      <c r="VKY53" s="1233"/>
      <c r="VKZ53" s="1232"/>
      <c r="VLA53" s="1233"/>
      <c r="VLB53" s="1233"/>
      <c r="VLC53" s="1233"/>
      <c r="VLD53" s="1233"/>
      <c r="VLE53" s="1233"/>
      <c r="VLF53" s="1233"/>
      <c r="VLG53" s="1233"/>
      <c r="VLH53" s="1233"/>
      <c r="VLI53" s="1232"/>
      <c r="VLJ53" s="1233"/>
      <c r="VLK53" s="1233"/>
      <c r="VLL53" s="1233"/>
      <c r="VLM53" s="1233"/>
      <c r="VLN53" s="1233"/>
      <c r="VLO53" s="1233"/>
      <c r="VLP53" s="1233"/>
      <c r="VLQ53" s="1233"/>
      <c r="VLR53" s="1232"/>
      <c r="VLS53" s="1233"/>
      <c r="VLT53" s="1233"/>
      <c r="VLU53" s="1233"/>
      <c r="VLV53" s="1233"/>
      <c r="VLW53" s="1233"/>
      <c r="VLX53" s="1233"/>
      <c r="VLY53" s="1233"/>
      <c r="VLZ53" s="1233"/>
      <c r="VMA53" s="1232"/>
      <c r="VMB53" s="1233"/>
      <c r="VMC53" s="1233"/>
      <c r="VMD53" s="1233"/>
      <c r="VME53" s="1233"/>
      <c r="VMF53" s="1233"/>
      <c r="VMG53" s="1233"/>
      <c r="VMH53" s="1233"/>
      <c r="VMI53" s="1233"/>
      <c r="VMJ53" s="1232"/>
      <c r="VMK53" s="1233"/>
      <c r="VML53" s="1233"/>
      <c r="VMM53" s="1233"/>
      <c r="VMN53" s="1233"/>
      <c r="VMO53" s="1233"/>
      <c r="VMP53" s="1233"/>
      <c r="VMQ53" s="1233"/>
      <c r="VMR53" s="1233"/>
      <c r="VMS53" s="1232"/>
      <c r="VMT53" s="1233"/>
      <c r="VMU53" s="1233"/>
      <c r="VMV53" s="1233"/>
      <c r="VMW53" s="1233"/>
      <c r="VMX53" s="1233"/>
      <c r="VMY53" s="1233"/>
      <c r="VMZ53" s="1233"/>
      <c r="VNA53" s="1233"/>
      <c r="VNB53" s="1232"/>
      <c r="VNC53" s="1233"/>
      <c r="VND53" s="1233"/>
      <c r="VNE53" s="1233"/>
      <c r="VNF53" s="1233"/>
      <c r="VNG53" s="1233"/>
      <c r="VNH53" s="1233"/>
      <c r="VNI53" s="1233"/>
      <c r="VNJ53" s="1233"/>
      <c r="VNK53" s="1232"/>
      <c r="VNL53" s="1233"/>
      <c r="VNM53" s="1233"/>
      <c r="VNN53" s="1233"/>
      <c r="VNO53" s="1233"/>
      <c r="VNP53" s="1233"/>
      <c r="VNQ53" s="1233"/>
      <c r="VNR53" s="1233"/>
      <c r="VNS53" s="1233"/>
      <c r="VNT53" s="1232"/>
      <c r="VNU53" s="1233"/>
      <c r="VNV53" s="1233"/>
      <c r="VNW53" s="1233"/>
      <c r="VNX53" s="1233"/>
      <c r="VNY53" s="1233"/>
      <c r="VNZ53" s="1233"/>
      <c r="VOA53" s="1233"/>
      <c r="VOB53" s="1233"/>
      <c r="VOC53" s="1232"/>
      <c r="VOD53" s="1233"/>
      <c r="VOE53" s="1233"/>
      <c r="VOF53" s="1233"/>
      <c r="VOG53" s="1233"/>
      <c r="VOH53" s="1233"/>
      <c r="VOI53" s="1233"/>
      <c r="VOJ53" s="1233"/>
      <c r="VOK53" s="1233"/>
      <c r="VOL53" s="1232"/>
      <c r="VOM53" s="1233"/>
      <c r="VON53" s="1233"/>
      <c r="VOO53" s="1233"/>
      <c r="VOP53" s="1233"/>
      <c r="VOQ53" s="1233"/>
      <c r="VOR53" s="1233"/>
      <c r="VOS53" s="1233"/>
      <c r="VOT53" s="1233"/>
      <c r="VOU53" s="1232"/>
      <c r="VOV53" s="1233"/>
      <c r="VOW53" s="1233"/>
      <c r="VOX53" s="1233"/>
      <c r="VOY53" s="1233"/>
      <c r="VOZ53" s="1233"/>
      <c r="VPA53" s="1233"/>
      <c r="VPB53" s="1233"/>
      <c r="VPC53" s="1233"/>
      <c r="VPD53" s="1232"/>
      <c r="VPE53" s="1233"/>
      <c r="VPF53" s="1233"/>
      <c r="VPG53" s="1233"/>
      <c r="VPH53" s="1233"/>
      <c r="VPI53" s="1233"/>
      <c r="VPJ53" s="1233"/>
      <c r="VPK53" s="1233"/>
      <c r="VPL53" s="1233"/>
      <c r="VPM53" s="1232"/>
      <c r="VPN53" s="1233"/>
      <c r="VPO53" s="1233"/>
      <c r="VPP53" s="1233"/>
      <c r="VPQ53" s="1233"/>
      <c r="VPR53" s="1233"/>
      <c r="VPS53" s="1233"/>
      <c r="VPT53" s="1233"/>
      <c r="VPU53" s="1233"/>
      <c r="VPV53" s="1232"/>
      <c r="VPW53" s="1233"/>
      <c r="VPX53" s="1233"/>
      <c r="VPY53" s="1233"/>
      <c r="VPZ53" s="1233"/>
      <c r="VQA53" s="1233"/>
      <c r="VQB53" s="1233"/>
      <c r="VQC53" s="1233"/>
      <c r="VQD53" s="1233"/>
      <c r="VQE53" s="1232"/>
      <c r="VQF53" s="1233"/>
      <c r="VQG53" s="1233"/>
      <c r="VQH53" s="1233"/>
      <c r="VQI53" s="1233"/>
      <c r="VQJ53" s="1233"/>
      <c r="VQK53" s="1233"/>
      <c r="VQL53" s="1233"/>
      <c r="VQM53" s="1233"/>
      <c r="VQN53" s="1232"/>
      <c r="VQO53" s="1233"/>
      <c r="VQP53" s="1233"/>
      <c r="VQQ53" s="1233"/>
      <c r="VQR53" s="1233"/>
      <c r="VQS53" s="1233"/>
      <c r="VQT53" s="1233"/>
      <c r="VQU53" s="1233"/>
      <c r="VQV53" s="1233"/>
      <c r="VQW53" s="1232"/>
      <c r="VQX53" s="1233"/>
      <c r="VQY53" s="1233"/>
      <c r="VQZ53" s="1233"/>
      <c r="VRA53" s="1233"/>
      <c r="VRB53" s="1233"/>
      <c r="VRC53" s="1233"/>
      <c r="VRD53" s="1233"/>
      <c r="VRE53" s="1233"/>
      <c r="VRF53" s="1232"/>
      <c r="VRG53" s="1233"/>
      <c r="VRH53" s="1233"/>
      <c r="VRI53" s="1233"/>
      <c r="VRJ53" s="1233"/>
      <c r="VRK53" s="1233"/>
      <c r="VRL53" s="1233"/>
      <c r="VRM53" s="1233"/>
      <c r="VRN53" s="1233"/>
      <c r="VRO53" s="1232"/>
      <c r="VRP53" s="1233"/>
      <c r="VRQ53" s="1233"/>
      <c r="VRR53" s="1233"/>
      <c r="VRS53" s="1233"/>
      <c r="VRT53" s="1233"/>
      <c r="VRU53" s="1233"/>
      <c r="VRV53" s="1233"/>
      <c r="VRW53" s="1233"/>
      <c r="VRX53" s="1232"/>
      <c r="VRY53" s="1233"/>
      <c r="VRZ53" s="1233"/>
      <c r="VSA53" s="1233"/>
      <c r="VSB53" s="1233"/>
      <c r="VSC53" s="1233"/>
      <c r="VSD53" s="1233"/>
      <c r="VSE53" s="1233"/>
      <c r="VSF53" s="1233"/>
      <c r="VSG53" s="1232"/>
      <c r="VSH53" s="1233"/>
      <c r="VSI53" s="1233"/>
      <c r="VSJ53" s="1233"/>
      <c r="VSK53" s="1233"/>
      <c r="VSL53" s="1233"/>
      <c r="VSM53" s="1233"/>
      <c r="VSN53" s="1233"/>
      <c r="VSO53" s="1233"/>
      <c r="VSP53" s="1232"/>
      <c r="VSQ53" s="1233"/>
      <c r="VSR53" s="1233"/>
      <c r="VSS53" s="1233"/>
      <c r="VST53" s="1233"/>
      <c r="VSU53" s="1233"/>
      <c r="VSV53" s="1233"/>
      <c r="VSW53" s="1233"/>
      <c r="VSX53" s="1233"/>
      <c r="VSY53" s="1232"/>
      <c r="VSZ53" s="1233"/>
      <c r="VTA53" s="1233"/>
      <c r="VTB53" s="1233"/>
      <c r="VTC53" s="1233"/>
      <c r="VTD53" s="1233"/>
      <c r="VTE53" s="1233"/>
      <c r="VTF53" s="1233"/>
      <c r="VTG53" s="1233"/>
      <c r="VTH53" s="1232"/>
      <c r="VTI53" s="1233"/>
      <c r="VTJ53" s="1233"/>
      <c r="VTK53" s="1233"/>
      <c r="VTL53" s="1233"/>
      <c r="VTM53" s="1233"/>
      <c r="VTN53" s="1233"/>
      <c r="VTO53" s="1233"/>
      <c r="VTP53" s="1233"/>
      <c r="VTQ53" s="1232"/>
      <c r="VTR53" s="1233"/>
      <c r="VTS53" s="1233"/>
      <c r="VTT53" s="1233"/>
      <c r="VTU53" s="1233"/>
      <c r="VTV53" s="1233"/>
      <c r="VTW53" s="1233"/>
      <c r="VTX53" s="1233"/>
      <c r="VTY53" s="1233"/>
      <c r="VTZ53" s="1232"/>
      <c r="VUA53" s="1233"/>
      <c r="VUB53" s="1233"/>
      <c r="VUC53" s="1233"/>
      <c r="VUD53" s="1233"/>
      <c r="VUE53" s="1233"/>
      <c r="VUF53" s="1233"/>
      <c r="VUG53" s="1233"/>
      <c r="VUH53" s="1233"/>
      <c r="VUI53" s="1232"/>
      <c r="VUJ53" s="1233"/>
      <c r="VUK53" s="1233"/>
      <c r="VUL53" s="1233"/>
      <c r="VUM53" s="1233"/>
      <c r="VUN53" s="1233"/>
      <c r="VUO53" s="1233"/>
      <c r="VUP53" s="1233"/>
      <c r="VUQ53" s="1233"/>
      <c r="VUR53" s="1232"/>
      <c r="VUS53" s="1233"/>
      <c r="VUT53" s="1233"/>
      <c r="VUU53" s="1233"/>
      <c r="VUV53" s="1233"/>
      <c r="VUW53" s="1233"/>
      <c r="VUX53" s="1233"/>
      <c r="VUY53" s="1233"/>
      <c r="VUZ53" s="1233"/>
      <c r="VVA53" s="1232"/>
      <c r="VVB53" s="1233"/>
      <c r="VVC53" s="1233"/>
      <c r="VVD53" s="1233"/>
      <c r="VVE53" s="1233"/>
      <c r="VVF53" s="1233"/>
      <c r="VVG53" s="1233"/>
      <c r="VVH53" s="1233"/>
      <c r="VVI53" s="1233"/>
      <c r="VVJ53" s="1232"/>
      <c r="VVK53" s="1233"/>
      <c r="VVL53" s="1233"/>
      <c r="VVM53" s="1233"/>
      <c r="VVN53" s="1233"/>
      <c r="VVO53" s="1233"/>
      <c r="VVP53" s="1233"/>
      <c r="VVQ53" s="1233"/>
      <c r="VVR53" s="1233"/>
      <c r="VVS53" s="1232"/>
      <c r="VVT53" s="1233"/>
      <c r="VVU53" s="1233"/>
      <c r="VVV53" s="1233"/>
      <c r="VVW53" s="1233"/>
      <c r="VVX53" s="1233"/>
      <c r="VVY53" s="1233"/>
      <c r="VVZ53" s="1233"/>
      <c r="VWA53" s="1233"/>
      <c r="VWB53" s="1232"/>
      <c r="VWC53" s="1233"/>
      <c r="VWD53" s="1233"/>
      <c r="VWE53" s="1233"/>
      <c r="VWF53" s="1233"/>
      <c r="VWG53" s="1233"/>
      <c r="VWH53" s="1233"/>
      <c r="VWI53" s="1233"/>
      <c r="VWJ53" s="1233"/>
      <c r="VWK53" s="1232"/>
      <c r="VWL53" s="1233"/>
      <c r="VWM53" s="1233"/>
      <c r="VWN53" s="1233"/>
      <c r="VWO53" s="1233"/>
      <c r="VWP53" s="1233"/>
      <c r="VWQ53" s="1233"/>
      <c r="VWR53" s="1233"/>
      <c r="VWS53" s="1233"/>
      <c r="VWT53" s="1232"/>
      <c r="VWU53" s="1233"/>
      <c r="VWV53" s="1233"/>
      <c r="VWW53" s="1233"/>
      <c r="VWX53" s="1233"/>
      <c r="VWY53" s="1233"/>
      <c r="VWZ53" s="1233"/>
      <c r="VXA53" s="1233"/>
      <c r="VXB53" s="1233"/>
      <c r="VXC53" s="1232"/>
      <c r="VXD53" s="1233"/>
      <c r="VXE53" s="1233"/>
      <c r="VXF53" s="1233"/>
      <c r="VXG53" s="1233"/>
      <c r="VXH53" s="1233"/>
      <c r="VXI53" s="1233"/>
      <c r="VXJ53" s="1233"/>
      <c r="VXK53" s="1233"/>
      <c r="VXL53" s="1232"/>
      <c r="VXM53" s="1233"/>
      <c r="VXN53" s="1233"/>
      <c r="VXO53" s="1233"/>
      <c r="VXP53" s="1233"/>
      <c r="VXQ53" s="1233"/>
      <c r="VXR53" s="1233"/>
      <c r="VXS53" s="1233"/>
      <c r="VXT53" s="1233"/>
      <c r="VXU53" s="1232"/>
      <c r="VXV53" s="1233"/>
      <c r="VXW53" s="1233"/>
      <c r="VXX53" s="1233"/>
      <c r="VXY53" s="1233"/>
      <c r="VXZ53" s="1233"/>
      <c r="VYA53" s="1233"/>
      <c r="VYB53" s="1233"/>
      <c r="VYC53" s="1233"/>
      <c r="VYD53" s="1232"/>
      <c r="VYE53" s="1233"/>
      <c r="VYF53" s="1233"/>
      <c r="VYG53" s="1233"/>
      <c r="VYH53" s="1233"/>
      <c r="VYI53" s="1233"/>
      <c r="VYJ53" s="1233"/>
      <c r="VYK53" s="1233"/>
      <c r="VYL53" s="1233"/>
      <c r="VYM53" s="1232"/>
      <c r="VYN53" s="1233"/>
      <c r="VYO53" s="1233"/>
      <c r="VYP53" s="1233"/>
      <c r="VYQ53" s="1233"/>
      <c r="VYR53" s="1233"/>
      <c r="VYS53" s="1233"/>
      <c r="VYT53" s="1233"/>
      <c r="VYU53" s="1233"/>
      <c r="VYV53" s="1232"/>
      <c r="VYW53" s="1233"/>
      <c r="VYX53" s="1233"/>
      <c r="VYY53" s="1233"/>
      <c r="VYZ53" s="1233"/>
      <c r="VZA53" s="1233"/>
      <c r="VZB53" s="1233"/>
      <c r="VZC53" s="1233"/>
      <c r="VZD53" s="1233"/>
      <c r="VZE53" s="1232"/>
      <c r="VZF53" s="1233"/>
      <c r="VZG53" s="1233"/>
      <c r="VZH53" s="1233"/>
      <c r="VZI53" s="1233"/>
      <c r="VZJ53" s="1233"/>
      <c r="VZK53" s="1233"/>
      <c r="VZL53" s="1233"/>
      <c r="VZM53" s="1233"/>
      <c r="VZN53" s="1232"/>
      <c r="VZO53" s="1233"/>
      <c r="VZP53" s="1233"/>
      <c r="VZQ53" s="1233"/>
      <c r="VZR53" s="1233"/>
      <c r="VZS53" s="1233"/>
      <c r="VZT53" s="1233"/>
      <c r="VZU53" s="1233"/>
      <c r="VZV53" s="1233"/>
      <c r="VZW53" s="1232"/>
      <c r="VZX53" s="1233"/>
      <c r="VZY53" s="1233"/>
      <c r="VZZ53" s="1233"/>
      <c r="WAA53" s="1233"/>
      <c r="WAB53" s="1233"/>
      <c r="WAC53" s="1233"/>
      <c r="WAD53" s="1233"/>
      <c r="WAE53" s="1233"/>
      <c r="WAF53" s="1232"/>
      <c r="WAG53" s="1233"/>
      <c r="WAH53" s="1233"/>
      <c r="WAI53" s="1233"/>
      <c r="WAJ53" s="1233"/>
      <c r="WAK53" s="1233"/>
      <c r="WAL53" s="1233"/>
      <c r="WAM53" s="1233"/>
      <c r="WAN53" s="1233"/>
      <c r="WAO53" s="1232"/>
      <c r="WAP53" s="1233"/>
      <c r="WAQ53" s="1233"/>
      <c r="WAR53" s="1233"/>
      <c r="WAS53" s="1233"/>
      <c r="WAT53" s="1233"/>
      <c r="WAU53" s="1233"/>
      <c r="WAV53" s="1233"/>
      <c r="WAW53" s="1233"/>
      <c r="WAX53" s="1232"/>
      <c r="WAY53" s="1233"/>
      <c r="WAZ53" s="1233"/>
      <c r="WBA53" s="1233"/>
      <c r="WBB53" s="1233"/>
      <c r="WBC53" s="1233"/>
      <c r="WBD53" s="1233"/>
      <c r="WBE53" s="1233"/>
      <c r="WBF53" s="1233"/>
      <c r="WBG53" s="1232"/>
      <c r="WBH53" s="1233"/>
      <c r="WBI53" s="1233"/>
      <c r="WBJ53" s="1233"/>
      <c r="WBK53" s="1233"/>
      <c r="WBL53" s="1233"/>
      <c r="WBM53" s="1233"/>
      <c r="WBN53" s="1233"/>
      <c r="WBO53" s="1233"/>
      <c r="WBP53" s="1232"/>
      <c r="WBQ53" s="1233"/>
      <c r="WBR53" s="1233"/>
      <c r="WBS53" s="1233"/>
      <c r="WBT53" s="1233"/>
      <c r="WBU53" s="1233"/>
      <c r="WBV53" s="1233"/>
      <c r="WBW53" s="1233"/>
      <c r="WBX53" s="1233"/>
      <c r="WBY53" s="1232"/>
      <c r="WBZ53" s="1233"/>
      <c r="WCA53" s="1233"/>
      <c r="WCB53" s="1233"/>
      <c r="WCC53" s="1233"/>
      <c r="WCD53" s="1233"/>
      <c r="WCE53" s="1233"/>
      <c r="WCF53" s="1233"/>
      <c r="WCG53" s="1233"/>
      <c r="WCH53" s="1232"/>
      <c r="WCI53" s="1233"/>
      <c r="WCJ53" s="1233"/>
      <c r="WCK53" s="1233"/>
      <c r="WCL53" s="1233"/>
      <c r="WCM53" s="1233"/>
      <c r="WCN53" s="1233"/>
      <c r="WCO53" s="1233"/>
      <c r="WCP53" s="1233"/>
      <c r="WCQ53" s="1232"/>
      <c r="WCR53" s="1233"/>
      <c r="WCS53" s="1233"/>
      <c r="WCT53" s="1233"/>
      <c r="WCU53" s="1233"/>
      <c r="WCV53" s="1233"/>
      <c r="WCW53" s="1233"/>
      <c r="WCX53" s="1233"/>
      <c r="WCY53" s="1233"/>
      <c r="WCZ53" s="1232"/>
      <c r="WDA53" s="1233"/>
      <c r="WDB53" s="1233"/>
      <c r="WDC53" s="1233"/>
      <c r="WDD53" s="1233"/>
      <c r="WDE53" s="1233"/>
      <c r="WDF53" s="1233"/>
      <c r="WDG53" s="1233"/>
      <c r="WDH53" s="1233"/>
      <c r="WDI53" s="1232"/>
      <c r="WDJ53" s="1233"/>
      <c r="WDK53" s="1233"/>
      <c r="WDL53" s="1233"/>
      <c r="WDM53" s="1233"/>
      <c r="WDN53" s="1233"/>
      <c r="WDO53" s="1233"/>
      <c r="WDP53" s="1233"/>
      <c r="WDQ53" s="1233"/>
      <c r="WDR53" s="1232"/>
      <c r="WDS53" s="1233"/>
      <c r="WDT53" s="1233"/>
      <c r="WDU53" s="1233"/>
      <c r="WDV53" s="1233"/>
      <c r="WDW53" s="1233"/>
      <c r="WDX53" s="1233"/>
      <c r="WDY53" s="1233"/>
      <c r="WDZ53" s="1233"/>
      <c r="WEA53" s="1232"/>
      <c r="WEB53" s="1233"/>
      <c r="WEC53" s="1233"/>
      <c r="WED53" s="1233"/>
      <c r="WEE53" s="1233"/>
      <c r="WEF53" s="1233"/>
      <c r="WEG53" s="1233"/>
      <c r="WEH53" s="1233"/>
      <c r="WEI53" s="1233"/>
      <c r="WEJ53" s="1232"/>
      <c r="WEK53" s="1233"/>
      <c r="WEL53" s="1233"/>
      <c r="WEM53" s="1233"/>
      <c r="WEN53" s="1233"/>
      <c r="WEO53" s="1233"/>
      <c r="WEP53" s="1233"/>
      <c r="WEQ53" s="1233"/>
      <c r="WER53" s="1233"/>
      <c r="WES53" s="1232"/>
      <c r="WET53" s="1233"/>
      <c r="WEU53" s="1233"/>
      <c r="WEV53" s="1233"/>
      <c r="WEW53" s="1233"/>
      <c r="WEX53" s="1233"/>
      <c r="WEY53" s="1233"/>
      <c r="WEZ53" s="1233"/>
      <c r="WFA53" s="1233"/>
      <c r="WFB53" s="1232"/>
      <c r="WFC53" s="1233"/>
      <c r="WFD53" s="1233"/>
      <c r="WFE53" s="1233"/>
      <c r="WFF53" s="1233"/>
      <c r="WFG53" s="1233"/>
      <c r="WFH53" s="1233"/>
      <c r="WFI53" s="1233"/>
      <c r="WFJ53" s="1233"/>
      <c r="WFK53" s="1232"/>
      <c r="WFL53" s="1233"/>
      <c r="WFM53" s="1233"/>
      <c r="WFN53" s="1233"/>
      <c r="WFO53" s="1233"/>
      <c r="WFP53" s="1233"/>
      <c r="WFQ53" s="1233"/>
      <c r="WFR53" s="1233"/>
      <c r="WFS53" s="1233"/>
      <c r="WFT53" s="1232"/>
      <c r="WFU53" s="1233"/>
      <c r="WFV53" s="1233"/>
      <c r="WFW53" s="1233"/>
      <c r="WFX53" s="1233"/>
      <c r="WFY53" s="1233"/>
      <c r="WFZ53" s="1233"/>
      <c r="WGA53" s="1233"/>
      <c r="WGB53" s="1233"/>
      <c r="WGC53" s="1232"/>
      <c r="WGD53" s="1233"/>
      <c r="WGE53" s="1233"/>
      <c r="WGF53" s="1233"/>
      <c r="WGG53" s="1233"/>
      <c r="WGH53" s="1233"/>
      <c r="WGI53" s="1233"/>
      <c r="WGJ53" s="1233"/>
      <c r="WGK53" s="1233"/>
      <c r="WGL53" s="1232"/>
      <c r="WGM53" s="1233"/>
      <c r="WGN53" s="1233"/>
      <c r="WGO53" s="1233"/>
      <c r="WGP53" s="1233"/>
      <c r="WGQ53" s="1233"/>
      <c r="WGR53" s="1233"/>
      <c r="WGS53" s="1233"/>
      <c r="WGT53" s="1233"/>
      <c r="WGU53" s="1232"/>
      <c r="WGV53" s="1233"/>
      <c r="WGW53" s="1233"/>
      <c r="WGX53" s="1233"/>
      <c r="WGY53" s="1233"/>
      <c r="WGZ53" s="1233"/>
      <c r="WHA53" s="1233"/>
      <c r="WHB53" s="1233"/>
      <c r="WHC53" s="1233"/>
      <c r="WHD53" s="1232"/>
      <c r="WHE53" s="1233"/>
      <c r="WHF53" s="1233"/>
      <c r="WHG53" s="1233"/>
      <c r="WHH53" s="1233"/>
      <c r="WHI53" s="1233"/>
      <c r="WHJ53" s="1233"/>
      <c r="WHK53" s="1233"/>
      <c r="WHL53" s="1233"/>
      <c r="WHM53" s="1232"/>
      <c r="WHN53" s="1233"/>
      <c r="WHO53" s="1233"/>
      <c r="WHP53" s="1233"/>
      <c r="WHQ53" s="1233"/>
      <c r="WHR53" s="1233"/>
      <c r="WHS53" s="1233"/>
      <c r="WHT53" s="1233"/>
      <c r="WHU53" s="1233"/>
      <c r="WHV53" s="1232"/>
      <c r="WHW53" s="1233"/>
      <c r="WHX53" s="1233"/>
      <c r="WHY53" s="1233"/>
      <c r="WHZ53" s="1233"/>
      <c r="WIA53" s="1233"/>
      <c r="WIB53" s="1233"/>
      <c r="WIC53" s="1233"/>
      <c r="WID53" s="1233"/>
      <c r="WIE53" s="1232"/>
      <c r="WIF53" s="1233"/>
      <c r="WIG53" s="1233"/>
      <c r="WIH53" s="1233"/>
      <c r="WII53" s="1233"/>
      <c r="WIJ53" s="1233"/>
      <c r="WIK53" s="1233"/>
      <c r="WIL53" s="1233"/>
      <c r="WIM53" s="1233"/>
      <c r="WIN53" s="1232"/>
      <c r="WIO53" s="1233"/>
      <c r="WIP53" s="1233"/>
      <c r="WIQ53" s="1233"/>
      <c r="WIR53" s="1233"/>
      <c r="WIS53" s="1233"/>
      <c r="WIT53" s="1233"/>
      <c r="WIU53" s="1233"/>
      <c r="WIV53" s="1233"/>
      <c r="WIW53" s="1232"/>
      <c r="WIX53" s="1233"/>
      <c r="WIY53" s="1233"/>
      <c r="WIZ53" s="1233"/>
      <c r="WJA53" s="1233"/>
      <c r="WJB53" s="1233"/>
      <c r="WJC53" s="1233"/>
      <c r="WJD53" s="1233"/>
      <c r="WJE53" s="1233"/>
      <c r="WJF53" s="1232"/>
      <c r="WJG53" s="1233"/>
      <c r="WJH53" s="1233"/>
      <c r="WJI53" s="1233"/>
      <c r="WJJ53" s="1233"/>
      <c r="WJK53" s="1233"/>
      <c r="WJL53" s="1233"/>
      <c r="WJM53" s="1233"/>
      <c r="WJN53" s="1233"/>
      <c r="WJO53" s="1232"/>
      <c r="WJP53" s="1233"/>
      <c r="WJQ53" s="1233"/>
      <c r="WJR53" s="1233"/>
      <c r="WJS53" s="1233"/>
      <c r="WJT53" s="1233"/>
      <c r="WJU53" s="1233"/>
      <c r="WJV53" s="1233"/>
      <c r="WJW53" s="1233"/>
      <c r="WJX53" s="1232"/>
      <c r="WJY53" s="1233"/>
      <c r="WJZ53" s="1233"/>
      <c r="WKA53" s="1233"/>
      <c r="WKB53" s="1233"/>
      <c r="WKC53" s="1233"/>
      <c r="WKD53" s="1233"/>
      <c r="WKE53" s="1233"/>
      <c r="WKF53" s="1233"/>
      <c r="WKG53" s="1232"/>
      <c r="WKH53" s="1233"/>
      <c r="WKI53" s="1233"/>
      <c r="WKJ53" s="1233"/>
      <c r="WKK53" s="1233"/>
      <c r="WKL53" s="1233"/>
      <c r="WKM53" s="1233"/>
      <c r="WKN53" s="1233"/>
      <c r="WKO53" s="1233"/>
      <c r="WKP53" s="1232"/>
      <c r="WKQ53" s="1233"/>
      <c r="WKR53" s="1233"/>
      <c r="WKS53" s="1233"/>
      <c r="WKT53" s="1233"/>
      <c r="WKU53" s="1233"/>
      <c r="WKV53" s="1233"/>
      <c r="WKW53" s="1233"/>
      <c r="WKX53" s="1233"/>
      <c r="WKY53" s="1232"/>
      <c r="WKZ53" s="1233"/>
      <c r="WLA53" s="1233"/>
      <c r="WLB53" s="1233"/>
      <c r="WLC53" s="1233"/>
      <c r="WLD53" s="1233"/>
      <c r="WLE53" s="1233"/>
      <c r="WLF53" s="1233"/>
      <c r="WLG53" s="1233"/>
      <c r="WLH53" s="1232"/>
      <c r="WLI53" s="1233"/>
      <c r="WLJ53" s="1233"/>
      <c r="WLK53" s="1233"/>
      <c r="WLL53" s="1233"/>
      <c r="WLM53" s="1233"/>
      <c r="WLN53" s="1233"/>
      <c r="WLO53" s="1233"/>
      <c r="WLP53" s="1233"/>
      <c r="WLQ53" s="1232"/>
      <c r="WLR53" s="1233"/>
      <c r="WLS53" s="1233"/>
      <c r="WLT53" s="1233"/>
      <c r="WLU53" s="1233"/>
      <c r="WLV53" s="1233"/>
      <c r="WLW53" s="1233"/>
      <c r="WLX53" s="1233"/>
      <c r="WLY53" s="1233"/>
      <c r="WLZ53" s="1232"/>
      <c r="WMA53" s="1233"/>
      <c r="WMB53" s="1233"/>
      <c r="WMC53" s="1233"/>
      <c r="WMD53" s="1233"/>
      <c r="WME53" s="1233"/>
      <c r="WMF53" s="1233"/>
      <c r="WMG53" s="1233"/>
      <c r="WMH53" s="1233"/>
      <c r="WMI53" s="1232"/>
      <c r="WMJ53" s="1233"/>
      <c r="WMK53" s="1233"/>
      <c r="WML53" s="1233"/>
      <c r="WMM53" s="1233"/>
      <c r="WMN53" s="1233"/>
      <c r="WMO53" s="1233"/>
      <c r="WMP53" s="1233"/>
      <c r="WMQ53" s="1233"/>
      <c r="WMR53" s="1232"/>
      <c r="WMS53" s="1233"/>
      <c r="WMT53" s="1233"/>
      <c r="WMU53" s="1233"/>
      <c r="WMV53" s="1233"/>
      <c r="WMW53" s="1233"/>
      <c r="WMX53" s="1233"/>
      <c r="WMY53" s="1233"/>
      <c r="WMZ53" s="1233"/>
      <c r="WNA53" s="1232"/>
      <c r="WNB53" s="1233"/>
      <c r="WNC53" s="1233"/>
      <c r="WND53" s="1233"/>
      <c r="WNE53" s="1233"/>
      <c r="WNF53" s="1233"/>
      <c r="WNG53" s="1233"/>
      <c r="WNH53" s="1233"/>
      <c r="WNI53" s="1233"/>
      <c r="WNJ53" s="1232"/>
      <c r="WNK53" s="1233"/>
      <c r="WNL53" s="1233"/>
      <c r="WNM53" s="1233"/>
      <c r="WNN53" s="1233"/>
      <c r="WNO53" s="1233"/>
      <c r="WNP53" s="1233"/>
      <c r="WNQ53" s="1233"/>
      <c r="WNR53" s="1233"/>
      <c r="WNS53" s="1232"/>
      <c r="WNT53" s="1233"/>
      <c r="WNU53" s="1233"/>
      <c r="WNV53" s="1233"/>
      <c r="WNW53" s="1233"/>
      <c r="WNX53" s="1233"/>
      <c r="WNY53" s="1233"/>
      <c r="WNZ53" s="1233"/>
      <c r="WOA53" s="1233"/>
      <c r="WOB53" s="1232"/>
      <c r="WOC53" s="1233"/>
      <c r="WOD53" s="1233"/>
      <c r="WOE53" s="1233"/>
      <c r="WOF53" s="1233"/>
      <c r="WOG53" s="1233"/>
      <c r="WOH53" s="1233"/>
      <c r="WOI53" s="1233"/>
      <c r="WOJ53" s="1233"/>
      <c r="WOK53" s="1232"/>
      <c r="WOL53" s="1233"/>
      <c r="WOM53" s="1233"/>
      <c r="WON53" s="1233"/>
      <c r="WOO53" s="1233"/>
      <c r="WOP53" s="1233"/>
      <c r="WOQ53" s="1233"/>
      <c r="WOR53" s="1233"/>
      <c r="WOS53" s="1233"/>
      <c r="WOT53" s="1232"/>
      <c r="WOU53" s="1233"/>
      <c r="WOV53" s="1233"/>
      <c r="WOW53" s="1233"/>
      <c r="WOX53" s="1233"/>
      <c r="WOY53" s="1233"/>
      <c r="WOZ53" s="1233"/>
      <c r="WPA53" s="1233"/>
      <c r="WPB53" s="1233"/>
      <c r="WPC53" s="1232"/>
      <c r="WPD53" s="1233"/>
      <c r="WPE53" s="1233"/>
      <c r="WPF53" s="1233"/>
      <c r="WPG53" s="1233"/>
      <c r="WPH53" s="1233"/>
      <c r="WPI53" s="1233"/>
      <c r="WPJ53" s="1233"/>
      <c r="WPK53" s="1233"/>
      <c r="WPL53" s="1232"/>
      <c r="WPM53" s="1233"/>
      <c r="WPN53" s="1233"/>
      <c r="WPO53" s="1233"/>
      <c r="WPP53" s="1233"/>
      <c r="WPQ53" s="1233"/>
      <c r="WPR53" s="1233"/>
      <c r="WPS53" s="1233"/>
      <c r="WPT53" s="1233"/>
      <c r="WPU53" s="1232"/>
      <c r="WPV53" s="1233"/>
      <c r="WPW53" s="1233"/>
      <c r="WPX53" s="1233"/>
      <c r="WPY53" s="1233"/>
      <c r="WPZ53" s="1233"/>
      <c r="WQA53" s="1233"/>
      <c r="WQB53" s="1233"/>
      <c r="WQC53" s="1233"/>
      <c r="WQD53" s="1232"/>
      <c r="WQE53" s="1233"/>
      <c r="WQF53" s="1233"/>
      <c r="WQG53" s="1233"/>
      <c r="WQH53" s="1233"/>
      <c r="WQI53" s="1233"/>
      <c r="WQJ53" s="1233"/>
      <c r="WQK53" s="1233"/>
      <c r="WQL53" s="1233"/>
      <c r="WQM53" s="1232"/>
      <c r="WQN53" s="1233"/>
      <c r="WQO53" s="1233"/>
      <c r="WQP53" s="1233"/>
      <c r="WQQ53" s="1233"/>
      <c r="WQR53" s="1233"/>
      <c r="WQS53" s="1233"/>
      <c r="WQT53" s="1233"/>
      <c r="WQU53" s="1233"/>
      <c r="WQV53" s="1232"/>
      <c r="WQW53" s="1233"/>
      <c r="WQX53" s="1233"/>
      <c r="WQY53" s="1233"/>
      <c r="WQZ53" s="1233"/>
      <c r="WRA53" s="1233"/>
      <c r="WRB53" s="1233"/>
      <c r="WRC53" s="1233"/>
      <c r="WRD53" s="1233"/>
      <c r="WRE53" s="1232"/>
      <c r="WRF53" s="1233"/>
      <c r="WRG53" s="1233"/>
      <c r="WRH53" s="1233"/>
      <c r="WRI53" s="1233"/>
      <c r="WRJ53" s="1233"/>
      <c r="WRK53" s="1233"/>
      <c r="WRL53" s="1233"/>
      <c r="WRM53" s="1233"/>
      <c r="WRN53" s="1232"/>
      <c r="WRO53" s="1233"/>
      <c r="WRP53" s="1233"/>
      <c r="WRQ53" s="1233"/>
      <c r="WRR53" s="1233"/>
      <c r="WRS53" s="1233"/>
      <c r="WRT53" s="1233"/>
      <c r="WRU53" s="1233"/>
      <c r="WRV53" s="1233"/>
      <c r="WRW53" s="1232"/>
      <c r="WRX53" s="1233"/>
      <c r="WRY53" s="1233"/>
      <c r="WRZ53" s="1233"/>
      <c r="WSA53" s="1233"/>
      <c r="WSB53" s="1233"/>
      <c r="WSC53" s="1233"/>
      <c r="WSD53" s="1233"/>
      <c r="WSE53" s="1233"/>
      <c r="WSF53" s="1232"/>
      <c r="WSG53" s="1233"/>
      <c r="WSH53" s="1233"/>
      <c r="WSI53" s="1233"/>
      <c r="WSJ53" s="1233"/>
      <c r="WSK53" s="1233"/>
      <c r="WSL53" s="1233"/>
      <c r="WSM53" s="1233"/>
      <c r="WSN53" s="1233"/>
      <c r="WSO53" s="1232"/>
      <c r="WSP53" s="1233"/>
      <c r="WSQ53" s="1233"/>
      <c r="WSR53" s="1233"/>
      <c r="WSS53" s="1233"/>
      <c r="WST53" s="1233"/>
      <c r="WSU53" s="1233"/>
      <c r="WSV53" s="1233"/>
      <c r="WSW53" s="1233"/>
      <c r="WSX53" s="1232"/>
      <c r="WSY53" s="1233"/>
      <c r="WSZ53" s="1233"/>
      <c r="WTA53" s="1233"/>
      <c r="WTB53" s="1233"/>
      <c r="WTC53" s="1233"/>
      <c r="WTD53" s="1233"/>
      <c r="WTE53" s="1233"/>
      <c r="WTF53" s="1233"/>
      <c r="WTG53" s="1232"/>
      <c r="WTH53" s="1233"/>
      <c r="WTI53" s="1233"/>
      <c r="WTJ53" s="1233"/>
      <c r="WTK53" s="1233"/>
      <c r="WTL53" s="1233"/>
      <c r="WTM53" s="1233"/>
      <c r="WTN53" s="1233"/>
      <c r="WTO53" s="1233"/>
      <c r="WTP53" s="1232"/>
      <c r="WTQ53" s="1233"/>
      <c r="WTR53" s="1233"/>
      <c r="WTS53" s="1233"/>
      <c r="WTT53" s="1233"/>
      <c r="WTU53" s="1233"/>
      <c r="WTV53" s="1233"/>
      <c r="WTW53" s="1233"/>
      <c r="WTX53" s="1233"/>
      <c r="WTY53" s="1232"/>
      <c r="WTZ53" s="1233"/>
      <c r="WUA53" s="1233"/>
      <c r="WUB53" s="1233"/>
      <c r="WUC53" s="1233"/>
      <c r="WUD53" s="1233"/>
      <c r="WUE53" s="1233"/>
      <c r="WUF53" s="1233"/>
      <c r="WUG53" s="1233"/>
      <c r="WUH53" s="1232"/>
      <c r="WUI53" s="1233"/>
      <c r="WUJ53" s="1233"/>
      <c r="WUK53" s="1233"/>
      <c r="WUL53" s="1233"/>
      <c r="WUM53" s="1233"/>
      <c r="WUN53" s="1233"/>
      <c r="WUO53" s="1233"/>
      <c r="WUP53" s="1233"/>
      <c r="WUQ53" s="1232"/>
      <c r="WUR53" s="1233"/>
      <c r="WUS53" s="1233"/>
      <c r="WUT53" s="1233"/>
      <c r="WUU53" s="1233"/>
      <c r="WUV53" s="1233"/>
      <c r="WUW53" s="1233"/>
      <c r="WUX53" s="1233"/>
      <c r="WUY53" s="1233"/>
      <c r="WUZ53" s="1232"/>
      <c r="WVA53" s="1233"/>
      <c r="WVB53" s="1233"/>
      <c r="WVC53" s="1233"/>
      <c r="WVD53" s="1233"/>
      <c r="WVE53" s="1233"/>
      <c r="WVF53" s="1233"/>
      <c r="WVG53" s="1233"/>
      <c r="WVH53" s="1233"/>
      <c r="WVI53" s="1232"/>
      <c r="WVJ53" s="1233"/>
      <c r="WVK53" s="1233"/>
      <c r="WVL53" s="1233"/>
      <c r="WVM53" s="1233"/>
      <c r="WVN53" s="1233"/>
      <c r="WVO53" s="1233"/>
      <c r="WVP53" s="1233"/>
      <c r="WVQ53" s="1233"/>
      <c r="WVR53" s="1232"/>
      <c r="WVS53" s="1233"/>
      <c r="WVT53" s="1233"/>
      <c r="WVU53" s="1233"/>
      <c r="WVV53" s="1233"/>
      <c r="WVW53" s="1233"/>
      <c r="WVX53" s="1233"/>
      <c r="WVY53" s="1233"/>
      <c r="WVZ53" s="1233"/>
      <c r="WWA53" s="1232"/>
      <c r="WWB53" s="1233"/>
      <c r="WWC53" s="1233"/>
      <c r="WWD53" s="1233"/>
      <c r="WWE53" s="1233"/>
      <c r="WWF53" s="1233"/>
      <c r="WWG53" s="1233"/>
      <c r="WWH53" s="1233"/>
      <c r="WWI53" s="1233"/>
      <c r="WWJ53" s="1232"/>
      <c r="WWK53" s="1233"/>
      <c r="WWL53" s="1233"/>
      <c r="WWM53" s="1233"/>
      <c r="WWN53" s="1233"/>
      <c r="WWO53" s="1233"/>
      <c r="WWP53" s="1233"/>
      <c r="WWQ53" s="1233"/>
      <c r="WWR53" s="1233"/>
      <c r="WWS53" s="1232"/>
      <c r="WWT53" s="1233"/>
      <c r="WWU53" s="1233"/>
      <c r="WWV53" s="1233"/>
      <c r="WWW53" s="1233"/>
      <c r="WWX53" s="1233"/>
      <c r="WWY53" s="1233"/>
      <c r="WWZ53" s="1233"/>
      <c r="WXA53" s="1233"/>
      <c r="WXB53" s="1232"/>
      <c r="WXC53" s="1233"/>
      <c r="WXD53" s="1233"/>
      <c r="WXE53" s="1233"/>
      <c r="WXF53" s="1233"/>
      <c r="WXG53" s="1233"/>
      <c r="WXH53" s="1233"/>
      <c r="WXI53" s="1233"/>
      <c r="WXJ53" s="1233"/>
      <c r="WXK53" s="1232"/>
      <c r="WXL53" s="1233"/>
      <c r="WXM53" s="1233"/>
      <c r="WXN53" s="1233"/>
      <c r="WXO53" s="1233"/>
      <c r="WXP53" s="1233"/>
      <c r="WXQ53" s="1233"/>
      <c r="WXR53" s="1233"/>
      <c r="WXS53" s="1233"/>
      <c r="WXT53" s="1232"/>
      <c r="WXU53" s="1233"/>
      <c r="WXV53" s="1233"/>
      <c r="WXW53" s="1233"/>
      <c r="WXX53" s="1233"/>
      <c r="WXY53" s="1233"/>
      <c r="WXZ53" s="1233"/>
      <c r="WYA53" s="1233"/>
      <c r="WYB53" s="1233"/>
      <c r="WYC53" s="1232"/>
      <c r="WYD53" s="1233"/>
      <c r="WYE53" s="1233"/>
      <c r="WYF53" s="1233"/>
      <c r="WYG53" s="1233"/>
      <c r="WYH53" s="1233"/>
      <c r="WYI53" s="1233"/>
      <c r="WYJ53" s="1233"/>
      <c r="WYK53" s="1233"/>
      <c r="WYL53" s="1232"/>
      <c r="WYM53" s="1233"/>
      <c r="WYN53" s="1233"/>
      <c r="WYO53" s="1233"/>
      <c r="WYP53" s="1233"/>
      <c r="WYQ53" s="1233"/>
      <c r="WYR53" s="1233"/>
      <c r="WYS53" s="1233"/>
      <c r="WYT53" s="1233"/>
      <c r="WYU53" s="1232"/>
      <c r="WYV53" s="1233"/>
      <c r="WYW53" s="1233"/>
      <c r="WYX53" s="1233"/>
      <c r="WYY53" s="1233"/>
      <c r="WYZ53" s="1233"/>
      <c r="WZA53" s="1233"/>
      <c r="WZB53" s="1233"/>
      <c r="WZC53" s="1233"/>
      <c r="WZD53" s="1232"/>
      <c r="WZE53" s="1233"/>
      <c r="WZF53" s="1233"/>
      <c r="WZG53" s="1233"/>
      <c r="WZH53" s="1233"/>
      <c r="WZI53" s="1233"/>
      <c r="WZJ53" s="1233"/>
      <c r="WZK53" s="1233"/>
      <c r="WZL53" s="1233"/>
      <c r="WZM53" s="1232"/>
      <c r="WZN53" s="1233"/>
      <c r="WZO53" s="1233"/>
      <c r="WZP53" s="1233"/>
      <c r="WZQ53" s="1233"/>
      <c r="WZR53" s="1233"/>
      <c r="WZS53" s="1233"/>
      <c r="WZT53" s="1233"/>
      <c r="WZU53" s="1233"/>
      <c r="WZV53" s="1232"/>
      <c r="WZW53" s="1233"/>
      <c r="WZX53" s="1233"/>
      <c r="WZY53" s="1233"/>
      <c r="WZZ53" s="1233"/>
      <c r="XAA53" s="1233"/>
      <c r="XAB53" s="1233"/>
      <c r="XAC53" s="1233"/>
      <c r="XAD53" s="1233"/>
      <c r="XAE53" s="1232"/>
      <c r="XAF53" s="1233"/>
      <c r="XAG53" s="1233"/>
      <c r="XAH53" s="1233"/>
      <c r="XAI53" s="1233"/>
      <c r="XAJ53" s="1233"/>
      <c r="XAK53" s="1233"/>
      <c r="XAL53" s="1233"/>
      <c r="XAM53" s="1233"/>
      <c r="XAN53" s="1232"/>
      <c r="XAO53" s="1233"/>
      <c r="XAP53" s="1233"/>
      <c r="XAQ53" s="1233"/>
      <c r="XAR53" s="1233"/>
      <c r="XAS53" s="1233"/>
      <c r="XAT53" s="1233"/>
      <c r="XAU53" s="1233"/>
      <c r="XAV53" s="1233"/>
      <c r="XAW53" s="1232"/>
      <c r="XAX53" s="1233"/>
      <c r="XAY53" s="1233"/>
      <c r="XAZ53" s="1233"/>
      <c r="XBA53" s="1233"/>
      <c r="XBB53" s="1233"/>
      <c r="XBC53" s="1233"/>
      <c r="XBD53" s="1233"/>
      <c r="XBE53" s="1233"/>
      <c r="XBF53" s="1232"/>
      <c r="XBG53" s="1233"/>
      <c r="XBH53" s="1233"/>
      <c r="XBI53" s="1233"/>
      <c r="XBJ53" s="1233"/>
      <c r="XBK53" s="1233"/>
      <c r="XBL53" s="1233"/>
      <c r="XBM53" s="1233"/>
      <c r="XBN53" s="1233"/>
      <c r="XBO53" s="1232"/>
      <c r="XBP53" s="1233"/>
      <c r="XBQ53" s="1233"/>
      <c r="XBR53" s="1233"/>
      <c r="XBS53" s="1233"/>
      <c r="XBT53" s="1233"/>
      <c r="XBU53" s="1233"/>
      <c r="XBV53" s="1233"/>
      <c r="XBW53" s="1233"/>
      <c r="XBX53" s="1232"/>
      <c r="XBY53" s="1233"/>
      <c r="XBZ53" s="1233"/>
      <c r="XCA53" s="1233"/>
      <c r="XCB53" s="1233"/>
      <c r="XCC53" s="1233"/>
      <c r="XCD53" s="1233"/>
      <c r="XCE53" s="1233"/>
      <c r="XCF53" s="1233"/>
      <c r="XCG53" s="1232"/>
      <c r="XCH53" s="1233"/>
      <c r="XCI53" s="1233"/>
      <c r="XCJ53" s="1233"/>
      <c r="XCK53" s="1233"/>
      <c r="XCL53" s="1233"/>
      <c r="XCM53" s="1233"/>
      <c r="XCN53" s="1233"/>
      <c r="XCO53" s="1233"/>
      <c r="XCP53" s="1232"/>
      <c r="XCQ53" s="1233"/>
      <c r="XCR53" s="1233"/>
      <c r="XCS53" s="1233"/>
      <c r="XCT53" s="1233"/>
      <c r="XCU53" s="1233"/>
      <c r="XCV53" s="1233"/>
      <c r="XCW53" s="1233"/>
      <c r="XCX53" s="1233"/>
      <c r="XCY53" s="1232"/>
      <c r="XCZ53" s="1233"/>
      <c r="XDA53" s="1233"/>
      <c r="XDB53" s="1233"/>
      <c r="XDC53" s="1233"/>
      <c r="XDD53" s="1233"/>
      <c r="XDE53" s="1233"/>
      <c r="XDF53" s="1233"/>
      <c r="XDG53" s="1233"/>
      <c r="XDH53" s="1232"/>
      <c r="XDI53" s="1233"/>
      <c r="XDJ53" s="1233"/>
      <c r="XDK53" s="1233"/>
      <c r="XDL53" s="1233"/>
      <c r="XDM53" s="1233"/>
      <c r="XDN53" s="1233"/>
      <c r="XDO53" s="1233"/>
      <c r="XDP53" s="1233"/>
      <c r="XDQ53" s="1232"/>
      <c r="XDR53" s="1233"/>
      <c r="XDS53" s="1233"/>
      <c r="XDT53" s="1233"/>
      <c r="XDU53" s="1233"/>
      <c r="XDV53" s="1233"/>
      <c r="XDW53" s="1233"/>
      <c r="XDX53" s="1233"/>
      <c r="XDY53" s="1233"/>
      <c r="XDZ53" s="1232"/>
      <c r="XEA53" s="1233"/>
      <c r="XEB53" s="1233"/>
      <c r="XEC53" s="1233"/>
      <c r="XED53" s="1233"/>
      <c r="XEE53" s="1233"/>
      <c r="XEF53" s="1233"/>
      <c r="XEG53" s="1233"/>
      <c r="XEH53" s="1233"/>
      <c r="XEI53" s="1232"/>
      <c r="XEJ53" s="1233"/>
      <c r="XEK53" s="1233"/>
      <c r="XEL53" s="1233"/>
      <c r="XEM53" s="1233"/>
      <c r="XEN53" s="1233"/>
      <c r="XEO53" s="1233"/>
      <c r="XEP53" s="1233"/>
      <c r="XEQ53" s="1233"/>
      <c r="XER53" s="1232"/>
      <c r="XES53" s="1233"/>
      <c r="XET53" s="1233"/>
      <c r="XEU53" s="1233"/>
      <c r="XEV53" s="1233"/>
      <c r="XEW53" s="1233"/>
      <c r="XEX53" s="1233"/>
      <c r="XEY53" s="1233"/>
      <c r="XEZ53" s="1233"/>
      <c r="XFA53" s="1232"/>
      <c r="XFB53" s="1233"/>
      <c r="XFC53" s="1233"/>
      <c r="XFD53" s="1233"/>
    </row>
    <row r="54" spans="1:16384">
      <c r="A54" s="1208"/>
      <c r="B54" s="1208"/>
      <c r="C54" s="1208"/>
      <c r="D54" s="1208"/>
      <c r="E54" s="1208"/>
      <c r="F54" s="1208"/>
      <c r="G54" s="1208"/>
      <c r="H54" s="1208"/>
      <c r="I54" s="1208"/>
    </row>
    <row r="55" spans="1:16384">
      <c r="A55" s="1223" t="s">
        <v>1686</v>
      </c>
      <c r="B55" s="1223"/>
      <c r="C55" s="1223"/>
      <c r="D55" s="1223"/>
      <c r="E55" s="1223"/>
      <c r="F55" s="1223"/>
      <c r="G55" s="1223"/>
      <c r="H55" s="1223"/>
      <c r="I55" s="1223"/>
    </row>
    <row r="56" spans="1:16384">
      <c r="A56" s="1208"/>
      <c r="B56" s="1208"/>
      <c r="C56" s="1208"/>
      <c r="D56" s="1208"/>
      <c r="E56" s="1208"/>
      <c r="F56" s="1208"/>
      <c r="G56" s="1208"/>
      <c r="H56" s="1208"/>
      <c r="I56" s="1208"/>
    </row>
    <row r="57" spans="1:16384" ht="36" customHeight="1">
      <c r="A57" s="1208" t="s">
        <v>1450</v>
      </c>
      <c r="B57" s="1208"/>
      <c r="C57" s="1208"/>
      <c r="D57" s="1208"/>
      <c r="E57" s="1208"/>
      <c r="F57" s="1208"/>
      <c r="G57" s="1208"/>
      <c r="H57" s="1208"/>
      <c r="I57" s="1208"/>
    </row>
    <row r="58" spans="1:16384">
      <c r="A58" s="1208"/>
      <c r="B58" s="1208"/>
      <c r="C58" s="1208"/>
      <c r="D58" s="1208"/>
      <c r="E58" s="1208"/>
      <c r="F58" s="1208"/>
      <c r="G58" s="1208"/>
      <c r="H58" s="1208"/>
      <c r="I58" s="1208"/>
    </row>
    <row r="59" spans="1:16384" ht="22.5" customHeight="1">
      <c r="A59" s="1242" t="s">
        <v>1451</v>
      </c>
      <c r="B59" s="1242"/>
      <c r="C59" s="1242"/>
      <c r="D59" s="1242"/>
      <c r="E59" s="1242"/>
      <c r="F59" s="1242"/>
      <c r="G59" s="1242"/>
      <c r="H59" s="1242"/>
      <c r="I59" s="1242"/>
    </row>
    <row r="60" spans="1:16384" ht="37.5" customHeight="1">
      <c r="A60" s="1243" t="s">
        <v>1452</v>
      </c>
      <c r="B60" s="1243"/>
      <c r="C60" s="1243"/>
      <c r="D60" s="1243"/>
      <c r="E60" s="1243"/>
      <c r="F60" s="1243"/>
      <c r="G60" s="1243"/>
      <c r="H60" s="1243"/>
      <c r="I60" s="1243"/>
    </row>
    <row r="61" spans="1:16384" ht="64.5" customHeight="1">
      <c r="A61" s="1244" t="s">
        <v>1453</v>
      </c>
      <c r="B61" s="1244"/>
      <c r="C61" s="1244" t="s">
        <v>1454</v>
      </c>
      <c r="D61" s="1244"/>
      <c r="E61" s="1244"/>
      <c r="F61" s="1245" t="s">
        <v>1675</v>
      </c>
      <c r="G61" s="1246"/>
      <c r="H61" s="1246"/>
      <c r="I61" s="1246"/>
    </row>
    <row r="62" spans="1:16384" ht="23.25" customHeight="1">
      <c r="A62" s="1242" t="s">
        <v>1455</v>
      </c>
      <c r="B62" s="1242"/>
      <c r="C62" s="1242"/>
      <c r="D62" s="1242"/>
      <c r="E62" s="1242"/>
      <c r="F62" s="1242"/>
      <c r="G62" s="1242"/>
      <c r="H62" s="1242"/>
      <c r="I62" s="1242"/>
    </row>
    <row r="63" spans="1:16384" ht="64.5" customHeight="1">
      <c r="A63" s="1247" t="s">
        <v>1456</v>
      </c>
      <c r="B63" s="1247"/>
      <c r="C63" s="1247" t="s">
        <v>1457</v>
      </c>
      <c r="D63" s="1247"/>
      <c r="E63" s="1247"/>
      <c r="F63" s="1244" t="s">
        <v>1458</v>
      </c>
      <c r="G63" s="1244"/>
      <c r="H63" s="1244"/>
      <c r="I63" s="1244"/>
    </row>
    <row r="64" spans="1:16384">
      <c r="A64" s="1208"/>
      <c r="B64" s="1208"/>
      <c r="C64" s="1208"/>
      <c r="D64" s="1208"/>
      <c r="E64" s="1208"/>
      <c r="F64" s="1208"/>
      <c r="G64" s="1208"/>
      <c r="H64" s="1208"/>
      <c r="I64" s="1208"/>
    </row>
    <row r="65" spans="1:9">
      <c r="A65" s="1223" t="s">
        <v>1459</v>
      </c>
      <c r="B65" s="1223"/>
      <c r="C65" s="1223"/>
      <c r="D65" s="1223"/>
      <c r="E65" s="1223"/>
      <c r="F65" s="1223"/>
      <c r="G65" s="1223"/>
      <c r="H65" s="1223"/>
      <c r="I65" s="1223"/>
    </row>
    <row r="66" spans="1:9">
      <c r="A66" s="1208"/>
      <c r="B66" s="1208"/>
      <c r="C66" s="1208"/>
      <c r="D66" s="1208"/>
      <c r="E66" s="1208"/>
      <c r="F66" s="1208"/>
      <c r="G66" s="1208"/>
      <c r="H66" s="1208"/>
      <c r="I66" s="1208"/>
    </row>
    <row r="67" spans="1:9">
      <c r="A67" s="1208" t="s">
        <v>1460</v>
      </c>
      <c r="B67" s="1208"/>
      <c r="C67" s="1208"/>
      <c r="D67" s="1208"/>
      <c r="E67" s="1208"/>
      <c r="F67" s="1208"/>
      <c r="G67" s="1208"/>
      <c r="H67" s="1208"/>
      <c r="I67" s="1208"/>
    </row>
    <row r="68" spans="1:9" ht="45.75" customHeight="1">
      <c r="A68" s="1208" t="s">
        <v>1461</v>
      </c>
      <c r="B68" s="1208"/>
      <c r="C68" s="1208"/>
      <c r="D68" s="1208"/>
      <c r="E68" s="1208"/>
      <c r="F68" s="1208"/>
      <c r="G68" s="1208"/>
      <c r="H68" s="1208"/>
      <c r="I68" s="1208"/>
    </row>
    <row r="69" spans="1:9">
      <c r="A69" s="1208"/>
      <c r="B69" s="1208"/>
      <c r="C69" s="1208"/>
      <c r="D69" s="1208"/>
      <c r="E69" s="1208"/>
      <c r="F69" s="1208"/>
      <c r="G69" s="1208"/>
      <c r="H69" s="1208"/>
      <c r="I69" s="1208"/>
    </row>
    <row r="70" spans="1:9">
      <c r="A70" s="1235" t="s">
        <v>1462</v>
      </c>
      <c r="B70" s="1235"/>
      <c r="C70" s="1235"/>
      <c r="D70" s="1235"/>
      <c r="E70" s="1235"/>
      <c r="F70" s="1235"/>
      <c r="G70" s="1235"/>
      <c r="H70" s="1235"/>
      <c r="I70" s="1235"/>
    </row>
    <row r="71" spans="1:9">
      <c r="A71" s="1208"/>
      <c r="B71" s="1208"/>
      <c r="C71" s="1208"/>
      <c r="D71" s="1208"/>
      <c r="E71" s="1208"/>
      <c r="F71" s="1208"/>
      <c r="G71" s="1208"/>
      <c r="H71" s="1208"/>
      <c r="I71" s="1208"/>
    </row>
    <row r="72" spans="1:9">
      <c r="A72" s="1223" t="s">
        <v>1284</v>
      </c>
      <c r="B72" s="1223"/>
      <c r="C72" s="1223"/>
      <c r="D72" s="1223"/>
      <c r="E72" s="1223"/>
      <c r="F72" s="1223"/>
      <c r="G72" s="1223"/>
      <c r="H72" s="1223"/>
      <c r="I72" s="1223"/>
    </row>
    <row r="73" spans="1:9" ht="47.25" customHeight="1">
      <c r="A73" s="1208" t="s">
        <v>1463</v>
      </c>
      <c r="B73" s="1208"/>
      <c r="C73" s="1208"/>
      <c r="D73" s="1208"/>
      <c r="E73" s="1208"/>
      <c r="F73" s="1208"/>
      <c r="G73" s="1208"/>
      <c r="H73" s="1208"/>
      <c r="I73" s="1208"/>
    </row>
    <row r="74" spans="1:9">
      <c r="A74" s="1208"/>
      <c r="B74" s="1208"/>
      <c r="C74" s="1208"/>
      <c r="D74" s="1208"/>
      <c r="E74" s="1208"/>
      <c r="F74" s="1208"/>
      <c r="G74" s="1208"/>
      <c r="H74" s="1208"/>
      <c r="I74" s="1208"/>
    </row>
    <row r="75" spans="1:9">
      <c r="A75" s="1223" t="s">
        <v>1285</v>
      </c>
      <c r="B75" s="1223"/>
      <c r="C75" s="1223"/>
      <c r="D75" s="1223"/>
      <c r="E75" s="1223"/>
      <c r="F75" s="1223"/>
      <c r="G75" s="1223"/>
      <c r="H75" s="1223"/>
      <c r="I75" s="1223"/>
    </row>
    <row r="76" spans="1:9" ht="32.25" customHeight="1">
      <c r="A76" s="1208" t="s">
        <v>1572</v>
      </c>
      <c r="B76" s="1208"/>
      <c r="C76" s="1208"/>
      <c r="D76" s="1208"/>
      <c r="E76" s="1208"/>
      <c r="F76" s="1208"/>
      <c r="G76" s="1208"/>
      <c r="H76" s="1208"/>
      <c r="I76" s="1208"/>
    </row>
    <row r="77" spans="1:9">
      <c r="A77" s="354"/>
      <c r="B77" s="137"/>
      <c r="C77" s="137"/>
      <c r="D77" s="137"/>
      <c r="E77" s="137"/>
      <c r="F77" s="137"/>
      <c r="G77" s="137"/>
      <c r="H77" s="137"/>
      <c r="I77" s="137"/>
    </row>
    <row r="78" spans="1:9">
      <c r="A78" s="1223" t="s">
        <v>1286</v>
      </c>
      <c r="B78" s="1223"/>
      <c r="C78" s="1223"/>
      <c r="D78" s="1223"/>
      <c r="E78" s="1223"/>
      <c r="F78" s="1223"/>
      <c r="G78" s="1223"/>
      <c r="H78" s="1223"/>
      <c r="I78" s="1223"/>
    </row>
    <row r="79" spans="1:9" ht="36.75" customHeight="1">
      <c r="A79" s="1208" t="s">
        <v>1464</v>
      </c>
      <c r="B79" s="1208"/>
      <c r="C79" s="1208"/>
      <c r="D79" s="1208"/>
      <c r="E79" s="1208"/>
      <c r="F79" s="1208"/>
      <c r="G79" s="1208"/>
      <c r="H79" s="1208"/>
      <c r="I79" s="1208"/>
    </row>
    <row r="80" spans="1:9" ht="30.75" customHeight="1">
      <c r="A80" s="1208" t="s">
        <v>1465</v>
      </c>
      <c r="B80" s="1208"/>
      <c r="C80" s="1208"/>
      <c r="D80" s="1208"/>
      <c r="E80" s="1208"/>
      <c r="F80" s="1208"/>
      <c r="G80" s="1208"/>
      <c r="H80" s="1208"/>
      <c r="I80" s="1208"/>
    </row>
    <row r="81" spans="1:9">
      <c r="A81" s="1208"/>
      <c r="B81" s="1208"/>
      <c r="C81" s="1208"/>
      <c r="D81" s="1208"/>
      <c r="E81" s="1208"/>
      <c r="F81" s="1208"/>
      <c r="G81" s="1208"/>
      <c r="H81" s="1208"/>
      <c r="I81" s="1208"/>
    </row>
    <row r="82" spans="1:9">
      <c r="A82" s="1208" t="s">
        <v>1466</v>
      </c>
      <c r="B82" s="1208"/>
      <c r="C82" s="1208"/>
      <c r="D82" s="1208"/>
      <c r="E82" s="1208"/>
      <c r="F82" s="1208"/>
      <c r="G82" s="1208"/>
      <c r="H82" s="1208"/>
      <c r="I82" s="1208"/>
    </row>
    <row r="83" spans="1:9">
      <c r="A83" s="1208"/>
      <c r="B83" s="1208"/>
      <c r="C83" s="1208"/>
      <c r="D83" s="1208"/>
      <c r="E83" s="1208"/>
      <c r="F83" s="1208"/>
      <c r="G83" s="1208"/>
      <c r="H83" s="1208"/>
      <c r="I83" s="1208"/>
    </row>
    <row r="84" spans="1:9">
      <c r="A84" s="1208" t="s">
        <v>1467</v>
      </c>
      <c r="B84" s="1208"/>
      <c r="C84" s="1208"/>
      <c r="D84" s="1208"/>
      <c r="E84" s="1208"/>
      <c r="F84" s="1208"/>
      <c r="G84" s="1208"/>
      <c r="H84" s="1208"/>
      <c r="I84" s="1208"/>
    </row>
    <row r="85" spans="1:9">
      <c r="A85" s="1208"/>
      <c r="B85" s="1208"/>
      <c r="C85" s="1208"/>
      <c r="D85" s="1208"/>
      <c r="E85" s="1208"/>
      <c r="F85" s="1208"/>
      <c r="G85" s="1208"/>
      <c r="H85" s="1208"/>
      <c r="I85" s="1208"/>
    </row>
    <row r="86" spans="1:9" ht="38.25">
      <c r="A86" s="357" t="s">
        <v>1287</v>
      </c>
      <c r="B86" s="137"/>
      <c r="C86" s="137"/>
      <c r="D86" s="137"/>
      <c r="E86" s="137"/>
      <c r="F86" s="137"/>
      <c r="G86" s="137"/>
      <c r="H86" s="137"/>
      <c r="I86" s="137"/>
    </row>
    <row r="87" spans="1:9">
      <c r="A87" s="1208"/>
      <c r="B87" s="1208"/>
      <c r="C87" s="1208"/>
      <c r="D87" s="1208"/>
      <c r="E87" s="1208"/>
      <c r="F87" s="1208"/>
      <c r="G87" s="1208"/>
      <c r="H87" s="1208"/>
      <c r="I87" s="1208"/>
    </row>
    <row r="88" spans="1:9">
      <c r="A88" s="1208" t="s">
        <v>1468</v>
      </c>
      <c r="B88" s="1208"/>
      <c r="C88" s="1208"/>
      <c r="D88" s="1208"/>
      <c r="E88" s="1208"/>
      <c r="F88" s="1208"/>
      <c r="G88" s="1208"/>
      <c r="H88" s="1208"/>
      <c r="I88" s="1208"/>
    </row>
    <row r="89" spans="1:9">
      <c r="A89" s="1208"/>
      <c r="B89" s="1208"/>
      <c r="C89" s="1208"/>
      <c r="D89" s="1208"/>
      <c r="E89" s="1208"/>
      <c r="F89" s="1208"/>
      <c r="G89" s="1208"/>
      <c r="H89" s="1208"/>
      <c r="I89" s="1208"/>
    </row>
    <row r="90" spans="1:9">
      <c r="A90" s="1208" t="s">
        <v>1469</v>
      </c>
      <c r="B90" s="1208"/>
      <c r="C90" s="1208"/>
      <c r="D90" s="1208"/>
      <c r="E90" s="1208"/>
      <c r="F90" s="1208"/>
      <c r="G90" s="1208"/>
      <c r="H90" s="1208"/>
      <c r="I90" s="1208"/>
    </row>
    <row r="91" spans="1:9" ht="12.75" customHeight="1">
      <c r="A91" s="1208"/>
      <c r="B91" s="1208"/>
      <c r="C91" s="1208"/>
      <c r="D91" s="1208"/>
      <c r="E91" s="1208"/>
      <c r="F91" s="1208"/>
      <c r="G91" s="1208"/>
      <c r="H91" s="1208"/>
      <c r="I91" s="1208"/>
    </row>
    <row r="92" spans="1:9" ht="19.5" customHeight="1">
      <c r="A92" s="1233" t="s">
        <v>1676</v>
      </c>
      <c r="B92" s="1233"/>
      <c r="C92" s="1233"/>
      <c r="D92" s="1233"/>
      <c r="E92" s="1233"/>
      <c r="F92" s="1233"/>
      <c r="G92" s="1233"/>
      <c r="H92" s="1233"/>
      <c r="I92" s="1233"/>
    </row>
    <row r="93" spans="1:9" ht="19.5" customHeight="1">
      <c r="A93" s="1233" t="s">
        <v>1677</v>
      </c>
      <c r="B93" s="1233"/>
      <c r="C93" s="1233"/>
      <c r="D93" s="1233"/>
      <c r="E93" s="1233"/>
      <c r="F93" s="1233"/>
      <c r="G93" s="1233"/>
      <c r="H93" s="1233"/>
      <c r="I93" s="1233"/>
    </row>
    <row r="94" spans="1:9" ht="19.5" customHeight="1">
      <c r="A94" s="1233" t="s">
        <v>1678</v>
      </c>
      <c r="B94" s="1233"/>
      <c r="C94" s="1233"/>
      <c r="D94" s="1233"/>
      <c r="E94" s="1233"/>
      <c r="F94" s="1233"/>
      <c r="G94" s="1233"/>
      <c r="H94" s="1233"/>
      <c r="I94" s="1233"/>
    </row>
    <row r="95" spans="1:9" ht="59.25" customHeight="1">
      <c r="A95" s="1233" t="s">
        <v>1679</v>
      </c>
      <c r="B95" s="1233"/>
      <c r="C95" s="1233"/>
      <c r="D95" s="1233"/>
      <c r="E95" s="1233"/>
      <c r="F95" s="1233"/>
      <c r="G95" s="1233"/>
      <c r="H95" s="1233"/>
      <c r="I95" s="1233"/>
    </row>
    <row r="96" spans="1:9" ht="35.25" customHeight="1">
      <c r="A96" s="1208" t="s">
        <v>1470</v>
      </c>
      <c r="B96" s="1208"/>
      <c r="C96" s="1208"/>
      <c r="D96" s="1208"/>
      <c r="E96" s="1208"/>
      <c r="F96" s="1208"/>
      <c r="G96" s="1208"/>
      <c r="H96" s="1208"/>
      <c r="I96" s="1208"/>
    </row>
    <row r="97" spans="1:9">
      <c r="A97" s="1208"/>
      <c r="B97" s="1208"/>
      <c r="C97" s="1208"/>
      <c r="D97" s="1208"/>
      <c r="E97" s="1208"/>
      <c r="F97" s="1208"/>
      <c r="G97" s="1208"/>
      <c r="H97" s="1208"/>
      <c r="I97" s="1208"/>
    </row>
    <row r="98" spans="1:9" ht="35.25" customHeight="1">
      <c r="A98" s="1208" t="s">
        <v>1471</v>
      </c>
      <c r="B98" s="1208"/>
      <c r="C98" s="1208"/>
      <c r="D98" s="1208"/>
      <c r="E98" s="1208"/>
      <c r="F98" s="1208"/>
      <c r="G98" s="1208"/>
      <c r="H98" s="1208"/>
      <c r="I98" s="1208"/>
    </row>
    <row r="99" spans="1:9">
      <c r="A99" s="1208"/>
      <c r="B99" s="1208"/>
      <c r="C99" s="1208"/>
      <c r="D99" s="1208"/>
      <c r="E99" s="1208"/>
      <c r="F99" s="1208"/>
      <c r="G99" s="1208"/>
      <c r="H99" s="1208"/>
      <c r="I99" s="1208"/>
    </row>
    <row r="100" spans="1:9">
      <c r="A100" s="1223" t="s">
        <v>1288</v>
      </c>
      <c r="B100" s="1223"/>
      <c r="C100" s="1223"/>
      <c r="D100" s="1223"/>
      <c r="E100" s="1223"/>
      <c r="F100" s="1223"/>
      <c r="G100" s="1223"/>
      <c r="H100" s="1223"/>
      <c r="I100" s="1223"/>
    </row>
    <row r="101" spans="1:9" ht="49.5" customHeight="1">
      <c r="A101" s="1208" t="s">
        <v>1472</v>
      </c>
      <c r="B101" s="1208"/>
      <c r="C101" s="1208"/>
      <c r="D101" s="1208"/>
      <c r="E101" s="1208"/>
      <c r="F101" s="1208"/>
      <c r="G101" s="1208"/>
      <c r="H101" s="1208"/>
      <c r="I101" s="1208"/>
    </row>
    <row r="102" spans="1:9" ht="38.25" customHeight="1">
      <c r="A102" s="1208" t="s">
        <v>1680</v>
      </c>
      <c r="B102" s="1208"/>
      <c r="C102" s="1208"/>
      <c r="D102" s="1208"/>
      <c r="E102" s="1208"/>
      <c r="F102" s="1208"/>
      <c r="G102" s="1208"/>
      <c r="H102" s="1208"/>
      <c r="I102" s="1208"/>
    </row>
    <row r="103" spans="1:9">
      <c r="A103" s="1208"/>
      <c r="B103" s="1208"/>
      <c r="C103" s="1208"/>
      <c r="D103" s="1208"/>
      <c r="E103" s="1208"/>
      <c r="F103" s="1208"/>
      <c r="G103" s="1208"/>
      <c r="H103" s="1208"/>
      <c r="I103" s="1208"/>
    </row>
    <row r="104" spans="1:9" ht="39" customHeight="1">
      <c r="A104" s="1208" t="s">
        <v>1573</v>
      </c>
      <c r="B104" s="1208"/>
      <c r="C104" s="1208"/>
      <c r="D104" s="1208"/>
      <c r="E104" s="1208"/>
      <c r="F104" s="1208"/>
      <c r="G104" s="1208"/>
      <c r="H104" s="1208"/>
      <c r="I104" s="1208"/>
    </row>
    <row r="105" spans="1:9" ht="30" customHeight="1">
      <c r="A105" s="1223" t="s">
        <v>1473</v>
      </c>
      <c r="B105" s="1223"/>
      <c r="C105" s="1223"/>
      <c r="D105" s="1223"/>
      <c r="E105" s="1223"/>
      <c r="F105" s="1223"/>
      <c r="G105" s="1223"/>
      <c r="H105" s="1223"/>
      <c r="I105" s="1223"/>
    </row>
    <row r="106" spans="1:9">
      <c r="A106" s="1249" t="s">
        <v>1681</v>
      </c>
      <c r="B106" s="1208"/>
      <c r="C106" s="1208"/>
      <c r="D106" s="1208"/>
      <c r="E106" s="1208"/>
      <c r="F106" s="1208"/>
      <c r="G106" s="1208"/>
      <c r="H106" s="1208"/>
      <c r="I106" s="1208"/>
    </row>
    <row r="107" spans="1:9">
      <c r="A107" s="1250" t="s">
        <v>1682</v>
      </c>
      <c r="B107" s="1208"/>
      <c r="C107" s="1208"/>
      <c r="D107" s="1208"/>
      <c r="E107" s="1208"/>
      <c r="F107" s="1208"/>
      <c r="G107" s="1208"/>
      <c r="H107" s="1208"/>
      <c r="I107" s="1208"/>
    </row>
    <row r="108" spans="1:9">
      <c r="A108" s="1208" t="s">
        <v>1474</v>
      </c>
      <c r="B108" s="1208"/>
      <c r="C108" s="1208"/>
      <c r="D108" s="1208"/>
      <c r="E108" s="1208"/>
      <c r="F108" s="1208"/>
      <c r="G108" s="1208"/>
      <c r="H108" s="1208"/>
      <c r="I108" s="1208"/>
    </row>
    <row r="109" spans="1:9">
      <c r="A109" s="1223" t="s">
        <v>1289</v>
      </c>
      <c r="B109" s="1223"/>
      <c r="C109" s="1223"/>
      <c r="D109" s="1223"/>
      <c r="E109" s="1223"/>
      <c r="F109" s="1223"/>
      <c r="G109" s="1223"/>
      <c r="H109" s="1223"/>
      <c r="I109" s="1223"/>
    </row>
    <row r="110" spans="1:9" ht="34.5" customHeight="1">
      <c r="A110" s="1208" t="s">
        <v>1475</v>
      </c>
      <c r="B110" s="1208"/>
      <c r="C110" s="1208"/>
      <c r="D110" s="1208"/>
      <c r="E110" s="1208"/>
      <c r="F110" s="1208"/>
      <c r="G110" s="1208"/>
      <c r="H110" s="1208"/>
      <c r="I110" s="1208"/>
    </row>
    <row r="111" spans="1:9" ht="30" customHeight="1">
      <c r="A111" s="1223" t="s">
        <v>1476</v>
      </c>
      <c r="B111" s="1223"/>
      <c r="C111" s="1223"/>
      <c r="D111" s="1223"/>
      <c r="E111" s="1223"/>
      <c r="F111" s="1223"/>
      <c r="G111" s="1223"/>
      <c r="H111" s="1223"/>
      <c r="I111" s="1223"/>
    </row>
    <row r="112" spans="1:9" ht="23.25" customHeight="1">
      <c r="A112" s="1248" t="s">
        <v>1683</v>
      </c>
      <c r="B112" s="1233"/>
      <c r="C112" s="1233"/>
      <c r="D112" s="1233"/>
      <c r="E112" s="1233"/>
      <c r="F112" s="1233"/>
      <c r="G112" s="1233"/>
      <c r="H112" s="1233"/>
      <c r="I112" s="1233"/>
    </row>
    <row r="113" spans="1:9" ht="27" customHeight="1">
      <c r="A113" s="1232" t="s">
        <v>1684</v>
      </c>
      <c r="B113" s="1233"/>
      <c r="C113" s="1233"/>
      <c r="D113" s="1233"/>
      <c r="E113" s="1233"/>
      <c r="F113" s="1233"/>
      <c r="G113" s="1233"/>
      <c r="H113" s="1233"/>
      <c r="I113" s="1233"/>
    </row>
    <row r="114" spans="1:9">
      <c r="A114" s="1208"/>
      <c r="B114" s="1208"/>
      <c r="C114" s="1208"/>
      <c r="D114" s="1208"/>
      <c r="E114" s="1208"/>
      <c r="F114" s="1208"/>
      <c r="G114" s="1208"/>
      <c r="H114" s="1208"/>
      <c r="I114" s="1208"/>
    </row>
    <row r="115" spans="1:9">
      <c r="A115" s="1223" t="s">
        <v>1477</v>
      </c>
      <c r="B115" s="1223"/>
      <c r="C115" s="1223"/>
      <c r="D115" s="1223"/>
      <c r="E115" s="1223"/>
      <c r="F115" s="1223"/>
      <c r="G115" s="1223"/>
      <c r="H115" s="1223"/>
      <c r="I115" s="1223"/>
    </row>
    <row r="116" spans="1:9" ht="32.25" customHeight="1">
      <c r="A116" s="1208" t="s">
        <v>1478</v>
      </c>
      <c r="B116" s="1208"/>
      <c r="C116" s="1208"/>
      <c r="D116" s="1208"/>
      <c r="E116" s="1208"/>
      <c r="F116" s="1208"/>
      <c r="G116" s="1208"/>
      <c r="H116" s="1208"/>
      <c r="I116" s="1208"/>
    </row>
    <row r="117" spans="1:9" ht="54" customHeight="1">
      <c r="A117" s="1223" t="s">
        <v>1479</v>
      </c>
      <c r="B117" s="1223"/>
      <c r="C117" s="1223"/>
      <c r="D117" s="1223"/>
      <c r="E117" s="1223"/>
      <c r="F117" s="1223"/>
      <c r="G117" s="1223"/>
      <c r="H117" s="1223"/>
      <c r="I117" s="1223"/>
    </row>
    <row r="118" spans="1:9">
      <c r="A118" s="354"/>
      <c r="B118" s="137"/>
      <c r="C118" s="137"/>
      <c r="D118" s="137"/>
      <c r="E118" s="137"/>
      <c r="F118" s="137"/>
      <c r="G118" s="137"/>
      <c r="H118" s="137"/>
      <c r="I118" s="137"/>
    </row>
    <row r="119" spans="1:9" ht="33" customHeight="1">
      <c r="A119" s="1208" t="s">
        <v>1480</v>
      </c>
      <c r="B119" s="1208"/>
      <c r="C119" s="1208"/>
      <c r="D119" s="1208"/>
      <c r="E119" s="1208"/>
      <c r="F119" s="1208"/>
      <c r="G119" s="1208"/>
      <c r="H119" s="1208"/>
      <c r="I119" s="1208"/>
    </row>
    <row r="120" spans="1:9" ht="13.5" thickBot="1">
      <c r="A120" s="1208"/>
      <c r="B120" s="1208"/>
      <c r="C120" s="1208"/>
      <c r="D120" s="1208"/>
      <c r="E120" s="1208"/>
      <c r="F120" s="1208"/>
      <c r="G120" s="1208"/>
      <c r="H120" s="1208"/>
      <c r="I120" s="1208"/>
    </row>
    <row r="121" spans="1:9" ht="63" customHeight="1">
      <c r="A121" s="361" t="s">
        <v>1481</v>
      </c>
      <c r="B121" s="361" t="s">
        <v>1431</v>
      </c>
      <c r="C121" s="361" t="s">
        <v>579</v>
      </c>
      <c r="D121" s="361" t="s">
        <v>1482</v>
      </c>
      <c r="E121" s="361" t="s">
        <v>817</v>
      </c>
      <c r="F121" s="361" t="s">
        <v>1483</v>
      </c>
      <c r="G121" s="361" t="s">
        <v>1484</v>
      </c>
      <c r="H121" s="361" t="s">
        <v>1485</v>
      </c>
      <c r="I121" s="361" t="s">
        <v>1486</v>
      </c>
    </row>
    <row r="122" spans="1:9" ht="39" thickBot="1">
      <c r="A122" s="110" t="s">
        <v>1487</v>
      </c>
      <c r="B122" s="111"/>
      <c r="C122" s="112" t="s">
        <v>1488</v>
      </c>
      <c r="D122" s="150" t="s">
        <v>1675</v>
      </c>
      <c r="E122" s="112" t="s">
        <v>1489</v>
      </c>
      <c r="F122" s="112" t="s">
        <v>73</v>
      </c>
      <c r="G122" s="108"/>
      <c r="H122" s="108"/>
      <c r="I122" s="108"/>
    </row>
    <row r="123" spans="1:9" ht="13.5" thickBot="1">
      <c r="A123" s="1258" t="s">
        <v>1490</v>
      </c>
      <c r="B123" s="1259"/>
      <c r="C123" s="1259"/>
      <c r="D123" s="1259"/>
      <c r="E123" s="1259"/>
      <c r="F123" s="1260"/>
      <c r="G123" s="101"/>
      <c r="H123" s="101"/>
      <c r="I123" s="101"/>
    </row>
    <row r="124" spans="1:9" ht="13.5" thickBot="1">
      <c r="A124" s="1258" t="s">
        <v>1491</v>
      </c>
      <c r="B124" s="1259"/>
      <c r="C124" s="1259"/>
      <c r="D124" s="1259"/>
      <c r="E124" s="1259"/>
      <c r="F124" s="1260"/>
      <c r="G124" s="113"/>
      <c r="H124" s="113"/>
      <c r="I124" s="113"/>
    </row>
    <row r="125" spans="1:9" ht="32.25" customHeight="1" thickBot="1">
      <c r="A125" s="110" t="s">
        <v>1487</v>
      </c>
      <c r="B125" s="111"/>
      <c r="C125" s="112" t="s">
        <v>1488</v>
      </c>
      <c r="D125" s="150" t="s">
        <v>1675</v>
      </c>
      <c r="E125" s="112" t="s">
        <v>1492</v>
      </c>
      <c r="F125" s="111"/>
      <c r="G125" s="108"/>
      <c r="H125" s="108"/>
      <c r="I125" s="108"/>
    </row>
    <row r="126" spans="1:9" ht="13.5" thickBot="1">
      <c r="A126" s="1258" t="s">
        <v>1493</v>
      </c>
      <c r="B126" s="1259"/>
      <c r="C126" s="1259"/>
      <c r="D126" s="1259"/>
      <c r="E126" s="1259"/>
      <c r="F126" s="1260"/>
      <c r="G126" s="113"/>
      <c r="H126" s="113"/>
      <c r="I126" s="113"/>
    </row>
    <row r="127" spans="1:9" ht="13.5" thickBot="1">
      <c r="A127" s="1258" t="s">
        <v>1494</v>
      </c>
      <c r="B127" s="1259"/>
      <c r="C127" s="1259"/>
      <c r="D127" s="1259"/>
      <c r="E127" s="1259"/>
      <c r="F127" s="1260"/>
      <c r="G127" s="113"/>
      <c r="H127" s="113"/>
      <c r="I127" s="113"/>
    </row>
    <row r="128" spans="1:9" ht="53.25" customHeight="1" thickBot="1">
      <c r="A128" s="110" t="s">
        <v>1495</v>
      </c>
      <c r="B128" s="111"/>
      <c r="C128" s="112" t="s">
        <v>1496</v>
      </c>
      <c r="D128" s="150" t="s">
        <v>1675</v>
      </c>
      <c r="E128" s="112" t="s">
        <v>1489</v>
      </c>
      <c r="F128" s="112" t="s">
        <v>73</v>
      </c>
      <c r="G128" s="108"/>
      <c r="H128" s="108"/>
      <c r="I128" s="108"/>
    </row>
    <row r="129" spans="1:9" ht="13.5" thickBot="1">
      <c r="A129" s="1258" t="s">
        <v>1490</v>
      </c>
      <c r="B129" s="1259"/>
      <c r="C129" s="1259"/>
      <c r="D129" s="1259"/>
      <c r="E129" s="1259"/>
      <c r="F129" s="1260"/>
      <c r="G129" s="101"/>
      <c r="H129" s="101"/>
      <c r="I129" s="101"/>
    </row>
    <row r="130" spans="1:9" ht="13.5" thickBot="1">
      <c r="A130" s="1258" t="s">
        <v>1491</v>
      </c>
      <c r="B130" s="1259"/>
      <c r="C130" s="1259"/>
      <c r="D130" s="1259"/>
      <c r="E130" s="1259"/>
      <c r="F130" s="1260"/>
      <c r="G130" s="113"/>
      <c r="H130" s="113"/>
      <c r="I130" s="113"/>
    </row>
    <row r="131" spans="1:9" ht="26.25" thickBot="1">
      <c r="A131" s="110" t="s">
        <v>1495</v>
      </c>
      <c r="B131" s="111"/>
      <c r="C131" s="112" t="s">
        <v>1496</v>
      </c>
      <c r="D131" s="149" t="s">
        <v>1458</v>
      </c>
      <c r="E131" s="112" t="s">
        <v>1492</v>
      </c>
      <c r="F131" s="112" t="s">
        <v>73</v>
      </c>
      <c r="G131" s="108"/>
      <c r="H131" s="108"/>
      <c r="I131" s="108"/>
    </row>
    <row r="132" spans="1:9" ht="13.5" thickBot="1">
      <c r="A132" s="1258" t="s">
        <v>1493</v>
      </c>
      <c r="B132" s="1259"/>
      <c r="C132" s="1259"/>
      <c r="D132" s="1259"/>
      <c r="E132" s="1259"/>
      <c r="F132" s="1260"/>
      <c r="G132" s="113"/>
      <c r="H132" s="113"/>
      <c r="I132" s="113"/>
    </row>
    <row r="133" spans="1:9" ht="13.5" thickBot="1">
      <c r="A133" s="1258" t="s">
        <v>1494</v>
      </c>
      <c r="B133" s="1259"/>
      <c r="C133" s="1259"/>
      <c r="D133" s="1259"/>
      <c r="E133" s="1259"/>
      <c r="F133" s="1260"/>
      <c r="G133" s="113"/>
      <c r="H133" s="113"/>
      <c r="I133" s="113"/>
    </row>
    <row r="134" spans="1:9" ht="13.5" thickBot="1">
      <c r="A134" s="1261" t="s">
        <v>1497</v>
      </c>
      <c r="B134" s="1262"/>
      <c r="C134" s="1262"/>
      <c r="D134" s="1262"/>
      <c r="E134" s="1262"/>
      <c r="F134" s="1263"/>
      <c r="G134" s="114"/>
      <c r="H134" s="114"/>
      <c r="I134" s="114"/>
    </row>
    <row r="135" spans="1:9" ht="62.25" customHeight="1" thickBot="1">
      <c r="A135" s="362" t="s">
        <v>1487</v>
      </c>
      <c r="B135" s="115"/>
      <c r="C135" s="115" t="s">
        <v>1488</v>
      </c>
      <c r="D135" s="115" t="s">
        <v>1685</v>
      </c>
      <c r="E135" s="115" t="s">
        <v>1492</v>
      </c>
      <c r="F135" s="115" t="s">
        <v>73</v>
      </c>
      <c r="G135" s="108"/>
      <c r="H135" s="108"/>
      <c r="I135" s="115"/>
    </row>
    <row r="136" spans="1:9" ht="48.75" customHeight="1">
      <c r="A136" s="1255" t="s">
        <v>1495</v>
      </c>
      <c r="B136" s="1255"/>
      <c r="C136" s="1255" t="s">
        <v>1496</v>
      </c>
      <c r="D136" s="1264" t="s">
        <v>1685</v>
      </c>
      <c r="E136" s="1255" t="s">
        <v>1492</v>
      </c>
      <c r="F136" s="1255" t="s">
        <v>73</v>
      </c>
      <c r="G136" s="1252"/>
      <c r="H136" s="1252"/>
      <c r="I136" s="1255"/>
    </row>
    <row r="137" spans="1:9">
      <c r="A137" s="1256"/>
      <c r="B137" s="1256"/>
      <c r="C137" s="1256"/>
      <c r="D137" s="1265"/>
      <c r="E137" s="1256"/>
      <c r="F137" s="1256"/>
      <c r="G137" s="1253"/>
      <c r="H137" s="1253"/>
      <c r="I137" s="1256"/>
    </row>
    <row r="138" spans="1:9">
      <c r="A138" s="1256"/>
      <c r="B138" s="1256"/>
      <c r="C138" s="1256"/>
      <c r="D138" s="1265"/>
      <c r="E138" s="1256"/>
      <c r="F138" s="1256"/>
      <c r="G138" s="1253"/>
      <c r="H138" s="1253"/>
      <c r="I138" s="1256"/>
    </row>
    <row r="139" spans="1:9" ht="13.5" thickBot="1">
      <c r="A139" s="1257"/>
      <c r="B139" s="1257"/>
      <c r="C139" s="1257"/>
      <c r="D139" s="1266"/>
      <c r="E139" s="1257"/>
      <c r="F139" s="1257"/>
      <c r="G139" s="1254"/>
      <c r="H139" s="1254"/>
      <c r="I139" s="1257"/>
    </row>
  </sheetData>
  <sheetProtection algorithmName="SHA-512" hashValue="MrAvXkRUZFcHpOwufpKgBRVFfCK9gvN2jyNjUKftrXBJUF5U1xBNv0a5zW1xUvfHtRW7vpGX5Om1EJFRYo8NPg==" saltValue="yOq3hcfY5W5496oYvnW2gg==" spinCount="100000" sheet="1" objects="1" scenarios="1"/>
  <mergeCells count="11059">
    <mergeCell ref="G136:G139"/>
    <mergeCell ref="H136:H139"/>
    <mergeCell ref="I136:I139"/>
    <mergeCell ref="A132:F132"/>
    <mergeCell ref="A133:F133"/>
    <mergeCell ref="A134:F134"/>
    <mergeCell ref="A136:A139"/>
    <mergeCell ref="B136:B139"/>
    <mergeCell ref="C136:C139"/>
    <mergeCell ref="D136:D139"/>
    <mergeCell ref="E136:E139"/>
    <mergeCell ref="F136:F139"/>
    <mergeCell ref="A130:F130"/>
    <mergeCell ref="A123:F123"/>
    <mergeCell ref="A124:F124"/>
    <mergeCell ref="A126:F126"/>
    <mergeCell ref="A127:F127"/>
    <mergeCell ref="A129:F129"/>
    <mergeCell ref="A65:I65"/>
    <mergeCell ref="A66:I66"/>
    <mergeCell ref="A67:I67"/>
    <mergeCell ref="A68:I68"/>
    <mergeCell ref="A69:I69"/>
    <mergeCell ref="A70:I70"/>
    <mergeCell ref="A71:I71"/>
    <mergeCell ref="A72:I72"/>
    <mergeCell ref="A30:I30"/>
    <mergeCell ref="A31:I31"/>
    <mergeCell ref="A32:I32"/>
    <mergeCell ref="A33:I33"/>
    <mergeCell ref="A34:I34"/>
    <mergeCell ref="A25:I25"/>
    <mergeCell ref="A26:I26"/>
    <mergeCell ref="A27:I27"/>
    <mergeCell ref="A28:I28"/>
    <mergeCell ref="A29:I29"/>
    <mergeCell ref="A20:I20"/>
    <mergeCell ref="A21:I21"/>
    <mergeCell ref="A22:I22"/>
    <mergeCell ref="A23:I23"/>
    <mergeCell ref="A24:I24"/>
    <mergeCell ref="A15:I15"/>
    <mergeCell ref="A16:I16"/>
    <mergeCell ref="A17:I17"/>
    <mergeCell ref="A18:I18"/>
    <mergeCell ref="A19:I19"/>
    <mergeCell ref="A10:I10"/>
    <mergeCell ref="A11:I11"/>
    <mergeCell ref="A12:I12"/>
    <mergeCell ref="A13:I13"/>
    <mergeCell ref="A14:I14"/>
    <mergeCell ref="A5:I5"/>
    <mergeCell ref="A6:I6"/>
    <mergeCell ref="A7:I7"/>
    <mergeCell ref="A8:I8"/>
    <mergeCell ref="A9:I9"/>
    <mergeCell ref="A1:I1"/>
    <mergeCell ref="A2:I2"/>
    <mergeCell ref="A3:I3"/>
    <mergeCell ref="A4:I4"/>
    <mergeCell ref="A79:I79"/>
    <mergeCell ref="A80:I80"/>
    <mergeCell ref="A81:I81"/>
    <mergeCell ref="A82:I82"/>
    <mergeCell ref="A83:I83"/>
    <mergeCell ref="A73:I73"/>
    <mergeCell ref="A74:I74"/>
    <mergeCell ref="A75:I75"/>
    <mergeCell ref="A76:I76"/>
    <mergeCell ref="A78:I78"/>
    <mergeCell ref="A55:I55"/>
    <mergeCell ref="A56:I56"/>
    <mergeCell ref="A57:I57"/>
    <mergeCell ref="A58:I58"/>
    <mergeCell ref="A64:I64"/>
    <mergeCell ref="A62:I62"/>
    <mergeCell ref="A50:I50"/>
    <mergeCell ref="A51:I51"/>
    <mergeCell ref="A52:I52"/>
    <mergeCell ref="A53:I53"/>
    <mergeCell ref="A54:I54"/>
    <mergeCell ref="A45:I45"/>
    <mergeCell ref="A46:I46"/>
    <mergeCell ref="A47:I47"/>
    <mergeCell ref="A48:I48"/>
    <mergeCell ref="A49:I49"/>
    <mergeCell ref="A40:I40"/>
    <mergeCell ref="A41:I41"/>
    <mergeCell ref="A42:I42"/>
    <mergeCell ref="A43:I43"/>
    <mergeCell ref="A44:I44"/>
    <mergeCell ref="A35:I35"/>
    <mergeCell ref="A36:I36"/>
    <mergeCell ref="A37:I37"/>
    <mergeCell ref="A38:I38"/>
    <mergeCell ref="A39:I39"/>
    <mergeCell ref="DW48:EE48"/>
    <mergeCell ref="EF48:EN48"/>
    <mergeCell ref="EO48:EW48"/>
    <mergeCell ref="EX48:FF48"/>
    <mergeCell ref="FG48:FO48"/>
    <mergeCell ref="CD48:CL48"/>
    <mergeCell ref="CM48:CU48"/>
    <mergeCell ref="CV48:DD48"/>
    <mergeCell ref="DE48:DM48"/>
    <mergeCell ref="DN48:DV48"/>
    <mergeCell ref="AK48:AS48"/>
    <mergeCell ref="AT48:BB48"/>
    <mergeCell ref="BC48:BK48"/>
    <mergeCell ref="BL48:BT48"/>
    <mergeCell ref="BU48:CC48"/>
    <mergeCell ref="A119:I119"/>
    <mergeCell ref="A120:I120"/>
    <mergeCell ref="J48:R48"/>
    <mergeCell ref="S48:AA48"/>
    <mergeCell ref="AB48:AJ48"/>
    <mergeCell ref="J51:R51"/>
    <mergeCell ref="S51:AA51"/>
    <mergeCell ref="AB51:AJ51"/>
    <mergeCell ref="A59:I59"/>
    <mergeCell ref="A60:I60"/>
    <mergeCell ref="C61:E61"/>
    <mergeCell ref="F61:I61"/>
    <mergeCell ref="A61:B61"/>
    <mergeCell ref="F63:I63"/>
    <mergeCell ref="C63:E63"/>
    <mergeCell ref="A63:B63"/>
    <mergeCell ref="A114:I114"/>
    <mergeCell ref="A109:I109"/>
    <mergeCell ref="A115:I115"/>
    <mergeCell ref="A116:I116"/>
    <mergeCell ref="A117:I117"/>
    <mergeCell ref="A108:I108"/>
    <mergeCell ref="A110:I110"/>
    <mergeCell ref="A111:I111"/>
    <mergeCell ref="A112:I112"/>
    <mergeCell ref="A113:I113"/>
    <mergeCell ref="A104:I104"/>
    <mergeCell ref="A105:I105"/>
    <mergeCell ref="A106:I106"/>
    <mergeCell ref="A107:I107"/>
    <mergeCell ref="A99:I99"/>
    <mergeCell ref="A100:I100"/>
    <mergeCell ref="A101:I101"/>
    <mergeCell ref="A102:I102"/>
    <mergeCell ref="A103:I103"/>
    <mergeCell ref="A95:I95"/>
    <mergeCell ref="A96:I96"/>
    <mergeCell ref="A97:I97"/>
    <mergeCell ref="A98:I98"/>
    <mergeCell ref="A90:I90"/>
    <mergeCell ref="A91:I91"/>
    <mergeCell ref="A92:I92"/>
    <mergeCell ref="A93:I93"/>
    <mergeCell ref="A94:I94"/>
    <mergeCell ref="A84:I84"/>
    <mergeCell ref="A85:I85"/>
    <mergeCell ref="A87:I87"/>
    <mergeCell ref="A88:I88"/>
    <mergeCell ref="A89:I89"/>
    <mergeCell ref="PZ48:QH48"/>
    <mergeCell ref="QI48:QQ48"/>
    <mergeCell ref="QR48:QZ48"/>
    <mergeCell ref="RA48:RI48"/>
    <mergeCell ref="RJ48:RR48"/>
    <mergeCell ref="OG48:OO48"/>
    <mergeCell ref="OP48:OX48"/>
    <mergeCell ref="OY48:PG48"/>
    <mergeCell ref="PH48:PP48"/>
    <mergeCell ref="PQ48:PY48"/>
    <mergeCell ref="MN48:MV48"/>
    <mergeCell ref="MW48:NE48"/>
    <mergeCell ref="NF48:NN48"/>
    <mergeCell ref="NO48:NW48"/>
    <mergeCell ref="NX48:OF48"/>
    <mergeCell ref="KU48:LC48"/>
    <mergeCell ref="LD48:LL48"/>
    <mergeCell ref="LM48:LU48"/>
    <mergeCell ref="LV48:MD48"/>
    <mergeCell ref="ME48:MM48"/>
    <mergeCell ref="JB48:JJ48"/>
    <mergeCell ref="JK48:JS48"/>
    <mergeCell ref="JT48:KB48"/>
    <mergeCell ref="KC48:KK48"/>
    <mergeCell ref="KL48:KT48"/>
    <mergeCell ref="HI48:HQ48"/>
    <mergeCell ref="HR48:HZ48"/>
    <mergeCell ref="IA48:II48"/>
    <mergeCell ref="IJ48:IR48"/>
    <mergeCell ref="IS48:JA48"/>
    <mergeCell ref="FP48:FX48"/>
    <mergeCell ref="FY48:GG48"/>
    <mergeCell ref="GH48:GP48"/>
    <mergeCell ref="GQ48:GY48"/>
    <mergeCell ref="GZ48:HH48"/>
    <mergeCell ref="ACC48:ACK48"/>
    <mergeCell ref="ACL48:ACT48"/>
    <mergeCell ref="ACU48:ADC48"/>
    <mergeCell ref="ADD48:ADL48"/>
    <mergeCell ref="ADM48:ADU48"/>
    <mergeCell ref="AAJ48:AAR48"/>
    <mergeCell ref="AAS48:ABA48"/>
    <mergeCell ref="ABB48:ABJ48"/>
    <mergeCell ref="ABK48:ABS48"/>
    <mergeCell ref="ABT48:ACB48"/>
    <mergeCell ref="YQ48:YY48"/>
    <mergeCell ref="YZ48:ZH48"/>
    <mergeCell ref="ZI48:ZQ48"/>
    <mergeCell ref="ZR48:ZZ48"/>
    <mergeCell ref="AAA48:AAI48"/>
    <mergeCell ref="WX48:XF48"/>
    <mergeCell ref="XG48:XO48"/>
    <mergeCell ref="XP48:XX48"/>
    <mergeCell ref="XY48:YG48"/>
    <mergeCell ref="YH48:YP48"/>
    <mergeCell ref="VE48:VM48"/>
    <mergeCell ref="VN48:VV48"/>
    <mergeCell ref="VW48:WE48"/>
    <mergeCell ref="WF48:WN48"/>
    <mergeCell ref="WO48:WW48"/>
    <mergeCell ref="TL48:TT48"/>
    <mergeCell ref="TU48:UC48"/>
    <mergeCell ref="UD48:UL48"/>
    <mergeCell ref="UM48:UU48"/>
    <mergeCell ref="UV48:VD48"/>
    <mergeCell ref="RS48:SA48"/>
    <mergeCell ref="SB48:SJ48"/>
    <mergeCell ref="SK48:SS48"/>
    <mergeCell ref="ST48:TB48"/>
    <mergeCell ref="TC48:TK48"/>
    <mergeCell ref="AOF48:AON48"/>
    <mergeCell ref="AOO48:AOW48"/>
    <mergeCell ref="AOX48:APF48"/>
    <mergeCell ref="APG48:APO48"/>
    <mergeCell ref="APP48:APX48"/>
    <mergeCell ref="AMM48:AMU48"/>
    <mergeCell ref="AMV48:AND48"/>
    <mergeCell ref="ANE48:ANM48"/>
    <mergeCell ref="ANN48:ANV48"/>
    <mergeCell ref="ANW48:AOE48"/>
    <mergeCell ref="AKT48:ALB48"/>
    <mergeCell ref="ALC48:ALK48"/>
    <mergeCell ref="ALL48:ALT48"/>
    <mergeCell ref="ALU48:AMC48"/>
    <mergeCell ref="AMD48:AML48"/>
    <mergeCell ref="AJA48:AJI48"/>
    <mergeCell ref="AJJ48:AJR48"/>
    <mergeCell ref="AJS48:AKA48"/>
    <mergeCell ref="AKB48:AKJ48"/>
    <mergeCell ref="AKK48:AKS48"/>
    <mergeCell ref="AHH48:AHP48"/>
    <mergeCell ref="AHQ48:AHY48"/>
    <mergeCell ref="AHZ48:AIH48"/>
    <mergeCell ref="AII48:AIQ48"/>
    <mergeCell ref="AIR48:AIZ48"/>
    <mergeCell ref="AFO48:AFW48"/>
    <mergeCell ref="AFX48:AGF48"/>
    <mergeCell ref="AGG48:AGO48"/>
    <mergeCell ref="AGP48:AGX48"/>
    <mergeCell ref="AGY48:AHG48"/>
    <mergeCell ref="ADV48:AED48"/>
    <mergeCell ref="AEE48:AEM48"/>
    <mergeCell ref="AEN48:AEV48"/>
    <mergeCell ref="AEW48:AFE48"/>
    <mergeCell ref="AFF48:AFN48"/>
    <mergeCell ref="BAI48:BAQ48"/>
    <mergeCell ref="BAR48:BAZ48"/>
    <mergeCell ref="BBA48:BBI48"/>
    <mergeCell ref="BBJ48:BBR48"/>
    <mergeCell ref="BBS48:BCA48"/>
    <mergeCell ref="AYP48:AYX48"/>
    <mergeCell ref="AYY48:AZG48"/>
    <mergeCell ref="AZH48:AZP48"/>
    <mergeCell ref="AZQ48:AZY48"/>
    <mergeCell ref="AZZ48:BAH48"/>
    <mergeCell ref="AWW48:AXE48"/>
    <mergeCell ref="AXF48:AXN48"/>
    <mergeCell ref="AXO48:AXW48"/>
    <mergeCell ref="AXX48:AYF48"/>
    <mergeCell ref="AYG48:AYO48"/>
    <mergeCell ref="AVD48:AVL48"/>
    <mergeCell ref="AVM48:AVU48"/>
    <mergeCell ref="AVV48:AWD48"/>
    <mergeCell ref="AWE48:AWM48"/>
    <mergeCell ref="AWN48:AWV48"/>
    <mergeCell ref="ATK48:ATS48"/>
    <mergeCell ref="ATT48:AUB48"/>
    <mergeCell ref="AUC48:AUK48"/>
    <mergeCell ref="AUL48:AUT48"/>
    <mergeCell ref="AUU48:AVC48"/>
    <mergeCell ref="ARR48:ARZ48"/>
    <mergeCell ref="ASA48:ASI48"/>
    <mergeCell ref="ASJ48:ASR48"/>
    <mergeCell ref="ASS48:ATA48"/>
    <mergeCell ref="ATB48:ATJ48"/>
    <mergeCell ref="APY48:AQG48"/>
    <mergeCell ref="AQH48:AQP48"/>
    <mergeCell ref="AQQ48:AQY48"/>
    <mergeCell ref="AQZ48:ARH48"/>
    <mergeCell ref="ARI48:ARQ48"/>
    <mergeCell ref="BML48:BMT48"/>
    <mergeCell ref="BMU48:BNC48"/>
    <mergeCell ref="BND48:BNL48"/>
    <mergeCell ref="BNM48:BNU48"/>
    <mergeCell ref="BNV48:BOD48"/>
    <mergeCell ref="BKS48:BLA48"/>
    <mergeCell ref="BLB48:BLJ48"/>
    <mergeCell ref="BLK48:BLS48"/>
    <mergeCell ref="BLT48:BMB48"/>
    <mergeCell ref="BMC48:BMK48"/>
    <mergeCell ref="BIZ48:BJH48"/>
    <mergeCell ref="BJI48:BJQ48"/>
    <mergeCell ref="BJR48:BJZ48"/>
    <mergeCell ref="BKA48:BKI48"/>
    <mergeCell ref="BKJ48:BKR48"/>
    <mergeCell ref="BHG48:BHO48"/>
    <mergeCell ref="BHP48:BHX48"/>
    <mergeCell ref="BHY48:BIG48"/>
    <mergeCell ref="BIH48:BIP48"/>
    <mergeCell ref="BIQ48:BIY48"/>
    <mergeCell ref="BFN48:BFV48"/>
    <mergeCell ref="BFW48:BGE48"/>
    <mergeCell ref="BGF48:BGN48"/>
    <mergeCell ref="BGO48:BGW48"/>
    <mergeCell ref="BGX48:BHF48"/>
    <mergeCell ref="BDU48:BEC48"/>
    <mergeCell ref="BED48:BEL48"/>
    <mergeCell ref="BEM48:BEU48"/>
    <mergeCell ref="BEV48:BFD48"/>
    <mergeCell ref="BFE48:BFM48"/>
    <mergeCell ref="BCB48:BCJ48"/>
    <mergeCell ref="BCK48:BCS48"/>
    <mergeCell ref="BCT48:BDB48"/>
    <mergeCell ref="BDC48:BDK48"/>
    <mergeCell ref="BDL48:BDT48"/>
    <mergeCell ref="BYO48:BYW48"/>
    <mergeCell ref="BYX48:BZF48"/>
    <mergeCell ref="BZG48:BZO48"/>
    <mergeCell ref="BZP48:BZX48"/>
    <mergeCell ref="BZY48:CAG48"/>
    <mergeCell ref="BWV48:BXD48"/>
    <mergeCell ref="BXE48:BXM48"/>
    <mergeCell ref="BXN48:BXV48"/>
    <mergeCell ref="BXW48:BYE48"/>
    <mergeCell ref="BYF48:BYN48"/>
    <mergeCell ref="BVC48:BVK48"/>
    <mergeCell ref="BVL48:BVT48"/>
    <mergeCell ref="BVU48:BWC48"/>
    <mergeCell ref="BWD48:BWL48"/>
    <mergeCell ref="BWM48:BWU48"/>
    <mergeCell ref="BTJ48:BTR48"/>
    <mergeCell ref="BTS48:BUA48"/>
    <mergeCell ref="BUB48:BUJ48"/>
    <mergeCell ref="BUK48:BUS48"/>
    <mergeCell ref="BUT48:BVB48"/>
    <mergeCell ref="BRQ48:BRY48"/>
    <mergeCell ref="BRZ48:BSH48"/>
    <mergeCell ref="BSI48:BSQ48"/>
    <mergeCell ref="BSR48:BSZ48"/>
    <mergeCell ref="BTA48:BTI48"/>
    <mergeCell ref="BPX48:BQF48"/>
    <mergeCell ref="BQG48:BQO48"/>
    <mergeCell ref="BQP48:BQX48"/>
    <mergeCell ref="BQY48:BRG48"/>
    <mergeCell ref="BRH48:BRP48"/>
    <mergeCell ref="BOE48:BOM48"/>
    <mergeCell ref="BON48:BOV48"/>
    <mergeCell ref="BOW48:BPE48"/>
    <mergeCell ref="BPF48:BPN48"/>
    <mergeCell ref="BPO48:BPW48"/>
    <mergeCell ref="CKR48:CKZ48"/>
    <mergeCell ref="CLA48:CLI48"/>
    <mergeCell ref="CLJ48:CLR48"/>
    <mergeCell ref="CLS48:CMA48"/>
    <mergeCell ref="CMB48:CMJ48"/>
    <mergeCell ref="CIY48:CJG48"/>
    <mergeCell ref="CJH48:CJP48"/>
    <mergeCell ref="CJQ48:CJY48"/>
    <mergeCell ref="CJZ48:CKH48"/>
    <mergeCell ref="CKI48:CKQ48"/>
    <mergeCell ref="CHF48:CHN48"/>
    <mergeCell ref="CHO48:CHW48"/>
    <mergeCell ref="CHX48:CIF48"/>
    <mergeCell ref="CIG48:CIO48"/>
    <mergeCell ref="CIP48:CIX48"/>
    <mergeCell ref="CFM48:CFU48"/>
    <mergeCell ref="CFV48:CGD48"/>
    <mergeCell ref="CGE48:CGM48"/>
    <mergeCell ref="CGN48:CGV48"/>
    <mergeCell ref="CGW48:CHE48"/>
    <mergeCell ref="CDT48:CEB48"/>
    <mergeCell ref="CEC48:CEK48"/>
    <mergeCell ref="CEL48:CET48"/>
    <mergeCell ref="CEU48:CFC48"/>
    <mergeCell ref="CFD48:CFL48"/>
    <mergeCell ref="CCA48:CCI48"/>
    <mergeCell ref="CCJ48:CCR48"/>
    <mergeCell ref="CCS48:CDA48"/>
    <mergeCell ref="CDB48:CDJ48"/>
    <mergeCell ref="CDK48:CDS48"/>
    <mergeCell ref="CAH48:CAP48"/>
    <mergeCell ref="CAQ48:CAY48"/>
    <mergeCell ref="CAZ48:CBH48"/>
    <mergeCell ref="CBI48:CBQ48"/>
    <mergeCell ref="CBR48:CBZ48"/>
    <mergeCell ref="CWU48:CXC48"/>
    <mergeCell ref="CXD48:CXL48"/>
    <mergeCell ref="CXM48:CXU48"/>
    <mergeCell ref="CXV48:CYD48"/>
    <mergeCell ref="CYE48:CYM48"/>
    <mergeCell ref="CVB48:CVJ48"/>
    <mergeCell ref="CVK48:CVS48"/>
    <mergeCell ref="CVT48:CWB48"/>
    <mergeCell ref="CWC48:CWK48"/>
    <mergeCell ref="CWL48:CWT48"/>
    <mergeCell ref="CTI48:CTQ48"/>
    <mergeCell ref="CTR48:CTZ48"/>
    <mergeCell ref="CUA48:CUI48"/>
    <mergeCell ref="CUJ48:CUR48"/>
    <mergeCell ref="CUS48:CVA48"/>
    <mergeCell ref="CRP48:CRX48"/>
    <mergeCell ref="CRY48:CSG48"/>
    <mergeCell ref="CSH48:CSP48"/>
    <mergeCell ref="CSQ48:CSY48"/>
    <mergeCell ref="CSZ48:CTH48"/>
    <mergeCell ref="CPW48:CQE48"/>
    <mergeCell ref="CQF48:CQN48"/>
    <mergeCell ref="CQO48:CQW48"/>
    <mergeCell ref="CQX48:CRF48"/>
    <mergeCell ref="CRG48:CRO48"/>
    <mergeCell ref="COD48:COL48"/>
    <mergeCell ref="COM48:COU48"/>
    <mergeCell ref="COV48:CPD48"/>
    <mergeCell ref="CPE48:CPM48"/>
    <mergeCell ref="CPN48:CPV48"/>
    <mergeCell ref="CMK48:CMS48"/>
    <mergeCell ref="CMT48:CNB48"/>
    <mergeCell ref="CNC48:CNK48"/>
    <mergeCell ref="CNL48:CNT48"/>
    <mergeCell ref="CNU48:COC48"/>
    <mergeCell ref="DIX48:DJF48"/>
    <mergeCell ref="DJG48:DJO48"/>
    <mergeCell ref="DJP48:DJX48"/>
    <mergeCell ref="DJY48:DKG48"/>
    <mergeCell ref="DKH48:DKP48"/>
    <mergeCell ref="DHE48:DHM48"/>
    <mergeCell ref="DHN48:DHV48"/>
    <mergeCell ref="DHW48:DIE48"/>
    <mergeCell ref="DIF48:DIN48"/>
    <mergeCell ref="DIO48:DIW48"/>
    <mergeCell ref="DFL48:DFT48"/>
    <mergeCell ref="DFU48:DGC48"/>
    <mergeCell ref="DGD48:DGL48"/>
    <mergeCell ref="DGM48:DGU48"/>
    <mergeCell ref="DGV48:DHD48"/>
    <mergeCell ref="DDS48:DEA48"/>
    <mergeCell ref="DEB48:DEJ48"/>
    <mergeCell ref="DEK48:DES48"/>
    <mergeCell ref="DET48:DFB48"/>
    <mergeCell ref="DFC48:DFK48"/>
    <mergeCell ref="DBZ48:DCH48"/>
    <mergeCell ref="DCI48:DCQ48"/>
    <mergeCell ref="DCR48:DCZ48"/>
    <mergeCell ref="DDA48:DDI48"/>
    <mergeCell ref="DDJ48:DDR48"/>
    <mergeCell ref="DAG48:DAO48"/>
    <mergeCell ref="DAP48:DAX48"/>
    <mergeCell ref="DAY48:DBG48"/>
    <mergeCell ref="DBH48:DBP48"/>
    <mergeCell ref="DBQ48:DBY48"/>
    <mergeCell ref="CYN48:CYV48"/>
    <mergeCell ref="CYW48:CZE48"/>
    <mergeCell ref="CZF48:CZN48"/>
    <mergeCell ref="CZO48:CZW48"/>
    <mergeCell ref="CZX48:DAF48"/>
    <mergeCell ref="DVA48:DVI48"/>
    <mergeCell ref="DVJ48:DVR48"/>
    <mergeCell ref="DVS48:DWA48"/>
    <mergeCell ref="DWB48:DWJ48"/>
    <mergeCell ref="DWK48:DWS48"/>
    <mergeCell ref="DTH48:DTP48"/>
    <mergeCell ref="DTQ48:DTY48"/>
    <mergeCell ref="DTZ48:DUH48"/>
    <mergeCell ref="DUI48:DUQ48"/>
    <mergeCell ref="DUR48:DUZ48"/>
    <mergeCell ref="DRO48:DRW48"/>
    <mergeCell ref="DRX48:DSF48"/>
    <mergeCell ref="DSG48:DSO48"/>
    <mergeCell ref="DSP48:DSX48"/>
    <mergeCell ref="DSY48:DTG48"/>
    <mergeCell ref="DPV48:DQD48"/>
    <mergeCell ref="DQE48:DQM48"/>
    <mergeCell ref="DQN48:DQV48"/>
    <mergeCell ref="DQW48:DRE48"/>
    <mergeCell ref="DRF48:DRN48"/>
    <mergeCell ref="DOC48:DOK48"/>
    <mergeCell ref="DOL48:DOT48"/>
    <mergeCell ref="DOU48:DPC48"/>
    <mergeCell ref="DPD48:DPL48"/>
    <mergeCell ref="DPM48:DPU48"/>
    <mergeCell ref="DMJ48:DMR48"/>
    <mergeCell ref="DMS48:DNA48"/>
    <mergeCell ref="DNB48:DNJ48"/>
    <mergeCell ref="DNK48:DNS48"/>
    <mergeCell ref="DNT48:DOB48"/>
    <mergeCell ref="DKQ48:DKY48"/>
    <mergeCell ref="DKZ48:DLH48"/>
    <mergeCell ref="DLI48:DLQ48"/>
    <mergeCell ref="DLR48:DLZ48"/>
    <mergeCell ref="DMA48:DMI48"/>
    <mergeCell ref="EHD48:EHL48"/>
    <mergeCell ref="EHM48:EHU48"/>
    <mergeCell ref="EHV48:EID48"/>
    <mergeCell ref="EIE48:EIM48"/>
    <mergeCell ref="EIN48:EIV48"/>
    <mergeCell ref="EFK48:EFS48"/>
    <mergeCell ref="EFT48:EGB48"/>
    <mergeCell ref="EGC48:EGK48"/>
    <mergeCell ref="EGL48:EGT48"/>
    <mergeCell ref="EGU48:EHC48"/>
    <mergeCell ref="EDR48:EDZ48"/>
    <mergeCell ref="EEA48:EEI48"/>
    <mergeCell ref="EEJ48:EER48"/>
    <mergeCell ref="EES48:EFA48"/>
    <mergeCell ref="EFB48:EFJ48"/>
    <mergeCell ref="EBY48:ECG48"/>
    <mergeCell ref="ECH48:ECP48"/>
    <mergeCell ref="ECQ48:ECY48"/>
    <mergeCell ref="ECZ48:EDH48"/>
    <mergeCell ref="EDI48:EDQ48"/>
    <mergeCell ref="EAF48:EAN48"/>
    <mergeCell ref="EAO48:EAW48"/>
    <mergeCell ref="EAX48:EBF48"/>
    <mergeCell ref="EBG48:EBO48"/>
    <mergeCell ref="EBP48:EBX48"/>
    <mergeCell ref="DYM48:DYU48"/>
    <mergeCell ref="DYV48:DZD48"/>
    <mergeCell ref="DZE48:DZM48"/>
    <mergeCell ref="DZN48:DZV48"/>
    <mergeCell ref="DZW48:EAE48"/>
    <mergeCell ref="DWT48:DXB48"/>
    <mergeCell ref="DXC48:DXK48"/>
    <mergeCell ref="DXL48:DXT48"/>
    <mergeCell ref="DXU48:DYC48"/>
    <mergeCell ref="DYD48:DYL48"/>
    <mergeCell ref="ETG48:ETO48"/>
    <mergeCell ref="ETP48:ETX48"/>
    <mergeCell ref="ETY48:EUG48"/>
    <mergeCell ref="EUH48:EUP48"/>
    <mergeCell ref="EUQ48:EUY48"/>
    <mergeCell ref="ERN48:ERV48"/>
    <mergeCell ref="ERW48:ESE48"/>
    <mergeCell ref="ESF48:ESN48"/>
    <mergeCell ref="ESO48:ESW48"/>
    <mergeCell ref="ESX48:ETF48"/>
    <mergeCell ref="EPU48:EQC48"/>
    <mergeCell ref="EQD48:EQL48"/>
    <mergeCell ref="EQM48:EQU48"/>
    <mergeCell ref="EQV48:ERD48"/>
    <mergeCell ref="ERE48:ERM48"/>
    <mergeCell ref="EOB48:EOJ48"/>
    <mergeCell ref="EOK48:EOS48"/>
    <mergeCell ref="EOT48:EPB48"/>
    <mergeCell ref="EPC48:EPK48"/>
    <mergeCell ref="EPL48:EPT48"/>
    <mergeCell ref="EMI48:EMQ48"/>
    <mergeCell ref="EMR48:EMZ48"/>
    <mergeCell ref="ENA48:ENI48"/>
    <mergeCell ref="ENJ48:ENR48"/>
    <mergeCell ref="ENS48:EOA48"/>
    <mergeCell ref="EKP48:EKX48"/>
    <mergeCell ref="EKY48:ELG48"/>
    <mergeCell ref="ELH48:ELP48"/>
    <mergeCell ref="ELQ48:ELY48"/>
    <mergeCell ref="ELZ48:EMH48"/>
    <mergeCell ref="EIW48:EJE48"/>
    <mergeCell ref="EJF48:EJN48"/>
    <mergeCell ref="EJO48:EJW48"/>
    <mergeCell ref="EJX48:EKF48"/>
    <mergeCell ref="EKG48:EKO48"/>
    <mergeCell ref="FFJ48:FFR48"/>
    <mergeCell ref="FFS48:FGA48"/>
    <mergeCell ref="FGB48:FGJ48"/>
    <mergeCell ref="FGK48:FGS48"/>
    <mergeCell ref="FGT48:FHB48"/>
    <mergeCell ref="FDQ48:FDY48"/>
    <mergeCell ref="FDZ48:FEH48"/>
    <mergeCell ref="FEI48:FEQ48"/>
    <mergeCell ref="FER48:FEZ48"/>
    <mergeCell ref="FFA48:FFI48"/>
    <mergeCell ref="FBX48:FCF48"/>
    <mergeCell ref="FCG48:FCO48"/>
    <mergeCell ref="FCP48:FCX48"/>
    <mergeCell ref="FCY48:FDG48"/>
    <mergeCell ref="FDH48:FDP48"/>
    <mergeCell ref="FAE48:FAM48"/>
    <mergeCell ref="FAN48:FAV48"/>
    <mergeCell ref="FAW48:FBE48"/>
    <mergeCell ref="FBF48:FBN48"/>
    <mergeCell ref="FBO48:FBW48"/>
    <mergeCell ref="EYL48:EYT48"/>
    <mergeCell ref="EYU48:EZC48"/>
    <mergeCell ref="EZD48:EZL48"/>
    <mergeCell ref="EZM48:EZU48"/>
    <mergeCell ref="EZV48:FAD48"/>
    <mergeCell ref="EWS48:EXA48"/>
    <mergeCell ref="EXB48:EXJ48"/>
    <mergeCell ref="EXK48:EXS48"/>
    <mergeCell ref="EXT48:EYB48"/>
    <mergeCell ref="EYC48:EYK48"/>
    <mergeCell ref="EUZ48:EVH48"/>
    <mergeCell ref="EVI48:EVQ48"/>
    <mergeCell ref="EVR48:EVZ48"/>
    <mergeCell ref="EWA48:EWI48"/>
    <mergeCell ref="EWJ48:EWR48"/>
    <mergeCell ref="FRM48:FRU48"/>
    <mergeCell ref="FRV48:FSD48"/>
    <mergeCell ref="FSE48:FSM48"/>
    <mergeCell ref="FSN48:FSV48"/>
    <mergeCell ref="FSW48:FTE48"/>
    <mergeCell ref="FPT48:FQB48"/>
    <mergeCell ref="FQC48:FQK48"/>
    <mergeCell ref="FQL48:FQT48"/>
    <mergeCell ref="FQU48:FRC48"/>
    <mergeCell ref="FRD48:FRL48"/>
    <mergeCell ref="FOA48:FOI48"/>
    <mergeCell ref="FOJ48:FOR48"/>
    <mergeCell ref="FOS48:FPA48"/>
    <mergeCell ref="FPB48:FPJ48"/>
    <mergeCell ref="FPK48:FPS48"/>
    <mergeCell ref="FMH48:FMP48"/>
    <mergeCell ref="FMQ48:FMY48"/>
    <mergeCell ref="FMZ48:FNH48"/>
    <mergeCell ref="FNI48:FNQ48"/>
    <mergeCell ref="FNR48:FNZ48"/>
    <mergeCell ref="FKO48:FKW48"/>
    <mergeCell ref="FKX48:FLF48"/>
    <mergeCell ref="FLG48:FLO48"/>
    <mergeCell ref="FLP48:FLX48"/>
    <mergeCell ref="FLY48:FMG48"/>
    <mergeCell ref="FIV48:FJD48"/>
    <mergeCell ref="FJE48:FJM48"/>
    <mergeCell ref="FJN48:FJV48"/>
    <mergeCell ref="FJW48:FKE48"/>
    <mergeCell ref="FKF48:FKN48"/>
    <mergeCell ref="FHC48:FHK48"/>
    <mergeCell ref="FHL48:FHT48"/>
    <mergeCell ref="FHU48:FIC48"/>
    <mergeCell ref="FID48:FIL48"/>
    <mergeCell ref="FIM48:FIU48"/>
    <mergeCell ref="GDP48:GDX48"/>
    <mergeCell ref="GDY48:GEG48"/>
    <mergeCell ref="GEH48:GEP48"/>
    <mergeCell ref="GEQ48:GEY48"/>
    <mergeCell ref="GEZ48:GFH48"/>
    <mergeCell ref="GBW48:GCE48"/>
    <mergeCell ref="GCF48:GCN48"/>
    <mergeCell ref="GCO48:GCW48"/>
    <mergeCell ref="GCX48:GDF48"/>
    <mergeCell ref="GDG48:GDO48"/>
    <mergeCell ref="GAD48:GAL48"/>
    <mergeCell ref="GAM48:GAU48"/>
    <mergeCell ref="GAV48:GBD48"/>
    <mergeCell ref="GBE48:GBM48"/>
    <mergeCell ref="GBN48:GBV48"/>
    <mergeCell ref="FYK48:FYS48"/>
    <mergeCell ref="FYT48:FZB48"/>
    <mergeCell ref="FZC48:FZK48"/>
    <mergeCell ref="FZL48:FZT48"/>
    <mergeCell ref="FZU48:GAC48"/>
    <mergeCell ref="FWR48:FWZ48"/>
    <mergeCell ref="FXA48:FXI48"/>
    <mergeCell ref="FXJ48:FXR48"/>
    <mergeCell ref="FXS48:FYA48"/>
    <mergeCell ref="FYB48:FYJ48"/>
    <mergeCell ref="FUY48:FVG48"/>
    <mergeCell ref="FVH48:FVP48"/>
    <mergeCell ref="FVQ48:FVY48"/>
    <mergeCell ref="FVZ48:FWH48"/>
    <mergeCell ref="FWI48:FWQ48"/>
    <mergeCell ref="FTF48:FTN48"/>
    <mergeCell ref="FTO48:FTW48"/>
    <mergeCell ref="FTX48:FUF48"/>
    <mergeCell ref="FUG48:FUO48"/>
    <mergeCell ref="FUP48:FUX48"/>
    <mergeCell ref="GPS48:GQA48"/>
    <mergeCell ref="GQB48:GQJ48"/>
    <mergeCell ref="GQK48:GQS48"/>
    <mergeCell ref="GQT48:GRB48"/>
    <mergeCell ref="GRC48:GRK48"/>
    <mergeCell ref="GNZ48:GOH48"/>
    <mergeCell ref="GOI48:GOQ48"/>
    <mergeCell ref="GOR48:GOZ48"/>
    <mergeCell ref="GPA48:GPI48"/>
    <mergeCell ref="GPJ48:GPR48"/>
    <mergeCell ref="GMG48:GMO48"/>
    <mergeCell ref="GMP48:GMX48"/>
    <mergeCell ref="GMY48:GNG48"/>
    <mergeCell ref="GNH48:GNP48"/>
    <mergeCell ref="GNQ48:GNY48"/>
    <mergeCell ref="GKN48:GKV48"/>
    <mergeCell ref="GKW48:GLE48"/>
    <mergeCell ref="GLF48:GLN48"/>
    <mergeCell ref="GLO48:GLW48"/>
    <mergeCell ref="GLX48:GMF48"/>
    <mergeCell ref="GIU48:GJC48"/>
    <mergeCell ref="GJD48:GJL48"/>
    <mergeCell ref="GJM48:GJU48"/>
    <mergeCell ref="GJV48:GKD48"/>
    <mergeCell ref="GKE48:GKM48"/>
    <mergeCell ref="GHB48:GHJ48"/>
    <mergeCell ref="GHK48:GHS48"/>
    <mergeCell ref="GHT48:GIB48"/>
    <mergeCell ref="GIC48:GIK48"/>
    <mergeCell ref="GIL48:GIT48"/>
    <mergeCell ref="GFI48:GFQ48"/>
    <mergeCell ref="GFR48:GFZ48"/>
    <mergeCell ref="GGA48:GGI48"/>
    <mergeCell ref="GGJ48:GGR48"/>
    <mergeCell ref="GGS48:GHA48"/>
    <mergeCell ref="HBV48:HCD48"/>
    <mergeCell ref="HCE48:HCM48"/>
    <mergeCell ref="HCN48:HCV48"/>
    <mergeCell ref="HCW48:HDE48"/>
    <mergeCell ref="HDF48:HDN48"/>
    <mergeCell ref="HAC48:HAK48"/>
    <mergeCell ref="HAL48:HAT48"/>
    <mergeCell ref="HAU48:HBC48"/>
    <mergeCell ref="HBD48:HBL48"/>
    <mergeCell ref="HBM48:HBU48"/>
    <mergeCell ref="GYJ48:GYR48"/>
    <mergeCell ref="GYS48:GZA48"/>
    <mergeCell ref="GZB48:GZJ48"/>
    <mergeCell ref="GZK48:GZS48"/>
    <mergeCell ref="GZT48:HAB48"/>
    <mergeCell ref="GWQ48:GWY48"/>
    <mergeCell ref="GWZ48:GXH48"/>
    <mergeCell ref="GXI48:GXQ48"/>
    <mergeCell ref="GXR48:GXZ48"/>
    <mergeCell ref="GYA48:GYI48"/>
    <mergeCell ref="GUX48:GVF48"/>
    <mergeCell ref="GVG48:GVO48"/>
    <mergeCell ref="GVP48:GVX48"/>
    <mergeCell ref="GVY48:GWG48"/>
    <mergeCell ref="GWH48:GWP48"/>
    <mergeCell ref="GTE48:GTM48"/>
    <mergeCell ref="GTN48:GTV48"/>
    <mergeCell ref="GTW48:GUE48"/>
    <mergeCell ref="GUF48:GUN48"/>
    <mergeCell ref="GUO48:GUW48"/>
    <mergeCell ref="GRL48:GRT48"/>
    <mergeCell ref="GRU48:GSC48"/>
    <mergeCell ref="GSD48:GSL48"/>
    <mergeCell ref="GSM48:GSU48"/>
    <mergeCell ref="GSV48:GTD48"/>
    <mergeCell ref="HNY48:HOG48"/>
    <mergeCell ref="HOH48:HOP48"/>
    <mergeCell ref="HOQ48:HOY48"/>
    <mergeCell ref="HOZ48:HPH48"/>
    <mergeCell ref="HPI48:HPQ48"/>
    <mergeCell ref="HMF48:HMN48"/>
    <mergeCell ref="HMO48:HMW48"/>
    <mergeCell ref="HMX48:HNF48"/>
    <mergeCell ref="HNG48:HNO48"/>
    <mergeCell ref="HNP48:HNX48"/>
    <mergeCell ref="HKM48:HKU48"/>
    <mergeCell ref="HKV48:HLD48"/>
    <mergeCell ref="HLE48:HLM48"/>
    <mergeCell ref="HLN48:HLV48"/>
    <mergeCell ref="HLW48:HME48"/>
    <mergeCell ref="HIT48:HJB48"/>
    <mergeCell ref="HJC48:HJK48"/>
    <mergeCell ref="HJL48:HJT48"/>
    <mergeCell ref="HJU48:HKC48"/>
    <mergeCell ref="HKD48:HKL48"/>
    <mergeCell ref="HHA48:HHI48"/>
    <mergeCell ref="HHJ48:HHR48"/>
    <mergeCell ref="HHS48:HIA48"/>
    <mergeCell ref="HIB48:HIJ48"/>
    <mergeCell ref="HIK48:HIS48"/>
    <mergeCell ref="HFH48:HFP48"/>
    <mergeCell ref="HFQ48:HFY48"/>
    <mergeCell ref="HFZ48:HGH48"/>
    <mergeCell ref="HGI48:HGQ48"/>
    <mergeCell ref="HGR48:HGZ48"/>
    <mergeCell ref="HDO48:HDW48"/>
    <mergeCell ref="HDX48:HEF48"/>
    <mergeCell ref="HEG48:HEO48"/>
    <mergeCell ref="HEP48:HEX48"/>
    <mergeCell ref="HEY48:HFG48"/>
    <mergeCell ref="IAB48:IAJ48"/>
    <mergeCell ref="IAK48:IAS48"/>
    <mergeCell ref="IAT48:IBB48"/>
    <mergeCell ref="IBC48:IBK48"/>
    <mergeCell ref="IBL48:IBT48"/>
    <mergeCell ref="HYI48:HYQ48"/>
    <mergeCell ref="HYR48:HYZ48"/>
    <mergeCell ref="HZA48:HZI48"/>
    <mergeCell ref="HZJ48:HZR48"/>
    <mergeCell ref="HZS48:IAA48"/>
    <mergeCell ref="HWP48:HWX48"/>
    <mergeCell ref="HWY48:HXG48"/>
    <mergeCell ref="HXH48:HXP48"/>
    <mergeCell ref="HXQ48:HXY48"/>
    <mergeCell ref="HXZ48:HYH48"/>
    <mergeCell ref="HUW48:HVE48"/>
    <mergeCell ref="HVF48:HVN48"/>
    <mergeCell ref="HVO48:HVW48"/>
    <mergeCell ref="HVX48:HWF48"/>
    <mergeCell ref="HWG48:HWO48"/>
    <mergeCell ref="HTD48:HTL48"/>
    <mergeCell ref="HTM48:HTU48"/>
    <mergeCell ref="HTV48:HUD48"/>
    <mergeCell ref="HUE48:HUM48"/>
    <mergeCell ref="HUN48:HUV48"/>
    <mergeCell ref="HRK48:HRS48"/>
    <mergeCell ref="HRT48:HSB48"/>
    <mergeCell ref="HSC48:HSK48"/>
    <mergeCell ref="HSL48:HST48"/>
    <mergeCell ref="HSU48:HTC48"/>
    <mergeCell ref="HPR48:HPZ48"/>
    <mergeCell ref="HQA48:HQI48"/>
    <mergeCell ref="HQJ48:HQR48"/>
    <mergeCell ref="HQS48:HRA48"/>
    <mergeCell ref="HRB48:HRJ48"/>
    <mergeCell ref="IME48:IMM48"/>
    <mergeCell ref="IMN48:IMV48"/>
    <mergeCell ref="IMW48:INE48"/>
    <mergeCell ref="INF48:INN48"/>
    <mergeCell ref="INO48:INW48"/>
    <mergeCell ref="IKL48:IKT48"/>
    <mergeCell ref="IKU48:ILC48"/>
    <mergeCell ref="ILD48:ILL48"/>
    <mergeCell ref="ILM48:ILU48"/>
    <mergeCell ref="ILV48:IMD48"/>
    <mergeCell ref="IIS48:IJA48"/>
    <mergeCell ref="IJB48:IJJ48"/>
    <mergeCell ref="IJK48:IJS48"/>
    <mergeCell ref="IJT48:IKB48"/>
    <mergeCell ref="IKC48:IKK48"/>
    <mergeCell ref="IGZ48:IHH48"/>
    <mergeCell ref="IHI48:IHQ48"/>
    <mergeCell ref="IHR48:IHZ48"/>
    <mergeCell ref="IIA48:III48"/>
    <mergeCell ref="IIJ48:IIR48"/>
    <mergeCell ref="IFG48:IFO48"/>
    <mergeCell ref="IFP48:IFX48"/>
    <mergeCell ref="IFY48:IGG48"/>
    <mergeCell ref="IGH48:IGP48"/>
    <mergeCell ref="IGQ48:IGY48"/>
    <mergeCell ref="IDN48:IDV48"/>
    <mergeCell ref="IDW48:IEE48"/>
    <mergeCell ref="IEF48:IEN48"/>
    <mergeCell ref="IEO48:IEW48"/>
    <mergeCell ref="IEX48:IFF48"/>
    <mergeCell ref="IBU48:ICC48"/>
    <mergeCell ref="ICD48:ICL48"/>
    <mergeCell ref="ICM48:ICU48"/>
    <mergeCell ref="ICV48:IDD48"/>
    <mergeCell ref="IDE48:IDM48"/>
    <mergeCell ref="IYH48:IYP48"/>
    <mergeCell ref="IYQ48:IYY48"/>
    <mergeCell ref="IYZ48:IZH48"/>
    <mergeCell ref="IZI48:IZQ48"/>
    <mergeCell ref="IZR48:IZZ48"/>
    <mergeCell ref="IWO48:IWW48"/>
    <mergeCell ref="IWX48:IXF48"/>
    <mergeCell ref="IXG48:IXO48"/>
    <mergeCell ref="IXP48:IXX48"/>
    <mergeCell ref="IXY48:IYG48"/>
    <mergeCell ref="IUV48:IVD48"/>
    <mergeCell ref="IVE48:IVM48"/>
    <mergeCell ref="IVN48:IVV48"/>
    <mergeCell ref="IVW48:IWE48"/>
    <mergeCell ref="IWF48:IWN48"/>
    <mergeCell ref="ITC48:ITK48"/>
    <mergeCell ref="ITL48:ITT48"/>
    <mergeCell ref="ITU48:IUC48"/>
    <mergeCell ref="IUD48:IUL48"/>
    <mergeCell ref="IUM48:IUU48"/>
    <mergeCell ref="IRJ48:IRR48"/>
    <mergeCell ref="IRS48:ISA48"/>
    <mergeCell ref="ISB48:ISJ48"/>
    <mergeCell ref="ISK48:ISS48"/>
    <mergeCell ref="IST48:ITB48"/>
    <mergeCell ref="IPQ48:IPY48"/>
    <mergeCell ref="IPZ48:IQH48"/>
    <mergeCell ref="IQI48:IQQ48"/>
    <mergeCell ref="IQR48:IQZ48"/>
    <mergeCell ref="IRA48:IRI48"/>
    <mergeCell ref="INX48:IOF48"/>
    <mergeCell ref="IOG48:IOO48"/>
    <mergeCell ref="IOP48:IOX48"/>
    <mergeCell ref="IOY48:IPG48"/>
    <mergeCell ref="IPH48:IPP48"/>
    <mergeCell ref="JKK48:JKS48"/>
    <mergeCell ref="JKT48:JLB48"/>
    <mergeCell ref="JLC48:JLK48"/>
    <mergeCell ref="JLL48:JLT48"/>
    <mergeCell ref="JLU48:JMC48"/>
    <mergeCell ref="JIR48:JIZ48"/>
    <mergeCell ref="JJA48:JJI48"/>
    <mergeCell ref="JJJ48:JJR48"/>
    <mergeCell ref="JJS48:JKA48"/>
    <mergeCell ref="JKB48:JKJ48"/>
    <mergeCell ref="JGY48:JHG48"/>
    <mergeCell ref="JHH48:JHP48"/>
    <mergeCell ref="JHQ48:JHY48"/>
    <mergeCell ref="JHZ48:JIH48"/>
    <mergeCell ref="JII48:JIQ48"/>
    <mergeCell ref="JFF48:JFN48"/>
    <mergeCell ref="JFO48:JFW48"/>
    <mergeCell ref="JFX48:JGF48"/>
    <mergeCell ref="JGG48:JGO48"/>
    <mergeCell ref="JGP48:JGX48"/>
    <mergeCell ref="JDM48:JDU48"/>
    <mergeCell ref="JDV48:JED48"/>
    <mergeCell ref="JEE48:JEM48"/>
    <mergeCell ref="JEN48:JEV48"/>
    <mergeCell ref="JEW48:JFE48"/>
    <mergeCell ref="JBT48:JCB48"/>
    <mergeCell ref="JCC48:JCK48"/>
    <mergeCell ref="JCL48:JCT48"/>
    <mergeCell ref="JCU48:JDC48"/>
    <mergeCell ref="JDD48:JDL48"/>
    <mergeCell ref="JAA48:JAI48"/>
    <mergeCell ref="JAJ48:JAR48"/>
    <mergeCell ref="JAS48:JBA48"/>
    <mergeCell ref="JBB48:JBJ48"/>
    <mergeCell ref="JBK48:JBS48"/>
    <mergeCell ref="JWN48:JWV48"/>
    <mergeCell ref="JWW48:JXE48"/>
    <mergeCell ref="JXF48:JXN48"/>
    <mergeCell ref="JXO48:JXW48"/>
    <mergeCell ref="JXX48:JYF48"/>
    <mergeCell ref="JUU48:JVC48"/>
    <mergeCell ref="JVD48:JVL48"/>
    <mergeCell ref="JVM48:JVU48"/>
    <mergeCell ref="JVV48:JWD48"/>
    <mergeCell ref="JWE48:JWM48"/>
    <mergeCell ref="JTB48:JTJ48"/>
    <mergeCell ref="JTK48:JTS48"/>
    <mergeCell ref="JTT48:JUB48"/>
    <mergeCell ref="JUC48:JUK48"/>
    <mergeCell ref="JUL48:JUT48"/>
    <mergeCell ref="JRI48:JRQ48"/>
    <mergeCell ref="JRR48:JRZ48"/>
    <mergeCell ref="JSA48:JSI48"/>
    <mergeCell ref="JSJ48:JSR48"/>
    <mergeCell ref="JSS48:JTA48"/>
    <mergeCell ref="JPP48:JPX48"/>
    <mergeCell ref="JPY48:JQG48"/>
    <mergeCell ref="JQH48:JQP48"/>
    <mergeCell ref="JQQ48:JQY48"/>
    <mergeCell ref="JQZ48:JRH48"/>
    <mergeCell ref="JNW48:JOE48"/>
    <mergeCell ref="JOF48:JON48"/>
    <mergeCell ref="JOO48:JOW48"/>
    <mergeCell ref="JOX48:JPF48"/>
    <mergeCell ref="JPG48:JPO48"/>
    <mergeCell ref="JMD48:JML48"/>
    <mergeCell ref="JMM48:JMU48"/>
    <mergeCell ref="JMV48:JND48"/>
    <mergeCell ref="JNE48:JNM48"/>
    <mergeCell ref="JNN48:JNV48"/>
    <mergeCell ref="KIQ48:KIY48"/>
    <mergeCell ref="KIZ48:KJH48"/>
    <mergeCell ref="KJI48:KJQ48"/>
    <mergeCell ref="KJR48:KJZ48"/>
    <mergeCell ref="KKA48:KKI48"/>
    <mergeCell ref="KGX48:KHF48"/>
    <mergeCell ref="KHG48:KHO48"/>
    <mergeCell ref="KHP48:KHX48"/>
    <mergeCell ref="KHY48:KIG48"/>
    <mergeCell ref="KIH48:KIP48"/>
    <mergeCell ref="KFE48:KFM48"/>
    <mergeCell ref="KFN48:KFV48"/>
    <mergeCell ref="KFW48:KGE48"/>
    <mergeCell ref="KGF48:KGN48"/>
    <mergeCell ref="KGO48:KGW48"/>
    <mergeCell ref="KDL48:KDT48"/>
    <mergeCell ref="KDU48:KEC48"/>
    <mergeCell ref="KED48:KEL48"/>
    <mergeCell ref="KEM48:KEU48"/>
    <mergeCell ref="KEV48:KFD48"/>
    <mergeCell ref="KBS48:KCA48"/>
    <mergeCell ref="KCB48:KCJ48"/>
    <mergeCell ref="KCK48:KCS48"/>
    <mergeCell ref="KCT48:KDB48"/>
    <mergeCell ref="KDC48:KDK48"/>
    <mergeCell ref="JZZ48:KAH48"/>
    <mergeCell ref="KAI48:KAQ48"/>
    <mergeCell ref="KAR48:KAZ48"/>
    <mergeCell ref="KBA48:KBI48"/>
    <mergeCell ref="KBJ48:KBR48"/>
    <mergeCell ref="JYG48:JYO48"/>
    <mergeCell ref="JYP48:JYX48"/>
    <mergeCell ref="JYY48:JZG48"/>
    <mergeCell ref="JZH48:JZP48"/>
    <mergeCell ref="JZQ48:JZY48"/>
    <mergeCell ref="KUT48:KVB48"/>
    <mergeCell ref="KVC48:KVK48"/>
    <mergeCell ref="KVL48:KVT48"/>
    <mergeCell ref="KVU48:KWC48"/>
    <mergeCell ref="KWD48:KWL48"/>
    <mergeCell ref="KTA48:KTI48"/>
    <mergeCell ref="KTJ48:KTR48"/>
    <mergeCell ref="KTS48:KUA48"/>
    <mergeCell ref="KUB48:KUJ48"/>
    <mergeCell ref="KUK48:KUS48"/>
    <mergeCell ref="KRH48:KRP48"/>
    <mergeCell ref="KRQ48:KRY48"/>
    <mergeCell ref="KRZ48:KSH48"/>
    <mergeCell ref="KSI48:KSQ48"/>
    <mergeCell ref="KSR48:KSZ48"/>
    <mergeCell ref="KPO48:KPW48"/>
    <mergeCell ref="KPX48:KQF48"/>
    <mergeCell ref="KQG48:KQO48"/>
    <mergeCell ref="KQP48:KQX48"/>
    <mergeCell ref="KQY48:KRG48"/>
    <mergeCell ref="KNV48:KOD48"/>
    <mergeCell ref="KOE48:KOM48"/>
    <mergeCell ref="KON48:KOV48"/>
    <mergeCell ref="KOW48:KPE48"/>
    <mergeCell ref="KPF48:KPN48"/>
    <mergeCell ref="KMC48:KMK48"/>
    <mergeCell ref="KML48:KMT48"/>
    <mergeCell ref="KMU48:KNC48"/>
    <mergeCell ref="KND48:KNL48"/>
    <mergeCell ref="KNM48:KNU48"/>
    <mergeCell ref="KKJ48:KKR48"/>
    <mergeCell ref="KKS48:KLA48"/>
    <mergeCell ref="KLB48:KLJ48"/>
    <mergeCell ref="KLK48:KLS48"/>
    <mergeCell ref="KLT48:KMB48"/>
    <mergeCell ref="LGW48:LHE48"/>
    <mergeCell ref="LHF48:LHN48"/>
    <mergeCell ref="LHO48:LHW48"/>
    <mergeCell ref="LHX48:LIF48"/>
    <mergeCell ref="LIG48:LIO48"/>
    <mergeCell ref="LFD48:LFL48"/>
    <mergeCell ref="LFM48:LFU48"/>
    <mergeCell ref="LFV48:LGD48"/>
    <mergeCell ref="LGE48:LGM48"/>
    <mergeCell ref="LGN48:LGV48"/>
    <mergeCell ref="LDK48:LDS48"/>
    <mergeCell ref="LDT48:LEB48"/>
    <mergeCell ref="LEC48:LEK48"/>
    <mergeCell ref="LEL48:LET48"/>
    <mergeCell ref="LEU48:LFC48"/>
    <mergeCell ref="LBR48:LBZ48"/>
    <mergeCell ref="LCA48:LCI48"/>
    <mergeCell ref="LCJ48:LCR48"/>
    <mergeCell ref="LCS48:LDA48"/>
    <mergeCell ref="LDB48:LDJ48"/>
    <mergeCell ref="KZY48:LAG48"/>
    <mergeCell ref="LAH48:LAP48"/>
    <mergeCell ref="LAQ48:LAY48"/>
    <mergeCell ref="LAZ48:LBH48"/>
    <mergeCell ref="LBI48:LBQ48"/>
    <mergeCell ref="KYF48:KYN48"/>
    <mergeCell ref="KYO48:KYW48"/>
    <mergeCell ref="KYX48:KZF48"/>
    <mergeCell ref="KZG48:KZO48"/>
    <mergeCell ref="KZP48:KZX48"/>
    <mergeCell ref="KWM48:KWU48"/>
    <mergeCell ref="KWV48:KXD48"/>
    <mergeCell ref="KXE48:KXM48"/>
    <mergeCell ref="KXN48:KXV48"/>
    <mergeCell ref="KXW48:KYE48"/>
    <mergeCell ref="LSZ48:LTH48"/>
    <mergeCell ref="LTI48:LTQ48"/>
    <mergeCell ref="LTR48:LTZ48"/>
    <mergeCell ref="LUA48:LUI48"/>
    <mergeCell ref="LUJ48:LUR48"/>
    <mergeCell ref="LRG48:LRO48"/>
    <mergeCell ref="LRP48:LRX48"/>
    <mergeCell ref="LRY48:LSG48"/>
    <mergeCell ref="LSH48:LSP48"/>
    <mergeCell ref="LSQ48:LSY48"/>
    <mergeCell ref="LPN48:LPV48"/>
    <mergeCell ref="LPW48:LQE48"/>
    <mergeCell ref="LQF48:LQN48"/>
    <mergeCell ref="LQO48:LQW48"/>
    <mergeCell ref="LQX48:LRF48"/>
    <mergeCell ref="LNU48:LOC48"/>
    <mergeCell ref="LOD48:LOL48"/>
    <mergeCell ref="LOM48:LOU48"/>
    <mergeCell ref="LOV48:LPD48"/>
    <mergeCell ref="LPE48:LPM48"/>
    <mergeCell ref="LMB48:LMJ48"/>
    <mergeCell ref="LMK48:LMS48"/>
    <mergeCell ref="LMT48:LNB48"/>
    <mergeCell ref="LNC48:LNK48"/>
    <mergeCell ref="LNL48:LNT48"/>
    <mergeCell ref="LKI48:LKQ48"/>
    <mergeCell ref="LKR48:LKZ48"/>
    <mergeCell ref="LLA48:LLI48"/>
    <mergeCell ref="LLJ48:LLR48"/>
    <mergeCell ref="LLS48:LMA48"/>
    <mergeCell ref="LIP48:LIX48"/>
    <mergeCell ref="LIY48:LJG48"/>
    <mergeCell ref="LJH48:LJP48"/>
    <mergeCell ref="LJQ48:LJY48"/>
    <mergeCell ref="LJZ48:LKH48"/>
    <mergeCell ref="MFC48:MFK48"/>
    <mergeCell ref="MFL48:MFT48"/>
    <mergeCell ref="MFU48:MGC48"/>
    <mergeCell ref="MGD48:MGL48"/>
    <mergeCell ref="MGM48:MGU48"/>
    <mergeCell ref="MDJ48:MDR48"/>
    <mergeCell ref="MDS48:MEA48"/>
    <mergeCell ref="MEB48:MEJ48"/>
    <mergeCell ref="MEK48:MES48"/>
    <mergeCell ref="MET48:MFB48"/>
    <mergeCell ref="MBQ48:MBY48"/>
    <mergeCell ref="MBZ48:MCH48"/>
    <mergeCell ref="MCI48:MCQ48"/>
    <mergeCell ref="MCR48:MCZ48"/>
    <mergeCell ref="MDA48:MDI48"/>
    <mergeCell ref="LZX48:MAF48"/>
    <mergeCell ref="MAG48:MAO48"/>
    <mergeCell ref="MAP48:MAX48"/>
    <mergeCell ref="MAY48:MBG48"/>
    <mergeCell ref="MBH48:MBP48"/>
    <mergeCell ref="LYE48:LYM48"/>
    <mergeCell ref="LYN48:LYV48"/>
    <mergeCell ref="LYW48:LZE48"/>
    <mergeCell ref="LZF48:LZN48"/>
    <mergeCell ref="LZO48:LZW48"/>
    <mergeCell ref="LWL48:LWT48"/>
    <mergeCell ref="LWU48:LXC48"/>
    <mergeCell ref="LXD48:LXL48"/>
    <mergeCell ref="LXM48:LXU48"/>
    <mergeCell ref="LXV48:LYD48"/>
    <mergeCell ref="LUS48:LVA48"/>
    <mergeCell ref="LVB48:LVJ48"/>
    <mergeCell ref="LVK48:LVS48"/>
    <mergeCell ref="LVT48:LWB48"/>
    <mergeCell ref="LWC48:LWK48"/>
    <mergeCell ref="MRF48:MRN48"/>
    <mergeCell ref="MRO48:MRW48"/>
    <mergeCell ref="MRX48:MSF48"/>
    <mergeCell ref="MSG48:MSO48"/>
    <mergeCell ref="MSP48:MSX48"/>
    <mergeCell ref="MPM48:MPU48"/>
    <mergeCell ref="MPV48:MQD48"/>
    <mergeCell ref="MQE48:MQM48"/>
    <mergeCell ref="MQN48:MQV48"/>
    <mergeCell ref="MQW48:MRE48"/>
    <mergeCell ref="MNT48:MOB48"/>
    <mergeCell ref="MOC48:MOK48"/>
    <mergeCell ref="MOL48:MOT48"/>
    <mergeCell ref="MOU48:MPC48"/>
    <mergeCell ref="MPD48:MPL48"/>
    <mergeCell ref="MMA48:MMI48"/>
    <mergeCell ref="MMJ48:MMR48"/>
    <mergeCell ref="MMS48:MNA48"/>
    <mergeCell ref="MNB48:MNJ48"/>
    <mergeCell ref="MNK48:MNS48"/>
    <mergeCell ref="MKH48:MKP48"/>
    <mergeCell ref="MKQ48:MKY48"/>
    <mergeCell ref="MKZ48:MLH48"/>
    <mergeCell ref="MLI48:MLQ48"/>
    <mergeCell ref="MLR48:MLZ48"/>
    <mergeCell ref="MIO48:MIW48"/>
    <mergeCell ref="MIX48:MJF48"/>
    <mergeCell ref="MJG48:MJO48"/>
    <mergeCell ref="MJP48:MJX48"/>
    <mergeCell ref="MJY48:MKG48"/>
    <mergeCell ref="MGV48:MHD48"/>
    <mergeCell ref="MHE48:MHM48"/>
    <mergeCell ref="MHN48:MHV48"/>
    <mergeCell ref="MHW48:MIE48"/>
    <mergeCell ref="MIF48:MIN48"/>
    <mergeCell ref="NDI48:NDQ48"/>
    <mergeCell ref="NDR48:NDZ48"/>
    <mergeCell ref="NEA48:NEI48"/>
    <mergeCell ref="NEJ48:NER48"/>
    <mergeCell ref="NES48:NFA48"/>
    <mergeCell ref="NBP48:NBX48"/>
    <mergeCell ref="NBY48:NCG48"/>
    <mergeCell ref="NCH48:NCP48"/>
    <mergeCell ref="NCQ48:NCY48"/>
    <mergeCell ref="NCZ48:NDH48"/>
    <mergeCell ref="MZW48:NAE48"/>
    <mergeCell ref="NAF48:NAN48"/>
    <mergeCell ref="NAO48:NAW48"/>
    <mergeCell ref="NAX48:NBF48"/>
    <mergeCell ref="NBG48:NBO48"/>
    <mergeCell ref="MYD48:MYL48"/>
    <mergeCell ref="MYM48:MYU48"/>
    <mergeCell ref="MYV48:MZD48"/>
    <mergeCell ref="MZE48:MZM48"/>
    <mergeCell ref="MZN48:MZV48"/>
    <mergeCell ref="MWK48:MWS48"/>
    <mergeCell ref="MWT48:MXB48"/>
    <mergeCell ref="MXC48:MXK48"/>
    <mergeCell ref="MXL48:MXT48"/>
    <mergeCell ref="MXU48:MYC48"/>
    <mergeCell ref="MUR48:MUZ48"/>
    <mergeCell ref="MVA48:MVI48"/>
    <mergeCell ref="MVJ48:MVR48"/>
    <mergeCell ref="MVS48:MWA48"/>
    <mergeCell ref="MWB48:MWJ48"/>
    <mergeCell ref="MSY48:MTG48"/>
    <mergeCell ref="MTH48:MTP48"/>
    <mergeCell ref="MTQ48:MTY48"/>
    <mergeCell ref="MTZ48:MUH48"/>
    <mergeCell ref="MUI48:MUQ48"/>
    <mergeCell ref="NPL48:NPT48"/>
    <mergeCell ref="NPU48:NQC48"/>
    <mergeCell ref="NQD48:NQL48"/>
    <mergeCell ref="NQM48:NQU48"/>
    <mergeCell ref="NQV48:NRD48"/>
    <mergeCell ref="NNS48:NOA48"/>
    <mergeCell ref="NOB48:NOJ48"/>
    <mergeCell ref="NOK48:NOS48"/>
    <mergeCell ref="NOT48:NPB48"/>
    <mergeCell ref="NPC48:NPK48"/>
    <mergeCell ref="NLZ48:NMH48"/>
    <mergeCell ref="NMI48:NMQ48"/>
    <mergeCell ref="NMR48:NMZ48"/>
    <mergeCell ref="NNA48:NNI48"/>
    <mergeCell ref="NNJ48:NNR48"/>
    <mergeCell ref="NKG48:NKO48"/>
    <mergeCell ref="NKP48:NKX48"/>
    <mergeCell ref="NKY48:NLG48"/>
    <mergeCell ref="NLH48:NLP48"/>
    <mergeCell ref="NLQ48:NLY48"/>
    <mergeCell ref="NIN48:NIV48"/>
    <mergeCell ref="NIW48:NJE48"/>
    <mergeCell ref="NJF48:NJN48"/>
    <mergeCell ref="NJO48:NJW48"/>
    <mergeCell ref="NJX48:NKF48"/>
    <mergeCell ref="NGU48:NHC48"/>
    <mergeCell ref="NHD48:NHL48"/>
    <mergeCell ref="NHM48:NHU48"/>
    <mergeCell ref="NHV48:NID48"/>
    <mergeCell ref="NIE48:NIM48"/>
    <mergeCell ref="NFB48:NFJ48"/>
    <mergeCell ref="NFK48:NFS48"/>
    <mergeCell ref="NFT48:NGB48"/>
    <mergeCell ref="NGC48:NGK48"/>
    <mergeCell ref="NGL48:NGT48"/>
    <mergeCell ref="OBO48:OBW48"/>
    <mergeCell ref="OBX48:OCF48"/>
    <mergeCell ref="OCG48:OCO48"/>
    <mergeCell ref="OCP48:OCX48"/>
    <mergeCell ref="OCY48:ODG48"/>
    <mergeCell ref="NZV48:OAD48"/>
    <mergeCell ref="OAE48:OAM48"/>
    <mergeCell ref="OAN48:OAV48"/>
    <mergeCell ref="OAW48:OBE48"/>
    <mergeCell ref="OBF48:OBN48"/>
    <mergeCell ref="NYC48:NYK48"/>
    <mergeCell ref="NYL48:NYT48"/>
    <mergeCell ref="NYU48:NZC48"/>
    <mergeCell ref="NZD48:NZL48"/>
    <mergeCell ref="NZM48:NZU48"/>
    <mergeCell ref="NWJ48:NWR48"/>
    <mergeCell ref="NWS48:NXA48"/>
    <mergeCell ref="NXB48:NXJ48"/>
    <mergeCell ref="NXK48:NXS48"/>
    <mergeCell ref="NXT48:NYB48"/>
    <mergeCell ref="NUQ48:NUY48"/>
    <mergeCell ref="NUZ48:NVH48"/>
    <mergeCell ref="NVI48:NVQ48"/>
    <mergeCell ref="NVR48:NVZ48"/>
    <mergeCell ref="NWA48:NWI48"/>
    <mergeCell ref="NSX48:NTF48"/>
    <mergeCell ref="NTG48:NTO48"/>
    <mergeCell ref="NTP48:NTX48"/>
    <mergeCell ref="NTY48:NUG48"/>
    <mergeCell ref="NUH48:NUP48"/>
    <mergeCell ref="NRE48:NRM48"/>
    <mergeCell ref="NRN48:NRV48"/>
    <mergeCell ref="NRW48:NSE48"/>
    <mergeCell ref="NSF48:NSN48"/>
    <mergeCell ref="NSO48:NSW48"/>
    <mergeCell ref="ONR48:ONZ48"/>
    <mergeCell ref="OOA48:OOI48"/>
    <mergeCell ref="OOJ48:OOR48"/>
    <mergeCell ref="OOS48:OPA48"/>
    <mergeCell ref="OPB48:OPJ48"/>
    <mergeCell ref="OLY48:OMG48"/>
    <mergeCell ref="OMH48:OMP48"/>
    <mergeCell ref="OMQ48:OMY48"/>
    <mergeCell ref="OMZ48:ONH48"/>
    <mergeCell ref="ONI48:ONQ48"/>
    <mergeCell ref="OKF48:OKN48"/>
    <mergeCell ref="OKO48:OKW48"/>
    <mergeCell ref="OKX48:OLF48"/>
    <mergeCell ref="OLG48:OLO48"/>
    <mergeCell ref="OLP48:OLX48"/>
    <mergeCell ref="OIM48:OIU48"/>
    <mergeCell ref="OIV48:OJD48"/>
    <mergeCell ref="OJE48:OJM48"/>
    <mergeCell ref="OJN48:OJV48"/>
    <mergeCell ref="OJW48:OKE48"/>
    <mergeCell ref="OGT48:OHB48"/>
    <mergeCell ref="OHC48:OHK48"/>
    <mergeCell ref="OHL48:OHT48"/>
    <mergeCell ref="OHU48:OIC48"/>
    <mergeCell ref="OID48:OIL48"/>
    <mergeCell ref="OFA48:OFI48"/>
    <mergeCell ref="OFJ48:OFR48"/>
    <mergeCell ref="OFS48:OGA48"/>
    <mergeCell ref="OGB48:OGJ48"/>
    <mergeCell ref="OGK48:OGS48"/>
    <mergeCell ref="ODH48:ODP48"/>
    <mergeCell ref="ODQ48:ODY48"/>
    <mergeCell ref="ODZ48:OEH48"/>
    <mergeCell ref="OEI48:OEQ48"/>
    <mergeCell ref="OER48:OEZ48"/>
    <mergeCell ref="OZU48:PAC48"/>
    <mergeCell ref="PAD48:PAL48"/>
    <mergeCell ref="PAM48:PAU48"/>
    <mergeCell ref="PAV48:PBD48"/>
    <mergeCell ref="PBE48:PBM48"/>
    <mergeCell ref="OYB48:OYJ48"/>
    <mergeCell ref="OYK48:OYS48"/>
    <mergeCell ref="OYT48:OZB48"/>
    <mergeCell ref="OZC48:OZK48"/>
    <mergeCell ref="OZL48:OZT48"/>
    <mergeCell ref="OWI48:OWQ48"/>
    <mergeCell ref="OWR48:OWZ48"/>
    <mergeCell ref="OXA48:OXI48"/>
    <mergeCell ref="OXJ48:OXR48"/>
    <mergeCell ref="OXS48:OYA48"/>
    <mergeCell ref="OUP48:OUX48"/>
    <mergeCell ref="OUY48:OVG48"/>
    <mergeCell ref="OVH48:OVP48"/>
    <mergeCell ref="OVQ48:OVY48"/>
    <mergeCell ref="OVZ48:OWH48"/>
    <mergeCell ref="OSW48:OTE48"/>
    <mergeCell ref="OTF48:OTN48"/>
    <mergeCell ref="OTO48:OTW48"/>
    <mergeCell ref="OTX48:OUF48"/>
    <mergeCell ref="OUG48:OUO48"/>
    <mergeCell ref="ORD48:ORL48"/>
    <mergeCell ref="ORM48:ORU48"/>
    <mergeCell ref="ORV48:OSD48"/>
    <mergeCell ref="OSE48:OSM48"/>
    <mergeCell ref="OSN48:OSV48"/>
    <mergeCell ref="OPK48:OPS48"/>
    <mergeCell ref="OPT48:OQB48"/>
    <mergeCell ref="OQC48:OQK48"/>
    <mergeCell ref="OQL48:OQT48"/>
    <mergeCell ref="OQU48:ORC48"/>
    <mergeCell ref="PLX48:PMF48"/>
    <mergeCell ref="PMG48:PMO48"/>
    <mergeCell ref="PMP48:PMX48"/>
    <mergeCell ref="PMY48:PNG48"/>
    <mergeCell ref="PNH48:PNP48"/>
    <mergeCell ref="PKE48:PKM48"/>
    <mergeCell ref="PKN48:PKV48"/>
    <mergeCell ref="PKW48:PLE48"/>
    <mergeCell ref="PLF48:PLN48"/>
    <mergeCell ref="PLO48:PLW48"/>
    <mergeCell ref="PIL48:PIT48"/>
    <mergeCell ref="PIU48:PJC48"/>
    <mergeCell ref="PJD48:PJL48"/>
    <mergeCell ref="PJM48:PJU48"/>
    <mergeCell ref="PJV48:PKD48"/>
    <mergeCell ref="PGS48:PHA48"/>
    <mergeCell ref="PHB48:PHJ48"/>
    <mergeCell ref="PHK48:PHS48"/>
    <mergeCell ref="PHT48:PIB48"/>
    <mergeCell ref="PIC48:PIK48"/>
    <mergeCell ref="PEZ48:PFH48"/>
    <mergeCell ref="PFI48:PFQ48"/>
    <mergeCell ref="PFR48:PFZ48"/>
    <mergeCell ref="PGA48:PGI48"/>
    <mergeCell ref="PGJ48:PGR48"/>
    <mergeCell ref="PDG48:PDO48"/>
    <mergeCell ref="PDP48:PDX48"/>
    <mergeCell ref="PDY48:PEG48"/>
    <mergeCell ref="PEH48:PEP48"/>
    <mergeCell ref="PEQ48:PEY48"/>
    <mergeCell ref="PBN48:PBV48"/>
    <mergeCell ref="PBW48:PCE48"/>
    <mergeCell ref="PCF48:PCN48"/>
    <mergeCell ref="PCO48:PCW48"/>
    <mergeCell ref="PCX48:PDF48"/>
    <mergeCell ref="PYA48:PYI48"/>
    <mergeCell ref="PYJ48:PYR48"/>
    <mergeCell ref="PYS48:PZA48"/>
    <mergeCell ref="PZB48:PZJ48"/>
    <mergeCell ref="PZK48:PZS48"/>
    <mergeCell ref="PWH48:PWP48"/>
    <mergeCell ref="PWQ48:PWY48"/>
    <mergeCell ref="PWZ48:PXH48"/>
    <mergeCell ref="PXI48:PXQ48"/>
    <mergeCell ref="PXR48:PXZ48"/>
    <mergeCell ref="PUO48:PUW48"/>
    <mergeCell ref="PUX48:PVF48"/>
    <mergeCell ref="PVG48:PVO48"/>
    <mergeCell ref="PVP48:PVX48"/>
    <mergeCell ref="PVY48:PWG48"/>
    <mergeCell ref="PSV48:PTD48"/>
    <mergeCell ref="PTE48:PTM48"/>
    <mergeCell ref="PTN48:PTV48"/>
    <mergeCell ref="PTW48:PUE48"/>
    <mergeCell ref="PUF48:PUN48"/>
    <mergeCell ref="PRC48:PRK48"/>
    <mergeCell ref="PRL48:PRT48"/>
    <mergeCell ref="PRU48:PSC48"/>
    <mergeCell ref="PSD48:PSL48"/>
    <mergeCell ref="PSM48:PSU48"/>
    <mergeCell ref="PPJ48:PPR48"/>
    <mergeCell ref="PPS48:PQA48"/>
    <mergeCell ref="PQB48:PQJ48"/>
    <mergeCell ref="PQK48:PQS48"/>
    <mergeCell ref="PQT48:PRB48"/>
    <mergeCell ref="PNQ48:PNY48"/>
    <mergeCell ref="PNZ48:POH48"/>
    <mergeCell ref="POI48:POQ48"/>
    <mergeCell ref="POR48:POZ48"/>
    <mergeCell ref="PPA48:PPI48"/>
    <mergeCell ref="QKD48:QKL48"/>
    <mergeCell ref="QKM48:QKU48"/>
    <mergeCell ref="QKV48:QLD48"/>
    <mergeCell ref="QLE48:QLM48"/>
    <mergeCell ref="QLN48:QLV48"/>
    <mergeCell ref="QIK48:QIS48"/>
    <mergeCell ref="QIT48:QJB48"/>
    <mergeCell ref="QJC48:QJK48"/>
    <mergeCell ref="QJL48:QJT48"/>
    <mergeCell ref="QJU48:QKC48"/>
    <mergeCell ref="QGR48:QGZ48"/>
    <mergeCell ref="QHA48:QHI48"/>
    <mergeCell ref="QHJ48:QHR48"/>
    <mergeCell ref="QHS48:QIA48"/>
    <mergeCell ref="QIB48:QIJ48"/>
    <mergeCell ref="QEY48:QFG48"/>
    <mergeCell ref="QFH48:QFP48"/>
    <mergeCell ref="QFQ48:QFY48"/>
    <mergeCell ref="QFZ48:QGH48"/>
    <mergeCell ref="QGI48:QGQ48"/>
    <mergeCell ref="QDF48:QDN48"/>
    <mergeCell ref="QDO48:QDW48"/>
    <mergeCell ref="QDX48:QEF48"/>
    <mergeCell ref="QEG48:QEO48"/>
    <mergeCell ref="QEP48:QEX48"/>
    <mergeCell ref="QBM48:QBU48"/>
    <mergeCell ref="QBV48:QCD48"/>
    <mergeCell ref="QCE48:QCM48"/>
    <mergeCell ref="QCN48:QCV48"/>
    <mergeCell ref="QCW48:QDE48"/>
    <mergeCell ref="PZT48:QAB48"/>
    <mergeCell ref="QAC48:QAK48"/>
    <mergeCell ref="QAL48:QAT48"/>
    <mergeCell ref="QAU48:QBC48"/>
    <mergeCell ref="QBD48:QBL48"/>
    <mergeCell ref="QWG48:QWO48"/>
    <mergeCell ref="QWP48:QWX48"/>
    <mergeCell ref="QWY48:QXG48"/>
    <mergeCell ref="QXH48:QXP48"/>
    <mergeCell ref="QXQ48:QXY48"/>
    <mergeCell ref="QUN48:QUV48"/>
    <mergeCell ref="QUW48:QVE48"/>
    <mergeCell ref="QVF48:QVN48"/>
    <mergeCell ref="QVO48:QVW48"/>
    <mergeCell ref="QVX48:QWF48"/>
    <mergeCell ref="QSU48:QTC48"/>
    <mergeCell ref="QTD48:QTL48"/>
    <mergeCell ref="QTM48:QTU48"/>
    <mergeCell ref="QTV48:QUD48"/>
    <mergeCell ref="QUE48:QUM48"/>
    <mergeCell ref="QRB48:QRJ48"/>
    <mergeCell ref="QRK48:QRS48"/>
    <mergeCell ref="QRT48:QSB48"/>
    <mergeCell ref="QSC48:QSK48"/>
    <mergeCell ref="QSL48:QST48"/>
    <mergeCell ref="QPI48:QPQ48"/>
    <mergeCell ref="QPR48:QPZ48"/>
    <mergeCell ref="QQA48:QQI48"/>
    <mergeCell ref="QQJ48:QQR48"/>
    <mergeCell ref="QQS48:QRA48"/>
    <mergeCell ref="QNP48:QNX48"/>
    <mergeCell ref="QNY48:QOG48"/>
    <mergeCell ref="QOH48:QOP48"/>
    <mergeCell ref="QOQ48:QOY48"/>
    <mergeCell ref="QOZ48:QPH48"/>
    <mergeCell ref="QLW48:QME48"/>
    <mergeCell ref="QMF48:QMN48"/>
    <mergeCell ref="QMO48:QMW48"/>
    <mergeCell ref="QMX48:QNF48"/>
    <mergeCell ref="QNG48:QNO48"/>
    <mergeCell ref="RIJ48:RIR48"/>
    <mergeCell ref="RIS48:RJA48"/>
    <mergeCell ref="RJB48:RJJ48"/>
    <mergeCell ref="RJK48:RJS48"/>
    <mergeCell ref="RJT48:RKB48"/>
    <mergeCell ref="RGQ48:RGY48"/>
    <mergeCell ref="RGZ48:RHH48"/>
    <mergeCell ref="RHI48:RHQ48"/>
    <mergeCell ref="RHR48:RHZ48"/>
    <mergeCell ref="RIA48:RII48"/>
    <mergeCell ref="REX48:RFF48"/>
    <mergeCell ref="RFG48:RFO48"/>
    <mergeCell ref="RFP48:RFX48"/>
    <mergeCell ref="RFY48:RGG48"/>
    <mergeCell ref="RGH48:RGP48"/>
    <mergeCell ref="RDE48:RDM48"/>
    <mergeCell ref="RDN48:RDV48"/>
    <mergeCell ref="RDW48:REE48"/>
    <mergeCell ref="REF48:REN48"/>
    <mergeCell ref="REO48:REW48"/>
    <mergeCell ref="RBL48:RBT48"/>
    <mergeCell ref="RBU48:RCC48"/>
    <mergeCell ref="RCD48:RCL48"/>
    <mergeCell ref="RCM48:RCU48"/>
    <mergeCell ref="RCV48:RDD48"/>
    <mergeCell ref="QZS48:RAA48"/>
    <mergeCell ref="RAB48:RAJ48"/>
    <mergeCell ref="RAK48:RAS48"/>
    <mergeCell ref="RAT48:RBB48"/>
    <mergeCell ref="RBC48:RBK48"/>
    <mergeCell ref="QXZ48:QYH48"/>
    <mergeCell ref="QYI48:QYQ48"/>
    <mergeCell ref="QYR48:QYZ48"/>
    <mergeCell ref="QZA48:QZI48"/>
    <mergeCell ref="QZJ48:QZR48"/>
    <mergeCell ref="RUM48:RUU48"/>
    <mergeCell ref="RUV48:RVD48"/>
    <mergeCell ref="RVE48:RVM48"/>
    <mergeCell ref="RVN48:RVV48"/>
    <mergeCell ref="RVW48:RWE48"/>
    <mergeCell ref="RST48:RTB48"/>
    <mergeCell ref="RTC48:RTK48"/>
    <mergeCell ref="RTL48:RTT48"/>
    <mergeCell ref="RTU48:RUC48"/>
    <mergeCell ref="RUD48:RUL48"/>
    <mergeCell ref="RRA48:RRI48"/>
    <mergeCell ref="RRJ48:RRR48"/>
    <mergeCell ref="RRS48:RSA48"/>
    <mergeCell ref="RSB48:RSJ48"/>
    <mergeCell ref="RSK48:RSS48"/>
    <mergeCell ref="RPH48:RPP48"/>
    <mergeCell ref="RPQ48:RPY48"/>
    <mergeCell ref="RPZ48:RQH48"/>
    <mergeCell ref="RQI48:RQQ48"/>
    <mergeCell ref="RQR48:RQZ48"/>
    <mergeCell ref="RNO48:RNW48"/>
    <mergeCell ref="RNX48:ROF48"/>
    <mergeCell ref="ROG48:ROO48"/>
    <mergeCell ref="ROP48:ROX48"/>
    <mergeCell ref="ROY48:RPG48"/>
    <mergeCell ref="RLV48:RMD48"/>
    <mergeCell ref="RME48:RMM48"/>
    <mergeCell ref="RMN48:RMV48"/>
    <mergeCell ref="RMW48:RNE48"/>
    <mergeCell ref="RNF48:RNN48"/>
    <mergeCell ref="RKC48:RKK48"/>
    <mergeCell ref="RKL48:RKT48"/>
    <mergeCell ref="RKU48:RLC48"/>
    <mergeCell ref="RLD48:RLL48"/>
    <mergeCell ref="RLM48:RLU48"/>
    <mergeCell ref="SGP48:SGX48"/>
    <mergeCell ref="SGY48:SHG48"/>
    <mergeCell ref="SHH48:SHP48"/>
    <mergeCell ref="SHQ48:SHY48"/>
    <mergeCell ref="SHZ48:SIH48"/>
    <mergeCell ref="SEW48:SFE48"/>
    <mergeCell ref="SFF48:SFN48"/>
    <mergeCell ref="SFO48:SFW48"/>
    <mergeCell ref="SFX48:SGF48"/>
    <mergeCell ref="SGG48:SGO48"/>
    <mergeCell ref="SDD48:SDL48"/>
    <mergeCell ref="SDM48:SDU48"/>
    <mergeCell ref="SDV48:SED48"/>
    <mergeCell ref="SEE48:SEM48"/>
    <mergeCell ref="SEN48:SEV48"/>
    <mergeCell ref="SBK48:SBS48"/>
    <mergeCell ref="SBT48:SCB48"/>
    <mergeCell ref="SCC48:SCK48"/>
    <mergeCell ref="SCL48:SCT48"/>
    <mergeCell ref="SCU48:SDC48"/>
    <mergeCell ref="RZR48:RZZ48"/>
    <mergeCell ref="SAA48:SAI48"/>
    <mergeCell ref="SAJ48:SAR48"/>
    <mergeCell ref="SAS48:SBA48"/>
    <mergeCell ref="SBB48:SBJ48"/>
    <mergeCell ref="RXY48:RYG48"/>
    <mergeCell ref="RYH48:RYP48"/>
    <mergeCell ref="RYQ48:RYY48"/>
    <mergeCell ref="RYZ48:RZH48"/>
    <mergeCell ref="RZI48:RZQ48"/>
    <mergeCell ref="RWF48:RWN48"/>
    <mergeCell ref="RWO48:RWW48"/>
    <mergeCell ref="RWX48:RXF48"/>
    <mergeCell ref="RXG48:RXO48"/>
    <mergeCell ref="RXP48:RXX48"/>
    <mergeCell ref="SSS48:STA48"/>
    <mergeCell ref="STB48:STJ48"/>
    <mergeCell ref="STK48:STS48"/>
    <mergeCell ref="STT48:SUB48"/>
    <mergeCell ref="SUC48:SUK48"/>
    <mergeCell ref="SQZ48:SRH48"/>
    <mergeCell ref="SRI48:SRQ48"/>
    <mergeCell ref="SRR48:SRZ48"/>
    <mergeCell ref="SSA48:SSI48"/>
    <mergeCell ref="SSJ48:SSR48"/>
    <mergeCell ref="SPG48:SPO48"/>
    <mergeCell ref="SPP48:SPX48"/>
    <mergeCell ref="SPY48:SQG48"/>
    <mergeCell ref="SQH48:SQP48"/>
    <mergeCell ref="SQQ48:SQY48"/>
    <mergeCell ref="SNN48:SNV48"/>
    <mergeCell ref="SNW48:SOE48"/>
    <mergeCell ref="SOF48:SON48"/>
    <mergeCell ref="SOO48:SOW48"/>
    <mergeCell ref="SOX48:SPF48"/>
    <mergeCell ref="SLU48:SMC48"/>
    <mergeCell ref="SMD48:SML48"/>
    <mergeCell ref="SMM48:SMU48"/>
    <mergeCell ref="SMV48:SND48"/>
    <mergeCell ref="SNE48:SNM48"/>
    <mergeCell ref="SKB48:SKJ48"/>
    <mergeCell ref="SKK48:SKS48"/>
    <mergeCell ref="SKT48:SLB48"/>
    <mergeCell ref="SLC48:SLK48"/>
    <mergeCell ref="SLL48:SLT48"/>
    <mergeCell ref="SII48:SIQ48"/>
    <mergeCell ref="SIR48:SIZ48"/>
    <mergeCell ref="SJA48:SJI48"/>
    <mergeCell ref="SJJ48:SJR48"/>
    <mergeCell ref="SJS48:SKA48"/>
    <mergeCell ref="TEV48:TFD48"/>
    <mergeCell ref="TFE48:TFM48"/>
    <mergeCell ref="TFN48:TFV48"/>
    <mergeCell ref="TFW48:TGE48"/>
    <mergeCell ref="TGF48:TGN48"/>
    <mergeCell ref="TDC48:TDK48"/>
    <mergeCell ref="TDL48:TDT48"/>
    <mergeCell ref="TDU48:TEC48"/>
    <mergeCell ref="TED48:TEL48"/>
    <mergeCell ref="TEM48:TEU48"/>
    <mergeCell ref="TBJ48:TBR48"/>
    <mergeCell ref="TBS48:TCA48"/>
    <mergeCell ref="TCB48:TCJ48"/>
    <mergeCell ref="TCK48:TCS48"/>
    <mergeCell ref="TCT48:TDB48"/>
    <mergeCell ref="SZQ48:SZY48"/>
    <mergeCell ref="SZZ48:TAH48"/>
    <mergeCell ref="TAI48:TAQ48"/>
    <mergeCell ref="TAR48:TAZ48"/>
    <mergeCell ref="TBA48:TBI48"/>
    <mergeCell ref="SXX48:SYF48"/>
    <mergeCell ref="SYG48:SYO48"/>
    <mergeCell ref="SYP48:SYX48"/>
    <mergeCell ref="SYY48:SZG48"/>
    <mergeCell ref="SZH48:SZP48"/>
    <mergeCell ref="SWE48:SWM48"/>
    <mergeCell ref="SWN48:SWV48"/>
    <mergeCell ref="SWW48:SXE48"/>
    <mergeCell ref="SXF48:SXN48"/>
    <mergeCell ref="SXO48:SXW48"/>
    <mergeCell ref="SUL48:SUT48"/>
    <mergeCell ref="SUU48:SVC48"/>
    <mergeCell ref="SVD48:SVL48"/>
    <mergeCell ref="SVM48:SVU48"/>
    <mergeCell ref="SVV48:SWD48"/>
    <mergeCell ref="TQY48:TRG48"/>
    <mergeCell ref="TRH48:TRP48"/>
    <mergeCell ref="TRQ48:TRY48"/>
    <mergeCell ref="TRZ48:TSH48"/>
    <mergeCell ref="TSI48:TSQ48"/>
    <mergeCell ref="TPF48:TPN48"/>
    <mergeCell ref="TPO48:TPW48"/>
    <mergeCell ref="TPX48:TQF48"/>
    <mergeCell ref="TQG48:TQO48"/>
    <mergeCell ref="TQP48:TQX48"/>
    <mergeCell ref="TNM48:TNU48"/>
    <mergeCell ref="TNV48:TOD48"/>
    <mergeCell ref="TOE48:TOM48"/>
    <mergeCell ref="TON48:TOV48"/>
    <mergeCell ref="TOW48:TPE48"/>
    <mergeCell ref="TLT48:TMB48"/>
    <mergeCell ref="TMC48:TMK48"/>
    <mergeCell ref="TML48:TMT48"/>
    <mergeCell ref="TMU48:TNC48"/>
    <mergeCell ref="TND48:TNL48"/>
    <mergeCell ref="TKA48:TKI48"/>
    <mergeCell ref="TKJ48:TKR48"/>
    <mergeCell ref="TKS48:TLA48"/>
    <mergeCell ref="TLB48:TLJ48"/>
    <mergeCell ref="TLK48:TLS48"/>
    <mergeCell ref="TIH48:TIP48"/>
    <mergeCell ref="TIQ48:TIY48"/>
    <mergeCell ref="TIZ48:TJH48"/>
    <mergeCell ref="TJI48:TJQ48"/>
    <mergeCell ref="TJR48:TJZ48"/>
    <mergeCell ref="TGO48:TGW48"/>
    <mergeCell ref="TGX48:THF48"/>
    <mergeCell ref="THG48:THO48"/>
    <mergeCell ref="THP48:THX48"/>
    <mergeCell ref="THY48:TIG48"/>
    <mergeCell ref="UDB48:UDJ48"/>
    <mergeCell ref="UDK48:UDS48"/>
    <mergeCell ref="UDT48:UEB48"/>
    <mergeCell ref="UEC48:UEK48"/>
    <mergeCell ref="UEL48:UET48"/>
    <mergeCell ref="UBI48:UBQ48"/>
    <mergeCell ref="UBR48:UBZ48"/>
    <mergeCell ref="UCA48:UCI48"/>
    <mergeCell ref="UCJ48:UCR48"/>
    <mergeCell ref="UCS48:UDA48"/>
    <mergeCell ref="TZP48:TZX48"/>
    <mergeCell ref="TZY48:UAG48"/>
    <mergeCell ref="UAH48:UAP48"/>
    <mergeCell ref="UAQ48:UAY48"/>
    <mergeCell ref="UAZ48:UBH48"/>
    <mergeCell ref="TXW48:TYE48"/>
    <mergeCell ref="TYF48:TYN48"/>
    <mergeCell ref="TYO48:TYW48"/>
    <mergeCell ref="TYX48:TZF48"/>
    <mergeCell ref="TZG48:TZO48"/>
    <mergeCell ref="TWD48:TWL48"/>
    <mergeCell ref="TWM48:TWU48"/>
    <mergeCell ref="TWV48:TXD48"/>
    <mergeCell ref="TXE48:TXM48"/>
    <mergeCell ref="TXN48:TXV48"/>
    <mergeCell ref="TUK48:TUS48"/>
    <mergeCell ref="TUT48:TVB48"/>
    <mergeCell ref="TVC48:TVK48"/>
    <mergeCell ref="TVL48:TVT48"/>
    <mergeCell ref="TVU48:TWC48"/>
    <mergeCell ref="TSR48:TSZ48"/>
    <mergeCell ref="TTA48:TTI48"/>
    <mergeCell ref="TTJ48:TTR48"/>
    <mergeCell ref="TTS48:TUA48"/>
    <mergeCell ref="TUB48:TUJ48"/>
    <mergeCell ref="UPE48:UPM48"/>
    <mergeCell ref="UPN48:UPV48"/>
    <mergeCell ref="UPW48:UQE48"/>
    <mergeCell ref="UQF48:UQN48"/>
    <mergeCell ref="UQO48:UQW48"/>
    <mergeCell ref="UNL48:UNT48"/>
    <mergeCell ref="UNU48:UOC48"/>
    <mergeCell ref="UOD48:UOL48"/>
    <mergeCell ref="UOM48:UOU48"/>
    <mergeCell ref="UOV48:UPD48"/>
    <mergeCell ref="ULS48:UMA48"/>
    <mergeCell ref="UMB48:UMJ48"/>
    <mergeCell ref="UMK48:UMS48"/>
    <mergeCell ref="UMT48:UNB48"/>
    <mergeCell ref="UNC48:UNK48"/>
    <mergeCell ref="UJZ48:UKH48"/>
    <mergeCell ref="UKI48:UKQ48"/>
    <mergeCell ref="UKR48:UKZ48"/>
    <mergeCell ref="ULA48:ULI48"/>
    <mergeCell ref="ULJ48:ULR48"/>
    <mergeCell ref="UIG48:UIO48"/>
    <mergeCell ref="UIP48:UIX48"/>
    <mergeCell ref="UIY48:UJG48"/>
    <mergeCell ref="UJH48:UJP48"/>
    <mergeCell ref="UJQ48:UJY48"/>
    <mergeCell ref="UGN48:UGV48"/>
    <mergeCell ref="UGW48:UHE48"/>
    <mergeCell ref="UHF48:UHN48"/>
    <mergeCell ref="UHO48:UHW48"/>
    <mergeCell ref="UHX48:UIF48"/>
    <mergeCell ref="UEU48:UFC48"/>
    <mergeCell ref="UFD48:UFL48"/>
    <mergeCell ref="UFM48:UFU48"/>
    <mergeCell ref="UFV48:UGD48"/>
    <mergeCell ref="UGE48:UGM48"/>
    <mergeCell ref="VBH48:VBP48"/>
    <mergeCell ref="VBQ48:VBY48"/>
    <mergeCell ref="VBZ48:VCH48"/>
    <mergeCell ref="VCI48:VCQ48"/>
    <mergeCell ref="VCR48:VCZ48"/>
    <mergeCell ref="UZO48:UZW48"/>
    <mergeCell ref="UZX48:VAF48"/>
    <mergeCell ref="VAG48:VAO48"/>
    <mergeCell ref="VAP48:VAX48"/>
    <mergeCell ref="VAY48:VBG48"/>
    <mergeCell ref="UXV48:UYD48"/>
    <mergeCell ref="UYE48:UYM48"/>
    <mergeCell ref="UYN48:UYV48"/>
    <mergeCell ref="UYW48:UZE48"/>
    <mergeCell ref="UZF48:UZN48"/>
    <mergeCell ref="UWC48:UWK48"/>
    <mergeCell ref="UWL48:UWT48"/>
    <mergeCell ref="UWU48:UXC48"/>
    <mergeCell ref="UXD48:UXL48"/>
    <mergeCell ref="UXM48:UXU48"/>
    <mergeCell ref="UUJ48:UUR48"/>
    <mergeCell ref="UUS48:UVA48"/>
    <mergeCell ref="UVB48:UVJ48"/>
    <mergeCell ref="UVK48:UVS48"/>
    <mergeCell ref="UVT48:UWB48"/>
    <mergeCell ref="USQ48:USY48"/>
    <mergeCell ref="USZ48:UTH48"/>
    <mergeCell ref="UTI48:UTQ48"/>
    <mergeCell ref="UTR48:UTZ48"/>
    <mergeCell ref="UUA48:UUI48"/>
    <mergeCell ref="UQX48:URF48"/>
    <mergeCell ref="URG48:URO48"/>
    <mergeCell ref="URP48:URX48"/>
    <mergeCell ref="URY48:USG48"/>
    <mergeCell ref="USH48:USP48"/>
    <mergeCell ref="VNK48:VNS48"/>
    <mergeCell ref="VNT48:VOB48"/>
    <mergeCell ref="VOC48:VOK48"/>
    <mergeCell ref="VOL48:VOT48"/>
    <mergeCell ref="VOU48:VPC48"/>
    <mergeCell ref="VLR48:VLZ48"/>
    <mergeCell ref="VMA48:VMI48"/>
    <mergeCell ref="VMJ48:VMR48"/>
    <mergeCell ref="VMS48:VNA48"/>
    <mergeCell ref="VNB48:VNJ48"/>
    <mergeCell ref="VJY48:VKG48"/>
    <mergeCell ref="VKH48:VKP48"/>
    <mergeCell ref="VKQ48:VKY48"/>
    <mergeCell ref="VKZ48:VLH48"/>
    <mergeCell ref="VLI48:VLQ48"/>
    <mergeCell ref="VIF48:VIN48"/>
    <mergeCell ref="VIO48:VIW48"/>
    <mergeCell ref="VIX48:VJF48"/>
    <mergeCell ref="VJG48:VJO48"/>
    <mergeCell ref="VJP48:VJX48"/>
    <mergeCell ref="VGM48:VGU48"/>
    <mergeCell ref="VGV48:VHD48"/>
    <mergeCell ref="VHE48:VHM48"/>
    <mergeCell ref="VHN48:VHV48"/>
    <mergeCell ref="VHW48:VIE48"/>
    <mergeCell ref="VET48:VFB48"/>
    <mergeCell ref="VFC48:VFK48"/>
    <mergeCell ref="VFL48:VFT48"/>
    <mergeCell ref="VFU48:VGC48"/>
    <mergeCell ref="VGD48:VGL48"/>
    <mergeCell ref="VDA48:VDI48"/>
    <mergeCell ref="VDJ48:VDR48"/>
    <mergeCell ref="VDS48:VEA48"/>
    <mergeCell ref="VEB48:VEJ48"/>
    <mergeCell ref="VEK48:VES48"/>
    <mergeCell ref="VZN48:VZV48"/>
    <mergeCell ref="VZW48:WAE48"/>
    <mergeCell ref="WAF48:WAN48"/>
    <mergeCell ref="WAO48:WAW48"/>
    <mergeCell ref="WAX48:WBF48"/>
    <mergeCell ref="VXU48:VYC48"/>
    <mergeCell ref="VYD48:VYL48"/>
    <mergeCell ref="VYM48:VYU48"/>
    <mergeCell ref="VYV48:VZD48"/>
    <mergeCell ref="VZE48:VZM48"/>
    <mergeCell ref="VWB48:VWJ48"/>
    <mergeCell ref="VWK48:VWS48"/>
    <mergeCell ref="VWT48:VXB48"/>
    <mergeCell ref="VXC48:VXK48"/>
    <mergeCell ref="VXL48:VXT48"/>
    <mergeCell ref="VUI48:VUQ48"/>
    <mergeCell ref="VUR48:VUZ48"/>
    <mergeCell ref="VVA48:VVI48"/>
    <mergeCell ref="VVJ48:VVR48"/>
    <mergeCell ref="VVS48:VWA48"/>
    <mergeCell ref="VSP48:VSX48"/>
    <mergeCell ref="VSY48:VTG48"/>
    <mergeCell ref="VTH48:VTP48"/>
    <mergeCell ref="VTQ48:VTY48"/>
    <mergeCell ref="VTZ48:VUH48"/>
    <mergeCell ref="VQW48:VRE48"/>
    <mergeCell ref="VRF48:VRN48"/>
    <mergeCell ref="VRO48:VRW48"/>
    <mergeCell ref="VRX48:VSF48"/>
    <mergeCell ref="VSG48:VSO48"/>
    <mergeCell ref="VPD48:VPL48"/>
    <mergeCell ref="VPM48:VPU48"/>
    <mergeCell ref="VPV48:VQD48"/>
    <mergeCell ref="VQE48:VQM48"/>
    <mergeCell ref="VQN48:VQV48"/>
    <mergeCell ref="WOK48:WOS48"/>
    <mergeCell ref="WOT48:WPB48"/>
    <mergeCell ref="WLQ48:WLY48"/>
    <mergeCell ref="WLZ48:WMH48"/>
    <mergeCell ref="WMI48:WMQ48"/>
    <mergeCell ref="WMR48:WMZ48"/>
    <mergeCell ref="WNA48:WNI48"/>
    <mergeCell ref="WJX48:WKF48"/>
    <mergeCell ref="WKG48:WKO48"/>
    <mergeCell ref="WKP48:WKX48"/>
    <mergeCell ref="WKY48:WLG48"/>
    <mergeCell ref="WLH48:WLP48"/>
    <mergeCell ref="WIE48:WIM48"/>
    <mergeCell ref="WIN48:WIV48"/>
    <mergeCell ref="WIW48:WJE48"/>
    <mergeCell ref="WJF48:WJN48"/>
    <mergeCell ref="WJO48:WJW48"/>
    <mergeCell ref="WGL48:WGT48"/>
    <mergeCell ref="WGU48:WHC48"/>
    <mergeCell ref="WHD48:WHL48"/>
    <mergeCell ref="WHM48:WHU48"/>
    <mergeCell ref="WHV48:WID48"/>
    <mergeCell ref="WES48:WFA48"/>
    <mergeCell ref="WFB48:WFJ48"/>
    <mergeCell ref="WFK48:WFS48"/>
    <mergeCell ref="WFT48:WGB48"/>
    <mergeCell ref="WGC48:WGK48"/>
    <mergeCell ref="WCZ48:WDH48"/>
    <mergeCell ref="WDI48:WDQ48"/>
    <mergeCell ref="WDR48:WDZ48"/>
    <mergeCell ref="WEA48:WEI48"/>
    <mergeCell ref="WEJ48:WER48"/>
    <mergeCell ref="WBG48:WBO48"/>
    <mergeCell ref="WBP48:WBX48"/>
    <mergeCell ref="WBY48:WCG48"/>
    <mergeCell ref="WCH48:WCP48"/>
    <mergeCell ref="WCQ48:WCY48"/>
    <mergeCell ref="XER48:XEZ48"/>
    <mergeCell ref="XFA48:XFD48"/>
    <mergeCell ref="J49:R49"/>
    <mergeCell ref="S49:AA49"/>
    <mergeCell ref="AB49:AJ49"/>
    <mergeCell ref="AK49:AS49"/>
    <mergeCell ref="AT49:BB49"/>
    <mergeCell ref="BC49:BK49"/>
    <mergeCell ref="BL49:BT49"/>
    <mergeCell ref="BU49:CC49"/>
    <mergeCell ref="CD49:CL49"/>
    <mergeCell ref="CM49:CU49"/>
    <mergeCell ref="CV49:DD49"/>
    <mergeCell ref="DE49:DM49"/>
    <mergeCell ref="DN49:DV49"/>
    <mergeCell ref="DW49:EE49"/>
    <mergeCell ref="XCY48:XDG48"/>
    <mergeCell ref="XDH48:XDP48"/>
    <mergeCell ref="XDQ48:XDY48"/>
    <mergeCell ref="XDZ48:XEH48"/>
    <mergeCell ref="XEI48:XEQ48"/>
    <mergeCell ref="XBF48:XBN48"/>
    <mergeCell ref="XBO48:XBW48"/>
    <mergeCell ref="XBX48:XCF48"/>
    <mergeCell ref="XCG48:XCO48"/>
    <mergeCell ref="XCP48:XCX48"/>
    <mergeCell ref="WZM48:WZU48"/>
    <mergeCell ref="WZV48:XAD48"/>
    <mergeCell ref="XAE48:XAM48"/>
    <mergeCell ref="XAN48:XAV48"/>
    <mergeCell ref="XAW48:XBE48"/>
    <mergeCell ref="WXT48:WYB48"/>
    <mergeCell ref="WYC48:WYK48"/>
    <mergeCell ref="WYL48:WYT48"/>
    <mergeCell ref="WYU48:WZC48"/>
    <mergeCell ref="WZD48:WZL48"/>
    <mergeCell ref="WWA48:WWI48"/>
    <mergeCell ref="WWJ48:WWR48"/>
    <mergeCell ref="WWS48:WXA48"/>
    <mergeCell ref="WXB48:WXJ48"/>
    <mergeCell ref="WXK48:WXS48"/>
    <mergeCell ref="WUH48:WUP48"/>
    <mergeCell ref="WUQ48:WUY48"/>
    <mergeCell ref="WUZ48:WVH48"/>
    <mergeCell ref="WVI48:WVQ48"/>
    <mergeCell ref="WVR48:WVZ48"/>
    <mergeCell ref="WSO48:WSW48"/>
    <mergeCell ref="WSX48:WTF48"/>
    <mergeCell ref="WTG48:WTO48"/>
    <mergeCell ref="WTP48:WTX48"/>
    <mergeCell ref="WTY48:WUG48"/>
    <mergeCell ref="WQV48:WRD48"/>
    <mergeCell ref="WRE48:WRM48"/>
    <mergeCell ref="WRN48:WRV48"/>
    <mergeCell ref="WRW48:WSE48"/>
    <mergeCell ref="WSF48:WSN48"/>
    <mergeCell ref="WPC48:WPK48"/>
    <mergeCell ref="WPL48:WPT48"/>
    <mergeCell ref="WPU48:WQC48"/>
    <mergeCell ref="WQD48:WQL48"/>
    <mergeCell ref="WQM48:WQU48"/>
    <mergeCell ref="WNJ48:WNR48"/>
    <mergeCell ref="WNS48:WOA48"/>
    <mergeCell ref="WOB48:WOJ48"/>
    <mergeCell ref="OP49:OX49"/>
    <mergeCell ref="OY49:PG49"/>
    <mergeCell ref="PH49:PP49"/>
    <mergeCell ref="PQ49:PY49"/>
    <mergeCell ref="PZ49:QH49"/>
    <mergeCell ref="MW49:NE49"/>
    <mergeCell ref="NF49:NN49"/>
    <mergeCell ref="NO49:NW49"/>
    <mergeCell ref="NX49:OF49"/>
    <mergeCell ref="OG49:OO49"/>
    <mergeCell ref="LD49:LL49"/>
    <mergeCell ref="LM49:LU49"/>
    <mergeCell ref="LV49:MD49"/>
    <mergeCell ref="ME49:MM49"/>
    <mergeCell ref="MN49:MV49"/>
    <mergeCell ref="JK49:JS49"/>
    <mergeCell ref="JT49:KB49"/>
    <mergeCell ref="KC49:KK49"/>
    <mergeCell ref="KL49:KT49"/>
    <mergeCell ref="KU49:LC49"/>
    <mergeCell ref="HR49:HZ49"/>
    <mergeCell ref="IA49:II49"/>
    <mergeCell ref="IJ49:IR49"/>
    <mergeCell ref="IS49:JA49"/>
    <mergeCell ref="JB49:JJ49"/>
    <mergeCell ref="FY49:GG49"/>
    <mergeCell ref="GH49:GP49"/>
    <mergeCell ref="GQ49:GY49"/>
    <mergeCell ref="GZ49:HH49"/>
    <mergeCell ref="HI49:HQ49"/>
    <mergeCell ref="EF49:EN49"/>
    <mergeCell ref="EO49:EW49"/>
    <mergeCell ref="EX49:FF49"/>
    <mergeCell ref="FG49:FO49"/>
    <mergeCell ref="FP49:FX49"/>
    <mergeCell ref="AAS49:ABA49"/>
    <mergeCell ref="ABB49:ABJ49"/>
    <mergeCell ref="ABK49:ABS49"/>
    <mergeCell ref="ABT49:ACB49"/>
    <mergeCell ref="ACC49:ACK49"/>
    <mergeCell ref="YZ49:ZH49"/>
    <mergeCell ref="ZI49:ZQ49"/>
    <mergeCell ref="ZR49:ZZ49"/>
    <mergeCell ref="AAA49:AAI49"/>
    <mergeCell ref="AAJ49:AAR49"/>
    <mergeCell ref="XG49:XO49"/>
    <mergeCell ref="XP49:XX49"/>
    <mergeCell ref="XY49:YG49"/>
    <mergeCell ref="YH49:YP49"/>
    <mergeCell ref="YQ49:YY49"/>
    <mergeCell ref="VN49:VV49"/>
    <mergeCell ref="VW49:WE49"/>
    <mergeCell ref="WF49:WN49"/>
    <mergeCell ref="WO49:WW49"/>
    <mergeCell ref="WX49:XF49"/>
    <mergeCell ref="TU49:UC49"/>
    <mergeCell ref="UD49:UL49"/>
    <mergeCell ref="UM49:UU49"/>
    <mergeCell ref="UV49:VD49"/>
    <mergeCell ref="VE49:VM49"/>
    <mergeCell ref="SB49:SJ49"/>
    <mergeCell ref="SK49:SS49"/>
    <mergeCell ref="ST49:TB49"/>
    <mergeCell ref="TC49:TK49"/>
    <mergeCell ref="TL49:TT49"/>
    <mergeCell ref="QI49:QQ49"/>
    <mergeCell ref="QR49:QZ49"/>
    <mergeCell ref="RA49:RI49"/>
    <mergeCell ref="RJ49:RR49"/>
    <mergeCell ref="RS49:SA49"/>
    <mergeCell ref="AMV49:AND49"/>
    <mergeCell ref="ANE49:ANM49"/>
    <mergeCell ref="ANN49:ANV49"/>
    <mergeCell ref="ANW49:AOE49"/>
    <mergeCell ref="AOF49:AON49"/>
    <mergeCell ref="ALC49:ALK49"/>
    <mergeCell ref="ALL49:ALT49"/>
    <mergeCell ref="ALU49:AMC49"/>
    <mergeCell ref="AMD49:AML49"/>
    <mergeCell ref="AMM49:AMU49"/>
    <mergeCell ref="AJJ49:AJR49"/>
    <mergeCell ref="AJS49:AKA49"/>
    <mergeCell ref="AKB49:AKJ49"/>
    <mergeCell ref="AKK49:AKS49"/>
    <mergeCell ref="AKT49:ALB49"/>
    <mergeCell ref="AHQ49:AHY49"/>
    <mergeCell ref="AHZ49:AIH49"/>
    <mergeCell ref="AII49:AIQ49"/>
    <mergeCell ref="AIR49:AIZ49"/>
    <mergeCell ref="AJA49:AJI49"/>
    <mergeCell ref="AFX49:AGF49"/>
    <mergeCell ref="AGG49:AGO49"/>
    <mergeCell ref="AGP49:AGX49"/>
    <mergeCell ref="AGY49:AHG49"/>
    <mergeCell ref="AHH49:AHP49"/>
    <mergeCell ref="AEE49:AEM49"/>
    <mergeCell ref="AEN49:AEV49"/>
    <mergeCell ref="AEW49:AFE49"/>
    <mergeCell ref="AFF49:AFN49"/>
    <mergeCell ref="AFO49:AFW49"/>
    <mergeCell ref="ACL49:ACT49"/>
    <mergeCell ref="ACU49:ADC49"/>
    <mergeCell ref="ADD49:ADL49"/>
    <mergeCell ref="ADM49:ADU49"/>
    <mergeCell ref="ADV49:AED49"/>
    <mergeCell ref="AYY49:AZG49"/>
    <mergeCell ref="AZH49:AZP49"/>
    <mergeCell ref="AZQ49:AZY49"/>
    <mergeCell ref="AZZ49:BAH49"/>
    <mergeCell ref="BAI49:BAQ49"/>
    <mergeCell ref="AXF49:AXN49"/>
    <mergeCell ref="AXO49:AXW49"/>
    <mergeCell ref="AXX49:AYF49"/>
    <mergeCell ref="AYG49:AYO49"/>
    <mergeCell ref="AYP49:AYX49"/>
    <mergeCell ref="AVM49:AVU49"/>
    <mergeCell ref="AVV49:AWD49"/>
    <mergeCell ref="AWE49:AWM49"/>
    <mergeCell ref="AWN49:AWV49"/>
    <mergeCell ref="AWW49:AXE49"/>
    <mergeCell ref="ATT49:AUB49"/>
    <mergeCell ref="AUC49:AUK49"/>
    <mergeCell ref="AUL49:AUT49"/>
    <mergeCell ref="AUU49:AVC49"/>
    <mergeCell ref="AVD49:AVL49"/>
    <mergeCell ref="ASA49:ASI49"/>
    <mergeCell ref="ASJ49:ASR49"/>
    <mergeCell ref="ASS49:ATA49"/>
    <mergeCell ref="ATB49:ATJ49"/>
    <mergeCell ref="ATK49:ATS49"/>
    <mergeCell ref="AQH49:AQP49"/>
    <mergeCell ref="AQQ49:AQY49"/>
    <mergeCell ref="AQZ49:ARH49"/>
    <mergeCell ref="ARI49:ARQ49"/>
    <mergeCell ref="ARR49:ARZ49"/>
    <mergeCell ref="AOO49:AOW49"/>
    <mergeCell ref="AOX49:APF49"/>
    <mergeCell ref="APG49:APO49"/>
    <mergeCell ref="APP49:APX49"/>
    <mergeCell ref="APY49:AQG49"/>
    <mergeCell ref="BLB49:BLJ49"/>
    <mergeCell ref="BLK49:BLS49"/>
    <mergeCell ref="BLT49:BMB49"/>
    <mergeCell ref="BMC49:BMK49"/>
    <mergeCell ref="BML49:BMT49"/>
    <mergeCell ref="BJI49:BJQ49"/>
    <mergeCell ref="BJR49:BJZ49"/>
    <mergeCell ref="BKA49:BKI49"/>
    <mergeCell ref="BKJ49:BKR49"/>
    <mergeCell ref="BKS49:BLA49"/>
    <mergeCell ref="BHP49:BHX49"/>
    <mergeCell ref="BHY49:BIG49"/>
    <mergeCell ref="BIH49:BIP49"/>
    <mergeCell ref="BIQ49:BIY49"/>
    <mergeCell ref="BIZ49:BJH49"/>
    <mergeCell ref="BFW49:BGE49"/>
    <mergeCell ref="BGF49:BGN49"/>
    <mergeCell ref="BGO49:BGW49"/>
    <mergeCell ref="BGX49:BHF49"/>
    <mergeCell ref="BHG49:BHO49"/>
    <mergeCell ref="BED49:BEL49"/>
    <mergeCell ref="BEM49:BEU49"/>
    <mergeCell ref="BEV49:BFD49"/>
    <mergeCell ref="BFE49:BFM49"/>
    <mergeCell ref="BFN49:BFV49"/>
    <mergeCell ref="BCK49:BCS49"/>
    <mergeCell ref="BCT49:BDB49"/>
    <mergeCell ref="BDC49:BDK49"/>
    <mergeCell ref="BDL49:BDT49"/>
    <mergeCell ref="BDU49:BEC49"/>
    <mergeCell ref="BAR49:BAZ49"/>
    <mergeCell ref="BBA49:BBI49"/>
    <mergeCell ref="BBJ49:BBR49"/>
    <mergeCell ref="BBS49:BCA49"/>
    <mergeCell ref="BCB49:BCJ49"/>
    <mergeCell ref="BXE49:BXM49"/>
    <mergeCell ref="BXN49:BXV49"/>
    <mergeCell ref="BXW49:BYE49"/>
    <mergeCell ref="BYF49:BYN49"/>
    <mergeCell ref="BYO49:BYW49"/>
    <mergeCell ref="BVL49:BVT49"/>
    <mergeCell ref="BVU49:BWC49"/>
    <mergeCell ref="BWD49:BWL49"/>
    <mergeCell ref="BWM49:BWU49"/>
    <mergeCell ref="BWV49:BXD49"/>
    <mergeCell ref="BTS49:BUA49"/>
    <mergeCell ref="BUB49:BUJ49"/>
    <mergeCell ref="BUK49:BUS49"/>
    <mergeCell ref="BUT49:BVB49"/>
    <mergeCell ref="BVC49:BVK49"/>
    <mergeCell ref="BRZ49:BSH49"/>
    <mergeCell ref="BSI49:BSQ49"/>
    <mergeCell ref="BSR49:BSZ49"/>
    <mergeCell ref="BTA49:BTI49"/>
    <mergeCell ref="BTJ49:BTR49"/>
    <mergeCell ref="BQG49:BQO49"/>
    <mergeCell ref="BQP49:BQX49"/>
    <mergeCell ref="BQY49:BRG49"/>
    <mergeCell ref="BRH49:BRP49"/>
    <mergeCell ref="BRQ49:BRY49"/>
    <mergeCell ref="BON49:BOV49"/>
    <mergeCell ref="BOW49:BPE49"/>
    <mergeCell ref="BPF49:BPN49"/>
    <mergeCell ref="BPO49:BPW49"/>
    <mergeCell ref="BPX49:BQF49"/>
    <mergeCell ref="BMU49:BNC49"/>
    <mergeCell ref="BND49:BNL49"/>
    <mergeCell ref="BNM49:BNU49"/>
    <mergeCell ref="BNV49:BOD49"/>
    <mergeCell ref="BOE49:BOM49"/>
    <mergeCell ref="CJH49:CJP49"/>
    <mergeCell ref="CJQ49:CJY49"/>
    <mergeCell ref="CJZ49:CKH49"/>
    <mergeCell ref="CKI49:CKQ49"/>
    <mergeCell ref="CKR49:CKZ49"/>
    <mergeCell ref="CHO49:CHW49"/>
    <mergeCell ref="CHX49:CIF49"/>
    <mergeCell ref="CIG49:CIO49"/>
    <mergeCell ref="CIP49:CIX49"/>
    <mergeCell ref="CIY49:CJG49"/>
    <mergeCell ref="CFV49:CGD49"/>
    <mergeCell ref="CGE49:CGM49"/>
    <mergeCell ref="CGN49:CGV49"/>
    <mergeCell ref="CGW49:CHE49"/>
    <mergeCell ref="CHF49:CHN49"/>
    <mergeCell ref="CEC49:CEK49"/>
    <mergeCell ref="CEL49:CET49"/>
    <mergeCell ref="CEU49:CFC49"/>
    <mergeCell ref="CFD49:CFL49"/>
    <mergeCell ref="CFM49:CFU49"/>
    <mergeCell ref="CCJ49:CCR49"/>
    <mergeCell ref="CCS49:CDA49"/>
    <mergeCell ref="CDB49:CDJ49"/>
    <mergeCell ref="CDK49:CDS49"/>
    <mergeCell ref="CDT49:CEB49"/>
    <mergeCell ref="CAQ49:CAY49"/>
    <mergeCell ref="CAZ49:CBH49"/>
    <mergeCell ref="CBI49:CBQ49"/>
    <mergeCell ref="CBR49:CBZ49"/>
    <mergeCell ref="CCA49:CCI49"/>
    <mergeCell ref="BYX49:BZF49"/>
    <mergeCell ref="BZG49:BZO49"/>
    <mergeCell ref="BZP49:BZX49"/>
    <mergeCell ref="BZY49:CAG49"/>
    <mergeCell ref="CAH49:CAP49"/>
    <mergeCell ref="CVK49:CVS49"/>
    <mergeCell ref="CVT49:CWB49"/>
    <mergeCell ref="CWC49:CWK49"/>
    <mergeCell ref="CWL49:CWT49"/>
    <mergeCell ref="CWU49:CXC49"/>
    <mergeCell ref="CTR49:CTZ49"/>
    <mergeCell ref="CUA49:CUI49"/>
    <mergeCell ref="CUJ49:CUR49"/>
    <mergeCell ref="CUS49:CVA49"/>
    <mergeCell ref="CVB49:CVJ49"/>
    <mergeCell ref="CRY49:CSG49"/>
    <mergeCell ref="CSH49:CSP49"/>
    <mergeCell ref="CSQ49:CSY49"/>
    <mergeCell ref="CSZ49:CTH49"/>
    <mergeCell ref="CTI49:CTQ49"/>
    <mergeCell ref="CQF49:CQN49"/>
    <mergeCell ref="CQO49:CQW49"/>
    <mergeCell ref="CQX49:CRF49"/>
    <mergeCell ref="CRG49:CRO49"/>
    <mergeCell ref="CRP49:CRX49"/>
    <mergeCell ref="COM49:COU49"/>
    <mergeCell ref="COV49:CPD49"/>
    <mergeCell ref="CPE49:CPM49"/>
    <mergeCell ref="CPN49:CPV49"/>
    <mergeCell ref="CPW49:CQE49"/>
    <mergeCell ref="CMT49:CNB49"/>
    <mergeCell ref="CNC49:CNK49"/>
    <mergeCell ref="CNL49:CNT49"/>
    <mergeCell ref="CNU49:COC49"/>
    <mergeCell ref="COD49:COL49"/>
    <mergeCell ref="CLA49:CLI49"/>
    <mergeCell ref="CLJ49:CLR49"/>
    <mergeCell ref="CLS49:CMA49"/>
    <mergeCell ref="CMB49:CMJ49"/>
    <mergeCell ref="CMK49:CMS49"/>
    <mergeCell ref="DHN49:DHV49"/>
    <mergeCell ref="DHW49:DIE49"/>
    <mergeCell ref="DIF49:DIN49"/>
    <mergeCell ref="DIO49:DIW49"/>
    <mergeCell ref="DIX49:DJF49"/>
    <mergeCell ref="DFU49:DGC49"/>
    <mergeCell ref="DGD49:DGL49"/>
    <mergeCell ref="DGM49:DGU49"/>
    <mergeCell ref="DGV49:DHD49"/>
    <mergeCell ref="DHE49:DHM49"/>
    <mergeCell ref="DEB49:DEJ49"/>
    <mergeCell ref="DEK49:DES49"/>
    <mergeCell ref="DET49:DFB49"/>
    <mergeCell ref="DFC49:DFK49"/>
    <mergeCell ref="DFL49:DFT49"/>
    <mergeCell ref="DCI49:DCQ49"/>
    <mergeCell ref="DCR49:DCZ49"/>
    <mergeCell ref="DDA49:DDI49"/>
    <mergeCell ref="DDJ49:DDR49"/>
    <mergeCell ref="DDS49:DEA49"/>
    <mergeCell ref="DAP49:DAX49"/>
    <mergeCell ref="DAY49:DBG49"/>
    <mergeCell ref="DBH49:DBP49"/>
    <mergeCell ref="DBQ49:DBY49"/>
    <mergeCell ref="DBZ49:DCH49"/>
    <mergeCell ref="CYW49:CZE49"/>
    <mergeCell ref="CZF49:CZN49"/>
    <mergeCell ref="CZO49:CZW49"/>
    <mergeCell ref="CZX49:DAF49"/>
    <mergeCell ref="DAG49:DAO49"/>
    <mergeCell ref="CXD49:CXL49"/>
    <mergeCell ref="CXM49:CXU49"/>
    <mergeCell ref="CXV49:CYD49"/>
    <mergeCell ref="CYE49:CYM49"/>
    <mergeCell ref="CYN49:CYV49"/>
    <mergeCell ref="DTQ49:DTY49"/>
    <mergeCell ref="DTZ49:DUH49"/>
    <mergeCell ref="DUI49:DUQ49"/>
    <mergeCell ref="DUR49:DUZ49"/>
    <mergeCell ref="DVA49:DVI49"/>
    <mergeCell ref="DRX49:DSF49"/>
    <mergeCell ref="DSG49:DSO49"/>
    <mergeCell ref="DSP49:DSX49"/>
    <mergeCell ref="DSY49:DTG49"/>
    <mergeCell ref="DTH49:DTP49"/>
    <mergeCell ref="DQE49:DQM49"/>
    <mergeCell ref="DQN49:DQV49"/>
    <mergeCell ref="DQW49:DRE49"/>
    <mergeCell ref="DRF49:DRN49"/>
    <mergeCell ref="DRO49:DRW49"/>
    <mergeCell ref="DOL49:DOT49"/>
    <mergeCell ref="DOU49:DPC49"/>
    <mergeCell ref="DPD49:DPL49"/>
    <mergeCell ref="DPM49:DPU49"/>
    <mergeCell ref="DPV49:DQD49"/>
    <mergeCell ref="DMS49:DNA49"/>
    <mergeCell ref="DNB49:DNJ49"/>
    <mergeCell ref="DNK49:DNS49"/>
    <mergeCell ref="DNT49:DOB49"/>
    <mergeCell ref="DOC49:DOK49"/>
    <mergeCell ref="DKZ49:DLH49"/>
    <mergeCell ref="DLI49:DLQ49"/>
    <mergeCell ref="DLR49:DLZ49"/>
    <mergeCell ref="DMA49:DMI49"/>
    <mergeCell ref="DMJ49:DMR49"/>
    <mergeCell ref="DJG49:DJO49"/>
    <mergeCell ref="DJP49:DJX49"/>
    <mergeCell ref="DJY49:DKG49"/>
    <mergeCell ref="DKH49:DKP49"/>
    <mergeCell ref="DKQ49:DKY49"/>
    <mergeCell ref="EFT49:EGB49"/>
    <mergeCell ref="EGC49:EGK49"/>
    <mergeCell ref="EGL49:EGT49"/>
    <mergeCell ref="EGU49:EHC49"/>
    <mergeCell ref="EHD49:EHL49"/>
    <mergeCell ref="EEA49:EEI49"/>
    <mergeCell ref="EEJ49:EER49"/>
    <mergeCell ref="EES49:EFA49"/>
    <mergeCell ref="EFB49:EFJ49"/>
    <mergeCell ref="EFK49:EFS49"/>
    <mergeCell ref="ECH49:ECP49"/>
    <mergeCell ref="ECQ49:ECY49"/>
    <mergeCell ref="ECZ49:EDH49"/>
    <mergeCell ref="EDI49:EDQ49"/>
    <mergeCell ref="EDR49:EDZ49"/>
    <mergeCell ref="EAO49:EAW49"/>
    <mergeCell ref="EAX49:EBF49"/>
    <mergeCell ref="EBG49:EBO49"/>
    <mergeCell ref="EBP49:EBX49"/>
    <mergeCell ref="EBY49:ECG49"/>
    <mergeCell ref="DYV49:DZD49"/>
    <mergeCell ref="DZE49:DZM49"/>
    <mergeCell ref="DZN49:DZV49"/>
    <mergeCell ref="DZW49:EAE49"/>
    <mergeCell ref="EAF49:EAN49"/>
    <mergeCell ref="DXC49:DXK49"/>
    <mergeCell ref="DXL49:DXT49"/>
    <mergeCell ref="DXU49:DYC49"/>
    <mergeCell ref="DYD49:DYL49"/>
    <mergeCell ref="DYM49:DYU49"/>
    <mergeCell ref="DVJ49:DVR49"/>
    <mergeCell ref="DVS49:DWA49"/>
    <mergeCell ref="DWB49:DWJ49"/>
    <mergeCell ref="DWK49:DWS49"/>
    <mergeCell ref="DWT49:DXB49"/>
    <mergeCell ref="ERW49:ESE49"/>
    <mergeCell ref="ESF49:ESN49"/>
    <mergeCell ref="ESO49:ESW49"/>
    <mergeCell ref="ESX49:ETF49"/>
    <mergeCell ref="ETG49:ETO49"/>
    <mergeCell ref="EQD49:EQL49"/>
    <mergeCell ref="EQM49:EQU49"/>
    <mergeCell ref="EQV49:ERD49"/>
    <mergeCell ref="ERE49:ERM49"/>
    <mergeCell ref="ERN49:ERV49"/>
    <mergeCell ref="EOK49:EOS49"/>
    <mergeCell ref="EOT49:EPB49"/>
    <mergeCell ref="EPC49:EPK49"/>
    <mergeCell ref="EPL49:EPT49"/>
    <mergeCell ref="EPU49:EQC49"/>
    <mergeCell ref="EMR49:EMZ49"/>
    <mergeCell ref="ENA49:ENI49"/>
    <mergeCell ref="ENJ49:ENR49"/>
    <mergeCell ref="ENS49:EOA49"/>
    <mergeCell ref="EOB49:EOJ49"/>
    <mergeCell ref="EKY49:ELG49"/>
    <mergeCell ref="ELH49:ELP49"/>
    <mergeCell ref="ELQ49:ELY49"/>
    <mergeCell ref="ELZ49:EMH49"/>
    <mergeCell ref="EMI49:EMQ49"/>
    <mergeCell ref="EJF49:EJN49"/>
    <mergeCell ref="EJO49:EJW49"/>
    <mergeCell ref="EJX49:EKF49"/>
    <mergeCell ref="EKG49:EKO49"/>
    <mergeCell ref="EKP49:EKX49"/>
    <mergeCell ref="EHM49:EHU49"/>
    <mergeCell ref="EHV49:EID49"/>
    <mergeCell ref="EIE49:EIM49"/>
    <mergeCell ref="EIN49:EIV49"/>
    <mergeCell ref="EIW49:EJE49"/>
    <mergeCell ref="FDZ49:FEH49"/>
    <mergeCell ref="FEI49:FEQ49"/>
    <mergeCell ref="FER49:FEZ49"/>
    <mergeCell ref="FFA49:FFI49"/>
    <mergeCell ref="FFJ49:FFR49"/>
    <mergeCell ref="FCG49:FCO49"/>
    <mergeCell ref="FCP49:FCX49"/>
    <mergeCell ref="FCY49:FDG49"/>
    <mergeCell ref="FDH49:FDP49"/>
    <mergeCell ref="FDQ49:FDY49"/>
    <mergeCell ref="FAN49:FAV49"/>
    <mergeCell ref="FAW49:FBE49"/>
    <mergeCell ref="FBF49:FBN49"/>
    <mergeCell ref="FBO49:FBW49"/>
    <mergeCell ref="FBX49:FCF49"/>
    <mergeCell ref="EYU49:EZC49"/>
    <mergeCell ref="EZD49:EZL49"/>
    <mergeCell ref="EZM49:EZU49"/>
    <mergeCell ref="EZV49:FAD49"/>
    <mergeCell ref="FAE49:FAM49"/>
    <mergeCell ref="EXB49:EXJ49"/>
    <mergeCell ref="EXK49:EXS49"/>
    <mergeCell ref="EXT49:EYB49"/>
    <mergeCell ref="EYC49:EYK49"/>
    <mergeCell ref="EYL49:EYT49"/>
    <mergeCell ref="EVI49:EVQ49"/>
    <mergeCell ref="EVR49:EVZ49"/>
    <mergeCell ref="EWA49:EWI49"/>
    <mergeCell ref="EWJ49:EWR49"/>
    <mergeCell ref="EWS49:EXA49"/>
    <mergeCell ref="ETP49:ETX49"/>
    <mergeCell ref="ETY49:EUG49"/>
    <mergeCell ref="EUH49:EUP49"/>
    <mergeCell ref="EUQ49:EUY49"/>
    <mergeCell ref="EUZ49:EVH49"/>
    <mergeCell ref="FQC49:FQK49"/>
    <mergeCell ref="FQL49:FQT49"/>
    <mergeCell ref="FQU49:FRC49"/>
    <mergeCell ref="FRD49:FRL49"/>
    <mergeCell ref="FRM49:FRU49"/>
    <mergeCell ref="FOJ49:FOR49"/>
    <mergeCell ref="FOS49:FPA49"/>
    <mergeCell ref="FPB49:FPJ49"/>
    <mergeCell ref="FPK49:FPS49"/>
    <mergeCell ref="FPT49:FQB49"/>
    <mergeCell ref="FMQ49:FMY49"/>
    <mergeCell ref="FMZ49:FNH49"/>
    <mergeCell ref="FNI49:FNQ49"/>
    <mergeCell ref="FNR49:FNZ49"/>
    <mergeCell ref="FOA49:FOI49"/>
    <mergeCell ref="FKX49:FLF49"/>
    <mergeCell ref="FLG49:FLO49"/>
    <mergeCell ref="FLP49:FLX49"/>
    <mergeCell ref="FLY49:FMG49"/>
    <mergeCell ref="FMH49:FMP49"/>
    <mergeCell ref="FJE49:FJM49"/>
    <mergeCell ref="FJN49:FJV49"/>
    <mergeCell ref="FJW49:FKE49"/>
    <mergeCell ref="FKF49:FKN49"/>
    <mergeCell ref="FKO49:FKW49"/>
    <mergeCell ref="FHL49:FHT49"/>
    <mergeCell ref="FHU49:FIC49"/>
    <mergeCell ref="FID49:FIL49"/>
    <mergeCell ref="FIM49:FIU49"/>
    <mergeCell ref="FIV49:FJD49"/>
    <mergeCell ref="FFS49:FGA49"/>
    <mergeCell ref="FGB49:FGJ49"/>
    <mergeCell ref="FGK49:FGS49"/>
    <mergeCell ref="FGT49:FHB49"/>
    <mergeCell ref="FHC49:FHK49"/>
    <mergeCell ref="GCF49:GCN49"/>
    <mergeCell ref="GCO49:GCW49"/>
    <mergeCell ref="GCX49:GDF49"/>
    <mergeCell ref="GDG49:GDO49"/>
    <mergeCell ref="GDP49:GDX49"/>
    <mergeCell ref="GAM49:GAU49"/>
    <mergeCell ref="GAV49:GBD49"/>
    <mergeCell ref="GBE49:GBM49"/>
    <mergeCell ref="GBN49:GBV49"/>
    <mergeCell ref="GBW49:GCE49"/>
    <mergeCell ref="FYT49:FZB49"/>
    <mergeCell ref="FZC49:FZK49"/>
    <mergeCell ref="FZL49:FZT49"/>
    <mergeCell ref="FZU49:GAC49"/>
    <mergeCell ref="GAD49:GAL49"/>
    <mergeCell ref="FXA49:FXI49"/>
    <mergeCell ref="FXJ49:FXR49"/>
    <mergeCell ref="FXS49:FYA49"/>
    <mergeCell ref="FYB49:FYJ49"/>
    <mergeCell ref="FYK49:FYS49"/>
    <mergeCell ref="FVH49:FVP49"/>
    <mergeCell ref="FVQ49:FVY49"/>
    <mergeCell ref="FVZ49:FWH49"/>
    <mergeCell ref="FWI49:FWQ49"/>
    <mergeCell ref="FWR49:FWZ49"/>
    <mergeCell ref="FTO49:FTW49"/>
    <mergeCell ref="FTX49:FUF49"/>
    <mergeCell ref="FUG49:FUO49"/>
    <mergeCell ref="FUP49:FUX49"/>
    <mergeCell ref="FUY49:FVG49"/>
    <mergeCell ref="FRV49:FSD49"/>
    <mergeCell ref="FSE49:FSM49"/>
    <mergeCell ref="FSN49:FSV49"/>
    <mergeCell ref="FSW49:FTE49"/>
    <mergeCell ref="FTF49:FTN49"/>
    <mergeCell ref="GOI49:GOQ49"/>
    <mergeCell ref="GOR49:GOZ49"/>
    <mergeCell ref="GPA49:GPI49"/>
    <mergeCell ref="GPJ49:GPR49"/>
    <mergeCell ref="GPS49:GQA49"/>
    <mergeCell ref="GMP49:GMX49"/>
    <mergeCell ref="GMY49:GNG49"/>
    <mergeCell ref="GNH49:GNP49"/>
    <mergeCell ref="GNQ49:GNY49"/>
    <mergeCell ref="GNZ49:GOH49"/>
    <mergeCell ref="GKW49:GLE49"/>
    <mergeCell ref="GLF49:GLN49"/>
    <mergeCell ref="GLO49:GLW49"/>
    <mergeCell ref="GLX49:GMF49"/>
    <mergeCell ref="GMG49:GMO49"/>
    <mergeCell ref="GJD49:GJL49"/>
    <mergeCell ref="GJM49:GJU49"/>
    <mergeCell ref="GJV49:GKD49"/>
    <mergeCell ref="GKE49:GKM49"/>
    <mergeCell ref="GKN49:GKV49"/>
    <mergeCell ref="GHK49:GHS49"/>
    <mergeCell ref="GHT49:GIB49"/>
    <mergeCell ref="GIC49:GIK49"/>
    <mergeCell ref="GIL49:GIT49"/>
    <mergeCell ref="GIU49:GJC49"/>
    <mergeCell ref="GFR49:GFZ49"/>
    <mergeCell ref="GGA49:GGI49"/>
    <mergeCell ref="GGJ49:GGR49"/>
    <mergeCell ref="GGS49:GHA49"/>
    <mergeCell ref="GHB49:GHJ49"/>
    <mergeCell ref="GDY49:GEG49"/>
    <mergeCell ref="GEH49:GEP49"/>
    <mergeCell ref="GEQ49:GEY49"/>
    <mergeCell ref="GEZ49:GFH49"/>
    <mergeCell ref="GFI49:GFQ49"/>
    <mergeCell ref="HAL49:HAT49"/>
    <mergeCell ref="HAU49:HBC49"/>
    <mergeCell ref="HBD49:HBL49"/>
    <mergeCell ref="HBM49:HBU49"/>
    <mergeCell ref="HBV49:HCD49"/>
    <mergeCell ref="GYS49:GZA49"/>
    <mergeCell ref="GZB49:GZJ49"/>
    <mergeCell ref="GZK49:GZS49"/>
    <mergeCell ref="GZT49:HAB49"/>
    <mergeCell ref="HAC49:HAK49"/>
    <mergeCell ref="GWZ49:GXH49"/>
    <mergeCell ref="GXI49:GXQ49"/>
    <mergeCell ref="GXR49:GXZ49"/>
    <mergeCell ref="GYA49:GYI49"/>
    <mergeCell ref="GYJ49:GYR49"/>
    <mergeCell ref="GVG49:GVO49"/>
    <mergeCell ref="GVP49:GVX49"/>
    <mergeCell ref="GVY49:GWG49"/>
    <mergeCell ref="GWH49:GWP49"/>
    <mergeCell ref="GWQ49:GWY49"/>
    <mergeCell ref="GTN49:GTV49"/>
    <mergeCell ref="GTW49:GUE49"/>
    <mergeCell ref="GUF49:GUN49"/>
    <mergeCell ref="GUO49:GUW49"/>
    <mergeCell ref="GUX49:GVF49"/>
    <mergeCell ref="GRU49:GSC49"/>
    <mergeCell ref="GSD49:GSL49"/>
    <mergeCell ref="GSM49:GSU49"/>
    <mergeCell ref="GSV49:GTD49"/>
    <mergeCell ref="GTE49:GTM49"/>
    <mergeCell ref="GQB49:GQJ49"/>
    <mergeCell ref="GQK49:GQS49"/>
    <mergeCell ref="GQT49:GRB49"/>
    <mergeCell ref="GRC49:GRK49"/>
    <mergeCell ref="GRL49:GRT49"/>
    <mergeCell ref="HMO49:HMW49"/>
    <mergeCell ref="HMX49:HNF49"/>
    <mergeCell ref="HNG49:HNO49"/>
    <mergeCell ref="HNP49:HNX49"/>
    <mergeCell ref="HNY49:HOG49"/>
    <mergeCell ref="HKV49:HLD49"/>
    <mergeCell ref="HLE49:HLM49"/>
    <mergeCell ref="HLN49:HLV49"/>
    <mergeCell ref="HLW49:HME49"/>
    <mergeCell ref="HMF49:HMN49"/>
    <mergeCell ref="HJC49:HJK49"/>
    <mergeCell ref="HJL49:HJT49"/>
    <mergeCell ref="HJU49:HKC49"/>
    <mergeCell ref="HKD49:HKL49"/>
    <mergeCell ref="HKM49:HKU49"/>
    <mergeCell ref="HHJ49:HHR49"/>
    <mergeCell ref="HHS49:HIA49"/>
    <mergeCell ref="HIB49:HIJ49"/>
    <mergeCell ref="HIK49:HIS49"/>
    <mergeCell ref="HIT49:HJB49"/>
    <mergeCell ref="HFQ49:HFY49"/>
    <mergeCell ref="HFZ49:HGH49"/>
    <mergeCell ref="HGI49:HGQ49"/>
    <mergeCell ref="HGR49:HGZ49"/>
    <mergeCell ref="HHA49:HHI49"/>
    <mergeCell ref="HDX49:HEF49"/>
    <mergeCell ref="HEG49:HEO49"/>
    <mergeCell ref="HEP49:HEX49"/>
    <mergeCell ref="HEY49:HFG49"/>
    <mergeCell ref="HFH49:HFP49"/>
    <mergeCell ref="HCE49:HCM49"/>
    <mergeCell ref="HCN49:HCV49"/>
    <mergeCell ref="HCW49:HDE49"/>
    <mergeCell ref="HDF49:HDN49"/>
    <mergeCell ref="HDO49:HDW49"/>
    <mergeCell ref="HYR49:HYZ49"/>
    <mergeCell ref="HZA49:HZI49"/>
    <mergeCell ref="HZJ49:HZR49"/>
    <mergeCell ref="HZS49:IAA49"/>
    <mergeCell ref="IAB49:IAJ49"/>
    <mergeCell ref="HWY49:HXG49"/>
    <mergeCell ref="HXH49:HXP49"/>
    <mergeCell ref="HXQ49:HXY49"/>
    <mergeCell ref="HXZ49:HYH49"/>
    <mergeCell ref="HYI49:HYQ49"/>
    <mergeCell ref="HVF49:HVN49"/>
    <mergeCell ref="HVO49:HVW49"/>
    <mergeCell ref="HVX49:HWF49"/>
    <mergeCell ref="HWG49:HWO49"/>
    <mergeCell ref="HWP49:HWX49"/>
    <mergeCell ref="HTM49:HTU49"/>
    <mergeCell ref="HTV49:HUD49"/>
    <mergeCell ref="HUE49:HUM49"/>
    <mergeCell ref="HUN49:HUV49"/>
    <mergeCell ref="HUW49:HVE49"/>
    <mergeCell ref="HRT49:HSB49"/>
    <mergeCell ref="HSC49:HSK49"/>
    <mergeCell ref="HSL49:HST49"/>
    <mergeCell ref="HSU49:HTC49"/>
    <mergeCell ref="HTD49:HTL49"/>
    <mergeCell ref="HQA49:HQI49"/>
    <mergeCell ref="HQJ49:HQR49"/>
    <mergeCell ref="HQS49:HRA49"/>
    <mergeCell ref="HRB49:HRJ49"/>
    <mergeCell ref="HRK49:HRS49"/>
    <mergeCell ref="HOH49:HOP49"/>
    <mergeCell ref="HOQ49:HOY49"/>
    <mergeCell ref="HOZ49:HPH49"/>
    <mergeCell ref="HPI49:HPQ49"/>
    <mergeCell ref="HPR49:HPZ49"/>
    <mergeCell ref="IKU49:ILC49"/>
    <mergeCell ref="ILD49:ILL49"/>
    <mergeCell ref="ILM49:ILU49"/>
    <mergeCell ref="ILV49:IMD49"/>
    <mergeCell ref="IME49:IMM49"/>
    <mergeCell ref="IJB49:IJJ49"/>
    <mergeCell ref="IJK49:IJS49"/>
    <mergeCell ref="IJT49:IKB49"/>
    <mergeCell ref="IKC49:IKK49"/>
    <mergeCell ref="IKL49:IKT49"/>
    <mergeCell ref="IHI49:IHQ49"/>
    <mergeCell ref="IHR49:IHZ49"/>
    <mergeCell ref="IIA49:III49"/>
    <mergeCell ref="IIJ49:IIR49"/>
    <mergeCell ref="IIS49:IJA49"/>
    <mergeCell ref="IFP49:IFX49"/>
    <mergeCell ref="IFY49:IGG49"/>
    <mergeCell ref="IGH49:IGP49"/>
    <mergeCell ref="IGQ49:IGY49"/>
    <mergeCell ref="IGZ49:IHH49"/>
    <mergeCell ref="IDW49:IEE49"/>
    <mergeCell ref="IEF49:IEN49"/>
    <mergeCell ref="IEO49:IEW49"/>
    <mergeCell ref="IEX49:IFF49"/>
    <mergeCell ref="IFG49:IFO49"/>
    <mergeCell ref="ICD49:ICL49"/>
    <mergeCell ref="ICM49:ICU49"/>
    <mergeCell ref="ICV49:IDD49"/>
    <mergeCell ref="IDE49:IDM49"/>
    <mergeCell ref="IDN49:IDV49"/>
    <mergeCell ref="IAK49:IAS49"/>
    <mergeCell ref="IAT49:IBB49"/>
    <mergeCell ref="IBC49:IBK49"/>
    <mergeCell ref="IBL49:IBT49"/>
    <mergeCell ref="IBU49:ICC49"/>
    <mergeCell ref="IWX49:IXF49"/>
    <mergeCell ref="IXG49:IXO49"/>
    <mergeCell ref="IXP49:IXX49"/>
    <mergeCell ref="IXY49:IYG49"/>
    <mergeCell ref="IYH49:IYP49"/>
    <mergeCell ref="IVE49:IVM49"/>
    <mergeCell ref="IVN49:IVV49"/>
    <mergeCell ref="IVW49:IWE49"/>
    <mergeCell ref="IWF49:IWN49"/>
    <mergeCell ref="IWO49:IWW49"/>
    <mergeCell ref="ITL49:ITT49"/>
    <mergeCell ref="ITU49:IUC49"/>
    <mergeCell ref="IUD49:IUL49"/>
    <mergeCell ref="IUM49:IUU49"/>
    <mergeCell ref="IUV49:IVD49"/>
    <mergeCell ref="IRS49:ISA49"/>
    <mergeCell ref="ISB49:ISJ49"/>
    <mergeCell ref="ISK49:ISS49"/>
    <mergeCell ref="IST49:ITB49"/>
    <mergeCell ref="ITC49:ITK49"/>
    <mergeCell ref="IPZ49:IQH49"/>
    <mergeCell ref="IQI49:IQQ49"/>
    <mergeCell ref="IQR49:IQZ49"/>
    <mergeCell ref="IRA49:IRI49"/>
    <mergeCell ref="IRJ49:IRR49"/>
    <mergeCell ref="IOG49:IOO49"/>
    <mergeCell ref="IOP49:IOX49"/>
    <mergeCell ref="IOY49:IPG49"/>
    <mergeCell ref="IPH49:IPP49"/>
    <mergeCell ref="IPQ49:IPY49"/>
    <mergeCell ref="IMN49:IMV49"/>
    <mergeCell ref="IMW49:INE49"/>
    <mergeCell ref="INF49:INN49"/>
    <mergeCell ref="INO49:INW49"/>
    <mergeCell ref="INX49:IOF49"/>
    <mergeCell ref="JJA49:JJI49"/>
    <mergeCell ref="JJJ49:JJR49"/>
    <mergeCell ref="JJS49:JKA49"/>
    <mergeCell ref="JKB49:JKJ49"/>
    <mergeCell ref="JKK49:JKS49"/>
    <mergeCell ref="JHH49:JHP49"/>
    <mergeCell ref="JHQ49:JHY49"/>
    <mergeCell ref="JHZ49:JIH49"/>
    <mergeCell ref="JII49:JIQ49"/>
    <mergeCell ref="JIR49:JIZ49"/>
    <mergeCell ref="JFO49:JFW49"/>
    <mergeCell ref="JFX49:JGF49"/>
    <mergeCell ref="JGG49:JGO49"/>
    <mergeCell ref="JGP49:JGX49"/>
    <mergeCell ref="JGY49:JHG49"/>
    <mergeCell ref="JDV49:JED49"/>
    <mergeCell ref="JEE49:JEM49"/>
    <mergeCell ref="JEN49:JEV49"/>
    <mergeCell ref="JEW49:JFE49"/>
    <mergeCell ref="JFF49:JFN49"/>
    <mergeCell ref="JCC49:JCK49"/>
    <mergeCell ref="JCL49:JCT49"/>
    <mergeCell ref="JCU49:JDC49"/>
    <mergeCell ref="JDD49:JDL49"/>
    <mergeCell ref="JDM49:JDU49"/>
    <mergeCell ref="JAJ49:JAR49"/>
    <mergeCell ref="JAS49:JBA49"/>
    <mergeCell ref="JBB49:JBJ49"/>
    <mergeCell ref="JBK49:JBS49"/>
    <mergeCell ref="JBT49:JCB49"/>
    <mergeCell ref="IYQ49:IYY49"/>
    <mergeCell ref="IYZ49:IZH49"/>
    <mergeCell ref="IZI49:IZQ49"/>
    <mergeCell ref="IZR49:IZZ49"/>
    <mergeCell ref="JAA49:JAI49"/>
    <mergeCell ref="JVD49:JVL49"/>
    <mergeCell ref="JVM49:JVU49"/>
    <mergeCell ref="JVV49:JWD49"/>
    <mergeCell ref="JWE49:JWM49"/>
    <mergeCell ref="JWN49:JWV49"/>
    <mergeCell ref="JTK49:JTS49"/>
    <mergeCell ref="JTT49:JUB49"/>
    <mergeCell ref="JUC49:JUK49"/>
    <mergeCell ref="JUL49:JUT49"/>
    <mergeCell ref="JUU49:JVC49"/>
    <mergeCell ref="JRR49:JRZ49"/>
    <mergeCell ref="JSA49:JSI49"/>
    <mergeCell ref="JSJ49:JSR49"/>
    <mergeCell ref="JSS49:JTA49"/>
    <mergeCell ref="JTB49:JTJ49"/>
    <mergeCell ref="JPY49:JQG49"/>
    <mergeCell ref="JQH49:JQP49"/>
    <mergeCell ref="JQQ49:JQY49"/>
    <mergeCell ref="JQZ49:JRH49"/>
    <mergeCell ref="JRI49:JRQ49"/>
    <mergeCell ref="JOF49:JON49"/>
    <mergeCell ref="JOO49:JOW49"/>
    <mergeCell ref="JOX49:JPF49"/>
    <mergeCell ref="JPG49:JPO49"/>
    <mergeCell ref="JPP49:JPX49"/>
    <mergeCell ref="JMM49:JMU49"/>
    <mergeCell ref="JMV49:JND49"/>
    <mergeCell ref="JNE49:JNM49"/>
    <mergeCell ref="JNN49:JNV49"/>
    <mergeCell ref="JNW49:JOE49"/>
    <mergeCell ref="JKT49:JLB49"/>
    <mergeCell ref="JLC49:JLK49"/>
    <mergeCell ref="JLL49:JLT49"/>
    <mergeCell ref="JLU49:JMC49"/>
    <mergeCell ref="JMD49:JML49"/>
    <mergeCell ref="KHG49:KHO49"/>
    <mergeCell ref="KHP49:KHX49"/>
    <mergeCell ref="KHY49:KIG49"/>
    <mergeCell ref="KIH49:KIP49"/>
    <mergeCell ref="KIQ49:KIY49"/>
    <mergeCell ref="KFN49:KFV49"/>
    <mergeCell ref="KFW49:KGE49"/>
    <mergeCell ref="KGF49:KGN49"/>
    <mergeCell ref="KGO49:KGW49"/>
    <mergeCell ref="KGX49:KHF49"/>
    <mergeCell ref="KDU49:KEC49"/>
    <mergeCell ref="KED49:KEL49"/>
    <mergeCell ref="KEM49:KEU49"/>
    <mergeCell ref="KEV49:KFD49"/>
    <mergeCell ref="KFE49:KFM49"/>
    <mergeCell ref="KCB49:KCJ49"/>
    <mergeCell ref="KCK49:KCS49"/>
    <mergeCell ref="KCT49:KDB49"/>
    <mergeCell ref="KDC49:KDK49"/>
    <mergeCell ref="KDL49:KDT49"/>
    <mergeCell ref="KAI49:KAQ49"/>
    <mergeCell ref="KAR49:KAZ49"/>
    <mergeCell ref="KBA49:KBI49"/>
    <mergeCell ref="KBJ49:KBR49"/>
    <mergeCell ref="KBS49:KCA49"/>
    <mergeCell ref="JYP49:JYX49"/>
    <mergeCell ref="JYY49:JZG49"/>
    <mergeCell ref="JZH49:JZP49"/>
    <mergeCell ref="JZQ49:JZY49"/>
    <mergeCell ref="JZZ49:KAH49"/>
    <mergeCell ref="JWW49:JXE49"/>
    <mergeCell ref="JXF49:JXN49"/>
    <mergeCell ref="JXO49:JXW49"/>
    <mergeCell ref="JXX49:JYF49"/>
    <mergeCell ref="JYG49:JYO49"/>
    <mergeCell ref="KTJ49:KTR49"/>
    <mergeCell ref="KTS49:KUA49"/>
    <mergeCell ref="KUB49:KUJ49"/>
    <mergeCell ref="KUK49:KUS49"/>
    <mergeCell ref="KUT49:KVB49"/>
    <mergeCell ref="KRQ49:KRY49"/>
    <mergeCell ref="KRZ49:KSH49"/>
    <mergeCell ref="KSI49:KSQ49"/>
    <mergeCell ref="KSR49:KSZ49"/>
    <mergeCell ref="KTA49:KTI49"/>
    <mergeCell ref="KPX49:KQF49"/>
    <mergeCell ref="KQG49:KQO49"/>
    <mergeCell ref="KQP49:KQX49"/>
    <mergeCell ref="KQY49:KRG49"/>
    <mergeCell ref="KRH49:KRP49"/>
    <mergeCell ref="KOE49:KOM49"/>
    <mergeCell ref="KON49:KOV49"/>
    <mergeCell ref="KOW49:KPE49"/>
    <mergeCell ref="KPF49:KPN49"/>
    <mergeCell ref="KPO49:KPW49"/>
    <mergeCell ref="KML49:KMT49"/>
    <mergeCell ref="KMU49:KNC49"/>
    <mergeCell ref="KND49:KNL49"/>
    <mergeCell ref="KNM49:KNU49"/>
    <mergeCell ref="KNV49:KOD49"/>
    <mergeCell ref="KKS49:KLA49"/>
    <mergeCell ref="KLB49:KLJ49"/>
    <mergeCell ref="KLK49:KLS49"/>
    <mergeCell ref="KLT49:KMB49"/>
    <mergeCell ref="KMC49:KMK49"/>
    <mergeCell ref="KIZ49:KJH49"/>
    <mergeCell ref="KJI49:KJQ49"/>
    <mergeCell ref="KJR49:KJZ49"/>
    <mergeCell ref="KKA49:KKI49"/>
    <mergeCell ref="KKJ49:KKR49"/>
    <mergeCell ref="LFM49:LFU49"/>
    <mergeCell ref="LFV49:LGD49"/>
    <mergeCell ref="LGE49:LGM49"/>
    <mergeCell ref="LGN49:LGV49"/>
    <mergeCell ref="LGW49:LHE49"/>
    <mergeCell ref="LDT49:LEB49"/>
    <mergeCell ref="LEC49:LEK49"/>
    <mergeCell ref="LEL49:LET49"/>
    <mergeCell ref="LEU49:LFC49"/>
    <mergeCell ref="LFD49:LFL49"/>
    <mergeCell ref="LCA49:LCI49"/>
    <mergeCell ref="LCJ49:LCR49"/>
    <mergeCell ref="LCS49:LDA49"/>
    <mergeCell ref="LDB49:LDJ49"/>
    <mergeCell ref="LDK49:LDS49"/>
    <mergeCell ref="LAH49:LAP49"/>
    <mergeCell ref="LAQ49:LAY49"/>
    <mergeCell ref="LAZ49:LBH49"/>
    <mergeCell ref="LBI49:LBQ49"/>
    <mergeCell ref="LBR49:LBZ49"/>
    <mergeCell ref="KYO49:KYW49"/>
    <mergeCell ref="KYX49:KZF49"/>
    <mergeCell ref="KZG49:KZO49"/>
    <mergeCell ref="KZP49:KZX49"/>
    <mergeCell ref="KZY49:LAG49"/>
    <mergeCell ref="KWV49:KXD49"/>
    <mergeCell ref="KXE49:KXM49"/>
    <mergeCell ref="KXN49:KXV49"/>
    <mergeCell ref="KXW49:KYE49"/>
    <mergeCell ref="KYF49:KYN49"/>
    <mergeCell ref="KVC49:KVK49"/>
    <mergeCell ref="KVL49:KVT49"/>
    <mergeCell ref="KVU49:KWC49"/>
    <mergeCell ref="KWD49:KWL49"/>
    <mergeCell ref="KWM49:KWU49"/>
    <mergeCell ref="LRP49:LRX49"/>
    <mergeCell ref="LRY49:LSG49"/>
    <mergeCell ref="LSH49:LSP49"/>
    <mergeCell ref="LSQ49:LSY49"/>
    <mergeCell ref="LSZ49:LTH49"/>
    <mergeCell ref="LPW49:LQE49"/>
    <mergeCell ref="LQF49:LQN49"/>
    <mergeCell ref="LQO49:LQW49"/>
    <mergeCell ref="LQX49:LRF49"/>
    <mergeCell ref="LRG49:LRO49"/>
    <mergeCell ref="LOD49:LOL49"/>
    <mergeCell ref="LOM49:LOU49"/>
    <mergeCell ref="LOV49:LPD49"/>
    <mergeCell ref="LPE49:LPM49"/>
    <mergeCell ref="LPN49:LPV49"/>
    <mergeCell ref="LMK49:LMS49"/>
    <mergeCell ref="LMT49:LNB49"/>
    <mergeCell ref="LNC49:LNK49"/>
    <mergeCell ref="LNL49:LNT49"/>
    <mergeCell ref="LNU49:LOC49"/>
    <mergeCell ref="LKR49:LKZ49"/>
    <mergeCell ref="LLA49:LLI49"/>
    <mergeCell ref="LLJ49:LLR49"/>
    <mergeCell ref="LLS49:LMA49"/>
    <mergeCell ref="LMB49:LMJ49"/>
    <mergeCell ref="LIY49:LJG49"/>
    <mergeCell ref="LJH49:LJP49"/>
    <mergeCell ref="LJQ49:LJY49"/>
    <mergeCell ref="LJZ49:LKH49"/>
    <mergeCell ref="LKI49:LKQ49"/>
    <mergeCell ref="LHF49:LHN49"/>
    <mergeCell ref="LHO49:LHW49"/>
    <mergeCell ref="LHX49:LIF49"/>
    <mergeCell ref="LIG49:LIO49"/>
    <mergeCell ref="LIP49:LIX49"/>
    <mergeCell ref="MDS49:MEA49"/>
    <mergeCell ref="MEB49:MEJ49"/>
    <mergeCell ref="MEK49:MES49"/>
    <mergeCell ref="MET49:MFB49"/>
    <mergeCell ref="MFC49:MFK49"/>
    <mergeCell ref="MBZ49:MCH49"/>
    <mergeCell ref="MCI49:MCQ49"/>
    <mergeCell ref="MCR49:MCZ49"/>
    <mergeCell ref="MDA49:MDI49"/>
    <mergeCell ref="MDJ49:MDR49"/>
    <mergeCell ref="MAG49:MAO49"/>
    <mergeCell ref="MAP49:MAX49"/>
    <mergeCell ref="MAY49:MBG49"/>
    <mergeCell ref="MBH49:MBP49"/>
    <mergeCell ref="MBQ49:MBY49"/>
    <mergeCell ref="LYN49:LYV49"/>
    <mergeCell ref="LYW49:LZE49"/>
    <mergeCell ref="LZF49:LZN49"/>
    <mergeCell ref="LZO49:LZW49"/>
    <mergeCell ref="LZX49:MAF49"/>
    <mergeCell ref="LWU49:LXC49"/>
    <mergeCell ref="LXD49:LXL49"/>
    <mergeCell ref="LXM49:LXU49"/>
    <mergeCell ref="LXV49:LYD49"/>
    <mergeCell ref="LYE49:LYM49"/>
    <mergeCell ref="LVB49:LVJ49"/>
    <mergeCell ref="LVK49:LVS49"/>
    <mergeCell ref="LVT49:LWB49"/>
    <mergeCell ref="LWC49:LWK49"/>
    <mergeCell ref="LWL49:LWT49"/>
    <mergeCell ref="LTI49:LTQ49"/>
    <mergeCell ref="LTR49:LTZ49"/>
    <mergeCell ref="LUA49:LUI49"/>
    <mergeCell ref="LUJ49:LUR49"/>
    <mergeCell ref="LUS49:LVA49"/>
    <mergeCell ref="MPV49:MQD49"/>
    <mergeCell ref="MQE49:MQM49"/>
    <mergeCell ref="MQN49:MQV49"/>
    <mergeCell ref="MQW49:MRE49"/>
    <mergeCell ref="MRF49:MRN49"/>
    <mergeCell ref="MOC49:MOK49"/>
    <mergeCell ref="MOL49:MOT49"/>
    <mergeCell ref="MOU49:MPC49"/>
    <mergeCell ref="MPD49:MPL49"/>
    <mergeCell ref="MPM49:MPU49"/>
    <mergeCell ref="MMJ49:MMR49"/>
    <mergeCell ref="MMS49:MNA49"/>
    <mergeCell ref="MNB49:MNJ49"/>
    <mergeCell ref="MNK49:MNS49"/>
    <mergeCell ref="MNT49:MOB49"/>
    <mergeCell ref="MKQ49:MKY49"/>
    <mergeCell ref="MKZ49:MLH49"/>
    <mergeCell ref="MLI49:MLQ49"/>
    <mergeCell ref="MLR49:MLZ49"/>
    <mergeCell ref="MMA49:MMI49"/>
    <mergeCell ref="MIX49:MJF49"/>
    <mergeCell ref="MJG49:MJO49"/>
    <mergeCell ref="MJP49:MJX49"/>
    <mergeCell ref="MJY49:MKG49"/>
    <mergeCell ref="MKH49:MKP49"/>
    <mergeCell ref="MHE49:MHM49"/>
    <mergeCell ref="MHN49:MHV49"/>
    <mergeCell ref="MHW49:MIE49"/>
    <mergeCell ref="MIF49:MIN49"/>
    <mergeCell ref="MIO49:MIW49"/>
    <mergeCell ref="MFL49:MFT49"/>
    <mergeCell ref="MFU49:MGC49"/>
    <mergeCell ref="MGD49:MGL49"/>
    <mergeCell ref="MGM49:MGU49"/>
    <mergeCell ref="MGV49:MHD49"/>
    <mergeCell ref="NBY49:NCG49"/>
    <mergeCell ref="NCH49:NCP49"/>
    <mergeCell ref="NCQ49:NCY49"/>
    <mergeCell ref="NCZ49:NDH49"/>
    <mergeCell ref="NDI49:NDQ49"/>
    <mergeCell ref="NAF49:NAN49"/>
    <mergeCell ref="NAO49:NAW49"/>
    <mergeCell ref="NAX49:NBF49"/>
    <mergeCell ref="NBG49:NBO49"/>
    <mergeCell ref="NBP49:NBX49"/>
    <mergeCell ref="MYM49:MYU49"/>
    <mergeCell ref="MYV49:MZD49"/>
    <mergeCell ref="MZE49:MZM49"/>
    <mergeCell ref="MZN49:MZV49"/>
    <mergeCell ref="MZW49:NAE49"/>
    <mergeCell ref="MWT49:MXB49"/>
    <mergeCell ref="MXC49:MXK49"/>
    <mergeCell ref="MXL49:MXT49"/>
    <mergeCell ref="MXU49:MYC49"/>
    <mergeCell ref="MYD49:MYL49"/>
    <mergeCell ref="MVA49:MVI49"/>
    <mergeCell ref="MVJ49:MVR49"/>
    <mergeCell ref="MVS49:MWA49"/>
    <mergeCell ref="MWB49:MWJ49"/>
    <mergeCell ref="MWK49:MWS49"/>
    <mergeCell ref="MTH49:MTP49"/>
    <mergeCell ref="MTQ49:MTY49"/>
    <mergeCell ref="MTZ49:MUH49"/>
    <mergeCell ref="MUI49:MUQ49"/>
    <mergeCell ref="MUR49:MUZ49"/>
    <mergeCell ref="MRO49:MRW49"/>
    <mergeCell ref="MRX49:MSF49"/>
    <mergeCell ref="MSG49:MSO49"/>
    <mergeCell ref="MSP49:MSX49"/>
    <mergeCell ref="MSY49:MTG49"/>
    <mergeCell ref="NOB49:NOJ49"/>
    <mergeCell ref="NOK49:NOS49"/>
    <mergeCell ref="NOT49:NPB49"/>
    <mergeCell ref="NPC49:NPK49"/>
    <mergeCell ref="NPL49:NPT49"/>
    <mergeCell ref="NMI49:NMQ49"/>
    <mergeCell ref="NMR49:NMZ49"/>
    <mergeCell ref="NNA49:NNI49"/>
    <mergeCell ref="NNJ49:NNR49"/>
    <mergeCell ref="NNS49:NOA49"/>
    <mergeCell ref="NKP49:NKX49"/>
    <mergeCell ref="NKY49:NLG49"/>
    <mergeCell ref="NLH49:NLP49"/>
    <mergeCell ref="NLQ49:NLY49"/>
    <mergeCell ref="NLZ49:NMH49"/>
    <mergeCell ref="NIW49:NJE49"/>
    <mergeCell ref="NJF49:NJN49"/>
    <mergeCell ref="NJO49:NJW49"/>
    <mergeCell ref="NJX49:NKF49"/>
    <mergeCell ref="NKG49:NKO49"/>
    <mergeCell ref="NHD49:NHL49"/>
    <mergeCell ref="NHM49:NHU49"/>
    <mergeCell ref="NHV49:NID49"/>
    <mergeCell ref="NIE49:NIM49"/>
    <mergeCell ref="NIN49:NIV49"/>
    <mergeCell ref="NFK49:NFS49"/>
    <mergeCell ref="NFT49:NGB49"/>
    <mergeCell ref="NGC49:NGK49"/>
    <mergeCell ref="NGL49:NGT49"/>
    <mergeCell ref="NGU49:NHC49"/>
    <mergeCell ref="NDR49:NDZ49"/>
    <mergeCell ref="NEA49:NEI49"/>
    <mergeCell ref="NEJ49:NER49"/>
    <mergeCell ref="NES49:NFA49"/>
    <mergeCell ref="NFB49:NFJ49"/>
    <mergeCell ref="OAE49:OAM49"/>
    <mergeCell ref="OAN49:OAV49"/>
    <mergeCell ref="OAW49:OBE49"/>
    <mergeCell ref="OBF49:OBN49"/>
    <mergeCell ref="OBO49:OBW49"/>
    <mergeCell ref="NYL49:NYT49"/>
    <mergeCell ref="NYU49:NZC49"/>
    <mergeCell ref="NZD49:NZL49"/>
    <mergeCell ref="NZM49:NZU49"/>
    <mergeCell ref="NZV49:OAD49"/>
    <mergeCell ref="NWS49:NXA49"/>
    <mergeCell ref="NXB49:NXJ49"/>
    <mergeCell ref="NXK49:NXS49"/>
    <mergeCell ref="NXT49:NYB49"/>
    <mergeCell ref="NYC49:NYK49"/>
    <mergeCell ref="NUZ49:NVH49"/>
    <mergeCell ref="NVI49:NVQ49"/>
    <mergeCell ref="NVR49:NVZ49"/>
    <mergeCell ref="NWA49:NWI49"/>
    <mergeCell ref="NWJ49:NWR49"/>
    <mergeCell ref="NTG49:NTO49"/>
    <mergeCell ref="NTP49:NTX49"/>
    <mergeCell ref="NTY49:NUG49"/>
    <mergeCell ref="NUH49:NUP49"/>
    <mergeCell ref="NUQ49:NUY49"/>
    <mergeCell ref="NRN49:NRV49"/>
    <mergeCell ref="NRW49:NSE49"/>
    <mergeCell ref="NSF49:NSN49"/>
    <mergeCell ref="NSO49:NSW49"/>
    <mergeCell ref="NSX49:NTF49"/>
    <mergeCell ref="NPU49:NQC49"/>
    <mergeCell ref="NQD49:NQL49"/>
    <mergeCell ref="NQM49:NQU49"/>
    <mergeCell ref="NQV49:NRD49"/>
    <mergeCell ref="NRE49:NRM49"/>
    <mergeCell ref="OMH49:OMP49"/>
    <mergeCell ref="OMQ49:OMY49"/>
    <mergeCell ref="OMZ49:ONH49"/>
    <mergeCell ref="ONI49:ONQ49"/>
    <mergeCell ref="ONR49:ONZ49"/>
    <mergeCell ref="OKO49:OKW49"/>
    <mergeCell ref="OKX49:OLF49"/>
    <mergeCell ref="OLG49:OLO49"/>
    <mergeCell ref="OLP49:OLX49"/>
    <mergeCell ref="OLY49:OMG49"/>
    <mergeCell ref="OIV49:OJD49"/>
    <mergeCell ref="OJE49:OJM49"/>
    <mergeCell ref="OJN49:OJV49"/>
    <mergeCell ref="OJW49:OKE49"/>
    <mergeCell ref="OKF49:OKN49"/>
    <mergeCell ref="OHC49:OHK49"/>
    <mergeCell ref="OHL49:OHT49"/>
    <mergeCell ref="OHU49:OIC49"/>
    <mergeCell ref="OID49:OIL49"/>
    <mergeCell ref="OIM49:OIU49"/>
    <mergeCell ref="OFJ49:OFR49"/>
    <mergeCell ref="OFS49:OGA49"/>
    <mergeCell ref="OGB49:OGJ49"/>
    <mergeCell ref="OGK49:OGS49"/>
    <mergeCell ref="OGT49:OHB49"/>
    <mergeCell ref="ODQ49:ODY49"/>
    <mergeCell ref="ODZ49:OEH49"/>
    <mergeCell ref="OEI49:OEQ49"/>
    <mergeCell ref="OER49:OEZ49"/>
    <mergeCell ref="OFA49:OFI49"/>
    <mergeCell ref="OBX49:OCF49"/>
    <mergeCell ref="OCG49:OCO49"/>
    <mergeCell ref="OCP49:OCX49"/>
    <mergeCell ref="OCY49:ODG49"/>
    <mergeCell ref="ODH49:ODP49"/>
    <mergeCell ref="OYK49:OYS49"/>
    <mergeCell ref="OYT49:OZB49"/>
    <mergeCell ref="OZC49:OZK49"/>
    <mergeCell ref="OZL49:OZT49"/>
    <mergeCell ref="OZU49:PAC49"/>
    <mergeCell ref="OWR49:OWZ49"/>
    <mergeCell ref="OXA49:OXI49"/>
    <mergeCell ref="OXJ49:OXR49"/>
    <mergeCell ref="OXS49:OYA49"/>
    <mergeCell ref="OYB49:OYJ49"/>
    <mergeCell ref="OUY49:OVG49"/>
    <mergeCell ref="OVH49:OVP49"/>
    <mergeCell ref="OVQ49:OVY49"/>
    <mergeCell ref="OVZ49:OWH49"/>
    <mergeCell ref="OWI49:OWQ49"/>
    <mergeCell ref="OTF49:OTN49"/>
    <mergeCell ref="OTO49:OTW49"/>
    <mergeCell ref="OTX49:OUF49"/>
    <mergeCell ref="OUG49:OUO49"/>
    <mergeCell ref="OUP49:OUX49"/>
    <mergeCell ref="ORM49:ORU49"/>
    <mergeCell ref="ORV49:OSD49"/>
    <mergeCell ref="OSE49:OSM49"/>
    <mergeCell ref="OSN49:OSV49"/>
    <mergeCell ref="OSW49:OTE49"/>
    <mergeCell ref="OPT49:OQB49"/>
    <mergeCell ref="OQC49:OQK49"/>
    <mergeCell ref="OQL49:OQT49"/>
    <mergeCell ref="OQU49:ORC49"/>
    <mergeCell ref="ORD49:ORL49"/>
    <mergeCell ref="OOA49:OOI49"/>
    <mergeCell ref="OOJ49:OOR49"/>
    <mergeCell ref="OOS49:OPA49"/>
    <mergeCell ref="OPB49:OPJ49"/>
    <mergeCell ref="OPK49:OPS49"/>
    <mergeCell ref="PKN49:PKV49"/>
    <mergeCell ref="PKW49:PLE49"/>
    <mergeCell ref="PLF49:PLN49"/>
    <mergeCell ref="PLO49:PLW49"/>
    <mergeCell ref="PLX49:PMF49"/>
    <mergeCell ref="PIU49:PJC49"/>
    <mergeCell ref="PJD49:PJL49"/>
    <mergeCell ref="PJM49:PJU49"/>
    <mergeCell ref="PJV49:PKD49"/>
    <mergeCell ref="PKE49:PKM49"/>
    <mergeCell ref="PHB49:PHJ49"/>
    <mergeCell ref="PHK49:PHS49"/>
    <mergeCell ref="PHT49:PIB49"/>
    <mergeCell ref="PIC49:PIK49"/>
    <mergeCell ref="PIL49:PIT49"/>
    <mergeCell ref="PFI49:PFQ49"/>
    <mergeCell ref="PFR49:PFZ49"/>
    <mergeCell ref="PGA49:PGI49"/>
    <mergeCell ref="PGJ49:PGR49"/>
    <mergeCell ref="PGS49:PHA49"/>
    <mergeCell ref="PDP49:PDX49"/>
    <mergeCell ref="PDY49:PEG49"/>
    <mergeCell ref="PEH49:PEP49"/>
    <mergeCell ref="PEQ49:PEY49"/>
    <mergeCell ref="PEZ49:PFH49"/>
    <mergeCell ref="PBW49:PCE49"/>
    <mergeCell ref="PCF49:PCN49"/>
    <mergeCell ref="PCO49:PCW49"/>
    <mergeCell ref="PCX49:PDF49"/>
    <mergeCell ref="PDG49:PDO49"/>
    <mergeCell ref="PAD49:PAL49"/>
    <mergeCell ref="PAM49:PAU49"/>
    <mergeCell ref="PAV49:PBD49"/>
    <mergeCell ref="PBE49:PBM49"/>
    <mergeCell ref="PBN49:PBV49"/>
    <mergeCell ref="PWQ49:PWY49"/>
    <mergeCell ref="PWZ49:PXH49"/>
    <mergeCell ref="PXI49:PXQ49"/>
    <mergeCell ref="PXR49:PXZ49"/>
    <mergeCell ref="PYA49:PYI49"/>
    <mergeCell ref="PUX49:PVF49"/>
    <mergeCell ref="PVG49:PVO49"/>
    <mergeCell ref="PVP49:PVX49"/>
    <mergeCell ref="PVY49:PWG49"/>
    <mergeCell ref="PWH49:PWP49"/>
    <mergeCell ref="PTE49:PTM49"/>
    <mergeCell ref="PTN49:PTV49"/>
    <mergeCell ref="PTW49:PUE49"/>
    <mergeCell ref="PUF49:PUN49"/>
    <mergeCell ref="PUO49:PUW49"/>
    <mergeCell ref="PRL49:PRT49"/>
    <mergeCell ref="PRU49:PSC49"/>
    <mergeCell ref="PSD49:PSL49"/>
    <mergeCell ref="PSM49:PSU49"/>
    <mergeCell ref="PSV49:PTD49"/>
    <mergeCell ref="PPS49:PQA49"/>
    <mergeCell ref="PQB49:PQJ49"/>
    <mergeCell ref="PQK49:PQS49"/>
    <mergeCell ref="PQT49:PRB49"/>
    <mergeCell ref="PRC49:PRK49"/>
    <mergeCell ref="PNZ49:POH49"/>
    <mergeCell ref="POI49:POQ49"/>
    <mergeCell ref="POR49:POZ49"/>
    <mergeCell ref="PPA49:PPI49"/>
    <mergeCell ref="PPJ49:PPR49"/>
    <mergeCell ref="PMG49:PMO49"/>
    <mergeCell ref="PMP49:PMX49"/>
    <mergeCell ref="PMY49:PNG49"/>
    <mergeCell ref="PNH49:PNP49"/>
    <mergeCell ref="PNQ49:PNY49"/>
    <mergeCell ref="QIT49:QJB49"/>
    <mergeCell ref="QJC49:QJK49"/>
    <mergeCell ref="QJL49:QJT49"/>
    <mergeCell ref="QJU49:QKC49"/>
    <mergeCell ref="QKD49:QKL49"/>
    <mergeCell ref="QHA49:QHI49"/>
    <mergeCell ref="QHJ49:QHR49"/>
    <mergeCell ref="QHS49:QIA49"/>
    <mergeCell ref="QIB49:QIJ49"/>
    <mergeCell ref="QIK49:QIS49"/>
    <mergeCell ref="QFH49:QFP49"/>
    <mergeCell ref="QFQ49:QFY49"/>
    <mergeCell ref="QFZ49:QGH49"/>
    <mergeCell ref="QGI49:QGQ49"/>
    <mergeCell ref="QGR49:QGZ49"/>
    <mergeCell ref="QDO49:QDW49"/>
    <mergeCell ref="QDX49:QEF49"/>
    <mergeCell ref="QEG49:QEO49"/>
    <mergeCell ref="QEP49:QEX49"/>
    <mergeCell ref="QEY49:QFG49"/>
    <mergeCell ref="QBV49:QCD49"/>
    <mergeCell ref="QCE49:QCM49"/>
    <mergeCell ref="QCN49:QCV49"/>
    <mergeCell ref="QCW49:QDE49"/>
    <mergeCell ref="QDF49:QDN49"/>
    <mergeCell ref="QAC49:QAK49"/>
    <mergeCell ref="QAL49:QAT49"/>
    <mergeCell ref="QAU49:QBC49"/>
    <mergeCell ref="QBD49:QBL49"/>
    <mergeCell ref="QBM49:QBU49"/>
    <mergeCell ref="PYJ49:PYR49"/>
    <mergeCell ref="PYS49:PZA49"/>
    <mergeCell ref="PZB49:PZJ49"/>
    <mergeCell ref="PZK49:PZS49"/>
    <mergeCell ref="PZT49:QAB49"/>
    <mergeCell ref="QUW49:QVE49"/>
    <mergeCell ref="QVF49:QVN49"/>
    <mergeCell ref="QVO49:QVW49"/>
    <mergeCell ref="QVX49:QWF49"/>
    <mergeCell ref="QWG49:QWO49"/>
    <mergeCell ref="QTD49:QTL49"/>
    <mergeCell ref="QTM49:QTU49"/>
    <mergeCell ref="QTV49:QUD49"/>
    <mergeCell ref="QUE49:QUM49"/>
    <mergeCell ref="QUN49:QUV49"/>
    <mergeCell ref="QRK49:QRS49"/>
    <mergeCell ref="QRT49:QSB49"/>
    <mergeCell ref="QSC49:QSK49"/>
    <mergeCell ref="QSL49:QST49"/>
    <mergeCell ref="QSU49:QTC49"/>
    <mergeCell ref="QPR49:QPZ49"/>
    <mergeCell ref="QQA49:QQI49"/>
    <mergeCell ref="QQJ49:QQR49"/>
    <mergeCell ref="QQS49:QRA49"/>
    <mergeCell ref="QRB49:QRJ49"/>
    <mergeCell ref="QNY49:QOG49"/>
    <mergeCell ref="QOH49:QOP49"/>
    <mergeCell ref="QOQ49:QOY49"/>
    <mergeCell ref="QOZ49:QPH49"/>
    <mergeCell ref="QPI49:QPQ49"/>
    <mergeCell ref="QMF49:QMN49"/>
    <mergeCell ref="QMO49:QMW49"/>
    <mergeCell ref="QMX49:QNF49"/>
    <mergeCell ref="QNG49:QNO49"/>
    <mergeCell ref="QNP49:QNX49"/>
    <mergeCell ref="QKM49:QKU49"/>
    <mergeCell ref="QKV49:QLD49"/>
    <mergeCell ref="QLE49:QLM49"/>
    <mergeCell ref="QLN49:QLV49"/>
    <mergeCell ref="QLW49:QME49"/>
    <mergeCell ref="RGZ49:RHH49"/>
    <mergeCell ref="RHI49:RHQ49"/>
    <mergeCell ref="RHR49:RHZ49"/>
    <mergeCell ref="RIA49:RII49"/>
    <mergeCell ref="RIJ49:RIR49"/>
    <mergeCell ref="RFG49:RFO49"/>
    <mergeCell ref="RFP49:RFX49"/>
    <mergeCell ref="RFY49:RGG49"/>
    <mergeCell ref="RGH49:RGP49"/>
    <mergeCell ref="RGQ49:RGY49"/>
    <mergeCell ref="RDN49:RDV49"/>
    <mergeCell ref="RDW49:REE49"/>
    <mergeCell ref="REF49:REN49"/>
    <mergeCell ref="REO49:REW49"/>
    <mergeCell ref="REX49:RFF49"/>
    <mergeCell ref="RBU49:RCC49"/>
    <mergeCell ref="RCD49:RCL49"/>
    <mergeCell ref="RCM49:RCU49"/>
    <mergeCell ref="RCV49:RDD49"/>
    <mergeCell ref="RDE49:RDM49"/>
    <mergeCell ref="RAB49:RAJ49"/>
    <mergeCell ref="RAK49:RAS49"/>
    <mergeCell ref="RAT49:RBB49"/>
    <mergeCell ref="RBC49:RBK49"/>
    <mergeCell ref="RBL49:RBT49"/>
    <mergeCell ref="QYI49:QYQ49"/>
    <mergeCell ref="QYR49:QYZ49"/>
    <mergeCell ref="QZA49:QZI49"/>
    <mergeCell ref="QZJ49:QZR49"/>
    <mergeCell ref="QZS49:RAA49"/>
    <mergeCell ref="QWP49:QWX49"/>
    <mergeCell ref="QWY49:QXG49"/>
    <mergeCell ref="QXH49:QXP49"/>
    <mergeCell ref="QXQ49:QXY49"/>
    <mergeCell ref="QXZ49:QYH49"/>
    <mergeCell ref="RTC49:RTK49"/>
    <mergeCell ref="RTL49:RTT49"/>
    <mergeCell ref="RTU49:RUC49"/>
    <mergeCell ref="RUD49:RUL49"/>
    <mergeCell ref="RUM49:RUU49"/>
    <mergeCell ref="RRJ49:RRR49"/>
    <mergeCell ref="RRS49:RSA49"/>
    <mergeCell ref="RSB49:RSJ49"/>
    <mergeCell ref="RSK49:RSS49"/>
    <mergeCell ref="RST49:RTB49"/>
    <mergeCell ref="RPQ49:RPY49"/>
    <mergeCell ref="RPZ49:RQH49"/>
    <mergeCell ref="RQI49:RQQ49"/>
    <mergeCell ref="RQR49:RQZ49"/>
    <mergeCell ref="RRA49:RRI49"/>
    <mergeCell ref="RNX49:ROF49"/>
    <mergeCell ref="ROG49:ROO49"/>
    <mergeCell ref="ROP49:ROX49"/>
    <mergeCell ref="ROY49:RPG49"/>
    <mergeCell ref="RPH49:RPP49"/>
    <mergeCell ref="RME49:RMM49"/>
    <mergeCell ref="RMN49:RMV49"/>
    <mergeCell ref="RMW49:RNE49"/>
    <mergeCell ref="RNF49:RNN49"/>
    <mergeCell ref="RNO49:RNW49"/>
    <mergeCell ref="RKL49:RKT49"/>
    <mergeCell ref="RKU49:RLC49"/>
    <mergeCell ref="RLD49:RLL49"/>
    <mergeCell ref="RLM49:RLU49"/>
    <mergeCell ref="RLV49:RMD49"/>
    <mergeCell ref="RIS49:RJA49"/>
    <mergeCell ref="RJB49:RJJ49"/>
    <mergeCell ref="RJK49:RJS49"/>
    <mergeCell ref="RJT49:RKB49"/>
    <mergeCell ref="RKC49:RKK49"/>
    <mergeCell ref="SFF49:SFN49"/>
    <mergeCell ref="SFO49:SFW49"/>
    <mergeCell ref="SFX49:SGF49"/>
    <mergeCell ref="SGG49:SGO49"/>
    <mergeCell ref="SGP49:SGX49"/>
    <mergeCell ref="SDM49:SDU49"/>
    <mergeCell ref="SDV49:SED49"/>
    <mergeCell ref="SEE49:SEM49"/>
    <mergeCell ref="SEN49:SEV49"/>
    <mergeCell ref="SEW49:SFE49"/>
    <mergeCell ref="SBT49:SCB49"/>
    <mergeCell ref="SCC49:SCK49"/>
    <mergeCell ref="SCL49:SCT49"/>
    <mergeCell ref="SCU49:SDC49"/>
    <mergeCell ref="SDD49:SDL49"/>
    <mergeCell ref="SAA49:SAI49"/>
    <mergeCell ref="SAJ49:SAR49"/>
    <mergeCell ref="SAS49:SBA49"/>
    <mergeCell ref="SBB49:SBJ49"/>
    <mergeCell ref="SBK49:SBS49"/>
    <mergeCell ref="RYH49:RYP49"/>
    <mergeCell ref="RYQ49:RYY49"/>
    <mergeCell ref="RYZ49:RZH49"/>
    <mergeCell ref="RZI49:RZQ49"/>
    <mergeCell ref="RZR49:RZZ49"/>
    <mergeCell ref="RWO49:RWW49"/>
    <mergeCell ref="RWX49:RXF49"/>
    <mergeCell ref="RXG49:RXO49"/>
    <mergeCell ref="RXP49:RXX49"/>
    <mergeCell ref="RXY49:RYG49"/>
    <mergeCell ref="RUV49:RVD49"/>
    <mergeCell ref="RVE49:RVM49"/>
    <mergeCell ref="RVN49:RVV49"/>
    <mergeCell ref="RVW49:RWE49"/>
    <mergeCell ref="RWF49:RWN49"/>
    <mergeCell ref="SRI49:SRQ49"/>
    <mergeCell ref="SRR49:SRZ49"/>
    <mergeCell ref="SSA49:SSI49"/>
    <mergeCell ref="SSJ49:SSR49"/>
    <mergeCell ref="SSS49:STA49"/>
    <mergeCell ref="SPP49:SPX49"/>
    <mergeCell ref="SPY49:SQG49"/>
    <mergeCell ref="SQH49:SQP49"/>
    <mergeCell ref="SQQ49:SQY49"/>
    <mergeCell ref="SQZ49:SRH49"/>
    <mergeCell ref="SNW49:SOE49"/>
    <mergeCell ref="SOF49:SON49"/>
    <mergeCell ref="SOO49:SOW49"/>
    <mergeCell ref="SOX49:SPF49"/>
    <mergeCell ref="SPG49:SPO49"/>
    <mergeCell ref="SMD49:SML49"/>
    <mergeCell ref="SMM49:SMU49"/>
    <mergeCell ref="SMV49:SND49"/>
    <mergeCell ref="SNE49:SNM49"/>
    <mergeCell ref="SNN49:SNV49"/>
    <mergeCell ref="SKK49:SKS49"/>
    <mergeCell ref="SKT49:SLB49"/>
    <mergeCell ref="SLC49:SLK49"/>
    <mergeCell ref="SLL49:SLT49"/>
    <mergeCell ref="SLU49:SMC49"/>
    <mergeCell ref="SIR49:SIZ49"/>
    <mergeCell ref="SJA49:SJI49"/>
    <mergeCell ref="SJJ49:SJR49"/>
    <mergeCell ref="SJS49:SKA49"/>
    <mergeCell ref="SKB49:SKJ49"/>
    <mergeCell ref="SGY49:SHG49"/>
    <mergeCell ref="SHH49:SHP49"/>
    <mergeCell ref="SHQ49:SHY49"/>
    <mergeCell ref="SHZ49:SIH49"/>
    <mergeCell ref="SII49:SIQ49"/>
    <mergeCell ref="TDL49:TDT49"/>
    <mergeCell ref="TDU49:TEC49"/>
    <mergeCell ref="TED49:TEL49"/>
    <mergeCell ref="TEM49:TEU49"/>
    <mergeCell ref="TEV49:TFD49"/>
    <mergeCell ref="TBS49:TCA49"/>
    <mergeCell ref="TCB49:TCJ49"/>
    <mergeCell ref="TCK49:TCS49"/>
    <mergeCell ref="TCT49:TDB49"/>
    <mergeCell ref="TDC49:TDK49"/>
    <mergeCell ref="SZZ49:TAH49"/>
    <mergeCell ref="TAI49:TAQ49"/>
    <mergeCell ref="TAR49:TAZ49"/>
    <mergeCell ref="TBA49:TBI49"/>
    <mergeCell ref="TBJ49:TBR49"/>
    <mergeCell ref="SYG49:SYO49"/>
    <mergeCell ref="SYP49:SYX49"/>
    <mergeCell ref="SYY49:SZG49"/>
    <mergeCell ref="SZH49:SZP49"/>
    <mergeCell ref="SZQ49:SZY49"/>
    <mergeCell ref="SWN49:SWV49"/>
    <mergeCell ref="SWW49:SXE49"/>
    <mergeCell ref="SXF49:SXN49"/>
    <mergeCell ref="SXO49:SXW49"/>
    <mergeCell ref="SXX49:SYF49"/>
    <mergeCell ref="SUU49:SVC49"/>
    <mergeCell ref="SVD49:SVL49"/>
    <mergeCell ref="SVM49:SVU49"/>
    <mergeCell ref="SVV49:SWD49"/>
    <mergeCell ref="SWE49:SWM49"/>
    <mergeCell ref="STB49:STJ49"/>
    <mergeCell ref="STK49:STS49"/>
    <mergeCell ref="STT49:SUB49"/>
    <mergeCell ref="SUC49:SUK49"/>
    <mergeCell ref="SUL49:SUT49"/>
    <mergeCell ref="TPO49:TPW49"/>
    <mergeCell ref="TPX49:TQF49"/>
    <mergeCell ref="TQG49:TQO49"/>
    <mergeCell ref="TQP49:TQX49"/>
    <mergeCell ref="TQY49:TRG49"/>
    <mergeCell ref="TNV49:TOD49"/>
    <mergeCell ref="TOE49:TOM49"/>
    <mergeCell ref="TON49:TOV49"/>
    <mergeCell ref="TOW49:TPE49"/>
    <mergeCell ref="TPF49:TPN49"/>
    <mergeCell ref="TMC49:TMK49"/>
    <mergeCell ref="TML49:TMT49"/>
    <mergeCell ref="TMU49:TNC49"/>
    <mergeCell ref="TND49:TNL49"/>
    <mergeCell ref="TNM49:TNU49"/>
    <mergeCell ref="TKJ49:TKR49"/>
    <mergeCell ref="TKS49:TLA49"/>
    <mergeCell ref="TLB49:TLJ49"/>
    <mergeCell ref="TLK49:TLS49"/>
    <mergeCell ref="TLT49:TMB49"/>
    <mergeCell ref="TIQ49:TIY49"/>
    <mergeCell ref="TIZ49:TJH49"/>
    <mergeCell ref="TJI49:TJQ49"/>
    <mergeCell ref="TJR49:TJZ49"/>
    <mergeCell ref="TKA49:TKI49"/>
    <mergeCell ref="TGX49:THF49"/>
    <mergeCell ref="THG49:THO49"/>
    <mergeCell ref="THP49:THX49"/>
    <mergeCell ref="THY49:TIG49"/>
    <mergeCell ref="TIH49:TIP49"/>
    <mergeCell ref="TFE49:TFM49"/>
    <mergeCell ref="TFN49:TFV49"/>
    <mergeCell ref="TFW49:TGE49"/>
    <mergeCell ref="TGF49:TGN49"/>
    <mergeCell ref="TGO49:TGW49"/>
    <mergeCell ref="UBR49:UBZ49"/>
    <mergeCell ref="UCA49:UCI49"/>
    <mergeCell ref="UCJ49:UCR49"/>
    <mergeCell ref="UCS49:UDA49"/>
    <mergeCell ref="UDB49:UDJ49"/>
    <mergeCell ref="TZY49:UAG49"/>
    <mergeCell ref="UAH49:UAP49"/>
    <mergeCell ref="UAQ49:UAY49"/>
    <mergeCell ref="UAZ49:UBH49"/>
    <mergeCell ref="UBI49:UBQ49"/>
    <mergeCell ref="TYF49:TYN49"/>
    <mergeCell ref="TYO49:TYW49"/>
    <mergeCell ref="TYX49:TZF49"/>
    <mergeCell ref="TZG49:TZO49"/>
    <mergeCell ref="TZP49:TZX49"/>
    <mergeCell ref="TWM49:TWU49"/>
    <mergeCell ref="TWV49:TXD49"/>
    <mergeCell ref="TXE49:TXM49"/>
    <mergeCell ref="TXN49:TXV49"/>
    <mergeCell ref="TXW49:TYE49"/>
    <mergeCell ref="TUT49:TVB49"/>
    <mergeCell ref="TVC49:TVK49"/>
    <mergeCell ref="TVL49:TVT49"/>
    <mergeCell ref="TVU49:TWC49"/>
    <mergeCell ref="TWD49:TWL49"/>
    <mergeCell ref="TTA49:TTI49"/>
    <mergeCell ref="TTJ49:TTR49"/>
    <mergeCell ref="TTS49:TUA49"/>
    <mergeCell ref="TUB49:TUJ49"/>
    <mergeCell ref="TUK49:TUS49"/>
    <mergeCell ref="TRH49:TRP49"/>
    <mergeCell ref="TRQ49:TRY49"/>
    <mergeCell ref="TRZ49:TSH49"/>
    <mergeCell ref="TSI49:TSQ49"/>
    <mergeCell ref="TSR49:TSZ49"/>
    <mergeCell ref="UNU49:UOC49"/>
    <mergeCell ref="UOD49:UOL49"/>
    <mergeCell ref="UOM49:UOU49"/>
    <mergeCell ref="UOV49:UPD49"/>
    <mergeCell ref="UPE49:UPM49"/>
    <mergeCell ref="UMB49:UMJ49"/>
    <mergeCell ref="UMK49:UMS49"/>
    <mergeCell ref="UMT49:UNB49"/>
    <mergeCell ref="UNC49:UNK49"/>
    <mergeCell ref="UNL49:UNT49"/>
    <mergeCell ref="UKI49:UKQ49"/>
    <mergeCell ref="UKR49:UKZ49"/>
    <mergeCell ref="ULA49:ULI49"/>
    <mergeCell ref="ULJ49:ULR49"/>
    <mergeCell ref="ULS49:UMA49"/>
    <mergeCell ref="UIP49:UIX49"/>
    <mergeCell ref="UIY49:UJG49"/>
    <mergeCell ref="UJH49:UJP49"/>
    <mergeCell ref="UJQ49:UJY49"/>
    <mergeCell ref="UJZ49:UKH49"/>
    <mergeCell ref="UGW49:UHE49"/>
    <mergeCell ref="UHF49:UHN49"/>
    <mergeCell ref="UHO49:UHW49"/>
    <mergeCell ref="UHX49:UIF49"/>
    <mergeCell ref="UIG49:UIO49"/>
    <mergeCell ref="UFD49:UFL49"/>
    <mergeCell ref="UFM49:UFU49"/>
    <mergeCell ref="UFV49:UGD49"/>
    <mergeCell ref="UGE49:UGM49"/>
    <mergeCell ref="UGN49:UGV49"/>
    <mergeCell ref="UDK49:UDS49"/>
    <mergeCell ref="UDT49:UEB49"/>
    <mergeCell ref="UEC49:UEK49"/>
    <mergeCell ref="UEL49:UET49"/>
    <mergeCell ref="UEU49:UFC49"/>
    <mergeCell ref="UZX49:VAF49"/>
    <mergeCell ref="VAG49:VAO49"/>
    <mergeCell ref="VAP49:VAX49"/>
    <mergeCell ref="VAY49:VBG49"/>
    <mergeCell ref="VBH49:VBP49"/>
    <mergeCell ref="UYE49:UYM49"/>
    <mergeCell ref="UYN49:UYV49"/>
    <mergeCell ref="UYW49:UZE49"/>
    <mergeCell ref="UZF49:UZN49"/>
    <mergeCell ref="UZO49:UZW49"/>
    <mergeCell ref="UWL49:UWT49"/>
    <mergeCell ref="UWU49:UXC49"/>
    <mergeCell ref="UXD49:UXL49"/>
    <mergeCell ref="UXM49:UXU49"/>
    <mergeCell ref="UXV49:UYD49"/>
    <mergeCell ref="UUS49:UVA49"/>
    <mergeCell ref="UVB49:UVJ49"/>
    <mergeCell ref="UVK49:UVS49"/>
    <mergeCell ref="UVT49:UWB49"/>
    <mergeCell ref="UWC49:UWK49"/>
    <mergeCell ref="USZ49:UTH49"/>
    <mergeCell ref="UTI49:UTQ49"/>
    <mergeCell ref="UTR49:UTZ49"/>
    <mergeCell ref="UUA49:UUI49"/>
    <mergeCell ref="UUJ49:UUR49"/>
    <mergeCell ref="URG49:URO49"/>
    <mergeCell ref="URP49:URX49"/>
    <mergeCell ref="URY49:USG49"/>
    <mergeCell ref="USH49:USP49"/>
    <mergeCell ref="USQ49:USY49"/>
    <mergeCell ref="UPN49:UPV49"/>
    <mergeCell ref="UPW49:UQE49"/>
    <mergeCell ref="UQF49:UQN49"/>
    <mergeCell ref="UQO49:UQW49"/>
    <mergeCell ref="UQX49:URF49"/>
    <mergeCell ref="VMA49:VMI49"/>
    <mergeCell ref="VMJ49:VMR49"/>
    <mergeCell ref="VMS49:VNA49"/>
    <mergeCell ref="VNB49:VNJ49"/>
    <mergeCell ref="VNK49:VNS49"/>
    <mergeCell ref="VKH49:VKP49"/>
    <mergeCell ref="VKQ49:VKY49"/>
    <mergeCell ref="VKZ49:VLH49"/>
    <mergeCell ref="VLI49:VLQ49"/>
    <mergeCell ref="VLR49:VLZ49"/>
    <mergeCell ref="VIO49:VIW49"/>
    <mergeCell ref="VIX49:VJF49"/>
    <mergeCell ref="VJG49:VJO49"/>
    <mergeCell ref="VJP49:VJX49"/>
    <mergeCell ref="VJY49:VKG49"/>
    <mergeCell ref="VGV49:VHD49"/>
    <mergeCell ref="VHE49:VHM49"/>
    <mergeCell ref="VHN49:VHV49"/>
    <mergeCell ref="VHW49:VIE49"/>
    <mergeCell ref="VIF49:VIN49"/>
    <mergeCell ref="VFC49:VFK49"/>
    <mergeCell ref="VFL49:VFT49"/>
    <mergeCell ref="VFU49:VGC49"/>
    <mergeCell ref="VGD49:VGL49"/>
    <mergeCell ref="VGM49:VGU49"/>
    <mergeCell ref="VDJ49:VDR49"/>
    <mergeCell ref="VDS49:VEA49"/>
    <mergeCell ref="VEB49:VEJ49"/>
    <mergeCell ref="VEK49:VES49"/>
    <mergeCell ref="VET49:VFB49"/>
    <mergeCell ref="VBQ49:VBY49"/>
    <mergeCell ref="VBZ49:VCH49"/>
    <mergeCell ref="VCI49:VCQ49"/>
    <mergeCell ref="VCR49:VCZ49"/>
    <mergeCell ref="VDA49:VDI49"/>
    <mergeCell ref="VYD49:VYL49"/>
    <mergeCell ref="VYM49:VYU49"/>
    <mergeCell ref="VYV49:VZD49"/>
    <mergeCell ref="VZE49:VZM49"/>
    <mergeCell ref="VZN49:VZV49"/>
    <mergeCell ref="VWK49:VWS49"/>
    <mergeCell ref="VWT49:VXB49"/>
    <mergeCell ref="VXC49:VXK49"/>
    <mergeCell ref="VXL49:VXT49"/>
    <mergeCell ref="VXU49:VYC49"/>
    <mergeCell ref="VUR49:VUZ49"/>
    <mergeCell ref="VVA49:VVI49"/>
    <mergeCell ref="VVJ49:VVR49"/>
    <mergeCell ref="VVS49:VWA49"/>
    <mergeCell ref="VWB49:VWJ49"/>
    <mergeCell ref="VSY49:VTG49"/>
    <mergeCell ref="VTH49:VTP49"/>
    <mergeCell ref="VTQ49:VTY49"/>
    <mergeCell ref="VTZ49:VUH49"/>
    <mergeCell ref="VUI49:VUQ49"/>
    <mergeCell ref="VRF49:VRN49"/>
    <mergeCell ref="VRO49:VRW49"/>
    <mergeCell ref="VRX49:VSF49"/>
    <mergeCell ref="VSG49:VSO49"/>
    <mergeCell ref="VSP49:VSX49"/>
    <mergeCell ref="VPM49:VPU49"/>
    <mergeCell ref="VPV49:VQD49"/>
    <mergeCell ref="VQE49:VQM49"/>
    <mergeCell ref="VQN49:VQV49"/>
    <mergeCell ref="VQW49:VRE49"/>
    <mergeCell ref="VNT49:VOB49"/>
    <mergeCell ref="VOC49:VOK49"/>
    <mergeCell ref="VOL49:VOT49"/>
    <mergeCell ref="VOU49:VPC49"/>
    <mergeCell ref="VPD49:VPL49"/>
    <mergeCell ref="WKG49:WKO49"/>
    <mergeCell ref="WKP49:WKX49"/>
    <mergeCell ref="WKY49:WLG49"/>
    <mergeCell ref="WLH49:WLP49"/>
    <mergeCell ref="WLQ49:WLY49"/>
    <mergeCell ref="WIN49:WIV49"/>
    <mergeCell ref="WIW49:WJE49"/>
    <mergeCell ref="WJF49:WJN49"/>
    <mergeCell ref="WJO49:WJW49"/>
    <mergeCell ref="WJX49:WKF49"/>
    <mergeCell ref="WGU49:WHC49"/>
    <mergeCell ref="WHD49:WHL49"/>
    <mergeCell ref="WHM49:WHU49"/>
    <mergeCell ref="WHV49:WID49"/>
    <mergeCell ref="WIE49:WIM49"/>
    <mergeCell ref="WFB49:WFJ49"/>
    <mergeCell ref="WFK49:WFS49"/>
    <mergeCell ref="WFT49:WGB49"/>
    <mergeCell ref="WGC49:WGK49"/>
    <mergeCell ref="WGL49:WGT49"/>
    <mergeCell ref="WDI49:WDQ49"/>
    <mergeCell ref="WDR49:WDZ49"/>
    <mergeCell ref="WEA49:WEI49"/>
    <mergeCell ref="WEJ49:WER49"/>
    <mergeCell ref="WES49:WFA49"/>
    <mergeCell ref="WBP49:WBX49"/>
    <mergeCell ref="WBY49:WCG49"/>
    <mergeCell ref="WCH49:WCP49"/>
    <mergeCell ref="WCQ49:WCY49"/>
    <mergeCell ref="WCZ49:WDH49"/>
    <mergeCell ref="VZW49:WAE49"/>
    <mergeCell ref="WAF49:WAN49"/>
    <mergeCell ref="WAO49:WAW49"/>
    <mergeCell ref="WAX49:WBF49"/>
    <mergeCell ref="WBG49:WBO49"/>
    <mergeCell ref="WZD49:WZL49"/>
    <mergeCell ref="WZM49:WZU49"/>
    <mergeCell ref="WWJ49:WWR49"/>
    <mergeCell ref="WWS49:WXA49"/>
    <mergeCell ref="WXB49:WXJ49"/>
    <mergeCell ref="WXK49:WXS49"/>
    <mergeCell ref="WXT49:WYB49"/>
    <mergeCell ref="WUQ49:WUY49"/>
    <mergeCell ref="WUZ49:WVH49"/>
    <mergeCell ref="WVI49:WVQ49"/>
    <mergeCell ref="WVR49:WVZ49"/>
    <mergeCell ref="WWA49:WWI49"/>
    <mergeCell ref="WSX49:WTF49"/>
    <mergeCell ref="WTG49:WTO49"/>
    <mergeCell ref="WTP49:WTX49"/>
    <mergeCell ref="WTY49:WUG49"/>
    <mergeCell ref="WUH49:WUP49"/>
    <mergeCell ref="WRE49:WRM49"/>
    <mergeCell ref="WRN49:WRV49"/>
    <mergeCell ref="WRW49:WSE49"/>
    <mergeCell ref="WSF49:WSN49"/>
    <mergeCell ref="WSO49:WSW49"/>
    <mergeCell ref="WPL49:WPT49"/>
    <mergeCell ref="WPU49:WQC49"/>
    <mergeCell ref="WQD49:WQL49"/>
    <mergeCell ref="WQM49:WQU49"/>
    <mergeCell ref="WQV49:WRD49"/>
    <mergeCell ref="WNS49:WOA49"/>
    <mergeCell ref="WOB49:WOJ49"/>
    <mergeCell ref="WOK49:WOS49"/>
    <mergeCell ref="WOT49:WPB49"/>
    <mergeCell ref="WPC49:WPK49"/>
    <mergeCell ref="WLZ49:WMH49"/>
    <mergeCell ref="WMI49:WMQ49"/>
    <mergeCell ref="WMR49:WMZ49"/>
    <mergeCell ref="WNA49:WNI49"/>
    <mergeCell ref="WNJ49:WNR49"/>
    <mergeCell ref="NF50:NN50"/>
    <mergeCell ref="NO50:NW50"/>
    <mergeCell ref="NX50:OF50"/>
    <mergeCell ref="OG50:OO50"/>
    <mergeCell ref="OP50:OX50"/>
    <mergeCell ref="LM50:LU50"/>
    <mergeCell ref="LV50:MD50"/>
    <mergeCell ref="ME50:MM50"/>
    <mergeCell ref="MN50:MV50"/>
    <mergeCell ref="MW50:NE50"/>
    <mergeCell ref="JT50:KB50"/>
    <mergeCell ref="KC50:KK50"/>
    <mergeCell ref="KL50:KT50"/>
    <mergeCell ref="KU50:LC50"/>
    <mergeCell ref="LD50:LL50"/>
    <mergeCell ref="IA50:II50"/>
    <mergeCell ref="IJ50:IR50"/>
    <mergeCell ref="IS50:JA50"/>
    <mergeCell ref="JB50:JJ50"/>
    <mergeCell ref="JK50:JS50"/>
    <mergeCell ref="GH50:GP50"/>
    <mergeCell ref="GQ50:GY50"/>
    <mergeCell ref="GZ50:HH50"/>
    <mergeCell ref="HI50:HQ50"/>
    <mergeCell ref="HR50:HZ50"/>
    <mergeCell ref="EO50:EW50"/>
    <mergeCell ref="EX50:FF50"/>
    <mergeCell ref="FG50:FO50"/>
    <mergeCell ref="FP50:FX50"/>
    <mergeCell ref="FY50:GG50"/>
    <mergeCell ref="XFA49:XFD49"/>
    <mergeCell ref="J50:R50"/>
    <mergeCell ref="S50:AA50"/>
    <mergeCell ref="AB50:AJ50"/>
    <mergeCell ref="AK50:AS50"/>
    <mergeCell ref="AT50:BB50"/>
    <mergeCell ref="BC50:BK50"/>
    <mergeCell ref="BL50:BT50"/>
    <mergeCell ref="BU50:CC50"/>
    <mergeCell ref="CD50:CL50"/>
    <mergeCell ref="CM50:CU50"/>
    <mergeCell ref="CV50:DD50"/>
    <mergeCell ref="DE50:DM50"/>
    <mergeCell ref="DN50:DV50"/>
    <mergeCell ref="DW50:EE50"/>
    <mergeCell ref="EF50:EN50"/>
    <mergeCell ref="XDH49:XDP49"/>
    <mergeCell ref="XDQ49:XDY49"/>
    <mergeCell ref="XDZ49:XEH49"/>
    <mergeCell ref="XEI49:XEQ49"/>
    <mergeCell ref="XER49:XEZ49"/>
    <mergeCell ref="XBO49:XBW49"/>
    <mergeCell ref="XBX49:XCF49"/>
    <mergeCell ref="XCG49:XCO49"/>
    <mergeCell ref="XCP49:XCX49"/>
    <mergeCell ref="XCY49:XDG49"/>
    <mergeCell ref="WZV49:XAD49"/>
    <mergeCell ref="XAE49:XAM49"/>
    <mergeCell ref="XAN49:XAV49"/>
    <mergeCell ref="XAW49:XBE49"/>
    <mergeCell ref="XBF49:XBN49"/>
    <mergeCell ref="WYC49:WYK49"/>
    <mergeCell ref="WYL49:WYT49"/>
    <mergeCell ref="WYU49:WZC49"/>
    <mergeCell ref="ZI50:ZQ50"/>
    <mergeCell ref="ZR50:ZZ50"/>
    <mergeCell ref="AAA50:AAI50"/>
    <mergeCell ref="AAJ50:AAR50"/>
    <mergeCell ref="AAS50:ABA50"/>
    <mergeCell ref="XP50:XX50"/>
    <mergeCell ref="XY50:YG50"/>
    <mergeCell ref="YH50:YP50"/>
    <mergeCell ref="YQ50:YY50"/>
    <mergeCell ref="YZ50:ZH50"/>
    <mergeCell ref="VW50:WE50"/>
    <mergeCell ref="WF50:WN50"/>
    <mergeCell ref="WO50:WW50"/>
    <mergeCell ref="WX50:XF50"/>
    <mergeCell ref="XG50:XO50"/>
    <mergeCell ref="UD50:UL50"/>
    <mergeCell ref="UM50:UU50"/>
    <mergeCell ref="UV50:VD50"/>
    <mergeCell ref="VE50:VM50"/>
    <mergeCell ref="VN50:VV50"/>
    <mergeCell ref="SK50:SS50"/>
    <mergeCell ref="ST50:TB50"/>
    <mergeCell ref="TC50:TK50"/>
    <mergeCell ref="TL50:TT50"/>
    <mergeCell ref="TU50:UC50"/>
    <mergeCell ref="QR50:QZ50"/>
    <mergeCell ref="RA50:RI50"/>
    <mergeCell ref="RJ50:RR50"/>
    <mergeCell ref="RS50:SA50"/>
    <mergeCell ref="SB50:SJ50"/>
    <mergeCell ref="OY50:PG50"/>
    <mergeCell ref="PH50:PP50"/>
    <mergeCell ref="PQ50:PY50"/>
    <mergeCell ref="PZ50:QH50"/>
    <mergeCell ref="QI50:QQ50"/>
    <mergeCell ref="ALL50:ALT50"/>
    <mergeCell ref="ALU50:AMC50"/>
    <mergeCell ref="AMD50:AML50"/>
    <mergeCell ref="AMM50:AMU50"/>
    <mergeCell ref="AMV50:AND50"/>
    <mergeCell ref="AJS50:AKA50"/>
    <mergeCell ref="AKB50:AKJ50"/>
    <mergeCell ref="AKK50:AKS50"/>
    <mergeCell ref="AKT50:ALB50"/>
    <mergeCell ref="ALC50:ALK50"/>
    <mergeCell ref="AHZ50:AIH50"/>
    <mergeCell ref="AII50:AIQ50"/>
    <mergeCell ref="AIR50:AIZ50"/>
    <mergeCell ref="AJA50:AJI50"/>
    <mergeCell ref="AJJ50:AJR50"/>
    <mergeCell ref="AGG50:AGO50"/>
    <mergeCell ref="AGP50:AGX50"/>
    <mergeCell ref="AGY50:AHG50"/>
    <mergeCell ref="AHH50:AHP50"/>
    <mergeCell ref="AHQ50:AHY50"/>
    <mergeCell ref="AEN50:AEV50"/>
    <mergeCell ref="AEW50:AFE50"/>
    <mergeCell ref="AFF50:AFN50"/>
    <mergeCell ref="AFO50:AFW50"/>
    <mergeCell ref="AFX50:AGF50"/>
    <mergeCell ref="ACU50:ADC50"/>
    <mergeCell ref="ADD50:ADL50"/>
    <mergeCell ref="ADM50:ADU50"/>
    <mergeCell ref="ADV50:AED50"/>
    <mergeCell ref="AEE50:AEM50"/>
    <mergeCell ref="ABB50:ABJ50"/>
    <mergeCell ref="ABK50:ABS50"/>
    <mergeCell ref="ABT50:ACB50"/>
    <mergeCell ref="ACC50:ACK50"/>
    <mergeCell ref="ACL50:ACT50"/>
    <mergeCell ref="AXO50:AXW50"/>
    <mergeCell ref="AXX50:AYF50"/>
    <mergeCell ref="AYG50:AYO50"/>
    <mergeCell ref="AYP50:AYX50"/>
    <mergeCell ref="AYY50:AZG50"/>
    <mergeCell ref="AVV50:AWD50"/>
    <mergeCell ref="AWE50:AWM50"/>
    <mergeCell ref="AWN50:AWV50"/>
    <mergeCell ref="AWW50:AXE50"/>
    <mergeCell ref="AXF50:AXN50"/>
    <mergeCell ref="AUC50:AUK50"/>
    <mergeCell ref="AUL50:AUT50"/>
    <mergeCell ref="AUU50:AVC50"/>
    <mergeCell ref="AVD50:AVL50"/>
    <mergeCell ref="AVM50:AVU50"/>
    <mergeCell ref="ASJ50:ASR50"/>
    <mergeCell ref="ASS50:ATA50"/>
    <mergeCell ref="ATB50:ATJ50"/>
    <mergeCell ref="ATK50:ATS50"/>
    <mergeCell ref="ATT50:AUB50"/>
    <mergeCell ref="AQQ50:AQY50"/>
    <mergeCell ref="AQZ50:ARH50"/>
    <mergeCell ref="ARI50:ARQ50"/>
    <mergeCell ref="ARR50:ARZ50"/>
    <mergeCell ref="ASA50:ASI50"/>
    <mergeCell ref="AOX50:APF50"/>
    <mergeCell ref="APG50:APO50"/>
    <mergeCell ref="APP50:APX50"/>
    <mergeCell ref="APY50:AQG50"/>
    <mergeCell ref="AQH50:AQP50"/>
    <mergeCell ref="ANE50:ANM50"/>
    <mergeCell ref="ANN50:ANV50"/>
    <mergeCell ref="ANW50:AOE50"/>
    <mergeCell ref="AOF50:AON50"/>
    <mergeCell ref="AOO50:AOW50"/>
    <mergeCell ref="BJR50:BJZ50"/>
    <mergeCell ref="BKA50:BKI50"/>
    <mergeCell ref="BKJ50:BKR50"/>
    <mergeCell ref="BKS50:BLA50"/>
    <mergeCell ref="BLB50:BLJ50"/>
    <mergeCell ref="BHY50:BIG50"/>
    <mergeCell ref="BIH50:BIP50"/>
    <mergeCell ref="BIQ50:BIY50"/>
    <mergeCell ref="BIZ50:BJH50"/>
    <mergeCell ref="BJI50:BJQ50"/>
    <mergeCell ref="BGF50:BGN50"/>
    <mergeCell ref="BGO50:BGW50"/>
    <mergeCell ref="BGX50:BHF50"/>
    <mergeCell ref="BHG50:BHO50"/>
    <mergeCell ref="BHP50:BHX50"/>
    <mergeCell ref="BEM50:BEU50"/>
    <mergeCell ref="BEV50:BFD50"/>
    <mergeCell ref="BFE50:BFM50"/>
    <mergeCell ref="BFN50:BFV50"/>
    <mergeCell ref="BFW50:BGE50"/>
    <mergeCell ref="BCT50:BDB50"/>
    <mergeCell ref="BDC50:BDK50"/>
    <mergeCell ref="BDL50:BDT50"/>
    <mergeCell ref="BDU50:BEC50"/>
    <mergeCell ref="BED50:BEL50"/>
    <mergeCell ref="BBA50:BBI50"/>
    <mergeCell ref="BBJ50:BBR50"/>
    <mergeCell ref="BBS50:BCA50"/>
    <mergeCell ref="BCB50:BCJ50"/>
    <mergeCell ref="BCK50:BCS50"/>
    <mergeCell ref="AZH50:AZP50"/>
    <mergeCell ref="AZQ50:AZY50"/>
    <mergeCell ref="AZZ50:BAH50"/>
    <mergeCell ref="BAI50:BAQ50"/>
    <mergeCell ref="BAR50:BAZ50"/>
    <mergeCell ref="BVU50:BWC50"/>
    <mergeCell ref="BWD50:BWL50"/>
    <mergeCell ref="BWM50:BWU50"/>
    <mergeCell ref="BWV50:BXD50"/>
    <mergeCell ref="BXE50:BXM50"/>
    <mergeCell ref="BUB50:BUJ50"/>
    <mergeCell ref="BUK50:BUS50"/>
    <mergeCell ref="BUT50:BVB50"/>
    <mergeCell ref="BVC50:BVK50"/>
    <mergeCell ref="BVL50:BVT50"/>
    <mergeCell ref="BSI50:BSQ50"/>
    <mergeCell ref="BSR50:BSZ50"/>
    <mergeCell ref="BTA50:BTI50"/>
    <mergeCell ref="BTJ50:BTR50"/>
    <mergeCell ref="BTS50:BUA50"/>
    <mergeCell ref="BQP50:BQX50"/>
    <mergeCell ref="BQY50:BRG50"/>
    <mergeCell ref="BRH50:BRP50"/>
    <mergeCell ref="BRQ50:BRY50"/>
    <mergeCell ref="BRZ50:BSH50"/>
    <mergeCell ref="BOW50:BPE50"/>
    <mergeCell ref="BPF50:BPN50"/>
    <mergeCell ref="BPO50:BPW50"/>
    <mergeCell ref="BPX50:BQF50"/>
    <mergeCell ref="BQG50:BQO50"/>
    <mergeCell ref="BND50:BNL50"/>
    <mergeCell ref="BNM50:BNU50"/>
    <mergeCell ref="BNV50:BOD50"/>
    <mergeCell ref="BOE50:BOM50"/>
    <mergeCell ref="BON50:BOV50"/>
    <mergeCell ref="BLK50:BLS50"/>
    <mergeCell ref="BLT50:BMB50"/>
    <mergeCell ref="BMC50:BMK50"/>
    <mergeCell ref="BML50:BMT50"/>
    <mergeCell ref="BMU50:BNC50"/>
    <mergeCell ref="CHX50:CIF50"/>
    <mergeCell ref="CIG50:CIO50"/>
    <mergeCell ref="CIP50:CIX50"/>
    <mergeCell ref="CIY50:CJG50"/>
    <mergeCell ref="CJH50:CJP50"/>
    <mergeCell ref="CGE50:CGM50"/>
    <mergeCell ref="CGN50:CGV50"/>
    <mergeCell ref="CGW50:CHE50"/>
    <mergeCell ref="CHF50:CHN50"/>
    <mergeCell ref="CHO50:CHW50"/>
    <mergeCell ref="CEL50:CET50"/>
    <mergeCell ref="CEU50:CFC50"/>
    <mergeCell ref="CFD50:CFL50"/>
    <mergeCell ref="CFM50:CFU50"/>
    <mergeCell ref="CFV50:CGD50"/>
    <mergeCell ref="CCS50:CDA50"/>
    <mergeCell ref="CDB50:CDJ50"/>
    <mergeCell ref="CDK50:CDS50"/>
    <mergeCell ref="CDT50:CEB50"/>
    <mergeCell ref="CEC50:CEK50"/>
    <mergeCell ref="CAZ50:CBH50"/>
    <mergeCell ref="CBI50:CBQ50"/>
    <mergeCell ref="CBR50:CBZ50"/>
    <mergeCell ref="CCA50:CCI50"/>
    <mergeCell ref="CCJ50:CCR50"/>
    <mergeCell ref="BZG50:BZO50"/>
    <mergeCell ref="BZP50:BZX50"/>
    <mergeCell ref="BZY50:CAG50"/>
    <mergeCell ref="CAH50:CAP50"/>
    <mergeCell ref="CAQ50:CAY50"/>
    <mergeCell ref="BXN50:BXV50"/>
    <mergeCell ref="BXW50:BYE50"/>
    <mergeCell ref="BYF50:BYN50"/>
    <mergeCell ref="BYO50:BYW50"/>
    <mergeCell ref="BYX50:BZF50"/>
    <mergeCell ref="CUA50:CUI50"/>
    <mergeCell ref="CUJ50:CUR50"/>
    <mergeCell ref="CUS50:CVA50"/>
    <mergeCell ref="CVB50:CVJ50"/>
    <mergeCell ref="CVK50:CVS50"/>
    <mergeCell ref="CSH50:CSP50"/>
    <mergeCell ref="CSQ50:CSY50"/>
    <mergeCell ref="CSZ50:CTH50"/>
    <mergeCell ref="CTI50:CTQ50"/>
    <mergeCell ref="CTR50:CTZ50"/>
    <mergeCell ref="CQO50:CQW50"/>
    <mergeCell ref="CQX50:CRF50"/>
    <mergeCell ref="CRG50:CRO50"/>
    <mergeCell ref="CRP50:CRX50"/>
    <mergeCell ref="CRY50:CSG50"/>
    <mergeCell ref="COV50:CPD50"/>
    <mergeCell ref="CPE50:CPM50"/>
    <mergeCell ref="CPN50:CPV50"/>
    <mergeCell ref="CPW50:CQE50"/>
    <mergeCell ref="CQF50:CQN50"/>
    <mergeCell ref="CNC50:CNK50"/>
    <mergeCell ref="CNL50:CNT50"/>
    <mergeCell ref="CNU50:COC50"/>
    <mergeCell ref="COD50:COL50"/>
    <mergeCell ref="COM50:COU50"/>
    <mergeCell ref="CLJ50:CLR50"/>
    <mergeCell ref="CLS50:CMA50"/>
    <mergeCell ref="CMB50:CMJ50"/>
    <mergeCell ref="CMK50:CMS50"/>
    <mergeCell ref="CMT50:CNB50"/>
    <mergeCell ref="CJQ50:CJY50"/>
    <mergeCell ref="CJZ50:CKH50"/>
    <mergeCell ref="CKI50:CKQ50"/>
    <mergeCell ref="CKR50:CKZ50"/>
    <mergeCell ref="CLA50:CLI50"/>
    <mergeCell ref="DGD50:DGL50"/>
    <mergeCell ref="DGM50:DGU50"/>
    <mergeCell ref="DGV50:DHD50"/>
    <mergeCell ref="DHE50:DHM50"/>
    <mergeCell ref="DHN50:DHV50"/>
    <mergeCell ref="DEK50:DES50"/>
    <mergeCell ref="DET50:DFB50"/>
    <mergeCell ref="DFC50:DFK50"/>
    <mergeCell ref="DFL50:DFT50"/>
    <mergeCell ref="DFU50:DGC50"/>
    <mergeCell ref="DCR50:DCZ50"/>
    <mergeCell ref="DDA50:DDI50"/>
    <mergeCell ref="DDJ50:DDR50"/>
    <mergeCell ref="DDS50:DEA50"/>
    <mergeCell ref="DEB50:DEJ50"/>
    <mergeCell ref="DAY50:DBG50"/>
    <mergeCell ref="DBH50:DBP50"/>
    <mergeCell ref="DBQ50:DBY50"/>
    <mergeCell ref="DBZ50:DCH50"/>
    <mergeCell ref="DCI50:DCQ50"/>
    <mergeCell ref="CZF50:CZN50"/>
    <mergeCell ref="CZO50:CZW50"/>
    <mergeCell ref="CZX50:DAF50"/>
    <mergeCell ref="DAG50:DAO50"/>
    <mergeCell ref="DAP50:DAX50"/>
    <mergeCell ref="CXM50:CXU50"/>
    <mergeCell ref="CXV50:CYD50"/>
    <mergeCell ref="CYE50:CYM50"/>
    <mergeCell ref="CYN50:CYV50"/>
    <mergeCell ref="CYW50:CZE50"/>
    <mergeCell ref="CVT50:CWB50"/>
    <mergeCell ref="CWC50:CWK50"/>
    <mergeCell ref="CWL50:CWT50"/>
    <mergeCell ref="CWU50:CXC50"/>
    <mergeCell ref="CXD50:CXL50"/>
    <mergeCell ref="DSG50:DSO50"/>
    <mergeCell ref="DSP50:DSX50"/>
    <mergeCell ref="DSY50:DTG50"/>
    <mergeCell ref="DTH50:DTP50"/>
    <mergeCell ref="DTQ50:DTY50"/>
    <mergeCell ref="DQN50:DQV50"/>
    <mergeCell ref="DQW50:DRE50"/>
    <mergeCell ref="DRF50:DRN50"/>
    <mergeCell ref="DRO50:DRW50"/>
    <mergeCell ref="DRX50:DSF50"/>
    <mergeCell ref="DOU50:DPC50"/>
    <mergeCell ref="DPD50:DPL50"/>
    <mergeCell ref="DPM50:DPU50"/>
    <mergeCell ref="DPV50:DQD50"/>
    <mergeCell ref="DQE50:DQM50"/>
    <mergeCell ref="DNB50:DNJ50"/>
    <mergeCell ref="DNK50:DNS50"/>
    <mergeCell ref="DNT50:DOB50"/>
    <mergeCell ref="DOC50:DOK50"/>
    <mergeCell ref="DOL50:DOT50"/>
    <mergeCell ref="DLI50:DLQ50"/>
    <mergeCell ref="DLR50:DLZ50"/>
    <mergeCell ref="DMA50:DMI50"/>
    <mergeCell ref="DMJ50:DMR50"/>
    <mergeCell ref="DMS50:DNA50"/>
    <mergeCell ref="DJP50:DJX50"/>
    <mergeCell ref="DJY50:DKG50"/>
    <mergeCell ref="DKH50:DKP50"/>
    <mergeCell ref="DKQ50:DKY50"/>
    <mergeCell ref="DKZ50:DLH50"/>
    <mergeCell ref="DHW50:DIE50"/>
    <mergeCell ref="DIF50:DIN50"/>
    <mergeCell ref="DIO50:DIW50"/>
    <mergeCell ref="DIX50:DJF50"/>
    <mergeCell ref="DJG50:DJO50"/>
    <mergeCell ref="EEJ50:EER50"/>
    <mergeCell ref="EES50:EFA50"/>
    <mergeCell ref="EFB50:EFJ50"/>
    <mergeCell ref="EFK50:EFS50"/>
    <mergeCell ref="EFT50:EGB50"/>
    <mergeCell ref="ECQ50:ECY50"/>
    <mergeCell ref="ECZ50:EDH50"/>
    <mergeCell ref="EDI50:EDQ50"/>
    <mergeCell ref="EDR50:EDZ50"/>
    <mergeCell ref="EEA50:EEI50"/>
    <mergeCell ref="EAX50:EBF50"/>
    <mergeCell ref="EBG50:EBO50"/>
    <mergeCell ref="EBP50:EBX50"/>
    <mergeCell ref="EBY50:ECG50"/>
    <mergeCell ref="ECH50:ECP50"/>
    <mergeCell ref="DZE50:DZM50"/>
    <mergeCell ref="DZN50:DZV50"/>
    <mergeCell ref="DZW50:EAE50"/>
    <mergeCell ref="EAF50:EAN50"/>
    <mergeCell ref="EAO50:EAW50"/>
    <mergeCell ref="DXL50:DXT50"/>
    <mergeCell ref="DXU50:DYC50"/>
    <mergeCell ref="DYD50:DYL50"/>
    <mergeCell ref="DYM50:DYU50"/>
    <mergeCell ref="DYV50:DZD50"/>
    <mergeCell ref="DVS50:DWA50"/>
    <mergeCell ref="DWB50:DWJ50"/>
    <mergeCell ref="DWK50:DWS50"/>
    <mergeCell ref="DWT50:DXB50"/>
    <mergeCell ref="DXC50:DXK50"/>
    <mergeCell ref="DTZ50:DUH50"/>
    <mergeCell ref="DUI50:DUQ50"/>
    <mergeCell ref="DUR50:DUZ50"/>
    <mergeCell ref="DVA50:DVI50"/>
    <mergeCell ref="DVJ50:DVR50"/>
    <mergeCell ref="EQM50:EQU50"/>
    <mergeCell ref="EQV50:ERD50"/>
    <mergeCell ref="ERE50:ERM50"/>
    <mergeCell ref="ERN50:ERV50"/>
    <mergeCell ref="ERW50:ESE50"/>
    <mergeCell ref="EOT50:EPB50"/>
    <mergeCell ref="EPC50:EPK50"/>
    <mergeCell ref="EPL50:EPT50"/>
    <mergeCell ref="EPU50:EQC50"/>
    <mergeCell ref="EQD50:EQL50"/>
    <mergeCell ref="ENA50:ENI50"/>
    <mergeCell ref="ENJ50:ENR50"/>
    <mergeCell ref="ENS50:EOA50"/>
    <mergeCell ref="EOB50:EOJ50"/>
    <mergeCell ref="EOK50:EOS50"/>
    <mergeCell ref="ELH50:ELP50"/>
    <mergeCell ref="ELQ50:ELY50"/>
    <mergeCell ref="ELZ50:EMH50"/>
    <mergeCell ref="EMI50:EMQ50"/>
    <mergeCell ref="EMR50:EMZ50"/>
    <mergeCell ref="EJO50:EJW50"/>
    <mergeCell ref="EJX50:EKF50"/>
    <mergeCell ref="EKG50:EKO50"/>
    <mergeCell ref="EKP50:EKX50"/>
    <mergeCell ref="EKY50:ELG50"/>
    <mergeCell ref="EHV50:EID50"/>
    <mergeCell ref="EIE50:EIM50"/>
    <mergeCell ref="EIN50:EIV50"/>
    <mergeCell ref="EIW50:EJE50"/>
    <mergeCell ref="EJF50:EJN50"/>
    <mergeCell ref="EGC50:EGK50"/>
    <mergeCell ref="EGL50:EGT50"/>
    <mergeCell ref="EGU50:EHC50"/>
    <mergeCell ref="EHD50:EHL50"/>
    <mergeCell ref="EHM50:EHU50"/>
    <mergeCell ref="FCP50:FCX50"/>
    <mergeCell ref="FCY50:FDG50"/>
    <mergeCell ref="FDH50:FDP50"/>
    <mergeCell ref="FDQ50:FDY50"/>
    <mergeCell ref="FDZ50:FEH50"/>
    <mergeCell ref="FAW50:FBE50"/>
    <mergeCell ref="FBF50:FBN50"/>
    <mergeCell ref="FBO50:FBW50"/>
    <mergeCell ref="FBX50:FCF50"/>
    <mergeCell ref="FCG50:FCO50"/>
    <mergeCell ref="EZD50:EZL50"/>
    <mergeCell ref="EZM50:EZU50"/>
    <mergeCell ref="EZV50:FAD50"/>
    <mergeCell ref="FAE50:FAM50"/>
    <mergeCell ref="FAN50:FAV50"/>
    <mergeCell ref="EXK50:EXS50"/>
    <mergeCell ref="EXT50:EYB50"/>
    <mergeCell ref="EYC50:EYK50"/>
    <mergeCell ref="EYL50:EYT50"/>
    <mergeCell ref="EYU50:EZC50"/>
    <mergeCell ref="EVR50:EVZ50"/>
    <mergeCell ref="EWA50:EWI50"/>
    <mergeCell ref="EWJ50:EWR50"/>
    <mergeCell ref="EWS50:EXA50"/>
    <mergeCell ref="EXB50:EXJ50"/>
    <mergeCell ref="ETY50:EUG50"/>
    <mergeCell ref="EUH50:EUP50"/>
    <mergeCell ref="EUQ50:EUY50"/>
    <mergeCell ref="EUZ50:EVH50"/>
    <mergeCell ref="EVI50:EVQ50"/>
    <mergeCell ref="ESF50:ESN50"/>
    <mergeCell ref="ESO50:ESW50"/>
    <mergeCell ref="ESX50:ETF50"/>
    <mergeCell ref="ETG50:ETO50"/>
    <mergeCell ref="ETP50:ETX50"/>
    <mergeCell ref="FOS50:FPA50"/>
    <mergeCell ref="FPB50:FPJ50"/>
    <mergeCell ref="FPK50:FPS50"/>
    <mergeCell ref="FPT50:FQB50"/>
    <mergeCell ref="FQC50:FQK50"/>
    <mergeCell ref="FMZ50:FNH50"/>
    <mergeCell ref="FNI50:FNQ50"/>
    <mergeCell ref="FNR50:FNZ50"/>
    <mergeCell ref="FOA50:FOI50"/>
    <mergeCell ref="FOJ50:FOR50"/>
    <mergeCell ref="FLG50:FLO50"/>
    <mergeCell ref="FLP50:FLX50"/>
    <mergeCell ref="FLY50:FMG50"/>
    <mergeCell ref="FMH50:FMP50"/>
    <mergeCell ref="FMQ50:FMY50"/>
    <mergeCell ref="FJN50:FJV50"/>
    <mergeCell ref="FJW50:FKE50"/>
    <mergeCell ref="FKF50:FKN50"/>
    <mergeCell ref="FKO50:FKW50"/>
    <mergeCell ref="FKX50:FLF50"/>
    <mergeCell ref="FHU50:FIC50"/>
    <mergeCell ref="FID50:FIL50"/>
    <mergeCell ref="FIM50:FIU50"/>
    <mergeCell ref="FIV50:FJD50"/>
    <mergeCell ref="FJE50:FJM50"/>
    <mergeCell ref="FGB50:FGJ50"/>
    <mergeCell ref="FGK50:FGS50"/>
    <mergeCell ref="FGT50:FHB50"/>
    <mergeCell ref="FHC50:FHK50"/>
    <mergeCell ref="FHL50:FHT50"/>
    <mergeCell ref="FEI50:FEQ50"/>
    <mergeCell ref="FER50:FEZ50"/>
    <mergeCell ref="FFA50:FFI50"/>
    <mergeCell ref="FFJ50:FFR50"/>
    <mergeCell ref="FFS50:FGA50"/>
    <mergeCell ref="GAV50:GBD50"/>
    <mergeCell ref="GBE50:GBM50"/>
    <mergeCell ref="GBN50:GBV50"/>
    <mergeCell ref="GBW50:GCE50"/>
    <mergeCell ref="GCF50:GCN50"/>
    <mergeCell ref="FZC50:FZK50"/>
    <mergeCell ref="FZL50:FZT50"/>
    <mergeCell ref="FZU50:GAC50"/>
    <mergeCell ref="GAD50:GAL50"/>
    <mergeCell ref="GAM50:GAU50"/>
    <mergeCell ref="FXJ50:FXR50"/>
    <mergeCell ref="FXS50:FYA50"/>
    <mergeCell ref="FYB50:FYJ50"/>
    <mergeCell ref="FYK50:FYS50"/>
    <mergeCell ref="FYT50:FZB50"/>
    <mergeCell ref="FVQ50:FVY50"/>
    <mergeCell ref="FVZ50:FWH50"/>
    <mergeCell ref="FWI50:FWQ50"/>
    <mergeCell ref="FWR50:FWZ50"/>
    <mergeCell ref="FXA50:FXI50"/>
    <mergeCell ref="FTX50:FUF50"/>
    <mergeCell ref="FUG50:FUO50"/>
    <mergeCell ref="FUP50:FUX50"/>
    <mergeCell ref="FUY50:FVG50"/>
    <mergeCell ref="FVH50:FVP50"/>
    <mergeCell ref="FSE50:FSM50"/>
    <mergeCell ref="FSN50:FSV50"/>
    <mergeCell ref="FSW50:FTE50"/>
    <mergeCell ref="FTF50:FTN50"/>
    <mergeCell ref="FTO50:FTW50"/>
    <mergeCell ref="FQL50:FQT50"/>
    <mergeCell ref="FQU50:FRC50"/>
    <mergeCell ref="FRD50:FRL50"/>
    <mergeCell ref="FRM50:FRU50"/>
    <mergeCell ref="FRV50:FSD50"/>
    <mergeCell ref="GMY50:GNG50"/>
    <mergeCell ref="GNH50:GNP50"/>
    <mergeCell ref="GNQ50:GNY50"/>
    <mergeCell ref="GNZ50:GOH50"/>
    <mergeCell ref="GOI50:GOQ50"/>
    <mergeCell ref="GLF50:GLN50"/>
    <mergeCell ref="GLO50:GLW50"/>
    <mergeCell ref="GLX50:GMF50"/>
    <mergeCell ref="GMG50:GMO50"/>
    <mergeCell ref="GMP50:GMX50"/>
    <mergeCell ref="GJM50:GJU50"/>
    <mergeCell ref="GJV50:GKD50"/>
    <mergeCell ref="GKE50:GKM50"/>
    <mergeCell ref="GKN50:GKV50"/>
    <mergeCell ref="GKW50:GLE50"/>
    <mergeCell ref="GHT50:GIB50"/>
    <mergeCell ref="GIC50:GIK50"/>
    <mergeCell ref="GIL50:GIT50"/>
    <mergeCell ref="GIU50:GJC50"/>
    <mergeCell ref="GJD50:GJL50"/>
    <mergeCell ref="GGA50:GGI50"/>
    <mergeCell ref="GGJ50:GGR50"/>
    <mergeCell ref="GGS50:GHA50"/>
    <mergeCell ref="GHB50:GHJ50"/>
    <mergeCell ref="GHK50:GHS50"/>
    <mergeCell ref="GEH50:GEP50"/>
    <mergeCell ref="GEQ50:GEY50"/>
    <mergeCell ref="GEZ50:GFH50"/>
    <mergeCell ref="GFI50:GFQ50"/>
    <mergeCell ref="GFR50:GFZ50"/>
    <mergeCell ref="GCO50:GCW50"/>
    <mergeCell ref="GCX50:GDF50"/>
    <mergeCell ref="GDG50:GDO50"/>
    <mergeCell ref="GDP50:GDX50"/>
    <mergeCell ref="GDY50:GEG50"/>
    <mergeCell ref="GZB50:GZJ50"/>
    <mergeCell ref="GZK50:GZS50"/>
    <mergeCell ref="GZT50:HAB50"/>
    <mergeCell ref="HAC50:HAK50"/>
    <mergeCell ref="HAL50:HAT50"/>
    <mergeCell ref="GXI50:GXQ50"/>
    <mergeCell ref="GXR50:GXZ50"/>
    <mergeCell ref="GYA50:GYI50"/>
    <mergeCell ref="GYJ50:GYR50"/>
    <mergeCell ref="GYS50:GZA50"/>
    <mergeCell ref="GVP50:GVX50"/>
    <mergeCell ref="GVY50:GWG50"/>
    <mergeCell ref="GWH50:GWP50"/>
    <mergeCell ref="GWQ50:GWY50"/>
    <mergeCell ref="GWZ50:GXH50"/>
    <mergeCell ref="GTW50:GUE50"/>
    <mergeCell ref="GUF50:GUN50"/>
    <mergeCell ref="GUO50:GUW50"/>
    <mergeCell ref="GUX50:GVF50"/>
    <mergeCell ref="GVG50:GVO50"/>
    <mergeCell ref="GSD50:GSL50"/>
    <mergeCell ref="GSM50:GSU50"/>
    <mergeCell ref="GSV50:GTD50"/>
    <mergeCell ref="GTE50:GTM50"/>
    <mergeCell ref="GTN50:GTV50"/>
    <mergeCell ref="GQK50:GQS50"/>
    <mergeCell ref="GQT50:GRB50"/>
    <mergeCell ref="GRC50:GRK50"/>
    <mergeCell ref="GRL50:GRT50"/>
    <mergeCell ref="GRU50:GSC50"/>
    <mergeCell ref="GOR50:GOZ50"/>
    <mergeCell ref="GPA50:GPI50"/>
    <mergeCell ref="GPJ50:GPR50"/>
    <mergeCell ref="GPS50:GQA50"/>
    <mergeCell ref="GQB50:GQJ50"/>
    <mergeCell ref="HLE50:HLM50"/>
    <mergeCell ref="HLN50:HLV50"/>
    <mergeCell ref="HLW50:HME50"/>
    <mergeCell ref="HMF50:HMN50"/>
    <mergeCell ref="HMO50:HMW50"/>
    <mergeCell ref="HJL50:HJT50"/>
    <mergeCell ref="HJU50:HKC50"/>
    <mergeCell ref="HKD50:HKL50"/>
    <mergeCell ref="HKM50:HKU50"/>
    <mergeCell ref="HKV50:HLD50"/>
    <mergeCell ref="HHS50:HIA50"/>
    <mergeCell ref="HIB50:HIJ50"/>
    <mergeCell ref="HIK50:HIS50"/>
    <mergeCell ref="HIT50:HJB50"/>
    <mergeCell ref="HJC50:HJK50"/>
    <mergeCell ref="HFZ50:HGH50"/>
    <mergeCell ref="HGI50:HGQ50"/>
    <mergeCell ref="HGR50:HGZ50"/>
    <mergeCell ref="HHA50:HHI50"/>
    <mergeCell ref="HHJ50:HHR50"/>
    <mergeCell ref="HEG50:HEO50"/>
    <mergeCell ref="HEP50:HEX50"/>
    <mergeCell ref="HEY50:HFG50"/>
    <mergeCell ref="HFH50:HFP50"/>
    <mergeCell ref="HFQ50:HFY50"/>
    <mergeCell ref="HCN50:HCV50"/>
    <mergeCell ref="HCW50:HDE50"/>
    <mergeCell ref="HDF50:HDN50"/>
    <mergeCell ref="HDO50:HDW50"/>
    <mergeCell ref="HDX50:HEF50"/>
    <mergeCell ref="HAU50:HBC50"/>
    <mergeCell ref="HBD50:HBL50"/>
    <mergeCell ref="HBM50:HBU50"/>
    <mergeCell ref="HBV50:HCD50"/>
    <mergeCell ref="HCE50:HCM50"/>
    <mergeCell ref="HXH50:HXP50"/>
    <mergeCell ref="HXQ50:HXY50"/>
    <mergeCell ref="HXZ50:HYH50"/>
    <mergeCell ref="HYI50:HYQ50"/>
    <mergeCell ref="HYR50:HYZ50"/>
    <mergeCell ref="HVO50:HVW50"/>
    <mergeCell ref="HVX50:HWF50"/>
    <mergeCell ref="HWG50:HWO50"/>
    <mergeCell ref="HWP50:HWX50"/>
    <mergeCell ref="HWY50:HXG50"/>
    <mergeCell ref="HTV50:HUD50"/>
    <mergeCell ref="HUE50:HUM50"/>
    <mergeCell ref="HUN50:HUV50"/>
    <mergeCell ref="HUW50:HVE50"/>
    <mergeCell ref="HVF50:HVN50"/>
    <mergeCell ref="HSC50:HSK50"/>
    <mergeCell ref="HSL50:HST50"/>
    <mergeCell ref="HSU50:HTC50"/>
    <mergeCell ref="HTD50:HTL50"/>
    <mergeCell ref="HTM50:HTU50"/>
    <mergeCell ref="HQJ50:HQR50"/>
    <mergeCell ref="HQS50:HRA50"/>
    <mergeCell ref="HRB50:HRJ50"/>
    <mergeCell ref="HRK50:HRS50"/>
    <mergeCell ref="HRT50:HSB50"/>
    <mergeCell ref="HOQ50:HOY50"/>
    <mergeCell ref="HOZ50:HPH50"/>
    <mergeCell ref="HPI50:HPQ50"/>
    <mergeCell ref="HPR50:HPZ50"/>
    <mergeCell ref="HQA50:HQI50"/>
    <mergeCell ref="HMX50:HNF50"/>
    <mergeCell ref="HNG50:HNO50"/>
    <mergeCell ref="HNP50:HNX50"/>
    <mergeCell ref="HNY50:HOG50"/>
    <mergeCell ref="HOH50:HOP50"/>
    <mergeCell ref="IJK50:IJS50"/>
    <mergeCell ref="IJT50:IKB50"/>
    <mergeCell ref="IKC50:IKK50"/>
    <mergeCell ref="IKL50:IKT50"/>
    <mergeCell ref="IKU50:ILC50"/>
    <mergeCell ref="IHR50:IHZ50"/>
    <mergeCell ref="IIA50:III50"/>
    <mergeCell ref="IIJ50:IIR50"/>
    <mergeCell ref="IIS50:IJA50"/>
    <mergeCell ref="IJB50:IJJ50"/>
    <mergeCell ref="IFY50:IGG50"/>
    <mergeCell ref="IGH50:IGP50"/>
    <mergeCell ref="IGQ50:IGY50"/>
    <mergeCell ref="IGZ50:IHH50"/>
    <mergeCell ref="IHI50:IHQ50"/>
    <mergeCell ref="IEF50:IEN50"/>
    <mergeCell ref="IEO50:IEW50"/>
    <mergeCell ref="IEX50:IFF50"/>
    <mergeCell ref="IFG50:IFO50"/>
    <mergeCell ref="IFP50:IFX50"/>
    <mergeCell ref="ICM50:ICU50"/>
    <mergeCell ref="ICV50:IDD50"/>
    <mergeCell ref="IDE50:IDM50"/>
    <mergeCell ref="IDN50:IDV50"/>
    <mergeCell ref="IDW50:IEE50"/>
    <mergeCell ref="IAT50:IBB50"/>
    <mergeCell ref="IBC50:IBK50"/>
    <mergeCell ref="IBL50:IBT50"/>
    <mergeCell ref="IBU50:ICC50"/>
    <mergeCell ref="ICD50:ICL50"/>
    <mergeCell ref="HZA50:HZI50"/>
    <mergeCell ref="HZJ50:HZR50"/>
    <mergeCell ref="HZS50:IAA50"/>
    <mergeCell ref="IAB50:IAJ50"/>
    <mergeCell ref="IAK50:IAS50"/>
    <mergeCell ref="IVN50:IVV50"/>
    <mergeCell ref="IVW50:IWE50"/>
    <mergeCell ref="IWF50:IWN50"/>
    <mergeCell ref="IWO50:IWW50"/>
    <mergeCell ref="IWX50:IXF50"/>
    <mergeCell ref="ITU50:IUC50"/>
    <mergeCell ref="IUD50:IUL50"/>
    <mergeCell ref="IUM50:IUU50"/>
    <mergeCell ref="IUV50:IVD50"/>
    <mergeCell ref="IVE50:IVM50"/>
    <mergeCell ref="ISB50:ISJ50"/>
    <mergeCell ref="ISK50:ISS50"/>
    <mergeCell ref="IST50:ITB50"/>
    <mergeCell ref="ITC50:ITK50"/>
    <mergeCell ref="ITL50:ITT50"/>
    <mergeCell ref="IQI50:IQQ50"/>
    <mergeCell ref="IQR50:IQZ50"/>
    <mergeCell ref="IRA50:IRI50"/>
    <mergeCell ref="IRJ50:IRR50"/>
    <mergeCell ref="IRS50:ISA50"/>
    <mergeCell ref="IOP50:IOX50"/>
    <mergeCell ref="IOY50:IPG50"/>
    <mergeCell ref="IPH50:IPP50"/>
    <mergeCell ref="IPQ50:IPY50"/>
    <mergeCell ref="IPZ50:IQH50"/>
    <mergeCell ref="IMW50:INE50"/>
    <mergeCell ref="INF50:INN50"/>
    <mergeCell ref="INO50:INW50"/>
    <mergeCell ref="INX50:IOF50"/>
    <mergeCell ref="IOG50:IOO50"/>
    <mergeCell ref="ILD50:ILL50"/>
    <mergeCell ref="ILM50:ILU50"/>
    <mergeCell ref="ILV50:IMD50"/>
    <mergeCell ref="IME50:IMM50"/>
    <mergeCell ref="IMN50:IMV50"/>
    <mergeCell ref="JHQ50:JHY50"/>
    <mergeCell ref="JHZ50:JIH50"/>
    <mergeCell ref="JII50:JIQ50"/>
    <mergeCell ref="JIR50:JIZ50"/>
    <mergeCell ref="JJA50:JJI50"/>
    <mergeCell ref="JFX50:JGF50"/>
    <mergeCell ref="JGG50:JGO50"/>
    <mergeCell ref="JGP50:JGX50"/>
    <mergeCell ref="JGY50:JHG50"/>
    <mergeCell ref="JHH50:JHP50"/>
    <mergeCell ref="JEE50:JEM50"/>
    <mergeCell ref="JEN50:JEV50"/>
    <mergeCell ref="JEW50:JFE50"/>
    <mergeCell ref="JFF50:JFN50"/>
    <mergeCell ref="JFO50:JFW50"/>
    <mergeCell ref="JCL50:JCT50"/>
    <mergeCell ref="JCU50:JDC50"/>
    <mergeCell ref="JDD50:JDL50"/>
    <mergeCell ref="JDM50:JDU50"/>
    <mergeCell ref="JDV50:JED50"/>
    <mergeCell ref="JAS50:JBA50"/>
    <mergeCell ref="JBB50:JBJ50"/>
    <mergeCell ref="JBK50:JBS50"/>
    <mergeCell ref="JBT50:JCB50"/>
    <mergeCell ref="JCC50:JCK50"/>
    <mergeCell ref="IYZ50:IZH50"/>
    <mergeCell ref="IZI50:IZQ50"/>
    <mergeCell ref="IZR50:IZZ50"/>
    <mergeCell ref="JAA50:JAI50"/>
    <mergeCell ref="JAJ50:JAR50"/>
    <mergeCell ref="IXG50:IXO50"/>
    <mergeCell ref="IXP50:IXX50"/>
    <mergeCell ref="IXY50:IYG50"/>
    <mergeCell ref="IYH50:IYP50"/>
    <mergeCell ref="IYQ50:IYY50"/>
    <mergeCell ref="JTT50:JUB50"/>
    <mergeCell ref="JUC50:JUK50"/>
    <mergeCell ref="JUL50:JUT50"/>
    <mergeCell ref="JUU50:JVC50"/>
    <mergeCell ref="JVD50:JVL50"/>
    <mergeCell ref="JSA50:JSI50"/>
    <mergeCell ref="JSJ50:JSR50"/>
    <mergeCell ref="JSS50:JTA50"/>
    <mergeCell ref="JTB50:JTJ50"/>
    <mergeCell ref="JTK50:JTS50"/>
    <mergeCell ref="JQH50:JQP50"/>
    <mergeCell ref="JQQ50:JQY50"/>
    <mergeCell ref="JQZ50:JRH50"/>
    <mergeCell ref="JRI50:JRQ50"/>
    <mergeCell ref="JRR50:JRZ50"/>
    <mergeCell ref="JOO50:JOW50"/>
    <mergeCell ref="JOX50:JPF50"/>
    <mergeCell ref="JPG50:JPO50"/>
    <mergeCell ref="JPP50:JPX50"/>
    <mergeCell ref="JPY50:JQG50"/>
    <mergeCell ref="JMV50:JND50"/>
    <mergeCell ref="JNE50:JNM50"/>
    <mergeCell ref="JNN50:JNV50"/>
    <mergeCell ref="JNW50:JOE50"/>
    <mergeCell ref="JOF50:JON50"/>
    <mergeCell ref="JLC50:JLK50"/>
    <mergeCell ref="JLL50:JLT50"/>
    <mergeCell ref="JLU50:JMC50"/>
    <mergeCell ref="JMD50:JML50"/>
    <mergeCell ref="JMM50:JMU50"/>
    <mergeCell ref="JJJ50:JJR50"/>
    <mergeCell ref="JJS50:JKA50"/>
    <mergeCell ref="JKB50:JKJ50"/>
    <mergeCell ref="JKK50:JKS50"/>
    <mergeCell ref="JKT50:JLB50"/>
    <mergeCell ref="KFW50:KGE50"/>
    <mergeCell ref="KGF50:KGN50"/>
    <mergeCell ref="KGO50:KGW50"/>
    <mergeCell ref="KGX50:KHF50"/>
    <mergeCell ref="KHG50:KHO50"/>
    <mergeCell ref="KED50:KEL50"/>
    <mergeCell ref="KEM50:KEU50"/>
    <mergeCell ref="KEV50:KFD50"/>
    <mergeCell ref="KFE50:KFM50"/>
    <mergeCell ref="KFN50:KFV50"/>
    <mergeCell ref="KCK50:KCS50"/>
    <mergeCell ref="KCT50:KDB50"/>
    <mergeCell ref="KDC50:KDK50"/>
    <mergeCell ref="KDL50:KDT50"/>
    <mergeCell ref="KDU50:KEC50"/>
    <mergeCell ref="KAR50:KAZ50"/>
    <mergeCell ref="KBA50:KBI50"/>
    <mergeCell ref="KBJ50:KBR50"/>
    <mergeCell ref="KBS50:KCA50"/>
    <mergeCell ref="KCB50:KCJ50"/>
    <mergeCell ref="JYY50:JZG50"/>
    <mergeCell ref="JZH50:JZP50"/>
    <mergeCell ref="JZQ50:JZY50"/>
    <mergeCell ref="JZZ50:KAH50"/>
    <mergeCell ref="KAI50:KAQ50"/>
    <mergeCell ref="JXF50:JXN50"/>
    <mergeCell ref="JXO50:JXW50"/>
    <mergeCell ref="JXX50:JYF50"/>
    <mergeCell ref="JYG50:JYO50"/>
    <mergeCell ref="JYP50:JYX50"/>
    <mergeCell ref="JVM50:JVU50"/>
    <mergeCell ref="JVV50:JWD50"/>
    <mergeCell ref="JWE50:JWM50"/>
    <mergeCell ref="JWN50:JWV50"/>
    <mergeCell ref="JWW50:JXE50"/>
    <mergeCell ref="KRZ50:KSH50"/>
    <mergeCell ref="KSI50:KSQ50"/>
    <mergeCell ref="KSR50:KSZ50"/>
    <mergeCell ref="KTA50:KTI50"/>
    <mergeCell ref="KTJ50:KTR50"/>
    <mergeCell ref="KQG50:KQO50"/>
    <mergeCell ref="KQP50:KQX50"/>
    <mergeCell ref="KQY50:KRG50"/>
    <mergeCell ref="KRH50:KRP50"/>
    <mergeCell ref="KRQ50:KRY50"/>
    <mergeCell ref="KON50:KOV50"/>
    <mergeCell ref="KOW50:KPE50"/>
    <mergeCell ref="KPF50:KPN50"/>
    <mergeCell ref="KPO50:KPW50"/>
    <mergeCell ref="KPX50:KQF50"/>
    <mergeCell ref="KMU50:KNC50"/>
    <mergeCell ref="KND50:KNL50"/>
    <mergeCell ref="KNM50:KNU50"/>
    <mergeCell ref="KNV50:KOD50"/>
    <mergeCell ref="KOE50:KOM50"/>
    <mergeCell ref="KLB50:KLJ50"/>
    <mergeCell ref="KLK50:KLS50"/>
    <mergeCell ref="KLT50:KMB50"/>
    <mergeCell ref="KMC50:KMK50"/>
    <mergeCell ref="KML50:KMT50"/>
    <mergeCell ref="KJI50:KJQ50"/>
    <mergeCell ref="KJR50:KJZ50"/>
    <mergeCell ref="KKA50:KKI50"/>
    <mergeCell ref="KKJ50:KKR50"/>
    <mergeCell ref="KKS50:KLA50"/>
    <mergeCell ref="KHP50:KHX50"/>
    <mergeCell ref="KHY50:KIG50"/>
    <mergeCell ref="KIH50:KIP50"/>
    <mergeCell ref="KIQ50:KIY50"/>
    <mergeCell ref="KIZ50:KJH50"/>
    <mergeCell ref="LEC50:LEK50"/>
    <mergeCell ref="LEL50:LET50"/>
    <mergeCell ref="LEU50:LFC50"/>
    <mergeCell ref="LFD50:LFL50"/>
    <mergeCell ref="LFM50:LFU50"/>
    <mergeCell ref="LCJ50:LCR50"/>
    <mergeCell ref="LCS50:LDA50"/>
    <mergeCell ref="LDB50:LDJ50"/>
    <mergeCell ref="LDK50:LDS50"/>
    <mergeCell ref="LDT50:LEB50"/>
    <mergeCell ref="LAQ50:LAY50"/>
    <mergeCell ref="LAZ50:LBH50"/>
    <mergeCell ref="LBI50:LBQ50"/>
    <mergeCell ref="LBR50:LBZ50"/>
    <mergeCell ref="LCA50:LCI50"/>
    <mergeCell ref="KYX50:KZF50"/>
    <mergeCell ref="KZG50:KZO50"/>
    <mergeCell ref="KZP50:KZX50"/>
    <mergeCell ref="KZY50:LAG50"/>
    <mergeCell ref="LAH50:LAP50"/>
    <mergeCell ref="KXE50:KXM50"/>
    <mergeCell ref="KXN50:KXV50"/>
    <mergeCell ref="KXW50:KYE50"/>
    <mergeCell ref="KYF50:KYN50"/>
    <mergeCell ref="KYO50:KYW50"/>
    <mergeCell ref="KVL50:KVT50"/>
    <mergeCell ref="KVU50:KWC50"/>
    <mergeCell ref="KWD50:KWL50"/>
    <mergeCell ref="KWM50:KWU50"/>
    <mergeCell ref="KWV50:KXD50"/>
    <mergeCell ref="KTS50:KUA50"/>
    <mergeCell ref="KUB50:KUJ50"/>
    <mergeCell ref="KUK50:KUS50"/>
    <mergeCell ref="KUT50:KVB50"/>
    <mergeCell ref="KVC50:KVK50"/>
    <mergeCell ref="LQF50:LQN50"/>
    <mergeCell ref="LQO50:LQW50"/>
    <mergeCell ref="LQX50:LRF50"/>
    <mergeCell ref="LRG50:LRO50"/>
    <mergeCell ref="LRP50:LRX50"/>
    <mergeCell ref="LOM50:LOU50"/>
    <mergeCell ref="LOV50:LPD50"/>
    <mergeCell ref="LPE50:LPM50"/>
    <mergeCell ref="LPN50:LPV50"/>
    <mergeCell ref="LPW50:LQE50"/>
    <mergeCell ref="LMT50:LNB50"/>
    <mergeCell ref="LNC50:LNK50"/>
    <mergeCell ref="LNL50:LNT50"/>
    <mergeCell ref="LNU50:LOC50"/>
    <mergeCell ref="LOD50:LOL50"/>
    <mergeCell ref="LLA50:LLI50"/>
    <mergeCell ref="LLJ50:LLR50"/>
    <mergeCell ref="LLS50:LMA50"/>
    <mergeCell ref="LMB50:LMJ50"/>
    <mergeCell ref="LMK50:LMS50"/>
    <mergeCell ref="LJH50:LJP50"/>
    <mergeCell ref="LJQ50:LJY50"/>
    <mergeCell ref="LJZ50:LKH50"/>
    <mergeCell ref="LKI50:LKQ50"/>
    <mergeCell ref="LKR50:LKZ50"/>
    <mergeCell ref="LHO50:LHW50"/>
    <mergeCell ref="LHX50:LIF50"/>
    <mergeCell ref="LIG50:LIO50"/>
    <mergeCell ref="LIP50:LIX50"/>
    <mergeCell ref="LIY50:LJG50"/>
    <mergeCell ref="LFV50:LGD50"/>
    <mergeCell ref="LGE50:LGM50"/>
    <mergeCell ref="LGN50:LGV50"/>
    <mergeCell ref="LGW50:LHE50"/>
    <mergeCell ref="LHF50:LHN50"/>
    <mergeCell ref="MCI50:MCQ50"/>
    <mergeCell ref="MCR50:MCZ50"/>
    <mergeCell ref="MDA50:MDI50"/>
    <mergeCell ref="MDJ50:MDR50"/>
    <mergeCell ref="MDS50:MEA50"/>
    <mergeCell ref="MAP50:MAX50"/>
    <mergeCell ref="MAY50:MBG50"/>
    <mergeCell ref="MBH50:MBP50"/>
    <mergeCell ref="MBQ50:MBY50"/>
    <mergeCell ref="MBZ50:MCH50"/>
    <mergeCell ref="LYW50:LZE50"/>
    <mergeCell ref="LZF50:LZN50"/>
    <mergeCell ref="LZO50:LZW50"/>
    <mergeCell ref="LZX50:MAF50"/>
    <mergeCell ref="MAG50:MAO50"/>
    <mergeCell ref="LXD50:LXL50"/>
    <mergeCell ref="LXM50:LXU50"/>
    <mergeCell ref="LXV50:LYD50"/>
    <mergeCell ref="LYE50:LYM50"/>
    <mergeCell ref="LYN50:LYV50"/>
    <mergeCell ref="LVK50:LVS50"/>
    <mergeCell ref="LVT50:LWB50"/>
    <mergeCell ref="LWC50:LWK50"/>
    <mergeCell ref="LWL50:LWT50"/>
    <mergeCell ref="LWU50:LXC50"/>
    <mergeCell ref="LTR50:LTZ50"/>
    <mergeCell ref="LUA50:LUI50"/>
    <mergeCell ref="LUJ50:LUR50"/>
    <mergeCell ref="LUS50:LVA50"/>
    <mergeCell ref="LVB50:LVJ50"/>
    <mergeCell ref="LRY50:LSG50"/>
    <mergeCell ref="LSH50:LSP50"/>
    <mergeCell ref="LSQ50:LSY50"/>
    <mergeCell ref="LSZ50:LTH50"/>
    <mergeCell ref="LTI50:LTQ50"/>
    <mergeCell ref="MOL50:MOT50"/>
    <mergeCell ref="MOU50:MPC50"/>
    <mergeCell ref="MPD50:MPL50"/>
    <mergeCell ref="MPM50:MPU50"/>
    <mergeCell ref="MPV50:MQD50"/>
    <mergeCell ref="MMS50:MNA50"/>
    <mergeCell ref="MNB50:MNJ50"/>
    <mergeCell ref="MNK50:MNS50"/>
    <mergeCell ref="MNT50:MOB50"/>
    <mergeCell ref="MOC50:MOK50"/>
    <mergeCell ref="MKZ50:MLH50"/>
    <mergeCell ref="MLI50:MLQ50"/>
    <mergeCell ref="MLR50:MLZ50"/>
    <mergeCell ref="MMA50:MMI50"/>
    <mergeCell ref="MMJ50:MMR50"/>
    <mergeCell ref="MJG50:MJO50"/>
    <mergeCell ref="MJP50:MJX50"/>
    <mergeCell ref="MJY50:MKG50"/>
    <mergeCell ref="MKH50:MKP50"/>
    <mergeCell ref="MKQ50:MKY50"/>
    <mergeCell ref="MHN50:MHV50"/>
    <mergeCell ref="MHW50:MIE50"/>
    <mergeCell ref="MIF50:MIN50"/>
    <mergeCell ref="MIO50:MIW50"/>
    <mergeCell ref="MIX50:MJF50"/>
    <mergeCell ref="MFU50:MGC50"/>
    <mergeCell ref="MGD50:MGL50"/>
    <mergeCell ref="MGM50:MGU50"/>
    <mergeCell ref="MGV50:MHD50"/>
    <mergeCell ref="MHE50:MHM50"/>
    <mergeCell ref="MEB50:MEJ50"/>
    <mergeCell ref="MEK50:MES50"/>
    <mergeCell ref="MET50:MFB50"/>
    <mergeCell ref="MFC50:MFK50"/>
    <mergeCell ref="MFL50:MFT50"/>
    <mergeCell ref="NAO50:NAW50"/>
    <mergeCell ref="NAX50:NBF50"/>
    <mergeCell ref="NBG50:NBO50"/>
    <mergeCell ref="NBP50:NBX50"/>
    <mergeCell ref="NBY50:NCG50"/>
    <mergeCell ref="MYV50:MZD50"/>
    <mergeCell ref="MZE50:MZM50"/>
    <mergeCell ref="MZN50:MZV50"/>
    <mergeCell ref="MZW50:NAE50"/>
    <mergeCell ref="NAF50:NAN50"/>
    <mergeCell ref="MXC50:MXK50"/>
    <mergeCell ref="MXL50:MXT50"/>
    <mergeCell ref="MXU50:MYC50"/>
    <mergeCell ref="MYD50:MYL50"/>
    <mergeCell ref="MYM50:MYU50"/>
    <mergeCell ref="MVJ50:MVR50"/>
    <mergeCell ref="MVS50:MWA50"/>
    <mergeCell ref="MWB50:MWJ50"/>
    <mergeCell ref="MWK50:MWS50"/>
    <mergeCell ref="MWT50:MXB50"/>
    <mergeCell ref="MTQ50:MTY50"/>
    <mergeCell ref="MTZ50:MUH50"/>
    <mergeCell ref="MUI50:MUQ50"/>
    <mergeCell ref="MUR50:MUZ50"/>
    <mergeCell ref="MVA50:MVI50"/>
    <mergeCell ref="MRX50:MSF50"/>
    <mergeCell ref="MSG50:MSO50"/>
    <mergeCell ref="MSP50:MSX50"/>
    <mergeCell ref="MSY50:MTG50"/>
    <mergeCell ref="MTH50:MTP50"/>
    <mergeCell ref="MQE50:MQM50"/>
    <mergeCell ref="MQN50:MQV50"/>
    <mergeCell ref="MQW50:MRE50"/>
    <mergeCell ref="MRF50:MRN50"/>
    <mergeCell ref="MRO50:MRW50"/>
    <mergeCell ref="NMR50:NMZ50"/>
    <mergeCell ref="NNA50:NNI50"/>
    <mergeCell ref="NNJ50:NNR50"/>
    <mergeCell ref="NNS50:NOA50"/>
    <mergeCell ref="NOB50:NOJ50"/>
    <mergeCell ref="NKY50:NLG50"/>
    <mergeCell ref="NLH50:NLP50"/>
    <mergeCell ref="NLQ50:NLY50"/>
    <mergeCell ref="NLZ50:NMH50"/>
    <mergeCell ref="NMI50:NMQ50"/>
    <mergeCell ref="NJF50:NJN50"/>
    <mergeCell ref="NJO50:NJW50"/>
    <mergeCell ref="NJX50:NKF50"/>
    <mergeCell ref="NKG50:NKO50"/>
    <mergeCell ref="NKP50:NKX50"/>
    <mergeCell ref="NHM50:NHU50"/>
    <mergeCell ref="NHV50:NID50"/>
    <mergeCell ref="NIE50:NIM50"/>
    <mergeCell ref="NIN50:NIV50"/>
    <mergeCell ref="NIW50:NJE50"/>
    <mergeCell ref="NFT50:NGB50"/>
    <mergeCell ref="NGC50:NGK50"/>
    <mergeCell ref="NGL50:NGT50"/>
    <mergeCell ref="NGU50:NHC50"/>
    <mergeCell ref="NHD50:NHL50"/>
    <mergeCell ref="NEA50:NEI50"/>
    <mergeCell ref="NEJ50:NER50"/>
    <mergeCell ref="NES50:NFA50"/>
    <mergeCell ref="NFB50:NFJ50"/>
    <mergeCell ref="NFK50:NFS50"/>
    <mergeCell ref="NCH50:NCP50"/>
    <mergeCell ref="NCQ50:NCY50"/>
    <mergeCell ref="NCZ50:NDH50"/>
    <mergeCell ref="NDI50:NDQ50"/>
    <mergeCell ref="NDR50:NDZ50"/>
    <mergeCell ref="NYU50:NZC50"/>
    <mergeCell ref="NZD50:NZL50"/>
    <mergeCell ref="NZM50:NZU50"/>
    <mergeCell ref="NZV50:OAD50"/>
    <mergeCell ref="OAE50:OAM50"/>
    <mergeCell ref="NXB50:NXJ50"/>
    <mergeCell ref="NXK50:NXS50"/>
    <mergeCell ref="NXT50:NYB50"/>
    <mergeCell ref="NYC50:NYK50"/>
    <mergeCell ref="NYL50:NYT50"/>
    <mergeCell ref="NVI50:NVQ50"/>
    <mergeCell ref="NVR50:NVZ50"/>
    <mergeCell ref="NWA50:NWI50"/>
    <mergeCell ref="NWJ50:NWR50"/>
    <mergeCell ref="NWS50:NXA50"/>
    <mergeCell ref="NTP50:NTX50"/>
    <mergeCell ref="NTY50:NUG50"/>
    <mergeCell ref="NUH50:NUP50"/>
    <mergeCell ref="NUQ50:NUY50"/>
    <mergeCell ref="NUZ50:NVH50"/>
    <mergeCell ref="NRW50:NSE50"/>
    <mergeCell ref="NSF50:NSN50"/>
    <mergeCell ref="NSO50:NSW50"/>
    <mergeCell ref="NSX50:NTF50"/>
    <mergeCell ref="NTG50:NTO50"/>
    <mergeCell ref="NQD50:NQL50"/>
    <mergeCell ref="NQM50:NQU50"/>
    <mergeCell ref="NQV50:NRD50"/>
    <mergeCell ref="NRE50:NRM50"/>
    <mergeCell ref="NRN50:NRV50"/>
    <mergeCell ref="NOK50:NOS50"/>
    <mergeCell ref="NOT50:NPB50"/>
    <mergeCell ref="NPC50:NPK50"/>
    <mergeCell ref="NPL50:NPT50"/>
    <mergeCell ref="NPU50:NQC50"/>
    <mergeCell ref="OKX50:OLF50"/>
    <mergeCell ref="OLG50:OLO50"/>
    <mergeCell ref="OLP50:OLX50"/>
    <mergeCell ref="OLY50:OMG50"/>
    <mergeCell ref="OMH50:OMP50"/>
    <mergeCell ref="OJE50:OJM50"/>
    <mergeCell ref="OJN50:OJV50"/>
    <mergeCell ref="OJW50:OKE50"/>
    <mergeCell ref="OKF50:OKN50"/>
    <mergeCell ref="OKO50:OKW50"/>
    <mergeCell ref="OHL50:OHT50"/>
    <mergeCell ref="OHU50:OIC50"/>
    <mergeCell ref="OID50:OIL50"/>
    <mergeCell ref="OIM50:OIU50"/>
    <mergeCell ref="OIV50:OJD50"/>
    <mergeCell ref="OFS50:OGA50"/>
    <mergeCell ref="OGB50:OGJ50"/>
    <mergeCell ref="OGK50:OGS50"/>
    <mergeCell ref="OGT50:OHB50"/>
    <mergeCell ref="OHC50:OHK50"/>
    <mergeCell ref="ODZ50:OEH50"/>
    <mergeCell ref="OEI50:OEQ50"/>
    <mergeCell ref="OER50:OEZ50"/>
    <mergeCell ref="OFA50:OFI50"/>
    <mergeCell ref="OFJ50:OFR50"/>
    <mergeCell ref="OCG50:OCO50"/>
    <mergeCell ref="OCP50:OCX50"/>
    <mergeCell ref="OCY50:ODG50"/>
    <mergeCell ref="ODH50:ODP50"/>
    <mergeCell ref="ODQ50:ODY50"/>
    <mergeCell ref="OAN50:OAV50"/>
    <mergeCell ref="OAW50:OBE50"/>
    <mergeCell ref="OBF50:OBN50"/>
    <mergeCell ref="OBO50:OBW50"/>
    <mergeCell ref="OBX50:OCF50"/>
    <mergeCell ref="OXA50:OXI50"/>
    <mergeCell ref="OXJ50:OXR50"/>
    <mergeCell ref="OXS50:OYA50"/>
    <mergeCell ref="OYB50:OYJ50"/>
    <mergeCell ref="OYK50:OYS50"/>
    <mergeCell ref="OVH50:OVP50"/>
    <mergeCell ref="OVQ50:OVY50"/>
    <mergeCell ref="OVZ50:OWH50"/>
    <mergeCell ref="OWI50:OWQ50"/>
    <mergeCell ref="OWR50:OWZ50"/>
    <mergeCell ref="OTO50:OTW50"/>
    <mergeCell ref="OTX50:OUF50"/>
    <mergeCell ref="OUG50:OUO50"/>
    <mergeCell ref="OUP50:OUX50"/>
    <mergeCell ref="OUY50:OVG50"/>
    <mergeCell ref="ORV50:OSD50"/>
    <mergeCell ref="OSE50:OSM50"/>
    <mergeCell ref="OSN50:OSV50"/>
    <mergeCell ref="OSW50:OTE50"/>
    <mergeCell ref="OTF50:OTN50"/>
    <mergeCell ref="OQC50:OQK50"/>
    <mergeCell ref="OQL50:OQT50"/>
    <mergeCell ref="OQU50:ORC50"/>
    <mergeCell ref="ORD50:ORL50"/>
    <mergeCell ref="ORM50:ORU50"/>
    <mergeCell ref="OOJ50:OOR50"/>
    <mergeCell ref="OOS50:OPA50"/>
    <mergeCell ref="OPB50:OPJ50"/>
    <mergeCell ref="OPK50:OPS50"/>
    <mergeCell ref="OPT50:OQB50"/>
    <mergeCell ref="OMQ50:OMY50"/>
    <mergeCell ref="OMZ50:ONH50"/>
    <mergeCell ref="ONI50:ONQ50"/>
    <mergeCell ref="ONR50:ONZ50"/>
    <mergeCell ref="OOA50:OOI50"/>
    <mergeCell ref="PJD50:PJL50"/>
    <mergeCell ref="PJM50:PJU50"/>
    <mergeCell ref="PJV50:PKD50"/>
    <mergeCell ref="PKE50:PKM50"/>
    <mergeCell ref="PKN50:PKV50"/>
    <mergeCell ref="PHK50:PHS50"/>
    <mergeCell ref="PHT50:PIB50"/>
    <mergeCell ref="PIC50:PIK50"/>
    <mergeCell ref="PIL50:PIT50"/>
    <mergeCell ref="PIU50:PJC50"/>
    <mergeCell ref="PFR50:PFZ50"/>
    <mergeCell ref="PGA50:PGI50"/>
    <mergeCell ref="PGJ50:PGR50"/>
    <mergeCell ref="PGS50:PHA50"/>
    <mergeCell ref="PHB50:PHJ50"/>
    <mergeCell ref="PDY50:PEG50"/>
    <mergeCell ref="PEH50:PEP50"/>
    <mergeCell ref="PEQ50:PEY50"/>
    <mergeCell ref="PEZ50:PFH50"/>
    <mergeCell ref="PFI50:PFQ50"/>
    <mergeCell ref="PCF50:PCN50"/>
    <mergeCell ref="PCO50:PCW50"/>
    <mergeCell ref="PCX50:PDF50"/>
    <mergeCell ref="PDG50:PDO50"/>
    <mergeCell ref="PDP50:PDX50"/>
    <mergeCell ref="PAM50:PAU50"/>
    <mergeCell ref="PAV50:PBD50"/>
    <mergeCell ref="PBE50:PBM50"/>
    <mergeCell ref="PBN50:PBV50"/>
    <mergeCell ref="PBW50:PCE50"/>
    <mergeCell ref="OYT50:OZB50"/>
    <mergeCell ref="OZC50:OZK50"/>
    <mergeCell ref="OZL50:OZT50"/>
    <mergeCell ref="OZU50:PAC50"/>
    <mergeCell ref="PAD50:PAL50"/>
    <mergeCell ref="PVG50:PVO50"/>
    <mergeCell ref="PVP50:PVX50"/>
    <mergeCell ref="PVY50:PWG50"/>
    <mergeCell ref="PWH50:PWP50"/>
    <mergeCell ref="PWQ50:PWY50"/>
    <mergeCell ref="PTN50:PTV50"/>
    <mergeCell ref="PTW50:PUE50"/>
    <mergeCell ref="PUF50:PUN50"/>
    <mergeCell ref="PUO50:PUW50"/>
    <mergeCell ref="PUX50:PVF50"/>
    <mergeCell ref="PRU50:PSC50"/>
    <mergeCell ref="PSD50:PSL50"/>
    <mergeCell ref="PSM50:PSU50"/>
    <mergeCell ref="PSV50:PTD50"/>
    <mergeCell ref="PTE50:PTM50"/>
    <mergeCell ref="PQB50:PQJ50"/>
    <mergeCell ref="PQK50:PQS50"/>
    <mergeCell ref="PQT50:PRB50"/>
    <mergeCell ref="PRC50:PRK50"/>
    <mergeCell ref="PRL50:PRT50"/>
    <mergeCell ref="POI50:POQ50"/>
    <mergeCell ref="POR50:POZ50"/>
    <mergeCell ref="PPA50:PPI50"/>
    <mergeCell ref="PPJ50:PPR50"/>
    <mergeCell ref="PPS50:PQA50"/>
    <mergeCell ref="PMP50:PMX50"/>
    <mergeCell ref="PMY50:PNG50"/>
    <mergeCell ref="PNH50:PNP50"/>
    <mergeCell ref="PNQ50:PNY50"/>
    <mergeCell ref="PNZ50:POH50"/>
    <mergeCell ref="PKW50:PLE50"/>
    <mergeCell ref="PLF50:PLN50"/>
    <mergeCell ref="PLO50:PLW50"/>
    <mergeCell ref="PLX50:PMF50"/>
    <mergeCell ref="PMG50:PMO50"/>
    <mergeCell ref="QHJ50:QHR50"/>
    <mergeCell ref="QHS50:QIA50"/>
    <mergeCell ref="QIB50:QIJ50"/>
    <mergeCell ref="QIK50:QIS50"/>
    <mergeCell ref="QIT50:QJB50"/>
    <mergeCell ref="QFQ50:QFY50"/>
    <mergeCell ref="QFZ50:QGH50"/>
    <mergeCell ref="QGI50:QGQ50"/>
    <mergeCell ref="QGR50:QGZ50"/>
    <mergeCell ref="QHA50:QHI50"/>
    <mergeCell ref="QDX50:QEF50"/>
    <mergeCell ref="QEG50:QEO50"/>
    <mergeCell ref="QEP50:QEX50"/>
    <mergeCell ref="QEY50:QFG50"/>
    <mergeCell ref="QFH50:QFP50"/>
    <mergeCell ref="QCE50:QCM50"/>
    <mergeCell ref="QCN50:QCV50"/>
    <mergeCell ref="QCW50:QDE50"/>
    <mergeCell ref="QDF50:QDN50"/>
    <mergeCell ref="QDO50:QDW50"/>
    <mergeCell ref="QAL50:QAT50"/>
    <mergeCell ref="QAU50:QBC50"/>
    <mergeCell ref="QBD50:QBL50"/>
    <mergeCell ref="QBM50:QBU50"/>
    <mergeCell ref="QBV50:QCD50"/>
    <mergeCell ref="PYS50:PZA50"/>
    <mergeCell ref="PZB50:PZJ50"/>
    <mergeCell ref="PZK50:PZS50"/>
    <mergeCell ref="PZT50:QAB50"/>
    <mergeCell ref="QAC50:QAK50"/>
    <mergeCell ref="PWZ50:PXH50"/>
    <mergeCell ref="PXI50:PXQ50"/>
    <mergeCell ref="PXR50:PXZ50"/>
    <mergeCell ref="PYA50:PYI50"/>
    <mergeCell ref="PYJ50:PYR50"/>
    <mergeCell ref="QTM50:QTU50"/>
    <mergeCell ref="QTV50:QUD50"/>
    <mergeCell ref="QUE50:QUM50"/>
    <mergeCell ref="QUN50:QUV50"/>
    <mergeCell ref="QUW50:QVE50"/>
    <mergeCell ref="QRT50:QSB50"/>
    <mergeCell ref="QSC50:QSK50"/>
    <mergeCell ref="QSL50:QST50"/>
    <mergeCell ref="QSU50:QTC50"/>
    <mergeCell ref="QTD50:QTL50"/>
    <mergeCell ref="QQA50:QQI50"/>
    <mergeCell ref="QQJ50:QQR50"/>
    <mergeCell ref="QQS50:QRA50"/>
    <mergeCell ref="QRB50:QRJ50"/>
    <mergeCell ref="QRK50:QRS50"/>
    <mergeCell ref="QOH50:QOP50"/>
    <mergeCell ref="QOQ50:QOY50"/>
    <mergeCell ref="QOZ50:QPH50"/>
    <mergeCell ref="QPI50:QPQ50"/>
    <mergeCell ref="QPR50:QPZ50"/>
    <mergeCell ref="QMO50:QMW50"/>
    <mergeCell ref="QMX50:QNF50"/>
    <mergeCell ref="QNG50:QNO50"/>
    <mergeCell ref="QNP50:QNX50"/>
    <mergeCell ref="QNY50:QOG50"/>
    <mergeCell ref="QKV50:QLD50"/>
    <mergeCell ref="QLE50:QLM50"/>
    <mergeCell ref="QLN50:QLV50"/>
    <mergeCell ref="QLW50:QME50"/>
    <mergeCell ref="QMF50:QMN50"/>
    <mergeCell ref="QJC50:QJK50"/>
    <mergeCell ref="QJL50:QJT50"/>
    <mergeCell ref="QJU50:QKC50"/>
    <mergeCell ref="QKD50:QKL50"/>
    <mergeCell ref="QKM50:QKU50"/>
    <mergeCell ref="RFP50:RFX50"/>
    <mergeCell ref="RFY50:RGG50"/>
    <mergeCell ref="RGH50:RGP50"/>
    <mergeCell ref="RGQ50:RGY50"/>
    <mergeCell ref="RGZ50:RHH50"/>
    <mergeCell ref="RDW50:REE50"/>
    <mergeCell ref="REF50:REN50"/>
    <mergeCell ref="REO50:REW50"/>
    <mergeCell ref="REX50:RFF50"/>
    <mergeCell ref="RFG50:RFO50"/>
    <mergeCell ref="RCD50:RCL50"/>
    <mergeCell ref="RCM50:RCU50"/>
    <mergeCell ref="RCV50:RDD50"/>
    <mergeCell ref="RDE50:RDM50"/>
    <mergeCell ref="RDN50:RDV50"/>
    <mergeCell ref="RAK50:RAS50"/>
    <mergeCell ref="RAT50:RBB50"/>
    <mergeCell ref="RBC50:RBK50"/>
    <mergeCell ref="RBL50:RBT50"/>
    <mergeCell ref="RBU50:RCC50"/>
    <mergeCell ref="QYR50:QYZ50"/>
    <mergeCell ref="QZA50:QZI50"/>
    <mergeCell ref="QZJ50:QZR50"/>
    <mergeCell ref="QZS50:RAA50"/>
    <mergeCell ref="RAB50:RAJ50"/>
    <mergeCell ref="QWY50:QXG50"/>
    <mergeCell ref="QXH50:QXP50"/>
    <mergeCell ref="QXQ50:QXY50"/>
    <mergeCell ref="QXZ50:QYH50"/>
    <mergeCell ref="QYI50:QYQ50"/>
    <mergeCell ref="QVF50:QVN50"/>
    <mergeCell ref="QVO50:QVW50"/>
    <mergeCell ref="QVX50:QWF50"/>
    <mergeCell ref="QWG50:QWO50"/>
    <mergeCell ref="QWP50:QWX50"/>
    <mergeCell ref="RRS50:RSA50"/>
    <mergeCell ref="RSB50:RSJ50"/>
    <mergeCell ref="RSK50:RSS50"/>
    <mergeCell ref="RST50:RTB50"/>
    <mergeCell ref="RTC50:RTK50"/>
    <mergeCell ref="RPZ50:RQH50"/>
    <mergeCell ref="RQI50:RQQ50"/>
    <mergeCell ref="RQR50:RQZ50"/>
    <mergeCell ref="RRA50:RRI50"/>
    <mergeCell ref="RRJ50:RRR50"/>
    <mergeCell ref="ROG50:ROO50"/>
    <mergeCell ref="ROP50:ROX50"/>
    <mergeCell ref="ROY50:RPG50"/>
    <mergeCell ref="RPH50:RPP50"/>
    <mergeCell ref="RPQ50:RPY50"/>
    <mergeCell ref="RMN50:RMV50"/>
    <mergeCell ref="RMW50:RNE50"/>
    <mergeCell ref="RNF50:RNN50"/>
    <mergeCell ref="RNO50:RNW50"/>
    <mergeCell ref="RNX50:ROF50"/>
    <mergeCell ref="RKU50:RLC50"/>
    <mergeCell ref="RLD50:RLL50"/>
    <mergeCell ref="RLM50:RLU50"/>
    <mergeCell ref="RLV50:RMD50"/>
    <mergeCell ref="RME50:RMM50"/>
    <mergeCell ref="RJB50:RJJ50"/>
    <mergeCell ref="RJK50:RJS50"/>
    <mergeCell ref="RJT50:RKB50"/>
    <mergeCell ref="RKC50:RKK50"/>
    <mergeCell ref="RKL50:RKT50"/>
    <mergeCell ref="RHI50:RHQ50"/>
    <mergeCell ref="RHR50:RHZ50"/>
    <mergeCell ref="RIA50:RII50"/>
    <mergeCell ref="RIJ50:RIR50"/>
    <mergeCell ref="RIS50:RJA50"/>
    <mergeCell ref="SDV50:SED50"/>
    <mergeCell ref="SEE50:SEM50"/>
    <mergeCell ref="SEN50:SEV50"/>
    <mergeCell ref="SEW50:SFE50"/>
    <mergeCell ref="SFF50:SFN50"/>
    <mergeCell ref="SCC50:SCK50"/>
    <mergeCell ref="SCL50:SCT50"/>
    <mergeCell ref="SCU50:SDC50"/>
    <mergeCell ref="SDD50:SDL50"/>
    <mergeCell ref="SDM50:SDU50"/>
    <mergeCell ref="SAJ50:SAR50"/>
    <mergeCell ref="SAS50:SBA50"/>
    <mergeCell ref="SBB50:SBJ50"/>
    <mergeCell ref="SBK50:SBS50"/>
    <mergeCell ref="SBT50:SCB50"/>
    <mergeCell ref="RYQ50:RYY50"/>
    <mergeCell ref="RYZ50:RZH50"/>
    <mergeCell ref="RZI50:RZQ50"/>
    <mergeCell ref="RZR50:RZZ50"/>
    <mergeCell ref="SAA50:SAI50"/>
    <mergeCell ref="RWX50:RXF50"/>
    <mergeCell ref="RXG50:RXO50"/>
    <mergeCell ref="RXP50:RXX50"/>
    <mergeCell ref="RXY50:RYG50"/>
    <mergeCell ref="RYH50:RYP50"/>
    <mergeCell ref="RVE50:RVM50"/>
    <mergeCell ref="RVN50:RVV50"/>
    <mergeCell ref="RVW50:RWE50"/>
    <mergeCell ref="RWF50:RWN50"/>
    <mergeCell ref="RWO50:RWW50"/>
    <mergeCell ref="RTL50:RTT50"/>
    <mergeCell ref="RTU50:RUC50"/>
    <mergeCell ref="RUD50:RUL50"/>
    <mergeCell ref="RUM50:RUU50"/>
    <mergeCell ref="RUV50:RVD50"/>
    <mergeCell ref="SPY50:SQG50"/>
    <mergeCell ref="SQH50:SQP50"/>
    <mergeCell ref="SQQ50:SQY50"/>
    <mergeCell ref="SQZ50:SRH50"/>
    <mergeCell ref="SRI50:SRQ50"/>
    <mergeCell ref="SOF50:SON50"/>
    <mergeCell ref="SOO50:SOW50"/>
    <mergeCell ref="SOX50:SPF50"/>
    <mergeCell ref="SPG50:SPO50"/>
    <mergeCell ref="SPP50:SPX50"/>
    <mergeCell ref="SMM50:SMU50"/>
    <mergeCell ref="SMV50:SND50"/>
    <mergeCell ref="SNE50:SNM50"/>
    <mergeCell ref="SNN50:SNV50"/>
    <mergeCell ref="SNW50:SOE50"/>
    <mergeCell ref="SKT50:SLB50"/>
    <mergeCell ref="SLC50:SLK50"/>
    <mergeCell ref="SLL50:SLT50"/>
    <mergeCell ref="SLU50:SMC50"/>
    <mergeCell ref="SMD50:SML50"/>
    <mergeCell ref="SJA50:SJI50"/>
    <mergeCell ref="SJJ50:SJR50"/>
    <mergeCell ref="SJS50:SKA50"/>
    <mergeCell ref="SKB50:SKJ50"/>
    <mergeCell ref="SKK50:SKS50"/>
    <mergeCell ref="SHH50:SHP50"/>
    <mergeCell ref="SHQ50:SHY50"/>
    <mergeCell ref="SHZ50:SIH50"/>
    <mergeCell ref="SII50:SIQ50"/>
    <mergeCell ref="SIR50:SIZ50"/>
    <mergeCell ref="SFO50:SFW50"/>
    <mergeCell ref="SFX50:SGF50"/>
    <mergeCell ref="SGG50:SGO50"/>
    <mergeCell ref="SGP50:SGX50"/>
    <mergeCell ref="SGY50:SHG50"/>
    <mergeCell ref="TCB50:TCJ50"/>
    <mergeCell ref="TCK50:TCS50"/>
    <mergeCell ref="TCT50:TDB50"/>
    <mergeCell ref="TDC50:TDK50"/>
    <mergeCell ref="TDL50:TDT50"/>
    <mergeCell ref="TAI50:TAQ50"/>
    <mergeCell ref="TAR50:TAZ50"/>
    <mergeCell ref="TBA50:TBI50"/>
    <mergeCell ref="TBJ50:TBR50"/>
    <mergeCell ref="TBS50:TCA50"/>
    <mergeCell ref="SYP50:SYX50"/>
    <mergeCell ref="SYY50:SZG50"/>
    <mergeCell ref="SZH50:SZP50"/>
    <mergeCell ref="SZQ50:SZY50"/>
    <mergeCell ref="SZZ50:TAH50"/>
    <mergeCell ref="SWW50:SXE50"/>
    <mergeCell ref="SXF50:SXN50"/>
    <mergeCell ref="SXO50:SXW50"/>
    <mergeCell ref="SXX50:SYF50"/>
    <mergeCell ref="SYG50:SYO50"/>
    <mergeCell ref="SVD50:SVL50"/>
    <mergeCell ref="SVM50:SVU50"/>
    <mergeCell ref="SVV50:SWD50"/>
    <mergeCell ref="SWE50:SWM50"/>
    <mergeCell ref="SWN50:SWV50"/>
    <mergeCell ref="STK50:STS50"/>
    <mergeCell ref="STT50:SUB50"/>
    <mergeCell ref="SUC50:SUK50"/>
    <mergeCell ref="SUL50:SUT50"/>
    <mergeCell ref="SUU50:SVC50"/>
    <mergeCell ref="SRR50:SRZ50"/>
    <mergeCell ref="SSA50:SSI50"/>
    <mergeCell ref="SSJ50:SSR50"/>
    <mergeCell ref="SSS50:STA50"/>
    <mergeCell ref="STB50:STJ50"/>
    <mergeCell ref="TOE50:TOM50"/>
    <mergeCell ref="TON50:TOV50"/>
    <mergeCell ref="TOW50:TPE50"/>
    <mergeCell ref="TPF50:TPN50"/>
    <mergeCell ref="TPO50:TPW50"/>
    <mergeCell ref="TML50:TMT50"/>
    <mergeCell ref="TMU50:TNC50"/>
    <mergeCell ref="TND50:TNL50"/>
    <mergeCell ref="TNM50:TNU50"/>
    <mergeCell ref="TNV50:TOD50"/>
    <mergeCell ref="TKS50:TLA50"/>
    <mergeCell ref="TLB50:TLJ50"/>
    <mergeCell ref="TLK50:TLS50"/>
    <mergeCell ref="TLT50:TMB50"/>
    <mergeCell ref="TMC50:TMK50"/>
    <mergeCell ref="TIZ50:TJH50"/>
    <mergeCell ref="TJI50:TJQ50"/>
    <mergeCell ref="TJR50:TJZ50"/>
    <mergeCell ref="TKA50:TKI50"/>
    <mergeCell ref="TKJ50:TKR50"/>
    <mergeCell ref="THG50:THO50"/>
    <mergeCell ref="THP50:THX50"/>
    <mergeCell ref="THY50:TIG50"/>
    <mergeCell ref="TIH50:TIP50"/>
    <mergeCell ref="TIQ50:TIY50"/>
    <mergeCell ref="TFN50:TFV50"/>
    <mergeCell ref="TFW50:TGE50"/>
    <mergeCell ref="TGF50:TGN50"/>
    <mergeCell ref="TGO50:TGW50"/>
    <mergeCell ref="TGX50:THF50"/>
    <mergeCell ref="TDU50:TEC50"/>
    <mergeCell ref="TED50:TEL50"/>
    <mergeCell ref="TEM50:TEU50"/>
    <mergeCell ref="TEV50:TFD50"/>
    <mergeCell ref="TFE50:TFM50"/>
    <mergeCell ref="UAH50:UAP50"/>
    <mergeCell ref="UAQ50:UAY50"/>
    <mergeCell ref="UAZ50:UBH50"/>
    <mergeCell ref="UBI50:UBQ50"/>
    <mergeCell ref="UBR50:UBZ50"/>
    <mergeCell ref="TYO50:TYW50"/>
    <mergeCell ref="TYX50:TZF50"/>
    <mergeCell ref="TZG50:TZO50"/>
    <mergeCell ref="TZP50:TZX50"/>
    <mergeCell ref="TZY50:UAG50"/>
    <mergeCell ref="TWV50:TXD50"/>
    <mergeCell ref="TXE50:TXM50"/>
    <mergeCell ref="TXN50:TXV50"/>
    <mergeCell ref="TXW50:TYE50"/>
    <mergeCell ref="TYF50:TYN50"/>
    <mergeCell ref="TVC50:TVK50"/>
    <mergeCell ref="TVL50:TVT50"/>
    <mergeCell ref="TVU50:TWC50"/>
    <mergeCell ref="TWD50:TWL50"/>
    <mergeCell ref="TWM50:TWU50"/>
    <mergeCell ref="TTJ50:TTR50"/>
    <mergeCell ref="TTS50:TUA50"/>
    <mergeCell ref="TUB50:TUJ50"/>
    <mergeCell ref="TUK50:TUS50"/>
    <mergeCell ref="TUT50:TVB50"/>
    <mergeCell ref="TRQ50:TRY50"/>
    <mergeCell ref="TRZ50:TSH50"/>
    <mergeCell ref="TSI50:TSQ50"/>
    <mergeCell ref="TSR50:TSZ50"/>
    <mergeCell ref="TTA50:TTI50"/>
    <mergeCell ref="TPX50:TQF50"/>
    <mergeCell ref="TQG50:TQO50"/>
    <mergeCell ref="TQP50:TQX50"/>
    <mergeCell ref="TQY50:TRG50"/>
    <mergeCell ref="TRH50:TRP50"/>
    <mergeCell ref="UMK50:UMS50"/>
    <mergeCell ref="UMT50:UNB50"/>
    <mergeCell ref="UNC50:UNK50"/>
    <mergeCell ref="UNL50:UNT50"/>
    <mergeCell ref="UNU50:UOC50"/>
    <mergeCell ref="UKR50:UKZ50"/>
    <mergeCell ref="ULA50:ULI50"/>
    <mergeCell ref="ULJ50:ULR50"/>
    <mergeCell ref="ULS50:UMA50"/>
    <mergeCell ref="UMB50:UMJ50"/>
    <mergeCell ref="UIY50:UJG50"/>
    <mergeCell ref="UJH50:UJP50"/>
    <mergeCell ref="UJQ50:UJY50"/>
    <mergeCell ref="UJZ50:UKH50"/>
    <mergeCell ref="UKI50:UKQ50"/>
    <mergeCell ref="UHF50:UHN50"/>
    <mergeCell ref="UHO50:UHW50"/>
    <mergeCell ref="UHX50:UIF50"/>
    <mergeCell ref="UIG50:UIO50"/>
    <mergeCell ref="UIP50:UIX50"/>
    <mergeCell ref="UFM50:UFU50"/>
    <mergeCell ref="UFV50:UGD50"/>
    <mergeCell ref="UGE50:UGM50"/>
    <mergeCell ref="UGN50:UGV50"/>
    <mergeCell ref="UGW50:UHE50"/>
    <mergeCell ref="UDT50:UEB50"/>
    <mergeCell ref="UEC50:UEK50"/>
    <mergeCell ref="UEL50:UET50"/>
    <mergeCell ref="UEU50:UFC50"/>
    <mergeCell ref="UFD50:UFL50"/>
    <mergeCell ref="UCA50:UCI50"/>
    <mergeCell ref="UCJ50:UCR50"/>
    <mergeCell ref="UCS50:UDA50"/>
    <mergeCell ref="UDB50:UDJ50"/>
    <mergeCell ref="UDK50:UDS50"/>
    <mergeCell ref="UYN50:UYV50"/>
    <mergeCell ref="UYW50:UZE50"/>
    <mergeCell ref="UZF50:UZN50"/>
    <mergeCell ref="UZO50:UZW50"/>
    <mergeCell ref="UZX50:VAF50"/>
    <mergeCell ref="UWU50:UXC50"/>
    <mergeCell ref="UXD50:UXL50"/>
    <mergeCell ref="UXM50:UXU50"/>
    <mergeCell ref="UXV50:UYD50"/>
    <mergeCell ref="UYE50:UYM50"/>
    <mergeCell ref="UVB50:UVJ50"/>
    <mergeCell ref="UVK50:UVS50"/>
    <mergeCell ref="UVT50:UWB50"/>
    <mergeCell ref="UWC50:UWK50"/>
    <mergeCell ref="UWL50:UWT50"/>
    <mergeCell ref="UTI50:UTQ50"/>
    <mergeCell ref="UTR50:UTZ50"/>
    <mergeCell ref="UUA50:UUI50"/>
    <mergeCell ref="UUJ50:UUR50"/>
    <mergeCell ref="UUS50:UVA50"/>
    <mergeCell ref="URP50:URX50"/>
    <mergeCell ref="URY50:USG50"/>
    <mergeCell ref="USH50:USP50"/>
    <mergeCell ref="USQ50:USY50"/>
    <mergeCell ref="USZ50:UTH50"/>
    <mergeCell ref="UPW50:UQE50"/>
    <mergeCell ref="UQF50:UQN50"/>
    <mergeCell ref="UQO50:UQW50"/>
    <mergeCell ref="UQX50:URF50"/>
    <mergeCell ref="URG50:URO50"/>
    <mergeCell ref="UOD50:UOL50"/>
    <mergeCell ref="UOM50:UOU50"/>
    <mergeCell ref="UOV50:UPD50"/>
    <mergeCell ref="UPE50:UPM50"/>
    <mergeCell ref="UPN50:UPV50"/>
    <mergeCell ref="VKQ50:VKY50"/>
    <mergeCell ref="VKZ50:VLH50"/>
    <mergeCell ref="VLI50:VLQ50"/>
    <mergeCell ref="VLR50:VLZ50"/>
    <mergeCell ref="VMA50:VMI50"/>
    <mergeCell ref="VIX50:VJF50"/>
    <mergeCell ref="VJG50:VJO50"/>
    <mergeCell ref="VJP50:VJX50"/>
    <mergeCell ref="VJY50:VKG50"/>
    <mergeCell ref="VKH50:VKP50"/>
    <mergeCell ref="VHE50:VHM50"/>
    <mergeCell ref="VHN50:VHV50"/>
    <mergeCell ref="VHW50:VIE50"/>
    <mergeCell ref="VIF50:VIN50"/>
    <mergeCell ref="VIO50:VIW50"/>
    <mergeCell ref="VFL50:VFT50"/>
    <mergeCell ref="VFU50:VGC50"/>
    <mergeCell ref="VGD50:VGL50"/>
    <mergeCell ref="VGM50:VGU50"/>
    <mergeCell ref="VGV50:VHD50"/>
    <mergeCell ref="VDS50:VEA50"/>
    <mergeCell ref="VEB50:VEJ50"/>
    <mergeCell ref="VEK50:VES50"/>
    <mergeCell ref="VET50:VFB50"/>
    <mergeCell ref="VFC50:VFK50"/>
    <mergeCell ref="VBZ50:VCH50"/>
    <mergeCell ref="VCI50:VCQ50"/>
    <mergeCell ref="VCR50:VCZ50"/>
    <mergeCell ref="VDA50:VDI50"/>
    <mergeCell ref="VDJ50:VDR50"/>
    <mergeCell ref="VAG50:VAO50"/>
    <mergeCell ref="VAP50:VAX50"/>
    <mergeCell ref="VAY50:VBG50"/>
    <mergeCell ref="VBH50:VBP50"/>
    <mergeCell ref="VBQ50:VBY50"/>
    <mergeCell ref="VWT50:VXB50"/>
    <mergeCell ref="VXC50:VXK50"/>
    <mergeCell ref="VXL50:VXT50"/>
    <mergeCell ref="VXU50:VYC50"/>
    <mergeCell ref="VYD50:VYL50"/>
    <mergeCell ref="VVA50:VVI50"/>
    <mergeCell ref="VVJ50:VVR50"/>
    <mergeCell ref="VVS50:VWA50"/>
    <mergeCell ref="VWB50:VWJ50"/>
    <mergeCell ref="VWK50:VWS50"/>
    <mergeCell ref="VTH50:VTP50"/>
    <mergeCell ref="VTQ50:VTY50"/>
    <mergeCell ref="VTZ50:VUH50"/>
    <mergeCell ref="VUI50:VUQ50"/>
    <mergeCell ref="VUR50:VUZ50"/>
    <mergeCell ref="VRO50:VRW50"/>
    <mergeCell ref="VRX50:VSF50"/>
    <mergeCell ref="VSG50:VSO50"/>
    <mergeCell ref="VSP50:VSX50"/>
    <mergeCell ref="VSY50:VTG50"/>
    <mergeCell ref="VPV50:VQD50"/>
    <mergeCell ref="VQE50:VQM50"/>
    <mergeCell ref="VQN50:VQV50"/>
    <mergeCell ref="VQW50:VRE50"/>
    <mergeCell ref="VRF50:VRN50"/>
    <mergeCell ref="VOC50:VOK50"/>
    <mergeCell ref="VOL50:VOT50"/>
    <mergeCell ref="VOU50:VPC50"/>
    <mergeCell ref="VPD50:VPL50"/>
    <mergeCell ref="VPM50:VPU50"/>
    <mergeCell ref="VMJ50:VMR50"/>
    <mergeCell ref="VMS50:VNA50"/>
    <mergeCell ref="VNB50:VNJ50"/>
    <mergeCell ref="VNK50:VNS50"/>
    <mergeCell ref="VNT50:VOB50"/>
    <mergeCell ref="WLZ50:WMH50"/>
    <mergeCell ref="WIW50:WJE50"/>
    <mergeCell ref="WJF50:WJN50"/>
    <mergeCell ref="WJO50:WJW50"/>
    <mergeCell ref="WJX50:WKF50"/>
    <mergeCell ref="WKG50:WKO50"/>
    <mergeCell ref="WHD50:WHL50"/>
    <mergeCell ref="WHM50:WHU50"/>
    <mergeCell ref="WHV50:WID50"/>
    <mergeCell ref="WIE50:WIM50"/>
    <mergeCell ref="WIN50:WIV50"/>
    <mergeCell ref="WFK50:WFS50"/>
    <mergeCell ref="WFT50:WGB50"/>
    <mergeCell ref="WGC50:WGK50"/>
    <mergeCell ref="WGL50:WGT50"/>
    <mergeCell ref="WGU50:WHC50"/>
    <mergeCell ref="WDR50:WDZ50"/>
    <mergeCell ref="WEA50:WEI50"/>
    <mergeCell ref="WEJ50:WER50"/>
    <mergeCell ref="WES50:WFA50"/>
    <mergeCell ref="WFB50:WFJ50"/>
    <mergeCell ref="WBY50:WCG50"/>
    <mergeCell ref="WCH50:WCP50"/>
    <mergeCell ref="WCQ50:WCY50"/>
    <mergeCell ref="WCZ50:WDH50"/>
    <mergeCell ref="WDI50:WDQ50"/>
    <mergeCell ref="WAF50:WAN50"/>
    <mergeCell ref="WAO50:WAW50"/>
    <mergeCell ref="WAX50:WBF50"/>
    <mergeCell ref="WBG50:WBO50"/>
    <mergeCell ref="WBP50:WBX50"/>
    <mergeCell ref="VYM50:VYU50"/>
    <mergeCell ref="VYV50:VZD50"/>
    <mergeCell ref="VZE50:VZM50"/>
    <mergeCell ref="VZN50:VZV50"/>
    <mergeCell ref="VZW50:WAE50"/>
    <mergeCell ref="AK51:AS51"/>
    <mergeCell ref="AT51:BB51"/>
    <mergeCell ref="BC51:BK51"/>
    <mergeCell ref="BL51:BT51"/>
    <mergeCell ref="BU51:CC51"/>
    <mergeCell ref="XDQ50:XDY50"/>
    <mergeCell ref="XDZ50:XEH50"/>
    <mergeCell ref="XEI50:XEQ50"/>
    <mergeCell ref="XER50:XEZ50"/>
    <mergeCell ref="XFA50:XFD50"/>
    <mergeCell ref="XBX50:XCF50"/>
    <mergeCell ref="XCG50:XCO50"/>
    <mergeCell ref="XCP50:XCX50"/>
    <mergeCell ref="XCY50:XDG50"/>
    <mergeCell ref="XDH50:XDP50"/>
    <mergeCell ref="XAE50:XAM50"/>
    <mergeCell ref="XAN50:XAV50"/>
    <mergeCell ref="XAW50:XBE50"/>
    <mergeCell ref="XBF50:XBN50"/>
    <mergeCell ref="XBO50:XBW50"/>
    <mergeCell ref="WYL50:WYT50"/>
    <mergeCell ref="WYU50:WZC50"/>
    <mergeCell ref="WZD50:WZL50"/>
    <mergeCell ref="WZM50:WZU50"/>
    <mergeCell ref="WZV50:XAD50"/>
    <mergeCell ref="WWS50:WXA50"/>
    <mergeCell ref="WXB50:WXJ50"/>
    <mergeCell ref="WXK50:WXS50"/>
    <mergeCell ref="WXT50:WYB50"/>
    <mergeCell ref="WYC50:WYK50"/>
    <mergeCell ref="WUZ50:WVH50"/>
    <mergeCell ref="WVI50:WVQ50"/>
    <mergeCell ref="WVR50:WVZ50"/>
    <mergeCell ref="WWA50:WWI50"/>
    <mergeCell ref="WWJ50:WWR50"/>
    <mergeCell ref="WTG50:WTO50"/>
    <mergeCell ref="WTP50:WTX50"/>
    <mergeCell ref="WTY50:WUG50"/>
    <mergeCell ref="WUH50:WUP50"/>
    <mergeCell ref="WUQ50:WUY50"/>
    <mergeCell ref="WRN50:WRV50"/>
    <mergeCell ref="WRW50:WSE50"/>
    <mergeCell ref="WSF50:WSN50"/>
    <mergeCell ref="WSO50:WSW50"/>
    <mergeCell ref="WSX50:WTF50"/>
    <mergeCell ref="WPU50:WQC50"/>
    <mergeCell ref="WQD50:WQL50"/>
    <mergeCell ref="WQM50:WQU50"/>
    <mergeCell ref="WQV50:WRD50"/>
    <mergeCell ref="WRE50:WRM50"/>
    <mergeCell ref="WOB50:WOJ50"/>
    <mergeCell ref="WOK50:WOS50"/>
    <mergeCell ref="WOT50:WPB50"/>
    <mergeCell ref="WPC50:WPK50"/>
    <mergeCell ref="WPL50:WPT50"/>
    <mergeCell ref="WMI50:WMQ50"/>
    <mergeCell ref="WMR50:WMZ50"/>
    <mergeCell ref="WNA50:WNI50"/>
    <mergeCell ref="WNJ50:WNR50"/>
    <mergeCell ref="WNS50:WOA50"/>
    <mergeCell ref="WKP50:WKX50"/>
    <mergeCell ref="WKY50:WLG50"/>
    <mergeCell ref="WLH50:WLP50"/>
    <mergeCell ref="WLQ50:WLY50"/>
    <mergeCell ref="MN51:MV51"/>
    <mergeCell ref="MW51:NE51"/>
    <mergeCell ref="NF51:NN51"/>
    <mergeCell ref="NO51:NW51"/>
    <mergeCell ref="NX51:OF51"/>
    <mergeCell ref="KU51:LC51"/>
    <mergeCell ref="LD51:LL51"/>
    <mergeCell ref="LM51:LU51"/>
    <mergeCell ref="LV51:MD51"/>
    <mergeCell ref="ME51:MM51"/>
    <mergeCell ref="JB51:JJ51"/>
    <mergeCell ref="JK51:JS51"/>
    <mergeCell ref="JT51:KB51"/>
    <mergeCell ref="KC51:KK51"/>
    <mergeCell ref="KL51:KT51"/>
    <mergeCell ref="HI51:HQ51"/>
    <mergeCell ref="HR51:HZ51"/>
    <mergeCell ref="IA51:II51"/>
    <mergeCell ref="IJ51:IR51"/>
    <mergeCell ref="IS51:JA51"/>
    <mergeCell ref="FP51:FX51"/>
    <mergeCell ref="FY51:GG51"/>
    <mergeCell ref="GH51:GP51"/>
    <mergeCell ref="GQ51:GY51"/>
    <mergeCell ref="GZ51:HH51"/>
    <mergeCell ref="DW51:EE51"/>
    <mergeCell ref="EF51:EN51"/>
    <mergeCell ref="EO51:EW51"/>
    <mergeCell ref="EX51:FF51"/>
    <mergeCell ref="FG51:FO51"/>
    <mergeCell ref="CD51:CL51"/>
    <mergeCell ref="CM51:CU51"/>
    <mergeCell ref="CV51:DD51"/>
    <mergeCell ref="DE51:DM51"/>
    <mergeCell ref="DN51:DV51"/>
    <mergeCell ref="YQ51:YY51"/>
    <mergeCell ref="YZ51:ZH51"/>
    <mergeCell ref="ZI51:ZQ51"/>
    <mergeCell ref="ZR51:ZZ51"/>
    <mergeCell ref="AAA51:AAI51"/>
    <mergeCell ref="WX51:XF51"/>
    <mergeCell ref="XG51:XO51"/>
    <mergeCell ref="XP51:XX51"/>
    <mergeCell ref="XY51:YG51"/>
    <mergeCell ref="YH51:YP51"/>
    <mergeCell ref="VE51:VM51"/>
    <mergeCell ref="VN51:VV51"/>
    <mergeCell ref="VW51:WE51"/>
    <mergeCell ref="WF51:WN51"/>
    <mergeCell ref="WO51:WW51"/>
    <mergeCell ref="TL51:TT51"/>
    <mergeCell ref="TU51:UC51"/>
    <mergeCell ref="UD51:UL51"/>
    <mergeCell ref="UM51:UU51"/>
    <mergeCell ref="UV51:VD51"/>
    <mergeCell ref="RS51:SA51"/>
    <mergeCell ref="SB51:SJ51"/>
    <mergeCell ref="SK51:SS51"/>
    <mergeCell ref="ST51:TB51"/>
    <mergeCell ref="TC51:TK51"/>
    <mergeCell ref="PZ51:QH51"/>
    <mergeCell ref="QI51:QQ51"/>
    <mergeCell ref="QR51:QZ51"/>
    <mergeCell ref="RA51:RI51"/>
    <mergeCell ref="RJ51:RR51"/>
    <mergeCell ref="OG51:OO51"/>
    <mergeCell ref="OP51:OX51"/>
    <mergeCell ref="OY51:PG51"/>
    <mergeCell ref="PH51:PP51"/>
    <mergeCell ref="PQ51:PY51"/>
    <mergeCell ref="AKT51:ALB51"/>
    <mergeCell ref="ALC51:ALK51"/>
    <mergeCell ref="ALL51:ALT51"/>
    <mergeCell ref="ALU51:AMC51"/>
    <mergeCell ref="AMD51:AML51"/>
    <mergeCell ref="AJA51:AJI51"/>
    <mergeCell ref="AJJ51:AJR51"/>
    <mergeCell ref="AJS51:AKA51"/>
    <mergeCell ref="AKB51:AKJ51"/>
    <mergeCell ref="AKK51:AKS51"/>
    <mergeCell ref="AHH51:AHP51"/>
    <mergeCell ref="AHQ51:AHY51"/>
    <mergeCell ref="AHZ51:AIH51"/>
    <mergeCell ref="AII51:AIQ51"/>
    <mergeCell ref="AIR51:AIZ51"/>
    <mergeCell ref="AFO51:AFW51"/>
    <mergeCell ref="AFX51:AGF51"/>
    <mergeCell ref="AGG51:AGO51"/>
    <mergeCell ref="AGP51:AGX51"/>
    <mergeCell ref="AGY51:AHG51"/>
    <mergeCell ref="ADV51:AED51"/>
    <mergeCell ref="AEE51:AEM51"/>
    <mergeCell ref="AEN51:AEV51"/>
    <mergeCell ref="AEW51:AFE51"/>
    <mergeCell ref="AFF51:AFN51"/>
    <mergeCell ref="ACC51:ACK51"/>
    <mergeCell ref="ACL51:ACT51"/>
    <mergeCell ref="ACU51:ADC51"/>
    <mergeCell ref="ADD51:ADL51"/>
    <mergeCell ref="ADM51:ADU51"/>
    <mergeCell ref="AAJ51:AAR51"/>
    <mergeCell ref="AAS51:ABA51"/>
    <mergeCell ref="ABB51:ABJ51"/>
    <mergeCell ref="ABK51:ABS51"/>
    <mergeCell ref="ABT51:ACB51"/>
    <mergeCell ref="AWW51:AXE51"/>
    <mergeCell ref="AXF51:AXN51"/>
    <mergeCell ref="AXO51:AXW51"/>
    <mergeCell ref="AXX51:AYF51"/>
    <mergeCell ref="AYG51:AYO51"/>
    <mergeCell ref="AVD51:AVL51"/>
    <mergeCell ref="AVM51:AVU51"/>
    <mergeCell ref="AVV51:AWD51"/>
    <mergeCell ref="AWE51:AWM51"/>
    <mergeCell ref="AWN51:AWV51"/>
    <mergeCell ref="ATK51:ATS51"/>
    <mergeCell ref="ATT51:AUB51"/>
    <mergeCell ref="AUC51:AUK51"/>
    <mergeCell ref="AUL51:AUT51"/>
    <mergeCell ref="AUU51:AVC51"/>
    <mergeCell ref="ARR51:ARZ51"/>
    <mergeCell ref="ASA51:ASI51"/>
    <mergeCell ref="ASJ51:ASR51"/>
    <mergeCell ref="ASS51:ATA51"/>
    <mergeCell ref="ATB51:ATJ51"/>
    <mergeCell ref="APY51:AQG51"/>
    <mergeCell ref="AQH51:AQP51"/>
    <mergeCell ref="AQQ51:AQY51"/>
    <mergeCell ref="AQZ51:ARH51"/>
    <mergeCell ref="ARI51:ARQ51"/>
    <mergeCell ref="AOF51:AON51"/>
    <mergeCell ref="AOO51:AOW51"/>
    <mergeCell ref="AOX51:APF51"/>
    <mergeCell ref="APG51:APO51"/>
    <mergeCell ref="APP51:APX51"/>
    <mergeCell ref="AMM51:AMU51"/>
    <mergeCell ref="AMV51:AND51"/>
    <mergeCell ref="ANE51:ANM51"/>
    <mergeCell ref="ANN51:ANV51"/>
    <mergeCell ref="ANW51:AOE51"/>
    <mergeCell ref="BIZ51:BJH51"/>
    <mergeCell ref="BJI51:BJQ51"/>
    <mergeCell ref="BJR51:BJZ51"/>
    <mergeCell ref="BKA51:BKI51"/>
    <mergeCell ref="BKJ51:BKR51"/>
    <mergeCell ref="BHG51:BHO51"/>
    <mergeCell ref="BHP51:BHX51"/>
    <mergeCell ref="BHY51:BIG51"/>
    <mergeCell ref="BIH51:BIP51"/>
    <mergeCell ref="BIQ51:BIY51"/>
    <mergeCell ref="BFN51:BFV51"/>
    <mergeCell ref="BFW51:BGE51"/>
    <mergeCell ref="BGF51:BGN51"/>
    <mergeCell ref="BGO51:BGW51"/>
    <mergeCell ref="BGX51:BHF51"/>
    <mergeCell ref="BDU51:BEC51"/>
    <mergeCell ref="BED51:BEL51"/>
    <mergeCell ref="BEM51:BEU51"/>
    <mergeCell ref="BEV51:BFD51"/>
    <mergeCell ref="BFE51:BFM51"/>
    <mergeCell ref="BCB51:BCJ51"/>
    <mergeCell ref="BCK51:BCS51"/>
    <mergeCell ref="BCT51:BDB51"/>
    <mergeCell ref="BDC51:BDK51"/>
    <mergeCell ref="BDL51:BDT51"/>
    <mergeCell ref="BAI51:BAQ51"/>
    <mergeCell ref="BAR51:BAZ51"/>
    <mergeCell ref="BBA51:BBI51"/>
    <mergeCell ref="BBJ51:BBR51"/>
    <mergeCell ref="BBS51:BCA51"/>
    <mergeCell ref="AYP51:AYX51"/>
    <mergeCell ref="AYY51:AZG51"/>
    <mergeCell ref="AZH51:AZP51"/>
    <mergeCell ref="AZQ51:AZY51"/>
    <mergeCell ref="AZZ51:BAH51"/>
    <mergeCell ref="BVC51:BVK51"/>
    <mergeCell ref="BVL51:BVT51"/>
    <mergeCell ref="BVU51:BWC51"/>
    <mergeCell ref="BWD51:BWL51"/>
    <mergeCell ref="BWM51:BWU51"/>
    <mergeCell ref="BTJ51:BTR51"/>
    <mergeCell ref="BTS51:BUA51"/>
    <mergeCell ref="BUB51:BUJ51"/>
    <mergeCell ref="BUK51:BUS51"/>
    <mergeCell ref="BUT51:BVB51"/>
    <mergeCell ref="BRQ51:BRY51"/>
    <mergeCell ref="BRZ51:BSH51"/>
    <mergeCell ref="BSI51:BSQ51"/>
    <mergeCell ref="BSR51:BSZ51"/>
    <mergeCell ref="BTA51:BTI51"/>
    <mergeCell ref="BPX51:BQF51"/>
    <mergeCell ref="BQG51:BQO51"/>
    <mergeCell ref="BQP51:BQX51"/>
    <mergeCell ref="BQY51:BRG51"/>
    <mergeCell ref="BRH51:BRP51"/>
    <mergeCell ref="BOE51:BOM51"/>
    <mergeCell ref="BON51:BOV51"/>
    <mergeCell ref="BOW51:BPE51"/>
    <mergeCell ref="BPF51:BPN51"/>
    <mergeCell ref="BPO51:BPW51"/>
    <mergeCell ref="BML51:BMT51"/>
    <mergeCell ref="BMU51:BNC51"/>
    <mergeCell ref="BND51:BNL51"/>
    <mergeCell ref="BNM51:BNU51"/>
    <mergeCell ref="BNV51:BOD51"/>
    <mergeCell ref="BKS51:BLA51"/>
    <mergeCell ref="BLB51:BLJ51"/>
    <mergeCell ref="BLK51:BLS51"/>
    <mergeCell ref="BLT51:BMB51"/>
    <mergeCell ref="BMC51:BMK51"/>
    <mergeCell ref="CHF51:CHN51"/>
    <mergeCell ref="CHO51:CHW51"/>
    <mergeCell ref="CHX51:CIF51"/>
    <mergeCell ref="CIG51:CIO51"/>
    <mergeCell ref="CIP51:CIX51"/>
    <mergeCell ref="CFM51:CFU51"/>
    <mergeCell ref="CFV51:CGD51"/>
    <mergeCell ref="CGE51:CGM51"/>
    <mergeCell ref="CGN51:CGV51"/>
    <mergeCell ref="CGW51:CHE51"/>
    <mergeCell ref="CDT51:CEB51"/>
    <mergeCell ref="CEC51:CEK51"/>
    <mergeCell ref="CEL51:CET51"/>
    <mergeCell ref="CEU51:CFC51"/>
    <mergeCell ref="CFD51:CFL51"/>
    <mergeCell ref="CCA51:CCI51"/>
    <mergeCell ref="CCJ51:CCR51"/>
    <mergeCell ref="CCS51:CDA51"/>
    <mergeCell ref="CDB51:CDJ51"/>
    <mergeCell ref="CDK51:CDS51"/>
    <mergeCell ref="CAH51:CAP51"/>
    <mergeCell ref="CAQ51:CAY51"/>
    <mergeCell ref="CAZ51:CBH51"/>
    <mergeCell ref="CBI51:CBQ51"/>
    <mergeCell ref="CBR51:CBZ51"/>
    <mergeCell ref="BYO51:BYW51"/>
    <mergeCell ref="BYX51:BZF51"/>
    <mergeCell ref="BZG51:BZO51"/>
    <mergeCell ref="BZP51:BZX51"/>
    <mergeCell ref="BZY51:CAG51"/>
    <mergeCell ref="BWV51:BXD51"/>
    <mergeCell ref="BXE51:BXM51"/>
    <mergeCell ref="BXN51:BXV51"/>
    <mergeCell ref="BXW51:BYE51"/>
    <mergeCell ref="BYF51:BYN51"/>
    <mergeCell ref="CTI51:CTQ51"/>
    <mergeCell ref="CTR51:CTZ51"/>
    <mergeCell ref="CUA51:CUI51"/>
    <mergeCell ref="CUJ51:CUR51"/>
    <mergeCell ref="CUS51:CVA51"/>
    <mergeCell ref="CRP51:CRX51"/>
    <mergeCell ref="CRY51:CSG51"/>
    <mergeCell ref="CSH51:CSP51"/>
    <mergeCell ref="CSQ51:CSY51"/>
    <mergeCell ref="CSZ51:CTH51"/>
    <mergeCell ref="CPW51:CQE51"/>
    <mergeCell ref="CQF51:CQN51"/>
    <mergeCell ref="CQO51:CQW51"/>
    <mergeCell ref="CQX51:CRF51"/>
    <mergeCell ref="CRG51:CRO51"/>
    <mergeCell ref="COD51:COL51"/>
    <mergeCell ref="COM51:COU51"/>
    <mergeCell ref="COV51:CPD51"/>
    <mergeCell ref="CPE51:CPM51"/>
    <mergeCell ref="CPN51:CPV51"/>
    <mergeCell ref="CMK51:CMS51"/>
    <mergeCell ref="CMT51:CNB51"/>
    <mergeCell ref="CNC51:CNK51"/>
    <mergeCell ref="CNL51:CNT51"/>
    <mergeCell ref="CNU51:COC51"/>
    <mergeCell ref="CKR51:CKZ51"/>
    <mergeCell ref="CLA51:CLI51"/>
    <mergeCell ref="CLJ51:CLR51"/>
    <mergeCell ref="CLS51:CMA51"/>
    <mergeCell ref="CMB51:CMJ51"/>
    <mergeCell ref="CIY51:CJG51"/>
    <mergeCell ref="CJH51:CJP51"/>
    <mergeCell ref="CJQ51:CJY51"/>
    <mergeCell ref="CJZ51:CKH51"/>
    <mergeCell ref="CKI51:CKQ51"/>
    <mergeCell ref="DFL51:DFT51"/>
    <mergeCell ref="DFU51:DGC51"/>
    <mergeCell ref="DGD51:DGL51"/>
    <mergeCell ref="DGM51:DGU51"/>
    <mergeCell ref="DGV51:DHD51"/>
    <mergeCell ref="DDS51:DEA51"/>
    <mergeCell ref="DEB51:DEJ51"/>
    <mergeCell ref="DEK51:DES51"/>
    <mergeCell ref="DET51:DFB51"/>
    <mergeCell ref="DFC51:DFK51"/>
    <mergeCell ref="DBZ51:DCH51"/>
    <mergeCell ref="DCI51:DCQ51"/>
    <mergeCell ref="DCR51:DCZ51"/>
    <mergeCell ref="DDA51:DDI51"/>
    <mergeCell ref="DDJ51:DDR51"/>
    <mergeCell ref="DAG51:DAO51"/>
    <mergeCell ref="DAP51:DAX51"/>
    <mergeCell ref="DAY51:DBG51"/>
    <mergeCell ref="DBH51:DBP51"/>
    <mergeCell ref="DBQ51:DBY51"/>
    <mergeCell ref="CYN51:CYV51"/>
    <mergeCell ref="CYW51:CZE51"/>
    <mergeCell ref="CZF51:CZN51"/>
    <mergeCell ref="CZO51:CZW51"/>
    <mergeCell ref="CZX51:DAF51"/>
    <mergeCell ref="CWU51:CXC51"/>
    <mergeCell ref="CXD51:CXL51"/>
    <mergeCell ref="CXM51:CXU51"/>
    <mergeCell ref="CXV51:CYD51"/>
    <mergeCell ref="CYE51:CYM51"/>
    <mergeCell ref="CVB51:CVJ51"/>
    <mergeCell ref="CVK51:CVS51"/>
    <mergeCell ref="CVT51:CWB51"/>
    <mergeCell ref="CWC51:CWK51"/>
    <mergeCell ref="CWL51:CWT51"/>
    <mergeCell ref="DRO51:DRW51"/>
    <mergeCell ref="DRX51:DSF51"/>
    <mergeCell ref="DSG51:DSO51"/>
    <mergeCell ref="DSP51:DSX51"/>
    <mergeCell ref="DSY51:DTG51"/>
    <mergeCell ref="DPV51:DQD51"/>
    <mergeCell ref="DQE51:DQM51"/>
    <mergeCell ref="DQN51:DQV51"/>
    <mergeCell ref="DQW51:DRE51"/>
    <mergeCell ref="DRF51:DRN51"/>
    <mergeCell ref="DOC51:DOK51"/>
    <mergeCell ref="DOL51:DOT51"/>
    <mergeCell ref="DOU51:DPC51"/>
    <mergeCell ref="DPD51:DPL51"/>
    <mergeCell ref="DPM51:DPU51"/>
    <mergeCell ref="DMJ51:DMR51"/>
    <mergeCell ref="DMS51:DNA51"/>
    <mergeCell ref="DNB51:DNJ51"/>
    <mergeCell ref="DNK51:DNS51"/>
    <mergeCell ref="DNT51:DOB51"/>
    <mergeCell ref="DKQ51:DKY51"/>
    <mergeCell ref="DKZ51:DLH51"/>
    <mergeCell ref="DLI51:DLQ51"/>
    <mergeCell ref="DLR51:DLZ51"/>
    <mergeCell ref="DMA51:DMI51"/>
    <mergeCell ref="DIX51:DJF51"/>
    <mergeCell ref="DJG51:DJO51"/>
    <mergeCell ref="DJP51:DJX51"/>
    <mergeCell ref="DJY51:DKG51"/>
    <mergeCell ref="DKH51:DKP51"/>
    <mergeCell ref="DHE51:DHM51"/>
    <mergeCell ref="DHN51:DHV51"/>
    <mergeCell ref="DHW51:DIE51"/>
    <mergeCell ref="DIF51:DIN51"/>
    <mergeCell ref="DIO51:DIW51"/>
    <mergeCell ref="EDR51:EDZ51"/>
    <mergeCell ref="EEA51:EEI51"/>
    <mergeCell ref="EEJ51:EER51"/>
    <mergeCell ref="EES51:EFA51"/>
    <mergeCell ref="EFB51:EFJ51"/>
    <mergeCell ref="EBY51:ECG51"/>
    <mergeCell ref="ECH51:ECP51"/>
    <mergeCell ref="ECQ51:ECY51"/>
    <mergeCell ref="ECZ51:EDH51"/>
    <mergeCell ref="EDI51:EDQ51"/>
    <mergeCell ref="EAF51:EAN51"/>
    <mergeCell ref="EAO51:EAW51"/>
    <mergeCell ref="EAX51:EBF51"/>
    <mergeCell ref="EBG51:EBO51"/>
    <mergeCell ref="EBP51:EBX51"/>
    <mergeCell ref="DYM51:DYU51"/>
    <mergeCell ref="DYV51:DZD51"/>
    <mergeCell ref="DZE51:DZM51"/>
    <mergeCell ref="DZN51:DZV51"/>
    <mergeCell ref="DZW51:EAE51"/>
    <mergeCell ref="DWT51:DXB51"/>
    <mergeCell ref="DXC51:DXK51"/>
    <mergeCell ref="DXL51:DXT51"/>
    <mergeCell ref="DXU51:DYC51"/>
    <mergeCell ref="DYD51:DYL51"/>
    <mergeCell ref="DVA51:DVI51"/>
    <mergeCell ref="DVJ51:DVR51"/>
    <mergeCell ref="DVS51:DWA51"/>
    <mergeCell ref="DWB51:DWJ51"/>
    <mergeCell ref="DWK51:DWS51"/>
    <mergeCell ref="DTH51:DTP51"/>
    <mergeCell ref="DTQ51:DTY51"/>
    <mergeCell ref="DTZ51:DUH51"/>
    <mergeCell ref="DUI51:DUQ51"/>
    <mergeCell ref="DUR51:DUZ51"/>
    <mergeCell ref="EPU51:EQC51"/>
    <mergeCell ref="EQD51:EQL51"/>
    <mergeCell ref="EQM51:EQU51"/>
    <mergeCell ref="EQV51:ERD51"/>
    <mergeCell ref="ERE51:ERM51"/>
    <mergeCell ref="EOB51:EOJ51"/>
    <mergeCell ref="EOK51:EOS51"/>
    <mergeCell ref="EOT51:EPB51"/>
    <mergeCell ref="EPC51:EPK51"/>
    <mergeCell ref="EPL51:EPT51"/>
    <mergeCell ref="EMI51:EMQ51"/>
    <mergeCell ref="EMR51:EMZ51"/>
    <mergeCell ref="ENA51:ENI51"/>
    <mergeCell ref="ENJ51:ENR51"/>
    <mergeCell ref="ENS51:EOA51"/>
    <mergeCell ref="EKP51:EKX51"/>
    <mergeCell ref="EKY51:ELG51"/>
    <mergeCell ref="ELH51:ELP51"/>
    <mergeCell ref="ELQ51:ELY51"/>
    <mergeCell ref="ELZ51:EMH51"/>
    <mergeCell ref="EIW51:EJE51"/>
    <mergeCell ref="EJF51:EJN51"/>
    <mergeCell ref="EJO51:EJW51"/>
    <mergeCell ref="EJX51:EKF51"/>
    <mergeCell ref="EKG51:EKO51"/>
    <mergeCell ref="EHD51:EHL51"/>
    <mergeCell ref="EHM51:EHU51"/>
    <mergeCell ref="EHV51:EID51"/>
    <mergeCell ref="EIE51:EIM51"/>
    <mergeCell ref="EIN51:EIV51"/>
    <mergeCell ref="EFK51:EFS51"/>
    <mergeCell ref="EFT51:EGB51"/>
    <mergeCell ref="EGC51:EGK51"/>
    <mergeCell ref="EGL51:EGT51"/>
    <mergeCell ref="EGU51:EHC51"/>
    <mergeCell ref="FBX51:FCF51"/>
    <mergeCell ref="FCG51:FCO51"/>
    <mergeCell ref="FCP51:FCX51"/>
    <mergeCell ref="FCY51:FDG51"/>
    <mergeCell ref="FDH51:FDP51"/>
    <mergeCell ref="FAE51:FAM51"/>
    <mergeCell ref="FAN51:FAV51"/>
    <mergeCell ref="FAW51:FBE51"/>
    <mergeCell ref="FBF51:FBN51"/>
    <mergeCell ref="FBO51:FBW51"/>
    <mergeCell ref="EYL51:EYT51"/>
    <mergeCell ref="EYU51:EZC51"/>
    <mergeCell ref="EZD51:EZL51"/>
    <mergeCell ref="EZM51:EZU51"/>
    <mergeCell ref="EZV51:FAD51"/>
    <mergeCell ref="EWS51:EXA51"/>
    <mergeCell ref="EXB51:EXJ51"/>
    <mergeCell ref="EXK51:EXS51"/>
    <mergeCell ref="EXT51:EYB51"/>
    <mergeCell ref="EYC51:EYK51"/>
    <mergeCell ref="EUZ51:EVH51"/>
    <mergeCell ref="EVI51:EVQ51"/>
    <mergeCell ref="EVR51:EVZ51"/>
    <mergeCell ref="EWA51:EWI51"/>
    <mergeCell ref="EWJ51:EWR51"/>
    <mergeCell ref="ETG51:ETO51"/>
    <mergeCell ref="ETP51:ETX51"/>
    <mergeCell ref="ETY51:EUG51"/>
    <mergeCell ref="EUH51:EUP51"/>
    <mergeCell ref="EUQ51:EUY51"/>
    <mergeCell ref="ERN51:ERV51"/>
    <mergeCell ref="ERW51:ESE51"/>
    <mergeCell ref="ESF51:ESN51"/>
    <mergeCell ref="ESO51:ESW51"/>
    <mergeCell ref="ESX51:ETF51"/>
    <mergeCell ref="FOA51:FOI51"/>
    <mergeCell ref="FOJ51:FOR51"/>
    <mergeCell ref="FOS51:FPA51"/>
    <mergeCell ref="FPB51:FPJ51"/>
    <mergeCell ref="FPK51:FPS51"/>
    <mergeCell ref="FMH51:FMP51"/>
    <mergeCell ref="FMQ51:FMY51"/>
    <mergeCell ref="FMZ51:FNH51"/>
    <mergeCell ref="FNI51:FNQ51"/>
    <mergeCell ref="FNR51:FNZ51"/>
    <mergeCell ref="FKO51:FKW51"/>
    <mergeCell ref="FKX51:FLF51"/>
    <mergeCell ref="FLG51:FLO51"/>
    <mergeCell ref="FLP51:FLX51"/>
    <mergeCell ref="FLY51:FMG51"/>
    <mergeCell ref="FIV51:FJD51"/>
    <mergeCell ref="FJE51:FJM51"/>
    <mergeCell ref="FJN51:FJV51"/>
    <mergeCell ref="FJW51:FKE51"/>
    <mergeCell ref="FKF51:FKN51"/>
    <mergeCell ref="FHC51:FHK51"/>
    <mergeCell ref="FHL51:FHT51"/>
    <mergeCell ref="FHU51:FIC51"/>
    <mergeCell ref="FID51:FIL51"/>
    <mergeCell ref="FIM51:FIU51"/>
    <mergeCell ref="FFJ51:FFR51"/>
    <mergeCell ref="FFS51:FGA51"/>
    <mergeCell ref="FGB51:FGJ51"/>
    <mergeCell ref="FGK51:FGS51"/>
    <mergeCell ref="FGT51:FHB51"/>
    <mergeCell ref="FDQ51:FDY51"/>
    <mergeCell ref="FDZ51:FEH51"/>
    <mergeCell ref="FEI51:FEQ51"/>
    <mergeCell ref="FER51:FEZ51"/>
    <mergeCell ref="FFA51:FFI51"/>
    <mergeCell ref="GAD51:GAL51"/>
    <mergeCell ref="GAM51:GAU51"/>
    <mergeCell ref="GAV51:GBD51"/>
    <mergeCell ref="GBE51:GBM51"/>
    <mergeCell ref="GBN51:GBV51"/>
    <mergeCell ref="FYK51:FYS51"/>
    <mergeCell ref="FYT51:FZB51"/>
    <mergeCell ref="FZC51:FZK51"/>
    <mergeCell ref="FZL51:FZT51"/>
    <mergeCell ref="FZU51:GAC51"/>
    <mergeCell ref="FWR51:FWZ51"/>
    <mergeCell ref="FXA51:FXI51"/>
    <mergeCell ref="FXJ51:FXR51"/>
    <mergeCell ref="FXS51:FYA51"/>
    <mergeCell ref="FYB51:FYJ51"/>
    <mergeCell ref="FUY51:FVG51"/>
    <mergeCell ref="FVH51:FVP51"/>
    <mergeCell ref="FVQ51:FVY51"/>
    <mergeCell ref="FVZ51:FWH51"/>
    <mergeCell ref="FWI51:FWQ51"/>
    <mergeCell ref="FTF51:FTN51"/>
    <mergeCell ref="FTO51:FTW51"/>
    <mergeCell ref="FTX51:FUF51"/>
    <mergeCell ref="FUG51:FUO51"/>
    <mergeCell ref="FUP51:FUX51"/>
    <mergeCell ref="FRM51:FRU51"/>
    <mergeCell ref="FRV51:FSD51"/>
    <mergeCell ref="FSE51:FSM51"/>
    <mergeCell ref="FSN51:FSV51"/>
    <mergeCell ref="FSW51:FTE51"/>
    <mergeCell ref="FPT51:FQB51"/>
    <mergeCell ref="FQC51:FQK51"/>
    <mergeCell ref="FQL51:FQT51"/>
    <mergeCell ref="FQU51:FRC51"/>
    <mergeCell ref="FRD51:FRL51"/>
    <mergeCell ref="GMG51:GMO51"/>
    <mergeCell ref="GMP51:GMX51"/>
    <mergeCell ref="GMY51:GNG51"/>
    <mergeCell ref="GNH51:GNP51"/>
    <mergeCell ref="GNQ51:GNY51"/>
    <mergeCell ref="GKN51:GKV51"/>
    <mergeCell ref="GKW51:GLE51"/>
    <mergeCell ref="GLF51:GLN51"/>
    <mergeCell ref="GLO51:GLW51"/>
    <mergeCell ref="GLX51:GMF51"/>
    <mergeCell ref="GIU51:GJC51"/>
    <mergeCell ref="GJD51:GJL51"/>
    <mergeCell ref="GJM51:GJU51"/>
    <mergeCell ref="GJV51:GKD51"/>
    <mergeCell ref="GKE51:GKM51"/>
    <mergeCell ref="GHB51:GHJ51"/>
    <mergeCell ref="GHK51:GHS51"/>
    <mergeCell ref="GHT51:GIB51"/>
    <mergeCell ref="GIC51:GIK51"/>
    <mergeCell ref="GIL51:GIT51"/>
    <mergeCell ref="GFI51:GFQ51"/>
    <mergeCell ref="GFR51:GFZ51"/>
    <mergeCell ref="GGA51:GGI51"/>
    <mergeCell ref="GGJ51:GGR51"/>
    <mergeCell ref="GGS51:GHA51"/>
    <mergeCell ref="GDP51:GDX51"/>
    <mergeCell ref="GDY51:GEG51"/>
    <mergeCell ref="GEH51:GEP51"/>
    <mergeCell ref="GEQ51:GEY51"/>
    <mergeCell ref="GEZ51:GFH51"/>
    <mergeCell ref="GBW51:GCE51"/>
    <mergeCell ref="GCF51:GCN51"/>
    <mergeCell ref="GCO51:GCW51"/>
    <mergeCell ref="GCX51:GDF51"/>
    <mergeCell ref="GDG51:GDO51"/>
    <mergeCell ref="GYJ51:GYR51"/>
    <mergeCell ref="GYS51:GZA51"/>
    <mergeCell ref="GZB51:GZJ51"/>
    <mergeCell ref="GZK51:GZS51"/>
    <mergeCell ref="GZT51:HAB51"/>
    <mergeCell ref="GWQ51:GWY51"/>
    <mergeCell ref="GWZ51:GXH51"/>
    <mergeCell ref="GXI51:GXQ51"/>
    <mergeCell ref="GXR51:GXZ51"/>
    <mergeCell ref="GYA51:GYI51"/>
    <mergeCell ref="GUX51:GVF51"/>
    <mergeCell ref="GVG51:GVO51"/>
    <mergeCell ref="GVP51:GVX51"/>
    <mergeCell ref="GVY51:GWG51"/>
    <mergeCell ref="GWH51:GWP51"/>
    <mergeCell ref="GTE51:GTM51"/>
    <mergeCell ref="GTN51:GTV51"/>
    <mergeCell ref="GTW51:GUE51"/>
    <mergeCell ref="GUF51:GUN51"/>
    <mergeCell ref="GUO51:GUW51"/>
    <mergeCell ref="GRL51:GRT51"/>
    <mergeCell ref="GRU51:GSC51"/>
    <mergeCell ref="GSD51:GSL51"/>
    <mergeCell ref="GSM51:GSU51"/>
    <mergeCell ref="GSV51:GTD51"/>
    <mergeCell ref="GPS51:GQA51"/>
    <mergeCell ref="GQB51:GQJ51"/>
    <mergeCell ref="GQK51:GQS51"/>
    <mergeCell ref="GQT51:GRB51"/>
    <mergeCell ref="GRC51:GRK51"/>
    <mergeCell ref="GNZ51:GOH51"/>
    <mergeCell ref="GOI51:GOQ51"/>
    <mergeCell ref="GOR51:GOZ51"/>
    <mergeCell ref="GPA51:GPI51"/>
    <mergeCell ref="GPJ51:GPR51"/>
    <mergeCell ref="HKM51:HKU51"/>
    <mergeCell ref="HKV51:HLD51"/>
    <mergeCell ref="HLE51:HLM51"/>
    <mergeCell ref="HLN51:HLV51"/>
    <mergeCell ref="HLW51:HME51"/>
    <mergeCell ref="HIT51:HJB51"/>
    <mergeCell ref="HJC51:HJK51"/>
    <mergeCell ref="HJL51:HJT51"/>
    <mergeCell ref="HJU51:HKC51"/>
    <mergeCell ref="HKD51:HKL51"/>
    <mergeCell ref="HHA51:HHI51"/>
    <mergeCell ref="HHJ51:HHR51"/>
    <mergeCell ref="HHS51:HIA51"/>
    <mergeCell ref="HIB51:HIJ51"/>
    <mergeCell ref="HIK51:HIS51"/>
    <mergeCell ref="HFH51:HFP51"/>
    <mergeCell ref="HFQ51:HFY51"/>
    <mergeCell ref="HFZ51:HGH51"/>
    <mergeCell ref="HGI51:HGQ51"/>
    <mergeCell ref="HGR51:HGZ51"/>
    <mergeCell ref="HDO51:HDW51"/>
    <mergeCell ref="HDX51:HEF51"/>
    <mergeCell ref="HEG51:HEO51"/>
    <mergeCell ref="HEP51:HEX51"/>
    <mergeCell ref="HEY51:HFG51"/>
    <mergeCell ref="HBV51:HCD51"/>
    <mergeCell ref="HCE51:HCM51"/>
    <mergeCell ref="HCN51:HCV51"/>
    <mergeCell ref="HCW51:HDE51"/>
    <mergeCell ref="HDF51:HDN51"/>
    <mergeCell ref="HAC51:HAK51"/>
    <mergeCell ref="HAL51:HAT51"/>
    <mergeCell ref="HAU51:HBC51"/>
    <mergeCell ref="HBD51:HBL51"/>
    <mergeCell ref="HBM51:HBU51"/>
    <mergeCell ref="HWP51:HWX51"/>
    <mergeCell ref="HWY51:HXG51"/>
    <mergeCell ref="HXH51:HXP51"/>
    <mergeCell ref="HXQ51:HXY51"/>
    <mergeCell ref="HXZ51:HYH51"/>
    <mergeCell ref="HUW51:HVE51"/>
    <mergeCell ref="HVF51:HVN51"/>
    <mergeCell ref="HVO51:HVW51"/>
    <mergeCell ref="HVX51:HWF51"/>
    <mergeCell ref="HWG51:HWO51"/>
    <mergeCell ref="HTD51:HTL51"/>
    <mergeCell ref="HTM51:HTU51"/>
    <mergeCell ref="HTV51:HUD51"/>
    <mergeCell ref="HUE51:HUM51"/>
    <mergeCell ref="HUN51:HUV51"/>
    <mergeCell ref="HRK51:HRS51"/>
    <mergeCell ref="HRT51:HSB51"/>
    <mergeCell ref="HSC51:HSK51"/>
    <mergeCell ref="HSL51:HST51"/>
    <mergeCell ref="HSU51:HTC51"/>
    <mergeCell ref="HPR51:HPZ51"/>
    <mergeCell ref="HQA51:HQI51"/>
    <mergeCell ref="HQJ51:HQR51"/>
    <mergeCell ref="HQS51:HRA51"/>
    <mergeCell ref="HRB51:HRJ51"/>
    <mergeCell ref="HNY51:HOG51"/>
    <mergeCell ref="HOH51:HOP51"/>
    <mergeCell ref="HOQ51:HOY51"/>
    <mergeCell ref="HOZ51:HPH51"/>
    <mergeCell ref="HPI51:HPQ51"/>
    <mergeCell ref="HMF51:HMN51"/>
    <mergeCell ref="HMO51:HMW51"/>
    <mergeCell ref="HMX51:HNF51"/>
    <mergeCell ref="HNG51:HNO51"/>
    <mergeCell ref="HNP51:HNX51"/>
    <mergeCell ref="IIS51:IJA51"/>
    <mergeCell ref="IJB51:IJJ51"/>
    <mergeCell ref="IJK51:IJS51"/>
    <mergeCell ref="IJT51:IKB51"/>
    <mergeCell ref="IKC51:IKK51"/>
    <mergeCell ref="IGZ51:IHH51"/>
    <mergeCell ref="IHI51:IHQ51"/>
    <mergeCell ref="IHR51:IHZ51"/>
    <mergeCell ref="IIA51:III51"/>
    <mergeCell ref="IIJ51:IIR51"/>
    <mergeCell ref="IFG51:IFO51"/>
    <mergeCell ref="IFP51:IFX51"/>
    <mergeCell ref="IFY51:IGG51"/>
    <mergeCell ref="IGH51:IGP51"/>
    <mergeCell ref="IGQ51:IGY51"/>
    <mergeCell ref="IDN51:IDV51"/>
    <mergeCell ref="IDW51:IEE51"/>
    <mergeCell ref="IEF51:IEN51"/>
    <mergeCell ref="IEO51:IEW51"/>
    <mergeCell ref="IEX51:IFF51"/>
    <mergeCell ref="IBU51:ICC51"/>
    <mergeCell ref="ICD51:ICL51"/>
    <mergeCell ref="ICM51:ICU51"/>
    <mergeCell ref="ICV51:IDD51"/>
    <mergeCell ref="IDE51:IDM51"/>
    <mergeCell ref="IAB51:IAJ51"/>
    <mergeCell ref="IAK51:IAS51"/>
    <mergeCell ref="IAT51:IBB51"/>
    <mergeCell ref="IBC51:IBK51"/>
    <mergeCell ref="IBL51:IBT51"/>
    <mergeCell ref="HYI51:HYQ51"/>
    <mergeCell ref="HYR51:HYZ51"/>
    <mergeCell ref="HZA51:HZI51"/>
    <mergeCell ref="HZJ51:HZR51"/>
    <mergeCell ref="HZS51:IAA51"/>
    <mergeCell ref="IUV51:IVD51"/>
    <mergeCell ref="IVE51:IVM51"/>
    <mergeCell ref="IVN51:IVV51"/>
    <mergeCell ref="IVW51:IWE51"/>
    <mergeCell ref="IWF51:IWN51"/>
    <mergeCell ref="ITC51:ITK51"/>
    <mergeCell ref="ITL51:ITT51"/>
    <mergeCell ref="ITU51:IUC51"/>
    <mergeCell ref="IUD51:IUL51"/>
    <mergeCell ref="IUM51:IUU51"/>
    <mergeCell ref="IRJ51:IRR51"/>
    <mergeCell ref="IRS51:ISA51"/>
    <mergeCell ref="ISB51:ISJ51"/>
    <mergeCell ref="ISK51:ISS51"/>
    <mergeCell ref="IST51:ITB51"/>
    <mergeCell ref="IPQ51:IPY51"/>
    <mergeCell ref="IPZ51:IQH51"/>
    <mergeCell ref="IQI51:IQQ51"/>
    <mergeCell ref="IQR51:IQZ51"/>
    <mergeCell ref="IRA51:IRI51"/>
    <mergeCell ref="INX51:IOF51"/>
    <mergeCell ref="IOG51:IOO51"/>
    <mergeCell ref="IOP51:IOX51"/>
    <mergeCell ref="IOY51:IPG51"/>
    <mergeCell ref="IPH51:IPP51"/>
    <mergeCell ref="IME51:IMM51"/>
    <mergeCell ref="IMN51:IMV51"/>
    <mergeCell ref="IMW51:INE51"/>
    <mergeCell ref="INF51:INN51"/>
    <mergeCell ref="INO51:INW51"/>
    <mergeCell ref="IKL51:IKT51"/>
    <mergeCell ref="IKU51:ILC51"/>
    <mergeCell ref="ILD51:ILL51"/>
    <mergeCell ref="ILM51:ILU51"/>
    <mergeCell ref="ILV51:IMD51"/>
    <mergeCell ref="JGY51:JHG51"/>
    <mergeCell ref="JHH51:JHP51"/>
    <mergeCell ref="JHQ51:JHY51"/>
    <mergeCell ref="JHZ51:JIH51"/>
    <mergeCell ref="JII51:JIQ51"/>
    <mergeCell ref="JFF51:JFN51"/>
    <mergeCell ref="JFO51:JFW51"/>
    <mergeCell ref="JFX51:JGF51"/>
    <mergeCell ref="JGG51:JGO51"/>
    <mergeCell ref="JGP51:JGX51"/>
    <mergeCell ref="JDM51:JDU51"/>
    <mergeCell ref="JDV51:JED51"/>
    <mergeCell ref="JEE51:JEM51"/>
    <mergeCell ref="JEN51:JEV51"/>
    <mergeCell ref="JEW51:JFE51"/>
    <mergeCell ref="JBT51:JCB51"/>
    <mergeCell ref="JCC51:JCK51"/>
    <mergeCell ref="JCL51:JCT51"/>
    <mergeCell ref="JCU51:JDC51"/>
    <mergeCell ref="JDD51:JDL51"/>
    <mergeCell ref="JAA51:JAI51"/>
    <mergeCell ref="JAJ51:JAR51"/>
    <mergeCell ref="JAS51:JBA51"/>
    <mergeCell ref="JBB51:JBJ51"/>
    <mergeCell ref="JBK51:JBS51"/>
    <mergeCell ref="IYH51:IYP51"/>
    <mergeCell ref="IYQ51:IYY51"/>
    <mergeCell ref="IYZ51:IZH51"/>
    <mergeCell ref="IZI51:IZQ51"/>
    <mergeCell ref="IZR51:IZZ51"/>
    <mergeCell ref="IWO51:IWW51"/>
    <mergeCell ref="IWX51:IXF51"/>
    <mergeCell ref="IXG51:IXO51"/>
    <mergeCell ref="IXP51:IXX51"/>
    <mergeCell ref="IXY51:IYG51"/>
    <mergeCell ref="JTB51:JTJ51"/>
    <mergeCell ref="JTK51:JTS51"/>
    <mergeCell ref="JTT51:JUB51"/>
    <mergeCell ref="JUC51:JUK51"/>
    <mergeCell ref="JUL51:JUT51"/>
    <mergeCell ref="JRI51:JRQ51"/>
    <mergeCell ref="JRR51:JRZ51"/>
    <mergeCell ref="JSA51:JSI51"/>
    <mergeCell ref="JSJ51:JSR51"/>
    <mergeCell ref="JSS51:JTA51"/>
    <mergeCell ref="JPP51:JPX51"/>
    <mergeCell ref="JPY51:JQG51"/>
    <mergeCell ref="JQH51:JQP51"/>
    <mergeCell ref="JQQ51:JQY51"/>
    <mergeCell ref="JQZ51:JRH51"/>
    <mergeCell ref="JNW51:JOE51"/>
    <mergeCell ref="JOF51:JON51"/>
    <mergeCell ref="JOO51:JOW51"/>
    <mergeCell ref="JOX51:JPF51"/>
    <mergeCell ref="JPG51:JPO51"/>
    <mergeCell ref="JMD51:JML51"/>
    <mergeCell ref="JMM51:JMU51"/>
    <mergeCell ref="JMV51:JND51"/>
    <mergeCell ref="JNE51:JNM51"/>
    <mergeCell ref="JNN51:JNV51"/>
    <mergeCell ref="JKK51:JKS51"/>
    <mergeCell ref="JKT51:JLB51"/>
    <mergeCell ref="JLC51:JLK51"/>
    <mergeCell ref="JLL51:JLT51"/>
    <mergeCell ref="JLU51:JMC51"/>
    <mergeCell ref="JIR51:JIZ51"/>
    <mergeCell ref="JJA51:JJI51"/>
    <mergeCell ref="JJJ51:JJR51"/>
    <mergeCell ref="JJS51:JKA51"/>
    <mergeCell ref="JKB51:JKJ51"/>
    <mergeCell ref="KFE51:KFM51"/>
    <mergeCell ref="KFN51:KFV51"/>
    <mergeCell ref="KFW51:KGE51"/>
    <mergeCell ref="KGF51:KGN51"/>
    <mergeCell ref="KGO51:KGW51"/>
    <mergeCell ref="KDL51:KDT51"/>
    <mergeCell ref="KDU51:KEC51"/>
    <mergeCell ref="KED51:KEL51"/>
    <mergeCell ref="KEM51:KEU51"/>
    <mergeCell ref="KEV51:KFD51"/>
    <mergeCell ref="KBS51:KCA51"/>
    <mergeCell ref="KCB51:KCJ51"/>
    <mergeCell ref="KCK51:KCS51"/>
    <mergeCell ref="KCT51:KDB51"/>
    <mergeCell ref="KDC51:KDK51"/>
    <mergeCell ref="JZZ51:KAH51"/>
    <mergeCell ref="KAI51:KAQ51"/>
    <mergeCell ref="KAR51:KAZ51"/>
    <mergeCell ref="KBA51:KBI51"/>
    <mergeCell ref="KBJ51:KBR51"/>
    <mergeCell ref="JYG51:JYO51"/>
    <mergeCell ref="JYP51:JYX51"/>
    <mergeCell ref="JYY51:JZG51"/>
    <mergeCell ref="JZH51:JZP51"/>
    <mergeCell ref="JZQ51:JZY51"/>
    <mergeCell ref="JWN51:JWV51"/>
    <mergeCell ref="JWW51:JXE51"/>
    <mergeCell ref="JXF51:JXN51"/>
    <mergeCell ref="JXO51:JXW51"/>
    <mergeCell ref="JXX51:JYF51"/>
    <mergeCell ref="JUU51:JVC51"/>
    <mergeCell ref="JVD51:JVL51"/>
    <mergeCell ref="JVM51:JVU51"/>
    <mergeCell ref="JVV51:JWD51"/>
    <mergeCell ref="JWE51:JWM51"/>
    <mergeCell ref="KRH51:KRP51"/>
    <mergeCell ref="KRQ51:KRY51"/>
    <mergeCell ref="KRZ51:KSH51"/>
    <mergeCell ref="KSI51:KSQ51"/>
    <mergeCell ref="KSR51:KSZ51"/>
    <mergeCell ref="KPO51:KPW51"/>
    <mergeCell ref="KPX51:KQF51"/>
    <mergeCell ref="KQG51:KQO51"/>
    <mergeCell ref="KQP51:KQX51"/>
    <mergeCell ref="KQY51:KRG51"/>
    <mergeCell ref="KNV51:KOD51"/>
    <mergeCell ref="KOE51:KOM51"/>
    <mergeCell ref="KON51:KOV51"/>
    <mergeCell ref="KOW51:KPE51"/>
    <mergeCell ref="KPF51:KPN51"/>
    <mergeCell ref="KMC51:KMK51"/>
    <mergeCell ref="KML51:KMT51"/>
    <mergeCell ref="KMU51:KNC51"/>
    <mergeCell ref="KND51:KNL51"/>
    <mergeCell ref="KNM51:KNU51"/>
    <mergeCell ref="KKJ51:KKR51"/>
    <mergeCell ref="KKS51:KLA51"/>
    <mergeCell ref="KLB51:KLJ51"/>
    <mergeCell ref="KLK51:KLS51"/>
    <mergeCell ref="KLT51:KMB51"/>
    <mergeCell ref="KIQ51:KIY51"/>
    <mergeCell ref="KIZ51:KJH51"/>
    <mergeCell ref="KJI51:KJQ51"/>
    <mergeCell ref="KJR51:KJZ51"/>
    <mergeCell ref="KKA51:KKI51"/>
    <mergeCell ref="KGX51:KHF51"/>
    <mergeCell ref="KHG51:KHO51"/>
    <mergeCell ref="KHP51:KHX51"/>
    <mergeCell ref="KHY51:KIG51"/>
    <mergeCell ref="KIH51:KIP51"/>
    <mergeCell ref="LDK51:LDS51"/>
    <mergeCell ref="LDT51:LEB51"/>
    <mergeCell ref="LEC51:LEK51"/>
    <mergeCell ref="LEL51:LET51"/>
    <mergeCell ref="LEU51:LFC51"/>
    <mergeCell ref="LBR51:LBZ51"/>
    <mergeCell ref="LCA51:LCI51"/>
    <mergeCell ref="LCJ51:LCR51"/>
    <mergeCell ref="LCS51:LDA51"/>
    <mergeCell ref="LDB51:LDJ51"/>
    <mergeCell ref="KZY51:LAG51"/>
    <mergeCell ref="LAH51:LAP51"/>
    <mergeCell ref="LAQ51:LAY51"/>
    <mergeCell ref="LAZ51:LBH51"/>
    <mergeCell ref="LBI51:LBQ51"/>
    <mergeCell ref="KYF51:KYN51"/>
    <mergeCell ref="KYO51:KYW51"/>
    <mergeCell ref="KYX51:KZF51"/>
    <mergeCell ref="KZG51:KZO51"/>
    <mergeCell ref="KZP51:KZX51"/>
    <mergeCell ref="KWM51:KWU51"/>
    <mergeCell ref="KWV51:KXD51"/>
    <mergeCell ref="KXE51:KXM51"/>
    <mergeCell ref="KXN51:KXV51"/>
    <mergeCell ref="KXW51:KYE51"/>
    <mergeCell ref="KUT51:KVB51"/>
    <mergeCell ref="KVC51:KVK51"/>
    <mergeCell ref="KVL51:KVT51"/>
    <mergeCell ref="KVU51:KWC51"/>
    <mergeCell ref="KWD51:KWL51"/>
    <mergeCell ref="KTA51:KTI51"/>
    <mergeCell ref="KTJ51:KTR51"/>
    <mergeCell ref="KTS51:KUA51"/>
    <mergeCell ref="KUB51:KUJ51"/>
    <mergeCell ref="KUK51:KUS51"/>
    <mergeCell ref="LPN51:LPV51"/>
    <mergeCell ref="LPW51:LQE51"/>
    <mergeCell ref="LQF51:LQN51"/>
    <mergeCell ref="LQO51:LQW51"/>
    <mergeCell ref="LQX51:LRF51"/>
    <mergeCell ref="LNU51:LOC51"/>
    <mergeCell ref="LOD51:LOL51"/>
    <mergeCell ref="LOM51:LOU51"/>
    <mergeCell ref="LOV51:LPD51"/>
    <mergeCell ref="LPE51:LPM51"/>
    <mergeCell ref="LMB51:LMJ51"/>
    <mergeCell ref="LMK51:LMS51"/>
    <mergeCell ref="LMT51:LNB51"/>
    <mergeCell ref="LNC51:LNK51"/>
    <mergeCell ref="LNL51:LNT51"/>
    <mergeCell ref="LKI51:LKQ51"/>
    <mergeCell ref="LKR51:LKZ51"/>
    <mergeCell ref="LLA51:LLI51"/>
    <mergeCell ref="LLJ51:LLR51"/>
    <mergeCell ref="LLS51:LMA51"/>
    <mergeCell ref="LIP51:LIX51"/>
    <mergeCell ref="LIY51:LJG51"/>
    <mergeCell ref="LJH51:LJP51"/>
    <mergeCell ref="LJQ51:LJY51"/>
    <mergeCell ref="LJZ51:LKH51"/>
    <mergeCell ref="LGW51:LHE51"/>
    <mergeCell ref="LHF51:LHN51"/>
    <mergeCell ref="LHO51:LHW51"/>
    <mergeCell ref="LHX51:LIF51"/>
    <mergeCell ref="LIG51:LIO51"/>
    <mergeCell ref="LFD51:LFL51"/>
    <mergeCell ref="LFM51:LFU51"/>
    <mergeCell ref="LFV51:LGD51"/>
    <mergeCell ref="LGE51:LGM51"/>
    <mergeCell ref="LGN51:LGV51"/>
    <mergeCell ref="MBQ51:MBY51"/>
    <mergeCell ref="MBZ51:MCH51"/>
    <mergeCell ref="MCI51:MCQ51"/>
    <mergeCell ref="MCR51:MCZ51"/>
    <mergeCell ref="MDA51:MDI51"/>
    <mergeCell ref="LZX51:MAF51"/>
    <mergeCell ref="MAG51:MAO51"/>
    <mergeCell ref="MAP51:MAX51"/>
    <mergeCell ref="MAY51:MBG51"/>
    <mergeCell ref="MBH51:MBP51"/>
    <mergeCell ref="LYE51:LYM51"/>
    <mergeCell ref="LYN51:LYV51"/>
    <mergeCell ref="LYW51:LZE51"/>
    <mergeCell ref="LZF51:LZN51"/>
    <mergeCell ref="LZO51:LZW51"/>
    <mergeCell ref="LWL51:LWT51"/>
    <mergeCell ref="LWU51:LXC51"/>
    <mergeCell ref="LXD51:LXL51"/>
    <mergeCell ref="LXM51:LXU51"/>
    <mergeCell ref="LXV51:LYD51"/>
    <mergeCell ref="LUS51:LVA51"/>
    <mergeCell ref="LVB51:LVJ51"/>
    <mergeCell ref="LVK51:LVS51"/>
    <mergeCell ref="LVT51:LWB51"/>
    <mergeCell ref="LWC51:LWK51"/>
    <mergeCell ref="LSZ51:LTH51"/>
    <mergeCell ref="LTI51:LTQ51"/>
    <mergeCell ref="LTR51:LTZ51"/>
    <mergeCell ref="LUA51:LUI51"/>
    <mergeCell ref="LUJ51:LUR51"/>
    <mergeCell ref="LRG51:LRO51"/>
    <mergeCell ref="LRP51:LRX51"/>
    <mergeCell ref="LRY51:LSG51"/>
    <mergeCell ref="LSH51:LSP51"/>
    <mergeCell ref="LSQ51:LSY51"/>
    <mergeCell ref="MNT51:MOB51"/>
    <mergeCell ref="MOC51:MOK51"/>
    <mergeCell ref="MOL51:MOT51"/>
    <mergeCell ref="MOU51:MPC51"/>
    <mergeCell ref="MPD51:MPL51"/>
    <mergeCell ref="MMA51:MMI51"/>
    <mergeCell ref="MMJ51:MMR51"/>
    <mergeCell ref="MMS51:MNA51"/>
    <mergeCell ref="MNB51:MNJ51"/>
    <mergeCell ref="MNK51:MNS51"/>
    <mergeCell ref="MKH51:MKP51"/>
    <mergeCell ref="MKQ51:MKY51"/>
    <mergeCell ref="MKZ51:MLH51"/>
    <mergeCell ref="MLI51:MLQ51"/>
    <mergeCell ref="MLR51:MLZ51"/>
    <mergeCell ref="MIO51:MIW51"/>
    <mergeCell ref="MIX51:MJF51"/>
    <mergeCell ref="MJG51:MJO51"/>
    <mergeCell ref="MJP51:MJX51"/>
    <mergeCell ref="MJY51:MKG51"/>
    <mergeCell ref="MGV51:MHD51"/>
    <mergeCell ref="MHE51:MHM51"/>
    <mergeCell ref="MHN51:MHV51"/>
    <mergeCell ref="MHW51:MIE51"/>
    <mergeCell ref="MIF51:MIN51"/>
    <mergeCell ref="MFC51:MFK51"/>
    <mergeCell ref="MFL51:MFT51"/>
    <mergeCell ref="MFU51:MGC51"/>
    <mergeCell ref="MGD51:MGL51"/>
    <mergeCell ref="MGM51:MGU51"/>
    <mergeCell ref="MDJ51:MDR51"/>
    <mergeCell ref="MDS51:MEA51"/>
    <mergeCell ref="MEB51:MEJ51"/>
    <mergeCell ref="MEK51:MES51"/>
    <mergeCell ref="MET51:MFB51"/>
    <mergeCell ref="MZW51:NAE51"/>
    <mergeCell ref="NAF51:NAN51"/>
    <mergeCell ref="NAO51:NAW51"/>
    <mergeCell ref="NAX51:NBF51"/>
    <mergeCell ref="NBG51:NBO51"/>
    <mergeCell ref="MYD51:MYL51"/>
    <mergeCell ref="MYM51:MYU51"/>
    <mergeCell ref="MYV51:MZD51"/>
    <mergeCell ref="MZE51:MZM51"/>
    <mergeCell ref="MZN51:MZV51"/>
    <mergeCell ref="MWK51:MWS51"/>
    <mergeCell ref="MWT51:MXB51"/>
    <mergeCell ref="MXC51:MXK51"/>
    <mergeCell ref="MXL51:MXT51"/>
    <mergeCell ref="MXU51:MYC51"/>
    <mergeCell ref="MUR51:MUZ51"/>
    <mergeCell ref="MVA51:MVI51"/>
    <mergeCell ref="MVJ51:MVR51"/>
    <mergeCell ref="MVS51:MWA51"/>
    <mergeCell ref="MWB51:MWJ51"/>
    <mergeCell ref="MSY51:MTG51"/>
    <mergeCell ref="MTH51:MTP51"/>
    <mergeCell ref="MTQ51:MTY51"/>
    <mergeCell ref="MTZ51:MUH51"/>
    <mergeCell ref="MUI51:MUQ51"/>
    <mergeCell ref="MRF51:MRN51"/>
    <mergeCell ref="MRO51:MRW51"/>
    <mergeCell ref="MRX51:MSF51"/>
    <mergeCell ref="MSG51:MSO51"/>
    <mergeCell ref="MSP51:MSX51"/>
    <mergeCell ref="MPM51:MPU51"/>
    <mergeCell ref="MPV51:MQD51"/>
    <mergeCell ref="MQE51:MQM51"/>
    <mergeCell ref="MQN51:MQV51"/>
    <mergeCell ref="MQW51:MRE51"/>
    <mergeCell ref="NLZ51:NMH51"/>
    <mergeCell ref="NMI51:NMQ51"/>
    <mergeCell ref="NMR51:NMZ51"/>
    <mergeCell ref="NNA51:NNI51"/>
    <mergeCell ref="NNJ51:NNR51"/>
    <mergeCell ref="NKG51:NKO51"/>
    <mergeCell ref="NKP51:NKX51"/>
    <mergeCell ref="NKY51:NLG51"/>
    <mergeCell ref="NLH51:NLP51"/>
    <mergeCell ref="NLQ51:NLY51"/>
    <mergeCell ref="NIN51:NIV51"/>
    <mergeCell ref="NIW51:NJE51"/>
    <mergeCell ref="NJF51:NJN51"/>
    <mergeCell ref="NJO51:NJW51"/>
    <mergeCell ref="NJX51:NKF51"/>
    <mergeCell ref="NGU51:NHC51"/>
    <mergeCell ref="NHD51:NHL51"/>
    <mergeCell ref="NHM51:NHU51"/>
    <mergeCell ref="NHV51:NID51"/>
    <mergeCell ref="NIE51:NIM51"/>
    <mergeCell ref="NFB51:NFJ51"/>
    <mergeCell ref="NFK51:NFS51"/>
    <mergeCell ref="NFT51:NGB51"/>
    <mergeCell ref="NGC51:NGK51"/>
    <mergeCell ref="NGL51:NGT51"/>
    <mergeCell ref="NDI51:NDQ51"/>
    <mergeCell ref="NDR51:NDZ51"/>
    <mergeCell ref="NEA51:NEI51"/>
    <mergeCell ref="NEJ51:NER51"/>
    <mergeCell ref="NES51:NFA51"/>
    <mergeCell ref="NBP51:NBX51"/>
    <mergeCell ref="NBY51:NCG51"/>
    <mergeCell ref="NCH51:NCP51"/>
    <mergeCell ref="NCQ51:NCY51"/>
    <mergeCell ref="NCZ51:NDH51"/>
    <mergeCell ref="NYC51:NYK51"/>
    <mergeCell ref="NYL51:NYT51"/>
    <mergeCell ref="NYU51:NZC51"/>
    <mergeCell ref="NZD51:NZL51"/>
    <mergeCell ref="NZM51:NZU51"/>
    <mergeCell ref="NWJ51:NWR51"/>
    <mergeCell ref="NWS51:NXA51"/>
    <mergeCell ref="NXB51:NXJ51"/>
    <mergeCell ref="NXK51:NXS51"/>
    <mergeCell ref="NXT51:NYB51"/>
    <mergeCell ref="NUQ51:NUY51"/>
    <mergeCell ref="NUZ51:NVH51"/>
    <mergeCell ref="NVI51:NVQ51"/>
    <mergeCell ref="NVR51:NVZ51"/>
    <mergeCell ref="NWA51:NWI51"/>
    <mergeCell ref="NSX51:NTF51"/>
    <mergeCell ref="NTG51:NTO51"/>
    <mergeCell ref="NTP51:NTX51"/>
    <mergeCell ref="NTY51:NUG51"/>
    <mergeCell ref="NUH51:NUP51"/>
    <mergeCell ref="NRE51:NRM51"/>
    <mergeCell ref="NRN51:NRV51"/>
    <mergeCell ref="NRW51:NSE51"/>
    <mergeCell ref="NSF51:NSN51"/>
    <mergeCell ref="NSO51:NSW51"/>
    <mergeCell ref="NPL51:NPT51"/>
    <mergeCell ref="NPU51:NQC51"/>
    <mergeCell ref="NQD51:NQL51"/>
    <mergeCell ref="NQM51:NQU51"/>
    <mergeCell ref="NQV51:NRD51"/>
    <mergeCell ref="NNS51:NOA51"/>
    <mergeCell ref="NOB51:NOJ51"/>
    <mergeCell ref="NOK51:NOS51"/>
    <mergeCell ref="NOT51:NPB51"/>
    <mergeCell ref="NPC51:NPK51"/>
    <mergeCell ref="OKF51:OKN51"/>
    <mergeCell ref="OKO51:OKW51"/>
    <mergeCell ref="OKX51:OLF51"/>
    <mergeCell ref="OLG51:OLO51"/>
    <mergeCell ref="OLP51:OLX51"/>
    <mergeCell ref="OIM51:OIU51"/>
    <mergeCell ref="OIV51:OJD51"/>
    <mergeCell ref="OJE51:OJM51"/>
    <mergeCell ref="OJN51:OJV51"/>
    <mergeCell ref="OJW51:OKE51"/>
    <mergeCell ref="OGT51:OHB51"/>
    <mergeCell ref="OHC51:OHK51"/>
    <mergeCell ref="OHL51:OHT51"/>
    <mergeCell ref="OHU51:OIC51"/>
    <mergeCell ref="OID51:OIL51"/>
    <mergeCell ref="OFA51:OFI51"/>
    <mergeCell ref="OFJ51:OFR51"/>
    <mergeCell ref="OFS51:OGA51"/>
    <mergeCell ref="OGB51:OGJ51"/>
    <mergeCell ref="OGK51:OGS51"/>
    <mergeCell ref="ODH51:ODP51"/>
    <mergeCell ref="ODQ51:ODY51"/>
    <mergeCell ref="ODZ51:OEH51"/>
    <mergeCell ref="OEI51:OEQ51"/>
    <mergeCell ref="OER51:OEZ51"/>
    <mergeCell ref="OBO51:OBW51"/>
    <mergeCell ref="OBX51:OCF51"/>
    <mergeCell ref="OCG51:OCO51"/>
    <mergeCell ref="OCP51:OCX51"/>
    <mergeCell ref="OCY51:ODG51"/>
    <mergeCell ref="NZV51:OAD51"/>
    <mergeCell ref="OAE51:OAM51"/>
    <mergeCell ref="OAN51:OAV51"/>
    <mergeCell ref="OAW51:OBE51"/>
    <mergeCell ref="OBF51:OBN51"/>
    <mergeCell ref="OWI51:OWQ51"/>
    <mergeCell ref="OWR51:OWZ51"/>
    <mergeCell ref="OXA51:OXI51"/>
    <mergeCell ref="OXJ51:OXR51"/>
    <mergeCell ref="OXS51:OYA51"/>
    <mergeCell ref="OUP51:OUX51"/>
    <mergeCell ref="OUY51:OVG51"/>
    <mergeCell ref="OVH51:OVP51"/>
    <mergeCell ref="OVQ51:OVY51"/>
    <mergeCell ref="OVZ51:OWH51"/>
    <mergeCell ref="OSW51:OTE51"/>
    <mergeCell ref="OTF51:OTN51"/>
    <mergeCell ref="OTO51:OTW51"/>
    <mergeCell ref="OTX51:OUF51"/>
    <mergeCell ref="OUG51:OUO51"/>
    <mergeCell ref="ORD51:ORL51"/>
    <mergeCell ref="ORM51:ORU51"/>
    <mergeCell ref="ORV51:OSD51"/>
    <mergeCell ref="OSE51:OSM51"/>
    <mergeCell ref="OSN51:OSV51"/>
    <mergeCell ref="OPK51:OPS51"/>
    <mergeCell ref="OPT51:OQB51"/>
    <mergeCell ref="OQC51:OQK51"/>
    <mergeCell ref="OQL51:OQT51"/>
    <mergeCell ref="OQU51:ORC51"/>
    <mergeCell ref="ONR51:ONZ51"/>
    <mergeCell ref="OOA51:OOI51"/>
    <mergeCell ref="OOJ51:OOR51"/>
    <mergeCell ref="OOS51:OPA51"/>
    <mergeCell ref="OPB51:OPJ51"/>
    <mergeCell ref="OLY51:OMG51"/>
    <mergeCell ref="OMH51:OMP51"/>
    <mergeCell ref="OMQ51:OMY51"/>
    <mergeCell ref="OMZ51:ONH51"/>
    <mergeCell ref="ONI51:ONQ51"/>
    <mergeCell ref="PIL51:PIT51"/>
    <mergeCell ref="PIU51:PJC51"/>
    <mergeCell ref="PJD51:PJL51"/>
    <mergeCell ref="PJM51:PJU51"/>
    <mergeCell ref="PJV51:PKD51"/>
    <mergeCell ref="PGS51:PHA51"/>
    <mergeCell ref="PHB51:PHJ51"/>
    <mergeCell ref="PHK51:PHS51"/>
    <mergeCell ref="PHT51:PIB51"/>
    <mergeCell ref="PIC51:PIK51"/>
    <mergeCell ref="PEZ51:PFH51"/>
    <mergeCell ref="PFI51:PFQ51"/>
    <mergeCell ref="PFR51:PFZ51"/>
    <mergeCell ref="PGA51:PGI51"/>
    <mergeCell ref="PGJ51:PGR51"/>
    <mergeCell ref="PDG51:PDO51"/>
    <mergeCell ref="PDP51:PDX51"/>
    <mergeCell ref="PDY51:PEG51"/>
    <mergeCell ref="PEH51:PEP51"/>
    <mergeCell ref="PEQ51:PEY51"/>
    <mergeCell ref="PBN51:PBV51"/>
    <mergeCell ref="PBW51:PCE51"/>
    <mergeCell ref="PCF51:PCN51"/>
    <mergeCell ref="PCO51:PCW51"/>
    <mergeCell ref="PCX51:PDF51"/>
    <mergeCell ref="OZU51:PAC51"/>
    <mergeCell ref="PAD51:PAL51"/>
    <mergeCell ref="PAM51:PAU51"/>
    <mergeCell ref="PAV51:PBD51"/>
    <mergeCell ref="PBE51:PBM51"/>
    <mergeCell ref="OYB51:OYJ51"/>
    <mergeCell ref="OYK51:OYS51"/>
    <mergeCell ref="OYT51:OZB51"/>
    <mergeCell ref="OZC51:OZK51"/>
    <mergeCell ref="OZL51:OZT51"/>
    <mergeCell ref="PUO51:PUW51"/>
    <mergeCell ref="PUX51:PVF51"/>
    <mergeCell ref="PVG51:PVO51"/>
    <mergeCell ref="PVP51:PVX51"/>
    <mergeCell ref="PVY51:PWG51"/>
    <mergeCell ref="PSV51:PTD51"/>
    <mergeCell ref="PTE51:PTM51"/>
    <mergeCell ref="PTN51:PTV51"/>
    <mergeCell ref="PTW51:PUE51"/>
    <mergeCell ref="PUF51:PUN51"/>
    <mergeCell ref="PRC51:PRK51"/>
    <mergeCell ref="PRL51:PRT51"/>
    <mergeCell ref="PRU51:PSC51"/>
    <mergeCell ref="PSD51:PSL51"/>
    <mergeCell ref="PSM51:PSU51"/>
    <mergeCell ref="PPJ51:PPR51"/>
    <mergeCell ref="PPS51:PQA51"/>
    <mergeCell ref="PQB51:PQJ51"/>
    <mergeCell ref="PQK51:PQS51"/>
    <mergeCell ref="PQT51:PRB51"/>
    <mergeCell ref="PNQ51:PNY51"/>
    <mergeCell ref="PNZ51:POH51"/>
    <mergeCell ref="POI51:POQ51"/>
    <mergeCell ref="POR51:POZ51"/>
    <mergeCell ref="PPA51:PPI51"/>
    <mergeCell ref="PLX51:PMF51"/>
    <mergeCell ref="PMG51:PMO51"/>
    <mergeCell ref="PMP51:PMX51"/>
    <mergeCell ref="PMY51:PNG51"/>
    <mergeCell ref="PNH51:PNP51"/>
    <mergeCell ref="PKE51:PKM51"/>
    <mergeCell ref="PKN51:PKV51"/>
    <mergeCell ref="PKW51:PLE51"/>
    <mergeCell ref="PLF51:PLN51"/>
    <mergeCell ref="PLO51:PLW51"/>
    <mergeCell ref="QGR51:QGZ51"/>
    <mergeCell ref="QHA51:QHI51"/>
    <mergeCell ref="QHJ51:QHR51"/>
    <mergeCell ref="QHS51:QIA51"/>
    <mergeCell ref="QIB51:QIJ51"/>
    <mergeCell ref="QEY51:QFG51"/>
    <mergeCell ref="QFH51:QFP51"/>
    <mergeCell ref="QFQ51:QFY51"/>
    <mergeCell ref="QFZ51:QGH51"/>
    <mergeCell ref="QGI51:QGQ51"/>
    <mergeCell ref="QDF51:QDN51"/>
    <mergeCell ref="QDO51:QDW51"/>
    <mergeCell ref="QDX51:QEF51"/>
    <mergeCell ref="QEG51:QEO51"/>
    <mergeCell ref="QEP51:QEX51"/>
    <mergeCell ref="QBM51:QBU51"/>
    <mergeCell ref="QBV51:QCD51"/>
    <mergeCell ref="QCE51:QCM51"/>
    <mergeCell ref="QCN51:QCV51"/>
    <mergeCell ref="QCW51:QDE51"/>
    <mergeCell ref="PZT51:QAB51"/>
    <mergeCell ref="QAC51:QAK51"/>
    <mergeCell ref="QAL51:QAT51"/>
    <mergeCell ref="QAU51:QBC51"/>
    <mergeCell ref="QBD51:QBL51"/>
    <mergeCell ref="PYA51:PYI51"/>
    <mergeCell ref="PYJ51:PYR51"/>
    <mergeCell ref="PYS51:PZA51"/>
    <mergeCell ref="PZB51:PZJ51"/>
    <mergeCell ref="PZK51:PZS51"/>
    <mergeCell ref="PWH51:PWP51"/>
    <mergeCell ref="PWQ51:PWY51"/>
    <mergeCell ref="PWZ51:PXH51"/>
    <mergeCell ref="PXI51:PXQ51"/>
    <mergeCell ref="PXR51:PXZ51"/>
    <mergeCell ref="QSU51:QTC51"/>
    <mergeCell ref="QTD51:QTL51"/>
    <mergeCell ref="QTM51:QTU51"/>
    <mergeCell ref="QTV51:QUD51"/>
    <mergeCell ref="QUE51:QUM51"/>
    <mergeCell ref="QRB51:QRJ51"/>
    <mergeCell ref="QRK51:QRS51"/>
    <mergeCell ref="QRT51:QSB51"/>
    <mergeCell ref="QSC51:QSK51"/>
    <mergeCell ref="QSL51:QST51"/>
    <mergeCell ref="QPI51:QPQ51"/>
    <mergeCell ref="QPR51:QPZ51"/>
    <mergeCell ref="QQA51:QQI51"/>
    <mergeCell ref="QQJ51:QQR51"/>
    <mergeCell ref="QQS51:QRA51"/>
    <mergeCell ref="QNP51:QNX51"/>
    <mergeCell ref="QNY51:QOG51"/>
    <mergeCell ref="QOH51:QOP51"/>
    <mergeCell ref="QOQ51:QOY51"/>
    <mergeCell ref="QOZ51:QPH51"/>
    <mergeCell ref="QLW51:QME51"/>
    <mergeCell ref="QMF51:QMN51"/>
    <mergeCell ref="QMO51:QMW51"/>
    <mergeCell ref="QMX51:QNF51"/>
    <mergeCell ref="QNG51:QNO51"/>
    <mergeCell ref="QKD51:QKL51"/>
    <mergeCell ref="QKM51:QKU51"/>
    <mergeCell ref="QKV51:QLD51"/>
    <mergeCell ref="QLE51:QLM51"/>
    <mergeCell ref="QLN51:QLV51"/>
    <mergeCell ref="QIK51:QIS51"/>
    <mergeCell ref="QIT51:QJB51"/>
    <mergeCell ref="QJC51:QJK51"/>
    <mergeCell ref="QJL51:QJT51"/>
    <mergeCell ref="QJU51:QKC51"/>
    <mergeCell ref="REX51:RFF51"/>
    <mergeCell ref="RFG51:RFO51"/>
    <mergeCell ref="RFP51:RFX51"/>
    <mergeCell ref="RFY51:RGG51"/>
    <mergeCell ref="RGH51:RGP51"/>
    <mergeCell ref="RDE51:RDM51"/>
    <mergeCell ref="RDN51:RDV51"/>
    <mergeCell ref="RDW51:REE51"/>
    <mergeCell ref="REF51:REN51"/>
    <mergeCell ref="REO51:REW51"/>
    <mergeCell ref="RBL51:RBT51"/>
    <mergeCell ref="RBU51:RCC51"/>
    <mergeCell ref="RCD51:RCL51"/>
    <mergeCell ref="RCM51:RCU51"/>
    <mergeCell ref="RCV51:RDD51"/>
    <mergeCell ref="QZS51:RAA51"/>
    <mergeCell ref="RAB51:RAJ51"/>
    <mergeCell ref="RAK51:RAS51"/>
    <mergeCell ref="RAT51:RBB51"/>
    <mergeCell ref="RBC51:RBK51"/>
    <mergeCell ref="QXZ51:QYH51"/>
    <mergeCell ref="QYI51:QYQ51"/>
    <mergeCell ref="QYR51:QYZ51"/>
    <mergeCell ref="QZA51:QZI51"/>
    <mergeCell ref="QZJ51:QZR51"/>
    <mergeCell ref="QWG51:QWO51"/>
    <mergeCell ref="QWP51:QWX51"/>
    <mergeCell ref="QWY51:QXG51"/>
    <mergeCell ref="QXH51:QXP51"/>
    <mergeCell ref="QXQ51:QXY51"/>
    <mergeCell ref="QUN51:QUV51"/>
    <mergeCell ref="QUW51:QVE51"/>
    <mergeCell ref="QVF51:QVN51"/>
    <mergeCell ref="QVO51:QVW51"/>
    <mergeCell ref="QVX51:QWF51"/>
    <mergeCell ref="RRA51:RRI51"/>
    <mergeCell ref="RRJ51:RRR51"/>
    <mergeCell ref="RRS51:RSA51"/>
    <mergeCell ref="RSB51:RSJ51"/>
    <mergeCell ref="RSK51:RSS51"/>
    <mergeCell ref="RPH51:RPP51"/>
    <mergeCell ref="RPQ51:RPY51"/>
    <mergeCell ref="RPZ51:RQH51"/>
    <mergeCell ref="RQI51:RQQ51"/>
    <mergeCell ref="RQR51:RQZ51"/>
    <mergeCell ref="RNO51:RNW51"/>
    <mergeCell ref="RNX51:ROF51"/>
    <mergeCell ref="ROG51:ROO51"/>
    <mergeCell ref="ROP51:ROX51"/>
    <mergeCell ref="ROY51:RPG51"/>
    <mergeCell ref="RLV51:RMD51"/>
    <mergeCell ref="RME51:RMM51"/>
    <mergeCell ref="RMN51:RMV51"/>
    <mergeCell ref="RMW51:RNE51"/>
    <mergeCell ref="RNF51:RNN51"/>
    <mergeCell ref="RKC51:RKK51"/>
    <mergeCell ref="RKL51:RKT51"/>
    <mergeCell ref="RKU51:RLC51"/>
    <mergeCell ref="RLD51:RLL51"/>
    <mergeCell ref="RLM51:RLU51"/>
    <mergeCell ref="RIJ51:RIR51"/>
    <mergeCell ref="RIS51:RJA51"/>
    <mergeCell ref="RJB51:RJJ51"/>
    <mergeCell ref="RJK51:RJS51"/>
    <mergeCell ref="RJT51:RKB51"/>
    <mergeCell ref="RGQ51:RGY51"/>
    <mergeCell ref="RGZ51:RHH51"/>
    <mergeCell ref="RHI51:RHQ51"/>
    <mergeCell ref="RHR51:RHZ51"/>
    <mergeCell ref="RIA51:RII51"/>
    <mergeCell ref="SDD51:SDL51"/>
    <mergeCell ref="SDM51:SDU51"/>
    <mergeCell ref="SDV51:SED51"/>
    <mergeCell ref="SEE51:SEM51"/>
    <mergeCell ref="SEN51:SEV51"/>
    <mergeCell ref="SBK51:SBS51"/>
    <mergeCell ref="SBT51:SCB51"/>
    <mergeCell ref="SCC51:SCK51"/>
    <mergeCell ref="SCL51:SCT51"/>
    <mergeCell ref="SCU51:SDC51"/>
    <mergeCell ref="RZR51:RZZ51"/>
    <mergeCell ref="SAA51:SAI51"/>
    <mergeCell ref="SAJ51:SAR51"/>
    <mergeCell ref="SAS51:SBA51"/>
    <mergeCell ref="SBB51:SBJ51"/>
    <mergeCell ref="RXY51:RYG51"/>
    <mergeCell ref="RYH51:RYP51"/>
    <mergeCell ref="RYQ51:RYY51"/>
    <mergeCell ref="RYZ51:RZH51"/>
    <mergeCell ref="RZI51:RZQ51"/>
    <mergeCell ref="RWF51:RWN51"/>
    <mergeCell ref="RWO51:RWW51"/>
    <mergeCell ref="RWX51:RXF51"/>
    <mergeCell ref="RXG51:RXO51"/>
    <mergeCell ref="RXP51:RXX51"/>
    <mergeCell ref="RUM51:RUU51"/>
    <mergeCell ref="RUV51:RVD51"/>
    <mergeCell ref="RVE51:RVM51"/>
    <mergeCell ref="RVN51:RVV51"/>
    <mergeCell ref="RVW51:RWE51"/>
    <mergeCell ref="RST51:RTB51"/>
    <mergeCell ref="RTC51:RTK51"/>
    <mergeCell ref="RTL51:RTT51"/>
    <mergeCell ref="RTU51:RUC51"/>
    <mergeCell ref="RUD51:RUL51"/>
    <mergeCell ref="SPG51:SPO51"/>
    <mergeCell ref="SPP51:SPX51"/>
    <mergeCell ref="SPY51:SQG51"/>
    <mergeCell ref="SQH51:SQP51"/>
    <mergeCell ref="SQQ51:SQY51"/>
    <mergeCell ref="SNN51:SNV51"/>
    <mergeCell ref="SNW51:SOE51"/>
    <mergeCell ref="SOF51:SON51"/>
    <mergeCell ref="SOO51:SOW51"/>
    <mergeCell ref="SOX51:SPF51"/>
    <mergeCell ref="SLU51:SMC51"/>
    <mergeCell ref="SMD51:SML51"/>
    <mergeCell ref="SMM51:SMU51"/>
    <mergeCell ref="SMV51:SND51"/>
    <mergeCell ref="SNE51:SNM51"/>
    <mergeCell ref="SKB51:SKJ51"/>
    <mergeCell ref="SKK51:SKS51"/>
    <mergeCell ref="SKT51:SLB51"/>
    <mergeCell ref="SLC51:SLK51"/>
    <mergeCell ref="SLL51:SLT51"/>
    <mergeCell ref="SII51:SIQ51"/>
    <mergeCell ref="SIR51:SIZ51"/>
    <mergeCell ref="SJA51:SJI51"/>
    <mergeCell ref="SJJ51:SJR51"/>
    <mergeCell ref="SJS51:SKA51"/>
    <mergeCell ref="SGP51:SGX51"/>
    <mergeCell ref="SGY51:SHG51"/>
    <mergeCell ref="SHH51:SHP51"/>
    <mergeCell ref="SHQ51:SHY51"/>
    <mergeCell ref="SHZ51:SIH51"/>
    <mergeCell ref="SEW51:SFE51"/>
    <mergeCell ref="SFF51:SFN51"/>
    <mergeCell ref="SFO51:SFW51"/>
    <mergeCell ref="SFX51:SGF51"/>
    <mergeCell ref="SGG51:SGO51"/>
    <mergeCell ref="TBJ51:TBR51"/>
    <mergeCell ref="TBS51:TCA51"/>
    <mergeCell ref="TCB51:TCJ51"/>
    <mergeCell ref="TCK51:TCS51"/>
    <mergeCell ref="TCT51:TDB51"/>
    <mergeCell ref="SZQ51:SZY51"/>
    <mergeCell ref="SZZ51:TAH51"/>
    <mergeCell ref="TAI51:TAQ51"/>
    <mergeCell ref="TAR51:TAZ51"/>
    <mergeCell ref="TBA51:TBI51"/>
    <mergeCell ref="SXX51:SYF51"/>
    <mergeCell ref="SYG51:SYO51"/>
    <mergeCell ref="SYP51:SYX51"/>
    <mergeCell ref="SYY51:SZG51"/>
    <mergeCell ref="SZH51:SZP51"/>
    <mergeCell ref="SWE51:SWM51"/>
    <mergeCell ref="SWN51:SWV51"/>
    <mergeCell ref="SWW51:SXE51"/>
    <mergeCell ref="SXF51:SXN51"/>
    <mergeCell ref="SXO51:SXW51"/>
    <mergeCell ref="SUL51:SUT51"/>
    <mergeCell ref="SUU51:SVC51"/>
    <mergeCell ref="SVD51:SVL51"/>
    <mergeCell ref="SVM51:SVU51"/>
    <mergeCell ref="SVV51:SWD51"/>
    <mergeCell ref="SSS51:STA51"/>
    <mergeCell ref="STB51:STJ51"/>
    <mergeCell ref="STK51:STS51"/>
    <mergeCell ref="STT51:SUB51"/>
    <mergeCell ref="SUC51:SUK51"/>
    <mergeCell ref="SQZ51:SRH51"/>
    <mergeCell ref="SRI51:SRQ51"/>
    <mergeCell ref="SRR51:SRZ51"/>
    <mergeCell ref="SSA51:SSI51"/>
    <mergeCell ref="SSJ51:SSR51"/>
    <mergeCell ref="TNM51:TNU51"/>
    <mergeCell ref="TNV51:TOD51"/>
    <mergeCell ref="TOE51:TOM51"/>
    <mergeCell ref="TON51:TOV51"/>
    <mergeCell ref="TOW51:TPE51"/>
    <mergeCell ref="TLT51:TMB51"/>
    <mergeCell ref="TMC51:TMK51"/>
    <mergeCell ref="TML51:TMT51"/>
    <mergeCell ref="TMU51:TNC51"/>
    <mergeCell ref="TND51:TNL51"/>
    <mergeCell ref="TKA51:TKI51"/>
    <mergeCell ref="TKJ51:TKR51"/>
    <mergeCell ref="TKS51:TLA51"/>
    <mergeCell ref="TLB51:TLJ51"/>
    <mergeCell ref="TLK51:TLS51"/>
    <mergeCell ref="TIH51:TIP51"/>
    <mergeCell ref="TIQ51:TIY51"/>
    <mergeCell ref="TIZ51:TJH51"/>
    <mergeCell ref="TJI51:TJQ51"/>
    <mergeCell ref="TJR51:TJZ51"/>
    <mergeCell ref="TGO51:TGW51"/>
    <mergeCell ref="TGX51:THF51"/>
    <mergeCell ref="THG51:THO51"/>
    <mergeCell ref="THP51:THX51"/>
    <mergeCell ref="THY51:TIG51"/>
    <mergeCell ref="TEV51:TFD51"/>
    <mergeCell ref="TFE51:TFM51"/>
    <mergeCell ref="TFN51:TFV51"/>
    <mergeCell ref="TFW51:TGE51"/>
    <mergeCell ref="TGF51:TGN51"/>
    <mergeCell ref="TDC51:TDK51"/>
    <mergeCell ref="TDL51:TDT51"/>
    <mergeCell ref="TDU51:TEC51"/>
    <mergeCell ref="TED51:TEL51"/>
    <mergeCell ref="TEM51:TEU51"/>
    <mergeCell ref="TZP51:TZX51"/>
    <mergeCell ref="TZY51:UAG51"/>
    <mergeCell ref="UAH51:UAP51"/>
    <mergeCell ref="UAQ51:UAY51"/>
    <mergeCell ref="UAZ51:UBH51"/>
    <mergeCell ref="TXW51:TYE51"/>
    <mergeCell ref="TYF51:TYN51"/>
    <mergeCell ref="TYO51:TYW51"/>
    <mergeCell ref="TYX51:TZF51"/>
    <mergeCell ref="TZG51:TZO51"/>
    <mergeCell ref="TWD51:TWL51"/>
    <mergeCell ref="TWM51:TWU51"/>
    <mergeCell ref="TWV51:TXD51"/>
    <mergeCell ref="TXE51:TXM51"/>
    <mergeCell ref="TXN51:TXV51"/>
    <mergeCell ref="TUK51:TUS51"/>
    <mergeCell ref="TUT51:TVB51"/>
    <mergeCell ref="TVC51:TVK51"/>
    <mergeCell ref="TVL51:TVT51"/>
    <mergeCell ref="TVU51:TWC51"/>
    <mergeCell ref="TSR51:TSZ51"/>
    <mergeCell ref="TTA51:TTI51"/>
    <mergeCell ref="TTJ51:TTR51"/>
    <mergeCell ref="TTS51:TUA51"/>
    <mergeCell ref="TUB51:TUJ51"/>
    <mergeCell ref="TQY51:TRG51"/>
    <mergeCell ref="TRH51:TRP51"/>
    <mergeCell ref="TRQ51:TRY51"/>
    <mergeCell ref="TRZ51:TSH51"/>
    <mergeCell ref="TSI51:TSQ51"/>
    <mergeCell ref="TPF51:TPN51"/>
    <mergeCell ref="TPO51:TPW51"/>
    <mergeCell ref="TPX51:TQF51"/>
    <mergeCell ref="TQG51:TQO51"/>
    <mergeCell ref="TQP51:TQX51"/>
    <mergeCell ref="ULS51:UMA51"/>
    <mergeCell ref="UMB51:UMJ51"/>
    <mergeCell ref="UMK51:UMS51"/>
    <mergeCell ref="UMT51:UNB51"/>
    <mergeCell ref="UNC51:UNK51"/>
    <mergeCell ref="UJZ51:UKH51"/>
    <mergeCell ref="UKI51:UKQ51"/>
    <mergeCell ref="UKR51:UKZ51"/>
    <mergeCell ref="ULA51:ULI51"/>
    <mergeCell ref="ULJ51:ULR51"/>
    <mergeCell ref="UIG51:UIO51"/>
    <mergeCell ref="UIP51:UIX51"/>
    <mergeCell ref="UIY51:UJG51"/>
    <mergeCell ref="UJH51:UJP51"/>
    <mergeCell ref="UJQ51:UJY51"/>
    <mergeCell ref="UGN51:UGV51"/>
    <mergeCell ref="UGW51:UHE51"/>
    <mergeCell ref="UHF51:UHN51"/>
    <mergeCell ref="UHO51:UHW51"/>
    <mergeCell ref="UHX51:UIF51"/>
    <mergeCell ref="UEU51:UFC51"/>
    <mergeCell ref="UFD51:UFL51"/>
    <mergeCell ref="UFM51:UFU51"/>
    <mergeCell ref="UFV51:UGD51"/>
    <mergeCell ref="UGE51:UGM51"/>
    <mergeCell ref="UDB51:UDJ51"/>
    <mergeCell ref="UDK51:UDS51"/>
    <mergeCell ref="UDT51:UEB51"/>
    <mergeCell ref="UEC51:UEK51"/>
    <mergeCell ref="UEL51:UET51"/>
    <mergeCell ref="UBI51:UBQ51"/>
    <mergeCell ref="UBR51:UBZ51"/>
    <mergeCell ref="UCA51:UCI51"/>
    <mergeCell ref="UCJ51:UCR51"/>
    <mergeCell ref="UCS51:UDA51"/>
    <mergeCell ref="UXV51:UYD51"/>
    <mergeCell ref="UYE51:UYM51"/>
    <mergeCell ref="UYN51:UYV51"/>
    <mergeCell ref="UYW51:UZE51"/>
    <mergeCell ref="UZF51:UZN51"/>
    <mergeCell ref="UWC51:UWK51"/>
    <mergeCell ref="UWL51:UWT51"/>
    <mergeCell ref="UWU51:UXC51"/>
    <mergeCell ref="UXD51:UXL51"/>
    <mergeCell ref="UXM51:UXU51"/>
    <mergeCell ref="UUJ51:UUR51"/>
    <mergeCell ref="UUS51:UVA51"/>
    <mergeCell ref="UVB51:UVJ51"/>
    <mergeCell ref="UVK51:UVS51"/>
    <mergeCell ref="UVT51:UWB51"/>
    <mergeCell ref="USQ51:USY51"/>
    <mergeCell ref="USZ51:UTH51"/>
    <mergeCell ref="UTI51:UTQ51"/>
    <mergeCell ref="UTR51:UTZ51"/>
    <mergeCell ref="UUA51:UUI51"/>
    <mergeCell ref="UQX51:URF51"/>
    <mergeCell ref="URG51:URO51"/>
    <mergeCell ref="URP51:URX51"/>
    <mergeCell ref="URY51:USG51"/>
    <mergeCell ref="USH51:USP51"/>
    <mergeCell ref="UPE51:UPM51"/>
    <mergeCell ref="UPN51:UPV51"/>
    <mergeCell ref="UPW51:UQE51"/>
    <mergeCell ref="UQF51:UQN51"/>
    <mergeCell ref="UQO51:UQW51"/>
    <mergeCell ref="UNL51:UNT51"/>
    <mergeCell ref="UNU51:UOC51"/>
    <mergeCell ref="UOD51:UOL51"/>
    <mergeCell ref="UOM51:UOU51"/>
    <mergeCell ref="UOV51:UPD51"/>
    <mergeCell ref="VJY51:VKG51"/>
    <mergeCell ref="VKH51:VKP51"/>
    <mergeCell ref="VKQ51:VKY51"/>
    <mergeCell ref="VKZ51:VLH51"/>
    <mergeCell ref="VLI51:VLQ51"/>
    <mergeCell ref="VIF51:VIN51"/>
    <mergeCell ref="VIO51:VIW51"/>
    <mergeCell ref="VIX51:VJF51"/>
    <mergeCell ref="VJG51:VJO51"/>
    <mergeCell ref="VJP51:VJX51"/>
    <mergeCell ref="VGM51:VGU51"/>
    <mergeCell ref="VGV51:VHD51"/>
    <mergeCell ref="VHE51:VHM51"/>
    <mergeCell ref="VHN51:VHV51"/>
    <mergeCell ref="VHW51:VIE51"/>
    <mergeCell ref="VET51:VFB51"/>
    <mergeCell ref="VFC51:VFK51"/>
    <mergeCell ref="VFL51:VFT51"/>
    <mergeCell ref="VFU51:VGC51"/>
    <mergeCell ref="VGD51:VGL51"/>
    <mergeCell ref="VDA51:VDI51"/>
    <mergeCell ref="VDJ51:VDR51"/>
    <mergeCell ref="VDS51:VEA51"/>
    <mergeCell ref="VEB51:VEJ51"/>
    <mergeCell ref="VEK51:VES51"/>
    <mergeCell ref="VBH51:VBP51"/>
    <mergeCell ref="VBQ51:VBY51"/>
    <mergeCell ref="VBZ51:VCH51"/>
    <mergeCell ref="VCI51:VCQ51"/>
    <mergeCell ref="VCR51:VCZ51"/>
    <mergeCell ref="UZO51:UZW51"/>
    <mergeCell ref="UZX51:VAF51"/>
    <mergeCell ref="VAG51:VAO51"/>
    <mergeCell ref="VAP51:VAX51"/>
    <mergeCell ref="VAY51:VBG51"/>
    <mergeCell ref="VWB51:VWJ51"/>
    <mergeCell ref="VWK51:VWS51"/>
    <mergeCell ref="VWT51:VXB51"/>
    <mergeCell ref="VXC51:VXK51"/>
    <mergeCell ref="VXL51:VXT51"/>
    <mergeCell ref="VUI51:VUQ51"/>
    <mergeCell ref="VUR51:VUZ51"/>
    <mergeCell ref="VVA51:VVI51"/>
    <mergeCell ref="VVJ51:VVR51"/>
    <mergeCell ref="VVS51:VWA51"/>
    <mergeCell ref="VSP51:VSX51"/>
    <mergeCell ref="VSY51:VTG51"/>
    <mergeCell ref="VTH51:VTP51"/>
    <mergeCell ref="VTQ51:VTY51"/>
    <mergeCell ref="VTZ51:VUH51"/>
    <mergeCell ref="VQW51:VRE51"/>
    <mergeCell ref="VRF51:VRN51"/>
    <mergeCell ref="VRO51:VRW51"/>
    <mergeCell ref="VRX51:VSF51"/>
    <mergeCell ref="VSG51:VSO51"/>
    <mergeCell ref="VPD51:VPL51"/>
    <mergeCell ref="VPM51:VPU51"/>
    <mergeCell ref="VPV51:VQD51"/>
    <mergeCell ref="VQE51:VQM51"/>
    <mergeCell ref="VQN51:VQV51"/>
    <mergeCell ref="VNK51:VNS51"/>
    <mergeCell ref="VNT51:VOB51"/>
    <mergeCell ref="VOC51:VOK51"/>
    <mergeCell ref="VOL51:VOT51"/>
    <mergeCell ref="VOU51:VPC51"/>
    <mergeCell ref="VLR51:VLZ51"/>
    <mergeCell ref="VMA51:VMI51"/>
    <mergeCell ref="VMJ51:VMR51"/>
    <mergeCell ref="VMS51:VNA51"/>
    <mergeCell ref="VNB51:VNJ51"/>
    <mergeCell ref="WIE51:WIM51"/>
    <mergeCell ref="WIN51:WIV51"/>
    <mergeCell ref="WIW51:WJE51"/>
    <mergeCell ref="WJF51:WJN51"/>
    <mergeCell ref="WJO51:WJW51"/>
    <mergeCell ref="WGL51:WGT51"/>
    <mergeCell ref="WGU51:WHC51"/>
    <mergeCell ref="WHD51:WHL51"/>
    <mergeCell ref="WHM51:WHU51"/>
    <mergeCell ref="WHV51:WID51"/>
    <mergeCell ref="WES51:WFA51"/>
    <mergeCell ref="WFB51:WFJ51"/>
    <mergeCell ref="WFK51:WFS51"/>
    <mergeCell ref="WFT51:WGB51"/>
    <mergeCell ref="WGC51:WGK51"/>
    <mergeCell ref="WCZ51:WDH51"/>
    <mergeCell ref="WDI51:WDQ51"/>
    <mergeCell ref="WDR51:WDZ51"/>
    <mergeCell ref="WEA51:WEI51"/>
    <mergeCell ref="WEJ51:WER51"/>
    <mergeCell ref="WBG51:WBO51"/>
    <mergeCell ref="WBP51:WBX51"/>
    <mergeCell ref="WBY51:WCG51"/>
    <mergeCell ref="WCH51:WCP51"/>
    <mergeCell ref="WCQ51:WCY51"/>
    <mergeCell ref="VZN51:VZV51"/>
    <mergeCell ref="VZW51:WAE51"/>
    <mergeCell ref="WAF51:WAN51"/>
    <mergeCell ref="WAO51:WAW51"/>
    <mergeCell ref="WAX51:WBF51"/>
    <mergeCell ref="VXU51:VYC51"/>
    <mergeCell ref="VYD51:VYL51"/>
    <mergeCell ref="VYM51:VYU51"/>
    <mergeCell ref="VYV51:VZD51"/>
    <mergeCell ref="VZE51:VZM51"/>
    <mergeCell ref="WXB51:WXJ51"/>
    <mergeCell ref="WXK51:WXS51"/>
    <mergeCell ref="WUH51:WUP51"/>
    <mergeCell ref="WUQ51:WUY51"/>
    <mergeCell ref="WUZ51:WVH51"/>
    <mergeCell ref="WVI51:WVQ51"/>
    <mergeCell ref="WVR51:WVZ51"/>
    <mergeCell ref="WSO51:WSW51"/>
    <mergeCell ref="WSX51:WTF51"/>
    <mergeCell ref="WTG51:WTO51"/>
    <mergeCell ref="WTP51:WTX51"/>
    <mergeCell ref="WTY51:WUG51"/>
    <mergeCell ref="WQV51:WRD51"/>
    <mergeCell ref="WRE51:WRM51"/>
    <mergeCell ref="WRN51:WRV51"/>
    <mergeCell ref="WRW51:WSE51"/>
    <mergeCell ref="WSF51:WSN51"/>
    <mergeCell ref="WPC51:WPK51"/>
    <mergeCell ref="WPL51:WPT51"/>
    <mergeCell ref="WPU51:WQC51"/>
    <mergeCell ref="WQD51:WQL51"/>
    <mergeCell ref="WQM51:WQU51"/>
    <mergeCell ref="WNJ51:WNR51"/>
    <mergeCell ref="WNS51:WOA51"/>
    <mergeCell ref="WOB51:WOJ51"/>
    <mergeCell ref="WOK51:WOS51"/>
    <mergeCell ref="WOT51:WPB51"/>
    <mergeCell ref="WLQ51:WLY51"/>
    <mergeCell ref="WLZ51:WMH51"/>
    <mergeCell ref="WMI51:WMQ51"/>
    <mergeCell ref="WMR51:WMZ51"/>
    <mergeCell ref="WNA51:WNI51"/>
    <mergeCell ref="WJX51:WKF51"/>
    <mergeCell ref="WKG51:WKO51"/>
    <mergeCell ref="WKP51:WKX51"/>
    <mergeCell ref="WKY51:WLG51"/>
    <mergeCell ref="WLH51:WLP51"/>
    <mergeCell ref="LD52:LL52"/>
    <mergeCell ref="LM52:LU52"/>
    <mergeCell ref="LV52:MD52"/>
    <mergeCell ref="ME52:MM52"/>
    <mergeCell ref="MN52:MV52"/>
    <mergeCell ref="JK52:JS52"/>
    <mergeCell ref="JT52:KB52"/>
    <mergeCell ref="KC52:KK52"/>
    <mergeCell ref="KL52:KT52"/>
    <mergeCell ref="KU52:LC52"/>
    <mergeCell ref="HR52:HZ52"/>
    <mergeCell ref="IA52:II52"/>
    <mergeCell ref="IJ52:IR52"/>
    <mergeCell ref="IS52:JA52"/>
    <mergeCell ref="JB52:JJ52"/>
    <mergeCell ref="FY52:GG52"/>
    <mergeCell ref="GH52:GP52"/>
    <mergeCell ref="GQ52:GY52"/>
    <mergeCell ref="GZ52:HH52"/>
    <mergeCell ref="HI52:HQ52"/>
    <mergeCell ref="EF52:EN52"/>
    <mergeCell ref="EO52:EW52"/>
    <mergeCell ref="EX52:FF52"/>
    <mergeCell ref="FG52:FO52"/>
    <mergeCell ref="FP52:FX52"/>
    <mergeCell ref="XER51:XEZ51"/>
    <mergeCell ref="XFA51:XFD51"/>
    <mergeCell ref="J52:R52"/>
    <mergeCell ref="S52:AA52"/>
    <mergeCell ref="AB52:AJ52"/>
    <mergeCell ref="AK52:AS52"/>
    <mergeCell ref="AT52:BB52"/>
    <mergeCell ref="BC52:BK52"/>
    <mergeCell ref="BL52:BT52"/>
    <mergeCell ref="BU52:CC52"/>
    <mergeCell ref="CD52:CL52"/>
    <mergeCell ref="CM52:CU52"/>
    <mergeCell ref="CV52:DD52"/>
    <mergeCell ref="DE52:DM52"/>
    <mergeCell ref="DN52:DV52"/>
    <mergeCell ref="DW52:EE52"/>
    <mergeCell ref="XCY51:XDG51"/>
    <mergeCell ref="XDH51:XDP51"/>
    <mergeCell ref="XDQ51:XDY51"/>
    <mergeCell ref="XDZ51:XEH51"/>
    <mergeCell ref="XEI51:XEQ51"/>
    <mergeCell ref="XBF51:XBN51"/>
    <mergeCell ref="XBO51:XBW51"/>
    <mergeCell ref="XBX51:XCF51"/>
    <mergeCell ref="XCG51:XCO51"/>
    <mergeCell ref="XCP51:XCX51"/>
    <mergeCell ref="WZM51:WZU51"/>
    <mergeCell ref="WZV51:XAD51"/>
    <mergeCell ref="XAE51:XAM51"/>
    <mergeCell ref="XAN51:XAV51"/>
    <mergeCell ref="XAW51:XBE51"/>
    <mergeCell ref="WXT51:WYB51"/>
    <mergeCell ref="WYC51:WYK51"/>
    <mergeCell ref="WYL51:WYT51"/>
    <mergeCell ref="WYU51:WZC51"/>
    <mergeCell ref="WZD51:WZL51"/>
    <mergeCell ref="WWA51:WWI51"/>
    <mergeCell ref="WWJ51:WWR51"/>
    <mergeCell ref="WWS51:WXA51"/>
    <mergeCell ref="XG52:XO52"/>
    <mergeCell ref="XP52:XX52"/>
    <mergeCell ref="XY52:YG52"/>
    <mergeCell ref="YH52:YP52"/>
    <mergeCell ref="YQ52:YY52"/>
    <mergeCell ref="VN52:VV52"/>
    <mergeCell ref="VW52:WE52"/>
    <mergeCell ref="WF52:WN52"/>
    <mergeCell ref="WO52:WW52"/>
    <mergeCell ref="WX52:XF52"/>
    <mergeCell ref="TU52:UC52"/>
    <mergeCell ref="UD52:UL52"/>
    <mergeCell ref="UM52:UU52"/>
    <mergeCell ref="UV52:VD52"/>
    <mergeCell ref="VE52:VM52"/>
    <mergeCell ref="SB52:SJ52"/>
    <mergeCell ref="SK52:SS52"/>
    <mergeCell ref="ST52:TB52"/>
    <mergeCell ref="TC52:TK52"/>
    <mergeCell ref="TL52:TT52"/>
    <mergeCell ref="QI52:QQ52"/>
    <mergeCell ref="QR52:QZ52"/>
    <mergeCell ref="RA52:RI52"/>
    <mergeCell ref="RJ52:RR52"/>
    <mergeCell ref="RS52:SA52"/>
    <mergeCell ref="OP52:OX52"/>
    <mergeCell ref="OY52:PG52"/>
    <mergeCell ref="PH52:PP52"/>
    <mergeCell ref="PQ52:PY52"/>
    <mergeCell ref="PZ52:QH52"/>
    <mergeCell ref="MW52:NE52"/>
    <mergeCell ref="NF52:NN52"/>
    <mergeCell ref="NO52:NW52"/>
    <mergeCell ref="NX52:OF52"/>
    <mergeCell ref="OG52:OO52"/>
    <mergeCell ref="AJJ52:AJR52"/>
    <mergeCell ref="AJS52:AKA52"/>
    <mergeCell ref="AKB52:AKJ52"/>
    <mergeCell ref="AKK52:AKS52"/>
    <mergeCell ref="AKT52:ALB52"/>
    <mergeCell ref="AHQ52:AHY52"/>
    <mergeCell ref="AHZ52:AIH52"/>
    <mergeCell ref="AII52:AIQ52"/>
    <mergeCell ref="AIR52:AIZ52"/>
    <mergeCell ref="AJA52:AJI52"/>
    <mergeCell ref="AFX52:AGF52"/>
    <mergeCell ref="AGG52:AGO52"/>
    <mergeCell ref="AGP52:AGX52"/>
    <mergeCell ref="AGY52:AHG52"/>
    <mergeCell ref="AHH52:AHP52"/>
    <mergeCell ref="AEE52:AEM52"/>
    <mergeCell ref="AEN52:AEV52"/>
    <mergeCell ref="AEW52:AFE52"/>
    <mergeCell ref="AFF52:AFN52"/>
    <mergeCell ref="AFO52:AFW52"/>
    <mergeCell ref="ACL52:ACT52"/>
    <mergeCell ref="ACU52:ADC52"/>
    <mergeCell ref="ADD52:ADL52"/>
    <mergeCell ref="ADM52:ADU52"/>
    <mergeCell ref="ADV52:AED52"/>
    <mergeCell ref="AAS52:ABA52"/>
    <mergeCell ref="ABB52:ABJ52"/>
    <mergeCell ref="ABK52:ABS52"/>
    <mergeCell ref="ABT52:ACB52"/>
    <mergeCell ref="ACC52:ACK52"/>
    <mergeCell ref="YZ52:ZH52"/>
    <mergeCell ref="ZI52:ZQ52"/>
    <mergeCell ref="ZR52:ZZ52"/>
    <mergeCell ref="AAA52:AAI52"/>
    <mergeCell ref="AAJ52:AAR52"/>
    <mergeCell ref="AVM52:AVU52"/>
    <mergeCell ref="AVV52:AWD52"/>
    <mergeCell ref="AWE52:AWM52"/>
    <mergeCell ref="AWN52:AWV52"/>
    <mergeCell ref="AWW52:AXE52"/>
    <mergeCell ref="ATT52:AUB52"/>
    <mergeCell ref="AUC52:AUK52"/>
    <mergeCell ref="AUL52:AUT52"/>
    <mergeCell ref="AUU52:AVC52"/>
    <mergeCell ref="AVD52:AVL52"/>
    <mergeCell ref="ASA52:ASI52"/>
    <mergeCell ref="ASJ52:ASR52"/>
    <mergeCell ref="ASS52:ATA52"/>
    <mergeCell ref="ATB52:ATJ52"/>
    <mergeCell ref="ATK52:ATS52"/>
    <mergeCell ref="AQH52:AQP52"/>
    <mergeCell ref="AQQ52:AQY52"/>
    <mergeCell ref="AQZ52:ARH52"/>
    <mergeCell ref="ARI52:ARQ52"/>
    <mergeCell ref="ARR52:ARZ52"/>
    <mergeCell ref="AOO52:AOW52"/>
    <mergeCell ref="AOX52:APF52"/>
    <mergeCell ref="APG52:APO52"/>
    <mergeCell ref="APP52:APX52"/>
    <mergeCell ref="APY52:AQG52"/>
    <mergeCell ref="AMV52:AND52"/>
    <mergeCell ref="ANE52:ANM52"/>
    <mergeCell ref="ANN52:ANV52"/>
    <mergeCell ref="ANW52:AOE52"/>
    <mergeCell ref="AOF52:AON52"/>
    <mergeCell ref="ALC52:ALK52"/>
    <mergeCell ref="ALL52:ALT52"/>
    <mergeCell ref="ALU52:AMC52"/>
    <mergeCell ref="AMD52:AML52"/>
    <mergeCell ref="AMM52:AMU52"/>
    <mergeCell ref="BHP52:BHX52"/>
    <mergeCell ref="BHY52:BIG52"/>
    <mergeCell ref="BIH52:BIP52"/>
    <mergeCell ref="BIQ52:BIY52"/>
    <mergeCell ref="BIZ52:BJH52"/>
    <mergeCell ref="BFW52:BGE52"/>
    <mergeCell ref="BGF52:BGN52"/>
    <mergeCell ref="BGO52:BGW52"/>
    <mergeCell ref="BGX52:BHF52"/>
    <mergeCell ref="BHG52:BHO52"/>
    <mergeCell ref="BED52:BEL52"/>
    <mergeCell ref="BEM52:BEU52"/>
    <mergeCell ref="BEV52:BFD52"/>
    <mergeCell ref="BFE52:BFM52"/>
    <mergeCell ref="BFN52:BFV52"/>
    <mergeCell ref="BCK52:BCS52"/>
    <mergeCell ref="BCT52:BDB52"/>
    <mergeCell ref="BDC52:BDK52"/>
    <mergeCell ref="BDL52:BDT52"/>
    <mergeCell ref="BDU52:BEC52"/>
    <mergeCell ref="BAR52:BAZ52"/>
    <mergeCell ref="BBA52:BBI52"/>
    <mergeCell ref="BBJ52:BBR52"/>
    <mergeCell ref="BBS52:BCA52"/>
    <mergeCell ref="BCB52:BCJ52"/>
    <mergeCell ref="AYY52:AZG52"/>
    <mergeCell ref="AZH52:AZP52"/>
    <mergeCell ref="AZQ52:AZY52"/>
    <mergeCell ref="AZZ52:BAH52"/>
    <mergeCell ref="BAI52:BAQ52"/>
    <mergeCell ref="AXF52:AXN52"/>
    <mergeCell ref="AXO52:AXW52"/>
    <mergeCell ref="AXX52:AYF52"/>
    <mergeCell ref="AYG52:AYO52"/>
    <mergeCell ref="AYP52:AYX52"/>
    <mergeCell ref="BTS52:BUA52"/>
    <mergeCell ref="BUB52:BUJ52"/>
    <mergeCell ref="BUK52:BUS52"/>
    <mergeCell ref="BUT52:BVB52"/>
    <mergeCell ref="BVC52:BVK52"/>
    <mergeCell ref="BRZ52:BSH52"/>
    <mergeCell ref="BSI52:BSQ52"/>
    <mergeCell ref="BSR52:BSZ52"/>
    <mergeCell ref="BTA52:BTI52"/>
    <mergeCell ref="BTJ52:BTR52"/>
    <mergeCell ref="BQG52:BQO52"/>
    <mergeCell ref="BQP52:BQX52"/>
    <mergeCell ref="BQY52:BRG52"/>
    <mergeCell ref="BRH52:BRP52"/>
    <mergeCell ref="BRQ52:BRY52"/>
    <mergeCell ref="BON52:BOV52"/>
    <mergeCell ref="BOW52:BPE52"/>
    <mergeCell ref="BPF52:BPN52"/>
    <mergeCell ref="BPO52:BPW52"/>
    <mergeCell ref="BPX52:BQF52"/>
    <mergeCell ref="BMU52:BNC52"/>
    <mergeCell ref="BND52:BNL52"/>
    <mergeCell ref="BNM52:BNU52"/>
    <mergeCell ref="BNV52:BOD52"/>
    <mergeCell ref="BOE52:BOM52"/>
    <mergeCell ref="BLB52:BLJ52"/>
    <mergeCell ref="BLK52:BLS52"/>
    <mergeCell ref="BLT52:BMB52"/>
    <mergeCell ref="BMC52:BMK52"/>
    <mergeCell ref="BML52:BMT52"/>
    <mergeCell ref="BJI52:BJQ52"/>
    <mergeCell ref="BJR52:BJZ52"/>
    <mergeCell ref="BKA52:BKI52"/>
    <mergeCell ref="BKJ52:BKR52"/>
    <mergeCell ref="BKS52:BLA52"/>
    <mergeCell ref="CFV52:CGD52"/>
    <mergeCell ref="CGE52:CGM52"/>
    <mergeCell ref="CGN52:CGV52"/>
    <mergeCell ref="CGW52:CHE52"/>
    <mergeCell ref="CHF52:CHN52"/>
    <mergeCell ref="CEC52:CEK52"/>
    <mergeCell ref="CEL52:CET52"/>
    <mergeCell ref="CEU52:CFC52"/>
    <mergeCell ref="CFD52:CFL52"/>
    <mergeCell ref="CFM52:CFU52"/>
    <mergeCell ref="CCJ52:CCR52"/>
    <mergeCell ref="CCS52:CDA52"/>
    <mergeCell ref="CDB52:CDJ52"/>
    <mergeCell ref="CDK52:CDS52"/>
    <mergeCell ref="CDT52:CEB52"/>
    <mergeCell ref="CAQ52:CAY52"/>
    <mergeCell ref="CAZ52:CBH52"/>
    <mergeCell ref="CBI52:CBQ52"/>
    <mergeCell ref="CBR52:CBZ52"/>
    <mergeCell ref="CCA52:CCI52"/>
    <mergeCell ref="BYX52:BZF52"/>
    <mergeCell ref="BZG52:BZO52"/>
    <mergeCell ref="BZP52:BZX52"/>
    <mergeCell ref="BZY52:CAG52"/>
    <mergeCell ref="CAH52:CAP52"/>
    <mergeCell ref="BXE52:BXM52"/>
    <mergeCell ref="BXN52:BXV52"/>
    <mergeCell ref="BXW52:BYE52"/>
    <mergeCell ref="BYF52:BYN52"/>
    <mergeCell ref="BYO52:BYW52"/>
    <mergeCell ref="BVL52:BVT52"/>
    <mergeCell ref="BVU52:BWC52"/>
    <mergeCell ref="BWD52:BWL52"/>
    <mergeCell ref="BWM52:BWU52"/>
    <mergeCell ref="BWV52:BXD52"/>
    <mergeCell ref="CRY52:CSG52"/>
    <mergeCell ref="CSH52:CSP52"/>
    <mergeCell ref="CSQ52:CSY52"/>
    <mergeCell ref="CSZ52:CTH52"/>
    <mergeCell ref="CTI52:CTQ52"/>
    <mergeCell ref="CQF52:CQN52"/>
    <mergeCell ref="CQO52:CQW52"/>
    <mergeCell ref="CQX52:CRF52"/>
    <mergeCell ref="CRG52:CRO52"/>
    <mergeCell ref="CRP52:CRX52"/>
    <mergeCell ref="COM52:COU52"/>
    <mergeCell ref="COV52:CPD52"/>
    <mergeCell ref="CPE52:CPM52"/>
    <mergeCell ref="CPN52:CPV52"/>
    <mergeCell ref="CPW52:CQE52"/>
    <mergeCell ref="CMT52:CNB52"/>
    <mergeCell ref="CNC52:CNK52"/>
    <mergeCell ref="CNL52:CNT52"/>
    <mergeCell ref="CNU52:COC52"/>
    <mergeCell ref="COD52:COL52"/>
    <mergeCell ref="CLA52:CLI52"/>
    <mergeCell ref="CLJ52:CLR52"/>
    <mergeCell ref="CLS52:CMA52"/>
    <mergeCell ref="CMB52:CMJ52"/>
    <mergeCell ref="CMK52:CMS52"/>
    <mergeCell ref="CJH52:CJP52"/>
    <mergeCell ref="CJQ52:CJY52"/>
    <mergeCell ref="CJZ52:CKH52"/>
    <mergeCell ref="CKI52:CKQ52"/>
    <mergeCell ref="CKR52:CKZ52"/>
    <mergeCell ref="CHO52:CHW52"/>
    <mergeCell ref="CHX52:CIF52"/>
    <mergeCell ref="CIG52:CIO52"/>
    <mergeCell ref="CIP52:CIX52"/>
    <mergeCell ref="CIY52:CJG52"/>
    <mergeCell ref="DEB52:DEJ52"/>
    <mergeCell ref="DEK52:DES52"/>
    <mergeCell ref="DET52:DFB52"/>
    <mergeCell ref="DFC52:DFK52"/>
    <mergeCell ref="DFL52:DFT52"/>
    <mergeCell ref="DCI52:DCQ52"/>
    <mergeCell ref="DCR52:DCZ52"/>
    <mergeCell ref="DDA52:DDI52"/>
    <mergeCell ref="DDJ52:DDR52"/>
    <mergeCell ref="DDS52:DEA52"/>
    <mergeCell ref="DAP52:DAX52"/>
    <mergeCell ref="DAY52:DBG52"/>
    <mergeCell ref="DBH52:DBP52"/>
    <mergeCell ref="DBQ52:DBY52"/>
    <mergeCell ref="DBZ52:DCH52"/>
    <mergeCell ref="CYW52:CZE52"/>
    <mergeCell ref="CZF52:CZN52"/>
    <mergeCell ref="CZO52:CZW52"/>
    <mergeCell ref="CZX52:DAF52"/>
    <mergeCell ref="DAG52:DAO52"/>
    <mergeCell ref="CXD52:CXL52"/>
    <mergeCell ref="CXM52:CXU52"/>
    <mergeCell ref="CXV52:CYD52"/>
    <mergeCell ref="CYE52:CYM52"/>
    <mergeCell ref="CYN52:CYV52"/>
    <mergeCell ref="CVK52:CVS52"/>
    <mergeCell ref="CVT52:CWB52"/>
    <mergeCell ref="CWC52:CWK52"/>
    <mergeCell ref="CWL52:CWT52"/>
    <mergeCell ref="CWU52:CXC52"/>
    <mergeCell ref="CTR52:CTZ52"/>
    <mergeCell ref="CUA52:CUI52"/>
    <mergeCell ref="CUJ52:CUR52"/>
    <mergeCell ref="CUS52:CVA52"/>
    <mergeCell ref="CVB52:CVJ52"/>
    <mergeCell ref="DQE52:DQM52"/>
    <mergeCell ref="DQN52:DQV52"/>
    <mergeCell ref="DQW52:DRE52"/>
    <mergeCell ref="DRF52:DRN52"/>
    <mergeCell ref="DRO52:DRW52"/>
    <mergeCell ref="DOL52:DOT52"/>
    <mergeCell ref="DOU52:DPC52"/>
    <mergeCell ref="DPD52:DPL52"/>
    <mergeCell ref="DPM52:DPU52"/>
    <mergeCell ref="DPV52:DQD52"/>
    <mergeCell ref="DMS52:DNA52"/>
    <mergeCell ref="DNB52:DNJ52"/>
    <mergeCell ref="DNK52:DNS52"/>
    <mergeCell ref="DNT52:DOB52"/>
    <mergeCell ref="DOC52:DOK52"/>
    <mergeCell ref="DKZ52:DLH52"/>
    <mergeCell ref="DLI52:DLQ52"/>
    <mergeCell ref="DLR52:DLZ52"/>
    <mergeCell ref="DMA52:DMI52"/>
    <mergeCell ref="DMJ52:DMR52"/>
    <mergeCell ref="DJG52:DJO52"/>
    <mergeCell ref="DJP52:DJX52"/>
    <mergeCell ref="DJY52:DKG52"/>
    <mergeCell ref="DKH52:DKP52"/>
    <mergeCell ref="DKQ52:DKY52"/>
    <mergeCell ref="DHN52:DHV52"/>
    <mergeCell ref="DHW52:DIE52"/>
    <mergeCell ref="DIF52:DIN52"/>
    <mergeCell ref="DIO52:DIW52"/>
    <mergeCell ref="DIX52:DJF52"/>
    <mergeCell ref="DFU52:DGC52"/>
    <mergeCell ref="DGD52:DGL52"/>
    <mergeCell ref="DGM52:DGU52"/>
    <mergeCell ref="DGV52:DHD52"/>
    <mergeCell ref="DHE52:DHM52"/>
    <mergeCell ref="ECH52:ECP52"/>
    <mergeCell ref="ECQ52:ECY52"/>
    <mergeCell ref="ECZ52:EDH52"/>
    <mergeCell ref="EDI52:EDQ52"/>
    <mergeCell ref="EDR52:EDZ52"/>
    <mergeCell ref="EAO52:EAW52"/>
    <mergeCell ref="EAX52:EBF52"/>
    <mergeCell ref="EBG52:EBO52"/>
    <mergeCell ref="EBP52:EBX52"/>
    <mergeCell ref="EBY52:ECG52"/>
    <mergeCell ref="DYV52:DZD52"/>
    <mergeCell ref="DZE52:DZM52"/>
    <mergeCell ref="DZN52:DZV52"/>
    <mergeCell ref="DZW52:EAE52"/>
    <mergeCell ref="EAF52:EAN52"/>
    <mergeCell ref="DXC52:DXK52"/>
    <mergeCell ref="DXL52:DXT52"/>
    <mergeCell ref="DXU52:DYC52"/>
    <mergeCell ref="DYD52:DYL52"/>
    <mergeCell ref="DYM52:DYU52"/>
    <mergeCell ref="DVJ52:DVR52"/>
    <mergeCell ref="DVS52:DWA52"/>
    <mergeCell ref="DWB52:DWJ52"/>
    <mergeCell ref="DWK52:DWS52"/>
    <mergeCell ref="DWT52:DXB52"/>
    <mergeCell ref="DTQ52:DTY52"/>
    <mergeCell ref="DTZ52:DUH52"/>
    <mergeCell ref="DUI52:DUQ52"/>
    <mergeCell ref="DUR52:DUZ52"/>
    <mergeCell ref="DVA52:DVI52"/>
    <mergeCell ref="DRX52:DSF52"/>
    <mergeCell ref="DSG52:DSO52"/>
    <mergeCell ref="DSP52:DSX52"/>
    <mergeCell ref="DSY52:DTG52"/>
    <mergeCell ref="DTH52:DTP52"/>
    <mergeCell ref="EOK52:EOS52"/>
    <mergeCell ref="EOT52:EPB52"/>
    <mergeCell ref="EPC52:EPK52"/>
    <mergeCell ref="EPL52:EPT52"/>
    <mergeCell ref="EPU52:EQC52"/>
    <mergeCell ref="EMR52:EMZ52"/>
    <mergeCell ref="ENA52:ENI52"/>
    <mergeCell ref="ENJ52:ENR52"/>
    <mergeCell ref="ENS52:EOA52"/>
    <mergeCell ref="EOB52:EOJ52"/>
    <mergeCell ref="EKY52:ELG52"/>
    <mergeCell ref="ELH52:ELP52"/>
    <mergeCell ref="ELQ52:ELY52"/>
    <mergeCell ref="ELZ52:EMH52"/>
    <mergeCell ref="EMI52:EMQ52"/>
    <mergeCell ref="EJF52:EJN52"/>
    <mergeCell ref="EJO52:EJW52"/>
    <mergeCell ref="EJX52:EKF52"/>
    <mergeCell ref="EKG52:EKO52"/>
    <mergeCell ref="EKP52:EKX52"/>
    <mergeCell ref="EHM52:EHU52"/>
    <mergeCell ref="EHV52:EID52"/>
    <mergeCell ref="EIE52:EIM52"/>
    <mergeCell ref="EIN52:EIV52"/>
    <mergeCell ref="EIW52:EJE52"/>
    <mergeCell ref="EFT52:EGB52"/>
    <mergeCell ref="EGC52:EGK52"/>
    <mergeCell ref="EGL52:EGT52"/>
    <mergeCell ref="EGU52:EHC52"/>
    <mergeCell ref="EHD52:EHL52"/>
    <mergeCell ref="EEA52:EEI52"/>
    <mergeCell ref="EEJ52:EER52"/>
    <mergeCell ref="EES52:EFA52"/>
    <mergeCell ref="EFB52:EFJ52"/>
    <mergeCell ref="EFK52:EFS52"/>
    <mergeCell ref="FAN52:FAV52"/>
    <mergeCell ref="FAW52:FBE52"/>
    <mergeCell ref="FBF52:FBN52"/>
    <mergeCell ref="FBO52:FBW52"/>
    <mergeCell ref="FBX52:FCF52"/>
    <mergeCell ref="EYU52:EZC52"/>
    <mergeCell ref="EZD52:EZL52"/>
    <mergeCell ref="EZM52:EZU52"/>
    <mergeCell ref="EZV52:FAD52"/>
    <mergeCell ref="FAE52:FAM52"/>
    <mergeCell ref="EXB52:EXJ52"/>
    <mergeCell ref="EXK52:EXS52"/>
    <mergeCell ref="EXT52:EYB52"/>
    <mergeCell ref="EYC52:EYK52"/>
    <mergeCell ref="EYL52:EYT52"/>
    <mergeCell ref="EVI52:EVQ52"/>
    <mergeCell ref="EVR52:EVZ52"/>
    <mergeCell ref="EWA52:EWI52"/>
    <mergeCell ref="EWJ52:EWR52"/>
    <mergeCell ref="EWS52:EXA52"/>
    <mergeCell ref="ETP52:ETX52"/>
    <mergeCell ref="ETY52:EUG52"/>
    <mergeCell ref="EUH52:EUP52"/>
    <mergeCell ref="EUQ52:EUY52"/>
    <mergeCell ref="EUZ52:EVH52"/>
    <mergeCell ref="ERW52:ESE52"/>
    <mergeCell ref="ESF52:ESN52"/>
    <mergeCell ref="ESO52:ESW52"/>
    <mergeCell ref="ESX52:ETF52"/>
    <mergeCell ref="ETG52:ETO52"/>
    <mergeCell ref="EQD52:EQL52"/>
    <mergeCell ref="EQM52:EQU52"/>
    <mergeCell ref="EQV52:ERD52"/>
    <mergeCell ref="ERE52:ERM52"/>
    <mergeCell ref="ERN52:ERV52"/>
    <mergeCell ref="FMQ52:FMY52"/>
    <mergeCell ref="FMZ52:FNH52"/>
    <mergeCell ref="FNI52:FNQ52"/>
    <mergeCell ref="FNR52:FNZ52"/>
    <mergeCell ref="FOA52:FOI52"/>
    <mergeCell ref="FKX52:FLF52"/>
    <mergeCell ref="FLG52:FLO52"/>
    <mergeCell ref="FLP52:FLX52"/>
    <mergeCell ref="FLY52:FMG52"/>
    <mergeCell ref="FMH52:FMP52"/>
    <mergeCell ref="FJE52:FJM52"/>
    <mergeCell ref="FJN52:FJV52"/>
    <mergeCell ref="FJW52:FKE52"/>
    <mergeCell ref="FKF52:FKN52"/>
    <mergeCell ref="FKO52:FKW52"/>
    <mergeCell ref="FHL52:FHT52"/>
    <mergeCell ref="FHU52:FIC52"/>
    <mergeCell ref="FID52:FIL52"/>
    <mergeCell ref="FIM52:FIU52"/>
    <mergeCell ref="FIV52:FJD52"/>
    <mergeCell ref="FFS52:FGA52"/>
    <mergeCell ref="FGB52:FGJ52"/>
    <mergeCell ref="FGK52:FGS52"/>
    <mergeCell ref="FGT52:FHB52"/>
    <mergeCell ref="FHC52:FHK52"/>
    <mergeCell ref="FDZ52:FEH52"/>
    <mergeCell ref="FEI52:FEQ52"/>
    <mergeCell ref="FER52:FEZ52"/>
    <mergeCell ref="FFA52:FFI52"/>
    <mergeCell ref="FFJ52:FFR52"/>
    <mergeCell ref="FCG52:FCO52"/>
    <mergeCell ref="FCP52:FCX52"/>
    <mergeCell ref="FCY52:FDG52"/>
    <mergeCell ref="FDH52:FDP52"/>
    <mergeCell ref="FDQ52:FDY52"/>
    <mergeCell ref="FYT52:FZB52"/>
    <mergeCell ref="FZC52:FZK52"/>
    <mergeCell ref="FZL52:FZT52"/>
    <mergeCell ref="FZU52:GAC52"/>
    <mergeCell ref="GAD52:GAL52"/>
    <mergeCell ref="FXA52:FXI52"/>
    <mergeCell ref="FXJ52:FXR52"/>
    <mergeCell ref="FXS52:FYA52"/>
    <mergeCell ref="FYB52:FYJ52"/>
    <mergeCell ref="FYK52:FYS52"/>
    <mergeCell ref="FVH52:FVP52"/>
    <mergeCell ref="FVQ52:FVY52"/>
    <mergeCell ref="FVZ52:FWH52"/>
    <mergeCell ref="FWI52:FWQ52"/>
    <mergeCell ref="FWR52:FWZ52"/>
    <mergeCell ref="FTO52:FTW52"/>
    <mergeCell ref="FTX52:FUF52"/>
    <mergeCell ref="FUG52:FUO52"/>
    <mergeCell ref="FUP52:FUX52"/>
    <mergeCell ref="FUY52:FVG52"/>
    <mergeCell ref="FRV52:FSD52"/>
    <mergeCell ref="FSE52:FSM52"/>
    <mergeCell ref="FSN52:FSV52"/>
    <mergeCell ref="FSW52:FTE52"/>
    <mergeCell ref="FTF52:FTN52"/>
    <mergeCell ref="FQC52:FQK52"/>
    <mergeCell ref="FQL52:FQT52"/>
    <mergeCell ref="FQU52:FRC52"/>
    <mergeCell ref="FRD52:FRL52"/>
    <mergeCell ref="FRM52:FRU52"/>
    <mergeCell ref="FOJ52:FOR52"/>
    <mergeCell ref="FOS52:FPA52"/>
    <mergeCell ref="FPB52:FPJ52"/>
    <mergeCell ref="FPK52:FPS52"/>
    <mergeCell ref="FPT52:FQB52"/>
    <mergeCell ref="GKW52:GLE52"/>
    <mergeCell ref="GLF52:GLN52"/>
    <mergeCell ref="GLO52:GLW52"/>
    <mergeCell ref="GLX52:GMF52"/>
    <mergeCell ref="GMG52:GMO52"/>
    <mergeCell ref="GJD52:GJL52"/>
    <mergeCell ref="GJM52:GJU52"/>
    <mergeCell ref="GJV52:GKD52"/>
    <mergeCell ref="GKE52:GKM52"/>
    <mergeCell ref="GKN52:GKV52"/>
    <mergeCell ref="GHK52:GHS52"/>
    <mergeCell ref="GHT52:GIB52"/>
    <mergeCell ref="GIC52:GIK52"/>
    <mergeCell ref="GIL52:GIT52"/>
    <mergeCell ref="GIU52:GJC52"/>
    <mergeCell ref="GFR52:GFZ52"/>
    <mergeCell ref="GGA52:GGI52"/>
    <mergeCell ref="GGJ52:GGR52"/>
    <mergeCell ref="GGS52:GHA52"/>
    <mergeCell ref="GHB52:GHJ52"/>
    <mergeCell ref="GDY52:GEG52"/>
    <mergeCell ref="GEH52:GEP52"/>
    <mergeCell ref="GEQ52:GEY52"/>
    <mergeCell ref="GEZ52:GFH52"/>
    <mergeCell ref="GFI52:GFQ52"/>
    <mergeCell ref="GCF52:GCN52"/>
    <mergeCell ref="GCO52:GCW52"/>
    <mergeCell ref="GCX52:GDF52"/>
    <mergeCell ref="GDG52:GDO52"/>
    <mergeCell ref="GDP52:GDX52"/>
    <mergeCell ref="GAM52:GAU52"/>
    <mergeCell ref="GAV52:GBD52"/>
    <mergeCell ref="GBE52:GBM52"/>
    <mergeCell ref="GBN52:GBV52"/>
    <mergeCell ref="GBW52:GCE52"/>
    <mergeCell ref="GWZ52:GXH52"/>
    <mergeCell ref="GXI52:GXQ52"/>
    <mergeCell ref="GXR52:GXZ52"/>
    <mergeCell ref="GYA52:GYI52"/>
    <mergeCell ref="GYJ52:GYR52"/>
    <mergeCell ref="GVG52:GVO52"/>
    <mergeCell ref="GVP52:GVX52"/>
    <mergeCell ref="GVY52:GWG52"/>
    <mergeCell ref="GWH52:GWP52"/>
    <mergeCell ref="GWQ52:GWY52"/>
    <mergeCell ref="GTN52:GTV52"/>
    <mergeCell ref="GTW52:GUE52"/>
    <mergeCell ref="GUF52:GUN52"/>
    <mergeCell ref="GUO52:GUW52"/>
    <mergeCell ref="GUX52:GVF52"/>
    <mergeCell ref="GRU52:GSC52"/>
    <mergeCell ref="GSD52:GSL52"/>
    <mergeCell ref="GSM52:GSU52"/>
    <mergeCell ref="GSV52:GTD52"/>
    <mergeCell ref="GTE52:GTM52"/>
    <mergeCell ref="GQB52:GQJ52"/>
    <mergeCell ref="GQK52:GQS52"/>
    <mergeCell ref="GQT52:GRB52"/>
    <mergeCell ref="GRC52:GRK52"/>
    <mergeCell ref="GRL52:GRT52"/>
    <mergeCell ref="GOI52:GOQ52"/>
    <mergeCell ref="GOR52:GOZ52"/>
    <mergeCell ref="GPA52:GPI52"/>
    <mergeCell ref="GPJ52:GPR52"/>
    <mergeCell ref="GPS52:GQA52"/>
    <mergeCell ref="GMP52:GMX52"/>
    <mergeCell ref="GMY52:GNG52"/>
    <mergeCell ref="GNH52:GNP52"/>
    <mergeCell ref="GNQ52:GNY52"/>
    <mergeCell ref="GNZ52:GOH52"/>
    <mergeCell ref="HJC52:HJK52"/>
    <mergeCell ref="HJL52:HJT52"/>
    <mergeCell ref="HJU52:HKC52"/>
    <mergeCell ref="HKD52:HKL52"/>
    <mergeCell ref="HKM52:HKU52"/>
    <mergeCell ref="HHJ52:HHR52"/>
    <mergeCell ref="HHS52:HIA52"/>
    <mergeCell ref="HIB52:HIJ52"/>
    <mergeCell ref="HIK52:HIS52"/>
    <mergeCell ref="HIT52:HJB52"/>
    <mergeCell ref="HFQ52:HFY52"/>
    <mergeCell ref="HFZ52:HGH52"/>
    <mergeCell ref="HGI52:HGQ52"/>
    <mergeCell ref="HGR52:HGZ52"/>
    <mergeCell ref="HHA52:HHI52"/>
    <mergeCell ref="HDX52:HEF52"/>
    <mergeCell ref="HEG52:HEO52"/>
    <mergeCell ref="HEP52:HEX52"/>
    <mergeCell ref="HEY52:HFG52"/>
    <mergeCell ref="HFH52:HFP52"/>
    <mergeCell ref="HCE52:HCM52"/>
    <mergeCell ref="HCN52:HCV52"/>
    <mergeCell ref="HCW52:HDE52"/>
    <mergeCell ref="HDF52:HDN52"/>
    <mergeCell ref="HDO52:HDW52"/>
    <mergeCell ref="HAL52:HAT52"/>
    <mergeCell ref="HAU52:HBC52"/>
    <mergeCell ref="HBD52:HBL52"/>
    <mergeCell ref="HBM52:HBU52"/>
    <mergeCell ref="HBV52:HCD52"/>
    <mergeCell ref="GYS52:GZA52"/>
    <mergeCell ref="GZB52:GZJ52"/>
    <mergeCell ref="GZK52:GZS52"/>
    <mergeCell ref="GZT52:HAB52"/>
    <mergeCell ref="HAC52:HAK52"/>
    <mergeCell ref="HVF52:HVN52"/>
    <mergeCell ref="HVO52:HVW52"/>
    <mergeCell ref="HVX52:HWF52"/>
    <mergeCell ref="HWG52:HWO52"/>
    <mergeCell ref="HWP52:HWX52"/>
    <mergeCell ref="HTM52:HTU52"/>
    <mergeCell ref="HTV52:HUD52"/>
    <mergeCell ref="HUE52:HUM52"/>
    <mergeCell ref="HUN52:HUV52"/>
    <mergeCell ref="HUW52:HVE52"/>
    <mergeCell ref="HRT52:HSB52"/>
    <mergeCell ref="HSC52:HSK52"/>
    <mergeCell ref="HSL52:HST52"/>
    <mergeCell ref="HSU52:HTC52"/>
    <mergeCell ref="HTD52:HTL52"/>
    <mergeCell ref="HQA52:HQI52"/>
    <mergeCell ref="HQJ52:HQR52"/>
    <mergeCell ref="HQS52:HRA52"/>
    <mergeCell ref="HRB52:HRJ52"/>
    <mergeCell ref="HRK52:HRS52"/>
    <mergeCell ref="HOH52:HOP52"/>
    <mergeCell ref="HOQ52:HOY52"/>
    <mergeCell ref="HOZ52:HPH52"/>
    <mergeCell ref="HPI52:HPQ52"/>
    <mergeCell ref="HPR52:HPZ52"/>
    <mergeCell ref="HMO52:HMW52"/>
    <mergeCell ref="HMX52:HNF52"/>
    <mergeCell ref="HNG52:HNO52"/>
    <mergeCell ref="HNP52:HNX52"/>
    <mergeCell ref="HNY52:HOG52"/>
    <mergeCell ref="HKV52:HLD52"/>
    <mergeCell ref="HLE52:HLM52"/>
    <mergeCell ref="HLN52:HLV52"/>
    <mergeCell ref="HLW52:HME52"/>
    <mergeCell ref="HMF52:HMN52"/>
    <mergeCell ref="IHI52:IHQ52"/>
    <mergeCell ref="IHR52:IHZ52"/>
    <mergeCell ref="IIA52:III52"/>
    <mergeCell ref="IIJ52:IIR52"/>
    <mergeCell ref="IIS52:IJA52"/>
    <mergeCell ref="IFP52:IFX52"/>
    <mergeCell ref="IFY52:IGG52"/>
    <mergeCell ref="IGH52:IGP52"/>
    <mergeCell ref="IGQ52:IGY52"/>
    <mergeCell ref="IGZ52:IHH52"/>
    <mergeCell ref="IDW52:IEE52"/>
    <mergeCell ref="IEF52:IEN52"/>
    <mergeCell ref="IEO52:IEW52"/>
    <mergeCell ref="IEX52:IFF52"/>
    <mergeCell ref="IFG52:IFO52"/>
    <mergeCell ref="ICD52:ICL52"/>
    <mergeCell ref="ICM52:ICU52"/>
    <mergeCell ref="ICV52:IDD52"/>
    <mergeCell ref="IDE52:IDM52"/>
    <mergeCell ref="IDN52:IDV52"/>
    <mergeCell ref="IAK52:IAS52"/>
    <mergeCell ref="IAT52:IBB52"/>
    <mergeCell ref="IBC52:IBK52"/>
    <mergeCell ref="IBL52:IBT52"/>
    <mergeCell ref="IBU52:ICC52"/>
    <mergeCell ref="HYR52:HYZ52"/>
    <mergeCell ref="HZA52:HZI52"/>
    <mergeCell ref="HZJ52:HZR52"/>
    <mergeCell ref="HZS52:IAA52"/>
    <mergeCell ref="IAB52:IAJ52"/>
    <mergeCell ref="HWY52:HXG52"/>
    <mergeCell ref="HXH52:HXP52"/>
    <mergeCell ref="HXQ52:HXY52"/>
    <mergeCell ref="HXZ52:HYH52"/>
    <mergeCell ref="HYI52:HYQ52"/>
    <mergeCell ref="ITL52:ITT52"/>
    <mergeCell ref="ITU52:IUC52"/>
    <mergeCell ref="IUD52:IUL52"/>
    <mergeCell ref="IUM52:IUU52"/>
    <mergeCell ref="IUV52:IVD52"/>
    <mergeCell ref="IRS52:ISA52"/>
    <mergeCell ref="ISB52:ISJ52"/>
    <mergeCell ref="ISK52:ISS52"/>
    <mergeCell ref="IST52:ITB52"/>
    <mergeCell ref="ITC52:ITK52"/>
    <mergeCell ref="IPZ52:IQH52"/>
    <mergeCell ref="IQI52:IQQ52"/>
    <mergeCell ref="IQR52:IQZ52"/>
    <mergeCell ref="IRA52:IRI52"/>
    <mergeCell ref="IRJ52:IRR52"/>
    <mergeCell ref="IOG52:IOO52"/>
    <mergeCell ref="IOP52:IOX52"/>
    <mergeCell ref="IOY52:IPG52"/>
    <mergeCell ref="IPH52:IPP52"/>
    <mergeCell ref="IPQ52:IPY52"/>
    <mergeCell ref="IMN52:IMV52"/>
    <mergeCell ref="IMW52:INE52"/>
    <mergeCell ref="INF52:INN52"/>
    <mergeCell ref="INO52:INW52"/>
    <mergeCell ref="INX52:IOF52"/>
    <mergeCell ref="IKU52:ILC52"/>
    <mergeCell ref="ILD52:ILL52"/>
    <mergeCell ref="ILM52:ILU52"/>
    <mergeCell ref="ILV52:IMD52"/>
    <mergeCell ref="IME52:IMM52"/>
    <mergeCell ref="IJB52:IJJ52"/>
    <mergeCell ref="IJK52:IJS52"/>
    <mergeCell ref="IJT52:IKB52"/>
    <mergeCell ref="IKC52:IKK52"/>
    <mergeCell ref="IKL52:IKT52"/>
    <mergeCell ref="JFO52:JFW52"/>
    <mergeCell ref="JFX52:JGF52"/>
    <mergeCell ref="JGG52:JGO52"/>
    <mergeCell ref="JGP52:JGX52"/>
    <mergeCell ref="JGY52:JHG52"/>
    <mergeCell ref="JDV52:JED52"/>
    <mergeCell ref="JEE52:JEM52"/>
    <mergeCell ref="JEN52:JEV52"/>
    <mergeCell ref="JEW52:JFE52"/>
    <mergeCell ref="JFF52:JFN52"/>
    <mergeCell ref="JCC52:JCK52"/>
    <mergeCell ref="JCL52:JCT52"/>
    <mergeCell ref="JCU52:JDC52"/>
    <mergeCell ref="JDD52:JDL52"/>
    <mergeCell ref="JDM52:JDU52"/>
    <mergeCell ref="JAJ52:JAR52"/>
    <mergeCell ref="JAS52:JBA52"/>
    <mergeCell ref="JBB52:JBJ52"/>
    <mergeCell ref="JBK52:JBS52"/>
    <mergeCell ref="JBT52:JCB52"/>
    <mergeCell ref="IYQ52:IYY52"/>
    <mergeCell ref="IYZ52:IZH52"/>
    <mergeCell ref="IZI52:IZQ52"/>
    <mergeCell ref="IZR52:IZZ52"/>
    <mergeCell ref="JAA52:JAI52"/>
    <mergeCell ref="IWX52:IXF52"/>
    <mergeCell ref="IXG52:IXO52"/>
    <mergeCell ref="IXP52:IXX52"/>
    <mergeCell ref="IXY52:IYG52"/>
    <mergeCell ref="IYH52:IYP52"/>
    <mergeCell ref="IVE52:IVM52"/>
    <mergeCell ref="IVN52:IVV52"/>
    <mergeCell ref="IVW52:IWE52"/>
    <mergeCell ref="IWF52:IWN52"/>
    <mergeCell ref="IWO52:IWW52"/>
    <mergeCell ref="JRR52:JRZ52"/>
    <mergeCell ref="JSA52:JSI52"/>
    <mergeCell ref="JSJ52:JSR52"/>
    <mergeCell ref="JSS52:JTA52"/>
    <mergeCell ref="JTB52:JTJ52"/>
    <mergeCell ref="JPY52:JQG52"/>
    <mergeCell ref="JQH52:JQP52"/>
    <mergeCell ref="JQQ52:JQY52"/>
    <mergeCell ref="JQZ52:JRH52"/>
    <mergeCell ref="JRI52:JRQ52"/>
    <mergeCell ref="JOF52:JON52"/>
    <mergeCell ref="JOO52:JOW52"/>
    <mergeCell ref="JOX52:JPF52"/>
    <mergeCell ref="JPG52:JPO52"/>
    <mergeCell ref="JPP52:JPX52"/>
    <mergeCell ref="JMM52:JMU52"/>
    <mergeCell ref="JMV52:JND52"/>
    <mergeCell ref="JNE52:JNM52"/>
    <mergeCell ref="JNN52:JNV52"/>
    <mergeCell ref="JNW52:JOE52"/>
    <mergeCell ref="JKT52:JLB52"/>
    <mergeCell ref="JLC52:JLK52"/>
    <mergeCell ref="JLL52:JLT52"/>
    <mergeCell ref="JLU52:JMC52"/>
    <mergeCell ref="JMD52:JML52"/>
    <mergeCell ref="JJA52:JJI52"/>
    <mergeCell ref="JJJ52:JJR52"/>
    <mergeCell ref="JJS52:JKA52"/>
    <mergeCell ref="JKB52:JKJ52"/>
    <mergeCell ref="JKK52:JKS52"/>
    <mergeCell ref="JHH52:JHP52"/>
    <mergeCell ref="JHQ52:JHY52"/>
    <mergeCell ref="JHZ52:JIH52"/>
    <mergeCell ref="JII52:JIQ52"/>
    <mergeCell ref="JIR52:JIZ52"/>
    <mergeCell ref="KDU52:KEC52"/>
    <mergeCell ref="KED52:KEL52"/>
    <mergeCell ref="KEM52:KEU52"/>
    <mergeCell ref="KEV52:KFD52"/>
    <mergeCell ref="KFE52:KFM52"/>
    <mergeCell ref="KCB52:KCJ52"/>
    <mergeCell ref="KCK52:KCS52"/>
    <mergeCell ref="KCT52:KDB52"/>
    <mergeCell ref="KDC52:KDK52"/>
    <mergeCell ref="KDL52:KDT52"/>
    <mergeCell ref="KAI52:KAQ52"/>
    <mergeCell ref="KAR52:KAZ52"/>
    <mergeCell ref="KBA52:KBI52"/>
    <mergeCell ref="KBJ52:KBR52"/>
    <mergeCell ref="KBS52:KCA52"/>
    <mergeCell ref="JYP52:JYX52"/>
    <mergeCell ref="JYY52:JZG52"/>
    <mergeCell ref="JZH52:JZP52"/>
    <mergeCell ref="JZQ52:JZY52"/>
    <mergeCell ref="JZZ52:KAH52"/>
    <mergeCell ref="JWW52:JXE52"/>
    <mergeCell ref="JXF52:JXN52"/>
    <mergeCell ref="JXO52:JXW52"/>
    <mergeCell ref="JXX52:JYF52"/>
    <mergeCell ref="JYG52:JYO52"/>
    <mergeCell ref="JVD52:JVL52"/>
    <mergeCell ref="JVM52:JVU52"/>
    <mergeCell ref="JVV52:JWD52"/>
    <mergeCell ref="JWE52:JWM52"/>
    <mergeCell ref="JWN52:JWV52"/>
    <mergeCell ref="JTK52:JTS52"/>
    <mergeCell ref="JTT52:JUB52"/>
    <mergeCell ref="JUC52:JUK52"/>
    <mergeCell ref="JUL52:JUT52"/>
    <mergeCell ref="JUU52:JVC52"/>
    <mergeCell ref="KPX52:KQF52"/>
    <mergeCell ref="KQG52:KQO52"/>
    <mergeCell ref="KQP52:KQX52"/>
    <mergeCell ref="KQY52:KRG52"/>
    <mergeCell ref="KRH52:KRP52"/>
    <mergeCell ref="KOE52:KOM52"/>
    <mergeCell ref="KON52:KOV52"/>
    <mergeCell ref="KOW52:KPE52"/>
    <mergeCell ref="KPF52:KPN52"/>
    <mergeCell ref="KPO52:KPW52"/>
    <mergeCell ref="KML52:KMT52"/>
    <mergeCell ref="KMU52:KNC52"/>
    <mergeCell ref="KND52:KNL52"/>
    <mergeCell ref="KNM52:KNU52"/>
    <mergeCell ref="KNV52:KOD52"/>
    <mergeCell ref="KKS52:KLA52"/>
    <mergeCell ref="KLB52:KLJ52"/>
    <mergeCell ref="KLK52:KLS52"/>
    <mergeCell ref="KLT52:KMB52"/>
    <mergeCell ref="KMC52:KMK52"/>
    <mergeCell ref="KIZ52:KJH52"/>
    <mergeCell ref="KJI52:KJQ52"/>
    <mergeCell ref="KJR52:KJZ52"/>
    <mergeCell ref="KKA52:KKI52"/>
    <mergeCell ref="KKJ52:KKR52"/>
    <mergeCell ref="KHG52:KHO52"/>
    <mergeCell ref="KHP52:KHX52"/>
    <mergeCell ref="KHY52:KIG52"/>
    <mergeCell ref="KIH52:KIP52"/>
    <mergeCell ref="KIQ52:KIY52"/>
    <mergeCell ref="KFN52:KFV52"/>
    <mergeCell ref="KFW52:KGE52"/>
    <mergeCell ref="KGF52:KGN52"/>
    <mergeCell ref="KGO52:KGW52"/>
    <mergeCell ref="KGX52:KHF52"/>
    <mergeCell ref="LCA52:LCI52"/>
    <mergeCell ref="LCJ52:LCR52"/>
    <mergeCell ref="LCS52:LDA52"/>
    <mergeCell ref="LDB52:LDJ52"/>
    <mergeCell ref="LDK52:LDS52"/>
    <mergeCell ref="LAH52:LAP52"/>
    <mergeCell ref="LAQ52:LAY52"/>
    <mergeCell ref="LAZ52:LBH52"/>
    <mergeCell ref="LBI52:LBQ52"/>
    <mergeCell ref="LBR52:LBZ52"/>
    <mergeCell ref="KYO52:KYW52"/>
    <mergeCell ref="KYX52:KZF52"/>
    <mergeCell ref="KZG52:KZO52"/>
    <mergeCell ref="KZP52:KZX52"/>
    <mergeCell ref="KZY52:LAG52"/>
    <mergeCell ref="KWV52:KXD52"/>
    <mergeCell ref="KXE52:KXM52"/>
    <mergeCell ref="KXN52:KXV52"/>
    <mergeCell ref="KXW52:KYE52"/>
    <mergeCell ref="KYF52:KYN52"/>
    <mergeCell ref="KVC52:KVK52"/>
    <mergeCell ref="KVL52:KVT52"/>
    <mergeCell ref="KVU52:KWC52"/>
    <mergeCell ref="KWD52:KWL52"/>
    <mergeCell ref="KWM52:KWU52"/>
    <mergeCell ref="KTJ52:KTR52"/>
    <mergeCell ref="KTS52:KUA52"/>
    <mergeCell ref="KUB52:KUJ52"/>
    <mergeCell ref="KUK52:KUS52"/>
    <mergeCell ref="KUT52:KVB52"/>
    <mergeCell ref="KRQ52:KRY52"/>
    <mergeCell ref="KRZ52:KSH52"/>
    <mergeCell ref="KSI52:KSQ52"/>
    <mergeCell ref="KSR52:KSZ52"/>
    <mergeCell ref="KTA52:KTI52"/>
    <mergeCell ref="LOD52:LOL52"/>
    <mergeCell ref="LOM52:LOU52"/>
    <mergeCell ref="LOV52:LPD52"/>
    <mergeCell ref="LPE52:LPM52"/>
    <mergeCell ref="LPN52:LPV52"/>
    <mergeCell ref="LMK52:LMS52"/>
    <mergeCell ref="LMT52:LNB52"/>
    <mergeCell ref="LNC52:LNK52"/>
    <mergeCell ref="LNL52:LNT52"/>
    <mergeCell ref="LNU52:LOC52"/>
    <mergeCell ref="LKR52:LKZ52"/>
    <mergeCell ref="LLA52:LLI52"/>
    <mergeCell ref="LLJ52:LLR52"/>
    <mergeCell ref="LLS52:LMA52"/>
    <mergeCell ref="LMB52:LMJ52"/>
    <mergeCell ref="LIY52:LJG52"/>
    <mergeCell ref="LJH52:LJP52"/>
    <mergeCell ref="LJQ52:LJY52"/>
    <mergeCell ref="LJZ52:LKH52"/>
    <mergeCell ref="LKI52:LKQ52"/>
    <mergeCell ref="LHF52:LHN52"/>
    <mergeCell ref="LHO52:LHW52"/>
    <mergeCell ref="LHX52:LIF52"/>
    <mergeCell ref="LIG52:LIO52"/>
    <mergeCell ref="LIP52:LIX52"/>
    <mergeCell ref="LFM52:LFU52"/>
    <mergeCell ref="LFV52:LGD52"/>
    <mergeCell ref="LGE52:LGM52"/>
    <mergeCell ref="LGN52:LGV52"/>
    <mergeCell ref="LGW52:LHE52"/>
    <mergeCell ref="LDT52:LEB52"/>
    <mergeCell ref="LEC52:LEK52"/>
    <mergeCell ref="LEL52:LET52"/>
    <mergeCell ref="LEU52:LFC52"/>
    <mergeCell ref="LFD52:LFL52"/>
    <mergeCell ref="MAG52:MAO52"/>
    <mergeCell ref="MAP52:MAX52"/>
    <mergeCell ref="MAY52:MBG52"/>
    <mergeCell ref="MBH52:MBP52"/>
    <mergeCell ref="MBQ52:MBY52"/>
    <mergeCell ref="LYN52:LYV52"/>
    <mergeCell ref="LYW52:LZE52"/>
    <mergeCell ref="LZF52:LZN52"/>
    <mergeCell ref="LZO52:LZW52"/>
    <mergeCell ref="LZX52:MAF52"/>
    <mergeCell ref="LWU52:LXC52"/>
    <mergeCell ref="LXD52:LXL52"/>
    <mergeCell ref="LXM52:LXU52"/>
    <mergeCell ref="LXV52:LYD52"/>
    <mergeCell ref="LYE52:LYM52"/>
    <mergeCell ref="LVB52:LVJ52"/>
    <mergeCell ref="LVK52:LVS52"/>
    <mergeCell ref="LVT52:LWB52"/>
    <mergeCell ref="LWC52:LWK52"/>
    <mergeCell ref="LWL52:LWT52"/>
    <mergeCell ref="LTI52:LTQ52"/>
    <mergeCell ref="LTR52:LTZ52"/>
    <mergeCell ref="LUA52:LUI52"/>
    <mergeCell ref="LUJ52:LUR52"/>
    <mergeCell ref="LUS52:LVA52"/>
    <mergeCell ref="LRP52:LRX52"/>
    <mergeCell ref="LRY52:LSG52"/>
    <mergeCell ref="LSH52:LSP52"/>
    <mergeCell ref="LSQ52:LSY52"/>
    <mergeCell ref="LSZ52:LTH52"/>
    <mergeCell ref="LPW52:LQE52"/>
    <mergeCell ref="LQF52:LQN52"/>
    <mergeCell ref="LQO52:LQW52"/>
    <mergeCell ref="LQX52:LRF52"/>
    <mergeCell ref="LRG52:LRO52"/>
    <mergeCell ref="MMJ52:MMR52"/>
    <mergeCell ref="MMS52:MNA52"/>
    <mergeCell ref="MNB52:MNJ52"/>
    <mergeCell ref="MNK52:MNS52"/>
    <mergeCell ref="MNT52:MOB52"/>
    <mergeCell ref="MKQ52:MKY52"/>
    <mergeCell ref="MKZ52:MLH52"/>
    <mergeCell ref="MLI52:MLQ52"/>
    <mergeCell ref="MLR52:MLZ52"/>
    <mergeCell ref="MMA52:MMI52"/>
    <mergeCell ref="MIX52:MJF52"/>
    <mergeCell ref="MJG52:MJO52"/>
    <mergeCell ref="MJP52:MJX52"/>
    <mergeCell ref="MJY52:MKG52"/>
    <mergeCell ref="MKH52:MKP52"/>
    <mergeCell ref="MHE52:MHM52"/>
    <mergeCell ref="MHN52:MHV52"/>
    <mergeCell ref="MHW52:MIE52"/>
    <mergeCell ref="MIF52:MIN52"/>
    <mergeCell ref="MIO52:MIW52"/>
    <mergeCell ref="MFL52:MFT52"/>
    <mergeCell ref="MFU52:MGC52"/>
    <mergeCell ref="MGD52:MGL52"/>
    <mergeCell ref="MGM52:MGU52"/>
    <mergeCell ref="MGV52:MHD52"/>
    <mergeCell ref="MDS52:MEA52"/>
    <mergeCell ref="MEB52:MEJ52"/>
    <mergeCell ref="MEK52:MES52"/>
    <mergeCell ref="MET52:MFB52"/>
    <mergeCell ref="MFC52:MFK52"/>
    <mergeCell ref="MBZ52:MCH52"/>
    <mergeCell ref="MCI52:MCQ52"/>
    <mergeCell ref="MCR52:MCZ52"/>
    <mergeCell ref="MDA52:MDI52"/>
    <mergeCell ref="MDJ52:MDR52"/>
    <mergeCell ref="MYM52:MYU52"/>
    <mergeCell ref="MYV52:MZD52"/>
    <mergeCell ref="MZE52:MZM52"/>
    <mergeCell ref="MZN52:MZV52"/>
    <mergeCell ref="MZW52:NAE52"/>
    <mergeCell ref="MWT52:MXB52"/>
    <mergeCell ref="MXC52:MXK52"/>
    <mergeCell ref="MXL52:MXT52"/>
    <mergeCell ref="MXU52:MYC52"/>
    <mergeCell ref="MYD52:MYL52"/>
    <mergeCell ref="MVA52:MVI52"/>
    <mergeCell ref="MVJ52:MVR52"/>
    <mergeCell ref="MVS52:MWA52"/>
    <mergeCell ref="MWB52:MWJ52"/>
    <mergeCell ref="MWK52:MWS52"/>
    <mergeCell ref="MTH52:MTP52"/>
    <mergeCell ref="MTQ52:MTY52"/>
    <mergeCell ref="MTZ52:MUH52"/>
    <mergeCell ref="MUI52:MUQ52"/>
    <mergeCell ref="MUR52:MUZ52"/>
    <mergeCell ref="MRO52:MRW52"/>
    <mergeCell ref="MRX52:MSF52"/>
    <mergeCell ref="MSG52:MSO52"/>
    <mergeCell ref="MSP52:MSX52"/>
    <mergeCell ref="MSY52:MTG52"/>
    <mergeCell ref="MPV52:MQD52"/>
    <mergeCell ref="MQE52:MQM52"/>
    <mergeCell ref="MQN52:MQV52"/>
    <mergeCell ref="MQW52:MRE52"/>
    <mergeCell ref="MRF52:MRN52"/>
    <mergeCell ref="MOC52:MOK52"/>
    <mergeCell ref="MOL52:MOT52"/>
    <mergeCell ref="MOU52:MPC52"/>
    <mergeCell ref="MPD52:MPL52"/>
    <mergeCell ref="MPM52:MPU52"/>
    <mergeCell ref="NKP52:NKX52"/>
    <mergeCell ref="NKY52:NLG52"/>
    <mergeCell ref="NLH52:NLP52"/>
    <mergeCell ref="NLQ52:NLY52"/>
    <mergeCell ref="NLZ52:NMH52"/>
    <mergeCell ref="NIW52:NJE52"/>
    <mergeCell ref="NJF52:NJN52"/>
    <mergeCell ref="NJO52:NJW52"/>
    <mergeCell ref="NJX52:NKF52"/>
    <mergeCell ref="NKG52:NKO52"/>
    <mergeCell ref="NHD52:NHL52"/>
    <mergeCell ref="NHM52:NHU52"/>
    <mergeCell ref="NHV52:NID52"/>
    <mergeCell ref="NIE52:NIM52"/>
    <mergeCell ref="NIN52:NIV52"/>
    <mergeCell ref="NFK52:NFS52"/>
    <mergeCell ref="NFT52:NGB52"/>
    <mergeCell ref="NGC52:NGK52"/>
    <mergeCell ref="NGL52:NGT52"/>
    <mergeCell ref="NGU52:NHC52"/>
    <mergeCell ref="NDR52:NDZ52"/>
    <mergeCell ref="NEA52:NEI52"/>
    <mergeCell ref="NEJ52:NER52"/>
    <mergeCell ref="NES52:NFA52"/>
    <mergeCell ref="NFB52:NFJ52"/>
    <mergeCell ref="NBY52:NCG52"/>
    <mergeCell ref="NCH52:NCP52"/>
    <mergeCell ref="NCQ52:NCY52"/>
    <mergeCell ref="NCZ52:NDH52"/>
    <mergeCell ref="NDI52:NDQ52"/>
    <mergeCell ref="NAF52:NAN52"/>
    <mergeCell ref="NAO52:NAW52"/>
    <mergeCell ref="NAX52:NBF52"/>
    <mergeCell ref="NBG52:NBO52"/>
    <mergeCell ref="NBP52:NBX52"/>
    <mergeCell ref="NWS52:NXA52"/>
    <mergeCell ref="NXB52:NXJ52"/>
    <mergeCell ref="NXK52:NXS52"/>
    <mergeCell ref="NXT52:NYB52"/>
    <mergeCell ref="NYC52:NYK52"/>
    <mergeCell ref="NUZ52:NVH52"/>
    <mergeCell ref="NVI52:NVQ52"/>
    <mergeCell ref="NVR52:NVZ52"/>
    <mergeCell ref="NWA52:NWI52"/>
    <mergeCell ref="NWJ52:NWR52"/>
    <mergeCell ref="NTG52:NTO52"/>
    <mergeCell ref="NTP52:NTX52"/>
    <mergeCell ref="NTY52:NUG52"/>
    <mergeCell ref="NUH52:NUP52"/>
    <mergeCell ref="NUQ52:NUY52"/>
    <mergeCell ref="NRN52:NRV52"/>
    <mergeCell ref="NRW52:NSE52"/>
    <mergeCell ref="NSF52:NSN52"/>
    <mergeCell ref="NSO52:NSW52"/>
    <mergeCell ref="NSX52:NTF52"/>
    <mergeCell ref="NPU52:NQC52"/>
    <mergeCell ref="NQD52:NQL52"/>
    <mergeCell ref="NQM52:NQU52"/>
    <mergeCell ref="NQV52:NRD52"/>
    <mergeCell ref="NRE52:NRM52"/>
    <mergeCell ref="NOB52:NOJ52"/>
    <mergeCell ref="NOK52:NOS52"/>
    <mergeCell ref="NOT52:NPB52"/>
    <mergeCell ref="NPC52:NPK52"/>
    <mergeCell ref="NPL52:NPT52"/>
    <mergeCell ref="NMI52:NMQ52"/>
    <mergeCell ref="NMR52:NMZ52"/>
    <mergeCell ref="NNA52:NNI52"/>
    <mergeCell ref="NNJ52:NNR52"/>
    <mergeCell ref="NNS52:NOA52"/>
    <mergeCell ref="OIV52:OJD52"/>
    <mergeCell ref="OJE52:OJM52"/>
    <mergeCell ref="OJN52:OJV52"/>
    <mergeCell ref="OJW52:OKE52"/>
    <mergeCell ref="OKF52:OKN52"/>
    <mergeCell ref="OHC52:OHK52"/>
    <mergeCell ref="OHL52:OHT52"/>
    <mergeCell ref="OHU52:OIC52"/>
    <mergeCell ref="OID52:OIL52"/>
    <mergeCell ref="OIM52:OIU52"/>
    <mergeCell ref="OFJ52:OFR52"/>
    <mergeCell ref="OFS52:OGA52"/>
    <mergeCell ref="OGB52:OGJ52"/>
    <mergeCell ref="OGK52:OGS52"/>
    <mergeCell ref="OGT52:OHB52"/>
    <mergeCell ref="ODQ52:ODY52"/>
    <mergeCell ref="ODZ52:OEH52"/>
    <mergeCell ref="OEI52:OEQ52"/>
    <mergeCell ref="OER52:OEZ52"/>
    <mergeCell ref="OFA52:OFI52"/>
    <mergeCell ref="OBX52:OCF52"/>
    <mergeCell ref="OCG52:OCO52"/>
    <mergeCell ref="OCP52:OCX52"/>
    <mergeCell ref="OCY52:ODG52"/>
    <mergeCell ref="ODH52:ODP52"/>
    <mergeCell ref="OAE52:OAM52"/>
    <mergeCell ref="OAN52:OAV52"/>
    <mergeCell ref="OAW52:OBE52"/>
    <mergeCell ref="OBF52:OBN52"/>
    <mergeCell ref="OBO52:OBW52"/>
    <mergeCell ref="NYL52:NYT52"/>
    <mergeCell ref="NYU52:NZC52"/>
    <mergeCell ref="NZD52:NZL52"/>
    <mergeCell ref="NZM52:NZU52"/>
    <mergeCell ref="NZV52:OAD52"/>
    <mergeCell ref="OUY52:OVG52"/>
    <mergeCell ref="OVH52:OVP52"/>
    <mergeCell ref="OVQ52:OVY52"/>
    <mergeCell ref="OVZ52:OWH52"/>
    <mergeCell ref="OWI52:OWQ52"/>
    <mergeCell ref="OTF52:OTN52"/>
    <mergeCell ref="OTO52:OTW52"/>
    <mergeCell ref="OTX52:OUF52"/>
    <mergeCell ref="OUG52:OUO52"/>
    <mergeCell ref="OUP52:OUX52"/>
    <mergeCell ref="ORM52:ORU52"/>
    <mergeCell ref="ORV52:OSD52"/>
    <mergeCell ref="OSE52:OSM52"/>
    <mergeCell ref="OSN52:OSV52"/>
    <mergeCell ref="OSW52:OTE52"/>
    <mergeCell ref="OPT52:OQB52"/>
    <mergeCell ref="OQC52:OQK52"/>
    <mergeCell ref="OQL52:OQT52"/>
    <mergeCell ref="OQU52:ORC52"/>
    <mergeCell ref="ORD52:ORL52"/>
    <mergeCell ref="OOA52:OOI52"/>
    <mergeCell ref="OOJ52:OOR52"/>
    <mergeCell ref="OOS52:OPA52"/>
    <mergeCell ref="OPB52:OPJ52"/>
    <mergeCell ref="OPK52:OPS52"/>
    <mergeCell ref="OMH52:OMP52"/>
    <mergeCell ref="OMQ52:OMY52"/>
    <mergeCell ref="OMZ52:ONH52"/>
    <mergeCell ref="ONI52:ONQ52"/>
    <mergeCell ref="ONR52:ONZ52"/>
    <mergeCell ref="OKO52:OKW52"/>
    <mergeCell ref="OKX52:OLF52"/>
    <mergeCell ref="OLG52:OLO52"/>
    <mergeCell ref="OLP52:OLX52"/>
    <mergeCell ref="OLY52:OMG52"/>
    <mergeCell ref="PHB52:PHJ52"/>
    <mergeCell ref="PHK52:PHS52"/>
    <mergeCell ref="PHT52:PIB52"/>
    <mergeCell ref="PIC52:PIK52"/>
    <mergeCell ref="PIL52:PIT52"/>
    <mergeCell ref="PFI52:PFQ52"/>
    <mergeCell ref="PFR52:PFZ52"/>
    <mergeCell ref="PGA52:PGI52"/>
    <mergeCell ref="PGJ52:PGR52"/>
    <mergeCell ref="PGS52:PHA52"/>
    <mergeCell ref="PDP52:PDX52"/>
    <mergeCell ref="PDY52:PEG52"/>
    <mergeCell ref="PEH52:PEP52"/>
    <mergeCell ref="PEQ52:PEY52"/>
    <mergeCell ref="PEZ52:PFH52"/>
    <mergeCell ref="PBW52:PCE52"/>
    <mergeCell ref="PCF52:PCN52"/>
    <mergeCell ref="PCO52:PCW52"/>
    <mergeCell ref="PCX52:PDF52"/>
    <mergeCell ref="PDG52:PDO52"/>
    <mergeCell ref="PAD52:PAL52"/>
    <mergeCell ref="PAM52:PAU52"/>
    <mergeCell ref="PAV52:PBD52"/>
    <mergeCell ref="PBE52:PBM52"/>
    <mergeCell ref="PBN52:PBV52"/>
    <mergeCell ref="OYK52:OYS52"/>
    <mergeCell ref="OYT52:OZB52"/>
    <mergeCell ref="OZC52:OZK52"/>
    <mergeCell ref="OZL52:OZT52"/>
    <mergeCell ref="OZU52:PAC52"/>
    <mergeCell ref="OWR52:OWZ52"/>
    <mergeCell ref="OXA52:OXI52"/>
    <mergeCell ref="OXJ52:OXR52"/>
    <mergeCell ref="OXS52:OYA52"/>
    <mergeCell ref="OYB52:OYJ52"/>
    <mergeCell ref="PTE52:PTM52"/>
    <mergeCell ref="PTN52:PTV52"/>
    <mergeCell ref="PTW52:PUE52"/>
    <mergeCell ref="PUF52:PUN52"/>
    <mergeCell ref="PUO52:PUW52"/>
    <mergeCell ref="PRL52:PRT52"/>
    <mergeCell ref="PRU52:PSC52"/>
    <mergeCell ref="PSD52:PSL52"/>
    <mergeCell ref="PSM52:PSU52"/>
    <mergeCell ref="PSV52:PTD52"/>
    <mergeCell ref="PPS52:PQA52"/>
    <mergeCell ref="PQB52:PQJ52"/>
    <mergeCell ref="PQK52:PQS52"/>
    <mergeCell ref="PQT52:PRB52"/>
    <mergeCell ref="PRC52:PRK52"/>
    <mergeCell ref="PNZ52:POH52"/>
    <mergeCell ref="POI52:POQ52"/>
    <mergeCell ref="POR52:POZ52"/>
    <mergeCell ref="PPA52:PPI52"/>
    <mergeCell ref="PPJ52:PPR52"/>
    <mergeCell ref="PMG52:PMO52"/>
    <mergeCell ref="PMP52:PMX52"/>
    <mergeCell ref="PMY52:PNG52"/>
    <mergeCell ref="PNH52:PNP52"/>
    <mergeCell ref="PNQ52:PNY52"/>
    <mergeCell ref="PKN52:PKV52"/>
    <mergeCell ref="PKW52:PLE52"/>
    <mergeCell ref="PLF52:PLN52"/>
    <mergeCell ref="PLO52:PLW52"/>
    <mergeCell ref="PLX52:PMF52"/>
    <mergeCell ref="PIU52:PJC52"/>
    <mergeCell ref="PJD52:PJL52"/>
    <mergeCell ref="PJM52:PJU52"/>
    <mergeCell ref="PJV52:PKD52"/>
    <mergeCell ref="PKE52:PKM52"/>
    <mergeCell ref="QFH52:QFP52"/>
    <mergeCell ref="QFQ52:QFY52"/>
    <mergeCell ref="QFZ52:QGH52"/>
    <mergeCell ref="QGI52:QGQ52"/>
    <mergeCell ref="QGR52:QGZ52"/>
    <mergeCell ref="QDO52:QDW52"/>
    <mergeCell ref="QDX52:QEF52"/>
    <mergeCell ref="QEG52:QEO52"/>
    <mergeCell ref="QEP52:QEX52"/>
    <mergeCell ref="QEY52:QFG52"/>
    <mergeCell ref="QBV52:QCD52"/>
    <mergeCell ref="QCE52:QCM52"/>
    <mergeCell ref="QCN52:QCV52"/>
    <mergeCell ref="QCW52:QDE52"/>
    <mergeCell ref="QDF52:QDN52"/>
    <mergeCell ref="QAC52:QAK52"/>
    <mergeCell ref="QAL52:QAT52"/>
    <mergeCell ref="QAU52:QBC52"/>
    <mergeCell ref="QBD52:QBL52"/>
    <mergeCell ref="QBM52:QBU52"/>
    <mergeCell ref="PYJ52:PYR52"/>
    <mergeCell ref="PYS52:PZA52"/>
    <mergeCell ref="PZB52:PZJ52"/>
    <mergeCell ref="PZK52:PZS52"/>
    <mergeCell ref="PZT52:QAB52"/>
    <mergeCell ref="PWQ52:PWY52"/>
    <mergeCell ref="PWZ52:PXH52"/>
    <mergeCell ref="PXI52:PXQ52"/>
    <mergeCell ref="PXR52:PXZ52"/>
    <mergeCell ref="PYA52:PYI52"/>
    <mergeCell ref="PUX52:PVF52"/>
    <mergeCell ref="PVG52:PVO52"/>
    <mergeCell ref="PVP52:PVX52"/>
    <mergeCell ref="PVY52:PWG52"/>
    <mergeCell ref="PWH52:PWP52"/>
    <mergeCell ref="QRK52:QRS52"/>
    <mergeCell ref="QRT52:QSB52"/>
    <mergeCell ref="QSC52:QSK52"/>
    <mergeCell ref="QSL52:QST52"/>
    <mergeCell ref="QSU52:QTC52"/>
    <mergeCell ref="QPR52:QPZ52"/>
    <mergeCell ref="QQA52:QQI52"/>
    <mergeCell ref="QQJ52:QQR52"/>
    <mergeCell ref="QQS52:QRA52"/>
    <mergeCell ref="QRB52:QRJ52"/>
    <mergeCell ref="QNY52:QOG52"/>
    <mergeCell ref="QOH52:QOP52"/>
    <mergeCell ref="QOQ52:QOY52"/>
    <mergeCell ref="QOZ52:QPH52"/>
    <mergeCell ref="QPI52:QPQ52"/>
    <mergeCell ref="QMF52:QMN52"/>
    <mergeCell ref="QMO52:QMW52"/>
    <mergeCell ref="QMX52:QNF52"/>
    <mergeCell ref="QNG52:QNO52"/>
    <mergeCell ref="QNP52:QNX52"/>
    <mergeCell ref="QKM52:QKU52"/>
    <mergeCell ref="QKV52:QLD52"/>
    <mergeCell ref="QLE52:QLM52"/>
    <mergeCell ref="QLN52:QLV52"/>
    <mergeCell ref="QLW52:QME52"/>
    <mergeCell ref="QIT52:QJB52"/>
    <mergeCell ref="QJC52:QJK52"/>
    <mergeCell ref="QJL52:QJT52"/>
    <mergeCell ref="QJU52:QKC52"/>
    <mergeCell ref="QKD52:QKL52"/>
    <mergeCell ref="QHA52:QHI52"/>
    <mergeCell ref="QHJ52:QHR52"/>
    <mergeCell ref="QHS52:QIA52"/>
    <mergeCell ref="QIB52:QIJ52"/>
    <mergeCell ref="QIK52:QIS52"/>
    <mergeCell ref="RDN52:RDV52"/>
    <mergeCell ref="RDW52:REE52"/>
    <mergeCell ref="REF52:REN52"/>
    <mergeCell ref="REO52:REW52"/>
    <mergeCell ref="REX52:RFF52"/>
    <mergeCell ref="RBU52:RCC52"/>
    <mergeCell ref="RCD52:RCL52"/>
    <mergeCell ref="RCM52:RCU52"/>
    <mergeCell ref="RCV52:RDD52"/>
    <mergeCell ref="RDE52:RDM52"/>
    <mergeCell ref="RAB52:RAJ52"/>
    <mergeCell ref="RAK52:RAS52"/>
    <mergeCell ref="RAT52:RBB52"/>
    <mergeCell ref="RBC52:RBK52"/>
    <mergeCell ref="RBL52:RBT52"/>
    <mergeCell ref="QYI52:QYQ52"/>
    <mergeCell ref="QYR52:QYZ52"/>
    <mergeCell ref="QZA52:QZI52"/>
    <mergeCell ref="QZJ52:QZR52"/>
    <mergeCell ref="QZS52:RAA52"/>
    <mergeCell ref="QWP52:QWX52"/>
    <mergeCell ref="QWY52:QXG52"/>
    <mergeCell ref="QXH52:QXP52"/>
    <mergeCell ref="QXQ52:QXY52"/>
    <mergeCell ref="QXZ52:QYH52"/>
    <mergeCell ref="QUW52:QVE52"/>
    <mergeCell ref="QVF52:QVN52"/>
    <mergeCell ref="QVO52:QVW52"/>
    <mergeCell ref="QVX52:QWF52"/>
    <mergeCell ref="QWG52:QWO52"/>
    <mergeCell ref="QTD52:QTL52"/>
    <mergeCell ref="QTM52:QTU52"/>
    <mergeCell ref="QTV52:QUD52"/>
    <mergeCell ref="QUE52:QUM52"/>
    <mergeCell ref="QUN52:QUV52"/>
    <mergeCell ref="RPQ52:RPY52"/>
    <mergeCell ref="RPZ52:RQH52"/>
    <mergeCell ref="RQI52:RQQ52"/>
    <mergeCell ref="RQR52:RQZ52"/>
    <mergeCell ref="RRA52:RRI52"/>
    <mergeCell ref="RNX52:ROF52"/>
    <mergeCell ref="ROG52:ROO52"/>
    <mergeCell ref="ROP52:ROX52"/>
    <mergeCell ref="ROY52:RPG52"/>
    <mergeCell ref="RPH52:RPP52"/>
    <mergeCell ref="RME52:RMM52"/>
    <mergeCell ref="RMN52:RMV52"/>
    <mergeCell ref="RMW52:RNE52"/>
    <mergeCell ref="RNF52:RNN52"/>
    <mergeCell ref="RNO52:RNW52"/>
    <mergeCell ref="RKL52:RKT52"/>
    <mergeCell ref="RKU52:RLC52"/>
    <mergeCell ref="RLD52:RLL52"/>
    <mergeCell ref="RLM52:RLU52"/>
    <mergeCell ref="RLV52:RMD52"/>
    <mergeCell ref="RIS52:RJA52"/>
    <mergeCell ref="RJB52:RJJ52"/>
    <mergeCell ref="RJK52:RJS52"/>
    <mergeCell ref="RJT52:RKB52"/>
    <mergeCell ref="RKC52:RKK52"/>
    <mergeCell ref="RGZ52:RHH52"/>
    <mergeCell ref="RHI52:RHQ52"/>
    <mergeCell ref="RHR52:RHZ52"/>
    <mergeCell ref="RIA52:RII52"/>
    <mergeCell ref="RIJ52:RIR52"/>
    <mergeCell ref="RFG52:RFO52"/>
    <mergeCell ref="RFP52:RFX52"/>
    <mergeCell ref="RFY52:RGG52"/>
    <mergeCell ref="RGH52:RGP52"/>
    <mergeCell ref="RGQ52:RGY52"/>
    <mergeCell ref="SBT52:SCB52"/>
    <mergeCell ref="SCC52:SCK52"/>
    <mergeCell ref="SCL52:SCT52"/>
    <mergeCell ref="SCU52:SDC52"/>
    <mergeCell ref="SDD52:SDL52"/>
    <mergeCell ref="SAA52:SAI52"/>
    <mergeCell ref="SAJ52:SAR52"/>
    <mergeCell ref="SAS52:SBA52"/>
    <mergeCell ref="SBB52:SBJ52"/>
    <mergeCell ref="SBK52:SBS52"/>
    <mergeCell ref="RYH52:RYP52"/>
    <mergeCell ref="RYQ52:RYY52"/>
    <mergeCell ref="RYZ52:RZH52"/>
    <mergeCell ref="RZI52:RZQ52"/>
    <mergeCell ref="RZR52:RZZ52"/>
    <mergeCell ref="RWO52:RWW52"/>
    <mergeCell ref="RWX52:RXF52"/>
    <mergeCell ref="RXG52:RXO52"/>
    <mergeCell ref="RXP52:RXX52"/>
    <mergeCell ref="RXY52:RYG52"/>
    <mergeCell ref="RUV52:RVD52"/>
    <mergeCell ref="RVE52:RVM52"/>
    <mergeCell ref="RVN52:RVV52"/>
    <mergeCell ref="RVW52:RWE52"/>
    <mergeCell ref="RWF52:RWN52"/>
    <mergeCell ref="RTC52:RTK52"/>
    <mergeCell ref="RTL52:RTT52"/>
    <mergeCell ref="RTU52:RUC52"/>
    <mergeCell ref="RUD52:RUL52"/>
    <mergeCell ref="RUM52:RUU52"/>
    <mergeCell ref="RRJ52:RRR52"/>
    <mergeCell ref="RRS52:RSA52"/>
    <mergeCell ref="RSB52:RSJ52"/>
    <mergeCell ref="RSK52:RSS52"/>
    <mergeCell ref="RST52:RTB52"/>
    <mergeCell ref="SNW52:SOE52"/>
    <mergeCell ref="SOF52:SON52"/>
    <mergeCell ref="SOO52:SOW52"/>
    <mergeCell ref="SOX52:SPF52"/>
    <mergeCell ref="SPG52:SPO52"/>
    <mergeCell ref="SMD52:SML52"/>
    <mergeCell ref="SMM52:SMU52"/>
    <mergeCell ref="SMV52:SND52"/>
    <mergeCell ref="SNE52:SNM52"/>
    <mergeCell ref="SNN52:SNV52"/>
    <mergeCell ref="SKK52:SKS52"/>
    <mergeCell ref="SKT52:SLB52"/>
    <mergeCell ref="SLC52:SLK52"/>
    <mergeCell ref="SLL52:SLT52"/>
    <mergeCell ref="SLU52:SMC52"/>
    <mergeCell ref="SIR52:SIZ52"/>
    <mergeCell ref="SJA52:SJI52"/>
    <mergeCell ref="SJJ52:SJR52"/>
    <mergeCell ref="SJS52:SKA52"/>
    <mergeCell ref="SKB52:SKJ52"/>
    <mergeCell ref="SGY52:SHG52"/>
    <mergeCell ref="SHH52:SHP52"/>
    <mergeCell ref="SHQ52:SHY52"/>
    <mergeCell ref="SHZ52:SIH52"/>
    <mergeCell ref="SII52:SIQ52"/>
    <mergeCell ref="SFF52:SFN52"/>
    <mergeCell ref="SFO52:SFW52"/>
    <mergeCell ref="SFX52:SGF52"/>
    <mergeCell ref="SGG52:SGO52"/>
    <mergeCell ref="SGP52:SGX52"/>
    <mergeCell ref="SDM52:SDU52"/>
    <mergeCell ref="SDV52:SED52"/>
    <mergeCell ref="SEE52:SEM52"/>
    <mergeCell ref="SEN52:SEV52"/>
    <mergeCell ref="SEW52:SFE52"/>
    <mergeCell ref="SZZ52:TAH52"/>
    <mergeCell ref="TAI52:TAQ52"/>
    <mergeCell ref="TAR52:TAZ52"/>
    <mergeCell ref="TBA52:TBI52"/>
    <mergeCell ref="TBJ52:TBR52"/>
    <mergeCell ref="SYG52:SYO52"/>
    <mergeCell ref="SYP52:SYX52"/>
    <mergeCell ref="SYY52:SZG52"/>
    <mergeCell ref="SZH52:SZP52"/>
    <mergeCell ref="SZQ52:SZY52"/>
    <mergeCell ref="SWN52:SWV52"/>
    <mergeCell ref="SWW52:SXE52"/>
    <mergeCell ref="SXF52:SXN52"/>
    <mergeCell ref="SXO52:SXW52"/>
    <mergeCell ref="SXX52:SYF52"/>
    <mergeCell ref="SUU52:SVC52"/>
    <mergeCell ref="SVD52:SVL52"/>
    <mergeCell ref="SVM52:SVU52"/>
    <mergeCell ref="SVV52:SWD52"/>
    <mergeCell ref="SWE52:SWM52"/>
    <mergeCell ref="STB52:STJ52"/>
    <mergeCell ref="STK52:STS52"/>
    <mergeCell ref="STT52:SUB52"/>
    <mergeCell ref="SUC52:SUK52"/>
    <mergeCell ref="SUL52:SUT52"/>
    <mergeCell ref="SRI52:SRQ52"/>
    <mergeCell ref="SRR52:SRZ52"/>
    <mergeCell ref="SSA52:SSI52"/>
    <mergeCell ref="SSJ52:SSR52"/>
    <mergeCell ref="SSS52:STA52"/>
    <mergeCell ref="SPP52:SPX52"/>
    <mergeCell ref="SPY52:SQG52"/>
    <mergeCell ref="SQH52:SQP52"/>
    <mergeCell ref="SQQ52:SQY52"/>
    <mergeCell ref="SQZ52:SRH52"/>
    <mergeCell ref="TMC52:TMK52"/>
    <mergeCell ref="TML52:TMT52"/>
    <mergeCell ref="TMU52:TNC52"/>
    <mergeCell ref="TND52:TNL52"/>
    <mergeCell ref="TNM52:TNU52"/>
    <mergeCell ref="TKJ52:TKR52"/>
    <mergeCell ref="TKS52:TLA52"/>
    <mergeCell ref="TLB52:TLJ52"/>
    <mergeCell ref="TLK52:TLS52"/>
    <mergeCell ref="TLT52:TMB52"/>
    <mergeCell ref="TIQ52:TIY52"/>
    <mergeCell ref="TIZ52:TJH52"/>
    <mergeCell ref="TJI52:TJQ52"/>
    <mergeCell ref="TJR52:TJZ52"/>
    <mergeCell ref="TKA52:TKI52"/>
    <mergeCell ref="TGX52:THF52"/>
    <mergeCell ref="THG52:THO52"/>
    <mergeCell ref="THP52:THX52"/>
    <mergeCell ref="THY52:TIG52"/>
    <mergeCell ref="TIH52:TIP52"/>
    <mergeCell ref="TFE52:TFM52"/>
    <mergeCell ref="TFN52:TFV52"/>
    <mergeCell ref="TFW52:TGE52"/>
    <mergeCell ref="TGF52:TGN52"/>
    <mergeCell ref="TGO52:TGW52"/>
    <mergeCell ref="TDL52:TDT52"/>
    <mergeCell ref="TDU52:TEC52"/>
    <mergeCell ref="TED52:TEL52"/>
    <mergeCell ref="TEM52:TEU52"/>
    <mergeCell ref="TEV52:TFD52"/>
    <mergeCell ref="TBS52:TCA52"/>
    <mergeCell ref="TCB52:TCJ52"/>
    <mergeCell ref="TCK52:TCS52"/>
    <mergeCell ref="TCT52:TDB52"/>
    <mergeCell ref="TDC52:TDK52"/>
    <mergeCell ref="TYF52:TYN52"/>
    <mergeCell ref="TYO52:TYW52"/>
    <mergeCell ref="TYX52:TZF52"/>
    <mergeCell ref="TZG52:TZO52"/>
    <mergeCell ref="TZP52:TZX52"/>
    <mergeCell ref="TWM52:TWU52"/>
    <mergeCell ref="TWV52:TXD52"/>
    <mergeCell ref="TXE52:TXM52"/>
    <mergeCell ref="TXN52:TXV52"/>
    <mergeCell ref="TXW52:TYE52"/>
    <mergeCell ref="TUT52:TVB52"/>
    <mergeCell ref="TVC52:TVK52"/>
    <mergeCell ref="TVL52:TVT52"/>
    <mergeCell ref="TVU52:TWC52"/>
    <mergeCell ref="TWD52:TWL52"/>
    <mergeCell ref="TTA52:TTI52"/>
    <mergeCell ref="TTJ52:TTR52"/>
    <mergeCell ref="TTS52:TUA52"/>
    <mergeCell ref="TUB52:TUJ52"/>
    <mergeCell ref="TUK52:TUS52"/>
    <mergeCell ref="TRH52:TRP52"/>
    <mergeCell ref="TRQ52:TRY52"/>
    <mergeCell ref="TRZ52:TSH52"/>
    <mergeCell ref="TSI52:TSQ52"/>
    <mergeCell ref="TSR52:TSZ52"/>
    <mergeCell ref="TPO52:TPW52"/>
    <mergeCell ref="TPX52:TQF52"/>
    <mergeCell ref="TQG52:TQO52"/>
    <mergeCell ref="TQP52:TQX52"/>
    <mergeCell ref="TQY52:TRG52"/>
    <mergeCell ref="TNV52:TOD52"/>
    <mergeCell ref="TOE52:TOM52"/>
    <mergeCell ref="TON52:TOV52"/>
    <mergeCell ref="TOW52:TPE52"/>
    <mergeCell ref="TPF52:TPN52"/>
    <mergeCell ref="UKI52:UKQ52"/>
    <mergeCell ref="UKR52:UKZ52"/>
    <mergeCell ref="ULA52:ULI52"/>
    <mergeCell ref="ULJ52:ULR52"/>
    <mergeCell ref="ULS52:UMA52"/>
    <mergeCell ref="UIP52:UIX52"/>
    <mergeCell ref="UIY52:UJG52"/>
    <mergeCell ref="UJH52:UJP52"/>
    <mergeCell ref="UJQ52:UJY52"/>
    <mergeCell ref="UJZ52:UKH52"/>
    <mergeCell ref="UGW52:UHE52"/>
    <mergeCell ref="UHF52:UHN52"/>
    <mergeCell ref="UHO52:UHW52"/>
    <mergeCell ref="UHX52:UIF52"/>
    <mergeCell ref="UIG52:UIO52"/>
    <mergeCell ref="UFD52:UFL52"/>
    <mergeCell ref="UFM52:UFU52"/>
    <mergeCell ref="UFV52:UGD52"/>
    <mergeCell ref="UGE52:UGM52"/>
    <mergeCell ref="UGN52:UGV52"/>
    <mergeCell ref="UDK52:UDS52"/>
    <mergeCell ref="UDT52:UEB52"/>
    <mergeCell ref="UEC52:UEK52"/>
    <mergeCell ref="UEL52:UET52"/>
    <mergeCell ref="UEU52:UFC52"/>
    <mergeCell ref="UBR52:UBZ52"/>
    <mergeCell ref="UCA52:UCI52"/>
    <mergeCell ref="UCJ52:UCR52"/>
    <mergeCell ref="UCS52:UDA52"/>
    <mergeCell ref="UDB52:UDJ52"/>
    <mergeCell ref="TZY52:UAG52"/>
    <mergeCell ref="UAH52:UAP52"/>
    <mergeCell ref="UAQ52:UAY52"/>
    <mergeCell ref="UAZ52:UBH52"/>
    <mergeCell ref="UBI52:UBQ52"/>
    <mergeCell ref="UWL52:UWT52"/>
    <mergeCell ref="UWU52:UXC52"/>
    <mergeCell ref="UXD52:UXL52"/>
    <mergeCell ref="UXM52:UXU52"/>
    <mergeCell ref="UXV52:UYD52"/>
    <mergeCell ref="UUS52:UVA52"/>
    <mergeCell ref="UVB52:UVJ52"/>
    <mergeCell ref="UVK52:UVS52"/>
    <mergeCell ref="UVT52:UWB52"/>
    <mergeCell ref="UWC52:UWK52"/>
    <mergeCell ref="USZ52:UTH52"/>
    <mergeCell ref="UTI52:UTQ52"/>
    <mergeCell ref="UTR52:UTZ52"/>
    <mergeCell ref="UUA52:UUI52"/>
    <mergeCell ref="UUJ52:UUR52"/>
    <mergeCell ref="URG52:URO52"/>
    <mergeCell ref="URP52:URX52"/>
    <mergeCell ref="URY52:USG52"/>
    <mergeCell ref="USH52:USP52"/>
    <mergeCell ref="USQ52:USY52"/>
    <mergeCell ref="UPN52:UPV52"/>
    <mergeCell ref="UPW52:UQE52"/>
    <mergeCell ref="UQF52:UQN52"/>
    <mergeCell ref="UQO52:UQW52"/>
    <mergeCell ref="UQX52:URF52"/>
    <mergeCell ref="UNU52:UOC52"/>
    <mergeCell ref="UOD52:UOL52"/>
    <mergeCell ref="UOM52:UOU52"/>
    <mergeCell ref="UOV52:UPD52"/>
    <mergeCell ref="UPE52:UPM52"/>
    <mergeCell ref="UMB52:UMJ52"/>
    <mergeCell ref="UMK52:UMS52"/>
    <mergeCell ref="UMT52:UNB52"/>
    <mergeCell ref="UNC52:UNK52"/>
    <mergeCell ref="UNL52:UNT52"/>
    <mergeCell ref="VIO52:VIW52"/>
    <mergeCell ref="VIX52:VJF52"/>
    <mergeCell ref="VJG52:VJO52"/>
    <mergeCell ref="VJP52:VJX52"/>
    <mergeCell ref="VJY52:VKG52"/>
    <mergeCell ref="VGV52:VHD52"/>
    <mergeCell ref="VHE52:VHM52"/>
    <mergeCell ref="VHN52:VHV52"/>
    <mergeCell ref="VHW52:VIE52"/>
    <mergeCell ref="VIF52:VIN52"/>
    <mergeCell ref="VFC52:VFK52"/>
    <mergeCell ref="VFL52:VFT52"/>
    <mergeCell ref="VFU52:VGC52"/>
    <mergeCell ref="VGD52:VGL52"/>
    <mergeCell ref="VGM52:VGU52"/>
    <mergeCell ref="VDJ52:VDR52"/>
    <mergeCell ref="VDS52:VEA52"/>
    <mergeCell ref="VEB52:VEJ52"/>
    <mergeCell ref="VEK52:VES52"/>
    <mergeCell ref="VET52:VFB52"/>
    <mergeCell ref="VBQ52:VBY52"/>
    <mergeCell ref="VBZ52:VCH52"/>
    <mergeCell ref="VCI52:VCQ52"/>
    <mergeCell ref="VCR52:VCZ52"/>
    <mergeCell ref="VDA52:VDI52"/>
    <mergeCell ref="UZX52:VAF52"/>
    <mergeCell ref="VAG52:VAO52"/>
    <mergeCell ref="VAP52:VAX52"/>
    <mergeCell ref="VAY52:VBG52"/>
    <mergeCell ref="VBH52:VBP52"/>
    <mergeCell ref="UYE52:UYM52"/>
    <mergeCell ref="UYN52:UYV52"/>
    <mergeCell ref="UYW52:UZE52"/>
    <mergeCell ref="UZF52:UZN52"/>
    <mergeCell ref="UZO52:UZW52"/>
    <mergeCell ref="VUR52:VUZ52"/>
    <mergeCell ref="VVA52:VVI52"/>
    <mergeCell ref="VVJ52:VVR52"/>
    <mergeCell ref="VVS52:VWA52"/>
    <mergeCell ref="VWB52:VWJ52"/>
    <mergeCell ref="VSY52:VTG52"/>
    <mergeCell ref="VTH52:VTP52"/>
    <mergeCell ref="VTQ52:VTY52"/>
    <mergeCell ref="VTZ52:VUH52"/>
    <mergeCell ref="VUI52:VUQ52"/>
    <mergeCell ref="VRF52:VRN52"/>
    <mergeCell ref="VRO52:VRW52"/>
    <mergeCell ref="VRX52:VSF52"/>
    <mergeCell ref="VSG52:VSO52"/>
    <mergeCell ref="VSP52:VSX52"/>
    <mergeCell ref="VPM52:VPU52"/>
    <mergeCell ref="VPV52:VQD52"/>
    <mergeCell ref="VQE52:VQM52"/>
    <mergeCell ref="VQN52:VQV52"/>
    <mergeCell ref="VQW52:VRE52"/>
    <mergeCell ref="VNT52:VOB52"/>
    <mergeCell ref="VOC52:VOK52"/>
    <mergeCell ref="VOL52:VOT52"/>
    <mergeCell ref="VOU52:VPC52"/>
    <mergeCell ref="VPD52:VPL52"/>
    <mergeCell ref="VMA52:VMI52"/>
    <mergeCell ref="VMJ52:VMR52"/>
    <mergeCell ref="VMS52:VNA52"/>
    <mergeCell ref="VNB52:VNJ52"/>
    <mergeCell ref="VNK52:VNS52"/>
    <mergeCell ref="VKH52:VKP52"/>
    <mergeCell ref="VKQ52:VKY52"/>
    <mergeCell ref="VKZ52:VLH52"/>
    <mergeCell ref="VLI52:VLQ52"/>
    <mergeCell ref="VLR52:VLZ52"/>
    <mergeCell ref="WGU52:WHC52"/>
    <mergeCell ref="WHD52:WHL52"/>
    <mergeCell ref="WHM52:WHU52"/>
    <mergeCell ref="WHV52:WID52"/>
    <mergeCell ref="WIE52:WIM52"/>
    <mergeCell ref="WFB52:WFJ52"/>
    <mergeCell ref="WFK52:WFS52"/>
    <mergeCell ref="WFT52:WGB52"/>
    <mergeCell ref="WGC52:WGK52"/>
    <mergeCell ref="WGL52:WGT52"/>
    <mergeCell ref="WDI52:WDQ52"/>
    <mergeCell ref="WDR52:WDZ52"/>
    <mergeCell ref="WEA52:WEI52"/>
    <mergeCell ref="WEJ52:WER52"/>
    <mergeCell ref="WES52:WFA52"/>
    <mergeCell ref="WBP52:WBX52"/>
    <mergeCell ref="WBY52:WCG52"/>
    <mergeCell ref="WCH52:WCP52"/>
    <mergeCell ref="WCQ52:WCY52"/>
    <mergeCell ref="WCZ52:WDH52"/>
    <mergeCell ref="VZW52:WAE52"/>
    <mergeCell ref="WAF52:WAN52"/>
    <mergeCell ref="WAO52:WAW52"/>
    <mergeCell ref="WAX52:WBF52"/>
    <mergeCell ref="WBG52:WBO52"/>
    <mergeCell ref="VYD52:VYL52"/>
    <mergeCell ref="VYM52:VYU52"/>
    <mergeCell ref="VYV52:VZD52"/>
    <mergeCell ref="VZE52:VZM52"/>
    <mergeCell ref="VZN52:VZV52"/>
    <mergeCell ref="VWK52:VWS52"/>
    <mergeCell ref="VWT52:VXB52"/>
    <mergeCell ref="VXC52:VXK52"/>
    <mergeCell ref="VXL52:VXT52"/>
    <mergeCell ref="VXU52:VYC52"/>
    <mergeCell ref="WVR52:WVZ52"/>
    <mergeCell ref="WWA52:WWI52"/>
    <mergeCell ref="WSX52:WTF52"/>
    <mergeCell ref="WTG52:WTO52"/>
    <mergeCell ref="WTP52:WTX52"/>
    <mergeCell ref="WTY52:WUG52"/>
    <mergeCell ref="WUH52:WUP52"/>
    <mergeCell ref="WRE52:WRM52"/>
    <mergeCell ref="WRN52:WRV52"/>
    <mergeCell ref="WRW52:WSE52"/>
    <mergeCell ref="WSF52:WSN52"/>
    <mergeCell ref="WSO52:WSW52"/>
    <mergeCell ref="WPL52:WPT52"/>
    <mergeCell ref="WPU52:WQC52"/>
    <mergeCell ref="WQD52:WQL52"/>
    <mergeCell ref="WQM52:WQU52"/>
    <mergeCell ref="WQV52:WRD52"/>
    <mergeCell ref="WNS52:WOA52"/>
    <mergeCell ref="WOB52:WOJ52"/>
    <mergeCell ref="WOK52:WOS52"/>
    <mergeCell ref="WOT52:WPB52"/>
    <mergeCell ref="WPC52:WPK52"/>
    <mergeCell ref="WLZ52:WMH52"/>
    <mergeCell ref="WMI52:WMQ52"/>
    <mergeCell ref="WMR52:WMZ52"/>
    <mergeCell ref="WNA52:WNI52"/>
    <mergeCell ref="WNJ52:WNR52"/>
    <mergeCell ref="WKG52:WKO52"/>
    <mergeCell ref="WKP52:WKX52"/>
    <mergeCell ref="WKY52:WLG52"/>
    <mergeCell ref="WLH52:WLP52"/>
    <mergeCell ref="WLQ52:WLY52"/>
    <mergeCell ref="WIN52:WIV52"/>
    <mergeCell ref="WIW52:WJE52"/>
    <mergeCell ref="WJF52:WJN52"/>
    <mergeCell ref="WJO52:WJW52"/>
    <mergeCell ref="WJX52:WKF52"/>
    <mergeCell ref="JT53:KB53"/>
    <mergeCell ref="KC53:KK53"/>
    <mergeCell ref="KL53:KT53"/>
    <mergeCell ref="KU53:LC53"/>
    <mergeCell ref="LD53:LL53"/>
    <mergeCell ref="IA53:II53"/>
    <mergeCell ref="IJ53:IR53"/>
    <mergeCell ref="IS53:JA53"/>
    <mergeCell ref="JB53:JJ53"/>
    <mergeCell ref="JK53:JS53"/>
    <mergeCell ref="GH53:GP53"/>
    <mergeCell ref="GQ53:GY53"/>
    <mergeCell ref="GZ53:HH53"/>
    <mergeCell ref="HI53:HQ53"/>
    <mergeCell ref="HR53:HZ53"/>
    <mergeCell ref="EO53:EW53"/>
    <mergeCell ref="EX53:FF53"/>
    <mergeCell ref="FG53:FO53"/>
    <mergeCell ref="FP53:FX53"/>
    <mergeCell ref="FY53:GG53"/>
    <mergeCell ref="XFA52:XFD52"/>
    <mergeCell ref="J53:R53"/>
    <mergeCell ref="S53:AA53"/>
    <mergeCell ref="AB53:AJ53"/>
    <mergeCell ref="AK53:AS53"/>
    <mergeCell ref="AT53:BB53"/>
    <mergeCell ref="BC53:BK53"/>
    <mergeCell ref="BL53:BT53"/>
    <mergeCell ref="BU53:CC53"/>
    <mergeCell ref="CD53:CL53"/>
    <mergeCell ref="CM53:CU53"/>
    <mergeCell ref="CV53:DD53"/>
    <mergeCell ref="DE53:DM53"/>
    <mergeCell ref="DN53:DV53"/>
    <mergeCell ref="DW53:EE53"/>
    <mergeCell ref="EF53:EN53"/>
    <mergeCell ref="XDH52:XDP52"/>
    <mergeCell ref="XDQ52:XDY52"/>
    <mergeCell ref="XDZ52:XEH52"/>
    <mergeCell ref="XEI52:XEQ52"/>
    <mergeCell ref="XER52:XEZ52"/>
    <mergeCell ref="XBO52:XBW52"/>
    <mergeCell ref="XBX52:XCF52"/>
    <mergeCell ref="XCG52:XCO52"/>
    <mergeCell ref="XCP52:XCX52"/>
    <mergeCell ref="XCY52:XDG52"/>
    <mergeCell ref="WZV52:XAD52"/>
    <mergeCell ref="XAE52:XAM52"/>
    <mergeCell ref="XAN52:XAV52"/>
    <mergeCell ref="XAW52:XBE52"/>
    <mergeCell ref="XBF52:XBN52"/>
    <mergeCell ref="WYC52:WYK52"/>
    <mergeCell ref="WYL52:WYT52"/>
    <mergeCell ref="WYU52:WZC52"/>
    <mergeCell ref="WZD52:WZL52"/>
    <mergeCell ref="WZM52:WZU52"/>
    <mergeCell ref="WWJ52:WWR52"/>
    <mergeCell ref="WWS52:WXA52"/>
    <mergeCell ref="WXB52:WXJ52"/>
    <mergeCell ref="WXK52:WXS52"/>
    <mergeCell ref="WXT52:WYB52"/>
    <mergeCell ref="WUQ52:WUY52"/>
    <mergeCell ref="WUZ52:WVH52"/>
    <mergeCell ref="WVI52:WVQ52"/>
    <mergeCell ref="VW53:WE53"/>
    <mergeCell ref="WF53:WN53"/>
    <mergeCell ref="WO53:WW53"/>
    <mergeCell ref="WX53:XF53"/>
    <mergeCell ref="XG53:XO53"/>
    <mergeCell ref="UD53:UL53"/>
    <mergeCell ref="UM53:UU53"/>
    <mergeCell ref="UV53:VD53"/>
    <mergeCell ref="VE53:VM53"/>
    <mergeCell ref="VN53:VV53"/>
    <mergeCell ref="SK53:SS53"/>
    <mergeCell ref="ST53:TB53"/>
    <mergeCell ref="TC53:TK53"/>
    <mergeCell ref="TL53:TT53"/>
    <mergeCell ref="TU53:UC53"/>
    <mergeCell ref="QR53:QZ53"/>
    <mergeCell ref="RA53:RI53"/>
    <mergeCell ref="RJ53:RR53"/>
    <mergeCell ref="RS53:SA53"/>
    <mergeCell ref="SB53:SJ53"/>
    <mergeCell ref="OY53:PG53"/>
    <mergeCell ref="PH53:PP53"/>
    <mergeCell ref="PQ53:PY53"/>
    <mergeCell ref="PZ53:QH53"/>
    <mergeCell ref="QI53:QQ53"/>
    <mergeCell ref="NF53:NN53"/>
    <mergeCell ref="NO53:NW53"/>
    <mergeCell ref="NX53:OF53"/>
    <mergeCell ref="OG53:OO53"/>
    <mergeCell ref="OP53:OX53"/>
    <mergeCell ref="LM53:LU53"/>
    <mergeCell ref="LV53:MD53"/>
    <mergeCell ref="ME53:MM53"/>
    <mergeCell ref="MN53:MV53"/>
    <mergeCell ref="MW53:NE53"/>
    <mergeCell ref="AHZ53:AIH53"/>
    <mergeCell ref="AII53:AIQ53"/>
    <mergeCell ref="AIR53:AIZ53"/>
    <mergeCell ref="AJA53:AJI53"/>
    <mergeCell ref="AJJ53:AJR53"/>
    <mergeCell ref="AGG53:AGO53"/>
    <mergeCell ref="AGP53:AGX53"/>
    <mergeCell ref="AGY53:AHG53"/>
    <mergeCell ref="AHH53:AHP53"/>
    <mergeCell ref="AHQ53:AHY53"/>
    <mergeCell ref="AEN53:AEV53"/>
    <mergeCell ref="AEW53:AFE53"/>
    <mergeCell ref="AFF53:AFN53"/>
    <mergeCell ref="AFO53:AFW53"/>
    <mergeCell ref="AFX53:AGF53"/>
    <mergeCell ref="ACU53:ADC53"/>
    <mergeCell ref="ADD53:ADL53"/>
    <mergeCell ref="ADM53:ADU53"/>
    <mergeCell ref="ADV53:AED53"/>
    <mergeCell ref="AEE53:AEM53"/>
    <mergeCell ref="ABB53:ABJ53"/>
    <mergeCell ref="ABK53:ABS53"/>
    <mergeCell ref="ABT53:ACB53"/>
    <mergeCell ref="ACC53:ACK53"/>
    <mergeCell ref="ACL53:ACT53"/>
    <mergeCell ref="ZI53:ZQ53"/>
    <mergeCell ref="ZR53:ZZ53"/>
    <mergeCell ref="AAA53:AAI53"/>
    <mergeCell ref="AAJ53:AAR53"/>
    <mergeCell ref="AAS53:ABA53"/>
    <mergeCell ref="XP53:XX53"/>
    <mergeCell ref="XY53:YG53"/>
    <mergeCell ref="YH53:YP53"/>
    <mergeCell ref="YQ53:YY53"/>
    <mergeCell ref="YZ53:ZH53"/>
    <mergeCell ref="AUC53:AUK53"/>
    <mergeCell ref="AUL53:AUT53"/>
    <mergeCell ref="AUU53:AVC53"/>
    <mergeCell ref="AVD53:AVL53"/>
    <mergeCell ref="AVM53:AVU53"/>
    <mergeCell ref="ASJ53:ASR53"/>
    <mergeCell ref="ASS53:ATA53"/>
    <mergeCell ref="ATB53:ATJ53"/>
    <mergeCell ref="ATK53:ATS53"/>
    <mergeCell ref="ATT53:AUB53"/>
    <mergeCell ref="AQQ53:AQY53"/>
    <mergeCell ref="AQZ53:ARH53"/>
    <mergeCell ref="ARI53:ARQ53"/>
    <mergeCell ref="ARR53:ARZ53"/>
    <mergeCell ref="ASA53:ASI53"/>
    <mergeCell ref="AOX53:APF53"/>
    <mergeCell ref="APG53:APO53"/>
    <mergeCell ref="APP53:APX53"/>
    <mergeCell ref="APY53:AQG53"/>
    <mergeCell ref="AQH53:AQP53"/>
    <mergeCell ref="ANE53:ANM53"/>
    <mergeCell ref="ANN53:ANV53"/>
    <mergeCell ref="ANW53:AOE53"/>
    <mergeCell ref="AOF53:AON53"/>
    <mergeCell ref="AOO53:AOW53"/>
    <mergeCell ref="ALL53:ALT53"/>
    <mergeCell ref="ALU53:AMC53"/>
    <mergeCell ref="AMD53:AML53"/>
    <mergeCell ref="AMM53:AMU53"/>
    <mergeCell ref="AMV53:AND53"/>
    <mergeCell ref="AJS53:AKA53"/>
    <mergeCell ref="AKB53:AKJ53"/>
    <mergeCell ref="AKK53:AKS53"/>
    <mergeCell ref="AKT53:ALB53"/>
    <mergeCell ref="ALC53:ALK53"/>
    <mergeCell ref="BGF53:BGN53"/>
    <mergeCell ref="BGO53:BGW53"/>
    <mergeCell ref="BGX53:BHF53"/>
    <mergeCell ref="BHG53:BHO53"/>
    <mergeCell ref="BHP53:BHX53"/>
    <mergeCell ref="BEM53:BEU53"/>
    <mergeCell ref="BEV53:BFD53"/>
    <mergeCell ref="BFE53:BFM53"/>
    <mergeCell ref="BFN53:BFV53"/>
    <mergeCell ref="BFW53:BGE53"/>
    <mergeCell ref="BCT53:BDB53"/>
    <mergeCell ref="BDC53:BDK53"/>
    <mergeCell ref="BDL53:BDT53"/>
    <mergeCell ref="BDU53:BEC53"/>
    <mergeCell ref="BED53:BEL53"/>
    <mergeCell ref="BBA53:BBI53"/>
    <mergeCell ref="BBJ53:BBR53"/>
    <mergeCell ref="BBS53:BCA53"/>
    <mergeCell ref="BCB53:BCJ53"/>
    <mergeCell ref="BCK53:BCS53"/>
    <mergeCell ref="AZH53:AZP53"/>
    <mergeCell ref="AZQ53:AZY53"/>
    <mergeCell ref="AZZ53:BAH53"/>
    <mergeCell ref="BAI53:BAQ53"/>
    <mergeCell ref="BAR53:BAZ53"/>
    <mergeCell ref="AXO53:AXW53"/>
    <mergeCell ref="AXX53:AYF53"/>
    <mergeCell ref="AYG53:AYO53"/>
    <mergeCell ref="AYP53:AYX53"/>
    <mergeCell ref="AYY53:AZG53"/>
    <mergeCell ref="AVV53:AWD53"/>
    <mergeCell ref="AWE53:AWM53"/>
    <mergeCell ref="AWN53:AWV53"/>
    <mergeCell ref="AWW53:AXE53"/>
    <mergeCell ref="AXF53:AXN53"/>
    <mergeCell ref="BSI53:BSQ53"/>
    <mergeCell ref="BSR53:BSZ53"/>
    <mergeCell ref="BTA53:BTI53"/>
    <mergeCell ref="BTJ53:BTR53"/>
    <mergeCell ref="BTS53:BUA53"/>
    <mergeCell ref="BQP53:BQX53"/>
    <mergeCell ref="BQY53:BRG53"/>
    <mergeCell ref="BRH53:BRP53"/>
    <mergeCell ref="BRQ53:BRY53"/>
    <mergeCell ref="BRZ53:BSH53"/>
    <mergeCell ref="BOW53:BPE53"/>
    <mergeCell ref="BPF53:BPN53"/>
    <mergeCell ref="BPO53:BPW53"/>
    <mergeCell ref="BPX53:BQF53"/>
    <mergeCell ref="BQG53:BQO53"/>
    <mergeCell ref="BND53:BNL53"/>
    <mergeCell ref="BNM53:BNU53"/>
    <mergeCell ref="BNV53:BOD53"/>
    <mergeCell ref="BOE53:BOM53"/>
    <mergeCell ref="BON53:BOV53"/>
    <mergeCell ref="BLK53:BLS53"/>
    <mergeCell ref="BLT53:BMB53"/>
    <mergeCell ref="BMC53:BMK53"/>
    <mergeCell ref="BML53:BMT53"/>
    <mergeCell ref="BMU53:BNC53"/>
    <mergeCell ref="BJR53:BJZ53"/>
    <mergeCell ref="BKA53:BKI53"/>
    <mergeCell ref="BKJ53:BKR53"/>
    <mergeCell ref="BKS53:BLA53"/>
    <mergeCell ref="BLB53:BLJ53"/>
    <mergeCell ref="BHY53:BIG53"/>
    <mergeCell ref="BIH53:BIP53"/>
    <mergeCell ref="BIQ53:BIY53"/>
    <mergeCell ref="BIZ53:BJH53"/>
    <mergeCell ref="BJI53:BJQ53"/>
    <mergeCell ref="CEL53:CET53"/>
    <mergeCell ref="CEU53:CFC53"/>
    <mergeCell ref="CFD53:CFL53"/>
    <mergeCell ref="CFM53:CFU53"/>
    <mergeCell ref="CFV53:CGD53"/>
    <mergeCell ref="CCS53:CDA53"/>
    <mergeCell ref="CDB53:CDJ53"/>
    <mergeCell ref="CDK53:CDS53"/>
    <mergeCell ref="CDT53:CEB53"/>
    <mergeCell ref="CEC53:CEK53"/>
    <mergeCell ref="CAZ53:CBH53"/>
    <mergeCell ref="CBI53:CBQ53"/>
    <mergeCell ref="CBR53:CBZ53"/>
    <mergeCell ref="CCA53:CCI53"/>
    <mergeCell ref="CCJ53:CCR53"/>
    <mergeCell ref="BZG53:BZO53"/>
    <mergeCell ref="BZP53:BZX53"/>
    <mergeCell ref="BZY53:CAG53"/>
    <mergeCell ref="CAH53:CAP53"/>
    <mergeCell ref="CAQ53:CAY53"/>
    <mergeCell ref="BXN53:BXV53"/>
    <mergeCell ref="BXW53:BYE53"/>
    <mergeCell ref="BYF53:BYN53"/>
    <mergeCell ref="BYO53:BYW53"/>
    <mergeCell ref="BYX53:BZF53"/>
    <mergeCell ref="BVU53:BWC53"/>
    <mergeCell ref="BWD53:BWL53"/>
    <mergeCell ref="BWM53:BWU53"/>
    <mergeCell ref="BWV53:BXD53"/>
    <mergeCell ref="BXE53:BXM53"/>
    <mergeCell ref="BUB53:BUJ53"/>
    <mergeCell ref="BUK53:BUS53"/>
    <mergeCell ref="BUT53:BVB53"/>
    <mergeCell ref="BVC53:BVK53"/>
    <mergeCell ref="BVL53:BVT53"/>
    <mergeCell ref="CQO53:CQW53"/>
    <mergeCell ref="CQX53:CRF53"/>
    <mergeCell ref="CRG53:CRO53"/>
    <mergeCell ref="CRP53:CRX53"/>
    <mergeCell ref="CRY53:CSG53"/>
    <mergeCell ref="COV53:CPD53"/>
    <mergeCell ref="CPE53:CPM53"/>
    <mergeCell ref="CPN53:CPV53"/>
    <mergeCell ref="CPW53:CQE53"/>
    <mergeCell ref="CQF53:CQN53"/>
    <mergeCell ref="CNC53:CNK53"/>
    <mergeCell ref="CNL53:CNT53"/>
    <mergeCell ref="CNU53:COC53"/>
    <mergeCell ref="COD53:COL53"/>
    <mergeCell ref="COM53:COU53"/>
    <mergeCell ref="CLJ53:CLR53"/>
    <mergeCell ref="CLS53:CMA53"/>
    <mergeCell ref="CMB53:CMJ53"/>
    <mergeCell ref="CMK53:CMS53"/>
    <mergeCell ref="CMT53:CNB53"/>
    <mergeCell ref="CJQ53:CJY53"/>
    <mergeCell ref="CJZ53:CKH53"/>
    <mergeCell ref="CKI53:CKQ53"/>
    <mergeCell ref="CKR53:CKZ53"/>
    <mergeCell ref="CLA53:CLI53"/>
    <mergeCell ref="CHX53:CIF53"/>
    <mergeCell ref="CIG53:CIO53"/>
    <mergeCell ref="CIP53:CIX53"/>
    <mergeCell ref="CIY53:CJG53"/>
    <mergeCell ref="CJH53:CJP53"/>
    <mergeCell ref="CGE53:CGM53"/>
    <mergeCell ref="CGN53:CGV53"/>
    <mergeCell ref="CGW53:CHE53"/>
    <mergeCell ref="CHF53:CHN53"/>
    <mergeCell ref="CHO53:CHW53"/>
    <mergeCell ref="DCR53:DCZ53"/>
    <mergeCell ref="DDA53:DDI53"/>
    <mergeCell ref="DDJ53:DDR53"/>
    <mergeCell ref="DDS53:DEA53"/>
    <mergeCell ref="DEB53:DEJ53"/>
    <mergeCell ref="DAY53:DBG53"/>
    <mergeCell ref="DBH53:DBP53"/>
    <mergeCell ref="DBQ53:DBY53"/>
    <mergeCell ref="DBZ53:DCH53"/>
    <mergeCell ref="DCI53:DCQ53"/>
    <mergeCell ref="CZF53:CZN53"/>
    <mergeCell ref="CZO53:CZW53"/>
    <mergeCell ref="CZX53:DAF53"/>
    <mergeCell ref="DAG53:DAO53"/>
    <mergeCell ref="DAP53:DAX53"/>
    <mergeCell ref="CXM53:CXU53"/>
    <mergeCell ref="CXV53:CYD53"/>
    <mergeCell ref="CYE53:CYM53"/>
    <mergeCell ref="CYN53:CYV53"/>
    <mergeCell ref="CYW53:CZE53"/>
    <mergeCell ref="CVT53:CWB53"/>
    <mergeCell ref="CWC53:CWK53"/>
    <mergeCell ref="CWL53:CWT53"/>
    <mergeCell ref="CWU53:CXC53"/>
    <mergeCell ref="CXD53:CXL53"/>
    <mergeCell ref="CUA53:CUI53"/>
    <mergeCell ref="CUJ53:CUR53"/>
    <mergeCell ref="CUS53:CVA53"/>
    <mergeCell ref="CVB53:CVJ53"/>
    <mergeCell ref="CVK53:CVS53"/>
    <mergeCell ref="CSH53:CSP53"/>
    <mergeCell ref="CSQ53:CSY53"/>
    <mergeCell ref="CSZ53:CTH53"/>
    <mergeCell ref="CTI53:CTQ53"/>
    <mergeCell ref="CTR53:CTZ53"/>
    <mergeCell ref="DOU53:DPC53"/>
    <mergeCell ref="DPD53:DPL53"/>
    <mergeCell ref="DPM53:DPU53"/>
    <mergeCell ref="DPV53:DQD53"/>
    <mergeCell ref="DQE53:DQM53"/>
    <mergeCell ref="DNB53:DNJ53"/>
    <mergeCell ref="DNK53:DNS53"/>
    <mergeCell ref="DNT53:DOB53"/>
    <mergeCell ref="DOC53:DOK53"/>
    <mergeCell ref="DOL53:DOT53"/>
    <mergeCell ref="DLI53:DLQ53"/>
    <mergeCell ref="DLR53:DLZ53"/>
    <mergeCell ref="DMA53:DMI53"/>
    <mergeCell ref="DMJ53:DMR53"/>
    <mergeCell ref="DMS53:DNA53"/>
    <mergeCell ref="DJP53:DJX53"/>
    <mergeCell ref="DJY53:DKG53"/>
    <mergeCell ref="DKH53:DKP53"/>
    <mergeCell ref="DKQ53:DKY53"/>
    <mergeCell ref="DKZ53:DLH53"/>
    <mergeCell ref="DHW53:DIE53"/>
    <mergeCell ref="DIF53:DIN53"/>
    <mergeCell ref="DIO53:DIW53"/>
    <mergeCell ref="DIX53:DJF53"/>
    <mergeCell ref="DJG53:DJO53"/>
    <mergeCell ref="DGD53:DGL53"/>
    <mergeCell ref="DGM53:DGU53"/>
    <mergeCell ref="DGV53:DHD53"/>
    <mergeCell ref="DHE53:DHM53"/>
    <mergeCell ref="DHN53:DHV53"/>
    <mergeCell ref="DEK53:DES53"/>
    <mergeCell ref="DET53:DFB53"/>
    <mergeCell ref="DFC53:DFK53"/>
    <mergeCell ref="DFL53:DFT53"/>
    <mergeCell ref="DFU53:DGC53"/>
    <mergeCell ref="EAX53:EBF53"/>
    <mergeCell ref="EBG53:EBO53"/>
    <mergeCell ref="EBP53:EBX53"/>
    <mergeCell ref="EBY53:ECG53"/>
    <mergeCell ref="ECH53:ECP53"/>
    <mergeCell ref="DZE53:DZM53"/>
    <mergeCell ref="DZN53:DZV53"/>
    <mergeCell ref="DZW53:EAE53"/>
    <mergeCell ref="EAF53:EAN53"/>
    <mergeCell ref="EAO53:EAW53"/>
    <mergeCell ref="DXL53:DXT53"/>
    <mergeCell ref="DXU53:DYC53"/>
    <mergeCell ref="DYD53:DYL53"/>
    <mergeCell ref="DYM53:DYU53"/>
    <mergeCell ref="DYV53:DZD53"/>
    <mergeCell ref="DVS53:DWA53"/>
    <mergeCell ref="DWB53:DWJ53"/>
    <mergeCell ref="DWK53:DWS53"/>
    <mergeCell ref="DWT53:DXB53"/>
    <mergeCell ref="DXC53:DXK53"/>
    <mergeCell ref="DTZ53:DUH53"/>
    <mergeCell ref="DUI53:DUQ53"/>
    <mergeCell ref="DUR53:DUZ53"/>
    <mergeCell ref="DVA53:DVI53"/>
    <mergeCell ref="DVJ53:DVR53"/>
    <mergeCell ref="DSG53:DSO53"/>
    <mergeCell ref="DSP53:DSX53"/>
    <mergeCell ref="DSY53:DTG53"/>
    <mergeCell ref="DTH53:DTP53"/>
    <mergeCell ref="DTQ53:DTY53"/>
    <mergeCell ref="DQN53:DQV53"/>
    <mergeCell ref="DQW53:DRE53"/>
    <mergeCell ref="DRF53:DRN53"/>
    <mergeCell ref="DRO53:DRW53"/>
    <mergeCell ref="DRX53:DSF53"/>
    <mergeCell ref="ENA53:ENI53"/>
    <mergeCell ref="ENJ53:ENR53"/>
    <mergeCell ref="ENS53:EOA53"/>
    <mergeCell ref="EOB53:EOJ53"/>
    <mergeCell ref="EOK53:EOS53"/>
    <mergeCell ref="ELH53:ELP53"/>
    <mergeCell ref="ELQ53:ELY53"/>
    <mergeCell ref="ELZ53:EMH53"/>
    <mergeCell ref="EMI53:EMQ53"/>
    <mergeCell ref="EMR53:EMZ53"/>
    <mergeCell ref="EJO53:EJW53"/>
    <mergeCell ref="EJX53:EKF53"/>
    <mergeCell ref="EKG53:EKO53"/>
    <mergeCell ref="EKP53:EKX53"/>
    <mergeCell ref="EKY53:ELG53"/>
    <mergeCell ref="EHV53:EID53"/>
    <mergeCell ref="EIE53:EIM53"/>
    <mergeCell ref="EIN53:EIV53"/>
    <mergeCell ref="EIW53:EJE53"/>
    <mergeCell ref="EJF53:EJN53"/>
    <mergeCell ref="EGC53:EGK53"/>
    <mergeCell ref="EGL53:EGT53"/>
    <mergeCell ref="EGU53:EHC53"/>
    <mergeCell ref="EHD53:EHL53"/>
    <mergeCell ref="EHM53:EHU53"/>
    <mergeCell ref="EEJ53:EER53"/>
    <mergeCell ref="EES53:EFA53"/>
    <mergeCell ref="EFB53:EFJ53"/>
    <mergeCell ref="EFK53:EFS53"/>
    <mergeCell ref="EFT53:EGB53"/>
    <mergeCell ref="ECQ53:ECY53"/>
    <mergeCell ref="ECZ53:EDH53"/>
    <mergeCell ref="EDI53:EDQ53"/>
    <mergeCell ref="EDR53:EDZ53"/>
    <mergeCell ref="EEA53:EEI53"/>
    <mergeCell ref="EZD53:EZL53"/>
    <mergeCell ref="EZM53:EZU53"/>
    <mergeCell ref="EZV53:FAD53"/>
    <mergeCell ref="FAE53:FAM53"/>
    <mergeCell ref="FAN53:FAV53"/>
    <mergeCell ref="EXK53:EXS53"/>
    <mergeCell ref="EXT53:EYB53"/>
    <mergeCell ref="EYC53:EYK53"/>
    <mergeCell ref="EYL53:EYT53"/>
    <mergeCell ref="EYU53:EZC53"/>
    <mergeCell ref="EVR53:EVZ53"/>
    <mergeCell ref="EWA53:EWI53"/>
    <mergeCell ref="EWJ53:EWR53"/>
    <mergeCell ref="EWS53:EXA53"/>
    <mergeCell ref="EXB53:EXJ53"/>
    <mergeCell ref="ETY53:EUG53"/>
    <mergeCell ref="EUH53:EUP53"/>
    <mergeCell ref="EUQ53:EUY53"/>
    <mergeCell ref="EUZ53:EVH53"/>
    <mergeCell ref="EVI53:EVQ53"/>
    <mergeCell ref="ESF53:ESN53"/>
    <mergeCell ref="ESO53:ESW53"/>
    <mergeCell ref="ESX53:ETF53"/>
    <mergeCell ref="ETG53:ETO53"/>
    <mergeCell ref="ETP53:ETX53"/>
    <mergeCell ref="EQM53:EQU53"/>
    <mergeCell ref="EQV53:ERD53"/>
    <mergeCell ref="ERE53:ERM53"/>
    <mergeCell ref="ERN53:ERV53"/>
    <mergeCell ref="ERW53:ESE53"/>
    <mergeCell ref="EOT53:EPB53"/>
    <mergeCell ref="EPC53:EPK53"/>
    <mergeCell ref="EPL53:EPT53"/>
    <mergeCell ref="EPU53:EQC53"/>
    <mergeCell ref="EQD53:EQL53"/>
    <mergeCell ref="FLG53:FLO53"/>
    <mergeCell ref="FLP53:FLX53"/>
    <mergeCell ref="FLY53:FMG53"/>
    <mergeCell ref="FMH53:FMP53"/>
    <mergeCell ref="FMQ53:FMY53"/>
    <mergeCell ref="FJN53:FJV53"/>
    <mergeCell ref="FJW53:FKE53"/>
    <mergeCell ref="FKF53:FKN53"/>
    <mergeCell ref="FKO53:FKW53"/>
    <mergeCell ref="FKX53:FLF53"/>
    <mergeCell ref="FHU53:FIC53"/>
    <mergeCell ref="FID53:FIL53"/>
    <mergeCell ref="FIM53:FIU53"/>
    <mergeCell ref="FIV53:FJD53"/>
    <mergeCell ref="FJE53:FJM53"/>
    <mergeCell ref="FGB53:FGJ53"/>
    <mergeCell ref="FGK53:FGS53"/>
    <mergeCell ref="FGT53:FHB53"/>
    <mergeCell ref="FHC53:FHK53"/>
    <mergeCell ref="FHL53:FHT53"/>
    <mergeCell ref="FEI53:FEQ53"/>
    <mergeCell ref="FER53:FEZ53"/>
    <mergeCell ref="FFA53:FFI53"/>
    <mergeCell ref="FFJ53:FFR53"/>
    <mergeCell ref="FFS53:FGA53"/>
    <mergeCell ref="FCP53:FCX53"/>
    <mergeCell ref="FCY53:FDG53"/>
    <mergeCell ref="FDH53:FDP53"/>
    <mergeCell ref="FDQ53:FDY53"/>
    <mergeCell ref="FDZ53:FEH53"/>
    <mergeCell ref="FAW53:FBE53"/>
    <mergeCell ref="FBF53:FBN53"/>
    <mergeCell ref="FBO53:FBW53"/>
    <mergeCell ref="FBX53:FCF53"/>
    <mergeCell ref="FCG53:FCO53"/>
    <mergeCell ref="FXJ53:FXR53"/>
    <mergeCell ref="FXS53:FYA53"/>
    <mergeCell ref="FYB53:FYJ53"/>
    <mergeCell ref="FYK53:FYS53"/>
    <mergeCell ref="FYT53:FZB53"/>
    <mergeCell ref="FVQ53:FVY53"/>
    <mergeCell ref="FVZ53:FWH53"/>
    <mergeCell ref="FWI53:FWQ53"/>
    <mergeCell ref="FWR53:FWZ53"/>
    <mergeCell ref="FXA53:FXI53"/>
    <mergeCell ref="FTX53:FUF53"/>
    <mergeCell ref="FUG53:FUO53"/>
    <mergeCell ref="FUP53:FUX53"/>
    <mergeCell ref="FUY53:FVG53"/>
    <mergeCell ref="FVH53:FVP53"/>
    <mergeCell ref="FSE53:FSM53"/>
    <mergeCell ref="FSN53:FSV53"/>
    <mergeCell ref="FSW53:FTE53"/>
    <mergeCell ref="FTF53:FTN53"/>
    <mergeCell ref="FTO53:FTW53"/>
    <mergeCell ref="FQL53:FQT53"/>
    <mergeCell ref="FQU53:FRC53"/>
    <mergeCell ref="FRD53:FRL53"/>
    <mergeCell ref="FRM53:FRU53"/>
    <mergeCell ref="FRV53:FSD53"/>
    <mergeCell ref="FOS53:FPA53"/>
    <mergeCell ref="FPB53:FPJ53"/>
    <mergeCell ref="FPK53:FPS53"/>
    <mergeCell ref="FPT53:FQB53"/>
    <mergeCell ref="FQC53:FQK53"/>
    <mergeCell ref="FMZ53:FNH53"/>
    <mergeCell ref="FNI53:FNQ53"/>
    <mergeCell ref="FNR53:FNZ53"/>
    <mergeCell ref="FOA53:FOI53"/>
    <mergeCell ref="FOJ53:FOR53"/>
    <mergeCell ref="GJM53:GJU53"/>
    <mergeCell ref="GJV53:GKD53"/>
    <mergeCell ref="GKE53:GKM53"/>
    <mergeCell ref="GKN53:GKV53"/>
    <mergeCell ref="GKW53:GLE53"/>
    <mergeCell ref="GHT53:GIB53"/>
    <mergeCell ref="GIC53:GIK53"/>
    <mergeCell ref="GIL53:GIT53"/>
    <mergeCell ref="GIU53:GJC53"/>
    <mergeCell ref="GJD53:GJL53"/>
    <mergeCell ref="GGA53:GGI53"/>
    <mergeCell ref="GGJ53:GGR53"/>
    <mergeCell ref="GGS53:GHA53"/>
    <mergeCell ref="GHB53:GHJ53"/>
    <mergeCell ref="GHK53:GHS53"/>
    <mergeCell ref="GEH53:GEP53"/>
    <mergeCell ref="GEQ53:GEY53"/>
    <mergeCell ref="GEZ53:GFH53"/>
    <mergeCell ref="GFI53:GFQ53"/>
    <mergeCell ref="GFR53:GFZ53"/>
    <mergeCell ref="GCO53:GCW53"/>
    <mergeCell ref="GCX53:GDF53"/>
    <mergeCell ref="GDG53:GDO53"/>
    <mergeCell ref="GDP53:GDX53"/>
    <mergeCell ref="GDY53:GEG53"/>
    <mergeCell ref="GAV53:GBD53"/>
    <mergeCell ref="GBE53:GBM53"/>
    <mergeCell ref="GBN53:GBV53"/>
    <mergeCell ref="GBW53:GCE53"/>
    <mergeCell ref="GCF53:GCN53"/>
    <mergeCell ref="FZC53:FZK53"/>
    <mergeCell ref="FZL53:FZT53"/>
    <mergeCell ref="FZU53:GAC53"/>
    <mergeCell ref="GAD53:GAL53"/>
    <mergeCell ref="GAM53:GAU53"/>
    <mergeCell ref="GVP53:GVX53"/>
    <mergeCell ref="GVY53:GWG53"/>
    <mergeCell ref="GWH53:GWP53"/>
    <mergeCell ref="GWQ53:GWY53"/>
    <mergeCell ref="GWZ53:GXH53"/>
    <mergeCell ref="GTW53:GUE53"/>
    <mergeCell ref="GUF53:GUN53"/>
    <mergeCell ref="GUO53:GUW53"/>
    <mergeCell ref="GUX53:GVF53"/>
    <mergeCell ref="GVG53:GVO53"/>
    <mergeCell ref="GSD53:GSL53"/>
    <mergeCell ref="GSM53:GSU53"/>
    <mergeCell ref="GSV53:GTD53"/>
    <mergeCell ref="GTE53:GTM53"/>
    <mergeCell ref="GTN53:GTV53"/>
    <mergeCell ref="GQK53:GQS53"/>
    <mergeCell ref="GQT53:GRB53"/>
    <mergeCell ref="GRC53:GRK53"/>
    <mergeCell ref="GRL53:GRT53"/>
    <mergeCell ref="GRU53:GSC53"/>
    <mergeCell ref="GOR53:GOZ53"/>
    <mergeCell ref="GPA53:GPI53"/>
    <mergeCell ref="GPJ53:GPR53"/>
    <mergeCell ref="GPS53:GQA53"/>
    <mergeCell ref="GQB53:GQJ53"/>
    <mergeCell ref="GMY53:GNG53"/>
    <mergeCell ref="GNH53:GNP53"/>
    <mergeCell ref="GNQ53:GNY53"/>
    <mergeCell ref="GNZ53:GOH53"/>
    <mergeCell ref="GOI53:GOQ53"/>
    <mergeCell ref="GLF53:GLN53"/>
    <mergeCell ref="GLO53:GLW53"/>
    <mergeCell ref="GLX53:GMF53"/>
    <mergeCell ref="GMG53:GMO53"/>
    <mergeCell ref="GMP53:GMX53"/>
    <mergeCell ref="HHS53:HIA53"/>
    <mergeCell ref="HIB53:HIJ53"/>
    <mergeCell ref="HIK53:HIS53"/>
    <mergeCell ref="HIT53:HJB53"/>
    <mergeCell ref="HJC53:HJK53"/>
    <mergeCell ref="HFZ53:HGH53"/>
    <mergeCell ref="HGI53:HGQ53"/>
    <mergeCell ref="HGR53:HGZ53"/>
    <mergeCell ref="HHA53:HHI53"/>
    <mergeCell ref="HHJ53:HHR53"/>
    <mergeCell ref="HEG53:HEO53"/>
    <mergeCell ref="HEP53:HEX53"/>
    <mergeCell ref="HEY53:HFG53"/>
    <mergeCell ref="HFH53:HFP53"/>
    <mergeCell ref="HFQ53:HFY53"/>
    <mergeCell ref="HCN53:HCV53"/>
    <mergeCell ref="HCW53:HDE53"/>
    <mergeCell ref="HDF53:HDN53"/>
    <mergeCell ref="HDO53:HDW53"/>
    <mergeCell ref="HDX53:HEF53"/>
    <mergeCell ref="HAU53:HBC53"/>
    <mergeCell ref="HBD53:HBL53"/>
    <mergeCell ref="HBM53:HBU53"/>
    <mergeCell ref="HBV53:HCD53"/>
    <mergeCell ref="HCE53:HCM53"/>
    <mergeCell ref="GZB53:GZJ53"/>
    <mergeCell ref="GZK53:GZS53"/>
    <mergeCell ref="GZT53:HAB53"/>
    <mergeCell ref="HAC53:HAK53"/>
    <mergeCell ref="HAL53:HAT53"/>
    <mergeCell ref="GXI53:GXQ53"/>
    <mergeCell ref="GXR53:GXZ53"/>
    <mergeCell ref="GYA53:GYI53"/>
    <mergeCell ref="GYJ53:GYR53"/>
    <mergeCell ref="GYS53:GZA53"/>
    <mergeCell ref="HTV53:HUD53"/>
    <mergeCell ref="HUE53:HUM53"/>
    <mergeCell ref="HUN53:HUV53"/>
    <mergeCell ref="HUW53:HVE53"/>
    <mergeCell ref="HVF53:HVN53"/>
    <mergeCell ref="HSC53:HSK53"/>
    <mergeCell ref="HSL53:HST53"/>
    <mergeCell ref="HSU53:HTC53"/>
    <mergeCell ref="HTD53:HTL53"/>
    <mergeCell ref="HTM53:HTU53"/>
    <mergeCell ref="HQJ53:HQR53"/>
    <mergeCell ref="HQS53:HRA53"/>
    <mergeCell ref="HRB53:HRJ53"/>
    <mergeCell ref="HRK53:HRS53"/>
    <mergeCell ref="HRT53:HSB53"/>
    <mergeCell ref="HOQ53:HOY53"/>
    <mergeCell ref="HOZ53:HPH53"/>
    <mergeCell ref="HPI53:HPQ53"/>
    <mergeCell ref="HPR53:HPZ53"/>
    <mergeCell ref="HQA53:HQI53"/>
    <mergeCell ref="HMX53:HNF53"/>
    <mergeCell ref="HNG53:HNO53"/>
    <mergeCell ref="HNP53:HNX53"/>
    <mergeCell ref="HNY53:HOG53"/>
    <mergeCell ref="HOH53:HOP53"/>
    <mergeCell ref="HLE53:HLM53"/>
    <mergeCell ref="HLN53:HLV53"/>
    <mergeCell ref="HLW53:HME53"/>
    <mergeCell ref="HMF53:HMN53"/>
    <mergeCell ref="HMO53:HMW53"/>
    <mergeCell ref="HJL53:HJT53"/>
    <mergeCell ref="HJU53:HKC53"/>
    <mergeCell ref="HKD53:HKL53"/>
    <mergeCell ref="HKM53:HKU53"/>
    <mergeCell ref="HKV53:HLD53"/>
    <mergeCell ref="IFY53:IGG53"/>
    <mergeCell ref="IGH53:IGP53"/>
    <mergeCell ref="IGQ53:IGY53"/>
    <mergeCell ref="IGZ53:IHH53"/>
    <mergeCell ref="IHI53:IHQ53"/>
    <mergeCell ref="IEF53:IEN53"/>
    <mergeCell ref="IEO53:IEW53"/>
    <mergeCell ref="IEX53:IFF53"/>
    <mergeCell ref="IFG53:IFO53"/>
    <mergeCell ref="IFP53:IFX53"/>
    <mergeCell ref="ICM53:ICU53"/>
    <mergeCell ref="ICV53:IDD53"/>
    <mergeCell ref="IDE53:IDM53"/>
    <mergeCell ref="IDN53:IDV53"/>
    <mergeCell ref="IDW53:IEE53"/>
    <mergeCell ref="IAT53:IBB53"/>
    <mergeCell ref="IBC53:IBK53"/>
    <mergeCell ref="IBL53:IBT53"/>
    <mergeCell ref="IBU53:ICC53"/>
    <mergeCell ref="ICD53:ICL53"/>
    <mergeCell ref="HZA53:HZI53"/>
    <mergeCell ref="HZJ53:HZR53"/>
    <mergeCell ref="HZS53:IAA53"/>
    <mergeCell ref="IAB53:IAJ53"/>
    <mergeCell ref="IAK53:IAS53"/>
    <mergeCell ref="HXH53:HXP53"/>
    <mergeCell ref="HXQ53:HXY53"/>
    <mergeCell ref="HXZ53:HYH53"/>
    <mergeCell ref="HYI53:HYQ53"/>
    <mergeCell ref="HYR53:HYZ53"/>
    <mergeCell ref="HVO53:HVW53"/>
    <mergeCell ref="HVX53:HWF53"/>
    <mergeCell ref="HWG53:HWO53"/>
    <mergeCell ref="HWP53:HWX53"/>
    <mergeCell ref="HWY53:HXG53"/>
    <mergeCell ref="ISB53:ISJ53"/>
    <mergeCell ref="ISK53:ISS53"/>
    <mergeCell ref="IST53:ITB53"/>
    <mergeCell ref="ITC53:ITK53"/>
    <mergeCell ref="ITL53:ITT53"/>
    <mergeCell ref="IQI53:IQQ53"/>
    <mergeCell ref="IQR53:IQZ53"/>
    <mergeCell ref="IRA53:IRI53"/>
    <mergeCell ref="IRJ53:IRR53"/>
    <mergeCell ref="IRS53:ISA53"/>
    <mergeCell ref="IOP53:IOX53"/>
    <mergeCell ref="IOY53:IPG53"/>
    <mergeCell ref="IPH53:IPP53"/>
    <mergeCell ref="IPQ53:IPY53"/>
    <mergeCell ref="IPZ53:IQH53"/>
    <mergeCell ref="IMW53:INE53"/>
    <mergeCell ref="INF53:INN53"/>
    <mergeCell ref="INO53:INW53"/>
    <mergeCell ref="INX53:IOF53"/>
    <mergeCell ref="IOG53:IOO53"/>
    <mergeCell ref="ILD53:ILL53"/>
    <mergeCell ref="ILM53:ILU53"/>
    <mergeCell ref="ILV53:IMD53"/>
    <mergeCell ref="IME53:IMM53"/>
    <mergeCell ref="IMN53:IMV53"/>
    <mergeCell ref="IJK53:IJS53"/>
    <mergeCell ref="IJT53:IKB53"/>
    <mergeCell ref="IKC53:IKK53"/>
    <mergeCell ref="IKL53:IKT53"/>
    <mergeCell ref="IKU53:ILC53"/>
    <mergeCell ref="IHR53:IHZ53"/>
    <mergeCell ref="IIA53:III53"/>
    <mergeCell ref="IIJ53:IIR53"/>
    <mergeCell ref="IIS53:IJA53"/>
    <mergeCell ref="IJB53:IJJ53"/>
    <mergeCell ref="JEE53:JEM53"/>
    <mergeCell ref="JEN53:JEV53"/>
    <mergeCell ref="JEW53:JFE53"/>
    <mergeCell ref="JFF53:JFN53"/>
    <mergeCell ref="JFO53:JFW53"/>
    <mergeCell ref="JCL53:JCT53"/>
    <mergeCell ref="JCU53:JDC53"/>
    <mergeCell ref="JDD53:JDL53"/>
    <mergeCell ref="JDM53:JDU53"/>
    <mergeCell ref="JDV53:JED53"/>
    <mergeCell ref="JAS53:JBA53"/>
    <mergeCell ref="JBB53:JBJ53"/>
    <mergeCell ref="JBK53:JBS53"/>
    <mergeCell ref="JBT53:JCB53"/>
    <mergeCell ref="JCC53:JCK53"/>
    <mergeCell ref="IYZ53:IZH53"/>
    <mergeCell ref="IZI53:IZQ53"/>
    <mergeCell ref="IZR53:IZZ53"/>
    <mergeCell ref="JAA53:JAI53"/>
    <mergeCell ref="JAJ53:JAR53"/>
    <mergeCell ref="IXG53:IXO53"/>
    <mergeCell ref="IXP53:IXX53"/>
    <mergeCell ref="IXY53:IYG53"/>
    <mergeCell ref="IYH53:IYP53"/>
    <mergeCell ref="IYQ53:IYY53"/>
    <mergeCell ref="IVN53:IVV53"/>
    <mergeCell ref="IVW53:IWE53"/>
    <mergeCell ref="IWF53:IWN53"/>
    <mergeCell ref="IWO53:IWW53"/>
    <mergeCell ref="IWX53:IXF53"/>
    <mergeCell ref="ITU53:IUC53"/>
    <mergeCell ref="IUD53:IUL53"/>
    <mergeCell ref="IUM53:IUU53"/>
    <mergeCell ref="IUV53:IVD53"/>
    <mergeCell ref="IVE53:IVM53"/>
    <mergeCell ref="JQH53:JQP53"/>
    <mergeCell ref="JQQ53:JQY53"/>
    <mergeCell ref="JQZ53:JRH53"/>
    <mergeCell ref="JRI53:JRQ53"/>
    <mergeCell ref="JRR53:JRZ53"/>
    <mergeCell ref="JOO53:JOW53"/>
    <mergeCell ref="JOX53:JPF53"/>
    <mergeCell ref="JPG53:JPO53"/>
    <mergeCell ref="JPP53:JPX53"/>
    <mergeCell ref="JPY53:JQG53"/>
    <mergeCell ref="JMV53:JND53"/>
    <mergeCell ref="JNE53:JNM53"/>
    <mergeCell ref="JNN53:JNV53"/>
    <mergeCell ref="JNW53:JOE53"/>
    <mergeCell ref="JOF53:JON53"/>
    <mergeCell ref="JLC53:JLK53"/>
    <mergeCell ref="JLL53:JLT53"/>
    <mergeCell ref="JLU53:JMC53"/>
    <mergeCell ref="JMD53:JML53"/>
    <mergeCell ref="JMM53:JMU53"/>
    <mergeCell ref="JJJ53:JJR53"/>
    <mergeCell ref="JJS53:JKA53"/>
    <mergeCell ref="JKB53:JKJ53"/>
    <mergeCell ref="JKK53:JKS53"/>
    <mergeCell ref="JKT53:JLB53"/>
    <mergeCell ref="JHQ53:JHY53"/>
    <mergeCell ref="JHZ53:JIH53"/>
    <mergeCell ref="JII53:JIQ53"/>
    <mergeCell ref="JIR53:JIZ53"/>
    <mergeCell ref="JJA53:JJI53"/>
    <mergeCell ref="JFX53:JGF53"/>
    <mergeCell ref="JGG53:JGO53"/>
    <mergeCell ref="JGP53:JGX53"/>
    <mergeCell ref="JGY53:JHG53"/>
    <mergeCell ref="JHH53:JHP53"/>
    <mergeCell ref="KCK53:KCS53"/>
    <mergeCell ref="KCT53:KDB53"/>
    <mergeCell ref="KDC53:KDK53"/>
    <mergeCell ref="KDL53:KDT53"/>
    <mergeCell ref="KDU53:KEC53"/>
    <mergeCell ref="KAR53:KAZ53"/>
    <mergeCell ref="KBA53:KBI53"/>
    <mergeCell ref="KBJ53:KBR53"/>
    <mergeCell ref="KBS53:KCA53"/>
    <mergeCell ref="KCB53:KCJ53"/>
    <mergeCell ref="JYY53:JZG53"/>
    <mergeCell ref="JZH53:JZP53"/>
    <mergeCell ref="JZQ53:JZY53"/>
    <mergeCell ref="JZZ53:KAH53"/>
    <mergeCell ref="KAI53:KAQ53"/>
    <mergeCell ref="JXF53:JXN53"/>
    <mergeCell ref="JXO53:JXW53"/>
    <mergeCell ref="JXX53:JYF53"/>
    <mergeCell ref="JYG53:JYO53"/>
    <mergeCell ref="JYP53:JYX53"/>
    <mergeCell ref="JVM53:JVU53"/>
    <mergeCell ref="JVV53:JWD53"/>
    <mergeCell ref="JWE53:JWM53"/>
    <mergeCell ref="JWN53:JWV53"/>
    <mergeCell ref="JWW53:JXE53"/>
    <mergeCell ref="JTT53:JUB53"/>
    <mergeCell ref="JUC53:JUK53"/>
    <mergeCell ref="JUL53:JUT53"/>
    <mergeCell ref="JUU53:JVC53"/>
    <mergeCell ref="JVD53:JVL53"/>
    <mergeCell ref="JSA53:JSI53"/>
    <mergeCell ref="JSJ53:JSR53"/>
    <mergeCell ref="JSS53:JTA53"/>
    <mergeCell ref="JTB53:JTJ53"/>
    <mergeCell ref="JTK53:JTS53"/>
    <mergeCell ref="KON53:KOV53"/>
    <mergeCell ref="KOW53:KPE53"/>
    <mergeCell ref="KPF53:KPN53"/>
    <mergeCell ref="KPO53:KPW53"/>
    <mergeCell ref="KPX53:KQF53"/>
    <mergeCell ref="KMU53:KNC53"/>
    <mergeCell ref="KND53:KNL53"/>
    <mergeCell ref="KNM53:KNU53"/>
    <mergeCell ref="KNV53:KOD53"/>
    <mergeCell ref="KOE53:KOM53"/>
    <mergeCell ref="KLB53:KLJ53"/>
    <mergeCell ref="KLK53:KLS53"/>
    <mergeCell ref="KLT53:KMB53"/>
    <mergeCell ref="KMC53:KMK53"/>
    <mergeCell ref="KML53:KMT53"/>
    <mergeCell ref="KJI53:KJQ53"/>
    <mergeCell ref="KJR53:KJZ53"/>
    <mergeCell ref="KKA53:KKI53"/>
    <mergeCell ref="KKJ53:KKR53"/>
    <mergeCell ref="KKS53:KLA53"/>
    <mergeCell ref="KHP53:KHX53"/>
    <mergeCell ref="KHY53:KIG53"/>
    <mergeCell ref="KIH53:KIP53"/>
    <mergeCell ref="KIQ53:KIY53"/>
    <mergeCell ref="KIZ53:KJH53"/>
    <mergeCell ref="KFW53:KGE53"/>
    <mergeCell ref="KGF53:KGN53"/>
    <mergeCell ref="KGO53:KGW53"/>
    <mergeCell ref="KGX53:KHF53"/>
    <mergeCell ref="KHG53:KHO53"/>
    <mergeCell ref="KED53:KEL53"/>
    <mergeCell ref="KEM53:KEU53"/>
    <mergeCell ref="KEV53:KFD53"/>
    <mergeCell ref="KFE53:KFM53"/>
    <mergeCell ref="KFN53:KFV53"/>
    <mergeCell ref="LAQ53:LAY53"/>
    <mergeCell ref="LAZ53:LBH53"/>
    <mergeCell ref="LBI53:LBQ53"/>
    <mergeCell ref="LBR53:LBZ53"/>
    <mergeCell ref="LCA53:LCI53"/>
    <mergeCell ref="KYX53:KZF53"/>
    <mergeCell ref="KZG53:KZO53"/>
    <mergeCell ref="KZP53:KZX53"/>
    <mergeCell ref="KZY53:LAG53"/>
    <mergeCell ref="LAH53:LAP53"/>
    <mergeCell ref="KXE53:KXM53"/>
    <mergeCell ref="KXN53:KXV53"/>
    <mergeCell ref="KXW53:KYE53"/>
    <mergeCell ref="KYF53:KYN53"/>
    <mergeCell ref="KYO53:KYW53"/>
    <mergeCell ref="KVL53:KVT53"/>
    <mergeCell ref="KVU53:KWC53"/>
    <mergeCell ref="KWD53:KWL53"/>
    <mergeCell ref="KWM53:KWU53"/>
    <mergeCell ref="KWV53:KXD53"/>
    <mergeCell ref="KTS53:KUA53"/>
    <mergeCell ref="KUB53:KUJ53"/>
    <mergeCell ref="KUK53:KUS53"/>
    <mergeCell ref="KUT53:KVB53"/>
    <mergeCell ref="KVC53:KVK53"/>
    <mergeCell ref="KRZ53:KSH53"/>
    <mergeCell ref="KSI53:KSQ53"/>
    <mergeCell ref="KSR53:KSZ53"/>
    <mergeCell ref="KTA53:KTI53"/>
    <mergeCell ref="KTJ53:KTR53"/>
    <mergeCell ref="KQG53:KQO53"/>
    <mergeCell ref="KQP53:KQX53"/>
    <mergeCell ref="KQY53:KRG53"/>
    <mergeCell ref="KRH53:KRP53"/>
    <mergeCell ref="KRQ53:KRY53"/>
    <mergeCell ref="LMT53:LNB53"/>
    <mergeCell ref="LNC53:LNK53"/>
    <mergeCell ref="LNL53:LNT53"/>
    <mergeCell ref="LNU53:LOC53"/>
    <mergeCell ref="LOD53:LOL53"/>
    <mergeCell ref="LLA53:LLI53"/>
    <mergeCell ref="LLJ53:LLR53"/>
    <mergeCell ref="LLS53:LMA53"/>
    <mergeCell ref="LMB53:LMJ53"/>
    <mergeCell ref="LMK53:LMS53"/>
    <mergeCell ref="LJH53:LJP53"/>
    <mergeCell ref="LJQ53:LJY53"/>
    <mergeCell ref="LJZ53:LKH53"/>
    <mergeCell ref="LKI53:LKQ53"/>
    <mergeCell ref="LKR53:LKZ53"/>
    <mergeCell ref="LHO53:LHW53"/>
    <mergeCell ref="LHX53:LIF53"/>
    <mergeCell ref="LIG53:LIO53"/>
    <mergeCell ref="LIP53:LIX53"/>
    <mergeCell ref="LIY53:LJG53"/>
    <mergeCell ref="LFV53:LGD53"/>
    <mergeCell ref="LGE53:LGM53"/>
    <mergeCell ref="LGN53:LGV53"/>
    <mergeCell ref="LGW53:LHE53"/>
    <mergeCell ref="LHF53:LHN53"/>
    <mergeCell ref="LEC53:LEK53"/>
    <mergeCell ref="LEL53:LET53"/>
    <mergeCell ref="LEU53:LFC53"/>
    <mergeCell ref="LFD53:LFL53"/>
    <mergeCell ref="LFM53:LFU53"/>
    <mergeCell ref="LCJ53:LCR53"/>
    <mergeCell ref="LCS53:LDA53"/>
    <mergeCell ref="LDB53:LDJ53"/>
    <mergeCell ref="LDK53:LDS53"/>
    <mergeCell ref="LDT53:LEB53"/>
    <mergeCell ref="LYW53:LZE53"/>
    <mergeCell ref="LZF53:LZN53"/>
    <mergeCell ref="LZO53:LZW53"/>
    <mergeCell ref="LZX53:MAF53"/>
    <mergeCell ref="MAG53:MAO53"/>
    <mergeCell ref="LXD53:LXL53"/>
    <mergeCell ref="LXM53:LXU53"/>
    <mergeCell ref="LXV53:LYD53"/>
    <mergeCell ref="LYE53:LYM53"/>
    <mergeCell ref="LYN53:LYV53"/>
    <mergeCell ref="LVK53:LVS53"/>
    <mergeCell ref="LVT53:LWB53"/>
    <mergeCell ref="LWC53:LWK53"/>
    <mergeCell ref="LWL53:LWT53"/>
    <mergeCell ref="LWU53:LXC53"/>
    <mergeCell ref="LTR53:LTZ53"/>
    <mergeCell ref="LUA53:LUI53"/>
    <mergeCell ref="LUJ53:LUR53"/>
    <mergeCell ref="LUS53:LVA53"/>
    <mergeCell ref="LVB53:LVJ53"/>
    <mergeCell ref="LRY53:LSG53"/>
    <mergeCell ref="LSH53:LSP53"/>
    <mergeCell ref="LSQ53:LSY53"/>
    <mergeCell ref="LSZ53:LTH53"/>
    <mergeCell ref="LTI53:LTQ53"/>
    <mergeCell ref="LQF53:LQN53"/>
    <mergeCell ref="LQO53:LQW53"/>
    <mergeCell ref="LQX53:LRF53"/>
    <mergeCell ref="LRG53:LRO53"/>
    <mergeCell ref="LRP53:LRX53"/>
    <mergeCell ref="LOM53:LOU53"/>
    <mergeCell ref="LOV53:LPD53"/>
    <mergeCell ref="LPE53:LPM53"/>
    <mergeCell ref="LPN53:LPV53"/>
    <mergeCell ref="LPW53:LQE53"/>
    <mergeCell ref="MKZ53:MLH53"/>
    <mergeCell ref="MLI53:MLQ53"/>
    <mergeCell ref="MLR53:MLZ53"/>
    <mergeCell ref="MMA53:MMI53"/>
    <mergeCell ref="MMJ53:MMR53"/>
    <mergeCell ref="MJG53:MJO53"/>
    <mergeCell ref="MJP53:MJX53"/>
    <mergeCell ref="MJY53:MKG53"/>
    <mergeCell ref="MKH53:MKP53"/>
    <mergeCell ref="MKQ53:MKY53"/>
    <mergeCell ref="MHN53:MHV53"/>
    <mergeCell ref="MHW53:MIE53"/>
    <mergeCell ref="MIF53:MIN53"/>
    <mergeCell ref="MIO53:MIW53"/>
    <mergeCell ref="MIX53:MJF53"/>
    <mergeCell ref="MFU53:MGC53"/>
    <mergeCell ref="MGD53:MGL53"/>
    <mergeCell ref="MGM53:MGU53"/>
    <mergeCell ref="MGV53:MHD53"/>
    <mergeCell ref="MHE53:MHM53"/>
    <mergeCell ref="MEB53:MEJ53"/>
    <mergeCell ref="MEK53:MES53"/>
    <mergeCell ref="MET53:MFB53"/>
    <mergeCell ref="MFC53:MFK53"/>
    <mergeCell ref="MFL53:MFT53"/>
    <mergeCell ref="MCI53:MCQ53"/>
    <mergeCell ref="MCR53:MCZ53"/>
    <mergeCell ref="MDA53:MDI53"/>
    <mergeCell ref="MDJ53:MDR53"/>
    <mergeCell ref="MDS53:MEA53"/>
    <mergeCell ref="MAP53:MAX53"/>
    <mergeCell ref="MAY53:MBG53"/>
    <mergeCell ref="MBH53:MBP53"/>
    <mergeCell ref="MBQ53:MBY53"/>
    <mergeCell ref="MBZ53:MCH53"/>
    <mergeCell ref="MXC53:MXK53"/>
    <mergeCell ref="MXL53:MXT53"/>
    <mergeCell ref="MXU53:MYC53"/>
    <mergeCell ref="MYD53:MYL53"/>
    <mergeCell ref="MYM53:MYU53"/>
    <mergeCell ref="MVJ53:MVR53"/>
    <mergeCell ref="MVS53:MWA53"/>
    <mergeCell ref="MWB53:MWJ53"/>
    <mergeCell ref="MWK53:MWS53"/>
    <mergeCell ref="MWT53:MXB53"/>
    <mergeCell ref="MTQ53:MTY53"/>
    <mergeCell ref="MTZ53:MUH53"/>
    <mergeCell ref="MUI53:MUQ53"/>
    <mergeCell ref="MUR53:MUZ53"/>
    <mergeCell ref="MVA53:MVI53"/>
    <mergeCell ref="MRX53:MSF53"/>
    <mergeCell ref="MSG53:MSO53"/>
    <mergeCell ref="MSP53:MSX53"/>
    <mergeCell ref="MSY53:MTG53"/>
    <mergeCell ref="MTH53:MTP53"/>
    <mergeCell ref="MQE53:MQM53"/>
    <mergeCell ref="MQN53:MQV53"/>
    <mergeCell ref="MQW53:MRE53"/>
    <mergeCell ref="MRF53:MRN53"/>
    <mergeCell ref="MRO53:MRW53"/>
    <mergeCell ref="MOL53:MOT53"/>
    <mergeCell ref="MOU53:MPC53"/>
    <mergeCell ref="MPD53:MPL53"/>
    <mergeCell ref="MPM53:MPU53"/>
    <mergeCell ref="MPV53:MQD53"/>
    <mergeCell ref="MMS53:MNA53"/>
    <mergeCell ref="MNB53:MNJ53"/>
    <mergeCell ref="MNK53:MNS53"/>
    <mergeCell ref="MNT53:MOB53"/>
    <mergeCell ref="MOC53:MOK53"/>
    <mergeCell ref="NJF53:NJN53"/>
    <mergeCell ref="NJO53:NJW53"/>
    <mergeCell ref="NJX53:NKF53"/>
    <mergeCell ref="NKG53:NKO53"/>
    <mergeCell ref="NKP53:NKX53"/>
    <mergeCell ref="NHM53:NHU53"/>
    <mergeCell ref="NHV53:NID53"/>
    <mergeCell ref="NIE53:NIM53"/>
    <mergeCell ref="NIN53:NIV53"/>
    <mergeCell ref="NIW53:NJE53"/>
    <mergeCell ref="NFT53:NGB53"/>
    <mergeCell ref="NGC53:NGK53"/>
    <mergeCell ref="NGL53:NGT53"/>
    <mergeCell ref="NGU53:NHC53"/>
    <mergeCell ref="NHD53:NHL53"/>
    <mergeCell ref="NEA53:NEI53"/>
    <mergeCell ref="NEJ53:NER53"/>
    <mergeCell ref="NES53:NFA53"/>
    <mergeCell ref="NFB53:NFJ53"/>
    <mergeCell ref="NFK53:NFS53"/>
    <mergeCell ref="NCH53:NCP53"/>
    <mergeCell ref="NCQ53:NCY53"/>
    <mergeCell ref="NCZ53:NDH53"/>
    <mergeCell ref="NDI53:NDQ53"/>
    <mergeCell ref="NDR53:NDZ53"/>
    <mergeCell ref="NAO53:NAW53"/>
    <mergeCell ref="NAX53:NBF53"/>
    <mergeCell ref="NBG53:NBO53"/>
    <mergeCell ref="NBP53:NBX53"/>
    <mergeCell ref="NBY53:NCG53"/>
    <mergeCell ref="MYV53:MZD53"/>
    <mergeCell ref="MZE53:MZM53"/>
    <mergeCell ref="MZN53:MZV53"/>
    <mergeCell ref="MZW53:NAE53"/>
    <mergeCell ref="NAF53:NAN53"/>
    <mergeCell ref="NVI53:NVQ53"/>
    <mergeCell ref="NVR53:NVZ53"/>
    <mergeCell ref="NWA53:NWI53"/>
    <mergeCell ref="NWJ53:NWR53"/>
    <mergeCell ref="NWS53:NXA53"/>
    <mergeCell ref="NTP53:NTX53"/>
    <mergeCell ref="NTY53:NUG53"/>
    <mergeCell ref="NUH53:NUP53"/>
    <mergeCell ref="NUQ53:NUY53"/>
    <mergeCell ref="NUZ53:NVH53"/>
    <mergeCell ref="NRW53:NSE53"/>
    <mergeCell ref="NSF53:NSN53"/>
    <mergeCell ref="NSO53:NSW53"/>
    <mergeCell ref="NSX53:NTF53"/>
    <mergeCell ref="NTG53:NTO53"/>
    <mergeCell ref="NQD53:NQL53"/>
    <mergeCell ref="NQM53:NQU53"/>
    <mergeCell ref="NQV53:NRD53"/>
    <mergeCell ref="NRE53:NRM53"/>
    <mergeCell ref="NRN53:NRV53"/>
    <mergeCell ref="NOK53:NOS53"/>
    <mergeCell ref="NOT53:NPB53"/>
    <mergeCell ref="NPC53:NPK53"/>
    <mergeCell ref="NPL53:NPT53"/>
    <mergeCell ref="NPU53:NQC53"/>
    <mergeCell ref="NMR53:NMZ53"/>
    <mergeCell ref="NNA53:NNI53"/>
    <mergeCell ref="NNJ53:NNR53"/>
    <mergeCell ref="NNS53:NOA53"/>
    <mergeCell ref="NOB53:NOJ53"/>
    <mergeCell ref="NKY53:NLG53"/>
    <mergeCell ref="NLH53:NLP53"/>
    <mergeCell ref="NLQ53:NLY53"/>
    <mergeCell ref="NLZ53:NMH53"/>
    <mergeCell ref="NMI53:NMQ53"/>
    <mergeCell ref="OHL53:OHT53"/>
    <mergeCell ref="OHU53:OIC53"/>
    <mergeCell ref="OID53:OIL53"/>
    <mergeCell ref="OIM53:OIU53"/>
    <mergeCell ref="OIV53:OJD53"/>
    <mergeCell ref="OFS53:OGA53"/>
    <mergeCell ref="OGB53:OGJ53"/>
    <mergeCell ref="OGK53:OGS53"/>
    <mergeCell ref="OGT53:OHB53"/>
    <mergeCell ref="OHC53:OHK53"/>
    <mergeCell ref="ODZ53:OEH53"/>
    <mergeCell ref="OEI53:OEQ53"/>
    <mergeCell ref="OER53:OEZ53"/>
    <mergeCell ref="OFA53:OFI53"/>
    <mergeCell ref="OFJ53:OFR53"/>
    <mergeCell ref="OCG53:OCO53"/>
    <mergeCell ref="OCP53:OCX53"/>
    <mergeCell ref="OCY53:ODG53"/>
    <mergeCell ref="ODH53:ODP53"/>
    <mergeCell ref="ODQ53:ODY53"/>
    <mergeCell ref="OAN53:OAV53"/>
    <mergeCell ref="OAW53:OBE53"/>
    <mergeCell ref="OBF53:OBN53"/>
    <mergeCell ref="OBO53:OBW53"/>
    <mergeCell ref="OBX53:OCF53"/>
    <mergeCell ref="NYU53:NZC53"/>
    <mergeCell ref="NZD53:NZL53"/>
    <mergeCell ref="NZM53:NZU53"/>
    <mergeCell ref="NZV53:OAD53"/>
    <mergeCell ref="OAE53:OAM53"/>
    <mergeCell ref="NXB53:NXJ53"/>
    <mergeCell ref="NXK53:NXS53"/>
    <mergeCell ref="NXT53:NYB53"/>
    <mergeCell ref="NYC53:NYK53"/>
    <mergeCell ref="NYL53:NYT53"/>
    <mergeCell ref="OTO53:OTW53"/>
    <mergeCell ref="OTX53:OUF53"/>
    <mergeCell ref="OUG53:OUO53"/>
    <mergeCell ref="OUP53:OUX53"/>
    <mergeCell ref="OUY53:OVG53"/>
    <mergeCell ref="ORV53:OSD53"/>
    <mergeCell ref="OSE53:OSM53"/>
    <mergeCell ref="OSN53:OSV53"/>
    <mergeCell ref="OSW53:OTE53"/>
    <mergeCell ref="OTF53:OTN53"/>
    <mergeCell ref="OQC53:OQK53"/>
    <mergeCell ref="OQL53:OQT53"/>
    <mergeCell ref="OQU53:ORC53"/>
    <mergeCell ref="ORD53:ORL53"/>
    <mergeCell ref="ORM53:ORU53"/>
    <mergeCell ref="OOJ53:OOR53"/>
    <mergeCell ref="OOS53:OPA53"/>
    <mergeCell ref="OPB53:OPJ53"/>
    <mergeCell ref="OPK53:OPS53"/>
    <mergeCell ref="OPT53:OQB53"/>
    <mergeCell ref="OMQ53:OMY53"/>
    <mergeCell ref="OMZ53:ONH53"/>
    <mergeCell ref="ONI53:ONQ53"/>
    <mergeCell ref="ONR53:ONZ53"/>
    <mergeCell ref="OOA53:OOI53"/>
    <mergeCell ref="OKX53:OLF53"/>
    <mergeCell ref="OLG53:OLO53"/>
    <mergeCell ref="OLP53:OLX53"/>
    <mergeCell ref="OLY53:OMG53"/>
    <mergeCell ref="OMH53:OMP53"/>
    <mergeCell ref="OJE53:OJM53"/>
    <mergeCell ref="OJN53:OJV53"/>
    <mergeCell ref="OJW53:OKE53"/>
    <mergeCell ref="OKF53:OKN53"/>
    <mergeCell ref="OKO53:OKW53"/>
    <mergeCell ref="PFR53:PFZ53"/>
    <mergeCell ref="PGA53:PGI53"/>
    <mergeCell ref="PGJ53:PGR53"/>
    <mergeCell ref="PGS53:PHA53"/>
    <mergeCell ref="PHB53:PHJ53"/>
    <mergeCell ref="PDY53:PEG53"/>
    <mergeCell ref="PEH53:PEP53"/>
    <mergeCell ref="PEQ53:PEY53"/>
    <mergeCell ref="PEZ53:PFH53"/>
    <mergeCell ref="PFI53:PFQ53"/>
    <mergeCell ref="PCF53:PCN53"/>
    <mergeCell ref="PCO53:PCW53"/>
    <mergeCell ref="PCX53:PDF53"/>
    <mergeCell ref="PDG53:PDO53"/>
    <mergeCell ref="PDP53:PDX53"/>
    <mergeCell ref="PAM53:PAU53"/>
    <mergeCell ref="PAV53:PBD53"/>
    <mergeCell ref="PBE53:PBM53"/>
    <mergeCell ref="PBN53:PBV53"/>
    <mergeCell ref="PBW53:PCE53"/>
    <mergeCell ref="OYT53:OZB53"/>
    <mergeCell ref="OZC53:OZK53"/>
    <mergeCell ref="OZL53:OZT53"/>
    <mergeCell ref="OZU53:PAC53"/>
    <mergeCell ref="PAD53:PAL53"/>
    <mergeCell ref="OXA53:OXI53"/>
    <mergeCell ref="OXJ53:OXR53"/>
    <mergeCell ref="OXS53:OYA53"/>
    <mergeCell ref="OYB53:OYJ53"/>
    <mergeCell ref="OYK53:OYS53"/>
    <mergeCell ref="OVH53:OVP53"/>
    <mergeCell ref="OVQ53:OVY53"/>
    <mergeCell ref="OVZ53:OWH53"/>
    <mergeCell ref="OWI53:OWQ53"/>
    <mergeCell ref="OWR53:OWZ53"/>
    <mergeCell ref="PRU53:PSC53"/>
    <mergeCell ref="PSD53:PSL53"/>
    <mergeCell ref="PSM53:PSU53"/>
    <mergeCell ref="PSV53:PTD53"/>
    <mergeCell ref="PTE53:PTM53"/>
    <mergeCell ref="PQB53:PQJ53"/>
    <mergeCell ref="PQK53:PQS53"/>
    <mergeCell ref="PQT53:PRB53"/>
    <mergeCell ref="PRC53:PRK53"/>
    <mergeCell ref="PRL53:PRT53"/>
    <mergeCell ref="POI53:POQ53"/>
    <mergeCell ref="POR53:POZ53"/>
    <mergeCell ref="PPA53:PPI53"/>
    <mergeCell ref="PPJ53:PPR53"/>
    <mergeCell ref="PPS53:PQA53"/>
    <mergeCell ref="PMP53:PMX53"/>
    <mergeCell ref="PMY53:PNG53"/>
    <mergeCell ref="PNH53:PNP53"/>
    <mergeCell ref="PNQ53:PNY53"/>
    <mergeCell ref="PNZ53:POH53"/>
    <mergeCell ref="PKW53:PLE53"/>
    <mergeCell ref="PLF53:PLN53"/>
    <mergeCell ref="PLO53:PLW53"/>
    <mergeCell ref="PLX53:PMF53"/>
    <mergeCell ref="PMG53:PMO53"/>
    <mergeCell ref="PJD53:PJL53"/>
    <mergeCell ref="PJM53:PJU53"/>
    <mergeCell ref="PJV53:PKD53"/>
    <mergeCell ref="PKE53:PKM53"/>
    <mergeCell ref="PKN53:PKV53"/>
    <mergeCell ref="PHK53:PHS53"/>
    <mergeCell ref="PHT53:PIB53"/>
    <mergeCell ref="PIC53:PIK53"/>
    <mergeCell ref="PIL53:PIT53"/>
    <mergeCell ref="PIU53:PJC53"/>
    <mergeCell ref="QDX53:QEF53"/>
    <mergeCell ref="QEG53:QEO53"/>
    <mergeCell ref="QEP53:QEX53"/>
    <mergeCell ref="QEY53:QFG53"/>
    <mergeCell ref="QFH53:QFP53"/>
    <mergeCell ref="QCE53:QCM53"/>
    <mergeCell ref="QCN53:QCV53"/>
    <mergeCell ref="QCW53:QDE53"/>
    <mergeCell ref="QDF53:QDN53"/>
    <mergeCell ref="QDO53:QDW53"/>
    <mergeCell ref="QAL53:QAT53"/>
    <mergeCell ref="QAU53:QBC53"/>
    <mergeCell ref="QBD53:QBL53"/>
    <mergeCell ref="QBM53:QBU53"/>
    <mergeCell ref="QBV53:QCD53"/>
    <mergeCell ref="PYS53:PZA53"/>
    <mergeCell ref="PZB53:PZJ53"/>
    <mergeCell ref="PZK53:PZS53"/>
    <mergeCell ref="PZT53:QAB53"/>
    <mergeCell ref="QAC53:QAK53"/>
    <mergeCell ref="PWZ53:PXH53"/>
    <mergeCell ref="PXI53:PXQ53"/>
    <mergeCell ref="PXR53:PXZ53"/>
    <mergeCell ref="PYA53:PYI53"/>
    <mergeCell ref="PYJ53:PYR53"/>
    <mergeCell ref="PVG53:PVO53"/>
    <mergeCell ref="PVP53:PVX53"/>
    <mergeCell ref="PVY53:PWG53"/>
    <mergeCell ref="PWH53:PWP53"/>
    <mergeCell ref="PWQ53:PWY53"/>
    <mergeCell ref="PTN53:PTV53"/>
    <mergeCell ref="PTW53:PUE53"/>
    <mergeCell ref="PUF53:PUN53"/>
    <mergeCell ref="PUO53:PUW53"/>
    <mergeCell ref="PUX53:PVF53"/>
    <mergeCell ref="QQA53:QQI53"/>
    <mergeCell ref="QQJ53:QQR53"/>
    <mergeCell ref="QQS53:QRA53"/>
    <mergeCell ref="QRB53:QRJ53"/>
    <mergeCell ref="QRK53:QRS53"/>
    <mergeCell ref="QOH53:QOP53"/>
    <mergeCell ref="QOQ53:QOY53"/>
    <mergeCell ref="QOZ53:QPH53"/>
    <mergeCell ref="QPI53:QPQ53"/>
    <mergeCell ref="QPR53:QPZ53"/>
    <mergeCell ref="QMO53:QMW53"/>
    <mergeCell ref="QMX53:QNF53"/>
    <mergeCell ref="QNG53:QNO53"/>
    <mergeCell ref="QNP53:QNX53"/>
    <mergeCell ref="QNY53:QOG53"/>
    <mergeCell ref="QKV53:QLD53"/>
    <mergeCell ref="QLE53:QLM53"/>
    <mergeCell ref="QLN53:QLV53"/>
    <mergeCell ref="QLW53:QME53"/>
    <mergeCell ref="QMF53:QMN53"/>
    <mergeCell ref="QJC53:QJK53"/>
    <mergeCell ref="QJL53:QJT53"/>
    <mergeCell ref="QJU53:QKC53"/>
    <mergeCell ref="QKD53:QKL53"/>
    <mergeCell ref="QKM53:QKU53"/>
    <mergeCell ref="QHJ53:QHR53"/>
    <mergeCell ref="QHS53:QIA53"/>
    <mergeCell ref="QIB53:QIJ53"/>
    <mergeCell ref="QIK53:QIS53"/>
    <mergeCell ref="QIT53:QJB53"/>
    <mergeCell ref="QFQ53:QFY53"/>
    <mergeCell ref="QFZ53:QGH53"/>
    <mergeCell ref="QGI53:QGQ53"/>
    <mergeCell ref="QGR53:QGZ53"/>
    <mergeCell ref="QHA53:QHI53"/>
    <mergeCell ref="RCD53:RCL53"/>
    <mergeCell ref="RCM53:RCU53"/>
    <mergeCell ref="RCV53:RDD53"/>
    <mergeCell ref="RDE53:RDM53"/>
    <mergeCell ref="RDN53:RDV53"/>
    <mergeCell ref="RAK53:RAS53"/>
    <mergeCell ref="RAT53:RBB53"/>
    <mergeCell ref="RBC53:RBK53"/>
    <mergeCell ref="RBL53:RBT53"/>
    <mergeCell ref="RBU53:RCC53"/>
    <mergeCell ref="QYR53:QYZ53"/>
    <mergeCell ref="QZA53:QZI53"/>
    <mergeCell ref="QZJ53:QZR53"/>
    <mergeCell ref="QZS53:RAA53"/>
    <mergeCell ref="RAB53:RAJ53"/>
    <mergeCell ref="QWY53:QXG53"/>
    <mergeCell ref="QXH53:QXP53"/>
    <mergeCell ref="QXQ53:QXY53"/>
    <mergeCell ref="QXZ53:QYH53"/>
    <mergeCell ref="QYI53:QYQ53"/>
    <mergeCell ref="QVF53:QVN53"/>
    <mergeCell ref="QVO53:QVW53"/>
    <mergeCell ref="QVX53:QWF53"/>
    <mergeCell ref="QWG53:QWO53"/>
    <mergeCell ref="QWP53:QWX53"/>
    <mergeCell ref="QTM53:QTU53"/>
    <mergeCell ref="QTV53:QUD53"/>
    <mergeCell ref="QUE53:QUM53"/>
    <mergeCell ref="QUN53:QUV53"/>
    <mergeCell ref="QUW53:QVE53"/>
    <mergeCell ref="QRT53:QSB53"/>
    <mergeCell ref="QSC53:QSK53"/>
    <mergeCell ref="QSL53:QST53"/>
    <mergeCell ref="QSU53:QTC53"/>
    <mergeCell ref="QTD53:QTL53"/>
    <mergeCell ref="ROG53:ROO53"/>
    <mergeCell ref="ROP53:ROX53"/>
    <mergeCell ref="ROY53:RPG53"/>
    <mergeCell ref="RPH53:RPP53"/>
    <mergeCell ref="RPQ53:RPY53"/>
    <mergeCell ref="RMN53:RMV53"/>
    <mergeCell ref="RMW53:RNE53"/>
    <mergeCell ref="RNF53:RNN53"/>
    <mergeCell ref="RNO53:RNW53"/>
    <mergeCell ref="RNX53:ROF53"/>
    <mergeCell ref="RKU53:RLC53"/>
    <mergeCell ref="RLD53:RLL53"/>
    <mergeCell ref="RLM53:RLU53"/>
    <mergeCell ref="RLV53:RMD53"/>
    <mergeCell ref="RME53:RMM53"/>
    <mergeCell ref="RJB53:RJJ53"/>
    <mergeCell ref="RJK53:RJS53"/>
    <mergeCell ref="RJT53:RKB53"/>
    <mergeCell ref="RKC53:RKK53"/>
    <mergeCell ref="RKL53:RKT53"/>
    <mergeCell ref="RHI53:RHQ53"/>
    <mergeCell ref="RHR53:RHZ53"/>
    <mergeCell ref="RIA53:RII53"/>
    <mergeCell ref="RIJ53:RIR53"/>
    <mergeCell ref="RIS53:RJA53"/>
    <mergeCell ref="RFP53:RFX53"/>
    <mergeCell ref="RFY53:RGG53"/>
    <mergeCell ref="RGH53:RGP53"/>
    <mergeCell ref="RGQ53:RGY53"/>
    <mergeCell ref="RGZ53:RHH53"/>
    <mergeCell ref="RDW53:REE53"/>
    <mergeCell ref="REF53:REN53"/>
    <mergeCell ref="REO53:REW53"/>
    <mergeCell ref="REX53:RFF53"/>
    <mergeCell ref="RFG53:RFO53"/>
    <mergeCell ref="SAJ53:SAR53"/>
    <mergeCell ref="SAS53:SBA53"/>
    <mergeCell ref="SBB53:SBJ53"/>
    <mergeCell ref="SBK53:SBS53"/>
    <mergeCell ref="SBT53:SCB53"/>
    <mergeCell ref="RYQ53:RYY53"/>
    <mergeCell ref="RYZ53:RZH53"/>
    <mergeCell ref="RZI53:RZQ53"/>
    <mergeCell ref="RZR53:RZZ53"/>
    <mergeCell ref="SAA53:SAI53"/>
    <mergeCell ref="RWX53:RXF53"/>
    <mergeCell ref="RXG53:RXO53"/>
    <mergeCell ref="RXP53:RXX53"/>
    <mergeCell ref="RXY53:RYG53"/>
    <mergeCell ref="RYH53:RYP53"/>
    <mergeCell ref="RVE53:RVM53"/>
    <mergeCell ref="RVN53:RVV53"/>
    <mergeCell ref="RVW53:RWE53"/>
    <mergeCell ref="RWF53:RWN53"/>
    <mergeCell ref="RWO53:RWW53"/>
    <mergeCell ref="RTL53:RTT53"/>
    <mergeCell ref="RTU53:RUC53"/>
    <mergeCell ref="RUD53:RUL53"/>
    <mergeCell ref="RUM53:RUU53"/>
    <mergeCell ref="RUV53:RVD53"/>
    <mergeCell ref="RRS53:RSA53"/>
    <mergeCell ref="RSB53:RSJ53"/>
    <mergeCell ref="RSK53:RSS53"/>
    <mergeCell ref="RST53:RTB53"/>
    <mergeCell ref="RTC53:RTK53"/>
    <mergeCell ref="RPZ53:RQH53"/>
    <mergeCell ref="RQI53:RQQ53"/>
    <mergeCell ref="RQR53:RQZ53"/>
    <mergeCell ref="RRA53:RRI53"/>
    <mergeCell ref="RRJ53:RRR53"/>
    <mergeCell ref="SMM53:SMU53"/>
    <mergeCell ref="SMV53:SND53"/>
    <mergeCell ref="SNE53:SNM53"/>
    <mergeCell ref="SNN53:SNV53"/>
    <mergeCell ref="SNW53:SOE53"/>
    <mergeCell ref="SKT53:SLB53"/>
    <mergeCell ref="SLC53:SLK53"/>
    <mergeCell ref="SLL53:SLT53"/>
    <mergeCell ref="SLU53:SMC53"/>
    <mergeCell ref="SMD53:SML53"/>
    <mergeCell ref="SJA53:SJI53"/>
    <mergeCell ref="SJJ53:SJR53"/>
    <mergeCell ref="SJS53:SKA53"/>
    <mergeCell ref="SKB53:SKJ53"/>
    <mergeCell ref="SKK53:SKS53"/>
    <mergeCell ref="SHH53:SHP53"/>
    <mergeCell ref="SHQ53:SHY53"/>
    <mergeCell ref="SHZ53:SIH53"/>
    <mergeCell ref="SII53:SIQ53"/>
    <mergeCell ref="SIR53:SIZ53"/>
    <mergeCell ref="SFO53:SFW53"/>
    <mergeCell ref="SFX53:SGF53"/>
    <mergeCell ref="SGG53:SGO53"/>
    <mergeCell ref="SGP53:SGX53"/>
    <mergeCell ref="SGY53:SHG53"/>
    <mergeCell ref="SDV53:SED53"/>
    <mergeCell ref="SEE53:SEM53"/>
    <mergeCell ref="SEN53:SEV53"/>
    <mergeCell ref="SEW53:SFE53"/>
    <mergeCell ref="SFF53:SFN53"/>
    <mergeCell ref="SCC53:SCK53"/>
    <mergeCell ref="SCL53:SCT53"/>
    <mergeCell ref="SCU53:SDC53"/>
    <mergeCell ref="SDD53:SDL53"/>
    <mergeCell ref="SDM53:SDU53"/>
    <mergeCell ref="SYP53:SYX53"/>
    <mergeCell ref="SYY53:SZG53"/>
    <mergeCell ref="SZH53:SZP53"/>
    <mergeCell ref="SZQ53:SZY53"/>
    <mergeCell ref="SZZ53:TAH53"/>
    <mergeCell ref="SWW53:SXE53"/>
    <mergeCell ref="SXF53:SXN53"/>
    <mergeCell ref="SXO53:SXW53"/>
    <mergeCell ref="SXX53:SYF53"/>
    <mergeCell ref="SYG53:SYO53"/>
    <mergeCell ref="SVD53:SVL53"/>
    <mergeCell ref="SVM53:SVU53"/>
    <mergeCell ref="SVV53:SWD53"/>
    <mergeCell ref="SWE53:SWM53"/>
    <mergeCell ref="SWN53:SWV53"/>
    <mergeCell ref="STK53:STS53"/>
    <mergeCell ref="STT53:SUB53"/>
    <mergeCell ref="SUC53:SUK53"/>
    <mergeCell ref="SUL53:SUT53"/>
    <mergeCell ref="SUU53:SVC53"/>
    <mergeCell ref="SRR53:SRZ53"/>
    <mergeCell ref="SSA53:SSI53"/>
    <mergeCell ref="SSJ53:SSR53"/>
    <mergeCell ref="SSS53:STA53"/>
    <mergeCell ref="STB53:STJ53"/>
    <mergeCell ref="SPY53:SQG53"/>
    <mergeCell ref="SQH53:SQP53"/>
    <mergeCell ref="SQQ53:SQY53"/>
    <mergeCell ref="SQZ53:SRH53"/>
    <mergeCell ref="SRI53:SRQ53"/>
    <mergeCell ref="SOF53:SON53"/>
    <mergeCell ref="SOO53:SOW53"/>
    <mergeCell ref="SOX53:SPF53"/>
    <mergeCell ref="SPG53:SPO53"/>
    <mergeCell ref="SPP53:SPX53"/>
    <mergeCell ref="TKS53:TLA53"/>
    <mergeCell ref="TLB53:TLJ53"/>
    <mergeCell ref="TLK53:TLS53"/>
    <mergeCell ref="TLT53:TMB53"/>
    <mergeCell ref="TMC53:TMK53"/>
    <mergeCell ref="TIZ53:TJH53"/>
    <mergeCell ref="TJI53:TJQ53"/>
    <mergeCell ref="TJR53:TJZ53"/>
    <mergeCell ref="TKA53:TKI53"/>
    <mergeCell ref="TKJ53:TKR53"/>
    <mergeCell ref="THG53:THO53"/>
    <mergeCell ref="THP53:THX53"/>
    <mergeCell ref="THY53:TIG53"/>
    <mergeCell ref="TIH53:TIP53"/>
    <mergeCell ref="TIQ53:TIY53"/>
    <mergeCell ref="TFN53:TFV53"/>
    <mergeCell ref="TFW53:TGE53"/>
    <mergeCell ref="TGF53:TGN53"/>
    <mergeCell ref="TGO53:TGW53"/>
    <mergeCell ref="TGX53:THF53"/>
    <mergeCell ref="TDU53:TEC53"/>
    <mergeCell ref="TED53:TEL53"/>
    <mergeCell ref="TEM53:TEU53"/>
    <mergeCell ref="TEV53:TFD53"/>
    <mergeCell ref="TFE53:TFM53"/>
    <mergeCell ref="TCB53:TCJ53"/>
    <mergeCell ref="TCK53:TCS53"/>
    <mergeCell ref="TCT53:TDB53"/>
    <mergeCell ref="TDC53:TDK53"/>
    <mergeCell ref="TDL53:TDT53"/>
    <mergeCell ref="TAI53:TAQ53"/>
    <mergeCell ref="TAR53:TAZ53"/>
    <mergeCell ref="TBA53:TBI53"/>
    <mergeCell ref="TBJ53:TBR53"/>
    <mergeCell ref="TBS53:TCA53"/>
    <mergeCell ref="TWV53:TXD53"/>
    <mergeCell ref="TXE53:TXM53"/>
    <mergeCell ref="TXN53:TXV53"/>
    <mergeCell ref="TXW53:TYE53"/>
    <mergeCell ref="TYF53:TYN53"/>
    <mergeCell ref="TVC53:TVK53"/>
    <mergeCell ref="TVL53:TVT53"/>
    <mergeCell ref="TVU53:TWC53"/>
    <mergeCell ref="TWD53:TWL53"/>
    <mergeCell ref="TWM53:TWU53"/>
    <mergeCell ref="TTJ53:TTR53"/>
    <mergeCell ref="TTS53:TUA53"/>
    <mergeCell ref="TUB53:TUJ53"/>
    <mergeCell ref="TUK53:TUS53"/>
    <mergeCell ref="TUT53:TVB53"/>
    <mergeCell ref="TRQ53:TRY53"/>
    <mergeCell ref="TRZ53:TSH53"/>
    <mergeCell ref="TSI53:TSQ53"/>
    <mergeCell ref="TSR53:TSZ53"/>
    <mergeCell ref="TTA53:TTI53"/>
    <mergeCell ref="TPX53:TQF53"/>
    <mergeCell ref="TQG53:TQO53"/>
    <mergeCell ref="TQP53:TQX53"/>
    <mergeCell ref="TQY53:TRG53"/>
    <mergeCell ref="TRH53:TRP53"/>
    <mergeCell ref="TOE53:TOM53"/>
    <mergeCell ref="TON53:TOV53"/>
    <mergeCell ref="TOW53:TPE53"/>
    <mergeCell ref="TPF53:TPN53"/>
    <mergeCell ref="TPO53:TPW53"/>
    <mergeCell ref="TML53:TMT53"/>
    <mergeCell ref="TMU53:TNC53"/>
    <mergeCell ref="TND53:TNL53"/>
    <mergeCell ref="TNM53:TNU53"/>
    <mergeCell ref="TNV53:TOD53"/>
    <mergeCell ref="UIY53:UJG53"/>
    <mergeCell ref="UJH53:UJP53"/>
    <mergeCell ref="UJQ53:UJY53"/>
    <mergeCell ref="UJZ53:UKH53"/>
    <mergeCell ref="UKI53:UKQ53"/>
    <mergeCell ref="UHF53:UHN53"/>
    <mergeCell ref="UHO53:UHW53"/>
    <mergeCell ref="UHX53:UIF53"/>
    <mergeCell ref="UIG53:UIO53"/>
    <mergeCell ref="UIP53:UIX53"/>
    <mergeCell ref="UFM53:UFU53"/>
    <mergeCell ref="UFV53:UGD53"/>
    <mergeCell ref="UGE53:UGM53"/>
    <mergeCell ref="UGN53:UGV53"/>
    <mergeCell ref="UGW53:UHE53"/>
    <mergeCell ref="UDT53:UEB53"/>
    <mergeCell ref="UEC53:UEK53"/>
    <mergeCell ref="UEL53:UET53"/>
    <mergeCell ref="UEU53:UFC53"/>
    <mergeCell ref="UFD53:UFL53"/>
    <mergeCell ref="UCA53:UCI53"/>
    <mergeCell ref="UCJ53:UCR53"/>
    <mergeCell ref="UCS53:UDA53"/>
    <mergeCell ref="UDB53:UDJ53"/>
    <mergeCell ref="UDK53:UDS53"/>
    <mergeCell ref="UAH53:UAP53"/>
    <mergeCell ref="UAQ53:UAY53"/>
    <mergeCell ref="UAZ53:UBH53"/>
    <mergeCell ref="UBI53:UBQ53"/>
    <mergeCell ref="UBR53:UBZ53"/>
    <mergeCell ref="TYO53:TYW53"/>
    <mergeCell ref="TYX53:TZF53"/>
    <mergeCell ref="TZG53:TZO53"/>
    <mergeCell ref="TZP53:TZX53"/>
    <mergeCell ref="TZY53:UAG53"/>
    <mergeCell ref="UVB53:UVJ53"/>
    <mergeCell ref="UVK53:UVS53"/>
    <mergeCell ref="UVT53:UWB53"/>
    <mergeCell ref="UWC53:UWK53"/>
    <mergeCell ref="UWL53:UWT53"/>
    <mergeCell ref="UTI53:UTQ53"/>
    <mergeCell ref="UTR53:UTZ53"/>
    <mergeCell ref="UUA53:UUI53"/>
    <mergeCell ref="UUJ53:UUR53"/>
    <mergeCell ref="UUS53:UVA53"/>
    <mergeCell ref="URP53:URX53"/>
    <mergeCell ref="URY53:USG53"/>
    <mergeCell ref="USH53:USP53"/>
    <mergeCell ref="USQ53:USY53"/>
    <mergeCell ref="USZ53:UTH53"/>
    <mergeCell ref="UPW53:UQE53"/>
    <mergeCell ref="UQF53:UQN53"/>
    <mergeCell ref="UQO53:UQW53"/>
    <mergeCell ref="UQX53:URF53"/>
    <mergeCell ref="URG53:URO53"/>
    <mergeCell ref="UOD53:UOL53"/>
    <mergeCell ref="UOM53:UOU53"/>
    <mergeCell ref="UOV53:UPD53"/>
    <mergeCell ref="UPE53:UPM53"/>
    <mergeCell ref="UPN53:UPV53"/>
    <mergeCell ref="UMK53:UMS53"/>
    <mergeCell ref="UMT53:UNB53"/>
    <mergeCell ref="UNC53:UNK53"/>
    <mergeCell ref="UNL53:UNT53"/>
    <mergeCell ref="UNU53:UOC53"/>
    <mergeCell ref="UKR53:UKZ53"/>
    <mergeCell ref="ULA53:ULI53"/>
    <mergeCell ref="ULJ53:ULR53"/>
    <mergeCell ref="ULS53:UMA53"/>
    <mergeCell ref="UMB53:UMJ53"/>
    <mergeCell ref="VHE53:VHM53"/>
    <mergeCell ref="VHN53:VHV53"/>
    <mergeCell ref="VHW53:VIE53"/>
    <mergeCell ref="VIF53:VIN53"/>
    <mergeCell ref="VIO53:VIW53"/>
    <mergeCell ref="VFL53:VFT53"/>
    <mergeCell ref="VFU53:VGC53"/>
    <mergeCell ref="VGD53:VGL53"/>
    <mergeCell ref="VGM53:VGU53"/>
    <mergeCell ref="VGV53:VHD53"/>
    <mergeCell ref="VDS53:VEA53"/>
    <mergeCell ref="VEB53:VEJ53"/>
    <mergeCell ref="VEK53:VES53"/>
    <mergeCell ref="VET53:VFB53"/>
    <mergeCell ref="VFC53:VFK53"/>
    <mergeCell ref="VBZ53:VCH53"/>
    <mergeCell ref="VCI53:VCQ53"/>
    <mergeCell ref="VCR53:VCZ53"/>
    <mergeCell ref="VDA53:VDI53"/>
    <mergeCell ref="VDJ53:VDR53"/>
    <mergeCell ref="VAG53:VAO53"/>
    <mergeCell ref="VAP53:VAX53"/>
    <mergeCell ref="VAY53:VBG53"/>
    <mergeCell ref="VBH53:VBP53"/>
    <mergeCell ref="VBQ53:VBY53"/>
    <mergeCell ref="UYN53:UYV53"/>
    <mergeCell ref="UYW53:UZE53"/>
    <mergeCell ref="UZF53:UZN53"/>
    <mergeCell ref="UZO53:UZW53"/>
    <mergeCell ref="UZX53:VAF53"/>
    <mergeCell ref="UWU53:UXC53"/>
    <mergeCell ref="UXD53:UXL53"/>
    <mergeCell ref="UXM53:UXU53"/>
    <mergeCell ref="UXV53:UYD53"/>
    <mergeCell ref="UYE53:UYM53"/>
    <mergeCell ref="VTH53:VTP53"/>
    <mergeCell ref="VTQ53:VTY53"/>
    <mergeCell ref="VTZ53:VUH53"/>
    <mergeCell ref="VUI53:VUQ53"/>
    <mergeCell ref="VUR53:VUZ53"/>
    <mergeCell ref="VRO53:VRW53"/>
    <mergeCell ref="VRX53:VSF53"/>
    <mergeCell ref="VSG53:VSO53"/>
    <mergeCell ref="VSP53:VSX53"/>
    <mergeCell ref="VSY53:VTG53"/>
    <mergeCell ref="VPV53:VQD53"/>
    <mergeCell ref="VQE53:VQM53"/>
    <mergeCell ref="VQN53:VQV53"/>
    <mergeCell ref="VQW53:VRE53"/>
    <mergeCell ref="VRF53:VRN53"/>
    <mergeCell ref="VOC53:VOK53"/>
    <mergeCell ref="VOL53:VOT53"/>
    <mergeCell ref="VOU53:VPC53"/>
    <mergeCell ref="VPD53:VPL53"/>
    <mergeCell ref="VPM53:VPU53"/>
    <mergeCell ref="VMJ53:VMR53"/>
    <mergeCell ref="VMS53:VNA53"/>
    <mergeCell ref="VNB53:VNJ53"/>
    <mergeCell ref="VNK53:VNS53"/>
    <mergeCell ref="VNT53:VOB53"/>
    <mergeCell ref="VKQ53:VKY53"/>
    <mergeCell ref="VKZ53:VLH53"/>
    <mergeCell ref="VLI53:VLQ53"/>
    <mergeCell ref="VLR53:VLZ53"/>
    <mergeCell ref="VMA53:VMI53"/>
    <mergeCell ref="VIX53:VJF53"/>
    <mergeCell ref="VJG53:VJO53"/>
    <mergeCell ref="VJP53:VJX53"/>
    <mergeCell ref="VJY53:VKG53"/>
    <mergeCell ref="VKH53:VKP53"/>
    <mergeCell ref="WFK53:WFS53"/>
    <mergeCell ref="WFT53:WGB53"/>
    <mergeCell ref="WGC53:WGK53"/>
    <mergeCell ref="WGL53:WGT53"/>
    <mergeCell ref="WGU53:WHC53"/>
    <mergeCell ref="WDR53:WDZ53"/>
    <mergeCell ref="WEA53:WEI53"/>
    <mergeCell ref="WEJ53:WER53"/>
    <mergeCell ref="WES53:WFA53"/>
    <mergeCell ref="WFB53:WFJ53"/>
    <mergeCell ref="WBY53:WCG53"/>
    <mergeCell ref="WCH53:WCP53"/>
    <mergeCell ref="WCQ53:WCY53"/>
    <mergeCell ref="WCZ53:WDH53"/>
    <mergeCell ref="WDI53:WDQ53"/>
    <mergeCell ref="WAF53:WAN53"/>
    <mergeCell ref="WAO53:WAW53"/>
    <mergeCell ref="WAX53:WBF53"/>
    <mergeCell ref="WBG53:WBO53"/>
    <mergeCell ref="WBP53:WBX53"/>
    <mergeCell ref="VYM53:VYU53"/>
    <mergeCell ref="VYV53:VZD53"/>
    <mergeCell ref="VZE53:VZM53"/>
    <mergeCell ref="VZN53:VZV53"/>
    <mergeCell ref="VZW53:WAE53"/>
    <mergeCell ref="VWT53:VXB53"/>
    <mergeCell ref="VXC53:VXK53"/>
    <mergeCell ref="VXL53:VXT53"/>
    <mergeCell ref="VXU53:VYC53"/>
    <mergeCell ref="VYD53:VYL53"/>
    <mergeCell ref="VVA53:VVI53"/>
    <mergeCell ref="VVJ53:VVR53"/>
    <mergeCell ref="VVS53:VWA53"/>
    <mergeCell ref="VWB53:VWJ53"/>
    <mergeCell ref="VWK53:VWS53"/>
    <mergeCell ref="WRN53:WRV53"/>
    <mergeCell ref="WRW53:WSE53"/>
    <mergeCell ref="WSF53:WSN53"/>
    <mergeCell ref="WSO53:WSW53"/>
    <mergeCell ref="WSX53:WTF53"/>
    <mergeCell ref="WPU53:WQC53"/>
    <mergeCell ref="WQD53:WQL53"/>
    <mergeCell ref="WQM53:WQU53"/>
    <mergeCell ref="WQV53:WRD53"/>
    <mergeCell ref="WRE53:WRM53"/>
    <mergeCell ref="WOB53:WOJ53"/>
    <mergeCell ref="WOK53:WOS53"/>
    <mergeCell ref="WOT53:WPB53"/>
    <mergeCell ref="WPC53:WPK53"/>
    <mergeCell ref="WPL53:WPT53"/>
    <mergeCell ref="WMI53:WMQ53"/>
    <mergeCell ref="WMR53:WMZ53"/>
    <mergeCell ref="WNA53:WNI53"/>
    <mergeCell ref="WNJ53:WNR53"/>
    <mergeCell ref="WNS53:WOA53"/>
    <mergeCell ref="WKP53:WKX53"/>
    <mergeCell ref="WKY53:WLG53"/>
    <mergeCell ref="WLH53:WLP53"/>
    <mergeCell ref="WLQ53:WLY53"/>
    <mergeCell ref="WLZ53:WMH53"/>
    <mergeCell ref="WIW53:WJE53"/>
    <mergeCell ref="WJF53:WJN53"/>
    <mergeCell ref="WJO53:WJW53"/>
    <mergeCell ref="WJX53:WKF53"/>
    <mergeCell ref="WKG53:WKO53"/>
    <mergeCell ref="WHD53:WHL53"/>
    <mergeCell ref="WHM53:WHU53"/>
    <mergeCell ref="WHV53:WID53"/>
    <mergeCell ref="WIE53:WIM53"/>
    <mergeCell ref="WIN53:WIV53"/>
    <mergeCell ref="XDQ53:XDY53"/>
    <mergeCell ref="XDZ53:XEH53"/>
    <mergeCell ref="XEI53:XEQ53"/>
    <mergeCell ref="XER53:XEZ53"/>
    <mergeCell ref="XFA53:XFD53"/>
    <mergeCell ref="XBX53:XCF53"/>
    <mergeCell ref="XCG53:XCO53"/>
    <mergeCell ref="XCP53:XCX53"/>
    <mergeCell ref="XCY53:XDG53"/>
    <mergeCell ref="XDH53:XDP53"/>
    <mergeCell ref="XAE53:XAM53"/>
    <mergeCell ref="XAN53:XAV53"/>
    <mergeCell ref="XAW53:XBE53"/>
    <mergeCell ref="XBF53:XBN53"/>
    <mergeCell ref="XBO53:XBW53"/>
    <mergeCell ref="WYL53:WYT53"/>
    <mergeCell ref="WYU53:WZC53"/>
    <mergeCell ref="WZD53:WZL53"/>
    <mergeCell ref="WZM53:WZU53"/>
    <mergeCell ref="WZV53:XAD53"/>
    <mergeCell ref="WWS53:WXA53"/>
    <mergeCell ref="WXB53:WXJ53"/>
    <mergeCell ref="WXK53:WXS53"/>
    <mergeCell ref="WXT53:WYB53"/>
    <mergeCell ref="WYC53:WYK53"/>
    <mergeCell ref="WUZ53:WVH53"/>
    <mergeCell ref="WVI53:WVQ53"/>
    <mergeCell ref="WVR53:WVZ53"/>
    <mergeCell ref="WWA53:WWI53"/>
    <mergeCell ref="WWJ53:WWR53"/>
    <mergeCell ref="WTG53:WTO53"/>
    <mergeCell ref="WTP53:WTX53"/>
    <mergeCell ref="WTY53:WUG53"/>
    <mergeCell ref="WUH53:WUP53"/>
    <mergeCell ref="WUQ53:WUY53"/>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5" manualBreakCount="5">
    <brk id="19" max="8" man="1"/>
    <brk id="38" max="16383" man="1"/>
    <brk id="54" max="16383" man="1"/>
    <brk id="74" max="8" man="1"/>
    <brk id="99"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K52"/>
  <sheetViews>
    <sheetView zoomScale="93" zoomScaleNormal="93" workbookViewId="0">
      <selection activeCell="A13" sqref="A13:I13"/>
    </sheetView>
  </sheetViews>
  <sheetFormatPr defaultColWidth="9.140625" defaultRowHeight="12.75"/>
  <cols>
    <col min="1" max="1" width="47.85546875" style="35" customWidth="1"/>
    <col min="2" max="4" width="9.140625" style="35"/>
    <col min="5" max="5" width="15.140625" style="35" customWidth="1"/>
    <col min="6" max="6" width="9.140625" style="35"/>
    <col min="7" max="7" width="9.42578125" style="35" bestFit="1" customWidth="1"/>
    <col min="8" max="8" width="10.42578125" style="35" bestFit="1" customWidth="1"/>
    <col min="9" max="9" width="11.140625" style="35" bestFit="1" customWidth="1"/>
    <col min="10" max="16384" width="9.140625" style="35"/>
  </cols>
  <sheetData>
    <row r="1" spans="1:11" ht="15">
      <c r="A1" s="1251" t="s">
        <v>1498</v>
      </c>
      <c r="B1" s="1251"/>
      <c r="C1" s="1251"/>
      <c r="D1" s="1251"/>
      <c r="E1" s="1251"/>
      <c r="F1" s="1251"/>
      <c r="G1" s="1251"/>
      <c r="H1" s="1251"/>
      <c r="I1" s="1251"/>
      <c r="K1" s="251" t="str">
        <f ca="1">HYPERLINK(MID(CELL("filename",$A$1),FIND("[",CELL("filename",$A$1)),FIND("]",CELL("filename",$A$1))-FIND("[",CELL("filename",$A$1))+1)&amp;"'"&amp;'Document Layout &amp; Tab Objective'!$A$3&amp;"'!A1","Return to Document Overview")</f>
        <v>Return to Document Overview</v>
      </c>
    </row>
    <row r="2" spans="1:11" ht="15">
      <c r="A2" s="1238"/>
      <c r="B2" s="1238"/>
      <c r="C2" s="1238"/>
      <c r="D2" s="1238"/>
      <c r="E2" s="1238"/>
      <c r="F2" s="1238"/>
      <c r="G2" s="1238"/>
      <c r="H2" s="1238"/>
      <c r="I2" s="1238"/>
      <c r="K2" s="262" t="str">
        <f ca="1">HYPERLINK(MID(CELL("filename",$A$1),FIND("[",CELL("filename",$A$1)),FIND("]",CELL("filename",$A$1))-FIND("[",CELL("filename",$A$1))+1)&amp;"'Appendix-Data Integrity-Content'!A1","Return to Appendix")</f>
        <v>Return to Appendix</v>
      </c>
    </row>
    <row r="3" spans="1:11">
      <c r="A3" s="1238" t="s">
        <v>1277</v>
      </c>
      <c r="B3" s="1238"/>
      <c r="C3" s="1238"/>
      <c r="D3" s="1238"/>
      <c r="E3" s="1238"/>
      <c r="F3" s="1238"/>
      <c r="G3" s="1238"/>
      <c r="H3" s="1238"/>
      <c r="I3" s="1238"/>
    </row>
    <row r="4" spans="1:11">
      <c r="A4" s="1268"/>
      <c r="B4" s="1268"/>
      <c r="C4" s="1268"/>
      <c r="D4" s="1268"/>
      <c r="E4" s="1268"/>
      <c r="F4" s="1268"/>
      <c r="G4" s="1268"/>
      <c r="H4" s="1268"/>
      <c r="I4" s="1268"/>
    </row>
    <row r="5" spans="1:11" ht="51" customHeight="1">
      <c r="A5" s="1231" t="s">
        <v>1499</v>
      </c>
      <c r="B5" s="1231"/>
      <c r="C5" s="1231"/>
      <c r="D5" s="1231"/>
      <c r="E5" s="1231"/>
      <c r="F5" s="1231"/>
      <c r="G5" s="1231"/>
      <c r="H5" s="1231"/>
      <c r="I5" s="1231"/>
    </row>
    <row r="6" spans="1:11">
      <c r="A6" s="1231"/>
      <c r="B6" s="1231"/>
      <c r="C6" s="1231"/>
      <c r="D6" s="1231"/>
      <c r="E6" s="1231"/>
      <c r="F6" s="1231"/>
      <c r="G6" s="1231"/>
      <c r="H6" s="1231"/>
      <c r="I6" s="1231"/>
    </row>
    <row r="7" spans="1:11" ht="47.25" customHeight="1">
      <c r="A7" s="1231" t="s">
        <v>1500</v>
      </c>
      <c r="B7" s="1231"/>
      <c r="C7" s="1231"/>
      <c r="D7" s="1231"/>
      <c r="E7" s="1231"/>
      <c r="F7" s="1231"/>
      <c r="G7" s="1231"/>
      <c r="H7" s="1231"/>
      <c r="I7" s="1231"/>
    </row>
    <row r="8" spans="1:11" ht="18.75" customHeight="1">
      <c r="A8" s="1238" t="s">
        <v>1290</v>
      </c>
      <c r="B8" s="1238"/>
      <c r="C8" s="1238"/>
      <c r="D8" s="1238"/>
      <c r="E8" s="1238"/>
      <c r="F8" s="1238"/>
      <c r="G8" s="1238"/>
      <c r="H8" s="1238"/>
      <c r="I8" s="1238"/>
    </row>
    <row r="9" spans="1:11" ht="80.25" customHeight="1">
      <c r="A9" s="1231" t="s">
        <v>1564</v>
      </c>
      <c r="B9" s="1231"/>
      <c r="C9" s="1231"/>
      <c r="D9" s="1231"/>
      <c r="E9" s="1231"/>
      <c r="F9" s="1231"/>
      <c r="G9" s="1231"/>
      <c r="H9" s="1231"/>
      <c r="I9" s="1231"/>
    </row>
    <row r="10" spans="1:11">
      <c r="A10" s="1231" t="s">
        <v>1501</v>
      </c>
      <c r="B10" s="1231"/>
      <c r="C10" s="1231"/>
      <c r="D10" s="1231"/>
      <c r="E10" s="1231"/>
      <c r="F10" s="1231"/>
      <c r="G10" s="1231"/>
      <c r="H10" s="1231"/>
      <c r="I10" s="1231"/>
    </row>
    <row r="11" spans="1:11">
      <c r="A11" s="1267" t="s">
        <v>1502</v>
      </c>
      <c r="B11" s="1267"/>
      <c r="C11" s="1267"/>
      <c r="D11" s="1267"/>
      <c r="E11" s="1267"/>
      <c r="F11" s="1267"/>
      <c r="G11" s="1267"/>
      <c r="H11" s="1267"/>
      <c r="I11" s="1267"/>
    </row>
    <row r="12" spans="1:11">
      <c r="A12" s="1231" t="s">
        <v>1503</v>
      </c>
      <c r="B12" s="1231"/>
      <c r="C12" s="1231"/>
      <c r="D12" s="1231"/>
      <c r="E12" s="1231"/>
      <c r="F12" s="1231"/>
      <c r="G12" s="1231"/>
      <c r="H12" s="1231"/>
      <c r="I12" s="1231"/>
    </row>
    <row r="13" spans="1:11" ht="142.5" customHeight="1">
      <c r="A13" s="1231" t="s">
        <v>1565</v>
      </c>
      <c r="B13" s="1231"/>
      <c r="C13" s="1231"/>
      <c r="D13" s="1231"/>
      <c r="E13" s="1231"/>
      <c r="F13" s="1231"/>
      <c r="G13" s="1231"/>
      <c r="H13" s="1231"/>
      <c r="I13" s="1231"/>
    </row>
    <row r="14" spans="1:11">
      <c r="A14" s="1231"/>
      <c r="B14" s="1231"/>
      <c r="C14" s="1231"/>
      <c r="D14" s="1231"/>
      <c r="E14" s="1231"/>
      <c r="F14" s="1231"/>
      <c r="G14" s="1231"/>
      <c r="H14" s="1231"/>
      <c r="I14" s="1231"/>
    </row>
    <row r="15" spans="1:11" ht="15.75" customHeight="1">
      <c r="A15" s="1231" t="s">
        <v>1504</v>
      </c>
      <c r="B15" s="1231"/>
      <c r="C15" s="1231"/>
      <c r="D15" s="1231"/>
      <c r="E15" s="1231"/>
      <c r="F15" s="1231"/>
      <c r="G15" s="1231"/>
      <c r="H15" s="1231"/>
      <c r="I15" s="1231"/>
    </row>
    <row r="16" spans="1:11" ht="20.25" customHeight="1">
      <c r="A16" s="1267" t="s">
        <v>1505</v>
      </c>
      <c r="B16" s="1267"/>
      <c r="C16" s="1267"/>
      <c r="D16" s="1267"/>
      <c r="E16" s="1267"/>
      <c r="F16" s="1267"/>
      <c r="G16" s="1267"/>
      <c r="H16" s="1267"/>
      <c r="I16" s="1267"/>
    </row>
    <row r="17" spans="1:9" ht="66.75" customHeight="1">
      <c r="A17" s="1231" t="s">
        <v>1566</v>
      </c>
      <c r="B17" s="1231"/>
      <c r="C17" s="1231"/>
      <c r="D17" s="1231"/>
      <c r="E17" s="1231"/>
      <c r="F17" s="1231"/>
      <c r="G17" s="1231"/>
      <c r="H17" s="1231"/>
      <c r="I17" s="1231"/>
    </row>
    <row r="18" spans="1:9" ht="15.75" customHeight="1">
      <c r="A18" s="1267" t="s">
        <v>1506</v>
      </c>
      <c r="B18" s="1267"/>
      <c r="C18" s="1267"/>
      <c r="D18" s="1267"/>
      <c r="E18" s="1267"/>
      <c r="F18" s="1267"/>
      <c r="G18" s="1267"/>
      <c r="H18" s="1267"/>
      <c r="I18" s="1267"/>
    </row>
    <row r="19" spans="1:9" ht="51" customHeight="1">
      <c r="A19" s="1231" t="s">
        <v>1567</v>
      </c>
      <c r="B19" s="1231"/>
      <c r="C19" s="1231"/>
      <c r="D19" s="1231"/>
      <c r="E19" s="1231"/>
      <c r="F19" s="1231"/>
      <c r="G19" s="1231"/>
      <c r="H19" s="1231"/>
      <c r="I19" s="1231"/>
    </row>
    <row r="20" spans="1:9" ht="21" customHeight="1">
      <c r="A20" s="1238" t="s">
        <v>1507</v>
      </c>
      <c r="B20" s="1238"/>
      <c r="C20" s="1238"/>
      <c r="D20" s="1238"/>
      <c r="E20" s="1238"/>
      <c r="F20" s="1238"/>
      <c r="G20" s="1238"/>
      <c r="H20" s="1238"/>
      <c r="I20" s="1238"/>
    </row>
    <row r="21" spans="1:9">
      <c r="A21" s="1231"/>
      <c r="B21" s="1231"/>
      <c r="C21" s="1231"/>
      <c r="D21" s="1231"/>
      <c r="E21" s="1231"/>
      <c r="F21" s="1231"/>
      <c r="G21" s="1231"/>
      <c r="H21" s="1231"/>
      <c r="I21" s="1231"/>
    </row>
    <row r="22" spans="1:9">
      <c r="A22" s="1231" t="s">
        <v>1568</v>
      </c>
      <c r="B22" s="1231"/>
      <c r="C22" s="1231"/>
      <c r="D22" s="1231"/>
      <c r="E22" s="1231"/>
      <c r="F22" s="1231"/>
      <c r="G22" s="1231"/>
      <c r="H22" s="1231"/>
      <c r="I22" s="1231"/>
    </row>
    <row r="23" spans="1:9">
      <c r="A23" s="1231" t="s">
        <v>1569</v>
      </c>
      <c r="B23" s="1231"/>
      <c r="C23" s="1231"/>
      <c r="D23" s="1231"/>
      <c r="E23" s="1231"/>
      <c r="F23" s="1231"/>
      <c r="G23" s="1231"/>
      <c r="H23" s="1231"/>
      <c r="I23" s="1231"/>
    </row>
    <row r="24" spans="1:9">
      <c r="A24" s="1231"/>
      <c r="B24" s="1231"/>
      <c r="C24" s="1231"/>
      <c r="D24" s="1231"/>
      <c r="E24" s="1231"/>
      <c r="F24" s="1231"/>
      <c r="G24" s="1231"/>
      <c r="H24" s="1231"/>
      <c r="I24" s="1231"/>
    </row>
    <row r="25" spans="1:9">
      <c r="A25" s="1231" t="s">
        <v>1570</v>
      </c>
      <c r="B25" s="1231"/>
      <c r="C25" s="1231"/>
      <c r="D25" s="1231"/>
      <c r="E25" s="1231"/>
      <c r="F25" s="1231"/>
      <c r="G25" s="1231"/>
      <c r="H25" s="1231"/>
      <c r="I25" s="1231"/>
    </row>
    <row r="26" spans="1:9">
      <c r="A26" s="1231"/>
      <c r="B26" s="1231"/>
      <c r="C26" s="1231"/>
      <c r="D26" s="1231"/>
      <c r="E26" s="1231"/>
      <c r="F26" s="1231"/>
      <c r="G26" s="1231"/>
      <c r="H26" s="1231"/>
      <c r="I26" s="1231"/>
    </row>
    <row r="27" spans="1:9" ht="18.75" customHeight="1">
      <c r="A27" s="1238" t="s">
        <v>1291</v>
      </c>
      <c r="B27" s="1238"/>
      <c r="C27" s="1238"/>
      <c r="D27" s="1238"/>
      <c r="E27" s="1238"/>
      <c r="F27" s="1238"/>
      <c r="G27" s="1238"/>
      <c r="H27" s="1238"/>
      <c r="I27" s="1238"/>
    </row>
    <row r="28" spans="1:9">
      <c r="A28" s="1231"/>
      <c r="B28" s="1231"/>
      <c r="C28" s="1231"/>
      <c r="D28" s="1231"/>
      <c r="E28" s="1231"/>
      <c r="F28" s="1231"/>
      <c r="G28" s="1231"/>
      <c r="H28" s="1231"/>
      <c r="I28" s="1231"/>
    </row>
    <row r="29" spans="1:9" ht="44.25" customHeight="1">
      <c r="A29" s="1231" t="s">
        <v>1508</v>
      </c>
      <c r="B29" s="1231"/>
      <c r="C29" s="1231"/>
      <c r="D29" s="1231"/>
      <c r="E29" s="1231"/>
      <c r="F29" s="1231"/>
      <c r="G29" s="1231"/>
      <c r="H29" s="1231"/>
      <c r="I29" s="1231"/>
    </row>
    <row r="30" spans="1:9">
      <c r="A30" s="1231"/>
      <c r="B30" s="1231"/>
      <c r="C30" s="1231"/>
      <c r="D30" s="1231"/>
      <c r="E30" s="1231"/>
      <c r="F30" s="1231"/>
      <c r="G30" s="1231"/>
      <c r="H30" s="1231"/>
      <c r="I30" s="1231"/>
    </row>
    <row r="31" spans="1:9" ht="45.75" customHeight="1">
      <c r="A31" s="1231" t="s">
        <v>1509</v>
      </c>
      <c r="B31" s="1231"/>
      <c r="C31" s="1231"/>
      <c r="D31" s="1231"/>
      <c r="E31" s="1231"/>
      <c r="F31" s="1231"/>
      <c r="G31" s="1231"/>
      <c r="H31" s="1231"/>
      <c r="I31" s="1231"/>
    </row>
    <row r="32" spans="1:9">
      <c r="A32" s="1231"/>
      <c r="B32" s="1231"/>
      <c r="C32" s="1231"/>
      <c r="D32" s="1231"/>
      <c r="E32" s="1231"/>
      <c r="F32" s="1231"/>
      <c r="G32" s="1231"/>
      <c r="H32" s="1231"/>
      <c r="I32" s="1231"/>
    </row>
    <row r="33" spans="1:9">
      <c r="A33" s="1238" t="s">
        <v>1510</v>
      </c>
      <c r="B33" s="1238"/>
      <c r="C33" s="1238"/>
      <c r="D33" s="1238"/>
      <c r="E33" s="1238"/>
      <c r="F33" s="1238"/>
      <c r="G33" s="1238"/>
      <c r="H33" s="1238"/>
      <c r="I33" s="1238"/>
    </row>
    <row r="34" spans="1:9">
      <c r="A34" s="1231"/>
      <c r="B34" s="1231"/>
      <c r="C34" s="1231"/>
      <c r="D34" s="1231"/>
      <c r="E34" s="1231"/>
      <c r="F34" s="1231"/>
      <c r="G34" s="1231"/>
      <c r="H34" s="1231"/>
      <c r="I34" s="1231"/>
    </row>
    <row r="35" spans="1:9" ht="87" customHeight="1">
      <c r="A35" s="1231" t="s">
        <v>1511</v>
      </c>
      <c r="B35" s="1231"/>
      <c r="C35" s="1231"/>
      <c r="D35" s="1231"/>
      <c r="E35" s="1231"/>
      <c r="F35" s="1231"/>
      <c r="G35" s="1231"/>
      <c r="H35" s="1231"/>
      <c r="I35" s="1231"/>
    </row>
    <row r="36" spans="1:9">
      <c r="A36" s="1231"/>
      <c r="B36" s="1231"/>
      <c r="C36" s="1231"/>
      <c r="D36" s="1231"/>
      <c r="E36" s="1231"/>
      <c r="F36" s="1231"/>
      <c r="G36" s="1231"/>
      <c r="H36" s="1231"/>
      <c r="I36" s="1231"/>
    </row>
    <row r="37" spans="1:9" ht="48" customHeight="1">
      <c r="A37" s="1231" t="s">
        <v>1512</v>
      </c>
      <c r="B37" s="1231"/>
      <c r="C37" s="1231"/>
      <c r="D37" s="1231"/>
      <c r="E37" s="1231"/>
      <c r="F37" s="1231"/>
      <c r="G37" s="1231"/>
      <c r="H37" s="1231"/>
      <c r="I37" s="1231"/>
    </row>
    <row r="38" spans="1:9">
      <c r="A38" s="1231"/>
      <c r="B38" s="1231"/>
      <c r="C38" s="1231"/>
      <c r="D38" s="1231"/>
      <c r="E38" s="1231"/>
      <c r="F38" s="1231"/>
      <c r="G38" s="1231"/>
      <c r="H38" s="1231"/>
      <c r="I38" s="1231"/>
    </row>
    <row r="39" spans="1:9" ht="37.5" customHeight="1">
      <c r="A39" s="1231" t="s">
        <v>1687</v>
      </c>
      <c r="B39" s="1231"/>
      <c r="C39" s="1231"/>
      <c r="D39" s="1231"/>
      <c r="E39" s="1231"/>
      <c r="F39" s="1231"/>
      <c r="G39" s="1231"/>
      <c r="H39" s="1231"/>
      <c r="I39" s="1231"/>
    </row>
    <row r="40" spans="1:9">
      <c r="A40" s="1231"/>
      <c r="B40" s="1231"/>
      <c r="C40" s="1231"/>
      <c r="D40" s="1231"/>
      <c r="E40" s="1231"/>
      <c r="F40" s="1231"/>
      <c r="G40" s="1231"/>
      <c r="H40" s="1231"/>
      <c r="I40" s="1231"/>
    </row>
    <row r="41" spans="1:9" ht="13.5" thickBot="1">
      <c r="A41" s="1238" t="s">
        <v>1513</v>
      </c>
      <c r="B41" s="1238"/>
      <c r="C41" s="1238"/>
      <c r="D41" s="1238"/>
      <c r="E41" s="1238"/>
      <c r="F41" s="1238"/>
      <c r="G41" s="1238"/>
      <c r="H41" s="1238"/>
      <c r="I41" s="1238"/>
    </row>
    <row r="42" spans="1:9" ht="18" customHeight="1">
      <c r="A42" s="1281" t="s">
        <v>1571</v>
      </c>
      <c r="B42" s="1272" t="s">
        <v>1431</v>
      </c>
      <c r="C42" s="1272" t="s">
        <v>579</v>
      </c>
      <c r="D42" s="1272" t="s">
        <v>1482</v>
      </c>
      <c r="E42" s="1272" t="s">
        <v>817</v>
      </c>
      <c r="F42" s="1272" t="s">
        <v>1514</v>
      </c>
      <c r="G42" s="1272" t="s">
        <v>1484</v>
      </c>
      <c r="H42" s="1274" t="s">
        <v>1515</v>
      </c>
      <c r="I42" s="1276" t="s">
        <v>1516</v>
      </c>
    </row>
    <row r="43" spans="1:9" ht="22.5" customHeight="1" thickBot="1">
      <c r="A43" s="1282"/>
      <c r="B43" s="1273"/>
      <c r="C43" s="1273"/>
      <c r="D43" s="1273"/>
      <c r="E43" s="1273"/>
      <c r="F43" s="1273"/>
      <c r="G43" s="1273"/>
      <c r="H43" s="1275"/>
      <c r="I43" s="1277"/>
    </row>
    <row r="44" spans="1:9" ht="26.25" thickBot="1">
      <c r="A44" s="98" t="s">
        <v>1517</v>
      </c>
      <c r="B44" s="99" t="s">
        <v>341</v>
      </c>
      <c r="C44" s="100"/>
      <c r="D44" s="101"/>
      <c r="E44" s="102" t="s">
        <v>1518</v>
      </c>
      <c r="F44" s="99" t="s">
        <v>3</v>
      </c>
      <c r="G44" s="103">
        <v>962</v>
      </c>
      <c r="H44" s="104">
        <v>644459</v>
      </c>
      <c r="I44" s="104">
        <v>2525717</v>
      </c>
    </row>
    <row r="45" spans="1:9" ht="51.75" thickBot="1">
      <c r="A45" s="98" t="s">
        <v>1519</v>
      </c>
      <c r="B45" s="99" t="s">
        <v>71</v>
      </c>
      <c r="C45" s="100"/>
      <c r="D45" s="100"/>
      <c r="E45" s="102" t="s">
        <v>1520</v>
      </c>
      <c r="F45" s="99" t="s">
        <v>3</v>
      </c>
      <c r="G45" s="104">
        <v>2143</v>
      </c>
      <c r="H45" s="105">
        <v>1843406</v>
      </c>
      <c r="I45" s="105">
        <v>11386087</v>
      </c>
    </row>
    <row r="46" spans="1:9" ht="26.25" thickBot="1">
      <c r="A46" s="106" t="s">
        <v>407</v>
      </c>
      <c r="B46" s="107" t="s">
        <v>408</v>
      </c>
      <c r="C46" s="100"/>
      <c r="D46" s="101"/>
      <c r="E46" s="102" t="s">
        <v>409</v>
      </c>
      <c r="F46" s="102" t="s">
        <v>3</v>
      </c>
      <c r="G46" s="103">
        <v>691</v>
      </c>
      <c r="H46" s="105">
        <v>217265</v>
      </c>
      <c r="I46" s="105">
        <v>2420221</v>
      </c>
    </row>
    <row r="47" spans="1:9" ht="26.25" thickBot="1">
      <c r="A47" s="106" t="s">
        <v>1521</v>
      </c>
      <c r="B47" s="107" t="s">
        <v>279</v>
      </c>
      <c r="C47" s="100"/>
      <c r="D47" s="100"/>
      <c r="E47" s="102" t="s">
        <v>1522</v>
      </c>
      <c r="F47" s="102" t="s">
        <v>3</v>
      </c>
      <c r="G47" s="103">
        <v>342</v>
      </c>
      <c r="H47" s="104">
        <v>334846</v>
      </c>
      <c r="I47" s="104">
        <v>2032661</v>
      </c>
    </row>
    <row r="48" spans="1:9" ht="35.25" customHeight="1" thickBot="1">
      <c r="A48" s="1278" t="s">
        <v>1523</v>
      </c>
      <c r="B48" s="1279"/>
      <c r="C48" s="1279"/>
      <c r="D48" s="1279"/>
      <c r="E48" s="1279"/>
      <c r="F48" s="1279"/>
      <c r="G48" s="1279"/>
      <c r="H48" s="1279"/>
      <c r="I48" s="1280"/>
    </row>
    <row r="49" spans="1:9" ht="35.25" customHeight="1" thickBot="1">
      <c r="A49" s="106" t="s">
        <v>1524</v>
      </c>
      <c r="B49" s="1269" t="s">
        <v>1525</v>
      </c>
      <c r="C49" s="1270"/>
      <c r="D49" s="1271"/>
      <c r="E49" s="108"/>
      <c r="F49" s="108"/>
      <c r="G49" s="108"/>
      <c r="H49" s="108"/>
      <c r="I49" s="109">
        <v>250123</v>
      </c>
    </row>
    <row r="50" spans="1:9" ht="35.25" customHeight="1" thickBot="1">
      <c r="A50" s="106" t="s">
        <v>1526</v>
      </c>
      <c r="B50" s="1269" t="s">
        <v>1527</v>
      </c>
      <c r="C50" s="1270"/>
      <c r="D50" s="1271"/>
      <c r="E50" s="108"/>
      <c r="F50" s="108"/>
      <c r="G50" s="108"/>
      <c r="H50" s="108"/>
      <c r="I50" s="109">
        <v>1496123</v>
      </c>
    </row>
    <row r="51" spans="1:9" ht="35.25" customHeight="1" thickBot="1">
      <c r="A51" s="106" t="s">
        <v>1528</v>
      </c>
      <c r="B51" s="1269" t="s">
        <v>1529</v>
      </c>
      <c r="C51" s="1270"/>
      <c r="D51" s="1271"/>
      <c r="E51" s="108"/>
      <c r="F51" s="108"/>
      <c r="G51" s="108"/>
      <c r="H51" s="108"/>
      <c r="I51" s="109">
        <v>252123</v>
      </c>
    </row>
    <row r="52" spans="1:9" ht="35.25" customHeight="1" thickBot="1">
      <c r="A52" s="106" t="s">
        <v>1530</v>
      </c>
      <c r="B52" s="1269" t="s">
        <v>1531</v>
      </c>
      <c r="C52" s="1270"/>
      <c r="D52" s="1271"/>
      <c r="E52" s="108"/>
      <c r="F52" s="108"/>
      <c r="G52" s="108"/>
      <c r="H52" s="108"/>
      <c r="I52" s="109">
        <v>214123</v>
      </c>
    </row>
  </sheetData>
  <sheetProtection algorithmName="SHA-512" hashValue="vrvvIrm9sUw2llCf498PQ6Y71D/R3mutHseo78Nh4cXQSzDNXZmFqq1MBeu7Xj3E0MfWHCWlBorMHHtmxxhZ5A==" saltValue="NXkcWAo6S+3FRMT7mCGaxA==" spinCount="100000" sheet="1" objects="1" scenarios="1"/>
  <mergeCells count="55">
    <mergeCell ref="B51:D51"/>
    <mergeCell ref="B52:D52"/>
    <mergeCell ref="G42:G43"/>
    <mergeCell ref="H42:H43"/>
    <mergeCell ref="I42:I43"/>
    <mergeCell ref="A48:I48"/>
    <mergeCell ref="B49:D49"/>
    <mergeCell ref="B50:D50"/>
    <mergeCell ref="A42:A43"/>
    <mergeCell ref="B42:B43"/>
    <mergeCell ref="C42:C43"/>
    <mergeCell ref="D42:D43"/>
    <mergeCell ref="E42:E43"/>
    <mergeCell ref="F42:F43"/>
    <mergeCell ref="A1:I1"/>
    <mergeCell ref="A2:I2"/>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A19:I19"/>
    <mergeCell ref="A20:I20"/>
    <mergeCell ref="A21:I21"/>
    <mergeCell ref="A22:I22"/>
    <mergeCell ref="A23:I23"/>
    <mergeCell ref="A24:I24"/>
    <mergeCell ref="A25:I25"/>
    <mergeCell ref="A26:I26"/>
    <mergeCell ref="A27:I27"/>
    <mergeCell ref="A28:I28"/>
    <mergeCell ref="A29:I29"/>
    <mergeCell ref="A30:I30"/>
    <mergeCell ref="A31:I31"/>
    <mergeCell ref="A32:I32"/>
    <mergeCell ref="A33:I33"/>
    <mergeCell ref="A34:I34"/>
    <mergeCell ref="A35:I35"/>
    <mergeCell ref="A41:I41"/>
    <mergeCell ref="A36:I36"/>
    <mergeCell ref="A37:I37"/>
    <mergeCell ref="A38:I38"/>
    <mergeCell ref="A39:I39"/>
    <mergeCell ref="A40:I40"/>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95"/>
  <sheetViews>
    <sheetView topLeftCell="A39" zoomScaleNormal="100" workbookViewId="0">
      <selection activeCell="A46" sqref="A46"/>
    </sheetView>
  </sheetViews>
  <sheetFormatPr defaultColWidth="9.140625" defaultRowHeight="12.75"/>
  <cols>
    <col min="1" max="1" width="84.85546875" style="35" customWidth="1"/>
    <col min="2" max="16384" width="9.140625" style="35"/>
  </cols>
  <sheetData>
    <row r="1" spans="1:9" ht="15">
      <c r="A1" s="360" t="s">
        <v>1292</v>
      </c>
      <c r="B1" s="360"/>
      <c r="C1" s="251" t="str">
        <f ca="1">HYPERLINK(MID(CELL("filename",$A$1),FIND("[",CELL("filename",$A$1)),FIND("]",CELL("filename",$A$1))-FIND("[",CELL("filename",$A$1))+1)&amp;"'"&amp;'Document Layout &amp; Tab Objective'!$A$3&amp;"'!A1","Return to Document Overview")</f>
        <v>Return to Document Overview</v>
      </c>
      <c r="D1" s="360"/>
      <c r="E1" s="360"/>
      <c r="F1" s="360"/>
      <c r="G1" s="360"/>
      <c r="H1" s="360"/>
      <c r="I1" s="360"/>
    </row>
    <row r="2" spans="1:9" ht="15">
      <c r="A2" s="358"/>
      <c r="C2" s="251" t="str">
        <f ca="1">HYPERLINK(MID(CELL("filename",$A$1),FIND("[",CELL("filename",$A$1)),FIND("]",CELL("filename",$A$1))-FIND("[",CELL("filename",$A$1))+1)&amp;"'Appendix-Data Integrity-Content'!A1","Return to Appendix")</f>
        <v>Return to Appendix</v>
      </c>
    </row>
    <row r="3" spans="1:9">
      <c r="A3" s="360" t="s">
        <v>1277</v>
      </c>
    </row>
    <row r="4" spans="1:9">
      <c r="A4" s="360"/>
    </row>
    <row r="5" spans="1:9" ht="63.75">
      <c r="A5" s="360" t="s">
        <v>1549</v>
      </c>
    </row>
    <row r="6" spans="1:9">
      <c r="A6" s="141"/>
    </row>
    <row r="7" spans="1:9">
      <c r="A7" s="141" t="s">
        <v>1532</v>
      </c>
    </row>
    <row r="8" spans="1:9">
      <c r="A8" s="141"/>
    </row>
    <row r="9" spans="1:9">
      <c r="A9" s="152" t="s">
        <v>1293</v>
      </c>
    </row>
    <row r="10" spans="1:9">
      <c r="A10" s="360"/>
    </row>
    <row r="11" spans="1:9">
      <c r="A11" s="360" t="s">
        <v>1533</v>
      </c>
    </row>
    <row r="12" spans="1:9">
      <c r="A12" s="360"/>
    </row>
    <row r="13" spans="1:9" ht="51">
      <c r="A13" s="141" t="s">
        <v>1550</v>
      </c>
    </row>
    <row r="14" spans="1:9">
      <c r="A14" s="141"/>
    </row>
    <row r="15" spans="1:9" ht="63.75">
      <c r="A15" s="141" t="s">
        <v>1534</v>
      </c>
    </row>
    <row r="16" spans="1:9">
      <c r="A16" s="141"/>
    </row>
    <row r="17" spans="1:1">
      <c r="A17" s="360" t="s">
        <v>1535</v>
      </c>
    </row>
    <row r="18" spans="1:1">
      <c r="A18" s="141"/>
    </row>
    <row r="19" spans="1:1" ht="51">
      <c r="A19" s="141" t="s">
        <v>1551</v>
      </c>
    </row>
    <row r="20" spans="1:1">
      <c r="A20" s="137"/>
    </row>
    <row r="21" spans="1:1">
      <c r="A21" s="141" t="s">
        <v>1536</v>
      </c>
    </row>
    <row r="22" spans="1:1">
      <c r="A22" s="141"/>
    </row>
    <row r="23" spans="1:1" ht="25.5">
      <c r="A23" s="141" t="s">
        <v>1537</v>
      </c>
    </row>
    <row r="24" spans="1:1">
      <c r="A24" s="141"/>
    </row>
    <row r="25" spans="1:1">
      <c r="A25" s="153" t="s">
        <v>1688</v>
      </c>
    </row>
    <row r="26" spans="1:1">
      <c r="A26" s="141"/>
    </row>
    <row r="27" spans="1:1" ht="25.5">
      <c r="A27" s="153" t="s">
        <v>1689</v>
      </c>
    </row>
    <row r="28" spans="1:1">
      <c r="A28" s="154"/>
    </row>
    <row r="29" spans="1:1" ht="25.5">
      <c r="A29" s="153" t="s">
        <v>1690</v>
      </c>
    </row>
    <row r="30" spans="1:1" ht="38.25">
      <c r="A30" s="155" t="s">
        <v>1552</v>
      </c>
    </row>
    <row r="31" spans="1:1">
      <c r="A31" s="141"/>
    </row>
    <row r="32" spans="1:1">
      <c r="A32" s="360" t="s">
        <v>1538</v>
      </c>
    </row>
    <row r="33" spans="1:1">
      <c r="A33" s="360"/>
    </row>
    <row r="34" spans="1:1" ht="38.25">
      <c r="A34" s="141" t="s">
        <v>1539</v>
      </c>
    </row>
    <row r="35" spans="1:1">
      <c r="A35" s="141"/>
    </row>
    <row r="36" spans="1:1" ht="38.25">
      <c r="A36" s="153" t="s">
        <v>1691</v>
      </c>
    </row>
    <row r="37" spans="1:1">
      <c r="A37" s="141"/>
    </row>
    <row r="38" spans="1:1" ht="38.25">
      <c r="A38" s="153" t="s">
        <v>1692</v>
      </c>
    </row>
    <row r="39" spans="1:1">
      <c r="A39" s="154"/>
    </row>
    <row r="40" spans="1:1" ht="38.25">
      <c r="A40" s="153" t="s">
        <v>1693</v>
      </c>
    </row>
    <row r="41" spans="1:1">
      <c r="A41" s="137"/>
    </row>
    <row r="42" spans="1:1" ht="25.5">
      <c r="A42" s="153" t="s">
        <v>1694</v>
      </c>
    </row>
    <row r="43" spans="1:1">
      <c r="A43" s="137"/>
    </row>
    <row r="44" spans="1:1">
      <c r="A44" s="152" t="s">
        <v>1540</v>
      </c>
    </row>
    <row r="45" spans="1:1">
      <c r="A45" s="360"/>
    </row>
    <row r="46" spans="1:1" ht="127.5">
      <c r="A46" s="155" t="s">
        <v>2611</v>
      </c>
    </row>
    <row r="47" spans="1:1">
      <c r="A47" s="154"/>
    </row>
    <row r="48" spans="1:1" ht="38.25">
      <c r="A48" s="155" t="s">
        <v>1553</v>
      </c>
    </row>
    <row r="49" spans="1:1">
      <c r="A49" s="154"/>
    </row>
    <row r="50" spans="1:1" ht="76.5">
      <c r="A50" s="155" t="s">
        <v>1554</v>
      </c>
    </row>
    <row r="51" spans="1:1">
      <c r="A51" s="154"/>
    </row>
    <row r="52" spans="1:1" ht="38.25">
      <c r="A52" s="156" t="s">
        <v>1555</v>
      </c>
    </row>
    <row r="53" spans="1:1">
      <c r="A53" s="154"/>
    </row>
    <row r="54" spans="1:1" ht="51">
      <c r="A54" s="155" t="s">
        <v>1556</v>
      </c>
    </row>
    <row r="55" spans="1:1">
      <c r="A55" s="137"/>
    </row>
    <row r="56" spans="1:1" ht="38.25">
      <c r="A56" s="155" t="s">
        <v>1557</v>
      </c>
    </row>
    <row r="57" spans="1:1">
      <c r="A57" s="157"/>
    </row>
    <row r="58" spans="1:1" ht="63.75">
      <c r="A58" s="158" t="s">
        <v>1558</v>
      </c>
    </row>
    <row r="59" spans="1:1">
      <c r="A59" s="155" t="s">
        <v>1541</v>
      </c>
    </row>
    <row r="60" spans="1:1">
      <c r="A60" s="154"/>
    </row>
    <row r="61" spans="1:1" ht="63.75">
      <c r="A61" s="155" t="s">
        <v>1695</v>
      </c>
    </row>
    <row r="62" spans="1:1">
      <c r="A62" s="154"/>
    </row>
    <row r="63" spans="1:1">
      <c r="A63" s="155" t="s">
        <v>1542</v>
      </c>
    </row>
    <row r="64" spans="1:1">
      <c r="A64" s="154"/>
    </row>
    <row r="65" spans="1:1">
      <c r="A65" s="155" t="s">
        <v>1543</v>
      </c>
    </row>
    <row r="66" spans="1:1">
      <c r="A66" s="154"/>
    </row>
    <row r="67" spans="1:1" ht="25.5">
      <c r="A67" s="155" t="s">
        <v>1544</v>
      </c>
    </row>
    <row r="68" spans="1:1">
      <c r="A68" s="154"/>
    </row>
    <row r="69" spans="1:1" ht="38.25">
      <c r="A69" s="155" t="s">
        <v>1545</v>
      </c>
    </row>
    <row r="70" spans="1:1">
      <c r="A70" s="154"/>
    </row>
    <row r="71" spans="1:1" ht="76.5">
      <c r="A71" s="155" t="s">
        <v>1559</v>
      </c>
    </row>
    <row r="72" spans="1:1">
      <c r="A72" s="137"/>
    </row>
    <row r="73" spans="1:1" ht="25.5">
      <c r="A73" s="155" t="s">
        <v>1560</v>
      </c>
    </row>
    <row r="74" spans="1:1">
      <c r="A74" s="155"/>
    </row>
    <row r="75" spans="1:1" ht="76.5">
      <c r="A75" s="155" t="s">
        <v>1561</v>
      </c>
    </row>
    <row r="76" spans="1:1">
      <c r="A76" s="154"/>
    </row>
    <row r="77" spans="1:1" ht="38.25">
      <c r="A77" s="155" t="s">
        <v>1546</v>
      </c>
    </row>
    <row r="78" spans="1:1">
      <c r="A78" s="351"/>
    </row>
    <row r="79" spans="1:1" ht="63.75">
      <c r="A79" s="155" t="s">
        <v>1562</v>
      </c>
    </row>
    <row r="80" spans="1:1">
      <c r="A80" s="154"/>
    </row>
    <row r="81" spans="1:1" ht="76.5">
      <c r="A81" s="155" t="s">
        <v>1563</v>
      </c>
    </row>
    <row r="82" spans="1:1">
      <c r="A82" s="157"/>
    </row>
    <row r="83" spans="1:1" ht="25.5">
      <c r="A83" s="360" t="s">
        <v>1547</v>
      </c>
    </row>
    <row r="84" spans="1:1">
      <c r="A84" s="141"/>
    </row>
    <row r="85" spans="1:1" ht="38.25">
      <c r="A85" s="355" t="s">
        <v>1696</v>
      </c>
    </row>
    <row r="86" spans="1:1">
      <c r="A86" s="137"/>
    </row>
    <row r="87" spans="1:1" ht="38.25">
      <c r="A87" s="355" t="s">
        <v>1697</v>
      </c>
    </row>
    <row r="88" spans="1:1">
      <c r="A88" s="154"/>
    </row>
    <row r="89" spans="1:1" ht="38.25">
      <c r="A89" s="159" t="s">
        <v>1698</v>
      </c>
    </row>
    <row r="90" spans="1:1">
      <c r="A90" s="160"/>
    </row>
    <row r="91" spans="1:1" ht="51">
      <c r="A91" s="153" t="s">
        <v>1699</v>
      </c>
    </row>
    <row r="92" spans="1:1">
      <c r="A92" s="141"/>
    </row>
    <row r="93" spans="1:1">
      <c r="A93" s="141"/>
    </row>
    <row r="94" spans="1:1">
      <c r="A94" s="161" t="s">
        <v>1548</v>
      </c>
    </row>
    <row r="95" spans="1:1">
      <c r="A95" s="97"/>
    </row>
  </sheetData>
  <sheetProtection algorithmName="SHA-512" hashValue="4mTKqQ2jRNd9c146vnwKBdNkBEy3gl8QfbDv8rzhfTGZliCbo5G1lekPep/vV+7ebVDD6XDfMiU8VuqtVzUlPQ==" saltValue="l+ISDfRByRkowlEWsgTJxw==" spinCount="100000" sheet="1" objects="1" scenarios="1"/>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G225"/>
  <sheetViews>
    <sheetView tabSelected="1" zoomScaleNormal="100" workbookViewId="0">
      <pane ySplit="4" topLeftCell="A214" activePane="bottomLeft" state="frozen"/>
      <selection activeCell="C31" sqref="C31"/>
      <selection pane="bottomLeft" activeCell="C230" sqref="C230"/>
    </sheetView>
  </sheetViews>
  <sheetFormatPr defaultColWidth="9.140625" defaultRowHeight="15"/>
  <cols>
    <col min="1" max="1" width="9.140625" style="27"/>
    <col min="2" max="2" width="19.5703125" style="425" customWidth="1"/>
    <col min="3" max="3" width="58.85546875" style="27" customWidth="1"/>
    <col min="4" max="4" width="23.42578125" style="27" customWidth="1"/>
    <col min="5" max="5" width="42.5703125" style="27" customWidth="1"/>
    <col min="6" max="16384" width="9.140625" style="27"/>
  </cols>
  <sheetData>
    <row r="1" spans="1:7">
      <c r="A1" s="331" t="s">
        <v>152</v>
      </c>
      <c r="B1" s="418"/>
      <c r="C1" s="332"/>
      <c r="D1" s="332"/>
      <c r="E1" s="333"/>
      <c r="G1" s="251" t="str">
        <f ca="1">HYPERLINK(MID(CELL("filename",$A$1),FIND("[",CELL("filename",$A$1)),FIND("]",CELL("filename",$A$1))-FIND("[",CELL("filename",$A$1))+1)&amp;"'"&amp;'Document Layout &amp; Tab Objective'!$A$3&amp;"'!A1","Return to Document Overview")</f>
        <v>Return to Document Overview</v>
      </c>
    </row>
    <row r="2" spans="1:7">
      <c r="A2" s="334" t="s">
        <v>1866</v>
      </c>
      <c r="B2" s="419"/>
      <c r="C2" s="82"/>
      <c r="D2" s="82"/>
      <c r="E2" s="335"/>
    </row>
    <row r="3" spans="1:7">
      <c r="A3" s="336" t="s">
        <v>2003</v>
      </c>
      <c r="B3" s="420"/>
      <c r="C3" s="187"/>
      <c r="D3" s="187"/>
      <c r="E3" s="337"/>
    </row>
    <row r="4" spans="1:7" s="330" customFormat="1" ht="12.75">
      <c r="A4" s="140" t="s">
        <v>2205</v>
      </c>
      <c r="B4" s="140" t="s">
        <v>2197</v>
      </c>
      <c r="C4" s="140" t="s">
        <v>2005</v>
      </c>
      <c r="D4" s="140" t="s">
        <v>2006</v>
      </c>
      <c r="E4" s="140" t="s">
        <v>883</v>
      </c>
    </row>
    <row r="5" spans="1:7" s="330" customFormat="1" ht="102">
      <c r="A5" s="342">
        <v>1</v>
      </c>
      <c r="B5" s="421" t="s">
        <v>764</v>
      </c>
      <c r="C5" s="343" t="s">
        <v>2008</v>
      </c>
      <c r="D5" s="344">
        <v>44377</v>
      </c>
      <c r="E5" s="343" t="s">
        <v>2009</v>
      </c>
    </row>
    <row r="6" spans="1:7" s="330" customFormat="1" ht="12.75">
      <c r="A6" s="342">
        <v>2</v>
      </c>
      <c r="B6" s="421" t="s">
        <v>2003</v>
      </c>
      <c r="C6" s="343" t="s">
        <v>2026</v>
      </c>
      <c r="D6" s="344">
        <v>44377</v>
      </c>
      <c r="E6" s="343" t="s">
        <v>2013</v>
      </c>
    </row>
    <row r="7" spans="1:7" s="330" customFormat="1" ht="89.25">
      <c r="A7" s="342">
        <v>3</v>
      </c>
      <c r="B7" s="421" t="s">
        <v>2198</v>
      </c>
      <c r="C7" s="343" t="s">
        <v>2010</v>
      </c>
      <c r="D7" s="344">
        <v>44377</v>
      </c>
      <c r="E7" s="343" t="s">
        <v>2011</v>
      </c>
    </row>
    <row r="8" spans="1:7" s="330" customFormat="1" ht="12.75">
      <c r="A8" s="342">
        <v>4</v>
      </c>
      <c r="B8" s="421" t="s">
        <v>2198</v>
      </c>
      <c r="C8" s="343" t="s">
        <v>2012</v>
      </c>
      <c r="D8" s="344">
        <v>44377</v>
      </c>
      <c r="E8" s="343" t="s">
        <v>2014</v>
      </c>
    </row>
    <row r="9" spans="1:7" s="330" customFormat="1" ht="89.25">
      <c r="A9" s="342">
        <v>5</v>
      </c>
      <c r="B9" s="421"/>
      <c r="C9" s="343" t="s">
        <v>2007</v>
      </c>
      <c r="D9" s="344">
        <v>44377</v>
      </c>
      <c r="E9" s="343" t="s">
        <v>1998</v>
      </c>
    </row>
    <row r="10" spans="1:7" s="330" customFormat="1" ht="153">
      <c r="A10" s="342">
        <v>6</v>
      </c>
      <c r="B10" s="421" t="s">
        <v>2198</v>
      </c>
      <c r="C10" s="343" t="s">
        <v>2015</v>
      </c>
      <c r="D10" s="344">
        <v>44377</v>
      </c>
      <c r="E10" s="343" t="s">
        <v>2016</v>
      </c>
    </row>
    <row r="11" spans="1:7">
      <c r="A11" s="342">
        <v>7</v>
      </c>
      <c r="B11" s="421" t="s">
        <v>2198</v>
      </c>
      <c r="C11" s="343" t="s">
        <v>2017</v>
      </c>
      <c r="D11" s="344">
        <v>44377</v>
      </c>
      <c r="E11" s="343" t="s">
        <v>2019</v>
      </c>
    </row>
    <row r="12" spans="1:7" s="330" customFormat="1" ht="12.75">
      <c r="A12" s="342">
        <v>8</v>
      </c>
      <c r="B12" s="421" t="s">
        <v>2198</v>
      </c>
      <c r="C12" s="343" t="s">
        <v>2018</v>
      </c>
      <c r="D12" s="344">
        <v>44377</v>
      </c>
      <c r="E12" s="343" t="s">
        <v>2020</v>
      </c>
    </row>
    <row r="13" spans="1:7" ht="89.25">
      <c r="A13" s="342">
        <v>9</v>
      </c>
      <c r="B13" s="421" t="s">
        <v>2198</v>
      </c>
      <c r="C13" s="343" t="s">
        <v>2025</v>
      </c>
      <c r="D13" s="344">
        <v>44377</v>
      </c>
      <c r="E13" s="343" t="s">
        <v>2021</v>
      </c>
    </row>
    <row r="14" spans="1:7">
      <c r="A14" s="342">
        <v>10</v>
      </c>
      <c r="B14" s="421" t="s">
        <v>2198</v>
      </c>
      <c r="C14" s="343" t="s">
        <v>2022</v>
      </c>
      <c r="D14" s="344">
        <v>44377</v>
      </c>
      <c r="E14" s="343" t="s">
        <v>2023</v>
      </c>
    </row>
    <row r="15" spans="1:7" ht="89.25">
      <c r="A15" s="342">
        <v>11</v>
      </c>
      <c r="B15" s="421" t="s">
        <v>2199</v>
      </c>
      <c r="C15" s="343" t="s">
        <v>2024</v>
      </c>
      <c r="D15" s="344">
        <v>44377</v>
      </c>
      <c r="E15" s="343" t="s">
        <v>2021</v>
      </c>
    </row>
    <row r="16" spans="1:7" ht="51">
      <c r="A16" s="342">
        <v>12</v>
      </c>
      <c r="B16" s="421" t="s">
        <v>2198</v>
      </c>
      <c r="C16" s="343" t="s">
        <v>2034</v>
      </c>
      <c r="D16" s="344">
        <v>44377</v>
      </c>
      <c r="E16" s="343" t="s">
        <v>2035</v>
      </c>
    </row>
    <row r="17" spans="1:5" ht="51">
      <c r="A17" s="342">
        <v>13</v>
      </c>
      <c r="B17" s="421" t="s">
        <v>2198</v>
      </c>
      <c r="C17" s="343" t="s">
        <v>2036</v>
      </c>
      <c r="D17" s="344">
        <v>44389</v>
      </c>
      <c r="E17" s="343" t="s">
        <v>2037</v>
      </c>
    </row>
    <row r="18" spans="1:5" ht="25.5">
      <c r="A18" s="342">
        <v>14</v>
      </c>
      <c r="B18" s="421" t="s">
        <v>2198</v>
      </c>
      <c r="C18" s="343" t="s">
        <v>2042</v>
      </c>
      <c r="D18" s="344">
        <v>44389</v>
      </c>
      <c r="E18" s="343" t="s">
        <v>2041</v>
      </c>
    </row>
    <row r="19" spans="1:5" ht="25.5">
      <c r="A19" s="342">
        <v>15</v>
      </c>
      <c r="B19" s="421" t="s">
        <v>2198</v>
      </c>
      <c r="C19" s="343" t="s">
        <v>2042</v>
      </c>
      <c r="D19" s="344">
        <v>44389</v>
      </c>
      <c r="E19" s="343" t="s">
        <v>2041</v>
      </c>
    </row>
    <row r="20" spans="1:5">
      <c r="A20" s="342">
        <v>16</v>
      </c>
      <c r="B20" s="421" t="s">
        <v>2198</v>
      </c>
      <c r="C20" s="348" t="s">
        <v>2039</v>
      </c>
      <c r="D20" s="344">
        <v>44389</v>
      </c>
      <c r="E20" s="343" t="s">
        <v>2038</v>
      </c>
    </row>
    <row r="21" spans="1:5">
      <c r="A21" s="342">
        <v>17</v>
      </c>
      <c r="B21" s="421" t="s">
        <v>2198</v>
      </c>
      <c r="C21" s="348" t="s">
        <v>2043</v>
      </c>
      <c r="D21" s="344">
        <v>44392</v>
      </c>
      <c r="E21" s="343" t="s">
        <v>2044</v>
      </c>
    </row>
    <row r="22" spans="1:5" ht="25.5">
      <c r="A22" s="342">
        <v>18</v>
      </c>
      <c r="B22" s="421" t="s">
        <v>2200</v>
      </c>
      <c r="C22" s="348" t="s">
        <v>2051</v>
      </c>
      <c r="D22" s="344">
        <v>44392</v>
      </c>
      <c r="E22" s="343" t="s">
        <v>2065</v>
      </c>
    </row>
    <row r="23" spans="1:5" ht="25.5">
      <c r="A23" s="342">
        <v>19</v>
      </c>
      <c r="B23" s="421" t="s">
        <v>2198</v>
      </c>
      <c r="C23" s="348" t="s">
        <v>2052</v>
      </c>
      <c r="D23" s="344">
        <v>44392</v>
      </c>
      <c r="E23" s="343" t="s">
        <v>2045</v>
      </c>
    </row>
    <row r="24" spans="1:5" ht="25.5">
      <c r="A24" s="342">
        <v>20</v>
      </c>
      <c r="B24" s="421" t="s">
        <v>2198</v>
      </c>
      <c r="C24" s="348" t="s">
        <v>2053</v>
      </c>
      <c r="D24" s="344">
        <v>44392</v>
      </c>
      <c r="E24" s="343" t="s">
        <v>2048</v>
      </c>
    </row>
    <row r="25" spans="1:5" ht="25.5">
      <c r="A25" s="342">
        <v>21</v>
      </c>
      <c r="B25" s="421" t="s">
        <v>1261</v>
      </c>
      <c r="C25" s="348" t="s">
        <v>2201</v>
      </c>
      <c r="D25" s="344">
        <v>44392</v>
      </c>
      <c r="E25" s="343" t="s">
        <v>2048</v>
      </c>
    </row>
    <row r="26" spans="1:5">
      <c r="A26" s="342">
        <v>22</v>
      </c>
      <c r="B26" s="421" t="s">
        <v>2198</v>
      </c>
      <c r="C26" s="348" t="s">
        <v>2057</v>
      </c>
      <c r="D26" s="344">
        <v>44393</v>
      </c>
      <c r="E26" s="343" t="s">
        <v>2058</v>
      </c>
    </row>
    <row r="27" spans="1:5" ht="51">
      <c r="A27" s="342">
        <v>23</v>
      </c>
      <c r="B27" s="421" t="s">
        <v>2198</v>
      </c>
      <c r="C27" s="348" t="s">
        <v>2066</v>
      </c>
      <c r="D27" s="344">
        <v>44393</v>
      </c>
      <c r="E27" s="343" t="s">
        <v>2059</v>
      </c>
    </row>
    <row r="28" spans="1:5">
      <c r="A28" s="342">
        <v>24</v>
      </c>
      <c r="B28" s="421" t="s">
        <v>2198</v>
      </c>
      <c r="C28" s="348" t="s">
        <v>2067</v>
      </c>
      <c r="D28" s="344">
        <v>44393</v>
      </c>
      <c r="E28" s="343" t="s">
        <v>2061</v>
      </c>
    </row>
    <row r="29" spans="1:5" ht="38.25">
      <c r="A29" s="342">
        <v>25</v>
      </c>
      <c r="B29" s="421" t="s">
        <v>2198</v>
      </c>
      <c r="C29" s="348" t="s">
        <v>2062</v>
      </c>
      <c r="D29" s="344">
        <v>44393</v>
      </c>
      <c r="E29" s="343" t="s">
        <v>2063</v>
      </c>
    </row>
    <row r="30" spans="1:5" ht="25.5">
      <c r="A30" s="342">
        <v>26</v>
      </c>
      <c r="B30" s="421" t="s">
        <v>2198</v>
      </c>
      <c r="C30" s="348" t="s">
        <v>2064</v>
      </c>
      <c r="D30" s="344">
        <v>44396</v>
      </c>
      <c r="E30" s="343" t="s">
        <v>2023</v>
      </c>
    </row>
    <row r="31" spans="1:5" ht="25.5">
      <c r="A31" s="342">
        <v>27</v>
      </c>
      <c r="B31" s="421" t="s">
        <v>2200</v>
      </c>
      <c r="C31" s="348" t="s">
        <v>2070</v>
      </c>
      <c r="D31" s="344">
        <v>44398</v>
      </c>
      <c r="E31" s="343" t="s">
        <v>2023</v>
      </c>
    </row>
    <row r="32" spans="1:5" ht="25.5">
      <c r="A32" s="342">
        <v>28</v>
      </c>
      <c r="B32" s="421" t="s">
        <v>2202</v>
      </c>
      <c r="C32" s="348" t="s">
        <v>2074</v>
      </c>
      <c r="D32" s="344">
        <v>44400</v>
      </c>
      <c r="E32" s="343" t="s">
        <v>2023</v>
      </c>
    </row>
    <row r="33" spans="1:5" ht="25.5">
      <c r="A33" s="342">
        <v>29</v>
      </c>
      <c r="B33" s="421" t="s">
        <v>2203</v>
      </c>
      <c r="C33" s="348" t="s">
        <v>2076</v>
      </c>
      <c r="D33" s="344">
        <v>44403</v>
      </c>
      <c r="E33" s="343" t="s">
        <v>2023</v>
      </c>
    </row>
    <row r="34" spans="1:5" ht="25.5">
      <c r="A34" s="342">
        <v>30</v>
      </c>
      <c r="B34" s="421" t="s">
        <v>1261</v>
      </c>
      <c r="C34" s="348" t="s">
        <v>2213</v>
      </c>
      <c r="D34" s="344">
        <v>44404</v>
      </c>
      <c r="E34" s="343" t="s">
        <v>2023</v>
      </c>
    </row>
    <row r="35" spans="1:5" ht="25.5">
      <c r="A35" s="342">
        <v>31</v>
      </c>
      <c r="B35" s="421" t="s">
        <v>2198</v>
      </c>
      <c r="C35" s="348" t="s">
        <v>2079</v>
      </c>
      <c r="D35" s="344">
        <v>44404</v>
      </c>
      <c r="E35" s="343" t="s">
        <v>2083</v>
      </c>
    </row>
    <row r="36" spans="1:5">
      <c r="A36" s="342">
        <v>32</v>
      </c>
      <c r="B36" s="421" t="s">
        <v>2198</v>
      </c>
      <c r="C36" s="348" t="s">
        <v>2081</v>
      </c>
      <c r="D36" s="344">
        <v>44404</v>
      </c>
      <c r="E36" s="343" t="s">
        <v>2023</v>
      </c>
    </row>
    <row r="37" spans="1:5" ht="25.5">
      <c r="A37" s="342">
        <v>33</v>
      </c>
      <c r="B37" s="421" t="s">
        <v>764</v>
      </c>
      <c r="C37" s="348" t="s">
        <v>2080</v>
      </c>
      <c r="D37" s="344">
        <v>44405</v>
      </c>
      <c r="E37" s="343" t="s">
        <v>2082</v>
      </c>
    </row>
    <row r="38" spans="1:5" ht="63.75">
      <c r="A38" s="342">
        <v>34</v>
      </c>
      <c r="B38" s="421" t="s">
        <v>2198</v>
      </c>
      <c r="C38" s="348" t="s">
        <v>2214</v>
      </c>
      <c r="D38" s="344">
        <v>44405</v>
      </c>
      <c r="E38" s="343" t="s">
        <v>2215</v>
      </c>
    </row>
    <row r="39" spans="1:5">
      <c r="A39" s="342">
        <v>35</v>
      </c>
      <c r="B39" s="421" t="s">
        <v>1261</v>
      </c>
      <c r="C39" s="348" t="s">
        <v>2084</v>
      </c>
      <c r="D39" s="344">
        <v>44405</v>
      </c>
      <c r="E39" s="343" t="s">
        <v>2023</v>
      </c>
    </row>
    <row r="40" spans="1:5" ht="25.5">
      <c r="A40" s="342">
        <v>36</v>
      </c>
      <c r="B40" s="421" t="s">
        <v>2203</v>
      </c>
      <c r="C40" s="348" t="s">
        <v>2086</v>
      </c>
      <c r="D40" s="344">
        <v>44405</v>
      </c>
      <c r="E40" s="343" t="s">
        <v>2023</v>
      </c>
    </row>
    <row r="41" spans="1:5" ht="38.25">
      <c r="A41" s="342">
        <v>37</v>
      </c>
      <c r="B41" s="421" t="s">
        <v>2198</v>
      </c>
      <c r="C41" s="348" t="s">
        <v>2087</v>
      </c>
      <c r="D41" s="344">
        <v>44405</v>
      </c>
      <c r="E41" s="343" t="s">
        <v>2090</v>
      </c>
    </row>
    <row r="42" spans="1:5" ht="25.5">
      <c r="A42" s="342">
        <v>38</v>
      </c>
      <c r="B42" s="421" t="s">
        <v>2198</v>
      </c>
      <c r="C42" s="348" t="s">
        <v>2091</v>
      </c>
      <c r="D42" s="344">
        <v>44406</v>
      </c>
      <c r="E42" s="343" t="s">
        <v>2092</v>
      </c>
    </row>
    <row r="43" spans="1:5" ht="38.25">
      <c r="A43" s="342">
        <v>39</v>
      </c>
      <c r="B43" s="421" t="s">
        <v>2198</v>
      </c>
      <c r="C43" s="348" t="s">
        <v>2094</v>
      </c>
      <c r="D43" s="344">
        <v>44406</v>
      </c>
      <c r="E43" s="343" t="s">
        <v>2095</v>
      </c>
    </row>
    <row r="44" spans="1:5" ht="25.5">
      <c r="A44" s="392">
        <v>40</v>
      </c>
      <c r="B44" s="422" t="s">
        <v>2198</v>
      </c>
      <c r="C44" s="393" t="s">
        <v>2112</v>
      </c>
      <c r="D44" s="394">
        <v>44410</v>
      </c>
      <c r="E44" s="395" t="s">
        <v>2113</v>
      </c>
    </row>
    <row r="45" spans="1:5" ht="51">
      <c r="A45" s="392">
        <v>41</v>
      </c>
      <c r="B45" s="422" t="s">
        <v>2204</v>
      </c>
      <c r="C45" s="393" t="s">
        <v>2121</v>
      </c>
      <c r="D45" s="394">
        <v>44417</v>
      </c>
      <c r="E45" s="395" t="s">
        <v>2023</v>
      </c>
    </row>
    <row r="46" spans="1:5">
      <c r="A46" s="392">
        <v>42</v>
      </c>
      <c r="B46" s="422" t="s">
        <v>2202</v>
      </c>
      <c r="C46" s="393" t="s">
        <v>2115</v>
      </c>
      <c r="D46" s="394">
        <v>44417</v>
      </c>
      <c r="E46" s="395" t="s">
        <v>2023</v>
      </c>
    </row>
    <row r="47" spans="1:5" ht="63.75">
      <c r="A47" s="392">
        <v>43</v>
      </c>
      <c r="B47" s="422" t="s">
        <v>2198</v>
      </c>
      <c r="C47" s="393" t="s">
        <v>2116</v>
      </c>
      <c r="D47" s="394">
        <v>44417</v>
      </c>
      <c r="E47" s="395" t="s">
        <v>2118</v>
      </c>
    </row>
    <row r="48" spans="1:5" ht="25.5">
      <c r="A48" s="392">
        <v>44</v>
      </c>
      <c r="B48" s="422" t="s">
        <v>2198</v>
      </c>
      <c r="C48" s="393" t="s">
        <v>2120</v>
      </c>
      <c r="D48" s="394">
        <v>44417</v>
      </c>
      <c r="E48" s="395" t="s">
        <v>2023</v>
      </c>
    </row>
    <row r="49" spans="1:5" ht="25.5">
      <c r="A49" s="392">
        <v>45</v>
      </c>
      <c r="B49" s="422" t="s">
        <v>2202</v>
      </c>
      <c r="C49" s="393" t="s">
        <v>2125</v>
      </c>
      <c r="D49" s="394">
        <v>44418</v>
      </c>
      <c r="E49" s="395" t="s">
        <v>2023</v>
      </c>
    </row>
    <row r="50" spans="1:5" ht="25.5">
      <c r="A50" s="392">
        <v>46</v>
      </c>
      <c r="B50" s="422" t="s">
        <v>2198</v>
      </c>
      <c r="C50" s="393" t="s">
        <v>2124</v>
      </c>
      <c r="D50" s="394">
        <v>44419</v>
      </c>
      <c r="E50" s="395" t="s">
        <v>2023</v>
      </c>
    </row>
    <row r="51" spans="1:5" ht="25.5">
      <c r="A51" s="392">
        <v>47</v>
      </c>
      <c r="B51" s="422" t="s">
        <v>2198</v>
      </c>
      <c r="C51" s="393" t="s">
        <v>2216</v>
      </c>
      <c r="D51" s="394">
        <v>44419</v>
      </c>
      <c r="E51" s="395" t="s">
        <v>2023</v>
      </c>
    </row>
    <row r="52" spans="1:5" ht="25.5">
      <c r="A52" s="392">
        <v>48</v>
      </c>
      <c r="B52" s="422" t="s">
        <v>2198</v>
      </c>
      <c r="C52" s="393" t="s">
        <v>2217</v>
      </c>
      <c r="D52" s="394">
        <v>44419</v>
      </c>
      <c r="E52" s="395" t="s">
        <v>2127</v>
      </c>
    </row>
    <row r="53" spans="1:5" ht="25.5">
      <c r="A53" s="392">
        <v>49</v>
      </c>
      <c r="B53" s="422" t="s">
        <v>2198</v>
      </c>
      <c r="C53" s="393" t="s">
        <v>2218</v>
      </c>
      <c r="D53" s="394">
        <v>44419</v>
      </c>
      <c r="E53" s="395" t="s">
        <v>2129</v>
      </c>
    </row>
    <row r="54" spans="1:5" ht="51">
      <c r="A54" s="392">
        <v>50</v>
      </c>
      <c r="B54" s="422" t="s">
        <v>2198</v>
      </c>
      <c r="C54" s="393" t="s">
        <v>2133</v>
      </c>
      <c r="D54" s="394">
        <v>44419</v>
      </c>
      <c r="E54" s="395" t="s">
        <v>2023</v>
      </c>
    </row>
    <row r="55" spans="1:5" ht="114.75">
      <c r="A55" s="392">
        <v>51</v>
      </c>
      <c r="B55" s="422" t="s">
        <v>2198</v>
      </c>
      <c r="C55" s="393" t="s">
        <v>2135</v>
      </c>
      <c r="D55" s="394">
        <v>44419</v>
      </c>
      <c r="E55" s="395" t="s">
        <v>2132</v>
      </c>
    </row>
    <row r="56" spans="1:5" ht="63.75">
      <c r="A56" s="392">
        <v>52</v>
      </c>
      <c r="B56" s="422" t="s">
        <v>2198</v>
      </c>
      <c r="C56" s="393" t="s">
        <v>2209</v>
      </c>
      <c r="D56" s="394">
        <v>44420</v>
      </c>
      <c r="E56" s="395" t="s">
        <v>2144</v>
      </c>
    </row>
    <row r="57" spans="1:5" ht="38.25">
      <c r="A57" s="392">
        <v>53</v>
      </c>
      <c r="B57" s="422" t="s">
        <v>2200</v>
      </c>
      <c r="C57" s="393" t="s">
        <v>2138</v>
      </c>
      <c r="D57" s="394">
        <v>44420</v>
      </c>
      <c r="E57" s="395" t="s">
        <v>2144</v>
      </c>
    </row>
    <row r="58" spans="1:5" ht="25.5">
      <c r="A58" s="392">
        <v>54</v>
      </c>
      <c r="B58" s="422" t="s">
        <v>2198</v>
      </c>
      <c r="C58" s="393" t="s">
        <v>2140</v>
      </c>
      <c r="D58" s="394">
        <v>44420</v>
      </c>
      <c r="E58" s="395" t="s">
        <v>2023</v>
      </c>
    </row>
    <row r="59" spans="1:5" ht="25.5">
      <c r="A59" s="392">
        <v>55</v>
      </c>
      <c r="B59" s="422" t="s">
        <v>2204</v>
      </c>
      <c r="C59" s="393" t="s">
        <v>2141</v>
      </c>
      <c r="D59" s="394">
        <v>44420</v>
      </c>
      <c r="E59" s="395" t="s">
        <v>2023</v>
      </c>
    </row>
    <row r="60" spans="1:5">
      <c r="A60" s="392">
        <v>56</v>
      </c>
      <c r="B60" s="422" t="s">
        <v>2202</v>
      </c>
      <c r="C60" s="393" t="s">
        <v>2142</v>
      </c>
      <c r="D60" s="394">
        <v>44420</v>
      </c>
      <c r="E60" s="395" t="s">
        <v>2023</v>
      </c>
    </row>
    <row r="61" spans="1:5" ht="25.5">
      <c r="A61" s="392">
        <v>57</v>
      </c>
      <c r="B61" s="422" t="s">
        <v>2198</v>
      </c>
      <c r="C61" s="393" t="s">
        <v>2210</v>
      </c>
      <c r="D61" s="394">
        <v>44420</v>
      </c>
      <c r="E61" s="395" t="s">
        <v>2023</v>
      </c>
    </row>
    <row r="62" spans="1:5" ht="51">
      <c r="A62" s="392">
        <v>58</v>
      </c>
      <c r="B62" s="422" t="s">
        <v>2198</v>
      </c>
      <c r="C62" s="393" t="s">
        <v>2211</v>
      </c>
      <c r="D62" s="394">
        <v>44435</v>
      </c>
      <c r="E62" s="395" t="s">
        <v>2023</v>
      </c>
    </row>
    <row r="63" spans="1:5" ht="51">
      <c r="A63" s="392">
        <v>59</v>
      </c>
      <c r="B63" s="422" t="s">
        <v>2198</v>
      </c>
      <c r="C63" s="393" t="s">
        <v>2243</v>
      </c>
      <c r="D63" s="394">
        <v>44438</v>
      </c>
      <c r="E63" s="395" t="s">
        <v>2023</v>
      </c>
    </row>
    <row r="64" spans="1:5" ht="25.5">
      <c r="A64" s="392">
        <v>60</v>
      </c>
      <c r="B64" s="422" t="s">
        <v>2198</v>
      </c>
      <c r="C64" s="393" t="s">
        <v>2242</v>
      </c>
      <c r="D64" s="394">
        <v>44438</v>
      </c>
      <c r="E64" s="395" t="s">
        <v>2023</v>
      </c>
    </row>
    <row r="65" spans="1:5">
      <c r="A65" s="392">
        <v>61</v>
      </c>
      <c r="B65" s="422" t="s">
        <v>2198</v>
      </c>
      <c r="C65" s="393" t="s">
        <v>2241</v>
      </c>
      <c r="D65" s="394">
        <v>44438</v>
      </c>
      <c r="E65" s="395" t="s">
        <v>2023</v>
      </c>
    </row>
    <row r="66" spans="1:5">
      <c r="A66" s="392">
        <v>62</v>
      </c>
      <c r="B66" s="422" t="s">
        <v>2198</v>
      </c>
      <c r="C66" s="393" t="s">
        <v>2240</v>
      </c>
      <c r="D66" s="394">
        <v>44438</v>
      </c>
      <c r="E66" s="395" t="s">
        <v>2023</v>
      </c>
    </row>
    <row r="67" spans="1:5">
      <c r="A67" s="392">
        <v>63</v>
      </c>
      <c r="B67" s="422" t="s">
        <v>2198</v>
      </c>
      <c r="C67" s="393" t="s">
        <v>2239</v>
      </c>
      <c r="D67" s="394">
        <v>44438</v>
      </c>
      <c r="E67" s="395" t="s">
        <v>2023</v>
      </c>
    </row>
    <row r="68" spans="1:5">
      <c r="A68" s="392">
        <v>64</v>
      </c>
      <c r="B68" s="422" t="s">
        <v>2198</v>
      </c>
      <c r="C68" s="393" t="s">
        <v>2238</v>
      </c>
      <c r="D68" s="394">
        <v>44438</v>
      </c>
      <c r="E68" s="395" t="s">
        <v>2023</v>
      </c>
    </row>
    <row r="69" spans="1:5">
      <c r="A69" s="392">
        <v>65</v>
      </c>
      <c r="B69" s="422" t="s">
        <v>2198</v>
      </c>
      <c r="C69" s="393" t="s">
        <v>2237</v>
      </c>
      <c r="D69" s="394">
        <v>44438</v>
      </c>
      <c r="E69" s="395" t="s">
        <v>2023</v>
      </c>
    </row>
    <row r="70" spans="1:5" ht="25.5">
      <c r="A70" s="392">
        <v>66</v>
      </c>
      <c r="B70" s="422" t="s">
        <v>2198</v>
      </c>
      <c r="C70" s="393" t="s">
        <v>2236</v>
      </c>
      <c r="D70" s="394">
        <v>44441</v>
      </c>
      <c r="E70" s="395" t="s">
        <v>2023</v>
      </c>
    </row>
    <row r="71" spans="1:5" ht="25.5">
      <c r="A71" s="392">
        <v>67</v>
      </c>
      <c r="B71" s="422" t="s">
        <v>2198</v>
      </c>
      <c r="C71" s="393" t="s">
        <v>2235</v>
      </c>
      <c r="D71" s="394">
        <v>44441</v>
      </c>
      <c r="E71" s="395" t="s">
        <v>2023</v>
      </c>
    </row>
    <row r="72" spans="1:5" ht="25.5">
      <c r="A72" s="392">
        <v>68</v>
      </c>
      <c r="B72" s="422" t="s">
        <v>2198</v>
      </c>
      <c r="C72" s="393" t="s">
        <v>2234</v>
      </c>
      <c r="D72" s="394">
        <v>44445</v>
      </c>
      <c r="E72" s="395" t="s">
        <v>2023</v>
      </c>
    </row>
    <row r="73" spans="1:5" ht="38.25">
      <c r="A73" s="392">
        <v>69</v>
      </c>
      <c r="B73" s="422" t="s">
        <v>2198</v>
      </c>
      <c r="C73" s="393" t="s">
        <v>2233</v>
      </c>
      <c r="D73" s="394">
        <v>44447</v>
      </c>
      <c r="E73" s="395" t="s">
        <v>2154</v>
      </c>
    </row>
    <row r="74" spans="1:5" ht="38.25">
      <c r="A74" s="392">
        <v>70</v>
      </c>
      <c r="B74" s="422" t="s">
        <v>2198</v>
      </c>
      <c r="C74" s="393" t="s">
        <v>2232</v>
      </c>
      <c r="D74" s="394">
        <v>44447</v>
      </c>
      <c r="E74" s="395" t="s">
        <v>2023</v>
      </c>
    </row>
    <row r="75" spans="1:5" ht="25.5">
      <c r="A75" s="392">
        <v>71</v>
      </c>
      <c r="B75" s="422" t="s">
        <v>2198</v>
      </c>
      <c r="C75" s="393" t="s">
        <v>2231</v>
      </c>
      <c r="D75" s="394">
        <v>44448</v>
      </c>
      <c r="E75" s="395" t="s">
        <v>2212</v>
      </c>
    </row>
    <row r="76" spans="1:5" ht="25.5">
      <c r="A76" s="392">
        <v>72</v>
      </c>
      <c r="B76" s="422" t="s">
        <v>1261</v>
      </c>
      <c r="C76" s="393" t="s">
        <v>2230</v>
      </c>
      <c r="D76" s="394">
        <v>44448</v>
      </c>
      <c r="E76" s="395" t="s">
        <v>2023</v>
      </c>
    </row>
    <row r="77" spans="1:5" ht="76.5">
      <c r="A77" s="392">
        <v>73</v>
      </c>
      <c r="B77" s="422" t="s">
        <v>2198</v>
      </c>
      <c r="C77" s="393" t="s">
        <v>2229</v>
      </c>
      <c r="D77" s="394">
        <v>44449</v>
      </c>
      <c r="E77" s="395" t="s">
        <v>2194</v>
      </c>
    </row>
    <row r="78" spans="1:5">
      <c r="A78" s="392">
        <v>74</v>
      </c>
      <c r="B78" s="422" t="s">
        <v>2198</v>
      </c>
      <c r="C78" s="393" t="s">
        <v>2222</v>
      </c>
      <c r="D78" s="394">
        <v>44449</v>
      </c>
      <c r="E78" s="395" t="s">
        <v>2023</v>
      </c>
    </row>
    <row r="79" spans="1:5">
      <c r="A79" s="392">
        <v>75</v>
      </c>
      <c r="B79" s="422" t="s">
        <v>2198</v>
      </c>
      <c r="C79" s="393" t="s">
        <v>2223</v>
      </c>
      <c r="D79" s="394">
        <v>44451</v>
      </c>
      <c r="E79" s="395" t="s">
        <v>2023</v>
      </c>
    </row>
    <row r="80" spans="1:5">
      <c r="A80" s="392">
        <v>76</v>
      </c>
      <c r="B80" s="422" t="s">
        <v>2198</v>
      </c>
      <c r="C80" s="393" t="s">
        <v>2224</v>
      </c>
      <c r="D80" s="394">
        <v>44451</v>
      </c>
      <c r="E80" s="395" t="s">
        <v>2023</v>
      </c>
    </row>
    <row r="81" spans="1:5" ht="25.5">
      <c r="A81" s="392">
        <v>77</v>
      </c>
      <c r="B81" s="422" t="s">
        <v>2198</v>
      </c>
      <c r="C81" s="393" t="s">
        <v>2225</v>
      </c>
      <c r="D81" s="394">
        <v>44451</v>
      </c>
      <c r="E81" s="395" t="s">
        <v>2023</v>
      </c>
    </row>
    <row r="82" spans="1:5">
      <c r="A82" s="392">
        <v>78</v>
      </c>
      <c r="B82" s="422" t="s">
        <v>2198</v>
      </c>
      <c r="C82" s="393" t="s">
        <v>2226</v>
      </c>
      <c r="D82" s="394">
        <v>44451</v>
      </c>
      <c r="E82" s="395" t="s">
        <v>2023</v>
      </c>
    </row>
    <row r="83" spans="1:5">
      <c r="A83" s="392">
        <v>79</v>
      </c>
      <c r="B83" s="422" t="s">
        <v>2198</v>
      </c>
      <c r="C83" s="393" t="s">
        <v>2227</v>
      </c>
      <c r="D83" s="394">
        <v>44451</v>
      </c>
      <c r="E83" s="395" t="s">
        <v>2023</v>
      </c>
    </row>
    <row r="84" spans="1:5">
      <c r="A84" s="392">
        <v>80</v>
      </c>
      <c r="B84" s="422" t="s">
        <v>2198</v>
      </c>
      <c r="C84" s="393" t="s">
        <v>2228</v>
      </c>
      <c r="D84" s="394">
        <v>44451</v>
      </c>
      <c r="E84" s="395" t="s">
        <v>2023</v>
      </c>
    </row>
    <row r="85" spans="1:5" ht="76.5">
      <c r="A85" s="392">
        <v>81</v>
      </c>
      <c r="B85" s="422" t="s">
        <v>2202</v>
      </c>
      <c r="C85" s="393" t="s">
        <v>2207</v>
      </c>
      <c r="D85" s="394">
        <v>44451</v>
      </c>
      <c r="E85" s="395" t="s">
        <v>2206</v>
      </c>
    </row>
    <row r="86" spans="1:5" ht="63.75">
      <c r="A86" s="392">
        <v>82</v>
      </c>
      <c r="B86" s="422" t="s">
        <v>2198</v>
      </c>
      <c r="C86" s="393" t="s">
        <v>2251</v>
      </c>
      <c r="D86" s="394">
        <v>44452</v>
      </c>
      <c r="E86" s="395" t="s">
        <v>2221</v>
      </c>
    </row>
    <row r="87" spans="1:5" ht="63.75">
      <c r="A87" s="392">
        <v>83</v>
      </c>
      <c r="B87" s="422" t="s">
        <v>2202</v>
      </c>
      <c r="C87" s="393" t="s">
        <v>2251</v>
      </c>
      <c r="D87" s="394">
        <v>44452</v>
      </c>
      <c r="E87" s="395" t="s">
        <v>2221</v>
      </c>
    </row>
    <row r="88" spans="1:5" ht="25.5">
      <c r="A88" s="430">
        <v>84</v>
      </c>
      <c r="B88" s="431" t="s">
        <v>2198</v>
      </c>
      <c r="C88" s="432" t="s">
        <v>2252</v>
      </c>
      <c r="D88" s="433">
        <v>44452</v>
      </c>
      <c r="E88" s="434" t="s">
        <v>2254</v>
      </c>
    </row>
    <row r="89" spans="1:5" ht="38.25">
      <c r="A89" s="392">
        <v>85</v>
      </c>
      <c r="B89" s="422" t="s">
        <v>2198</v>
      </c>
      <c r="C89" s="393" t="s">
        <v>2256</v>
      </c>
      <c r="D89" s="394">
        <v>44454</v>
      </c>
      <c r="E89" s="395" t="s">
        <v>2255</v>
      </c>
    </row>
    <row r="90" spans="1:5" ht="25.5">
      <c r="A90" s="392">
        <v>86</v>
      </c>
      <c r="B90" s="422" t="s">
        <v>2198</v>
      </c>
      <c r="C90" s="393" t="s">
        <v>2244</v>
      </c>
      <c r="D90" s="394">
        <v>44454</v>
      </c>
      <c r="E90" s="395" t="s">
        <v>2257</v>
      </c>
    </row>
    <row r="91" spans="1:5" ht="153">
      <c r="A91" s="392">
        <v>87</v>
      </c>
      <c r="B91" s="422" t="s">
        <v>2198</v>
      </c>
      <c r="C91" s="393" t="s">
        <v>2245</v>
      </c>
      <c r="D91" s="394">
        <v>44454</v>
      </c>
      <c r="E91" s="395" t="s">
        <v>2246</v>
      </c>
    </row>
    <row r="92" spans="1:5" ht="25.5">
      <c r="A92" s="392">
        <v>88</v>
      </c>
      <c r="B92" s="422" t="s">
        <v>2198</v>
      </c>
      <c r="C92" s="393" t="s">
        <v>2253</v>
      </c>
      <c r="D92" s="394">
        <v>44454</v>
      </c>
      <c r="E92" s="395" t="s">
        <v>2250</v>
      </c>
    </row>
    <row r="93" spans="1:5" ht="102">
      <c r="A93" s="392">
        <v>89</v>
      </c>
      <c r="B93" s="422" t="s">
        <v>2198</v>
      </c>
      <c r="C93" s="393" t="s">
        <v>2264</v>
      </c>
      <c r="D93" s="394">
        <v>44456</v>
      </c>
      <c r="E93" s="434" t="s">
        <v>2258</v>
      </c>
    </row>
    <row r="94" spans="1:5" ht="229.5">
      <c r="A94" s="392">
        <v>90</v>
      </c>
      <c r="B94" s="422" t="s">
        <v>2198</v>
      </c>
      <c r="C94" s="393" t="s">
        <v>2267</v>
      </c>
      <c r="D94" s="394">
        <v>44456</v>
      </c>
      <c r="E94" s="434" t="s">
        <v>2268</v>
      </c>
    </row>
    <row r="95" spans="1:5" ht="191.25">
      <c r="A95" s="392">
        <v>91</v>
      </c>
      <c r="B95" s="422" t="s">
        <v>2198</v>
      </c>
      <c r="C95" s="393" t="s">
        <v>2265</v>
      </c>
      <c r="D95" s="394">
        <v>44461</v>
      </c>
      <c r="E95" s="434" t="s">
        <v>2269</v>
      </c>
    </row>
    <row r="96" spans="1:5" ht="114.75">
      <c r="A96" s="392">
        <v>92</v>
      </c>
      <c r="B96" s="422" t="s">
        <v>2198</v>
      </c>
      <c r="C96" s="393" t="s">
        <v>2266</v>
      </c>
      <c r="D96" s="394">
        <v>44456</v>
      </c>
      <c r="E96" s="395" t="s">
        <v>2023</v>
      </c>
    </row>
    <row r="97" spans="1:5">
      <c r="A97" s="392">
        <v>93</v>
      </c>
      <c r="B97" s="422" t="s">
        <v>2198</v>
      </c>
      <c r="C97" s="393" t="s">
        <v>2293</v>
      </c>
      <c r="D97" s="394">
        <v>44461</v>
      </c>
      <c r="E97" s="395" t="s">
        <v>2023</v>
      </c>
    </row>
    <row r="98" spans="1:5" ht="25.5">
      <c r="A98" s="392">
        <v>94</v>
      </c>
      <c r="B98" s="422" t="s">
        <v>2198</v>
      </c>
      <c r="C98" s="393" t="s">
        <v>2289</v>
      </c>
      <c r="D98" s="394">
        <v>44461</v>
      </c>
      <c r="E98" s="395" t="s">
        <v>2290</v>
      </c>
    </row>
    <row r="99" spans="1:5" ht="25.5">
      <c r="A99" s="392">
        <v>95</v>
      </c>
      <c r="B99" s="422" t="s">
        <v>2198</v>
      </c>
      <c r="C99" s="393" t="s">
        <v>2288</v>
      </c>
      <c r="D99" s="394">
        <v>44461</v>
      </c>
      <c r="E99" s="395" t="s">
        <v>2290</v>
      </c>
    </row>
    <row r="100" spans="1:5" ht="25.5">
      <c r="A100" s="392">
        <v>96</v>
      </c>
      <c r="B100" s="422" t="s">
        <v>2204</v>
      </c>
      <c r="C100" s="393" t="s">
        <v>2291</v>
      </c>
      <c r="D100" s="394">
        <v>44461</v>
      </c>
      <c r="E100" s="395" t="s">
        <v>2290</v>
      </c>
    </row>
    <row r="101" spans="1:5" ht="25.5">
      <c r="A101" s="392">
        <v>97</v>
      </c>
      <c r="B101" s="422" t="s">
        <v>2200</v>
      </c>
      <c r="C101" s="393" t="s">
        <v>2292</v>
      </c>
      <c r="D101" s="394">
        <v>44461</v>
      </c>
      <c r="E101" s="395" t="s">
        <v>2290</v>
      </c>
    </row>
    <row r="102" spans="1:5" ht="25.5">
      <c r="A102" s="392">
        <v>98</v>
      </c>
      <c r="B102" s="422" t="s">
        <v>1261</v>
      </c>
      <c r="C102" s="393" t="s">
        <v>2295</v>
      </c>
      <c r="D102" s="394">
        <v>44461</v>
      </c>
      <c r="E102" s="395" t="s">
        <v>2290</v>
      </c>
    </row>
    <row r="103" spans="1:5" ht="165.75">
      <c r="A103" s="392">
        <v>99</v>
      </c>
      <c r="B103" s="422" t="s">
        <v>2198</v>
      </c>
      <c r="C103" s="393" t="s">
        <v>2306</v>
      </c>
      <c r="D103" s="394">
        <v>44462</v>
      </c>
      <c r="E103" s="434" t="s">
        <v>2299</v>
      </c>
    </row>
    <row r="104" spans="1:5">
      <c r="A104" s="392">
        <v>100</v>
      </c>
      <c r="B104" s="422" t="s">
        <v>2198</v>
      </c>
      <c r="C104" s="393" t="s">
        <v>2315</v>
      </c>
      <c r="D104" s="394">
        <v>44462</v>
      </c>
      <c r="E104" s="395" t="s">
        <v>2023</v>
      </c>
    </row>
    <row r="105" spans="1:5" ht="25.5">
      <c r="A105" s="392">
        <v>101</v>
      </c>
      <c r="B105" s="422" t="s">
        <v>2198</v>
      </c>
      <c r="C105" s="393" t="s">
        <v>2317</v>
      </c>
      <c r="D105" s="394">
        <v>44466</v>
      </c>
      <c r="E105" s="395" t="s">
        <v>2318</v>
      </c>
    </row>
    <row r="106" spans="1:5" ht="25.5">
      <c r="A106" s="392">
        <v>102</v>
      </c>
      <c r="B106" s="422" t="s">
        <v>2198</v>
      </c>
      <c r="C106" s="393" t="s">
        <v>2320</v>
      </c>
      <c r="D106" s="394">
        <v>44467</v>
      </c>
      <c r="E106" s="434" t="s">
        <v>2319</v>
      </c>
    </row>
    <row r="107" spans="1:5">
      <c r="A107" s="392">
        <v>103</v>
      </c>
      <c r="B107" s="422" t="s">
        <v>2198</v>
      </c>
      <c r="C107" s="393" t="s">
        <v>2323</v>
      </c>
      <c r="D107" s="394">
        <v>44467</v>
      </c>
      <c r="E107" s="395" t="s">
        <v>2023</v>
      </c>
    </row>
    <row r="108" spans="1:5" ht="76.5">
      <c r="A108" s="392">
        <v>104</v>
      </c>
      <c r="B108" s="422" t="s">
        <v>2198</v>
      </c>
      <c r="C108" s="393" t="s">
        <v>2324</v>
      </c>
      <c r="D108" s="394">
        <v>44467</v>
      </c>
      <c r="E108" s="395" t="s">
        <v>2322</v>
      </c>
    </row>
    <row r="109" spans="1:5">
      <c r="A109" s="392">
        <v>105</v>
      </c>
      <c r="B109" s="422" t="s">
        <v>2198</v>
      </c>
      <c r="C109" s="393" t="s">
        <v>2326</v>
      </c>
      <c r="D109" s="394">
        <v>44469</v>
      </c>
      <c r="E109" s="395" t="s">
        <v>2023</v>
      </c>
    </row>
    <row r="110" spans="1:5">
      <c r="A110" s="392">
        <v>106</v>
      </c>
      <c r="B110" s="422" t="s">
        <v>2198</v>
      </c>
      <c r="C110" s="393" t="s">
        <v>2397</v>
      </c>
      <c r="D110" s="394">
        <v>44483</v>
      </c>
      <c r="E110" s="395" t="s">
        <v>2023</v>
      </c>
    </row>
    <row r="111" spans="1:5" ht="25.5">
      <c r="A111" s="392">
        <v>107</v>
      </c>
      <c r="B111" s="422" t="s">
        <v>2198</v>
      </c>
      <c r="C111" s="393" t="s">
        <v>2330</v>
      </c>
      <c r="D111" s="394">
        <v>44483</v>
      </c>
      <c r="E111" s="395" t="s">
        <v>2023</v>
      </c>
    </row>
    <row r="112" spans="1:5" ht="25.5">
      <c r="A112" s="392">
        <v>108</v>
      </c>
      <c r="B112" s="422" t="s">
        <v>2198</v>
      </c>
      <c r="C112" s="393" t="s">
        <v>2331</v>
      </c>
      <c r="D112" s="394">
        <v>44483</v>
      </c>
      <c r="E112" s="395" t="s">
        <v>2023</v>
      </c>
    </row>
    <row r="113" spans="1:5">
      <c r="A113" s="392">
        <v>109</v>
      </c>
      <c r="B113" s="422" t="s">
        <v>2198</v>
      </c>
      <c r="C113" s="393" t="s">
        <v>2334</v>
      </c>
      <c r="D113" s="394">
        <v>44484</v>
      </c>
      <c r="E113" s="395" t="s">
        <v>2023</v>
      </c>
    </row>
    <row r="114" spans="1:5">
      <c r="A114" s="392">
        <v>110</v>
      </c>
      <c r="B114" s="422" t="s">
        <v>2198</v>
      </c>
      <c r="C114" s="393" t="s">
        <v>2335</v>
      </c>
      <c r="D114" s="394">
        <v>44487</v>
      </c>
      <c r="E114" s="395" t="s">
        <v>2023</v>
      </c>
    </row>
    <row r="115" spans="1:5">
      <c r="A115" s="392">
        <v>111</v>
      </c>
      <c r="B115" s="422" t="s">
        <v>2198</v>
      </c>
      <c r="C115" s="393" t="s">
        <v>2337</v>
      </c>
      <c r="D115" s="394">
        <v>44487</v>
      </c>
      <c r="E115" s="395" t="s">
        <v>2338</v>
      </c>
    </row>
    <row r="116" spans="1:5" ht="25.5">
      <c r="A116" s="392">
        <v>112</v>
      </c>
      <c r="B116" s="422" t="s">
        <v>2198</v>
      </c>
      <c r="C116" s="393" t="s">
        <v>2340</v>
      </c>
      <c r="D116" s="394">
        <v>44488</v>
      </c>
      <c r="E116" s="395" t="s">
        <v>2023</v>
      </c>
    </row>
    <row r="117" spans="1:5" ht="25.5">
      <c r="A117" s="392">
        <v>113</v>
      </c>
      <c r="B117" s="422" t="s">
        <v>2198</v>
      </c>
      <c r="C117" s="393" t="s">
        <v>2341</v>
      </c>
      <c r="D117" s="394">
        <v>44489</v>
      </c>
      <c r="E117" s="395" t="s">
        <v>2023</v>
      </c>
    </row>
    <row r="118" spans="1:5" ht="25.5">
      <c r="A118" s="392">
        <v>114</v>
      </c>
      <c r="B118" s="422" t="s">
        <v>2198</v>
      </c>
      <c r="C118" s="393" t="s">
        <v>2349</v>
      </c>
      <c r="D118" s="394">
        <v>44490</v>
      </c>
      <c r="E118" s="395" t="s">
        <v>2023</v>
      </c>
    </row>
    <row r="119" spans="1:5">
      <c r="A119" s="392">
        <v>115</v>
      </c>
      <c r="B119" s="422" t="s">
        <v>2198</v>
      </c>
      <c r="C119" s="393" t="s">
        <v>2348</v>
      </c>
      <c r="D119" s="394">
        <v>44490</v>
      </c>
      <c r="E119" s="395" t="s">
        <v>2023</v>
      </c>
    </row>
    <row r="120" spans="1:5" ht="25.5">
      <c r="A120" s="392">
        <v>116</v>
      </c>
      <c r="B120" s="422" t="s">
        <v>1261</v>
      </c>
      <c r="C120" s="393" t="s">
        <v>2352</v>
      </c>
      <c r="D120" s="394">
        <v>44498</v>
      </c>
      <c r="E120" s="395" t="s">
        <v>2023</v>
      </c>
    </row>
    <row r="121" spans="1:5" ht="25.5">
      <c r="A121" s="392">
        <v>117</v>
      </c>
      <c r="B121" s="422" t="s">
        <v>2198</v>
      </c>
      <c r="C121" s="393" t="s">
        <v>2353</v>
      </c>
      <c r="D121" s="394">
        <v>44504</v>
      </c>
      <c r="E121" s="395" t="s">
        <v>2023</v>
      </c>
    </row>
    <row r="122" spans="1:5" ht="25.5">
      <c r="A122" s="392">
        <v>118</v>
      </c>
      <c r="B122" s="422" t="s">
        <v>2198</v>
      </c>
      <c r="C122" s="393" t="s">
        <v>2354</v>
      </c>
      <c r="D122" s="394">
        <v>44505</v>
      </c>
      <c r="E122" s="395" t="s">
        <v>2023</v>
      </c>
    </row>
    <row r="123" spans="1:5">
      <c r="A123" s="392">
        <v>119</v>
      </c>
      <c r="B123" s="422" t="s">
        <v>2198</v>
      </c>
      <c r="C123" s="393" t="s">
        <v>2356</v>
      </c>
      <c r="D123" s="394">
        <v>44505</v>
      </c>
      <c r="E123" s="395" t="s">
        <v>2023</v>
      </c>
    </row>
    <row r="124" spans="1:5" ht="51">
      <c r="A124" s="392">
        <v>120</v>
      </c>
      <c r="B124" s="422" t="s">
        <v>2198</v>
      </c>
      <c r="C124" s="393" t="s">
        <v>2367</v>
      </c>
      <c r="D124" s="394">
        <v>44505</v>
      </c>
      <c r="E124" s="395" t="s">
        <v>2364</v>
      </c>
    </row>
    <row r="125" spans="1:5" ht="25.5">
      <c r="A125" s="392">
        <v>121</v>
      </c>
      <c r="B125" s="422" t="s">
        <v>1261</v>
      </c>
      <c r="C125" s="393" t="s">
        <v>2368</v>
      </c>
      <c r="D125" s="394">
        <v>44505</v>
      </c>
      <c r="E125" s="395" t="s">
        <v>2366</v>
      </c>
    </row>
    <row r="126" spans="1:5" ht="25.5">
      <c r="A126" s="392">
        <v>122</v>
      </c>
      <c r="B126" s="422" t="s">
        <v>1261</v>
      </c>
      <c r="C126" s="393" t="s">
        <v>2369</v>
      </c>
      <c r="D126" s="394">
        <v>44505</v>
      </c>
      <c r="E126" s="395" t="s">
        <v>2023</v>
      </c>
    </row>
    <row r="127" spans="1:5">
      <c r="A127" s="392">
        <v>123</v>
      </c>
      <c r="B127" s="422" t="s">
        <v>2202</v>
      </c>
      <c r="C127" s="393" t="s">
        <v>2371</v>
      </c>
      <c r="D127" s="394">
        <v>44508</v>
      </c>
      <c r="E127" s="395" t="s">
        <v>2023</v>
      </c>
    </row>
    <row r="128" spans="1:5">
      <c r="A128" s="392">
        <v>124</v>
      </c>
      <c r="B128" s="422" t="s">
        <v>2198</v>
      </c>
      <c r="C128" s="393" t="s">
        <v>2371</v>
      </c>
      <c r="D128" s="394">
        <v>44508</v>
      </c>
      <c r="E128" s="395" t="s">
        <v>2023</v>
      </c>
    </row>
    <row r="129" spans="1:5" ht="38.25">
      <c r="A129" s="392">
        <v>125</v>
      </c>
      <c r="B129" s="422" t="s">
        <v>2198</v>
      </c>
      <c r="C129" s="393" t="s">
        <v>2374</v>
      </c>
      <c r="D129" s="394">
        <v>44510</v>
      </c>
      <c r="E129" s="395" t="s">
        <v>2375</v>
      </c>
    </row>
    <row r="130" spans="1:5" ht="63.75">
      <c r="A130" s="392">
        <v>126</v>
      </c>
      <c r="B130" s="422" t="s">
        <v>1261</v>
      </c>
      <c r="C130" s="393" t="s">
        <v>2398</v>
      </c>
      <c r="D130" s="394">
        <v>44515</v>
      </c>
      <c r="E130" s="395" t="s">
        <v>2378</v>
      </c>
    </row>
    <row r="131" spans="1:5" ht="25.5">
      <c r="A131" s="392">
        <v>127</v>
      </c>
      <c r="B131" s="422" t="s">
        <v>2198</v>
      </c>
      <c r="C131" s="393" t="s">
        <v>2379</v>
      </c>
      <c r="D131" s="394">
        <v>44515</v>
      </c>
      <c r="E131" s="395" t="s">
        <v>2023</v>
      </c>
    </row>
    <row r="132" spans="1:5" ht="25.5">
      <c r="A132" s="392">
        <v>128</v>
      </c>
      <c r="B132" s="422" t="s">
        <v>1292</v>
      </c>
      <c r="C132" s="393" t="s">
        <v>2399</v>
      </c>
      <c r="D132" s="394">
        <v>44515</v>
      </c>
      <c r="E132" s="395" t="s">
        <v>2023</v>
      </c>
    </row>
    <row r="133" spans="1:5" ht="25.5">
      <c r="A133" s="392">
        <v>129</v>
      </c>
      <c r="B133" s="422" t="s">
        <v>2198</v>
      </c>
      <c r="C133" s="393" t="s">
        <v>2400</v>
      </c>
      <c r="D133" s="394">
        <v>44515</v>
      </c>
      <c r="E133" s="395" t="s">
        <v>2023</v>
      </c>
    </row>
    <row r="134" spans="1:5">
      <c r="A134" s="392">
        <v>130</v>
      </c>
      <c r="B134" s="422" t="s">
        <v>2198</v>
      </c>
      <c r="C134" s="393" t="s">
        <v>2380</v>
      </c>
      <c r="D134" s="394">
        <v>44515</v>
      </c>
      <c r="E134" s="395" t="s">
        <v>2023</v>
      </c>
    </row>
    <row r="135" spans="1:5">
      <c r="A135" s="392">
        <v>131</v>
      </c>
      <c r="B135" s="422" t="s">
        <v>2198</v>
      </c>
      <c r="C135" s="393" t="s">
        <v>2381</v>
      </c>
      <c r="D135" s="394">
        <v>44515</v>
      </c>
      <c r="E135" s="395" t="s">
        <v>2023</v>
      </c>
    </row>
    <row r="136" spans="1:5" ht="38.25">
      <c r="A136" s="392">
        <v>132</v>
      </c>
      <c r="B136" s="422" t="s">
        <v>2198</v>
      </c>
      <c r="C136" s="393" t="s">
        <v>2382</v>
      </c>
      <c r="D136" s="394">
        <v>44515</v>
      </c>
      <c r="E136" s="395" t="s">
        <v>2023</v>
      </c>
    </row>
    <row r="137" spans="1:5" ht="25.5">
      <c r="A137" s="392">
        <v>133</v>
      </c>
      <c r="B137" s="422" t="s">
        <v>2198</v>
      </c>
      <c r="C137" s="393" t="s">
        <v>2383</v>
      </c>
      <c r="D137" s="394">
        <v>44515</v>
      </c>
      <c r="E137" s="395" t="s">
        <v>2023</v>
      </c>
    </row>
    <row r="138" spans="1:5">
      <c r="A138" s="392">
        <v>134</v>
      </c>
      <c r="B138" s="422" t="s">
        <v>2198</v>
      </c>
      <c r="C138" s="393" t="s">
        <v>2384</v>
      </c>
      <c r="D138" s="394">
        <v>44515</v>
      </c>
      <c r="E138" s="395" t="s">
        <v>2023</v>
      </c>
    </row>
    <row r="139" spans="1:5" ht="38.25">
      <c r="A139" s="392">
        <v>135</v>
      </c>
      <c r="B139" s="422" t="s">
        <v>2198</v>
      </c>
      <c r="C139" s="393" t="s">
        <v>2396</v>
      </c>
      <c r="D139" s="394">
        <v>44515</v>
      </c>
      <c r="E139" s="395" t="s">
        <v>2023</v>
      </c>
    </row>
    <row r="140" spans="1:5">
      <c r="A140" s="392">
        <v>136</v>
      </c>
      <c r="B140" s="422" t="s">
        <v>2202</v>
      </c>
      <c r="C140" s="393" t="s">
        <v>2390</v>
      </c>
      <c r="D140" s="394">
        <v>44515</v>
      </c>
      <c r="E140" s="395" t="s">
        <v>2023</v>
      </c>
    </row>
    <row r="141" spans="1:5" ht="25.5">
      <c r="A141" s="392">
        <v>137</v>
      </c>
      <c r="B141" s="422" t="s">
        <v>2198</v>
      </c>
      <c r="C141" s="393" t="s">
        <v>2402</v>
      </c>
      <c r="D141" s="394">
        <v>44515</v>
      </c>
      <c r="E141" s="395" t="s">
        <v>2023</v>
      </c>
    </row>
    <row r="142" spans="1:5">
      <c r="A142" s="392">
        <v>138</v>
      </c>
      <c r="B142" s="422" t="s">
        <v>2198</v>
      </c>
      <c r="C142" s="393" t="s">
        <v>2401</v>
      </c>
      <c r="D142" s="394">
        <v>44516</v>
      </c>
      <c r="E142" s="395" t="s">
        <v>2023</v>
      </c>
    </row>
    <row r="143" spans="1:5">
      <c r="A143" s="392">
        <v>139</v>
      </c>
      <c r="B143" s="422" t="s">
        <v>2198</v>
      </c>
      <c r="C143" s="393" t="s">
        <v>2403</v>
      </c>
      <c r="D143" s="394">
        <v>44518</v>
      </c>
      <c r="E143" s="395" t="s">
        <v>2023</v>
      </c>
    </row>
    <row r="144" spans="1:5">
      <c r="A144" s="392">
        <v>140</v>
      </c>
      <c r="B144" s="422" t="s">
        <v>2198</v>
      </c>
      <c r="C144" s="393" t="s">
        <v>2405</v>
      </c>
      <c r="D144" s="394">
        <v>44519</v>
      </c>
      <c r="E144" s="395" t="s">
        <v>2023</v>
      </c>
    </row>
    <row r="145" spans="1:5">
      <c r="A145" s="392">
        <v>141</v>
      </c>
      <c r="B145" s="422" t="s">
        <v>2198</v>
      </c>
      <c r="C145" s="393" t="s">
        <v>2406</v>
      </c>
      <c r="D145" s="394">
        <v>44522</v>
      </c>
      <c r="E145" s="395" t="s">
        <v>2023</v>
      </c>
    </row>
    <row r="146" spans="1:5">
      <c r="A146" s="392">
        <v>142</v>
      </c>
      <c r="B146" s="422" t="s">
        <v>2198</v>
      </c>
      <c r="C146" s="393" t="s">
        <v>2408</v>
      </c>
      <c r="D146" s="394">
        <v>44522</v>
      </c>
      <c r="E146" s="395" t="s">
        <v>2023</v>
      </c>
    </row>
    <row r="147" spans="1:5">
      <c r="A147" s="392">
        <v>143</v>
      </c>
      <c r="B147" s="422" t="s">
        <v>2198</v>
      </c>
      <c r="C147" s="393" t="s">
        <v>2410</v>
      </c>
      <c r="D147" s="394">
        <v>44522</v>
      </c>
      <c r="E147" s="395" t="s">
        <v>2023</v>
      </c>
    </row>
    <row r="148" spans="1:5" ht="25.5">
      <c r="A148" s="392">
        <v>144</v>
      </c>
      <c r="B148" s="422" t="s">
        <v>2198</v>
      </c>
      <c r="C148" s="393" t="s">
        <v>2431</v>
      </c>
      <c r="D148" s="394">
        <v>44529</v>
      </c>
      <c r="E148" s="395" t="s">
        <v>2412</v>
      </c>
    </row>
    <row r="149" spans="1:5" ht="51">
      <c r="A149" s="392">
        <v>145</v>
      </c>
      <c r="B149" s="422" t="s">
        <v>1261</v>
      </c>
      <c r="C149" s="393" t="s">
        <v>2413</v>
      </c>
      <c r="D149" s="394">
        <v>44529</v>
      </c>
      <c r="E149" s="395" t="s">
        <v>2438</v>
      </c>
    </row>
    <row r="150" spans="1:5" ht="51">
      <c r="A150" s="392">
        <v>146</v>
      </c>
      <c r="B150" s="422" t="s">
        <v>2198</v>
      </c>
      <c r="C150" s="393" t="s">
        <v>2415</v>
      </c>
      <c r="D150" s="394">
        <v>44529</v>
      </c>
      <c r="E150" s="395" t="s">
        <v>2438</v>
      </c>
    </row>
    <row r="151" spans="1:5" ht="25.5">
      <c r="A151" s="392">
        <v>147</v>
      </c>
      <c r="B151" s="422" t="s">
        <v>2198</v>
      </c>
      <c r="C151" s="393" t="s">
        <v>2421</v>
      </c>
      <c r="D151" s="394">
        <v>44530</v>
      </c>
      <c r="E151" s="395" t="s">
        <v>2422</v>
      </c>
    </row>
    <row r="152" spans="1:5" ht="25.5">
      <c r="A152" s="392">
        <v>148</v>
      </c>
      <c r="B152" s="422" t="s">
        <v>2198</v>
      </c>
      <c r="C152" s="393" t="s">
        <v>2417</v>
      </c>
      <c r="D152" s="394">
        <v>44530</v>
      </c>
      <c r="E152" s="395" t="s">
        <v>2430</v>
      </c>
    </row>
    <row r="153" spans="1:5" ht="114.75">
      <c r="A153" s="392">
        <v>149</v>
      </c>
      <c r="B153" s="422" t="s">
        <v>2198</v>
      </c>
      <c r="C153" s="393" t="s">
        <v>2418</v>
      </c>
      <c r="D153" s="394">
        <v>44530</v>
      </c>
      <c r="E153" s="395" t="s">
        <v>2419</v>
      </c>
    </row>
    <row r="154" spans="1:5" ht="38.25">
      <c r="A154" s="392">
        <v>150</v>
      </c>
      <c r="B154" s="422" t="s">
        <v>2198</v>
      </c>
      <c r="C154" s="393" t="s">
        <v>2423</v>
      </c>
      <c r="D154" s="394">
        <v>44530</v>
      </c>
      <c r="E154" s="395" t="s">
        <v>2023</v>
      </c>
    </row>
    <row r="155" spans="1:5">
      <c r="A155" s="392">
        <v>151</v>
      </c>
      <c r="B155" s="422" t="s">
        <v>2198</v>
      </c>
      <c r="C155" s="393" t="s">
        <v>2424</v>
      </c>
      <c r="D155" s="394">
        <v>44530</v>
      </c>
      <c r="E155" s="395" t="s">
        <v>2425</v>
      </c>
    </row>
    <row r="156" spans="1:5" ht="25.5">
      <c r="A156" s="392">
        <v>145</v>
      </c>
      <c r="B156" s="422" t="s">
        <v>1261</v>
      </c>
      <c r="C156" s="393" t="s">
        <v>2413</v>
      </c>
      <c r="D156" s="394">
        <v>44533</v>
      </c>
      <c r="E156" s="395" t="s">
        <v>2437</v>
      </c>
    </row>
    <row r="157" spans="1:5" ht="25.5">
      <c r="A157" s="392">
        <v>146</v>
      </c>
      <c r="B157" s="422" t="s">
        <v>2198</v>
      </c>
      <c r="C157" s="393" t="s">
        <v>2415</v>
      </c>
      <c r="D157" s="394">
        <v>44533</v>
      </c>
      <c r="E157" s="395" t="s">
        <v>2437</v>
      </c>
    </row>
    <row r="158" spans="1:5" ht="25.5">
      <c r="A158" s="471">
        <v>147</v>
      </c>
      <c r="B158" s="472" t="s">
        <v>2198</v>
      </c>
      <c r="C158" s="473" t="s">
        <v>2476</v>
      </c>
      <c r="D158" s="474">
        <v>44540</v>
      </c>
      <c r="E158" s="475" t="s">
        <v>2023</v>
      </c>
    </row>
    <row r="159" spans="1:5" ht="25.5">
      <c r="A159" s="471">
        <v>148</v>
      </c>
      <c r="B159" s="472" t="s">
        <v>2198</v>
      </c>
      <c r="C159" s="473" t="s">
        <v>2462</v>
      </c>
      <c r="D159" s="474">
        <v>44540</v>
      </c>
      <c r="E159" s="475" t="s">
        <v>2023</v>
      </c>
    </row>
    <row r="160" spans="1:5" ht="25.5">
      <c r="A160" s="471">
        <v>149</v>
      </c>
      <c r="B160" s="472" t="s">
        <v>2198</v>
      </c>
      <c r="C160" s="473" t="s">
        <v>2463</v>
      </c>
      <c r="D160" s="474">
        <v>44540</v>
      </c>
      <c r="E160" s="475" t="s">
        <v>2023</v>
      </c>
    </row>
    <row r="161" spans="1:5">
      <c r="A161" s="471">
        <v>150</v>
      </c>
      <c r="B161" s="472" t="s">
        <v>2198</v>
      </c>
      <c r="C161" s="473" t="s">
        <v>2477</v>
      </c>
      <c r="D161" s="474">
        <v>44543</v>
      </c>
      <c r="E161" s="475" t="s">
        <v>2464</v>
      </c>
    </row>
    <row r="162" spans="1:5" ht="38.25">
      <c r="A162" s="471">
        <v>151</v>
      </c>
      <c r="B162" s="472" t="s">
        <v>2198</v>
      </c>
      <c r="C162" s="473" t="s">
        <v>2465</v>
      </c>
      <c r="D162" s="474">
        <v>44543</v>
      </c>
      <c r="E162" s="475" t="s">
        <v>2023</v>
      </c>
    </row>
    <row r="163" spans="1:5" ht="51">
      <c r="A163" s="471">
        <v>152</v>
      </c>
      <c r="B163" s="472" t="s">
        <v>2198</v>
      </c>
      <c r="C163" s="473" t="s">
        <v>2466</v>
      </c>
      <c r="D163" s="474">
        <v>44543</v>
      </c>
      <c r="E163" s="475" t="s">
        <v>2467</v>
      </c>
    </row>
    <row r="164" spans="1:5" ht="25.5">
      <c r="A164" s="471">
        <v>153</v>
      </c>
      <c r="B164" s="472" t="s">
        <v>2198</v>
      </c>
      <c r="C164" s="473" t="s">
        <v>2474</v>
      </c>
      <c r="D164" s="474">
        <v>44544</v>
      </c>
      <c r="E164" s="475" t="s">
        <v>2023</v>
      </c>
    </row>
    <row r="165" spans="1:5" ht="25.5">
      <c r="A165" s="471">
        <v>154</v>
      </c>
      <c r="B165" s="472" t="s">
        <v>2198</v>
      </c>
      <c r="C165" s="473" t="s">
        <v>2475</v>
      </c>
      <c r="D165" s="474">
        <v>44544</v>
      </c>
      <c r="E165" s="475" t="s">
        <v>2023</v>
      </c>
    </row>
    <row r="166" spans="1:5" ht="25.5">
      <c r="A166" s="471">
        <v>155</v>
      </c>
      <c r="B166" s="472" t="s">
        <v>2204</v>
      </c>
      <c r="C166" s="473" t="s">
        <v>2480</v>
      </c>
      <c r="D166" s="474">
        <v>44544</v>
      </c>
      <c r="E166" s="475" t="s">
        <v>2481</v>
      </c>
    </row>
    <row r="167" spans="1:5" ht="25.5">
      <c r="A167" s="387">
        <v>156</v>
      </c>
      <c r="B167" s="423" t="s">
        <v>2198</v>
      </c>
      <c r="C167" s="388" t="s">
        <v>2485</v>
      </c>
      <c r="D167" s="389">
        <v>44578</v>
      </c>
      <c r="E167" s="390" t="s">
        <v>2023</v>
      </c>
    </row>
    <row r="168" spans="1:5" ht="51">
      <c r="A168" s="387">
        <v>157</v>
      </c>
      <c r="B168" s="423" t="s">
        <v>2198</v>
      </c>
      <c r="C168" s="388" t="s">
        <v>2615</v>
      </c>
      <c r="D168" s="389">
        <v>44578</v>
      </c>
      <c r="E168" s="390" t="s">
        <v>2023</v>
      </c>
    </row>
    <row r="169" spans="1:5" ht="38.25">
      <c r="A169" s="387">
        <v>158</v>
      </c>
      <c r="B169" s="423" t="s">
        <v>2198</v>
      </c>
      <c r="C169" s="388" t="s">
        <v>2616</v>
      </c>
      <c r="D169" s="389">
        <v>44578</v>
      </c>
      <c r="E169" s="390" t="s">
        <v>2578</v>
      </c>
    </row>
    <row r="170" spans="1:5" ht="38.25">
      <c r="A170" s="387">
        <v>159</v>
      </c>
      <c r="B170" s="423" t="s">
        <v>2198</v>
      </c>
      <c r="C170" s="388" t="s">
        <v>2514</v>
      </c>
      <c r="D170" s="389">
        <v>44578</v>
      </c>
      <c r="E170" s="390" t="s">
        <v>2617</v>
      </c>
    </row>
    <row r="171" spans="1:5" ht="25.5">
      <c r="A171" s="387">
        <v>160</v>
      </c>
      <c r="B171" s="423" t="s">
        <v>2198</v>
      </c>
      <c r="C171" s="388" t="s">
        <v>2618</v>
      </c>
      <c r="D171" s="389">
        <v>44578</v>
      </c>
      <c r="E171" s="390" t="s">
        <v>2023</v>
      </c>
    </row>
    <row r="172" spans="1:5" ht="25.5">
      <c r="A172" s="387">
        <v>161</v>
      </c>
      <c r="B172" s="423" t="s">
        <v>2198</v>
      </c>
      <c r="C172" s="388" t="s">
        <v>2665</v>
      </c>
      <c r="D172" s="389">
        <v>44578</v>
      </c>
      <c r="E172" s="390" t="s">
        <v>2023</v>
      </c>
    </row>
    <row r="173" spans="1:5">
      <c r="A173" s="387">
        <v>162</v>
      </c>
      <c r="B173" s="423" t="s">
        <v>2198</v>
      </c>
      <c r="C173" s="388" t="s">
        <v>2527</v>
      </c>
      <c r="D173" s="389">
        <v>44582</v>
      </c>
      <c r="E173" s="390" t="s">
        <v>2023</v>
      </c>
    </row>
    <row r="174" spans="1:5" ht="25.5">
      <c r="A174" s="387">
        <v>163</v>
      </c>
      <c r="B174" s="423" t="s">
        <v>2198</v>
      </c>
      <c r="C174" s="388" t="s">
        <v>2619</v>
      </c>
      <c r="D174" s="389">
        <v>44582</v>
      </c>
      <c r="E174" s="390" t="s">
        <v>2023</v>
      </c>
    </row>
    <row r="175" spans="1:5" ht="25.5">
      <c r="A175" s="387">
        <v>164</v>
      </c>
      <c r="B175" s="423" t="s">
        <v>2198</v>
      </c>
      <c r="C175" s="388" t="s">
        <v>2620</v>
      </c>
      <c r="D175" s="389">
        <v>44588</v>
      </c>
      <c r="E175" s="390" t="s">
        <v>2023</v>
      </c>
    </row>
    <row r="176" spans="1:5" ht="25.5">
      <c r="A176" s="387">
        <v>165</v>
      </c>
      <c r="B176" s="423" t="s">
        <v>2198</v>
      </c>
      <c r="C176" s="388" t="s">
        <v>2540</v>
      </c>
      <c r="D176" s="389">
        <v>44588</v>
      </c>
      <c r="E176" s="390" t="s">
        <v>2023</v>
      </c>
    </row>
    <row r="177" spans="1:5" ht="25.5">
      <c r="A177" s="387">
        <v>166</v>
      </c>
      <c r="B177" s="423" t="s">
        <v>2198</v>
      </c>
      <c r="C177" s="388" t="s">
        <v>2541</v>
      </c>
      <c r="D177" s="389">
        <v>44588</v>
      </c>
      <c r="E177" s="390" t="s">
        <v>2023</v>
      </c>
    </row>
    <row r="178" spans="1:5" ht="25.5">
      <c r="A178" s="387">
        <v>167</v>
      </c>
      <c r="B178" s="423" t="s">
        <v>2198</v>
      </c>
      <c r="C178" s="388" t="s">
        <v>2542</v>
      </c>
      <c r="D178" s="389">
        <v>44588</v>
      </c>
      <c r="E178" s="390" t="s">
        <v>2023</v>
      </c>
    </row>
    <row r="179" spans="1:5" ht="25.5">
      <c r="A179" s="387">
        <v>168</v>
      </c>
      <c r="B179" s="423" t="s">
        <v>2198</v>
      </c>
      <c r="C179" s="388" t="s">
        <v>2544</v>
      </c>
      <c r="D179" s="389">
        <v>44588</v>
      </c>
      <c r="E179" s="390" t="s">
        <v>2023</v>
      </c>
    </row>
    <row r="180" spans="1:5" ht="25.5">
      <c r="A180" s="387">
        <v>169</v>
      </c>
      <c r="B180" s="423" t="s">
        <v>2198</v>
      </c>
      <c r="C180" s="388" t="s">
        <v>2621</v>
      </c>
      <c r="D180" s="389">
        <v>44589</v>
      </c>
      <c r="E180" s="390" t="s">
        <v>2023</v>
      </c>
    </row>
    <row r="181" spans="1:5">
      <c r="A181" s="387">
        <v>170</v>
      </c>
      <c r="B181" s="423" t="s">
        <v>2198</v>
      </c>
      <c r="C181" s="388" t="s">
        <v>2549</v>
      </c>
      <c r="D181" s="389">
        <v>44595</v>
      </c>
      <c r="E181" s="390" t="s">
        <v>2023</v>
      </c>
    </row>
    <row r="182" spans="1:5">
      <c r="A182" s="387">
        <v>171</v>
      </c>
      <c r="B182" s="423" t="s">
        <v>2198</v>
      </c>
      <c r="C182" s="388" t="s">
        <v>2550</v>
      </c>
      <c r="D182" s="389">
        <v>44595</v>
      </c>
      <c r="E182" s="390" t="s">
        <v>2023</v>
      </c>
    </row>
    <row r="183" spans="1:5">
      <c r="A183" s="387">
        <v>172</v>
      </c>
      <c r="B183" s="423" t="s">
        <v>2198</v>
      </c>
      <c r="C183" s="388" t="s">
        <v>2551</v>
      </c>
      <c r="D183" s="389">
        <v>44595</v>
      </c>
      <c r="E183" s="390" t="s">
        <v>2023</v>
      </c>
    </row>
    <row r="184" spans="1:5" ht="25.5">
      <c r="A184" s="387">
        <v>173</v>
      </c>
      <c r="B184" s="423" t="s">
        <v>2198</v>
      </c>
      <c r="C184" s="388" t="s">
        <v>2566</v>
      </c>
      <c r="D184" s="389">
        <v>44595</v>
      </c>
      <c r="E184" s="390" t="s">
        <v>2023</v>
      </c>
    </row>
    <row r="185" spans="1:5" ht="25.5">
      <c r="A185" s="387">
        <v>174</v>
      </c>
      <c r="B185" s="423" t="s">
        <v>2198</v>
      </c>
      <c r="C185" s="388" t="s">
        <v>2553</v>
      </c>
      <c r="D185" s="389">
        <v>44595</v>
      </c>
      <c r="E185" s="390" t="s">
        <v>2023</v>
      </c>
    </row>
    <row r="186" spans="1:5" ht="38.25">
      <c r="A186" s="387">
        <v>175</v>
      </c>
      <c r="B186" s="423" t="s">
        <v>2198</v>
      </c>
      <c r="C186" s="388" t="s">
        <v>2554</v>
      </c>
      <c r="D186" s="389">
        <v>44595</v>
      </c>
      <c r="E186" s="390" t="s">
        <v>2617</v>
      </c>
    </row>
    <row r="187" spans="1:5" ht="38.25">
      <c r="A187" s="387">
        <v>176</v>
      </c>
      <c r="B187" s="423" t="s">
        <v>2198</v>
      </c>
      <c r="C187" s="388" t="s">
        <v>2555</v>
      </c>
      <c r="D187" s="389">
        <v>44595</v>
      </c>
      <c r="E187" s="390" t="s">
        <v>2617</v>
      </c>
    </row>
    <row r="188" spans="1:5" ht="25.5">
      <c r="A188" s="387">
        <v>177</v>
      </c>
      <c r="B188" s="423" t="s">
        <v>2198</v>
      </c>
      <c r="C188" s="388" t="s">
        <v>2622</v>
      </c>
      <c r="D188" s="389">
        <v>44595</v>
      </c>
      <c r="E188" s="390" t="s">
        <v>2023</v>
      </c>
    </row>
    <row r="189" spans="1:5">
      <c r="A189" s="387">
        <v>178</v>
      </c>
      <c r="B189" s="423" t="s">
        <v>2198</v>
      </c>
      <c r="C189" s="388" t="s">
        <v>2580</v>
      </c>
      <c r="D189" s="389">
        <v>44606</v>
      </c>
      <c r="E189" s="390" t="s">
        <v>2023</v>
      </c>
    </row>
    <row r="190" spans="1:5">
      <c r="A190" s="387">
        <v>179</v>
      </c>
      <c r="B190" s="423" t="s">
        <v>2198</v>
      </c>
      <c r="C190" s="388" t="s">
        <v>2581</v>
      </c>
      <c r="D190" s="389">
        <v>44606</v>
      </c>
      <c r="E190" s="390" t="s">
        <v>2023</v>
      </c>
    </row>
    <row r="191" spans="1:5" ht="26.25" customHeight="1">
      <c r="A191" s="387">
        <v>180</v>
      </c>
      <c r="B191" s="423" t="s">
        <v>2198</v>
      </c>
      <c r="C191" s="388" t="s">
        <v>2587</v>
      </c>
      <c r="D191" s="389">
        <v>44620</v>
      </c>
      <c r="E191" s="390" t="s">
        <v>2023</v>
      </c>
    </row>
    <row r="192" spans="1:5">
      <c r="A192" s="387">
        <v>181</v>
      </c>
      <c r="B192" s="423" t="s">
        <v>2198</v>
      </c>
      <c r="C192" s="388" t="s">
        <v>2623</v>
      </c>
      <c r="D192" s="389">
        <v>44621</v>
      </c>
      <c r="E192" s="390" t="s">
        <v>2607</v>
      </c>
    </row>
    <row r="193" spans="1:5">
      <c r="A193" s="387">
        <v>182</v>
      </c>
      <c r="B193" s="423" t="s">
        <v>1261</v>
      </c>
      <c r="C193" s="388" t="s">
        <v>2609</v>
      </c>
      <c r="D193" s="389">
        <v>44624</v>
      </c>
      <c r="E193" s="390" t="s">
        <v>2023</v>
      </c>
    </row>
    <row r="194" spans="1:5">
      <c r="A194" s="387">
        <v>183</v>
      </c>
      <c r="B194" s="423" t="s">
        <v>2198</v>
      </c>
      <c r="C194" s="388" t="s">
        <v>2610</v>
      </c>
      <c r="D194" s="389">
        <v>44624</v>
      </c>
      <c r="E194" s="390" t="s">
        <v>2023</v>
      </c>
    </row>
    <row r="195" spans="1:5" ht="25.5">
      <c r="A195" s="387">
        <v>184</v>
      </c>
      <c r="B195" s="423" t="s">
        <v>1292</v>
      </c>
      <c r="C195" s="388" t="s">
        <v>2612</v>
      </c>
      <c r="D195" s="389">
        <v>44630</v>
      </c>
      <c r="E195" s="390" t="s">
        <v>2023</v>
      </c>
    </row>
    <row r="196" spans="1:5">
      <c r="A196" s="387">
        <v>185</v>
      </c>
      <c r="B196" s="423" t="s">
        <v>2198</v>
      </c>
      <c r="C196" s="388" t="s">
        <v>2614</v>
      </c>
      <c r="D196" s="389">
        <v>44636</v>
      </c>
      <c r="E196" s="390" t="s">
        <v>2635</v>
      </c>
    </row>
    <row r="197" spans="1:5" ht="38.25">
      <c r="A197" s="387">
        <v>186</v>
      </c>
      <c r="B197" s="423" t="s">
        <v>2198</v>
      </c>
      <c r="C197" s="388" t="s">
        <v>2624</v>
      </c>
      <c r="D197" s="389">
        <v>44636</v>
      </c>
      <c r="E197" s="390" t="s">
        <v>2629</v>
      </c>
    </row>
    <row r="198" spans="1:5">
      <c r="A198" s="387">
        <v>187</v>
      </c>
      <c r="B198" s="423" t="s">
        <v>2198</v>
      </c>
      <c r="C198" s="388" t="s">
        <v>2625</v>
      </c>
      <c r="D198" s="389">
        <v>44636</v>
      </c>
      <c r="E198" s="390" t="s">
        <v>2613</v>
      </c>
    </row>
    <row r="199" spans="1:5" ht="25.5">
      <c r="A199" s="387">
        <v>188</v>
      </c>
      <c r="B199" s="423" t="s">
        <v>2198</v>
      </c>
      <c r="C199" s="388" t="s">
        <v>2626</v>
      </c>
      <c r="D199" s="389">
        <v>44636</v>
      </c>
      <c r="E199" s="390" t="s">
        <v>2634</v>
      </c>
    </row>
    <row r="200" spans="1:5">
      <c r="A200" s="387">
        <v>189</v>
      </c>
      <c r="B200" s="423" t="s">
        <v>2198</v>
      </c>
      <c r="C200" s="388" t="s">
        <v>2636</v>
      </c>
      <c r="D200" s="389">
        <v>44636</v>
      </c>
      <c r="E200" s="390" t="s">
        <v>2628</v>
      </c>
    </row>
    <row r="201" spans="1:5" ht="25.5">
      <c r="A201" s="387">
        <v>190</v>
      </c>
      <c r="B201" s="423" t="s">
        <v>2198</v>
      </c>
      <c r="C201" s="388" t="s">
        <v>2637</v>
      </c>
      <c r="D201" s="389">
        <v>44636</v>
      </c>
      <c r="E201" s="390" t="s">
        <v>2627</v>
      </c>
    </row>
    <row r="202" spans="1:5" ht="25.5">
      <c r="A202" s="387">
        <v>191</v>
      </c>
      <c r="B202" s="423" t="s">
        <v>2198</v>
      </c>
      <c r="C202" s="388" t="s">
        <v>2632</v>
      </c>
      <c r="D202" s="389">
        <v>44637</v>
      </c>
      <c r="E202" s="390" t="s">
        <v>2633</v>
      </c>
    </row>
    <row r="203" spans="1:5">
      <c r="A203" s="387">
        <v>192</v>
      </c>
      <c r="B203" s="423" t="s">
        <v>2198</v>
      </c>
      <c r="C203" s="388" t="s">
        <v>2638</v>
      </c>
      <c r="D203" s="389">
        <v>44637</v>
      </c>
      <c r="E203" s="390" t="s">
        <v>2634</v>
      </c>
    </row>
    <row r="204" spans="1:5">
      <c r="A204" s="387">
        <v>193</v>
      </c>
      <c r="B204" s="423" t="s">
        <v>2198</v>
      </c>
      <c r="C204" s="388" t="s">
        <v>2647</v>
      </c>
      <c r="D204" s="389">
        <v>44642</v>
      </c>
      <c r="E204" s="390" t="s">
        <v>2639</v>
      </c>
    </row>
    <row r="205" spans="1:5">
      <c r="A205" s="387">
        <v>194</v>
      </c>
      <c r="B205" s="423" t="s">
        <v>2198</v>
      </c>
      <c r="C205" s="388" t="s">
        <v>2640</v>
      </c>
      <c r="D205" s="389">
        <v>44642</v>
      </c>
      <c r="E205" s="390" t="s">
        <v>2634</v>
      </c>
    </row>
    <row r="206" spans="1:5">
      <c r="A206" s="387">
        <v>195</v>
      </c>
      <c r="B206" s="423" t="s">
        <v>2198</v>
      </c>
      <c r="C206" s="388" t="s">
        <v>2642</v>
      </c>
      <c r="D206" s="389">
        <v>44642</v>
      </c>
      <c r="E206" s="390" t="s">
        <v>2641</v>
      </c>
    </row>
    <row r="207" spans="1:5" ht="24.75" customHeight="1">
      <c r="A207" s="387">
        <v>196</v>
      </c>
      <c r="B207" s="423" t="s">
        <v>2198</v>
      </c>
      <c r="C207" s="388" t="s">
        <v>2643</v>
      </c>
      <c r="D207" s="389">
        <v>44642</v>
      </c>
      <c r="E207" s="390" t="s">
        <v>2634</v>
      </c>
    </row>
    <row r="208" spans="1:5" ht="24.75" customHeight="1">
      <c r="A208" s="387">
        <v>197</v>
      </c>
      <c r="B208" s="423" t="s">
        <v>2198</v>
      </c>
      <c r="C208" s="388" t="s">
        <v>2648</v>
      </c>
      <c r="D208" s="389">
        <v>44642</v>
      </c>
      <c r="E208" s="390" t="s">
        <v>2649</v>
      </c>
    </row>
    <row r="209" spans="1:5" ht="40.5" customHeight="1">
      <c r="A209" s="387">
        <v>198</v>
      </c>
      <c r="B209" s="423" t="s">
        <v>2204</v>
      </c>
      <c r="C209" s="388" t="s">
        <v>2646</v>
      </c>
      <c r="D209" s="389">
        <v>44642</v>
      </c>
      <c r="E209" s="390" t="s">
        <v>2649</v>
      </c>
    </row>
    <row r="210" spans="1:5" ht="40.5" customHeight="1">
      <c r="A210" s="387">
        <v>199</v>
      </c>
      <c r="B210" s="423" t="s">
        <v>2198</v>
      </c>
      <c r="C210" s="388" t="s">
        <v>2701</v>
      </c>
      <c r="D210" s="389">
        <v>44642</v>
      </c>
      <c r="E210" s="390" t="s">
        <v>2700</v>
      </c>
    </row>
    <row r="211" spans="1:5" ht="40.5" customHeight="1">
      <c r="A211" s="387">
        <v>200</v>
      </c>
      <c r="B211" s="423" t="s">
        <v>2198</v>
      </c>
      <c r="C211" s="388" t="s">
        <v>2650</v>
      </c>
      <c r="D211" s="389">
        <v>44642</v>
      </c>
      <c r="E211" s="390" t="s">
        <v>2651</v>
      </c>
    </row>
    <row r="212" spans="1:5" ht="40.5" customHeight="1">
      <c r="A212" s="387">
        <v>201</v>
      </c>
      <c r="B212" s="423" t="s">
        <v>2204</v>
      </c>
      <c r="C212" s="388" t="s">
        <v>2630</v>
      </c>
      <c r="D212" s="389">
        <v>44636</v>
      </c>
      <c r="E212" s="390" t="s">
        <v>1014</v>
      </c>
    </row>
    <row r="213" spans="1:5" ht="24.75" customHeight="1">
      <c r="A213" s="387">
        <v>202</v>
      </c>
      <c r="B213" s="423" t="s">
        <v>2198</v>
      </c>
      <c r="C213" s="388" t="s">
        <v>2653</v>
      </c>
      <c r="D213" s="389">
        <v>44643</v>
      </c>
      <c r="E213" s="390" t="s">
        <v>1014</v>
      </c>
    </row>
    <row r="214" spans="1:5" ht="24.75" customHeight="1">
      <c r="A214" s="387">
        <v>203</v>
      </c>
      <c r="B214" s="423" t="s">
        <v>2198</v>
      </c>
      <c r="C214" s="388" t="s">
        <v>2631</v>
      </c>
      <c r="D214" s="389">
        <v>44636</v>
      </c>
      <c r="E214" s="390" t="s">
        <v>1014</v>
      </c>
    </row>
    <row r="215" spans="1:5" ht="24.75" customHeight="1">
      <c r="A215" s="387">
        <v>204</v>
      </c>
      <c r="B215" s="423" t="s">
        <v>2198</v>
      </c>
      <c r="C215" s="388" t="s">
        <v>2644</v>
      </c>
      <c r="D215" s="389">
        <v>44643</v>
      </c>
      <c r="E215" s="390" t="s">
        <v>2645</v>
      </c>
    </row>
    <row r="216" spans="1:5">
      <c r="A216" s="387">
        <v>205</v>
      </c>
      <c r="B216" s="423" t="s">
        <v>2198</v>
      </c>
      <c r="C216" s="388" t="s">
        <v>2672</v>
      </c>
      <c r="D216" s="389">
        <v>44643</v>
      </c>
      <c r="E216" s="390" t="s">
        <v>2673</v>
      </c>
    </row>
    <row r="217" spans="1:5">
      <c r="A217" s="387">
        <v>206</v>
      </c>
      <c r="B217" s="423" t="s">
        <v>2198</v>
      </c>
      <c r="C217" s="388" t="s">
        <v>2689</v>
      </c>
      <c r="D217" s="389">
        <v>44643</v>
      </c>
      <c r="E217" s="390" t="s">
        <v>2673</v>
      </c>
    </row>
    <row r="218" spans="1:5" ht="36.75" customHeight="1">
      <c r="A218" s="387">
        <v>207</v>
      </c>
      <c r="B218" s="423" t="s">
        <v>2198</v>
      </c>
      <c r="C218" s="388" t="s">
        <v>2690</v>
      </c>
      <c r="D218" s="389">
        <v>44643</v>
      </c>
      <c r="E218" s="390" t="s">
        <v>2691</v>
      </c>
    </row>
    <row r="219" spans="1:5" ht="36.75" customHeight="1">
      <c r="A219" s="387">
        <v>208</v>
      </c>
      <c r="B219" s="423" t="s">
        <v>2198</v>
      </c>
      <c r="C219" s="388" t="s">
        <v>2694</v>
      </c>
      <c r="D219" s="389">
        <v>44646</v>
      </c>
      <c r="E219" s="390" t="s">
        <v>2703</v>
      </c>
    </row>
    <row r="220" spans="1:5" ht="36.75" customHeight="1">
      <c r="A220" s="387">
        <v>209</v>
      </c>
      <c r="B220" s="423" t="s">
        <v>2198</v>
      </c>
      <c r="C220" s="388" t="s">
        <v>2695</v>
      </c>
      <c r="D220" s="389">
        <v>44646</v>
      </c>
      <c r="E220" s="390" t="s">
        <v>2703</v>
      </c>
    </row>
    <row r="221" spans="1:5" ht="36.75" customHeight="1">
      <c r="A221" s="387">
        <v>210</v>
      </c>
      <c r="B221" s="423" t="s">
        <v>2198</v>
      </c>
      <c r="C221" s="388" t="s">
        <v>2696</v>
      </c>
      <c r="D221" s="389">
        <v>44646</v>
      </c>
      <c r="E221" s="390" t="s">
        <v>2703</v>
      </c>
    </row>
    <row r="222" spans="1:5" ht="36.75" customHeight="1">
      <c r="A222" s="387">
        <v>211</v>
      </c>
      <c r="B222" s="423" t="s">
        <v>2198</v>
      </c>
      <c r="C222" s="388" t="s">
        <v>2699</v>
      </c>
      <c r="D222" s="389">
        <v>44646</v>
      </c>
      <c r="E222" s="390" t="s">
        <v>2705</v>
      </c>
    </row>
    <row r="223" spans="1:5" ht="36.75" customHeight="1">
      <c r="A223" s="387">
        <v>212</v>
      </c>
      <c r="B223" s="423" t="s">
        <v>2198</v>
      </c>
      <c r="C223" s="388" t="s">
        <v>2702</v>
      </c>
      <c r="D223" s="389">
        <v>44646</v>
      </c>
      <c r="E223" s="390" t="s">
        <v>2706</v>
      </c>
    </row>
    <row r="224" spans="1:5" ht="36.75" customHeight="1">
      <c r="A224" s="387">
        <v>213</v>
      </c>
      <c r="B224" s="423" t="s">
        <v>2198</v>
      </c>
      <c r="C224" s="388" t="s">
        <v>2707</v>
      </c>
      <c r="D224" s="389">
        <v>44648</v>
      </c>
      <c r="E224" s="390" t="s">
        <v>2708</v>
      </c>
    </row>
    <row r="225" spans="1:3">
      <c r="A225" s="391"/>
      <c r="B225" s="424"/>
      <c r="C225" s="391" t="s">
        <v>2145</v>
      </c>
    </row>
  </sheetData>
  <sheetProtection algorithmName="SHA-512" hashValue="IXmfsqecnpazGf7TGzbdfLdXx9crDPMjrKL0J58H52OzXyyJJR5MSz88LV3w8SgHiIzuPpPszZ0YF11sxqaSsw==" saltValue="h0+W9+5ooYKmyRawrcu8vA==" spinCount="100000" sheet="1" autoFilter="0"/>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R2172"/>
  <sheetViews>
    <sheetView zoomScale="75" zoomScaleNormal="75" zoomScaleSheetLayoutView="50" workbookViewId="0">
      <pane ySplit="11" topLeftCell="A12" activePane="bottomLeft" state="frozen"/>
      <selection activeCell="B1" sqref="B1"/>
      <selection pane="bottomLeft" activeCell="A12" sqref="A12"/>
    </sheetView>
  </sheetViews>
  <sheetFormatPr defaultColWidth="9.140625" defaultRowHeight="15"/>
  <cols>
    <col min="1" max="1" width="16.42578125" style="317" customWidth="1"/>
    <col min="2" max="2" width="28.7109375" style="95" customWidth="1"/>
    <col min="3" max="3" width="40.42578125" style="36" customWidth="1"/>
    <col min="4" max="4" width="16.140625" style="36" customWidth="1"/>
    <col min="5" max="5" width="50.28515625" style="36" customWidth="1"/>
    <col min="6" max="6" width="30.5703125" style="36" customWidth="1"/>
    <col min="7" max="7" width="33.5703125" style="36" bestFit="1" customWidth="1"/>
    <col min="8" max="8" width="23.42578125" style="181" customWidth="1"/>
    <col min="9" max="9" width="16.5703125" style="36" customWidth="1"/>
    <col min="10" max="11" width="21.5703125" style="36" customWidth="1"/>
    <col min="12" max="12" width="156.140625" style="36" customWidth="1"/>
    <col min="13" max="13" width="40.85546875" style="417" customWidth="1"/>
    <col min="14" max="14" width="26.5703125" style="47" customWidth="1"/>
    <col min="15" max="16384" width="9.140625" style="34"/>
  </cols>
  <sheetData>
    <row r="1" spans="1:16" s="47" customFormat="1" ht="14.45" customHeight="1">
      <c r="A1" s="84" t="s">
        <v>152</v>
      </c>
      <c r="B1" s="85"/>
      <c r="C1" s="85"/>
      <c r="D1" s="85"/>
      <c r="E1" s="85"/>
      <c r="F1" s="85"/>
      <c r="G1" s="85"/>
      <c r="H1" s="85"/>
      <c r="I1" s="85"/>
      <c r="J1" s="85"/>
      <c r="K1" s="85"/>
      <c r="L1" s="85"/>
      <c r="M1" s="397"/>
      <c r="N1" s="86"/>
      <c r="P1" s="251" t="str">
        <f ca="1">HYPERLINK(MID(CELL("filename",$A$1),FIND("[",CELL("filename",$A$1)),FIND("]",CELL("filename",$A$1))-FIND("[",CELL("filename",$A$1))+1)&amp;"'"&amp;'Document Layout &amp; Tab Objective'!$A$3&amp;"'!A1","Return to Document Overview")</f>
        <v>Return to Document Overview</v>
      </c>
    </row>
    <row r="2" spans="1:16" s="47" customFormat="1" ht="14.45" customHeight="1">
      <c r="A2" s="83" t="s">
        <v>1866</v>
      </c>
      <c r="B2" s="82"/>
      <c r="C2" s="82"/>
      <c r="D2" s="82"/>
      <c r="E2" s="82"/>
      <c r="F2" s="82"/>
      <c r="G2" s="82"/>
      <c r="H2" s="82"/>
      <c r="I2" s="82"/>
      <c r="J2" s="82"/>
      <c r="K2" s="82"/>
      <c r="L2" s="82"/>
      <c r="M2" s="398"/>
      <c r="N2" s="87"/>
    </row>
    <row r="3" spans="1:16" s="47" customFormat="1" ht="15" customHeight="1">
      <c r="A3" s="186" t="s">
        <v>234</v>
      </c>
      <c r="B3" s="187"/>
      <c r="C3" s="187"/>
      <c r="D3" s="187"/>
      <c r="E3" s="187"/>
      <c r="F3" s="187"/>
      <c r="G3" s="187"/>
      <c r="H3" s="187"/>
      <c r="I3" s="187"/>
      <c r="J3" s="187"/>
      <c r="K3" s="187"/>
      <c r="L3" s="187"/>
      <c r="M3" s="399"/>
      <c r="N3" s="188"/>
    </row>
    <row r="4" spans="1:16" s="47" customFormat="1" ht="15" customHeight="1">
      <c r="A4" s="306"/>
      <c r="M4" s="400"/>
    </row>
    <row r="5" spans="1:16" s="47" customFormat="1" ht="54" customHeight="1">
      <c r="A5" s="307" t="s">
        <v>1746</v>
      </c>
      <c r="B5" s="200"/>
      <c r="C5" s="940" t="s">
        <v>1755</v>
      </c>
      <c r="E5" s="47" t="s">
        <v>1948</v>
      </c>
      <c r="M5" s="400"/>
    </row>
    <row r="6" spans="1:16" s="47" customFormat="1" ht="15" customHeight="1">
      <c r="A6" s="308" t="s">
        <v>1749</v>
      </c>
      <c r="B6" s="199" t="s">
        <v>1751</v>
      </c>
      <c r="C6" s="940"/>
      <c r="E6" s="252" t="s">
        <v>1946</v>
      </c>
      <c r="M6" s="400"/>
    </row>
    <row r="7" spans="1:16" s="47" customFormat="1" ht="15" customHeight="1">
      <c r="A7" s="308" t="s">
        <v>1750</v>
      </c>
      <c r="B7" s="197" t="s">
        <v>1752</v>
      </c>
      <c r="C7" s="940"/>
      <c r="E7" s="254" t="s">
        <v>1947</v>
      </c>
      <c r="M7" s="400"/>
    </row>
    <row r="8" spans="1:16" s="47" customFormat="1" ht="15" customHeight="1">
      <c r="A8" s="308" t="s">
        <v>1747</v>
      </c>
      <c r="B8" s="201" t="s">
        <v>1754</v>
      </c>
      <c r="E8" s="253" t="s">
        <v>1949</v>
      </c>
      <c r="M8" s="400"/>
    </row>
    <row r="9" spans="1:16" s="47" customFormat="1" ht="15" customHeight="1">
      <c r="A9" s="308" t="s">
        <v>1748</v>
      </c>
      <c r="B9" s="202" t="s">
        <v>1753</v>
      </c>
      <c r="C9" s="198"/>
      <c r="D9" s="198"/>
      <c r="E9" s="944" t="s">
        <v>2385</v>
      </c>
      <c r="F9" s="944"/>
      <c r="G9" s="944"/>
      <c r="M9" s="401"/>
      <c r="N9" s="198"/>
    </row>
    <row r="10" spans="1:16" s="47" customFormat="1" ht="130.5" customHeight="1">
      <c r="A10" s="309"/>
      <c r="B10" s="198">
        <v>7777</v>
      </c>
      <c r="C10" s="198"/>
      <c r="D10" s="198"/>
      <c r="E10" s="198"/>
      <c r="F10" s="938" t="s">
        <v>2545</v>
      </c>
      <c r="G10" s="939"/>
      <c r="H10" s="198"/>
      <c r="I10" s="198"/>
      <c r="J10" s="948" t="s">
        <v>2436</v>
      </c>
      <c r="K10" s="949"/>
      <c r="L10" s="949"/>
      <c r="M10" s="949"/>
      <c r="N10" s="950"/>
    </row>
    <row r="11" spans="1:16" ht="72.75" customHeight="1" thickBot="1">
      <c r="A11" s="372" t="s">
        <v>55</v>
      </c>
      <c r="B11" s="373" t="s">
        <v>109</v>
      </c>
      <c r="C11" s="373" t="s">
        <v>105</v>
      </c>
      <c r="D11" s="372" t="s">
        <v>110</v>
      </c>
      <c r="E11" s="374" t="s">
        <v>2568</v>
      </c>
      <c r="F11" s="374" t="s">
        <v>235</v>
      </c>
      <c r="G11" s="374" t="s">
        <v>150</v>
      </c>
      <c r="H11" s="374" t="s">
        <v>1952</v>
      </c>
      <c r="I11" s="374" t="s">
        <v>106</v>
      </c>
      <c r="J11" s="374" t="s">
        <v>56</v>
      </c>
      <c r="K11" s="374" t="s">
        <v>1805</v>
      </c>
      <c r="L11" s="374" t="s">
        <v>57</v>
      </c>
      <c r="M11" s="402" t="s">
        <v>1214</v>
      </c>
      <c r="N11" s="375" t="s">
        <v>578</v>
      </c>
    </row>
    <row r="12" spans="1:16" ht="185.45" customHeight="1" thickBot="1">
      <c r="A12" s="310" t="s">
        <v>1756</v>
      </c>
      <c r="B12" s="513" t="s">
        <v>509</v>
      </c>
      <c r="C12" s="573" t="s">
        <v>2667</v>
      </c>
      <c r="D12" s="450" t="s">
        <v>73</v>
      </c>
      <c r="E12" s="517" t="s">
        <v>312</v>
      </c>
      <c r="F12" s="210" t="s">
        <v>1474</v>
      </c>
      <c r="G12" s="210" t="s">
        <v>1474</v>
      </c>
      <c r="H12" s="517" t="s">
        <v>661</v>
      </c>
      <c r="I12" s="590" t="s">
        <v>1718</v>
      </c>
      <c r="J12" s="590" t="s">
        <v>2336</v>
      </c>
      <c r="K12" s="517" t="s">
        <v>1806</v>
      </c>
      <c r="L12" s="517" t="s">
        <v>1740</v>
      </c>
      <c r="M12" s="403" t="s">
        <v>1474</v>
      </c>
      <c r="N12" s="403" t="s">
        <v>1474</v>
      </c>
    </row>
    <row r="13" spans="1:16" ht="185.45" customHeight="1" thickBot="1">
      <c r="A13" s="310" t="s">
        <v>1757</v>
      </c>
      <c r="B13" s="540" t="s">
        <v>509</v>
      </c>
      <c r="C13" s="591" t="s">
        <v>2668</v>
      </c>
      <c r="D13" s="597" t="s">
        <v>73</v>
      </c>
      <c r="E13" s="534" t="s">
        <v>312</v>
      </c>
      <c r="F13" s="32" t="s">
        <v>797</v>
      </c>
      <c r="G13" s="196" t="s">
        <v>1474</v>
      </c>
      <c r="H13" s="534" t="s">
        <v>661</v>
      </c>
      <c r="I13" s="549" t="s">
        <v>1718</v>
      </c>
      <c r="J13" s="597" t="s">
        <v>445</v>
      </c>
      <c r="K13" s="537" t="s">
        <v>1806</v>
      </c>
      <c r="L13" s="537" t="s">
        <v>1740</v>
      </c>
      <c r="M13" s="403" t="s">
        <v>1474</v>
      </c>
      <c r="N13" s="403" t="s">
        <v>1474</v>
      </c>
    </row>
    <row r="14" spans="1:16" ht="185.45" customHeight="1" thickBot="1">
      <c r="A14" s="310" t="s">
        <v>1758</v>
      </c>
      <c r="B14" s="540" t="s">
        <v>509</v>
      </c>
      <c r="C14" s="591" t="s">
        <v>2669</v>
      </c>
      <c r="D14" s="597" t="s">
        <v>73</v>
      </c>
      <c r="E14" s="534" t="s">
        <v>312</v>
      </c>
      <c r="F14" s="196" t="s">
        <v>1474</v>
      </c>
      <c r="G14" s="196" t="s">
        <v>1474</v>
      </c>
      <c r="H14" s="534" t="s">
        <v>661</v>
      </c>
      <c r="I14" s="597" t="s">
        <v>1718</v>
      </c>
      <c r="J14" s="597" t="s">
        <v>445</v>
      </c>
      <c r="K14" s="534" t="s">
        <v>1806</v>
      </c>
      <c r="L14" s="534" t="s">
        <v>1740</v>
      </c>
      <c r="M14" s="403" t="s">
        <v>1474</v>
      </c>
      <c r="N14" s="403" t="s">
        <v>1474</v>
      </c>
    </row>
    <row r="15" spans="1:16" ht="185.45" customHeight="1" thickBot="1">
      <c r="A15" s="310" t="s">
        <v>1759</v>
      </c>
      <c r="B15" s="540" t="s">
        <v>509</v>
      </c>
      <c r="C15" s="591" t="s">
        <v>2670</v>
      </c>
      <c r="D15" s="597" t="s">
        <v>73</v>
      </c>
      <c r="E15" s="534" t="s">
        <v>312</v>
      </c>
      <c r="F15" s="196" t="s">
        <v>1474</v>
      </c>
      <c r="G15" s="196" t="s">
        <v>1474</v>
      </c>
      <c r="H15" s="534" t="s">
        <v>661</v>
      </c>
      <c r="I15" s="549" t="s">
        <v>1718</v>
      </c>
      <c r="J15" s="597" t="s">
        <v>445</v>
      </c>
      <c r="K15" s="534" t="s">
        <v>1806</v>
      </c>
      <c r="L15" s="534" t="s">
        <v>1740</v>
      </c>
      <c r="M15" s="403" t="s">
        <v>1474</v>
      </c>
      <c r="N15" s="403" t="s">
        <v>1474</v>
      </c>
    </row>
    <row r="16" spans="1:16" s="38" customFormat="1" ht="93" customHeight="1" thickBot="1">
      <c r="A16" s="311" t="s">
        <v>1125</v>
      </c>
      <c r="B16" s="540" t="s">
        <v>1187</v>
      </c>
      <c r="C16" s="534" t="s">
        <v>1188</v>
      </c>
      <c r="D16" s="522" t="s">
        <v>73</v>
      </c>
      <c r="E16" s="534" t="s">
        <v>670</v>
      </c>
      <c r="F16" s="534" t="s">
        <v>670</v>
      </c>
      <c r="G16" s="196" t="s">
        <v>1474</v>
      </c>
      <c r="H16" s="534" t="s">
        <v>661</v>
      </c>
      <c r="I16" s="522" t="s">
        <v>1718</v>
      </c>
      <c r="J16" s="583" t="s">
        <v>1474</v>
      </c>
      <c r="K16" s="196" t="s">
        <v>1806</v>
      </c>
      <c r="L16" s="196" t="s">
        <v>1474</v>
      </c>
      <c r="M16" s="583" t="s">
        <v>1474</v>
      </c>
      <c r="N16" s="583" t="s">
        <v>1474</v>
      </c>
      <c r="O16" s="34"/>
    </row>
    <row r="17" spans="1:15" ht="185.45" customHeight="1" thickBot="1">
      <c r="A17" s="310" t="s">
        <v>1760</v>
      </c>
      <c r="B17" s="540" t="s">
        <v>509</v>
      </c>
      <c r="C17" s="591" t="s">
        <v>2671</v>
      </c>
      <c r="D17" s="597" t="s">
        <v>73</v>
      </c>
      <c r="E17" s="534" t="s">
        <v>312</v>
      </c>
      <c r="F17" s="196" t="s">
        <v>1474</v>
      </c>
      <c r="G17" s="196" t="s">
        <v>1474</v>
      </c>
      <c r="H17" s="534" t="s">
        <v>661</v>
      </c>
      <c r="I17" s="597" t="s">
        <v>1718</v>
      </c>
      <c r="J17" s="597" t="s">
        <v>445</v>
      </c>
      <c r="K17" s="534" t="s">
        <v>1806</v>
      </c>
      <c r="L17" s="534" t="s">
        <v>1740</v>
      </c>
      <c r="M17" s="403" t="s">
        <v>1474</v>
      </c>
      <c r="N17" s="403" t="s">
        <v>1474</v>
      </c>
    </row>
    <row r="18" spans="1:15" s="38" customFormat="1" ht="75.75" customHeight="1" thickBot="1">
      <c r="A18" s="311" t="s">
        <v>1126</v>
      </c>
      <c r="B18" s="540" t="s">
        <v>1187</v>
      </c>
      <c r="C18" s="534" t="s">
        <v>1189</v>
      </c>
      <c r="D18" s="522" t="s">
        <v>73</v>
      </c>
      <c r="E18" s="534" t="s">
        <v>670</v>
      </c>
      <c r="F18" s="534" t="s">
        <v>670</v>
      </c>
      <c r="G18" s="196" t="s">
        <v>1474</v>
      </c>
      <c r="H18" s="534" t="s">
        <v>661</v>
      </c>
      <c r="I18" s="522" t="s">
        <v>1718</v>
      </c>
      <c r="J18" s="583" t="s">
        <v>1474</v>
      </c>
      <c r="K18" s="196" t="s">
        <v>1806</v>
      </c>
      <c r="L18" s="196" t="s">
        <v>1474</v>
      </c>
      <c r="M18" s="583" t="s">
        <v>1474</v>
      </c>
      <c r="N18" s="583" t="s">
        <v>1474</v>
      </c>
      <c r="O18" s="34"/>
    </row>
    <row r="19" spans="1:15" s="38" customFormat="1" ht="75.75" customHeight="1" thickBot="1">
      <c r="A19" s="311" t="s">
        <v>1127</v>
      </c>
      <c r="B19" s="540" t="s">
        <v>1187</v>
      </c>
      <c r="C19" s="534" t="s">
        <v>1190</v>
      </c>
      <c r="D19" s="522" t="s">
        <v>73</v>
      </c>
      <c r="E19" s="534" t="s">
        <v>670</v>
      </c>
      <c r="F19" s="534" t="s">
        <v>670</v>
      </c>
      <c r="G19" s="196" t="s">
        <v>1474</v>
      </c>
      <c r="H19" s="534" t="s">
        <v>661</v>
      </c>
      <c r="I19" s="522" t="s">
        <v>1718</v>
      </c>
      <c r="J19" s="583" t="s">
        <v>1474</v>
      </c>
      <c r="K19" s="196" t="s">
        <v>1806</v>
      </c>
      <c r="L19" s="196" t="s">
        <v>1474</v>
      </c>
      <c r="M19" s="583" t="s">
        <v>1474</v>
      </c>
      <c r="N19" s="583" t="s">
        <v>1474</v>
      </c>
      <c r="O19" s="34"/>
    </row>
    <row r="20" spans="1:15" s="38" customFormat="1" ht="75.75" customHeight="1" thickBot="1">
      <c r="A20" s="311" t="s">
        <v>1128</v>
      </c>
      <c r="B20" s="540" t="s">
        <v>1187</v>
      </c>
      <c r="C20" s="534" t="s">
        <v>1190</v>
      </c>
      <c r="D20" s="522" t="s">
        <v>73</v>
      </c>
      <c r="E20" s="534" t="s">
        <v>670</v>
      </c>
      <c r="F20" s="534" t="s">
        <v>670</v>
      </c>
      <c r="G20" s="196" t="s">
        <v>1474</v>
      </c>
      <c r="H20" s="534" t="s">
        <v>661</v>
      </c>
      <c r="I20" s="522" t="s">
        <v>1718</v>
      </c>
      <c r="J20" s="583" t="s">
        <v>1474</v>
      </c>
      <c r="K20" s="196" t="s">
        <v>1806</v>
      </c>
      <c r="L20" s="196" t="s">
        <v>1474</v>
      </c>
      <c r="M20" s="583" t="s">
        <v>1474</v>
      </c>
      <c r="N20" s="583" t="s">
        <v>1474</v>
      </c>
      <c r="O20" s="34"/>
    </row>
    <row r="21" spans="1:15" s="38" customFormat="1" ht="75.75" customHeight="1" thickBot="1">
      <c r="A21" s="311" t="s">
        <v>1129</v>
      </c>
      <c r="B21" s="540" t="s">
        <v>1187</v>
      </c>
      <c r="C21" s="534" t="s">
        <v>1190</v>
      </c>
      <c r="D21" s="522" t="s">
        <v>73</v>
      </c>
      <c r="E21" s="534" t="s">
        <v>670</v>
      </c>
      <c r="F21" s="534" t="s">
        <v>670</v>
      </c>
      <c r="G21" s="196" t="s">
        <v>1474</v>
      </c>
      <c r="H21" s="534" t="s">
        <v>661</v>
      </c>
      <c r="I21" s="522" t="s">
        <v>1718</v>
      </c>
      <c r="J21" s="583" t="s">
        <v>1474</v>
      </c>
      <c r="K21" s="196" t="s">
        <v>1806</v>
      </c>
      <c r="L21" s="196" t="s">
        <v>1474</v>
      </c>
      <c r="M21" s="583" t="s">
        <v>1474</v>
      </c>
      <c r="N21" s="583" t="s">
        <v>1474</v>
      </c>
      <c r="O21" s="34"/>
    </row>
    <row r="22" spans="1:15" s="38" customFormat="1" ht="75.75" customHeight="1" thickBot="1">
      <c r="A22" s="311" t="s">
        <v>1130</v>
      </c>
      <c r="B22" s="540" t="s">
        <v>1187</v>
      </c>
      <c r="C22" s="534" t="s">
        <v>1190</v>
      </c>
      <c r="D22" s="522" t="s">
        <v>73</v>
      </c>
      <c r="E22" s="534" t="s">
        <v>670</v>
      </c>
      <c r="F22" s="534" t="s">
        <v>670</v>
      </c>
      <c r="G22" s="196" t="s">
        <v>1474</v>
      </c>
      <c r="H22" s="534" t="s">
        <v>661</v>
      </c>
      <c r="I22" s="522" t="s">
        <v>1718</v>
      </c>
      <c r="J22" s="583" t="s">
        <v>1474</v>
      </c>
      <c r="K22" s="196" t="s">
        <v>1806</v>
      </c>
      <c r="L22" s="196" t="s">
        <v>1474</v>
      </c>
      <c r="M22" s="583" t="s">
        <v>1474</v>
      </c>
      <c r="N22" s="583" t="s">
        <v>1474</v>
      </c>
      <c r="O22" s="34"/>
    </row>
    <row r="23" spans="1:15" s="38" customFormat="1" ht="75.75" customHeight="1" thickBot="1">
      <c r="A23" s="311" t="s">
        <v>1131</v>
      </c>
      <c r="B23" s="540" t="s">
        <v>1187</v>
      </c>
      <c r="C23" s="534" t="s">
        <v>1190</v>
      </c>
      <c r="D23" s="522" t="s">
        <v>73</v>
      </c>
      <c r="E23" s="534" t="s">
        <v>670</v>
      </c>
      <c r="F23" s="534" t="s">
        <v>670</v>
      </c>
      <c r="G23" s="196" t="s">
        <v>1474</v>
      </c>
      <c r="H23" s="534" t="s">
        <v>661</v>
      </c>
      <c r="I23" s="522" t="s">
        <v>1718</v>
      </c>
      <c r="J23" s="583" t="s">
        <v>1474</v>
      </c>
      <c r="K23" s="196" t="s">
        <v>1806</v>
      </c>
      <c r="L23" s="196" t="s">
        <v>1474</v>
      </c>
      <c r="M23" s="583" t="s">
        <v>1474</v>
      </c>
      <c r="N23" s="583" t="s">
        <v>1474</v>
      </c>
      <c r="O23" s="34"/>
    </row>
    <row r="24" spans="1:15" s="38" customFormat="1" ht="75.75" customHeight="1" thickBot="1">
      <c r="A24" s="311" t="s">
        <v>1132</v>
      </c>
      <c r="B24" s="540" t="s">
        <v>1187</v>
      </c>
      <c r="C24" s="534" t="s">
        <v>1190</v>
      </c>
      <c r="D24" s="522" t="s">
        <v>73</v>
      </c>
      <c r="E24" s="534" t="s">
        <v>670</v>
      </c>
      <c r="F24" s="534" t="s">
        <v>670</v>
      </c>
      <c r="G24" s="196" t="s">
        <v>1474</v>
      </c>
      <c r="H24" s="534" t="s">
        <v>661</v>
      </c>
      <c r="I24" s="522" t="s">
        <v>1718</v>
      </c>
      <c r="J24" s="583" t="s">
        <v>1474</v>
      </c>
      <c r="K24" s="196" t="s">
        <v>1806</v>
      </c>
      <c r="L24" s="196" t="s">
        <v>1474</v>
      </c>
      <c r="M24" s="583" t="s">
        <v>1474</v>
      </c>
      <c r="N24" s="583" t="s">
        <v>1474</v>
      </c>
      <c r="O24" s="34"/>
    </row>
    <row r="25" spans="1:15" s="38" customFormat="1" ht="75.75" customHeight="1" thickBot="1">
      <c r="A25" s="311" t="s">
        <v>1133</v>
      </c>
      <c r="B25" s="540" t="s">
        <v>1187</v>
      </c>
      <c r="C25" s="534" t="s">
        <v>1190</v>
      </c>
      <c r="D25" s="522" t="s">
        <v>73</v>
      </c>
      <c r="E25" s="534" t="s">
        <v>670</v>
      </c>
      <c r="F25" s="534" t="s">
        <v>670</v>
      </c>
      <c r="G25" s="196" t="s">
        <v>1474</v>
      </c>
      <c r="H25" s="534" t="s">
        <v>661</v>
      </c>
      <c r="I25" s="522" t="s">
        <v>1718</v>
      </c>
      <c r="J25" s="583" t="s">
        <v>1474</v>
      </c>
      <c r="K25" s="196" t="s">
        <v>1806</v>
      </c>
      <c r="L25" s="196" t="s">
        <v>1474</v>
      </c>
      <c r="M25" s="583" t="s">
        <v>1474</v>
      </c>
      <c r="N25" s="583" t="s">
        <v>1474</v>
      </c>
      <c r="O25" s="34"/>
    </row>
    <row r="26" spans="1:15" s="38" customFormat="1" ht="75.75" customHeight="1" thickBot="1">
      <c r="A26" s="311" t="s">
        <v>1134</v>
      </c>
      <c r="B26" s="540" t="s">
        <v>1187</v>
      </c>
      <c r="C26" s="534" t="s">
        <v>1191</v>
      </c>
      <c r="D26" s="522" t="s">
        <v>1209</v>
      </c>
      <c r="E26" s="534" t="s">
        <v>670</v>
      </c>
      <c r="F26" s="534" t="s">
        <v>670</v>
      </c>
      <c r="G26" s="196" t="s">
        <v>1474</v>
      </c>
      <c r="H26" s="534" t="s">
        <v>661</v>
      </c>
      <c r="I26" s="522" t="s">
        <v>1718</v>
      </c>
      <c r="J26" s="583" t="s">
        <v>1474</v>
      </c>
      <c r="K26" s="196" t="s">
        <v>1806</v>
      </c>
      <c r="L26" s="196" t="s">
        <v>1474</v>
      </c>
      <c r="M26" s="583" t="s">
        <v>1474</v>
      </c>
      <c r="N26" s="583" t="s">
        <v>1474</v>
      </c>
      <c r="O26" s="34"/>
    </row>
    <row r="27" spans="1:15" s="38" customFormat="1" ht="75.75" customHeight="1" thickBot="1">
      <c r="A27" s="311" t="s">
        <v>1135</v>
      </c>
      <c r="B27" s="540" t="s">
        <v>1187</v>
      </c>
      <c r="C27" s="534" t="s">
        <v>1191</v>
      </c>
      <c r="D27" s="522" t="s">
        <v>1209</v>
      </c>
      <c r="E27" s="534" t="s">
        <v>670</v>
      </c>
      <c r="F27" s="534" t="s">
        <v>670</v>
      </c>
      <c r="G27" s="196" t="s">
        <v>1474</v>
      </c>
      <c r="H27" s="534" t="s">
        <v>661</v>
      </c>
      <c r="I27" s="522" t="s">
        <v>1718</v>
      </c>
      <c r="J27" s="583" t="s">
        <v>1474</v>
      </c>
      <c r="K27" s="196" t="s">
        <v>1806</v>
      </c>
      <c r="L27" s="196" t="s">
        <v>1474</v>
      </c>
      <c r="M27" s="583" t="s">
        <v>1474</v>
      </c>
      <c r="N27" s="583" t="s">
        <v>1474</v>
      </c>
      <c r="O27" s="34"/>
    </row>
    <row r="28" spans="1:15" s="38" customFormat="1" ht="75.75" customHeight="1" thickBot="1">
      <c r="A28" s="311" t="s">
        <v>1136</v>
      </c>
      <c r="B28" s="540" t="s">
        <v>1187</v>
      </c>
      <c r="C28" s="534" t="s">
        <v>1191</v>
      </c>
      <c r="D28" s="522" t="s">
        <v>1209</v>
      </c>
      <c r="E28" s="534" t="s">
        <v>670</v>
      </c>
      <c r="F28" s="534" t="s">
        <v>670</v>
      </c>
      <c r="G28" s="196" t="s">
        <v>1474</v>
      </c>
      <c r="H28" s="534" t="s">
        <v>661</v>
      </c>
      <c r="I28" s="522" t="s">
        <v>1718</v>
      </c>
      <c r="J28" s="583" t="s">
        <v>1474</v>
      </c>
      <c r="K28" s="196" t="s">
        <v>1806</v>
      </c>
      <c r="L28" s="196" t="s">
        <v>1474</v>
      </c>
      <c r="M28" s="583" t="s">
        <v>1474</v>
      </c>
      <c r="N28" s="583" t="s">
        <v>1474</v>
      </c>
      <c r="O28" s="34"/>
    </row>
    <row r="29" spans="1:15" s="38" customFormat="1" ht="93" customHeight="1" thickBot="1">
      <c r="A29" s="311" t="s">
        <v>1137</v>
      </c>
      <c r="B29" s="540" t="s">
        <v>1187</v>
      </c>
      <c r="C29" s="534" t="s">
        <v>1192</v>
      </c>
      <c r="D29" s="522" t="s">
        <v>1210</v>
      </c>
      <c r="E29" s="534" t="s">
        <v>670</v>
      </c>
      <c r="F29" s="534" t="s">
        <v>670</v>
      </c>
      <c r="G29" s="196" t="s">
        <v>1474</v>
      </c>
      <c r="H29" s="534" t="s">
        <v>661</v>
      </c>
      <c r="I29" s="522" t="s">
        <v>1718</v>
      </c>
      <c r="J29" s="583" t="s">
        <v>1474</v>
      </c>
      <c r="K29" s="196" t="s">
        <v>1806</v>
      </c>
      <c r="L29" s="196" t="s">
        <v>1474</v>
      </c>
      <c r="M29" s="583" t="s">
        <v>1474</v>
      </c>
      <c r="N29" s="583" t="s">
        <v>1474</v>
      </c>
      <c r="O29" s="34"/>
    </row>
    <row r="30" spans="1:15" s="38" customFormat="1" ht="93" customHeight="1" thickBot="1">
      <c r="A30" s="311" t="s">
        <v>1138</v>
      </c>
      <c r="B30" s="540" t="s">
        <v>1187</v>
      </c>
      <c r="C30" s="534" t="s">
        <v>1192</v>
      </c>
      <c r="D30" s="522" t="s">
        <v>1210</v>
      </c>
      <c r="E30" s="534" t="s">
        <v>670</v>
      </c>
      <c r="F30" s="534" t="s">
        <v>670</v>
      </c>
      <c r="G30" s="196" t="s">
        <v>1474</v>
      </c>
      <c r="H30" s="534" t="s">
        <v>661</v>
      </c>
      <c r="I30" s="522" t="s">
        <v>1718</v>
      </c>
      <c r="J30" s="583" t="s">
        <v>1474</v>
      </c>
      <c r="K30" s="196" t="s">
        <v>1806</v>
      </c>
      <c r="L30" s="196" t="s">
        <v>1474</v>
      </c>
      <c r="M30" s="583" t="s">
        <v>1474</v>
      </c>
      <c r="N30" s="583" t="s">
        <v>1474</v>
      </c>
      <c r="O30" s="34"/>
    </row>
    <row r="31" spans="1:15" s="38" customFormat="1" ht="93" customHeight="1" thickBot="1">
      <c r="A31" s="311" t="s">
        <v>1139</v>
      </c>
      <c r="B31" s="540" t="s">
        <v>1187</v>
      </c>
      <c r="C31" s="534" t="s">
        <v>1192</v>
      </c>
      <c r="D31" s="522" t="s">
        <v>1210</v>
      </c>
      <c r="E31" s="534" t="s">
        <v>670</v>
      </c>
      <c r="F31" s="534" t="s">
        <v>670</v>
      </c>
      <c r="G31" s="196" t="s">
        <v>1474</v>
      </c>
      <c r="H31" s="534" t="s">
        <v>661</v>
      </c>
      <c r="I31" s="522" t="s">
        <v>1718</v>
      </c>
      <c r="J31" s="583" t="s">
        <v>1474</v>
      </c>
      <c r="K31" s="196" t="s">
        <v>1806</v>
      </c>
      <c r="L31" s="196" t="s">
        <v>1474</v>
      </c>
      <c r="M31" s="583" t="s">
        <v>1474</v>
      </c>
      <c r="N31" s="583" t="s">
        <v>1474</v>
      </c>
      <c r="O31" s="34"/>
    </row>
    <row r="32" spans="1:15" s="38" customFormat="1" ht="93" customHeight="1" thickBot="1">
      <c r="A32" s="311" t="s">
        <v>1140</v>
      </c>
      <c r="B32" s="540" t="s">
        <v>1187</v>
      </c>
      <c r="C32" s="534" t="s">
        <v>1192</v>
      </c>
      <c r="D32" s="522" t="s">
        <v>1210</v>
      </c>
      <c r="E32" s="534" t="s">
        <v>670</v>
      </c>
      <c r="F32" s="534" t="s">
        <v>670</v>
      </c>
      <c r="G32" s="196" t="s">
        <v>1474</v>
      </c>
      <c r="H32" s="534" t="s">
        <v>661</v>
      </c>
      <c r="I32" s="522" t="s">
        <v>1718</v>
      </c>
      <c r="J32" s="583" t="s">
        <v>1474</v>
      </c>
      <c r="K32" s="196" t="s">
        <v>1806</v>
      </c>
      <c r="L32" s="196" t="s">
        <v>1474</v>
      </c>
      <c r="M32" s="583" t="s">
        <v>1474</v>
      </c>
      <c r="N32" s="583" t="s">
        <v>1474</v>
      </c>
      <c r="O32" s="34"/>
    </row>
    <row r="33" spans="1:15" s="38" customFormat="1" ht="93" customHeight="1" thickBot="1">
      <c r="A33" s="311" t="s">
        <v>1141</v>
      </c>
      <c r="B33" s="540" t="s">
        <v>1187</v>
      </c>
      <c r="C33" s="534" t="s">
        <v>1192</v>
      </c>
      <c r="D33" s="522" t="s">
        <v>1210</v>
      </c>
      <c r="E33" s="534" t="s">
        <v>670</v>
      </c>
      <c r="F33" s="534" t="s">
        <v>670</v>
      </c>
      <c r="G33" s="196" t="s">
        <v>1474</v>
      </c>
      <c r="H33" s="534" t="s">
        <v>661</v>
      </c>
      <c r="I33" s="522" t="s">
        <v>1718</v>
      </c>
      <c r="J33" s="583" t="s">
        <v>1474</v>
      </c>
      <c r="K33" s="196" t="s">
        <v>1806</v>
      </c>
      <c r="L33" s="196" t="s">
        <v>1474</v>
      </c>
      <c r="M33" s="583" t="s">
        <v>1474</v>
      </c>
      <c r="N33" s="583" t="s">
        <v>1474</v>
      </c>
      <c r="O33" s="34"/>
    </row>
    <row r="34" spans="1:15" s="38" customFormat="1" ht="93" customHeight="1" thickBot="1">
      <c r="A34" s="311" t="s">
        <v>1142</v>
      </c>
      <c r="B34" s="540" t="s">
        <v>1187</v>
      </c>
      <c r="C34" s="534" t="s">
        <v>1192</v>
      </c>
      <c r="D34" s="522" t="s">
        <v>1210</v>
      </c>
      <c r="E34" s="534" t="s">
        <v>670</v>
      </c>
      <c r="F34" s="534" t="s">
        <v>670</v>
      </c>
      <c r="G34" s="196" t="s">
        <v>1474</v>
      </c>
      <c r="H34" s="534" t="s">
        <v>661</v>
      </c>
      <c r="I34" s="522" t="s">
        <v>1718</v>
      </c>
      <c r="J34" s="583" t="s">
        <v>1474</v>
      </c>
      <c r="K34" s="196" t="s">
        <v>1806</v>
      </c>
      <c r="L34" s="196" t="s">
        <v>1474</v>
      </c>
      <c r="M34" s="583" t="s">
        <v>1474</v>
      </c>
      <c r="N34" s="583" t="s">
        <v>1474</v>
      </c>
      <c r="O34" s="34"/>
    </row>
    <row r="35" spans="1:15" s="38" customFormat="1" ht="93" customHeight="1" thickBot="1">
      <c r="A35" s="311" t="s">
        <v>1143</v>
      </c>
      <c r="B35" s="540" t="s">
        <v>1187</v>
      </c>
      <c r="C35" s="534" t="s">
        <v>1193</v>
      </c>
      <c r="D35" s="522" t="s">
        <v>1210</v>
      </c>
      <c r="E35" s="534" t="s">
        <v>670</v>
      </c>
      <c r="F35" s="534" t="s">
        <v>670</v>
      </c>
      <c r="G35" s="196" t="s">
        <v>1474</v>
      </c>
      <c r="H35" s="534" t="s">
        <v>661</v>
      </c>
      <c r="I35" s="522" t="s">
        <v>1718</v>
      </c>
      <c r="J35" s="583" t="s">
        <v>1474</v>
      </c>
      <c r="K35" s="196" t="s">
        <v>1806</v>
      </c>
      <c r="L35" s="196" t="s">
        <v>1474</v>
      </c>
      <c r="M35" s="583" t="s">
        <v>1474</v>
      </c>
      <c r="N35" s="583" t="s">
        <v>1474</v>
      </c>
      <c r="O35" s="34"/>
    </row>
    <row r="36" spans="1:15" ht="93" customHeight="1" thickBot="1">
      <c r="A36" s="310" t="s">
        <v>1712</v>
      </c>
      <c r="B36" s="31" t="s">
        <v>452</v>
      </c>
      <c r="C36" s="32" t="s">
        <v>455</v>
      </c>
      <c r="D36" s="442" t="s">
        <v>58</v>
      </c>
      <c r="E36" s="32" t="s">
        <v>312</v>
      </c>
      <c r="F36" s="195" t="s">
        <v>1474</v>
      </c>
      <c r="G36" s="195" t="s">
        <v>1474</v>
      </c>
      <c r="H36" s="249" t="s">
        <v>661</v>
      </c>
      <c r="I36" s="407" t="s">
        <v>1474</v>
      </c>
      <c r="J36" s="407" t="s">
        <v>1474</v>
      </c>
      <c r="K36" s="195" t="s">
        <v>1806</v>
      </c>
      <c r="L36" s="195" t="s">
        <v>1474</v>
      </c>
      <c r="M36" s="404" t="s">
        <v>1474</v>
      </c>
      <c r="N36" s="404" t="s">
        <v>1474</v>
      </c>
    </row>
    <row r="37" spans="1:15" s="38" customFormat="1" ht="93" customHeight="1" thickBot="1">
      <c r="A37" s="311" t="s">
        <v>1144</v>
      </c>
      <c r="B37" s="540" t="s">
        <v>1187</v>
      </c>
      <c r="C37" s="534" t="s">
        <v>1194</v>
      </c>
      <c r="D37" s="522" t="s">
        <v>1211</v>
      </c>
      <c r="E37" s="534" t="s">
        <v>670</v>
      </c>
      <c r="F37" s="534" t="s">
        <v>670</v>
      </c>
      <c r="G37" s="196" t="s">
        <v>1474</v>
      </c>
      <c r="H37" s="534" t="s">
        <v>661</v>
      </c>
      <c r="I37" s="522" t="s">
        <v>1718</v>
      </c>
      <c r="J37" s="583" t="s">
        <v>1474</v>
      </c>
      <c r="K37" s="196" t="s">
        <v>1806</v>
      </c>
      <c r="L37" s="196" t="s">
        <v>1474</v>
      </c>
      <c r="M37" s="583" t="s">
        <v>1474</v>
      </c>
      <c r="N37" s="583" t="s">
        <v>1474</v>
      </c>
      <c r="O37" s="34"/>
    </row>
    <row r="38" spans="1:15" s="38" customFormat="1" ht="93" customHeight="1" thickBot="1">
      <c r="A38" s="311" t="s">
        <v>1145</v>
      </c>
      <c r="B38" s="540" t="s">
        <v>1187</v>
      </c>
      <c r="C38" s="534" t="s">
        <v>1195</v>
      </c>
      <c r="D38" s="522" t="s">
        <v>1211</v>
      </c>
      <c r="E38" s="534" t="s">
        <v>670</v>
      </c>
      <c r="F38" s="534" t="s">
        <v>670</v>
      </c>
      <c r="G38" s="196" t="s">
        <v>1474</v>
      </c>
      <c r="H38" s="534" t="s">
        <v>661</v>
      </c>
      <c r="I38" s="522" t="s">
        <v>1718</v>
      </c>
      <c r="J38" s="583" t="s">
        <v>1474</v>
      </c>
      <c r="K38" s="196" t="s">
        <v>1806</v>
      </c>
      <c r="L38" s="196" t="s">
        <v>1474</v>
      </c>
      <c r="M38" s="583" t="s">
        <v>1474</v>
      </c>
      <c r="N38" s="583" t="s">
        <v>1474</v>
      </c>
      <c r="O38" s="34"/>
    </row>
    <row r="39" spans="1:15" s="38" customFormat="1" ht="93" customHeight="1" thickBot="1">
      <c r="A39" s="311" t="s">
        <v>1146</v>
      </c>
      <c r="B39" s="540" t="s">
        <v>1187</v>
      </c>
      <c r="C39" s="534" t="s">
        <v>1195</v>
      </c>
      <c r="D39" s="522" t="s">
        <v>1211</v>
      </c>
      <c r="E39" s="534" t="s">
        <v>670</v>
      </c>
      <c r="F39" s="534" t="s">
        <v>670</v>
      </c>
      <c r="G39" s="196" t="s">
        <v>1474</v>
      </c>
      <c r="H39" s="534" t="s">
        <v>661</v>
      </c>
      <c r="I39" s="522" t="s">
        <v>1718</v>
      </c>
      <c r="J39" s="583" t="s">
        <v>1474</v>
      </c>
      <c r="K39" s="196" t="s">
        <v>1806</v>
      </c>
      <c r="L39" s="196" t="s">
        <v>1474</v>
      </c>
      <c r="M39" s="583" t="s">
        <v>1474</v>
      </c>
      <c r="N39" s="583" t="s">
        <v>1474</v>
      </c>
      <c r="O39" s="34"/>
    </row>
    <row r="40" spans="1:15" s="38" customFormat="1" ht="93" customHeight="1" thickBot="1">
      <c r="A40" s="311" t="s">
        <v>1147</v>
      </c>
      <c r="B40" s="540" t="s">
        <v>1187</v>
      </c>
      <c r="C40" s="534" t="s">
        <v>1195</v>
      </c>
      <c r="D40" s="522" t="s">
        <v>1211</v>
      </c>
      <c r="E40" s="534" t="s">
        <v>670</v>
      </c>
      <c r="F40" s="534" t="s">
        <v>670</v>
      </c>
      <c r="G40" s="196" t="s">
        <v>1474</v>
      </c>
      <c r="H40" s="534" t="s">
        <v>661</v>
      </c>
      <c r="I40" s="522" t="s">
        <v>510</v>
      </c>
      <c r="J40" s="583" t="s">
        <v>1474</v>
      </c>
      <c r="K40" s="196" t="s">
        <v>1806</v>
      </c>
      <c r="L40" s="196" t="s">
        <v>1474</v>
      </c>
      <c r="M40" s="583" t="s">
        <v>1474</v>
      </c>
      <c r="N40" s="583" t="s">
        <v>1474</v>
      </c>
      <c r="O40" s="34"/>
    </row>
    <row r="41" spans="1:15" s="38" customFormat="1" ht="93" customHeight="1" thickBot="1">
      <c r="A41" s="311" t="s">
        <v>1148</v>
      </c>
      <c r="B41" s="540" t="s">
        <v>1187</v>
      </c>
      <c r="C41" s="534" t="s">
        <v>1195</v>
      </c>
      <c r="D41" s="522" t="s">
        <v>1211</v>
      </c>
      <c r="E41" s="534" t="s">
        <v>670</v>
      </c>
      <c r="F41" s="534" t="s">
        <v>670</v>
      </c>
      <c r="G41" s="196" t="s">
        <v>1474</v>
      </c>
      <c r="H41" s="534" t="s">
        <v>661</v>
      </c>
      <c r="I41" s="522" t="s">
        <v>1718</v>
      </c>
      <c r="J41" s="583" t="s">
        <v>1474</v>
      </c>
      <c r="K41" s="196" t="s">
        <v>1806</v>
      </c>
      <c r="L41" s="196" t="s">
        <v>1474</v>
      </c>
      <c r="M41" s="583" t="s">
        <v>1474</v>
      </c>
      <c r="N41" s="583" t="s">
        <v>1474</v>
      </c>
      <c r="O41" s="34"/>
    </row>
    <row r="42" spans="1:15" s="38" customFormat="1" ht="93" customHeight="1" thickBot="1">
      <c r="A42" s="311" t="s">
        <v>1149</v>
      </c>
      <c r="B42" s="540" t="s">
        <v>1187</v>
      </c>
      <c r="C42" s="534" t="s">
        <v>1195</v>
      </c>
      <c r="D42" s="522" t="s">
        <v>1211</v>
      </c>
      <c r="E42" s="534" t="s">
        <v>670</v>
      </c>
      <c r="F42" s="534" t="s">
        <v>670</v>
      </c>
      <c r="G42" s="196" t="s">
        <v>1474</v>
      </c>
      <c r="H42" s="534" t="s">
        <v>661</v>
      </c>
      <c r="I42" s="522" t="s">
        <v>1718</v>
      </c>
      <c r="J42" s="583" t="s">
        <v>1474</v>
      </c>
      <c r="K42" s="196" t="s">
        <v>1806</v>
      </c>
      <c r="L42" s="196" t="s">
        <v>1474</v>
      </c>
      <c r="M42" s="583" t="s">
        <v>1474</v>
      </c>
      <c r="N42" s="583" t="s">
        <v>1474</v>
      </c>
      <c r="O42" s="34"/>
    </row>
    <row r="43" spans="1:15" s="38" customFormat="1" ht="93" customHeight="1" thickBot="1">
      <c r="A43" s="311" t="s">
        <v>1150</v>
      </c>
      <c r="B43" s="540" t="s">
        <v>1187</v>
      </c>
      <c r="C43" s="534" t="s">
        <v>1196</v>
      </c>
      <c r="D43" s="522" t="s">
        <v>1211</v>
      </c>
      <c r="E43" s="534" t="s">
        <v>670</v>
      </c>
      <c r="F43" s="534" t="s">
        <v>670</v>
      </c>
      <c r="G43" s="196" t="s">
        <v>1474</v>
      </c>
      <c r="H43" s="534" t="s">
        <v>661</v>
      </c>
      <c r="I43" s="522" t="s">
        <v>1718</v>
      </c>
      <c r="J43" s="583" t="s">
        <v>1474</v>
      </c>
      <c r="K43" s="196" t="s">
        <v>1806</v>
      </c>
      <c r="L43" s="196" t="s">
        <v>1474</v>
      </c>
      <c r="M43" s="583" t="s">
        <v>1474</v>
      </c>
      <c r="N43" s="583" t="s">
        <v>1474</v>
      </c>
      <c r="O43" s="34"/>
    </row>
    <row r="44" spans="1:15" s="38" customFormat="1" ht="93" customHeight="1" thickBot="1">
      <c r="A44" s="311" t="s">
        <v>1151</v>
      </c>
      <c r="B44" s="540" t="s">
        <v>1187</v>
      </c>
      <c r="C44" s="534" t="s">
        <v>1196</v>
      </c>
      <c r="D44" s="522" t="s">
        <v>1211</v>
      </c>
      <c r="E44" s="534" t="s">
        <v>670</v>
      </c>
      <c r="F44" s="534" t="s">
        <v>670</v>
      </c>
      <c r="G44" s="196" t="s">
        <v>1474</v>
      </c>
      <c r="H44" s="534" t="s">
        <v>661</v>
      </c>
      <c r="I44" s="522" t="s">
        <v>1718</v>
      </c>
      <c r="J44" s="583" t="s">
        <v>1474</v>
      </c>
      <c r="K44" s="196" t="s">
        <v>1806</v>
      </c>
      <c r="L44" s="196" t="s">
        <v>1474</v>
      </c>
      <c r="M44" s="583" t="s">
        <v>1474</v>
      </c>
      <c r="N44" s="583" t="s">
        <v>1474</v>
      </c>
      <c r="O44" s="34"/>
    </row>
    <row r="45" spans="1:15" s="38" customFormat="1" ht="93" customHeight="1" thickBot="1">
      <c r="A45" s="311" t="s">
        <v>1152</v>
      </c>
      <c r="B45" s="540" t="s">
        <v>1187</v>
      </c>
      <c r="C45" s="534" t="s">
        <v>1196</v>
      </c>
      <c r="D45" s="522" t="s">
        <v>1211</v>
      </c>
      <c r="E45" s="534" t="s">
        <v>670</v>
      </c>
      <c r="F45" s="534" t="s">
        <v>670</v>
      </c>
      <c r="G45" s="196" t="s">
        <v>1474</v>
      </c>
      <c r="H45" s="534" t="s">
        <v>661</v>
      </c>
      <c r="I45" s="522" t="s">
        <v>1718</v>
      </c>
      <c r="J45" s="583" t="s">
        <v>1474</v>
      </c>
      <c r="K45" s="196" t="s">
        <v>1806</v>
      </c>
      <c r="L45" s="196" t="s">
        <v>1474</v>
      </c>
      <c r="M45" s="583" t="s">
        <v>1474</v>
      </c>
      <c r="N45" s="583" t="s">
        <v>1474</v>
      </c>
      <c r="O45" s="34"/>
    </row>
    <row r="46" spans="1:15" s="38" customFormat="1" ht="93" customHeight="1" thickBot="1">
      <c r="A46" s="311" t="s">
        <v>1153</v>
      </c>
      <c r="B46" s="540" t="s">
        <v>1187</v>
      </c>
      <c r="C46" s="534" t="s">
        <v>1196</v>
      </c>
      <c r="D46" s="522" t="s">
        <v>1211</v>
      </c>
      <c r="E46" s="534" t="s">
        <v>670</v>
      </c>
      <c r="F46" s="534" t="s">
        <v>670</v>
      </c>
      <c r="G46" s="196" t="s">
        <v>1474</v>
      </c>
      <c r="H46" s="534" t="s">
        <v>661</v>
      </c>
      <c r="I46" s="522" t="s">
        <v>1718</v>
      </c>
      <c r="J46" s="583" t="s">
        <v>1474</v>
      </c>
      <c r="K46" s="196" t="s">
        <v>1806</v>
      </c>
      <c r="L46" s="196" t="s">
        <v>1474</v>
      </c>
      <c r="M46" s="583" t="s">
        <v>1474</v>
      </c>
      <c r="N46" s="583" t="s">
        <v>1474</v>
      </c>
      <c r="O46" s="34"/>
    </row>
    <row r="47" spans="1:15" s="38" customFormat="1" ht="93" customHeight="1" thickBot="1">
      <c r="A47" s="311" t="s">
        <v>1154</v>
      </c>
      <c r="B47" s="540" t="s">
        <v>1187</v>
      </c>
      <c r="C47" s="534" t="s">
        <v>1196</v>
      </c>
      <c r="D47" s="522" t="s">
        <v>1211</v>
      </c>
      <c r="E47" s="534" t="s">
        <v>670</v>
      </c>
      <c r="F47" s="534" t="s">
        <v>670</v>
      </c>
      <c r="G47" s="196" t="s">
        <v>1474</v>
      </c>
      <c r="H47" s="534" t="s">
        <v>661</v>
      </c>
      <c r="I47" s="522" t="s">
        <v>1718</v>
      </c>
      <c r="J47" s="583" t="s">
        <v>1474</v>
      </c>
      <c r="K47" s="196" t="s">
        <v>1806</v>
      </c>
      <c r="L47" s="196" t="s">
        <v>1474</v>
      </c>
      <c r="M47" s="583" t="s">
        <v>1474</v>
      </c>
      <c r="N47" s="583" t="s">
        <v>1474</v>
      </c>
      <c r="O47" s="34"/>
    </row>
    <row r="48" spans="1:15" s="38" customFormat="1" ht="93" customHeight="1" thickBot="1">
      <c r="A48" s="311" t="s">
        <v>1155</v>
      </c>
      <c r="B48" s="540" t="s">
        <v>1187</v>
      </c>
      <c r="C48" s="534" t="s">
        <v>1197</v>
      </c>
      <c r="D48" s="522" t="s">
        <v>1211</v>
      </c>
      <c r="E48" s="534" t="s">
        <v>670</v>
      </c>
      <c r="F48" s="534" t="s">
        <v>670</v>
      </c>
      <c r="G48" s="196" t="s">
        <v>1474</v>
      </c>
      <c r="H48" s="534" t="s">
        <v>661</v>
      </c>
      <c r="I48" s="522" t="s">
        <v>1718</v>
      </c>
      <c r="J48" s="583" t="s">
        <v>1474</v>
      </c>
      <c r="K48" s="196" t="s">
        <v>1806</v>
      </c>
      <c r="L48" s="196" t="s">
        <v>1474</v>
      </c>
      <c r="M48" s="583" t="s">
        <v>1474</v>
      </c>
      <c r="N48" s="583" t="s">
        <v>1474</v>
      </c>
      <c r="O48" s="34"/>
    </row>
    <row r="49" spans="1:15" s="38" customFormat="1" ht="93" customHeight="1" thickBot="1">
      <c r="A49" s="311" t="s">
        <v>1156</v>
      </c>
      <c r="B49" s="540" t="s">
        <v>1187</v>
      </c>
      <c r="C49" s="534" t="s">
        <v>1197</v>
      </c>
      <c r="D49" s="522" t="s">
        <v>1211</v>
      </c>
      <c r="E49" s="534" t="s">
        <v>670</v>
      </c>
      <c r="F49" s="534" t="s">
        <v>670</v>
      </c>
      <c r="G49" s="196" t="s">
        <v>1474</v>
      </c>
      <c r="H49" s="534" t="s">
        <v>661</v>
      </c>
      <c r="I49" s="522" t="s">
        <v>1718</v>
      </c>
      <c r="J49" s="583" t="s">
        <v>1474</v>
      </c>
      <c r="K49" s="196" t="s">
        <v>1806</v>
      </c>
      <c r="L49" s="196" t="s">
        <v>1474</v>
      </c>
      <c r="M49" s="583" t="s">
        <v>1474</v>
      </c>
      <c r="N49" s="583" t="s">
        <v>1474</v>
      </c>
      <c r="O49" s="34"/>
    </row>
    <row r="50" spans="1:15" s="38" customFormat="1" ht="93" customHeight="1" thickBot="1">
      <c r="A50" s="311" t="s">
        <v>1157</v>
      </c>
      <c r="B50" s="540" t="s">
        <v>1187</v>
      </c>
      <c r="C50" s="534" t="s">
        <v>1197</v>
      </c>
      <c r="D50" s="522" t="s">
        <v>1211</v>
      </c>
      <c r="E50" s="534" t="s">
        <v>670</v>
      </c>
      <c r="F50" s="534" t="s">
        <v>670</v>
      </c>
      <c r="G50" s="196" t="s">
        <v>1474</v>
      </c>
      <c r="H50" s="534" t="s">
        <v>661</v>
      </c>
      <c r="I50" s="522" t="s">
        <v>1718</v>
      </c>
      <c r="J50" s="583" t="s">
        <v>1474</v>
      </c>
      <c r="K50" s="196" t="s">
        <v>1806</v>
      </c>
      <c r="L50" s="196" t="s">
        <v>1474</v>
      </c>
      <c r="M50" s="583" t="s">
        <v>1474</v>
      </c>
      <c r="N50" s="583" t="s">
        <v>1474</v>
      </c>
      <c r="O50" s="34"/>
    </row>
    <row r="51" spans="1:15" s="38" customFormat="1" ht="93" customHeight="1" thickBot="1">
      <c r="A51" s="311" t="s">
        <v>1158</v>
      </c>
      <c r="B51" s="540" t="s">
        <v>1187</v>
      </c>
      <c r="C51" s="534" t="s">
        <v>1197</v>
      </c>
      <c r="D51" s="522" t="s">
        <v>1211</v>
      </c>
      <c r="E51" s="534" t="s">
        <v>670</v>
      </c>
      <c r="F51" s="534" t="s">
        <v>670</v>
      </c>
      <c r="G51" s="196" t="s">
        <v>1474</v>
      </c>
      <c r="H51" s="534" t="s">
        <v>661</v>
      </c>
      <c r="I51" s="522" t="s">
        <v>1718</v>
      </c>
      <c r="J51" s="583" t="s">
        <v>1474</v>
      </c>
      <c r="K51" s="196" t="s">
        <v>1806</v>
      </c>
      <c r="L51" s="196" t="s">
        <v>1474</v>
      </c>
      <c r="M51" s="583" t="s">
        <v>1474</v>
      </c>
      <c r="N51" s="583" t="s">
        <v>1474</v>
      </c>
      <c r="O51" s="34"/>
    </row>
    <row r="52" spans="1:15" s="38" customFormat="1" ht="93" customHeight="1" thickBot="1">
      <c r="A52" s="311" t="s">
        <v>1159</v>
      </c>
      <c r="B52" s="540" t="s">
        <v>1187</v>
      </c>
      <c r="C52" s="534" t="s">
        <v>1197</v>
      </c>
      <c r="D52" s="522" t="s">
        <v>1211</v>
      </c>
      <c r="E52" s="534" t="s">
        <v>670</v>
      </c>
      <c r="F52" s="534" t="s">
        <v>670</v>
      </c>
      <c r="G52" s="196" t="s">
        <v>1474</v>
      </c>
      <c r="H52" s="534" t="s">
        <v>661</v>
      </c>
      <c r="I52" s="522" t="s">
        <v>1718</v>
      </c>
      <c r="J52" s="583" t="s">
        <v>1474</v>
      </c>
      <c r="K52" s="196" t="s">
        <v>1806</v>
      </c>
      <c r="L52" s="196" t="s">
        <v>1474</v>
      </c>
      <c r="M52" s="583" t="s">
        <v>1474</v>
      </c>
      <c r="N52" s="583" t="s">
        <v>1474</v>
      </c>
      <c r="O52" s="34"/>
    </row>
    <row r="53" spans="1:15" s="38" customFormat="1" ht="93" customHeight="1" thickBot="1">
      <c r="A53" s="311" t="s">
        <v>1160</v>
      </c>
      <c r="B53" s="540" t="s">
        <v>1187</v>
      </c>
      <c r="C53" s="534" t="s">
        <v>1198</v>
      </c>
      <c r="D53" s="522" t="s">
        <v>1212</v>
      </c>
      <c r="E53" s="534" t="s">
        <v>670</v>
      </c>
      <c r="F53" s="534" t="s">
        <v>670</v>
      </c>
      <c r="G53" s="196" t="s">
        <v>1474</v>
      </c>
      <c r="H53" s="534" t="s">
        <v>661</v>
      </c>
      <c r="I53" s="522" t="s">
        <v>510</v>
      </c>
      <c r="J53" s="583" t="s">
        <v>1474</v>
      </c>
      <c r="K53" s="196" t="s">
        <v>1806</v>
      </c>
      <c r="L53" s="196" t="s">
        <v>1474</v>
      </c>
      <c r="M53" s="583" t="s">
        <v>1474</v>
      </c>
      <c r="N53" s="583" t="s">
        <v>1474</v>
      </c>
      <c r="O53" s="34"/>
    </row>
    <row r="54" spans="1:15" s="38" customFormat="1" ht="93" customHeight="1" thickBot="1">
      <c r="A54" s="311" t="s">
        <v>1161</v>
      </c>
      <c r="B54" s="540" t="s">
        <v>1187</v>
      </c>
      <c r="C54" s="534" t="s">
        <v>1199</v>
      </c>
      <c r="D54" s="522" t="s">
        <v>1210</v>
      </c>
      <c r="E54" s="534" t="s">
        <v>670</v>
      </c>
      <c r="F54" s="534" t="s">
        <v>670</v>
      </c>
      <c r="G54" s="196" t="s">
        <v>1474</v>
      </c>
      <c r="H54" s="534" t="s">
        <v>661</v>
      </c>
      <c r="I54" s="522" t="s">
        <v>510</v>
      </c>
      <c r="J54" s="583" t="s">
        <v>1474</v>
      </c>
      <c r="K54" s="196" t="s">
        <v>1806</v>
      </c>
      <c r="L54" s="196" t="s">
        <v>1474</v>
      </c>
      <c r="M54" s="583" t="s">
        <v>1474</v>
      </c>
      <c r="N54" s="583" t="s">
        <v>1474</v>
      </c>
      <c r="O54" s="34"/>
    </row>
    <row r="55" spans="1:15" s="38" customFormat="1" ht="93" customHeight="1" thickBot="1">
      <c r="A55" s="311" t="s">
        <v>1162</v>
      </c>
      <c r="B55" s="540" t="s">
        <v>1187</v>
      </c>
      <c r="C55" s="534" t="s">
        <v>1200</v>
      </c>
      <c r="D55" s="522" t="s">
        <v>1210</v>
      </c>
      <c r="E55" s="534" t="s">
        <v>670</v>
      </c>
      <c r="F55" s="534" t="s">
        <v>670</v>
      </c>
      <c r="G55" s="196" t="s">
        <v>1474</v>
      </c>
      <c r="H55" s="534" t="s">
        <v>661</v>
      </c>
      <c r="I55" s="522" t="s">
        <v>510</v>
      </c>
      <c r="J55" s="583" t="s">
        <v>1474</v>
      </c>
      <c r="K55" s="196" t="s">
        <v>1806</v>
      </c>
      <c r="L55" s="196" t="s">
        <v>1474</v>
      </c>
      <c r="M55" s="583" t="s">
        <v>1474</v>
      </c>
      <c r="N55" s="583" t="s">
        <v>1474</v>
      </c>
      <c r="O55" s="34"/>
    </row>
    <row r="56" spans="1:15" s="38" customFormat="1" ht="93" customHeight="1" thickBot="1">
      <c r="A56" s="311" t="s">
        <v>1163</v>
      </c>
      <c r="B56" s="540" t="s">
        <v>1187</v>
      </c>
      <c r="C56" s="534" t="s">
        <v>1200</v>
      </c>
      <c r="D56" s="522" t="s">
        <v>1210</v>
      </c>
      <c r="E56" s="534" t="s">
        <v>670</v>
      </c>
      <c r="F56" s="534" t="s">
        <v>670</v>
      </c>
      <c r="G56" s="196" t="s">
        <v>1474</v>
      </c>
      <c r="H56" s="534" t="s">
        <v>661</v>
      </c>
      <c r="I56" s="522" t="s">
        <v>510</v>
      </c>
      <c r="J56" s="583" t="s">
        <v>1474</v>
      </c>
      <c r="K56" s="196" t="s">
        <v>1806</v>
      </c>
      <c r="L56" s="196" t="s">
        <v>1474</v>
      </c>
      <c r="M56" s="583" t="s">
        <v>1474</v>
      </c>
      <c r="N56" s="583" t="s">
        <v>1474</v>
      </c>
      <c r="O56" s="34"/>
    </row>
    <row r="57" spans="1:15" s="38" customFormat="1" ht="93" customHeight="1" thickBot="1">
      <c r="A57" s="311" t="s">
        <v>1164</v>
      </c>
      <c r="B57" s="540" t="s">
        <v>1187</v>
      </c>
      <c r="C57" s="534" t="s">
        <v>1200</v>
      </c>
      <c r="D57" s="522" t="s">
        <v>1210</v>
      </c>
      <c r="E57" s="534" t="s">
        <v>670</v>
      </c>
      <c r="F57" s="534" t="s">
        <v>670</v>
      </c>
      <c r="G57" s="196" t="s">
        <v>1474</v>
      </c>
      <c r="H57" s="534" t="s">
        <v>661</v>
      </c>
      <c r="I57" s="522" t="s">
        <v>510</v>
      </c>
      <c r="J57" s="583" t="s">
        <v>1474</v>
      </c>
      <c r="K57" s="196" t="s">
        <v>1806</v>
      </c>
      <c r="L57" s="196" t="s">
        <v>1474</v>
      </c>
      <c r="M57" s="583" t="s">
        <v>1474</v>
      </c>
      <c r="N57" s="583" t="s">
        <v>1474</v>
      </c>
      <c r="O57" s="34"/>
    </row>
    <row r="58" spans="1:15" s="38" customFormat="1" ht="93" customHeight="1" thickBot="1">
      <c r="A58" s="311" t="s">
        <v>1165</v>
      </c>
      <c r="B58" s="540" t="s">
        <v>1187</v>
      </c>
      <c r="C58" s="534" t="s">
        <v>1201</v>
      </c>
      <c r="D58" s="522" t="s">
        <v>1210</v>
      </c>
      <c r="E58" s="534" t="s">
        <v>670</v>
      </c>
      <c r="F58" s="534" t="s">
        <v>670</v>
      </c>
      <c r="G58" s="196" t="s">
        <v>1474</v>
      </c>
      <c r="H58" s="534" t="s">
        <v>661</v>
      </c>
      <c r="I58" s="522" t="s">
        <v>510</v>
      </c>
      <c r="J58" s="583" t="s">
        <v>1474</v>
      </c>
      <c r="K58" s="196" t="s">
        <v>1806</v>
      </c>
      <c r="L58" s="196" t="s">
        <v>1474</v>
      </c>
      <c r="M58" s="583" t="s">
        <v>1474</v>
      </c>
      <c r="N58" s="583" t="s">
        <v>1474</v>
      </c>
      <c r="O58" s="34"/>
    </row>
    <row r="59" spans="1:15" s="38" customFormat="1" ht="93" customHeight="1" thickBot="1">
      <c r="A59" s="311" t="s">
        <v>1166</v>
      </c>
      <c r="B59" s="540" t="s">
        <v>1187</v>
      </c>
      <c r="C59" s="534" t="s">
        <v>1201</v>
      </c>
      <c r="D59" s="522" t="s">
        <v>1210</v>
      </c>
      <c r="E59" s="534" t="s">
        <v>670</v>
      </c>
      <c r="F59" s="534" t="s">
        <v>670</v>
      </c>
      <c r="G59" s="196" t="s">
        <v>1474</v>
      </c>
      <c r="H59" s="534" t="s">
        <v>661</v>
      </c>
      <c r="I59" s="522" t="s">
        <v>510</v>
      </c>
      <c r="J59" s="583" t="s">
        <v>1474</v>
      </c>
      <c r="K59" s="196" t="s">
        <v>1806</v>
      </c>
      <c r="L59" s="196" t="s">
        <v>1474</v>
      </c>
      <c r="M59" s="583" t="s">
        <v>1474</v>
      </c>
      <c r="N59" s="583" t="s">
        <v>1474</v>
      </c>
      <c r="O59" s="34"/>
    </row>
    <row r="60" spans="1:15" s="38" customFormat="1" ht="93" customHeight="1" thickBot="1">
      <c r="A60" s="311" t="s">
        <v>1167</v>
      </c>
      <c r="B60" s="540" t="s">
        <v>1187</v>
      </c>
      <c r="C60" s="534" t="s">
        <v>1202</v>
      </c>
      <c r="D60" s="522" t="s">
        <v>1213</v>
      </c>
      <c r="E60" s="534" t="s">
        <v>670</v>
      </c>
      <c r="F60" s="534" t="s">
        <v>670</v>
      </c>
      <c r="G60" s="196" t="s">
        <v>1474</v>
      </c>
      <c r="H60" s="534" t="s">
        <v>661</v>
      </c>
      <c r="I60" s="522" t="s">
        <v>510</v>
      </c>
      <c r="J60" s="583" t="s">
        <v>1474</v>
      </c>
      <c r="K60" s="196" t="s">
        <v>1806</v>
      </c>
      <c r="L60" s="196" t="s">
        <v>1474</v>
      </c>
      <c r="M60" s="583" t="s">
        <v>1474</v>
      </c>
      <c r="N60" s="583" t="s">
        <v>1474</v>
      </c>
      <c r="O60" s="34"/>
    </row>
    <row r="61" spans="1:15" ht="93" customHeight="1" thickBot="1">
      <c r="A61" s="310" t="s">
        <v>1711</v>
      </c>
      <c r="B61" s="31" t="s">
        <v>452</v>
      </c>
      <c r="C61" s="32" t="s">
        <v>455</v>
      </c>
      <c r="D61" s="442" t="s">
        <v>58</v>
      </c>
      <c r="E61" s="32" t="s">
        <v>312</v>
      </c>
      <c r="F61" s="195" t="s">
        <v>1474</v>
      </c>
      <c r="G61" s="195" t="s">
        <v>1474</v>
      </c>
      <c r="H61" s="249" t="s">
        <v>661</v>
      </c>
      <c r="I61" s="407" t="s">
        <v>1474</v>
      </c>
      <c r="J61" s="407" t="s">
        <v>1474</v>
      </c>
      <c r="K61" s="195" t="s">
        <v>1806</v>
      </c>
      <c r="L61" s="195" t="s">
        <v>1474</v>
      </c>
      <c r="M61" s="404" t="s">
        <v>1474</v>
      </c>
      <c r="N61" s="404" t="s">
        <v>1474</v>
      </c>
    </row>
    <row r="62" spans="1:15" s="38" customFormat="1" ht="93" customHeight="1" thickBot="1">
      <c r="A62" s="311" t="s">
        <v>1168</v>
      </c>
      <c r="B62" s="540" t="s">
        <v>1187</v>
      </c>
      <c r="C62" s="534" t="s">
        <v>1203</v>
      </c>
      <c r="D62" s="522" t="s">
        <v>1210</v>
      </c>
      <c r="E62" s="534" t="s">
        <v>670</v>
      </c>
      <c r="F62" s="534" t="s">
        <v>670</v>
      </c>
      <c r="G62" s="196" t="s">
        <v>1474</v>
      </c>
      <c r="H62" s="534" t="s">
        <v>661</v>
      </c>
      <c r="I62" s="522" t="s">
        <v>510</v>
      </c>
      <c r="J62" s="583" t="s">
        <v>1474</v>
      </c>
      <c r="K62" s="196" t="s">
        <v>1806</v>
      </c>
      <c r="L62" s="196" t="s">
        <v>1474</v>
      </c>
      <c r="M62" s="583" t="s">
        <v>1474</v>
      </c>
      <c r="N62" s="583" t="s">
        <v>1474</v>
      </c>
      <c r="O62" s="34"/>
    </row>
    <row r="63" spans="1:15" s="38" customFormat="1" ht="93" customHeight="1" thickBot="1">
      <c r="A63" s="311" t="s">
        <v>1169</v>
      </c>
      <c r="B63" s="540" t="s">
        <v>1187</v>
      </c>
      <c r="C63" s="534" t="s">
        <v>1203</v>
      </c>
      <c r="D63" s="522" t="s">
        <v>1210</v>
      </c>
      <c r="E63" s="534" t="s">
        <v>670</v>
      </c>
      <c r="F63" s="534" t="s">
        <v>670</v>
      </c>
      <c r="G63" s="196" t="s">
        <v>1474</v>
      </c>
      <c r="H63" s="534" t="s">
        <v>661</v>
      </c>
      <c r="I63" s="522" t="s">
        <v>510</v>
      </c>
      <c r="J63" s="583" t="s">
        <v>1474</v>
      </c>
      <c r="K63" s="196" t="s">
        <v>1806</v>
      </c>
      <c r="L63" s="196" t="s">
        <v>1474</v>
      </c>
      <c r="M63" s="583" t="s">
        <v>1474</v>
      </c>
      <c r="N63" s="583" t="s">
        <v>1474</v>
      </c>
      <c r="O63" s="34"/>
    </row>
    <row r="64" spans="1:15" s="38" customFormat="1" ht="93" customHeight="1" thickBot="1">
      <c r="A64" s="311" t="s">
        <v>1170</v>
      </c>
      <c r="B64" s="540" t="s">
        <v>1187</v>
      </c>
      <c r="C64" s="534" t="s">
        <v>1204</v>
      </c>
      <c r="D64" s="522" t="s">
        <v>1210</v>
      </c>
      <c r="E64" s="534" t="s">
        <v>670</v>
      </c>
      <c r="F64" s="534" t="s">
        <v>670</v>
      </c>
      <c r="G64" s="196" t="s">
        <v>1474</v>
      </c>
      <c r="H64" s="534" t="s">
        <v>661</v>
      </c>
      <c r="I64" s="522" t="s">
        <v>510</v>
      </c>
      <c r="J64" s="583" t="s">
        <v>1474</v>
      </c>
      <c r="K64" s="196" t="s">
        <v>1806</v>
      </c>
      <c r="L64" s="196" t="s">
        <v>1474</v>
      </c>
      <c r="M64" s="583" t="s">
        <v>1474</v>
      </c>
      <c r="N64" s="583" t="s">
        <v>1474</v>
      </c>
      <c r="O64" s="34"/>
    </row>
    <row r="65" spans="1:15" s="38" customFormat="1" ht="93" customHeight="1" thickBot="1">
      <c r="A65" s="311" t="s">
        <v>1171</v>
      </c>
      <c r="B65" s="540" t="s">
        <v>1187</v>
      </c>
      <c r="C65" s="534" t="s">
        <v>1205</v>
      </c>
      <c r="D65" s="522" t="s">
        <v>546</v>
      </c>
      <c r="E65" s="534" t="s">
        <v>670</v>
      </c>
      <c r="F65" s="534" t="s">
        <v>670</v>
      </c>
      <c r="G65" s="196" t="s">
        <v>1474</v>
      </c>
      <c r="H65" s="534" t="s">
        <v>661</v>
      </c>
      <c r="I65" s="522" t="s">
        <v>510</v>
      </c>
      <c r="J65" s="583" t="s">
        <v>1474</v>
      </c>
      <c r="K65" s="196" t="s">
        <v>1806</v>
      </c>
      <c r="L65" s="196" t="s">
        <v>1474</v>
      </c>
      <c r="M65" s="583" t="s">
        <v>1474</v>
      </c>
      <c r="N65" s="583" t="s">
        <v>1474</v>
      </c>
      <c r="O65" s="34"/>
    </row>
    <row r="66" spans="1:15" s="38" customFormat="1" ht="93" customHeight="1" thickBot="1">
      <c r="A66" s="311" t="s">
        <v>1172</v>
      </c>
      <c r="B66" s="540" t="s">
        <v>1187</v>
      </c>
      <c r="C66" s="534" t="s">
        <v>1206</v>
      </c>
      <c r="D66" s="522" t="s">
        <v>1212</v>
      </c>
      <c r="E66" s="534" t="s">
        <v>670</v>
      </c>
      <c r="F66" s="534" t="s">
        <v>670</v>
      </c>
      <c r="G66" s="196" t="s">
        <v>1474</v>
      </c>
      <c r="H66" s="534" t="s">
        <v>661</v>
      </c>
      <c r="I66" s="522" t="s">
        <v>510</v>
      </c>
      <c r="J66" s="583" t="s">
        <v>1474</v>
      </c>
      <c r="K66" s="196" t="s">
        <v>1806</v>
      </c>
      <c r="L66" s="196" t="s">
        <v>1474</v>
      </c>
      <c r="M66" s="583" t="s">
        <v>1474</v>
      </c>
      <c r="N66" s="583" t="s">
        <v>1474</v>
      </c>
      <c r="O66" s="34"/>
    </row>
    <row r="67" spans="1:15" ht="66.75" customHeight="1" thickBot="1">
      <c r="A67" s="310" t="s">
        <v>1709</v>
      </c>
      <c r="B67" s="31" t="s">
        <v>452</v>
      </c>
      <c r="C67" s="32" t="s">
        <v>455</v>
      </c>
      <c r="D67" s="442" t="s">
        <v>58</v>
      </c>
      <c r="E67" s="32" t="s">
        <v>312</v>
      </c>
      <c r="F67" s="195" t="s">
        <v>1474</v>
      </c>
      <c r="G67" s="195" t="s">
        <v>1474</v>
      </c>
      <c r="H67" s="249" t="s">
        <v>661</v>
      </c>
      <c r="I67" s="442" t="s">
        <v>1718</v>
      </c>
      <c r="J67" s="442" t="s">
        <v>128</v>
      </c>
      <c r="K67" s="32" t="s">
        <v>1806</v>
      </c>
      <c r="L67" s="345" t="s">
        <v>458</v>
      </c>
      <c r="M67" s="404" t="s">
        <v>1474</v>
      </c>
      <c r="N67" s="404" t="s">
        <v>1474</v>
      </c>
    </row>
    <row r="68" spans="1:15" s="38" customFormat="1" ht="93" customHeight="1" thickBot="1">
      <c r="A68" s="311" t="s">
        <v>1173</v>
      </c>
      <c r="B68" s="540" t="s">
        <v>1187</v>
      </c>
      <c r="C68" s="534" t="s">
        <v>1206</v>
      </c>
      <c r="D68" s="522" t="s">
        <v>1212</v>
      </c>
      <c r="E68" s="534" t="s">
        <v>670</v>
      </c>
      <c r="F68" s="534" t="s">
        <v>670</v>
      </c>
      <c r="G68" s="196" t="s">
        <v>1474</v>
      </c>
      <c r="H68" s="534" t="s">
        <v>661</v>
      </c>
      <c r="I68" s="522" t="s">
        <v>510</v>
      </c>
      <c r="J68" s="583" t="s">
        <v>1474</v>
      </c>
      <c r="K68" s="196" t="s">
        <v>1806</v>
      </c>
      <c r="L68" s="196" t="s">
        <v>1474</v>
      </c>
      <c r="M68" s="583" t="s">
        <v>1474</v>
      </c>
      <c r="N68" s="583" t="s">
        <v>1474</v>
      </c>
      <c r="O68" s="34"/>
    </row>
    <row r="69" spans="1:15" s="38" customFormat="1" ht="93" customHeight="1" thickBot="1">
      <c r="A69" s="311" t="s">
        <v>1174</v>
      </c>
      <c r="B69" s="540" t="s">
        <v>1187</v>
      </c>
      <c r="C69" s="534" t="s">
        <v>1206</v>
      </c>
      <c r="D69" s="522" t="s">
        <v>1212</v>
      </c>
      <c r="E69" s="534" t="s">
        <v>670</v>
      </c>
      <c r="F69" s="534" t="s">
        <v>670</v>
      </c>
      <c r="G69" s="196" t="s">
        <v>1474</v>
      </c>
      <c r="H69" s="534" t="s">
        <v>661</v>
      </c>
      <c r="I69" s="522" t="s">
        <v>510</v>
      </c>
      <c r="J69" s="583" t="s">
        <v>1474</v>
      </c>
      <c r="K69" s="196" t="s">
        <v>1806</v>
      </c>
      <c r="L69" s="196" t="s">
        <v>1474</v>
      </c>
      <c r="M69" s="583" t="s">
        <v>1474</v>
      </c>
      <c r="N69" s="583" t="s">
        <v>1474</v>
      </c>
      <c r="O69" s="34"/>
    </row>
    <row r="70" spans="1:15" s="38" customFormat="1" ht="93" customHeight="1" thickBot="1">
      <c r="A70" s="311" t="s">
        <v>1175</v>
      </c>
      <c r="B70" s="540" t="s">
        <v>1187</v>
      </c>
      <c r="C70" s="534" t="s">
        <v>1206</v>
      </c>
      <c r="D70" s="522" t="s">
        <v>1212</v>
      </c>
      <c r="E70" s="534" t="s">
        <v>670</v>
      </c>
      <c r="F70" s="534" t="s">
        <v>670</v>
      </c>
      <c r="G70" s="196" t="s">
        <v>1474</v>
      </c>
      <c r="H70" s="534" t="s">
        <v>661</v>
      </c>
      <c r="I70" s="522" t="s">
        <v>1718</v>
      </c>
      <c r="J70" s="583" t="s">
        <v>1474</v>
      </c>
      <c r="K70" s="196" t="s">
        <v>1806</v>
      </c>
      <c r="L70" s="196" t="s">
        <v>1474</v>
      </c>
      <c r="M70" s="583" t="s">
        <v>1474</v>
      </c>
      <c r="N70" s="583" t="s">
        <v>1474</v>
      </c>
      <c r="O70" s="34"/>
    </row>
    <row r="71" spans="1:15" s="38" customFormat="1" ht="139.5" customHeight="1" thickBot="1">
      <c r="A71" s="312" t="s">
        <v>1710</v>
      </c>
      <c r="B71" s="587" t="s">
        <v>387</v>
      </c>
      <c r="C71" s="528" t="s">
        <v>1030</v>
      </c>
      <c r="D71" s="532" t="s">
        <v>73</v>
      </c>
      <c r="E71" s="211" t="s">
        <v>670</v>
      </c>
      <c r="F71" s="212" t="s">
        <v>670</v>
      </c>
      <c r="G71" s="193" t="s">
        <v>1474</v>
      </c>
      <c r="H71" s="239" t="s">
        <v>625</v>
      </c>
      <c r="I71" s="532" t="s">
        <v>2698</v>
      </c>
      <c r="J71" s="532" t="s">
        <v>557</v>
      </c>
      <c r="K71" s="193" t="s">
        <v>1806</v>
      </c>
      <c r="L71" s="570" t="s">
        <v>2487</v>
      </c>
      <c r="M71" s="405" t="s">
        <v>1474</v>
      </c>
      <c r="N71" s="405" t="s">
        <v>658</v>
      </c>
      <c r="O71" s="34"/>
    </row>
    <row r="72" spans="1:15" s="38" customFormat="1" ht="123" customHeight="1" thickBot="1">
      <c r="A72" s="311" t="s">
        <v>1176</v>
      </c>
      <c r="B72" s="540" t="s">
        <v>1187</v>
      </c>
      <c r="C72" s="534" t="s">
        <v>1206</v>
      </c>
      <c r="D72" s="522" t="s">
        <v>1212</v>
      </c>
      <c r="E72" s="534" t="s">
        <v>670</v>
      </c>
      <c r="F72" s="534" t="s">
        <v>670</v>
      </c>
      <c r="G72" s="196" t="s">
        <v>1474</v>
      </c>
      <c r="H72" s="534" t="s">
        <v>661</v>
      </c>
      <c r="I72" s="522" t="s">
        <v>1718</v>
      </c>
      <c r="J72" s="583" t="s">
        <v>1474</v>
      </c>
      <c r="K72" s="196" t="s">
        <v>1806</v>
      </c>
      <c r="L72" s="196" t="s">
        <v>1474</v>
      </c>
      <c r="M72" s="583" t="s">
        <v>1474</v>
      </c>
      <c r="N72" s="583" t="s">
        <v>1474</v>
      </c>
      <c r="O72" s="34"/>
    </row>
    <row r="73" spans="1:15" ht="75" customHeight="1" thickBot="1">
      <c r="A73" s="521" t="s">
        <v>520</v>
      </c>
      <c r="B73" s="540" t="s">
        <v>521</v>
      </c>
      <c r="C73" s="598" t="s">
        <v>522</v>
      </c>
      <c r="D73" s="597" t="s">
        <v>73</v>
      </c>
      <c r="E73" s="534" t="s">
        <v>312</v>
      </c>
      <c r="F73" s="196" t="s">
        <v>1474</v>
      </c>
      <c r="G73" s="196" t="s">
        <v>1474</v>
      </c>
      <c r="H73" s="534" t="s">
        <v>661</v>
      </c>
      <c r="I73" s="597" t="s">
        <v>1718</v>
      </c>
      <c r="J73" s="597" t="s">
        <v>129</v>
      </c>
      <c r="K73" s="534" t="s">
        <v>1806</v>
      </c>
      <c r="L73" s="591" t="s">
        <v>1741</v>
      </c>
      <c r="M73" s="403" t="s">
        <v>1474</v>
      </c>
      <c r="N73" s="403" t="s">
        <v>1474</v>
      </c>
    </row>
    <row r="74" spans="1:15" ht="75" customHeight="1" thickBot="1">
      <c r="A74" s="521" t="s">
        <v>519</v>
      </c>
      <c r="B74" s="540" t="s">
        <v>521</v>
      </c>
      <c r="C74" s="598" t="s">
        <v>522</v>
      </c>
      <c r="D74" s="597" t="s">
        <v>73</v>
      </c>
      <c r="E74" s="534" t="s">
        <v>312</v>
      </c>
      <c r="F74" s="196" t="s">
        <v>1474</v>
      </c>
      <c r="G74" s="196" t="s">
        <v>1474</v>
      </c>
      <c r="H74" s="534" t="s">
        <v>661</v>
      </c>
      <c r="I74" s="597" t="s">
        <v>1718</v>
      </c>
      <c r="J74" s="597" t="s">
        <v>129</v>
      </c>
      <c r="K74" s="534" t="s">
        <v>1806</v>
      </c>
      <c r="L74" s="534" t="s">
        <v>1741</v>
      </c>
      <c r="M74" s="403" t="s">
        <v>1474</v>
      </c>
      <c r="N74" s="403" t="s">
        <v>1474</v>
      </c>
    </row>
    <row r="75" spans="1:15" s="38" customFormat="1" ht="93" customHeight="1" thickBot="1">
      <c r="A75" s="311" t="s">
        <v>1177</v>
      </c>
      <c r="B75" s="540" t="s">
        <v>1187</v>
      </c>
      <c r="C75" s="534" t="s">
        <v>1206</v>
      </c>
      <c r="D75" s="522" t="s">
        <v>1212</v>
      </c>
      <c r="E75" s="534" t="s">
        <v>670</v>
      </c>
      <c r="F75" s="534" t="s">
        <v>670</v>
      </c>
      <c r="G75" s="196" t="s">
        <v>1474</v>
      </c>
      <c r="H75" s="534" t="s">
        <v>661</v>
      </c>
      <c r="I75" s="522" t="s">
        <v>1718</v>
      </c>
      <c r="J75" s="583" t="s">
        <v>1474</v>
      </c>
      <c r="K75" s="196" t="s">
        <v>1806</v>
      </c>
      <c r="L75" s="196" t="s">
        <v>1474</v>
      </c>
      <c r="M75" s="583" t="s">
        <v>1474</v>
      </c>
      <c r="N75" s="583" t="s">
        <v>1474</v>
      </c>
      <c r="O75" s="34"/>
    </row>
    <row r="76" spans="1:15" s="38" customFormat="1" ht="109.5" customHeight="1" thickBot="1">
      <c r="A76" s="311" t="s">
        <v>1178</v>
      </c>
      <c r="B76" s="540" t="s">
        <v>1187</v>
      </c>
      <c r="C76" s="534" t="s">
        <v>1206</v>
      </c>
      <c r="D76" s="522" t="s">
        <v>1212</v>
      </c>
      <c r="E76" s="534" t="s">
        <v>670</v>
      </c>
      <c r="F76" s="534" t="s">
        <v>670</v>
      </c>
      <c r="G76" s="196" t="s">
        <v>1474</v>
      </c>
      <c r="H76" s="534" t="s">
        <v>661</v>
      </c>
      <c r="I76" s="522" t="s">
        <v>1718</v>
      </c>
      <c r="J76" s="583" t="s">
        <v>1474</v>
      </c>
      <c r="K76" s="196" t="s">
        <v>1806</v>
      </c>
      <c r="L76" s="196" t="s">
        <v>1474</v>
      </c>
      <c r="M76" s="583" t="s">
        <v>1474</v>
      </c>
      <c r="N76" s="583" t="s">
        <v>1474</v>
      </c>
      <c r="O76" s="34"/>
    </row>
    <row r="77" spans="1:15" s="38" customFormat="1" ht="123" customHeight="1" thickBot="1">
      <c r="A77" s="311" t="s">
        <v>1179</v>
      </c>
      <c r="B77" s="540" t="s">
        <v>1187</v>
      </c>
      <c r="C77" s="534" t="s">
        <v>1206</v>
      </c>
      <c r="D77" s="522" t="s">
        <v>1212</v>
      </c>
      <c r="E77" s="534" t="s">
        <v>670</v>
      </c>
      <c r="F77" s="534" t="s">
        <v>670</v>
      </c>
      <c r="G77" s="196" t="s">
        <v>1474</v>
      </c>
      <c r="H77" s="534" t="s">
        <v>661</v>
      </c>
      <c r="I77" s="522" t="s">
        <v>1718</v>
      </c>
      <c r="J77" s="583" t="s">
        <v>1474</v>
      </c>
      <c r="K77" s="196" t="s">
        <v>1806</v>
      </c>
      <c r="L77" s="196" t="s">
        <v>1474</v>
      </c>
      <c r="M77" s="583" t="s">
        <v>1474</v>
      </c>
      <c r="N77" s="583" t="s">
        <v>1474</v>
      </c>
      <c r="O77" s="34"/>
    </row>
    <row r="78" spans="1:15" s="38" customFormat="1" ht="114" customHeight="1" thickBot="1">
      <c r="A78" s="311" t="s">
        <v>1180</v>
      </c>
      <c r="B78" s="540" t="s">
        <v>1187</v>
      </c>
      <c r="C78" s="534" t="s">
        <v>1206</v>
      </c>
      <c r="D78" s="522" t="s">
        <v>1212</v>
      </c>
      <c r="E78" s="534" t="s">
        <v>670</v>
      </c>
      <c r="F78" s="534" t="s">
        <v>670</v>
      </c>
      <c r="G78" s="196" t="s">
        <v>1474</v>
      </c>
      <c r="H78" s="534" t="s">
        <v>661</v>
      </c>
      <c r="I78" s="522" t="s">
        <v>1718</v>
      </c>
      <c r="J78" s="583" t="s">
        <v>1474</v>
      </c>
      <c r="K78" s="196" t="s">
        <v>1806</v>
      </c>
      <c r="L78" s="196" t="s">
        <v>1474</v>
      </c>
      <c r="M78" s="583" t="s">
        <v>1474</v>
      </c>
      <c r="N78" s="583" t="s">
        <v>1474</v>
      </c>
      <c r="O78" s="34"/>
    </row>
    <row r="79" spans="1:15" s="38" customFormat="1" ht="111" customHeight="1" thickBot="1">
      <c r="A79" s="311" t="s">
        <v>1181</v>
      </c>
      <c r="B79" s="540" t="s">
        <v>1187</v>
      </c>
      <c r="C79" s="534" t="s">
        <v>1206</v>
      </c>
      <c r="D79" s="522" t="s">
        <v>1212</v>
      </c>
      <c r="E79" s="534" t="s">
        <v>670</v>
      </c>
      <c r="F79" s="534" t="s">
        <v>670</v>
      </c>
      <c r="G79" s="196" t="s">
        <v>1474</v>
      </c>
      <c r="H79" s="534" t="s">
        <v>661</v>
      </c>
      <c r="I79" s="522" t="s">
        <v>1718</v>
      </c>
      <c r="J79" s="583" t="s">
        <v>1739</v>
      </c>
      <c r="K79" s="196" t="s">
        <v>1806</v>
      </c>
      <c r="L79" s="196" t="s">
        <v>1474</v>
      </c>
      <c r="M79" s="583" t="s">
        <v>1474</v>
      </c>
      <c r="N79" s="583" t="s">
        <v>1474</v>
      </c>
      <c r="O79" s="34"/>
    </row>
    <row r="80" spans="1:15" s="38" customFormat="1" ht="115.5" customHeight="1" thickBot="1">
      <c r="A80" s="311" t="s">
        <v>1182</v>
      </c>
      <c r="B80" s="540" t="s">
        <v>1187</v>
      </c>
      <c r="C80" s="534" t="s">
        <v>1206</v>
      </c>
      <c r="D80" s="522" t="s">
        <v>1212</v>
      </c>
      <c r="E80" s="534" t="s">
        <v>670</v>
      </c>
      <c r="F80" s="534" t="s">
        <v>670</v>
      </c>
      <c r="G80" s="196" t="s">
        <v>1474</v>
      </c>
      <c r="H80" s="534" t="s">
        <v>661</v>
      </c>
      <c r="I80" s="522" t="s">
        <v>1718</v>
      </c>
      <c r="J80" s="583" t="s">
        <v>1474</v>
      </c>
      <c r="K80" s="196" t="s">
        <v>1806</v>
      </c>
      <c r="L80" s="196" t="s">
        <v>1474</v>
      </c>
      <c r="M80" s="583" t="s">
        <v>1474</v>
      </c>
      <c r="N80" s="583" t="s">
        <v>1474</v>
      </c>
      <c r="O80" s="34"/>
    </row>
    <row r="81" spans="1:15" s="38" customFormat="1" ht="74.25" customHeight="1" thickBot="1">
      <c r="A81" s="311" t="s">
        <v>1183</v>
      </c>
      <c r="B81" s="540" t="s">
        <v>1187</v>
      </c>
      <c r="C81" s="534" t="s">
        <v>1207</v>
      </c>
      <c r="D81" s="522" t="s">
        <v>1210</v>
      </c>
      <c r="E81" s="534" t="s">
        <v>670</v>
      </c>
      <c r="F81" s="534" t="s">
        <v>670</v>
      </c>
      <c r="G81" s="196" t="s">
        <v>1474</v>
      </c>
      <c r="H81" s="534" t="s">
        <v>661</v>
      </c>
      <c r="I81" s="522" t="s">
        <v>1718</v>
      </c>
      <c r="J81" s="583" t="s">
        <v>1474</v>
      </c>
      <c r="K81" s="196" t="s">
        <v>1806</v>
      </c>
      <c r="L81" s="196" t="s">
        <v>1474</v>
      </c>
      <c r="M81" s="583" t="s">
        <v>1474</v>
      </c>
      <c r="N81" s="583" t="s">
        <v>1474</v>
      </c>
      <c r="O81" s="34"/>
    </row>
    <row r="82" spans="1:15" s="38" customFormat="1" ht="74.25" customHeight="1" thickBot="1">
      <c r="A82" s="311" t="s">
        <v>1184</v>
      </c>
      <c r="B82" s="540" t="s">
        <v>1187</v>
      </c>
      <c r="C82" s="534" t="s">
        <v>1208</v>
      </c>
      <c r="D82" s="522" t="s">
        <v>1212</v>
      </c>
      <c r="E82" s="534" t="s">
        <v>670</v>
      </c>
      <c r="F82" s="534" t="s">
        <v>670</v>
      </c>
      <c r="G82" s="196" t="s">
        <v>1474</v>
      </c>
      <c r="H82" s="534" t="s">
        <v>661</v>
      </c>
      <c r="I82" s="522" t="s">
        <v>1718</v>
      </c>
      <c r="J82" s="583" t="s">
        <v>1474</v>
      </c>
      <c r="K82" s="196" t="s">
        <v>1806</v>
      </c>
      <c r="L82" s="196" t="s">
        <v>1474</v>
      </c>
      <c r="M82" s="583" t="s">
        <v>1474</v>
      </c>
      <c r="N82" s="583" t="s">
        <v>1474</v>
      </c>
      <c r="O82" s="34"/>
    </row>
    <row r="83" spans="1:15" s="38" customFormat="1" ht="74.25" customHeight="1" thickBot="1">
      <c r="A83" s="311" t="s">
        <v>1185</v>
      </c>
      <c r="B83" s="540" t="s">
        <v>1187</v>
      </c>
      <c r="C83" s="534" t="s">
        <v>1208</v>
      </c>
      <c r="D83" s="522" t="s">
        <v>1212</v>
      </c>
      <c r="E83" s="534" t="s">
        <v>670</v>
      </c>
      <c r="F83" s="537" t="s">
        <v>670</v>
      </c>
      <c r="G83" s="196" t="s">
        <v>1474</v>
      </c>
      <c r="H83" s="534" t="s">
        <v>661</v>
      </c>
      <c r="I83" s="522" t="s">
        <v>1718</v>
      </c>
      <c r="J83" s="583" t="s">
        <v>1474</v>
      </c>
      <c r="K83" s="196" t="s">
        <v>1806</v>
      </c>
      <c r="L83" s="196" t="s">
        <v>1474</v>
      </c>
      <c r="M83" s="583" t="s">
        <v>1474</v>
      </c>
      <c r="N83" s="583" t="s">
        <v>1474</v>
      </c>
      <c r="O83" s="34"/>
    </row>
    <row r="84" spans="1:15" s="38" customFormat="1" ht="74.25" customHeight="1" thickBot="1">
      <c r="A84" s="311" t="s">
        <v>1186</v>
      </c>
      <c r="B84" s="540" t="s">
        <v>1187</v>
      </c>
      <c r="C84" s="534" t="s">
        <v>1208</v>
      </c>
      <c r="D84" s="522" t="s">
        <v>1212</v>
      </c>
      <c r="E84" s="534" t="s">
        <v>670</v>
      </c>
      <c r="F84" s="534" t="s">
        <v>670</v>
      </c>
      <c r="G84" s="196" t="s">
        <v>1474</v>
      </c>
      <c r="H84" s="534" t="s">
        <v>661</v>
      </c>
      <c r="I84" s="522" t="s">
        <v>1718</v>
      </c>
      <c r="J84" s="583" t="s">
        <v>1474</v>
      </c>
      <c r="K84" s="196" t="s">
        <v>1806</v>
      </c>
      <c r="L84" s="196" t="s">
        <v>1474</v>
      </c>
      <c r="M84" s="583" t="s">
        <v>1474</v>
      </c>
      <c r="N84" s="583" t="s">
        <v>1474</v>
      </c>
      <c r="O84" s="34"/>
    </row>
    <row r="85" spans="1:15" s="38" customFormat="1" ht="159" customHeight="1" thickBot="1">
      <c r="A85" s="601">
        <v>1002</v>
      </c>
      <c r="B85" s="587" t="s">
        <v>571</v>
      </c>
      <c r="C85" s="528" t="s">
        <v>572</v>
      </c>
      <c r="D85" s="532" t="s">
        <v>73</v>
      </c>
      <c r="E85" s="528" t="s">
        <v>737</v>
      </c>
      <c r="F85" s="528" t="s">
        <v>736</v>
      </c>
      <c r="G85" s="193" t="s">
        <v>1474</v>
      </c>
      <c r="H85" s="239" t="s">
        <v>1824</v>
      </c>
      <c r="I85" s="529" t="s">
        <v>1718</v>
      </c>
      <c r="J85" s="532" t="s">
        <v>557</v>
      </c>
      <c r="K85" s="528" t="s">
        <v>1806</v>
      </c>
      <c r="L85" s="528" t="s">
        <v>570</v>
      </c>
      <c r="M85" s="532" t="s">
        <v>658</v>
      </c>
      <c r="N85" s="532" t="s">
        <v>658</v>
      </c>
      <c r="O85" s="34"/>
    </row>
    <row r="86" spans="1:15" ht="25.5" customHeight="1">
      <c r="A86" s="889" t="s">
        <v>742</v>
      </c>
      <c r="B86" s="723" t="s">
        <v>452</v>
      </c>
      <c r="C86" s="650" t="s">
        <v>454</v>
      </c>
      <c r="D86" s="661" t="s">
        <v>456</v>
      </c>
      <c r="E86" s="884" t="s">
        <v>1958</v>
      </c>
      <c r="F86" s="543" t="s">
        <v>577</v>
      </c>
      <c r="G86" s="543" t="s">
        <v>692</v>
      </c>
      <c r="H86" s="296" t="s">
        <v>661</v>
      </c>
      <c r="I86" s="651" t="s">
        <v>148</v>
      </c>
      <c r="J86" s="661" t="s">
        <v>128</v>
      </c>
      <c r="K86" s="650" t="s">
        <v>1806</v>
      </c>
      <c r="L86" s="650" t="s">
        <v>458</v>
      </c>
      <c r="M86" s="681" t="s">
        <v>1474</v>
      </c>
      <c r="N86" s="681" t="s">
        <v>1474</v>
      </c>
    </row>
    <row r="87" spans="1:15" ht="38.25" customHeight="1">
      <c r="A87" s="890" t="str">
        <f t="shared" ref="A87:A88" si="0">A86</f>
        <v>00104</v>
      </c>
      <c r="B87" s="724" t="str">
        <f t="shared" ref="B87" si="1">B86</f>
        <v>Electroconvulsive Therapy
(see Practitioner Manual)</v>
      </c>
      <c r="C87" s="637" t="str">
        <f t="shared" ref="C87" si="2">C86</f>
        <v>00104- anesthesia charges</v>
      </c>
      <c r="D87" s="652" t="str">
        <f t="shared" ref="D87" si="3">D86</f>
        <v>Minutes</v>
      </c>
      <c r="E87" s="637" t="str">
        <f t="shared" ref="E87" si="4">E86</f>
        <v xml:space="preserve">Physician, anesthesiologist assistant, or Certified Registered Nurse Anesthesiologist </v>
      </c>
      <c r="F87" s="281" t="s">
        <v>1957</v>
      </c>
      <c r="G87" s="284" t="s">
        <v>693</v>
      </c>
      <c r="H87" s="515" t="s">
        <v>661</v>
      </c>
      <c r="I87" s="652" t="str">
        <f t="shared" ref="I87" si="5">I86</f>
        <v>Line
Professional</v>
      </c>
      <c r="J87" s="652" t="str">
        <f t="shared" ref="J87" si="6">J86</f>
        <v>State Plan, Healthy Michigan</v>
      </c>
      <c r="K87" s="637" t="s">
        <v>1806</v>
      </c>
      <c r="L87" s="637" t="s">
        <v>458</v>
      </c>
      <c r="M87" s="652" t="str">
        <f t="shared" ref="M87" si="7">M86</f>
        <v xml:space="preserve"> </v>
      </c>
      <c r="N87" s="652" t="str">
        <f t="shared" ref="N87" si="8">N86</f>
        <v xml:space="preserve"> </v>
      </c>
    </row>
    <row r="88" spans="1:15">
      <c r="A88" s="890" t="str">
        <f t="shared" si="0"/>
        <v>00104</v>
      </c>
      <c r="B88" s="724" t="str">
        <f>B87</f>
        <v>Electroconvulsive Therapy
(see Practitioner Manual)</v>
      </c>
      <c r="C88" s="637" t="str">
        <f>C87</f>
        <v>00104- anesthesia charges</v>
      </c>
      <c r="D88" s="652" t="str">
        <f>D87</f>
        <v>Minutes</v>
      </c>
      <c r="E88" s="637" t="str">
        <f>E87</f>
        <v xml:space="preserve">Physician, anesthesiologist assistant, or Certified Registered Nurse Anesthesiologist </v>
      </c>
      <c r="F88" s="291" t="s">
        <v>140</v>
      </c>
      <c r="G88" s="292" t="s">
        <v>703</v>
      </c>
      <c r="H88" s="291" t="s">
        <v>661</v>
      </c>
      <c r="I88" s="652" t="str">
        <f t="shared" ref="I88:N88" si="9">I87</f>
        <v>Line
Professional</v>
      </c>
      <c r="J88" s="652" t="str">
        <f t="shared" si="9"/>
        <v>State Plan, Healthy Michigan</v>
      </c>
      <c r="K88" s="637" t="str">
        <f t="shared" si="9"/>
        <v/>
      </c>
      <c r="L88" s="637" t="str">
        <f t="shared" si="9"/>
        <v>When/how to report encounter:
-Face-to-face procedure
Allocating and reporting costs:
-Submit actual costs</v>
      </c>
      <c r="M88" s="652" t="str">
        <f t="shared" si="9"/>
        <v xml:space="preserve"> </v>
      </c>
      <c r="N88" s="652" t="str">
        <f t="shared" si="9"/>
        <v xml:space="preserve"> </v>
      </c>
    </row>
    <row r="89" spans="1:15" ht="60.75" customHeight="1" thickBot="1">
      <c r="A89" s="891" t="str">
        <f>A87</f>
        <v>00104</v>
      </c>
      <c r="B89" s="725" t="str">
        <f>B87</f>
        <v>Electroconvulsive Therapy
(see Practitioner Manual)</v>
      </c>
      <c r="C89" s="654" t="str">
        <f>C87</f>
        <v>00104- anesthesia charges</v>
      </c>
      <c r="D89" s="653" t="str">
        <f>D87</f>
        <v>Minutes</v>
      </c>
      <c r="E89" s="654" t="str">
        <f>E87</f>
        <v xml:space="preserve">Physician, anesthesiologist assistant, or Certified Registered Nurse Anesthesiologist </v>
      </c>
      <c r="F89" s="517" t="s">
        <v>791</v>
      </c>
      <c r="G89" s="203" t="s">
        <v>703</v>
      </c>
      <c r="H89" s="517" t="s">
        <v>661</v>
      </c>
      <c r="I89" s="653" t="str">
        <f>I87</f>
        <v>Line
Professional</v>
      </c>
      <c r="J89" s="653" t="str">
        <f>J87</f>
        <v>State Plan, Healthy Michigan</v>
      </c>
      <c r="K89" s="654" t="s">
        <v>1806</v>
      </c>
      <c r="L89" s="654" t="s">
        <v>458</v>
      </c>
      <c r="M89" s="653" t="str">
        <f>M87</f>
        <v xml:space="preserve"> </v>
      </c>
      <c r="N89" s="653" t="str">
        <f>N87</f>
        <v xml:space="preserve"> </v>
      </c>
    </row>
    <row r="90" spans="1:15" s="28" customFormat="1" ht="13.35" customHeight="1">
      <c r="A90" s="786" t="s">
        <v>112</v>
      </c>
      <c r="B90" s="748" t="s">
        <v>111</v>
      </c>
      <c r="C90" s="781" t="s">
        <v>1768</v>
      </c>
      <c r="D90" s="683" t="s">
        <v>107</v>
      </c>
      <c r="E90" s="668" t="s">
        <v>236</v>
      </c>
      <c r="F90" s="176" t="s">
        <v>132</v>
      </c>
      <c r="G90" s="558" t="s">
        <v>691</v>
      </c>
      <c r="H90" s="558" t="s">
        <v>624</v>
      </c>
      <c r="I90" s="683" t="s">
        <v>148</v>
      </c>
      <c r="J90" s="683" t="s">
        <v>114</v>
      </c>
      <c r="K90" s="668" t="s">
        <v>1806</v>
      </c>
      <c r="L90" s="668" t="s">
        <v>115</v>
      </c>
      <c r="M90" s="682" t="s">
        <v>1474</v>
      </c>
      <c r="N90" s="682"/>
      <c r="O90" s="34"/>
    </row>
    <row r="91" spans="1:15" s="28" customFormat="1" ht="13.35" customHeight="1">
      <c r="A91" s="787" t="str">
        <f t="shared" ref="A91:A102" si="10">A90</f>
        <v>0362T</v>
      </c>
      <c r="B91" s="748" t="str">
        <f t="shared" ref="B91:B102" si="11">B90</f>
        <v>ABA Behavioral Follow-up Assessment</v>
      </c>
      <c r="C91" s="668" t="str">
        <f t="shared" ref="C91:C102" si="12">C90</f>
        <v>Behavioral follow-up assessment (Functional Behavior Analysis/FBA)</v>
      </c>
      <c r="D91" s="683" t="str">
        <f t="shared" ref="D91:D102" si="13">D90</f>
        <v>Per 15 Minutes (effective 1/1/19)</v>
      </c>
      <c r="E91" s="668" t="str">
        <f t="shared" ref="E91:E102" si="14">E90</f>
        <v>BCBA, BCaBA, or QBHP, LP/LLP</v>
      </c>
      <c r="F91" s="610" t="s">
        <v>577</v>
      </c>
      <c r="G91" s="550" t="s">
        <v>692</v>
      </c>
      <c r="H91" s="550" t="s">
        <v>624</v>
      </c>
      <c r="I91" s="683" t="str">
        <f t="shared" ref="I91:I102" si="15">I90</f>
        <v>Line
Professional</v>
      </c>
      <c r="J91" s="683" t="str">
        <f t="shared" ref="J91:J102" si="16">J90</f>
        <v>EPSDT
State Plan</v>
      </c>
      <c r="K91" s="668" t="s">
        <v>1806</v>
      </c>
      <c r="L91" s="668" t="s">
        <v>115</v>
      </c>
      <c r="M91" s="683" t="str">
        <f t="shared" ref="M91:M102" si="17">M90</f>
        <v xml:space="preserve"> </v>
      </c>
      <c r="N91" s="683"/>
      <c r="O91" s="34"/>
    </row>
    <row r="92" spans="1:15" s="28" customFormat="1" ht="13.35" customHeight="1">
      <c r="A92" s="787" t="str">
        <f t="shared" si="10"/>
        <v>0362T</v>
      </c>
      <c r="B92" s="748" t="str">
        <f t="shared" si="11"/>
        <v>ABA Behavioral Follow-up Assessment</v>
      </c>
      <c r="C92" s="668" t="str">
        <f t="shared" si="12"/>
        <v>Behavioral follow-up assessment (Functional Behavior Analysis/FBA)</v>
      </c>
      <c r="D92" s="683" t="str">
        <f t="shared" si="13"/>
        <v>Per 15 Minutes (effective 1/1/19)</v>
      </c>
      <c r="E92" s="668" t="str">
        <f t="shared" si="14"/>
        <v>BCBA, BCaBA, or QBHP, LP/LLP</v>
      </c>
      <c r="F92" s="610" t="s">
        <v>134</v>
      </c>
      <c r="G92" s="556" t="s">
        <v>698</v>
      </c>
      <c r="H92" s="550" t="s">
        <v>624</v>
      </c>
      <c r="I92" s="683" t="str">
        <f t="shared" si="15"/>
        <v>Line
Professional</v>
      </c>
      <c r="J92" s="683" t="str">
        <f t="shared" si="16"/>
        <v>EPSDT
State Plan</v>
      </c>
      <c r="K92" s="668" t="s">
        <v>1806</v>
      </c>
      <c r="L92" s="668" t="s">
        <v>115</v>
      </c>
      <c r="M92" s="683" t="str">
        <f t="shared" si="17"/>
        <v xml:space="preserve"> </v>
      </c>
      <c r="N92" s="683"/>
      <c r="O92" s="34"/>
    </row>
    <row r="93" spans="1:15" s="28" customFormat="1" ht="13.35" customHeight="1">
      <c r="A93" s="787" t="str">
        <f t="shared" si="10"/>
        <v>0362T</v>
      </c>
      <c r="B93" s="748" t="str">
        <f t="shared" si="11"/>
        <v>ABA Behavioral Follow-up Assessment</v>
      </c>
      <c r="C93" s="668" t="str">
        <f t="shared" si="12"/>
        <v>Behavioral follow-up assessment (Functional Behavior Analysis/FBA)</v>
      </c>
      <c r="D93" s="683" t="str">
        <f t="shared" si="13"/>
        <v>Per 15 Minutes (effective 1/1/19)</v>
      </c>
      <c r="E93" s="668" t="str">
        <f t="shared" si="14"/>
        <v>BCBA, BCaBA, or QBHP, LP/LLP</v>
      </c>
      <c r="F93" s="610" t="s">
        <v>712</v>
      </c>
      <c r="G93" s="550" t="s">
        <v>693</v>
      </c>
      <c r="H93" s="550" t="s">
        <v>624</v>
      </c>
      <c r="I93" s="683" t="str">
        <f t="shared" si="15"/>
        <v>Line
Professional</v>
      </c>
      <c r="J93" s="683" t="str">
        <f t="shared" si="16"/>
        <v>EPSDT
State Plan</v>
      </c>
      <c r="K93" s="668" t="s">
        <v>1806</v>
      </c>
      <c r="L93" s="668" t="s">
        <v>115</v>
      </c>
      <c r="M93" s="683" t="str">
        <f t="shared" si="17"/>
        <v xml:space="preserve"> </v>
      </c>
      <c r="N93" s="683"/>
      <c r="O93" s="34"/>
    </row>
    <row r="94" spans="1:15" s="28" customFormat="1" ht="13.35" customHeight="1">
      <c r="A94" s="787" t="str">
        <f t="shared" si="10"/>
        <v>0362T</v>
      </c>
      <c r="B94" s="748" t="str">
        <f t="shared" si="11"/>
        <v>ABA Behavioral Follow-up Assessment</v>
      </c>
      <c r="C94" s="668" t="str">
        <f t="shared" si="12"/>
        <v>Behavioral follow-up assessment (Functional Behavior Analysis/FBA)</v>
      </c>
      <c r="D94" s="683" t="str">
        <f t="shared" si="13"/>
        <v>Per 15 Minutes (effective 1/1/19)</v>
      </c>
      <c r="E94" s="668" t="str">
        <f t="shared" si="14"/>
        <v>BCBA, BCaBA, or QBHP, LP/LLP</v>
      </c>
      <c r="F94" s="610" t="s">
        <v>596</v>
      </c>
      <c r="G94" s="550" t="s">
        <v>694</v>
      </c>
      <c r="H94" s="550" t="s">
        <v>624</v>
      </c>
      <c r="I94" s="683" t="str">
        <f t="shared" si="15"/>
        <v>Line
Professional</v>
      </c>
      <c r="J94" s="683" t="str">
        <f t="shared" si="16"/>
        <v>EPSDT
State Plan</v>
      </c>
      <c r="K94" s="668" t="s">
        <v>1806</v>
      </c>
      <c r="L94" s="668" t="s">
        <v>115</v>
      </c>
      <c r="M94" s="683" t="str">
        <f t="shared" si="17"/>
        <v xml:space="preserve"> </v>
      </c>
      <c r="N94" s="683"/>
      <c r="O94" s="34"/>
    </row>
    <row r="95" spans="1:15" s="28" customFormat="1" ht="13.35" customHeight="1">
      <c r="A95" s="787" t="str">
        <f t="shared" si="10"/>
        <v>0362T</v>
      </c>
      <c r="B95" s="748" t="str">
        <f t="shared" si="11"/>
        <v>ABA Behavioral Follow-up Assessment</v>
      </c>
      <c r="C95" s="668" t="str">
        <f t="shared" si="12"/>
        <v>Behavioral follow-up assessment (Functional Behavior Analysis/FBA)</v>
      </c>
      <c r="D95" s="683" t="str">
        <f t="shared" si="13"/>
        <v>Per 15 Minutes (effective 1/1/19)</v>
      </c>
      <c r="E95" s="668" t="str">
        <f t="shared" si="14"/>
        <v>BCBA, BCaBA, or QBHP, LP/LLP</v>
      </c>
      <c r="F95" s="610" t="s">
        <v>595</v>
      </c>
      <c r="G95" s="550" t="s">
        <v>694</v>
      </c>
      <c r="H95" s="550" t="s">
        <v>624</v>
      </c>
      <c r="I95" s="683" t="str">
        <f t="shared" si="15"/>
        <v>Line
Professional</v>
      </c>
      <c r="J95" s="683" t="str">
        <f t="shared" si="16"/>
        <v>EPSDT
State Plan</v>
      </c>
      <c r="K95" s="668" t="s">
        <v>1806</v>
      </c>
      <c r="L95" s="668" t="s">
        <v>115</v>
      </c>
      <c r="M95" s="683" t="str">
        <f t="shared" si="17"/>
        <v xml:space="preserve"> </v>
      </c>
      <c r="N95" s="683"/>
      <c r="O95" s="34"/>
    </row>
    <row r="96" spans="1:15" s="28" customFormat="1" ht="13.35" customHeight="1">
      <c r="A96" s="787" t="str">
        <f t="shared" si="10"/>
        <v>0362T</v>
      </c>
      <c r="B96" s="748" t="str">
        <f t="shared" si="11"/>
        <v>ABA Behavioral Follow-up Assessment</v>
      </c>
      <c r="C96" s="668" t="str">
        <f t="shared" si="12"/>
        <v>Behavioral follow-up assessment (Functional Behavior Analysis/FBA)</v>
      </c>
      <c r="D96" s="683" t="str">
        <f t="shared" si="13"/>
        <v>Per 15 Minutes (effective 1/1/19)</v>
      </c>
      <c r="E96" s="668" t="str">
        <f t="shared" si="14"/>
        <v>BCBA, BCaBA, or QBHP, LP/LLP</v>
      </c>
      <c r="F96" s="173" t="s">
        <v>143</v>
      </c>
      <c r="G96" s="550" t="s">
        <v>694</v>
      </c>
      <c r="H96" s="550" t="s">
        <v>624</v>
      </c>
      <c r="I96" s="683" t="str">
        <f t="shared" si="15"/>
        <v>Line
Professional</v>
      </c>
      <c r="J96" s="683" t="str">
        <f t="shared" si="16"/>
        <v>EPSDT
State Plan</v>
      </c>
      <c r="K96" s="668" t="s">
        <v>1806</v>
      </c>
      <c r="L96" s="668" t="s">
        <v>115</v>
      </c>
      <c r="M96" s="683" t="str">
        <f t="shared" si="17"/>
        <v xml:space="preserve"> </v>
      </c>
      <c r="N96" s="683"/>
      <c r="O96" s="34"/>
    </row>
    <row r="97" spans="1:15" s="28" customFormat="1" ht="13.35" customHeight="1">
      <c r="A97" s="787" t="str">
        <f t="shared" si="10"/>
        <v>0362T</v>
      </c>
      <c r="B97" s="748" t="str">
        <f t="shared" si="11"/>
        <v>ABA Behavioral Follow-up Assessment</v>
      </c>
      <c r="C97" s="668" t="str">
        <f t="shared" si="12"/>
        <v>Behavioral follow-up assessment (Functional Behavior Analysis/FBA)</v>
      </c>
      <c r="D97" s="683" t="str">
        <f t="shared" si="13"/>
        <v>Per 15 Minutes (effective 1/1/19)</v>
      </c>
      <c r="E97" s="668" t="str">
        <f t="shared" si="14"/>
        <v>BCBA, BCaBA, or QBHP, LP/LLP</v>
      </c>
      <c r="F97" s="173" t="s">
        <v>141</v>
      </c>
      <c r="G97" s="550" t="s">
        <v>694</v>
      </c>
      <c r="H97" s="550" t="s">
        <v>624</v>
      </c>
      <c r="I97" s="683" t="str">
        <f t="shared" si="15"/>
        <v>Line
Professional</v>
      </c>
      <c r="J97" s="683" t="str">
        <f t="shared" si="16"/>
        <v>EPSDT
State Plan</v>
      </c>
      <c r="K97" s="668" t="s">
        <v>1806</v>
      </c>
      <c r="L97" s="668" t="s">
        <v>115</v>
      </c>
      <c r="M97" s="683" t="str">
        <f t="shared" si="17"/>
        <v xml:space="preserve"> </v>
      </c>
      <c r="N97" s="683"/>
      <c r="O97" s="34"/>
    </row>
    <row r="98" spans="1:15" s="28" customFormat="1" ht="13.35" customHeight="1">
      <c r="A98" s="787" t="str">
        <f t="shared" si="10"/>
        <v>0362T</v>
      </c>
      <c r="B98" s="748" t="str">
        <f t="shared" si="11"/>
        <v>ABA Behavioral Follow-up Assessment</v>
      </c>
      <c r="C98" s="668" t="str">
        <f t="shared" si="12"/>
        <v>Behavioral follow-up assessment (Functional Behavior Analysis/FBA)</v>
      </c>
      <c r="D98" s="683" t="str">
        <f t="shared" si="13"/>
        <v>Per 15 Minutes (effective 1/1/19)</v>
      </c>
      <c r="E98" s="668" t="str">
        <f t="shared" si="14"/>
        <v>BCBA, BCaBA, or QBHP, LP/LLP</v>
      </c>
      <c r="F98" s="287" t="s">
        <v>1960</v>
      </c>
      <c r="G98" s="550" t="s">
        <v>694</v>
      </c>
      <c r="H98" s="550" t="s">
        <v>624</v>
      </c>
      <c r="I98" s="683" t="str">
        <f t="shared" si="15"/>
        <v>Line
Professional</v>
      </c>
      <c r="J98" s="683" t="str">
        <f t="shared" si="16"/>
        <v>EPSDT
State Plan</v>
      </c>
      <c r="K98" s="668" t="s">
        <v>1806</v>
      </c>
      <c r="L98" s="668" t="s">
        <v>115</v>
      </c>
      <c r="M98" s="683" t="str">
        <f t="shared" si="17"/>
        <v xml:space="preserve"> </v>
      </c>
      <c r="N98" s="683"/>
      <c r="O98" s="34"/>
    </row>
    <row r="99" spans="1:15" s="28" customFormat="1" ht="13.35" customHeight="1">
      <c r="A99" s="787" t="str">
        <f t="shared" si="10"/>
        <v>0362T</v>
      </c>
      <c r="B99" s="748" t="str">
        <f t="shared" si="11"/>
        <v>ABA Behavioral Follow-up Assessment</v>
      </c>
      <c r="C99" s="668" t="str">
        <f t="shared" si="12"/>
        <v>Behavioral follow-up assessment (Functional Behavior Analysis/FBA)</v>
      </c>
      <c r="D99" s="683" t="str">
        <f t="shared" si="13"/>
        <v>Per 15 Minutes (effective 1/1/19)</v>
      </c>
      <c r="E99" s="668" t="str">
        <f t="shared" si="14"/>
        <v>BCBA, BCaBA, or QBHP, LP/LLP</v>
      </c>
      <c r="F99" s="610" t="s">
        <v>134</v>
      </c>
      <c r="G99" s="550" t="s">
        <v>695</v>
      </c>
      <c r="H99" s="550" t="s">
        <v>624</v>
      </c>
      <c r="I99" s="683" t="str">
        <f t="shared" si="15"/>
        <v>Line
Professional</v>
      </c>
      <c r="J99" s="683" t="str">
        <f t="shared" si="16"/>
        <v>EPSDT
State Plan</v>
      </c>
      <c r="K99" s="668" t="s">
        <v>1806</v>
      </c>
      <c r="L99" s="668" t="s">
        <v>115</v>
      </c>
      <c r="M99" s="683" t="str">
        <f t="shared" si="17"/>
        <v xml:space="preserve"> </v>
      </c>
      <c r="N99" s="683"/>
      <c r="O99" s="34"/>
    </row>
    <row r="100" spans="1:15" s="28" customFormat="1" ht="13.35" customHeight="1">
      <c r="A100" s="787" t="str">
        <f t="shared" si="10"/>
        <v>0362T</v>
      </c>
      <c r="B100" s="758" t="str">
        <f t="shared" si="11"/>
        <v>ABA Behavioral Follow-up Assessment</v>
      </c>
      <c r="C100" s="669" t="str">
        <f t="shared" si="12"/>
        <v>Behavioral follow-up assessment (Functional Behavior Analysis/FBA)</v>
      </c>
      <c r="D100" s="684" t="str">
        <f t="shared" si="13"/>
        <v>Per 15 Minutes (effective 1/1/19)</v>
      </c>
      <c r="E100" s="669" t="str">
        <f t="shared" si="14"/>
        <v>BCBA, BCaBA, or QBHP, LP/LLP</v>
      </c>
      <c r="F100" s="610" t="s">
        <v>600</v>
      </c>
      <c r="G100" s="550" t="s">
        <v>703</v>
      </c>
      <c r="H100" s="550" t="s">
        <v>624</v>
      </c>
      <c r="I100" s="684" t="str">
        <f t="shared" si="15"/>
        <v>Line
Professional</v>
      </c>
      <c r="J100" s="684" t="str">
        <f t="shared" si="16"/>
        <v>EPSDT
State Plan</v>
      </c>
      <c r="K100" s="669" t="s">
        <v>1806</v>
      </c>
      <c r="L100" s="669" t="s">
        <v>115</v>
      </c>
      <c r="M100" s="684" t="str">
        <f t="shared" si="17"/>
        <v xml:space="preserve"> </v>
      </c>
      <c r="N100" s="684"/>
      <c r="O100" s="34"/>
    </row>
    <row r="101" spans="1:15" s="28" customFormat="1" ht="13.35" customHeight="1">
      <c r="A101" s="787" t="str">
        <f t="shared" si="10"/>
        <v>0362T</v>
      </c>
      <c r="B101" s="758" t="str">
        <f t="shared" si="11"/>
        <v>ABA Behavioral Follow-up Assessment</v>
      </c>
      <c r="C101" s="669" t="str">
        <f t="shared" si="12"/>
        <v>Behavioral follow-up assessment (Functional Behavior Analysis/FBA)</v>
      </c>
      <c r="D101" s="684" t="str">
        <f t="shared" si="13"/>
        <v>Per 15 Minutes (effective 1/1/19)</v>
      </c>
      <c r="E101" s="669" t="str">
        <f t="shared" si="14"/>
        <v>BCBA, BCaBA, or QBHP, LP/LLP</v>
      </c>
      <c r="F101" s="610" t="s">
        <v>140</v>
      </c>
      <c r="G101" s="550" t="s">
        <v>703</v>
      </c>
      <c r="H101" s="550" t="s">
        <v>624</v>
      </c>
      <c r="I101" s="684" t="str">
        <f t="shared" si="15"/>
        <v>Line
Professional</v>
      </c>
      <c r="J101" s="684" t="str">
        <f t="shared" si="16"/>
        <v>EPSDT
State Plan</v>
      </c>
      <c r="K101" s="669" t="s">
        <v>1806</v>
      </c>
      <c r="L101" s="669" t="s">
        <v>115</v>
      </c>
      <c r="M101" s="684" t="str">
        <f t="shared" si="17"/>
        <v xml:space="preserve"> </v>
      </c>
      <c r="N101" s="684"/>
      <c r="O101" s="34"/>
    </row>
    <row r="102" spans="1:15" s="28" customFormat="1" ht="20.25" customHeight="1" thickBot="1">
      <c r="A102" s="788" t="str">
        <f t="shared" si="10"/>
        <v>0362T</v>
      </c>
      <c r="B102" s="759" t="str">
        <f t="shared" si="11"/>
        <v>ABA Behavioral Follow-up Assessment</v>
      </c>
      <c r="C102" s="670" t="str">
        <f t="shared" si="12"/>
        <v>Behavioral follow-up assessment (Functional Behavior Analysis/FBA)</v>
      </c>
      <c r="D102" s="685" t="str">
        <f t="shared" si="13"/>
        <v>Per 15 Minutes (effective 1/1/19)</v>
      </c>
      <c r="E102" s="670" t="str">
        <f t="shared" si="14"/>
        <v>BCBA, BCaBA, or QBHP, LP/LLP</v>
      </c>
      <c r="F102" s="174" t="s">
        <v>713</v>
      </c>
      <c r="G102" s="557" t="s">
        <v>703</v>
      </c>
      <c r="H102" s="557" t="s">
        <v>624</v>
      </c>
      <c r="I102" s="685" t="str">
        <f t="shared" si="15"/>
        <v>Line
Professional</v>
      </c>
      <c r="J102" s="685" t="str">
        <f t="shared" si="16"/>
        <v>EPSDT
State Plan</v>
      </c>
      <c r="K102" s="670" t="s">
        <v>1806</v>
      </c>
      <c r="L102" s="670" t="s">
        <v>115</v>
      </c>
      <c r="M102" s="685" t="str">
        <f t="shared" si="17"/>
        <v xml:space="preserve"> </v>
      </c>
      <c r="N102" s="685"/>
      <c r="O102" s="34"/>
    </row>
    <row r="103" spans="1:15" s="28" customFormat="1" ht="15" customHeight="1">
      <c r="A103" s="727" t="s">
        <v>121</v>
      </c>
      <c r="B103" s="748" t="s">
        <v>124</v>
      </c>
      <c r="C103" s="781" t="s">
        <v>1767</v>
      </c>
      <c r="D103" s="683" t="s">
        <v>107</v>
      </c>
      <c r="E103" s="782" t="s">
        <v>714</v>
      </c>
      <c r="F103" s="610" t="s">
        <v>132</v>
      </c>
      <c r="G103" s="558" t="s">
        <v>691</v>
      </c>
      <c r="H103" s="558" t="s">
        <v>624</v>
      </c>
      <c r="I103" s="683" t="s">
        <v>148</v>
      </c>
      <c r="J103" s="683" t="s">
        <v>114</v>
      </c>
      <c r="K103" s="668" t="s">
        <v>1806</v>
      </c>
      <c r="L103" s="668" t="s">
        <v>125</v>
      </c>
      <c r="M103" s="682" t="s">
        <v>1474</v>
      </c>
      <c r="N103" s="682" t="s">
        <v>1474</v>
      </c>
      <c r="O103" s="34"/>
    </row>
    <row r="104" spans="1:15" s="28" customFormat="1" ht="15" customHeight="1">
      <c r="A104" s="727" t="str">
        <f t="shared" ref="A104:A116" si="18">A103</f>
        <v>0373T</v>
      </c>
      <c r="B104" s="748" t="str">
        <f t="shared" ref="B104:B116" si="19">B103</f>
        <v>ABA Exposure Adaptive Behavior Treatment</v>
      </c>
      <c r="C104" s="668" t="str">
        <f t="shared" ref="C104:C116" si="20">C103</f>
        <v>Exposure adaptive behavior treatment with protocol modification requiring two or more technicians for severe maladaptive behavior(s), face-to- face with individual.</v>
      </c>
      <c r="D104" s="683" t="str">
        <f t="shared" ref="D104:D116" si="21">D103</f>
        <v>Per 15 Minutes (effective 1/1/19)</v>
      </c>
      <c r="E104" s="668" t="str">
        <f t="shared" ref="E104:E116" si="22">E103</f>
        <v>BT, BCBA, BCaBA, or QBHP, LP/LLP</v>
      </c>
      <c r="F104" s="610" t="s">
        <v>577</v>
      </c>
      <c r="G104" s="550" t="s">
        <v>692</v>
      </c>
      <c r="H104" s="550" t="s">
        <v>624</v>
      </c>
      <c r="I104" s="683" t="str">
        <f t="shared" ref="I104:I116" si="23">I103</f>
        <v>Line
Professional</v>
      </c>
      <c r="J104" s="683" t="str">
        <f t="shared" ref="J104:J116" si="24">J103</f>
        <v>EPSDT
State Plan</v>
      </c>
      <c r="K104" s="668" t="s">
        <v>1806</v>
      </c>
      <c r="L104" s="668" t="s">
        <v>125</v>
      </c>
      <c r="M104" s="683" t="str">
        <f t="shared" ref="M104:M116" si="25">M103</f>
        <v xml:space="preserve"> </v>
      </c>
      <c r="N104" s="683" t="str">
        <f t="shared" ref="N104:N116" si="26">N103</f>
        <v xml:space="preserve"> </v>
      </c>
      <c r="O104" s="34"/>
    </row>
    <row r="105" spans="1:15" s="28" customFormat="1" ht="15" customHeight="1">
      <c r="A105" s="727" t="str">
        <f t="shared" si="18"/>
        <v>0373T</v>
      </c>
      <c r="B105" s="748" t="str">
        <f t="shared" si="19"/>
        <v>ABA Exposure Adaptive Behavior Treatment</v>
      </c>
      <c r="C105" s="668" t="str">
        <f t="shared" si="20"/>
        <v>Exposure adaptive behavior treatment with protocol modification requiring two or more technicians for severe maladaptive behavior(s), face-to- face with individual.</v>
      </c>
      <c r="D105" s="683" t="str">
        <f t="shared" si="21"/>
        <v>Per 15 Minutes (effective 1/1/19)</v>
      </c>
      <c r="E105" s="668" t="str">
        <f t="shared" si="22"/>
        <v>BT, BCBA, BCaBA, or QBHP, LP/LLP</v>
      </c>
      <c r="F105" s="610" t="s">
        <v>134</v>
      </c>
      <c r="G105" s="550" t="s">
        <v>698</v>
      </c>
      <c r="H105" s="550" t="s">
        <v>624</v>
      </c>
      <c r="I105" s="683" t="str">
        <f t="shared" si="23"/>
        <v>Line
Professional</v>
      </c>
      <c r="J105" s="683" t="str">
        <f t="shared" si="24"/>
        <v>EPSDT
State Plan</v>
      </c>
      <c r="K105" s="668" t="s">
        <v>1806</v>
      </c>
      <c r="L105" s="668" t="s">
        <v>125</v>
      </c>
      <c r="M105" s="683" t="str">
        <f t="shared" si="25"/>
        <v xml:space="preserve"> </v>
      </c>
      <c r="N105" s="683" t="str">
        <f t="shared" si="26"/>
        <v xml:space="preserve"> </v>
      </c>
      <c r="O105" s="34"/>
    </row>
    <row r="106" spans="1:15" s="28" customFormat="1" ht="15" customHeight="1">
      <c r="A106" s="727" t="str">
        <f t="shared" si="18"/>
        <v>0373T</v>
      </c>
      <c r="B106" s="748" t="str">
        <f t="shared" si="19"/>
        <v>ABA Exposure Adaptive Behavior Treatment</v>
      </c>
      <c r="C106" s="668" t="str">
        <f t="shared" si="20"/>
        <v>Exposure adaptive behavior treatment with protocol modification requiring two or more technicians for severe maladaptive behavior(s), face-to- face with individual.</v>
      </c>
      <c r="D106" s="683" t="str">
        <f t="shared" si="21"/>
        <v>Per 15 Minutes (effective 1/1/19)</v>
      </c>
      <c r="E106" s="668" t="str">
        <f t="shared" si="22"/>
        <v>BT, BCBA, BCaBA, or QBHP, LP/LLP</v>
      </c>
      <c r="F106" s="610" t="s">
        <v>712</v>
      </c>
      <c r="G106" s="550" t="s">
        <v>693</v>
      </c>
      <c r="H106" s="550" t="s">
        <v>624</v>
      </c>
      <c r="I106" s="683" t="str">
        <f t="shared" si="23"/>
        <v>Line
Professional</v>
      </c>
      <c r="J106" s="683" t="str">
        <f t="shared" si="24"/>
        <v>EPSDT
State Plan</v>
      </c>
      <c r="K106" s="668" t="s">
        <v>1806</v>
      </c>
      <c r="L106" s="668" t="s">
        <v>125</v>
      </c>
      <c r="M106" s="683" t="str">
        <f t="shared" si="25"/>
        <v xml:space="preserve"> </v>
      </c>
      <c r="N106" s="683" t="str">
        <f t="shared" si="26"/>
        <v xml:space="preserve"> </v>
      </c>
      <c r="O106" s="34"/>
    </row>
    <row r="107" spans="1:15" s="28" customFormat="1" ht="15" customHeight="1">
      <c r="A107" s="727" t="str">
        <f t="shared" si="18"/>
        <v>0373T</v>
      </c>
      <c r="B107" s="748" t="str">
        <f t="shared" si="19"/>
        <v>ABA Exposure Adaptive Behavior Treatment</v>
      </c>
      <c r="C107" s="668" t="str">
        <f t="shared" si="20"/>
        <v>Exposure adaptive behavior treatment with protocol modification requiring two or more technicians for severe maladaptive behavior(s), face-to- face with individual.</v>
      </c>
      <c r="D107" s="683" t="str">
        <f t="shared" si="21"/>
        <v>Per 15 Minutes (effective 1/1/19)</v>
      </c>
      <c r="E107" s="668" t="str">
        <f t="shared" si="22"/>
        <v>BT, BCBA, BCaBA, or QBHP, LP/LLP</v>
      </c>
      <c r="F107" s="610" t="s">
        <v>596</v>
      </c>
      <c r="G107" s="556" t="s">
        <v>694</v>
      </c>
      <c r="H107" s="550" t="s">
        <v>624</v>
      </c>
      <c r="I107" s="683" t="str">
        <f t="shared" si="23"/>
        <v>Line
Professional</v>
      </c>
      <c r="J107" s="683" t="str">
        <f t="shared" si="24"/>
        <v>EPSDT
State Plan</v>
      </c>
      <c r="K107" s="668" t="s">
        <v>1806</v>
      </c>
      <c r="L107" s="668" t="s">
        <v>125</v>
      </c>
      <c r="M107" s="683" t="str">
        <f t="shared" si="25"/>
        <v xml:space="preserve"> </v>
      </c>
      <c r="N107" s="683" t="str">
        <f t="shared" si="26"/>
        <v xml:space="preserve"> </v>
      </c>
      <c r="O107" s="34"/>
    </row>
    <row r="108" spans="1:15" s="28" customFormat="1" ht="15" customHeight="1">
      <c r="A108" s="727" t="str">
        <f t="shared" si="18"/>
        <v>0373T</v>
      </c>
      <c r="B108" s="748" t="str">
        <f t="shared" si="19"/>
        <v>ABA Exposure Adaptive Behavior Treatment</v>
      </c>
      <c r="C108" s="668" t="str">
        <f t="shared" si="20"/>
        <v>Exposure adaptive behavior treatment with protocol modification requiring two or more technicians for severe maladaptive behavior(s), face-to- face with individual.</v>
      </c>
      <c r="D108" s="683" t="str">
        <f t="shared" si="21"/>
        <v>Per 15 Minutes (effective 1/1/19)</v>
      </c>
      <c r="E108" s="668" t="str">
        <f t="shared" si="22"/>
        <v>BT, BCBA, BCaBA, or QBHP, LP/LLP</v>
      </c>
      <c r="F108" s="610" t="s">
        <v>595</v>
      </c>
      <c r="G108" s="550" t="s">
        <v>694</v>
      </c>
      <c r="H108" s="550" t="s">
        <v>624</v>
      </c>
      <c r="I108" s="683" t="str">
        <f t="shared" si="23"/>
        <v>Line
Professional</v>
      </c>
      <c r="J108" s="683" t="str">
        <f t="shared" si="24"/>
        <v>EPSDT
State Plan</v>
      </c>
      <c r="K108" s="668" t="s">
        <v>1806</v>
      </c>
      <c r="L108" s="668" t="s">
        <v>125</v>
      </c>
      <c r="M108" s="683" t="str">
        <f t="shared" si="25"/>
        <v xml:space="preserve"> </v>
      </c>
      <c r="N108" s="683" t="str">
        <f t="shared" si="26"/>
        <v xml:space="preserve"> </v>
      </c>
      <c r="O108" s="34"/>
    </row>
    <row r="109" spans="1:15" s="28" customFormat="1" ht="15" customHeight="1">
      <c r="A109" s="727" t="str">
        <f t="shared" si="18"/>
        <v>0373T</v>
      </c>
      <c r="B109" s="748" t="str">
        <f t="shared" si="19"/>
        <v>ABA Exposure Adaptive Behavior Treatment</v>
      </c>
      <c r="C109" s="668" t="str">
        <f t="shared" si="20"/>
        <v>Exposure adaptive behavior treatment with protocol modification requiring two or more technicians for severe maladaptive behavior(s), face-to- face with individual.</v>
      </c>
      <c r="D109" s="683" t="str">
        <f t="shared" si="21"/>
        <v>Per 15 Minutes (effective 1/1/19)</v>
      </c>
      <c r="E109" s="668" t="str">
        <f t="shared" si="22"/>
        <v>BT, BCBA, BCaBA, or QBHP, LP/LLP</v>
      </c>
      <c r="F109" s="610" t="s">
        <v>584</v>
      </c>
      <c r="G109" s="550" t="s">
        <v>704</v>
      </c>
      <c r="H109" s="550" t="s">
        <v>624</v>
      </c>
      <c r="I109" s="683" t="str">
        <f t="shared" si="23"/>
        <v>Line
Professional</v>
      </c>
      <c r="J109" s="683" t="str">
        <f t="shared" si="24"/>
        <v>EPSDT
State Plan</v>
      </c>
      <c r="K109" s="668" t="s">
        <v>1806</v>
      </c>
      <c r="L109" s="668" t="s">
        <v>125</v>
      </c>
      <c r="M109" s="683" t="str">
        <f t="shared" si="25"/>
        <v xml:space="preserve"> </v>
      </c>
      <c r="N109" s="683" t="str">
        <f t="shared" si="26"/>
        <v xml:space="preserve"> </v>
      </c>
      <c r="O109" s="34"/>
    </row>
    <row r="110" spans="1:15" s="28" customFormat="1" ht="15" customHeight="1">
      <c r="A110" s="727" t="str">
        <f t="shared" si="18"/>
        <v>0373T</v>
      </c>
      <c r="B110" s="748" t="str">
        <f t="shared" si="19"/>
        <v>ABA Exposure Adaptive Behavior Treatment</v>
      </c>
      <c r="C110" s="668" t="str">
        <f t="shared" si="20"/>
        <v>Exposure adaptive behavior treatment with protocol modification requiring two or more technicians for severe maladaptive behavior(s), face-to- face with individual.</v>
      </c>
      <c r="D110" s="683" t="str">
        <f t="shared" si="21"/>
        <v>Per 15 Minutes (effective 1/1/19)</v>
      </c>
      <c r="E110" s="668" t="str">
        <f t="shared" si="22"/>
        <v>BT, BCBA, BCaBA, or QBHP, LP/LLP</v>
      </c>
      <c r="F110" s="173" t="s">
        <v>143</v>
      </c>
      <c r="G110" s="550" t="s">
        <v>694</v>
      </c>
      <c r="H110" s="550" t="s">
        <v>624</v>
      </c>
      <c r="I110" s="683" t="str">
        <f t="shared" si="23"/>
        <v>Line
Professional</v>
      </c>
      <c r="J110" s="683" t="str">
        <f t="shared" si="24"/>
        <v>EPSDT
State Plan</v>
      </c>
      <c r="K110" s="668" t="s">
        <v>1806</v>
      </c>
      <c r="L110" s="668" t="s">
        <v>125</v>
      </c>
      <c r="M110" s="683" t="str">
        <f t="shared" si="25"/>
        <v xml:space="preserve"> </v>
      </c>
      <c r="N110" s="683" t="str">
        <f t="shared" si="26"/>
        <v xml:space="preserve"> </v>
      </c>
      <c r="O110" s="34"/>
    </row>
    <row r="111" spans="1:15" s="28" customFormat="1" ht="15" customHeight="1">
      <c r="A111" s="727" t="str">
        <f t="shared" si="18"/>
        <v>0373T</v>
      </c>
      <c r="B111" s="748" t="str">
        <f t="shared" si="19"/>
        <v>ABA Exposure Adaptive Behavior Treatment</v>
      </c>
      <c r="C111" s="668" t="str">
        <f t="shared" si="20"/>
        <v>Exposure adaptive behavior treatment with protocol modification requiring two or more technicians for severe maladaptive behavior(s), face-to- face with individual.</v>
      </c>
      <c r="D111" s="683" t="str">
        <f t="shared" si="21"/>
        <v>Per 15 Minutes (effective 1/1/19)</v>
      </c>
      <c r="E111" s="668" t="str">
        <f t="shared" si="22"/>
        <v>BT, BCBA, BCaBA, or QBHP, LP/LLP</v>
      </c>
      <c r="F111" s="173" t="s">
        <v>141</v>
      </c>
      <c r="G111" s="550" t="s">
        <v>694</v>
      </c>
      <c r="H111" s="550" t="s">
        <v>624</v>
      </c>
      <c r="I111" s="683" t="str">
        <f t="shared" si="23"/>
        <v>Line
Professional</v>
      </c>
      <c r="J111" s="683" t="str">
        <f t="shared" si="24"/>
        <v>EPSDT
State Plan</v>
      </c>
      <c r="K111" s="668" t="s">
        <v>1806</v>
      </c>
      <c r="L111" s="668" t="s">
        <v>125</v>
      </c>
      <c r="M111" s="683" t="str">
        <f t="shared" si="25"/>
        <v xml:space="preserve"> </v>
      </c>
      <c r="N111" s="683" t="str">
        <f t="shared" si="26"/>
        <v xml:space="preserve"> </v>
      </c>
      <c r="O111" s="34"/>
    </row>
    <row r="112" spans="1:15" s="28" customFormat="1" ht="15" customHeight="1">
      <c r="A112" s="727" t="str">
        <f t="shared" si="18"/>
        <v>0373T</v>
      </c>
      <c r="B112" s="748" t="str">
        <f t="shared" si="19"/>
        <v>ABA Exposure Adaptive Behavior Treatment</v>
      </c>
      <c r="C112" s="668" t="str">
        <f t="shared" si="20"/>
        <v>Exposure adaptive behavior treatment with protocol modification requiring two or more technicians for severe maladaptive behavior(s), face-to- face with individual.</v>
      </c>
      <c r="D112" s="683" t="str">
        <f t="shared" si="21"/>
        <v>Per 15 Minutes (effective 1/1/19)</v>
      </c>
      <c r="E112" s="668" t="str">
        <f t="shared" si="22"/>
        <v>BT, BCBA, BCaBA, or QBHP, LP/LLP</v>
      </c>
      <c r="F112" s="287" t="s">
        <v>1960</v>
      </c>
      <c r="G112" s="550" t="s">
        <v>694</v>
      </c>
      <c r="H112" s="550" t="s">
        <v>624</v>
      </c>
      <c r="I112" s="683" t="str">
        <f t="shared" si="23"/>
        <v>Line
Professional</v>
      </c>
      <c r="J112" s="683" t="str">
        <f t="shared" si="24"/>
        <v>EPSDT
State Plan</v>
      </c>
      <c r="K112" s="668" t="s">
        <v>1806</v>
      </c>
      <c r="L112" s="668" t="s">
        <v>125</v>
      </c>
      <c r="M112" s="683" t="str">
        <f t="shared" si="25"/>
        <v xml:space="preserve"> </v>
      </c>
      <c r="N112" s="683" t="str">
        <f t="shared" si="26"/>
        <v xml:space="preserve"> </v>
      </c>
      <c r="O112" s="34"/>
    </row>
    <row r="113" spans="1:15" s="28" customFormat="1" ht="15" customHeight="1">
      <c r="A113" s="744" t="str">
        <f t="shared" si="18"/>
        <v>0373T</v>
      </c>
      <c r="B113" s="758" t="str">
        <f t="shared" si="19"/>
        <v>ABA Exposure Adaptive Behavior Treatment</v>
      </c>
      <c r="C113" s="669" t="str">
        <f t="shared" si="20"/>
        <v>Exposure adaptive behavior treatment with protocol modification requiring two or more technicians for severe maladaptive behavior(s), face-to- face with individual.</v>
      </c>
      <c r="D113" s="684" t="str">
        <f t="shared" si="21"/>
        <v>Per 15 Minutes (effective 1/1/19)</v>
      </c>
      <c r="E113" s="669" t="str">
        <f t="shared" si="22"/>
        <v>BT, BCBA, BCaBA, or QBHP, LP/LLP</v>
      </c>
      <c r="F113" s="610" t="s">
        <v>134</v>
      </c>
      <c r="G113" s="175" t="s">
        <v>695</v>
      </c>
      <c r="H113" s="550" t="s">
        <v>624</v>
      </c>
      <c r="I113" s="684" t="str">
        <f t="shared" si="23"/>
        <v>Line
Professional</v>
      </c>
      <c r="J113" s="684" t="str">
        <f t="shared" si="24"/>
        <v>EPSDT
State Plan</v>
      </c>
      <c r="K113" s="669" t="s">
        <v>1806</v>
      </c>
      <c r="L113" s="669" t="s">
        <v>125</v>
      </c>
      <c r="M113" s="684" t="str">
        <f t="shared" si="25"/>
        <v xml:space="preserve"> </v>
      </c>
      <c r="N113" s="684" t="str">
        <f t="shared" si="26"/>
        <v xml:space="preserve"> </v>
      </c>
      <c r="O113" s="34"/>
    </row>
    <row r="114" spans="1:15" s="28" customFormat="1" ht="15" customHeight="1">
      <c r="A114" s="744" t="str">
        <f t="shared" si="18"/>
        <v>0373T</v>
      </c>
      <c r="B114" s="758" t="str">
        <f t="shared" si="19"/>
        <v>ABA Exposure Adaptive Behavior Treatment</v>
      </c>
      <c r="C114" s="669" t="str">
        <f t="shared" si="20"/>
        <v>Exposure adaptive behavior treatment with protocol modification requiring two or more technicians for severe maladaptive behavior(s), face-to- face with individual.</v>
      </c>
      <c r="D114" s="684" t="str">
        <f t="shared" si="21"/>
        <v>Per 15 Minutes (effective 1/1/19)</v>
      </c>
      <c r="E114" s="669" t="str">
        <f t="shared" si="22"/>
        <v>BT, BCBA, BCaBA, or QBHP, LP/LLP</v>
      </c>
      <c r="F114" s="550" t="s">
        <v>600</v>
      </c>
      <c r="G114" s="550" t="s">
        <v>703</v>
      </c>
      <c r="H114" s="550" t="s">
        <v>624</v>
      </c>
      <c r="I114" s="684" t="str">
        <f t="shared" si="23"/>
        <v>Line
Professional</v>
      </c>
      <c r="J114" s="684" t="str">
        <f t="shared" si="24"/>
        <v>EPSDT
State Plan</v>
      </c>
      <c r="K114" s="669" t="s">
        <v>1806</v>
      </c>
      <c r="L114" s="669" t="s">
        <v>125</v>
      </c>
      <c r="M114" s="684" t="str">
        <f t="shared" si="25"/>
        <v xml:space="preserve"> </v>
      </c>
      <c r="N114" s="684" t="str">
        <f t="shared" si="26"/>
        <v xml:space="preserve"> </v>
      </c>
      <c r="O114" s="34"/>
    </row>
    <row r="115" spans="1:15" s="28" customFormat="1" ht="51" customHeight="1">
      <c r="A115" s="744" t="str">
        <f t="shared" si="18"/>
        <v>0373T</v>
      </c>
      <c r="B115" s="758" t="str">
        <f t="shared" si="19"/>
        <v>ABA Exposure Adaptive Behavior Treatment</v>
      </c>
      <c r="C115" s="669" t="str">
        <f t="shared" si="20"/>
        <v>Exposure adaptive behavior treatment with protocol modification requiring two or more technicians for severe maladaptive behavior(s), face-to- face with individual.</v>
      </c>
      <c r="D115" s="684" t="str">
        <f t="shared" si="21"/>
        <v>Per 15 Minutes (effective 1/1/19)</v>
      </c>
      <c r="E115" s="669" t="str">
        <f t="shared" si="22"/>
        <v>BT, BCBA, BCaBA, or QBHP, LP/LLP</v>
      </c>
      <c r="F115" s="550" t="s">
        <v>140</v>
      </c>
      <c r="G115" s="550" t="s">
        <v>703</v>
      </c>
      <c r="H115" s="550" t="s">
        <v>624</v>
      </c>
      <c r="I115" s="684" t="str">
        <f t="shared" si="23"/>
        <v>Line
Professional</v>
      </c>
      <c r="J115" s="684" t="str">
        <f t="shared" si="24"/>
        <v>EPSDT
State Plan</v>
      </c>
      <c r="K115" s="669" t="s">
        <v>1806</v>
      </c>
      <c r="L115" s="669" t="s">
        <v>125</v>
      </c>
      <c r="M115" s="684" t="str">
        <f t="shared" si="25"/>
        <v xml:space="preserve"> </v>
      </c>
      <c r="N115" s="684" t="str">
        <f t="shared" si="26"/>
        <v xml:space="preserve"> </v>
      </c>
      <c r="O115" s="34"/>
    </row>
    <row r="116" spans="1:15" s="28" customFormat="1" ht="39" customHeight="1" thickBot="1">
      <c r="A116" s="745" t="str">
        <f t="shared" si="18"/>
        <v>0373T</v>
      </c>
      <c r="B116" s="759" t="str">
        <f t="shared" si="19"/>
        <v>ABA Exposure Adaptive Behavior Treatment</v>
      </c>
      <c r="C116" s="670" t="str">
        <f t="shared" si="20"/>
        <v>Exposure adaptive behavior treatment with protocol modification requiring two or more technicians for severe maladaptive behavior(s), face-to- face with individual.</v>
      </c>
      <c r="D116" s="685" t="str">
        <f t="shared" si="21"/>
        <v>Per 15 Minutes (effective 1/1/19)</v>
      </c>
      <c r="E116" s="670" t="str">
        <f t="shared" si="22"/>
        <v>BT, BCBA, BCaBA, or QBHP, LP/LLP</v>
      </c>
      <c r="F116" s="174" t="s">
        <v>713</v>
      </c>
      <c r="G116" s="557" t="s">
        <v>703</v>
      </c>
      <c r="H116" s="557" t="s">
        <v>624</v>
      </c>
      <c r="I116" s="685" t="str">
        <f t="shared" si="23"/>
        <v>Line
Professional</v>
      </c>
      <c r="J116" s="685" t="str">
        <f t="shared" si="24"/>
        <v>EPSDT
State Plan</v>
      </c>
      <c r="K116" s="670" t="s">
        <v>1806</v>
      </c>
      <c r="L116" s="670" t="s">
        <v>125</v>
      </c>
      <c r="M116" s="685" t="str">
        <f t="shared" si="25"/>
        <v xml:space="preserve"> </v>
      </c>
      <c r="N116" s="685" t="str">
        <f t="shared" si="26"/>
        <v xml:space="preserve"> </v>
      </c>
      <c r="O116" s="34"/>
    </row>
    <row r="117" spans="1:15" s="38" customFormat="1" ht="110.25" customHeight="1" thickBot="1">
      <c r="A117" s="313">
        <v>80305</v>
      </c>
      <c r="B117" s="162" t="s">
        <v>248</v>
      </c>
      <c r="C117" s="163" t="s">
        <v>636</v>
      </c>
      <c r="D117" s="414" t="s">
        <v>58</v>
      </c>
      <c r="E117" s="163" t="s">
        <v>312</v>
      </c>
      <c r="F117" s="192" t="s">
        <v>1474</v>
      </c>
      <c r="G117" s="192" t="s">
        <v>1474</v>
      </c>
      <c r="H117" s="163" t="s">
        <v>706</v>
      </c>
      <c r="I117" s="414" t="s">
        <v>148</v>
      </c>
      <c r="J117" s="414" t="s">
        <v>558</v>
      </c>
      <c r="K117" s="163" t="s">
        <v>1806</v>
      </c>
      <c r="L117" s="163" t="s">
        <v>249</v>
      </c>
      <c r="M117" s="406" t="s">
        <v>1474</v>
      </c>
      <c r="N117" s="406" t="s">
        <v>658</v>
      </c>
      <c r="O117" s="34"/>
    </row>
    <row r="118" spans="1:15" s="38" customFormat="1" ht="126.75" customHeight="1" thickBot="1">
      <c r="A118" s="313">
        <v>80306</v>
      </c>
      <c r="B118" s="162" t="s">
        <v>248</v>
      </c>
      <c r="C118" s="163" t="s">
        <v>636</v>
      </c>
      <c r="D118" s="414" t="s">
        <v>58</v>
      </c>
      <c r="E118" s="163" t="s">
        <v>312</v>
      </c>
      <c r="F118" s="192" t="s">
        <v>1474</v>
      </c>
      <c r="G118" s="192" t="s">
        <v>1474</v>
      </c>
      <c r="H118" s="163" t="s">
        <v>706</v>
      </c>
      <c r="I118" s="414" t="s">
        <v>148</v>
      </c>
      <c r="J118" s="414" t="s">
        <v>558</v>
      </c>
      <c r="K118" s="163" t="s">
        <v>1806</v>
      </c>
      <c r="L118" s="163" t="s">
        <v>249</v>
      </c>
      <c r="M118" s="406" t="s">
        <v>1474</v>
      </c>
      <c r="N118" s="406" t="s">
        <v>658</v>
      </c>
      <c r="O118" s="34"/>
    </row>
    <row r="119" spans="1:15" s="38" customFormat="1" ht="111.75" customHeight="1" thickBot="1">
      <c r="A119" s="313">
        <v>80307</v>
      </c>
      <c r="B119" s="162" t="s">
        <v>248</v>
      </c>
      <c r="C119" s="163" t="s">
        <v>636</v>
      </c>
      <c r="D119" s="414" t="s">
        <v>58</v>
      </c>
      <c r="E119" s="163" t="s">
        <v>312</v>
      </c>
      <c r="F119" s="192" t="s">
        <v>1474</v>
      </c>
      <c r="G119" s="192" t="s">
        <v>1474</v>
      </c>
      <c r="H119" s="163" t="s">
        <v>706</v>
      </c>
      <c r="I119" s="414" t="s">
        <v>148</v>
      </c>
      <c r="J119" s="414" t="s">
        <v>558</v>
      </c>
      <c r="K119" s="163" t="s">
        <v>1806</v>
      </c>
      <c r="L119" s="163" t="s">
        <v>249</v>
      </c>
      <c r="M119" s="406" t="s">
        <v>1474</v>
      </c>
      <c r="N119" s="446" t="s">
        <v>658</v>
      </c>
      <c r="O119" s="34"/>
    </row>
    <row r="120" spans="1:15" ht="29.45" customHeight="1">
      <c r="A120" s="800">
        <v>90785</v>
      </c>
      <c r="B120" s="798" t="s">
        <v>2350</v>
      </c>
      <c r="C120" s="633" t="s">
        <v>2248</v>
      </c>
      <c r="D120" s="770" t="s">
        <v>147</v>
      </c>
      <c r="E120" s="766" t="s">
        <v>652</v>
      </c>
      <c r="F120" s="519" t="s">
        <v>145</v>
      </c>
      <c r="G120" s="519" t="s">
        <v>701</v>
      </c>
      <c r="H120" s="551" t="s">
        <v>1825</v>
      </c>
      <c r="I120" s="770" t="s">
        <v>148</v>
      </c>
      <c r="J120" s="770" t="s">
        <v>129</v>
      </c>
      <c r="K120" s="671" t="s">
        <v>1805</v>
      </c>
      <c r="L120" s="633" t="s">
        <v>2676</v>
      </c>
      <c r="M120" s="651" t="s">
        <v>2347</v>
      </c>
      <c r="N120" s="661"/>
    </row>
    <row r="121" spans="1:15" ht="29.45" customHeight="1">
      <c r="A121" s="696">
        <f t="shared" ref="A121:A131" si="27">A120</f>
        <v>90785</v>
      </c>
      <c r="B121" s="724" t="str">
        <f t="shared" ref="B121:B131" si="28">B120</f>
        <v>Assessments
Health Psychiatric
Evaluation Psychological
testing Other assessments, tests
Therapy (mental health) Child &amp; Adult, Individual, Family</v>
      </c>
      <c r="C121" s="637" t="str">
        <f t="shared" ref="C121:C131" si="29">C120</f>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1" s="885" t="str">
        <f t="shared" ref="D121:D131" si="30">D120</f>
        <v>Encounter
Refer to code descriptions
DT: 2/day</v>
      </c>
      <c r="E121" s="888" t="str">
        <f t="shared" ref="E121:E131" si="31">E120</f>
        <v>Refer to code requirements for the code that is being added on to.</v>
      </c>
      <c r="F121" s="515" t="s">
        <v>577</v>
      </c>
      <c r="G121" s="515" t="s">
        <v>692</v>
      </c>
      <c r="H121" s="180" t="s">
        <v>1825</v>
      </c>
      <c r="I121" s="652" t="str">
        <f t="shared" ref="I121:I131" si="32">I120</f>
        <v>Line
Professional</v>
      </c>
      <c r="J121" s="652" t="str">
        <f t="shared" ref="J121:J131" si="33">J120</f>
        <v>State Plan, Healthy Michigan, EPSDT</v>
      </c>
      <c r="K121" s="634" t="s">
        <v>1805</v>
      </c>
      <c r="L121" s="634" t="str">
        <f>L120</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1" s="655" t="str">
        <f>M120</f>
        <v>ST - Related to Trauma or Injury 
Y1 - Prolonged Exposure Therapy (PET)
Y2 - Dialectical Behavior Therapy (DBT) for adolescents
Y4 - SAMHSA approved EBP for Co-occurring disorders</v>
      </c>
      <c r="N121" s="652"/>
    </row>
    <row r="122" spans="1:15" ht="29.45" customHeight="1">
      <c r="A122" s="696">
        <f t="shared" si="27"/>
        <v>90785</v>
      </c>
      <c r="B122" s="724" t="str">
        <f t="shared" si="28"/>
        <v>Assessments
Health Psychiatric
Evaluation Psychological
testing Other assessments, tests
Therapy (mental health) Child &amp; Adult, Individual, Family</v>
      </c>
      <c r="C122" s="63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2" s="885" t="str">
        <f t="shared" si="30"/>
        <v>Encounter
Refer to code descriptions
DT: 2/day</v>
      </c>
      <c r="E122" s="888" t="str">
        <f t="shared" si="31"/>
        <v>Refer to code requirements for the code that is being added on to.</v>
      </c>
      <c r="F122" s="515" t="s">
        <v>134</v>
      </c>
      <c r="G122" s="515" t="s">
        <v>698</v>
      </c>
      <c r="H122" s="515" t="s">
        <v>625</v>
      </c>
      <c r="I122" s="652" t="str">
        <f t="shared" si="32"/>
        <v>Line
Professional</v>
      </c>
      <c r="J122" s="652" t="str">
        <f t="shared" si="33"/>
        <v>State Plan, Healthy Michigan, EPSDT</v>
      </c>
      <c r="K122" s="634" t="s">
        <v>1805</v>
      </c>
      <c r="L122" s="634" t="str">
        <f t="shared" ref="L122:L131" si="34">L121</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2" s="655" t="str">
        <f t="shared" ref="M122:M131" si="35">M121</f>
        <v>ST - Related to Trauma or Injury 
Y1 - Prolonged Exposure Therapy (PET)
Y2 - Dialectical Behavior Therapy (DBT) for adolescents
Y4 - SAMHSA approved EBP for Co-occurring disorders</v>
      </c>
      <c r="N122" s="652"/>
    </row>
    <row r="123" spans="1:15" ht="29.45" customHeight="1">
      <c r="A123" s="696">
        <f t="shared" si="27"/>
        <v>90785</v>
      </c>
      <c r="B123" s="724" t="str">
        <f t="shared" si="28"/>
        <v>Assessments
Health Psychiatric
Evaluation Psychological
testing Other assessments, tests
Therapy (mental health) Child &amp; Adult, Individual, Family</v>
      </c>
      <c r="C123" s="63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3" s="885" t="str">
        <f t="shared" si="30"/>
        <v>Encounter
Refer to code descriptions
DT: 2/day</v>
      </c>
      <c r="E123" s="888" t="str">
        <f t="shared" si="31"/>
        <v>Refer to code requirements for the code that is being added on to.</v>
      </c>
      <c r="F123" s="515" t="s">
        <v>138</v>
      </c>
      <c r="G123" s="204" t="s">
        <v>703</v>
      </c>
      <c r="H123" s="180" t="s">
        <v>1825</v>
      </c>
      <c r="I123" s="652" t="str">
        <f t="shared" si="32"/>
        <v>Line
Professional</v>
      </c>
      <c r="J123" s="652" t="str">
        <f t="shared" si="33"/>
        <v>State Plan, Healthy Michigan, EPSDT</v>
      </c>
      <c r="K123" s="634" t="s">
        <v>1805</v>
      </c>
      <c r="L123" s="63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3" s="655" t="str">
        <f t="shared" si="35"/>
        <v>ST - Related to Trauma or Injury 
Y1 - Prolonged Exposure Therapy (PET)
Y2 - Dialectical Behavior Therapy (DBT) for adolescents
Y4 - SAMHSA approved EBP for Co-occurring disorders</v>
      </c>
      <c r="N123" s="652"/>
    </row>
    <row r="124" spans="1:15" ht="29.45" customHeight="1">
      <c r="A124" s="696">
        <f t="shared" si="27"/>
        <v>90785</v>
      </c>
      <c r="B124" s="724" t="str">
        <f t="shared" si="28"/>
        <v>Assessments
Health Psychiatric
Evaluation Psychological
testing Other assessments, tests
Therapy (mental health) Child &amp; Adult, Individual, Family</v>
      </c>
      <c r="C124" s="63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4" s="885" t="str">
        <f t="shared" si="30"/>
        <v>Encounter
Refer to code descriptions
DT: 2/day</v>
      </c>
      <c r="E124" s="888" t="str">
        <f t="shared" si="31"/>
        <v>Refer to code requirements for the code that is being added on to.</v>
      </c>
      <c r="F124" s="515" t="s">
        <v>149</v>
      </c>
      <c r="G124" s="204" t="s">
        <v>703</v>
      </c>
      <c r="H124" s="180" t="s">
        <v>1825</v>
      </c>
      <c r="I124" s="652" t="str">
        <f t="shared" si="32"/>
        <v>Line
Professional</v>
      </c>
      <c r="J124" s="652" t="str">
        <f t="shared" si="33"/>
        <v>State Plan, Healthy Michigan, EPSDT</v>
      </c>
      <c r="K124" s="634" t="s">
        <v>1805</v>
      </c>
      <c r="L124" s="63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4" s="655" t="str">
        <f t="shared" si="35"/>
        <v>ST - Related to Trauma or Injury 
Y1 - Prolonged Exposure Therapy (PET)
Y2 - Dialectical Behavior Therapy (DBT) for adolescents
Y4 - SAMHSA approved EBP for Co-occurring disorders</v>
      </c>
      <c r="N124" s="652"/>
    </row>
    <row r="125" spans="1:15" ht="29.45" customHeight="1">
      <c r="A125" s="696">
        <f t="shared" si="27"/>
        <v>90785</v>
      </c>
      <c r="B125" s="724" t="str">
        <f t="shared" si="28"/>
        <v>Assessments
Health Psychiatric
Evaluation Psychological
testing Other assessments, tests
Therapy (mental health) Child &amp; Adult, Individual, Family</v>
      </c>
      <c r="C125" s="63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5" s="885" t="str">
        <f t="shared" si="30"/>
        <v>Encounter
Refer to code descriptions
DT: 2/day</v>
      </c>
      <c r="E125" s="888" t="str">
        <f t="shared" si="31"/>
        <v>Refer to code requirements for the code that is being added on to.</v>
      </c>
      <c r="F125" s="515" t="s">
        <v>140</v>
      </c>
      <c r="G125" s="204" t="s">
        <v>703</v>
      </c>
      <c r="H125" s="180" t="s">
        <v>1825</v>
      </c>
      <c r="I125" s="652" t="str">
        <f t="shared" si="32"/>
        <v>Line
Professional</v>
      </c>
      <c r="J125" s="652" t="str">
        <f t="shared" si="33"/>
        <v>State Plan, Healthy Michigan, EPSDT</v>
      </c>
      <c r="K125" s="634" t="s">
        <v>1805</v>
      </c>
      <c r="L125" s="63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5" s="655" t="str">
        <f t="shared" si="35"/>
        <v>ST - Related to Trauma or Injury 
Y1 - Prolonged Exposure Therapy (PET)
Y2 - Dialectical Behavior Therapy (DBT) for adolescents
Y4 - SAMHSA approved EBP for Co-occurring disorders</v>
      </c>
      <c r="N125" s="652"/>
    </row>
    <row r="126" spans="1:15" ht="29.45" customHeight="1">
      <c r="A126" s="696">
        <f t="shared" si="27"/>
        <v>90785</v>
      </c>
      <c r="B126" s="724" t="str">
        <f t="shared" si="28"/>
        <v>Assessments
Health Psychiatric
Evaluation Psychological
testing Other assessments, tests
Therapy (mental health) Child &amp; Adult, Individual, Family</v>
      </c>
      <c r="C126" s="63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6" s="885" t="str">
        <f t="shared" si="30"/>
        <v>Encounter
Refer to code descriptions
DT: 2/day</v>
      </c>
      <c r="E126" s="888" t="str">
        <f t="shared" si="31"/>
        <v>Refer to code requirements for the code that is being added on to.</v>
      </c>
      <c r="F126" s="348" t="s">
        <v>720</v>
      </c>
      <c r="G126" s="348" t="s">
        <v>693</v>
      </c>
      <c r="H126" s="348" t="s">
        <v>625</v>
      </c>
      <c r="I126" s="652" t="str">
        <f t="shared" si="32"/>
        <v>Line
Professional</v>
      </c>
      <c r="J126" s="652" t="str">
        <f t="shared" si="33"/>
        <v>State Plan, Healthy Michigan, EPSDT</v>
      </c>
      <c r="K126" s="634" t="s">
        <v>1805</v>
      </c>
      <c r="L126" s="63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6" s="655" t="str">
        <f t="shared" si="35"/>
        <v>ST - Related to Trauma or Injury 
Y1 - Prolonged Exposure Therapy (PET)
Y2 - Dialectical Behavior Therapy (DBT) for adolescents
Y4 - SAMHSA approved EBP for Co-occurring disorders</v>
      </c>
      <c r="N126" s="652"/>
    </row>
    <row r="127" spans="1:15" ht="29.45" customHeight="1">
      <c r="A127" s="696">
        <f t="shared" si="27"/>
        <v>90785</v>
      </c>
      <c r="B127" s="724" t="str">
        <f t="shared" si="28"/>
        <v>Assessments
Health Psychiatric
Evaluation Psychological
testing Other assessments, tests
Therapy (mental health) Child &amp; Adult, Individual, Family</v>
      </c>
      <c r="C127" s="63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7" s="885" t="str">
        <f t="shared" si="30"/>
        <v>Encounter
Refer to code descriptions
DT: 2/day</v>
      </c>
      <c r="E127" s="888" t="str">
        <f t="shared" si="31"/>
        <v>Refer to code requirements for the code that is being added on to.</v>
      </c>
      <c r="F127" s="204" t="s">
        <v>141</v>
      </c>
      <c r="G127" s="204" t="s">
        <v>694</v>
      </c>
      <c r="H127" s="515" t="s">
        <v>625</v>
      </c>
      <c r="I127" s="652" t="str">
        <f t="shared" si="32"/>
        <v>Line
Professional</v>
      </c>
      <c r="J127" s="652" t="str">
        <f t="shared" si="33"/>
        <v>State Plan, Healthy Michigan, EPSDT</v>
      </c>
      <c r="K127" s="634" t="s">
        <v>1805</v>
      </c>
      <c r="L127" s="63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7" s="655" t="str">
        <f t="shared" si="35"/>
        <v>ST - Related to Trauma or Injury 
Y1 - Prolonged Exposure Therapy (PET)
Y2 - Dialectical Behavior Therapy (DBT) for adolescents
Y4 - SAMHSA approved EBP for Co-occurring disorders</v>
      </c>
      <c r="N127" s="652"/>
    </row>
    <row r="128" spans="1:15" ht="29.45" customHeight="1">
      <c r="A128" s="696">
        <f t="shared" si="27"/>
        <v>90785</v>
      </c>
      <c r="B128" s="724" t="str">
        <f t="shared" si="28"/>
        <v>Assessments
Health Psychiatric
Evaluation Psychological
testing Other assessments, tests
Therapy (mental health) Child &amp; Adult, Individual, Family</v>
      </c>
      <c r="C128" s="63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8" s="885" t="str">
        <f t="shared" si="30"/>
        <v>Encounter
Refer to code descriptions
DT: 2/day</v>
      </c>
      <c r="E128" s="888" t="str">
        <f t="shared" si="31"/>
        <v>Refer to code requirements for the code that is being added on to.</v>
      </c>
      <c r="F128" s="204" t="s">
        <v>143</v>
      </c>
      <c r="G128" s="204" t="s">
        <v>694</v>
      </c>
      <c r="H128" s="515" t="s">
        <v>625</v>
      </c>
      <c r="I128" s="652" t="str">
        <f t="shared" si="32"/>
        <v>Line
Professional</v>
      </c>
      <c r="J128" s="652" t="str">
        <f t="shared" si="33"/>
        <v>State Plan, Healthy Michigan, EPSDT</v>
      </c>
      <c r="K128" s="634" t="s">
        <v>1805</v>
      </c>
      <c r="L128" s="63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8" s="655" t="str">
        <f t="shared" si="35"/>
        <v>ST - Related to Trauma or Injury 
Y1 - Prolonged Exposure Therapy (PET)
Y2 - Dialectical Behavior Therapy (DBT) for adolescents
Y4 - SAMHSA approved EBP for Co-occurring disorders</v>
      </c>
      <c r="N128" s="652"/>
    </row>
    <row r="129" spans="1:14" ht="29.45" customHeight="1">
      <c r="A129" s="696">
        <f t="shared" si="27"/>
        <v>90785</v>
      </c>
      <c r="B129" s="724" t="str">
        <f t="shared" si="28"/>
        <v>Assessments
Health Psychiatric
Evaluation Psychological
testing Other assessments, tests
Therapy (mental health) Child &amp; Adult, Individual, Family</v>
      </c>
      <c r="C129" s="63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9" s="885" t="str">
        <f t="shared" si="30"/>
        <v>Encounter
Refer to code descriptions
DT: 2/day</v>
      </c>
      <c r="E129" s="888" t="str">
        <f t="shared" si="31"/>
        <v>Refer to code requirements for the code that is being added on to.</v>
      </c>
      <c r="F129" s="515" t="s">
        <v>144</v>
      </c>
      <c r="G129" s="515" t="s">
        <v>694</v>
      </c>
      <c r="H129" s="515" t="s">
        <v>625</v>
      </c>
      <c r="I129" s="652" t="str">
        <f t="shared" si="32"/>
        <v>Line
Professional</v>
      </c>
      <c r="J129" s="652" t="str">
        <f t="shared" si="33"/>
        <v>State Plan, Healthy Michigan, EPSDT</v>
      </c>
      <c r="K129" s="634" t="s">
        <v>1805</v>
      </c>
      <c r="L129" s="63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9" s="655" t="str">
        <f t="shared" si="35"/>
        <v>ST - Related to Trauma or Injury 
Y1 - Prolonged Exposure Therapy (PET)
Y2 - Dialectical Behavior Therapy (DBT) for adolescents
Y4 - SAMHSA approved EBP for Co-occurring disorders</v>
      </c>
      <c r="N129" s="652"/>
    </row>
    <row r="130" spans="1:14" ht="29.45" customHeight="1">
      <c r="A130" s="696">
        <f t="shared" si="27"/>
        <v>90785</v>
      </c>
      <c r="B130" s="724" t="str">
        <f t="shared" si="28"/>
        <v>Assessments
Health Psychiatric
Evaluation Psychological
testing Other assessments, tests
Therapy (mental health) Child &amp; Adult, Individual, Family</v>
      </c>
      <c r="C130" s="63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30" s="885" t="str">
        <f t="shared" si="30"/>
        <v>Encounter
Refer to code descriptions
DT: 2/day</v>
      </c>
      <c r="E130" s="888" t="str">
        <f t="shared" si="31"/>
        <v>Refer to code requirements for the code that is being added on to.</v>
      </c>
      <c r="F130" s="516" t="s">
        <v>1014</v>
      </c>
      <c r="G130" s="516" t="s">
        <v>695</v>
      </c>
      <c r="H130" s="516" t="s">
        <v>625</v>
      </c>
      <c r="I130" s="652" t="str">
        <f t="shared" si="32"/>
        <v>Line
Professional</v>
      </c>
      <c r="J130" s="652" t="str">
        <f t="shared" si="33"/>
        <v>State Plan, Healthy Michigan, EPSDT</v>
      </c>
      <c r="K130" s="634" t="s">
        <v>1805</v>
      </c>
      <c r="L130" s="63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30" s="655" t="str">
        <f t="shared" si="35"/>
        <v>ST - Related to Trauma or Injury 
Y1 - Prolonged Exposure Therapy (PET)
Y2 - Dialectical Behavior Therapy (DBT) for adolescents
Y4 - SAMHSA approved EBP for Co-occurring disorders</v>
      </c>
      <c r="N130" s="652"/>
    </row>
    <row r="131" spans="1:14" ht="29.45" customHeight="1" thickBot="1">
      <c r="A131" s="722">
        <f t="shared" si="27"/>
        <v>90785</v>
      </c>
      <c r="B131" s="725" t="str">
        <f t="shared" si="28"/>
        <v>Assessments
Health Psychiatric
Evaluation Psychological
testing Other assessments, tests
Therapy (mental health) Child &amp; Adult, Individual, Family</v>
      </c>
      <c r="C131" s="887"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31" s="886" t="str">
        <f t="shared" si="30"/>
        <v>Encounter
Refer to code descriptions
DT: 2/day</v>
      </c>
      <c r="E131" s="887" t="str">
        <f t="shared" si="31"/>
        <v>Refer to code requirements for the code that is being added on to.</v>
      </c>
      <c r="F131" s="573" t="s">
        <v>617</v>
      </c>
      <c r="G131" s="573" t="s">
        <v>696</v>
      </c>
      <c r="H131" s="573" t="s">
        <v>1825</v>
      </c>
      <c r="I131" s="653" t="str">
        <f t="shared" si="32"/>
        <v>Line
Professional</v>
      </c>
      <c r="J131" s="653" t="str">
        <f t="shared" si="33"/>
        <v>State Plan, Healthy Michigan, EPSDT</v>
      </c>
      <c r="K131" s="635" t="s">
        <v>1805</v>
      </c>
      <c r="L131" s="635"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31" s="690" t="str">
        <f t="shared" si="35"/>
        <v>ST - Related to Trauma or Injury 
Y1 - Prolonged Exposure Therapy (PET)
Y2 - Dialectical Behavior Therapy (DBT) for adolescents
Y4 - SAMHSA approved EBP for Co-occurring disorders</v>
      </c>
      <c r="N131" s="653"/>
    </row>
    <row r="132" spans="1:14" ht="27.6" customHeight="1">
      <c r="A132" s="789">
        <v>90785</v>
      </c>
      <c r="B132" s="804" t="s">
        <v>387</v>
      </c>
      <c r="C132" s="687" t="s">
        <v>2247</v>
      </c>
      <c r="D132" s="778" t="s">
        <v>58</v>
      </c>
      <c r="E132" s="672" t="s">
        <v>652</v>
      </c>
      <c r="F132" s="523" t="s">
        <v>145</v>
      </c>
      <c r="G132" s="523" t="s">
        <v>701</v>
      </c>
      <c r="H132" s="240" t="s">
        <v>1825</v>
      </c>
      <c r="I132" s="778" t="s">
        <v>148</v>
      </c>
      <c r="J132" s="778" t="s">
        <v>557</v>
      </c>
      <c r="K132" s="672" t="s">
        <v>1805</v>
      </c>
      <c r="L132" s="687" t="s">
        <v>1770</v>
      </c>
      <c r="M132" s="688" t="s">
        <v>2333</v>
      </c>
      <c r="N132" s="688" t="s">
        <v>2357</v>
      </c>
    </row>
    <row r="133" spans="1:14" ht="27.6" customHeight="1">
      <c r="A133" s="790">
        <f t="shared" ref="A133:A140" si="36">A132</f>
        <v>90785</v>
      </c>
      <c r="B133" s="805" t="str">
        <f t="shared" ref="B133:B140" si="37">B132</f>
        <v>Substance Abuse: Outpatient Care</v>
      </c>
      <c r="C133" s="673" t="str">
        <f t="shared" ref="C133:C140" si="38">C132</f>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3" s="879" t="str">
        <f t="shared" ref="D133:D140" si="39">D132</f>
        <v>Encounter</v>
      </c>
      <c r="E133" s="915" t="str">
        <f t="shared" ref="E133:E140" si="40">E132</f>
        <v>Refer to code requirements for the code that is being added on to.</v>
      </c>
      <c r="F133" s="524" t="s">
        <v>577</v>
      </c>
      <c r="G133" s="524" t="s">
        <v>692</v>
      </c>
      <c r="H133" s="524" t="s">
        <v>1825</v>
      </c>
      <c r="I133" s="711" t="str">
        <f t="shared" ref="I133:I140" si="41">I132</f>
        <v>Line
Professional</v>
      </c>
      <c r="J133" s="711" t="str">
        <f t="shared" ref="J133:J140" si="42">J132</f>
        <v>1115 Demonstration Waiver, Healthy Michigan, Block Grant, PA2</v>
      </c>
      <c r="K133" s="673" t="s">
        <v>1805</v>
      </c>
      <c r="L133" s="673" t="s">
        <v>1770</v>
      </c>
      <c r="M133" s="879" t="str">
        <f t="shared" ref="M133:M140" si="43">M132</f>
        <v xml:space="preserve">ST - Related to Trauma or Injury
UN - Two patients served
UP - Three patients served
UQ - Four patients served
UR - Five patients served
US - Six or more patients served </v>
      </c>
      <c r="N133" s="879" t="str">
        <f t="shared" ref="N133:N140" si="44">N132</f>
        <v xml:space="preserve">SFY 22 - HF for SUD is removed
</v>
      </c>
    </row>
    <row r="134" spans="1:14" ht="27.6" customHeight="1">
      <c r="A134" s="790">
        <f t="shared" si="36"/>
        <v>90785</v>
      </c>
      <c r="B134" s="805" t="str">
        <f t="shared" si="37"/>
        <v>Substance Abuse: Outpatient Care</v>
      </c>
      <c r="C134" s="673"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4" s="879" t="str">
        <f t="shared" si="39"/>
        <v>Encounter</v>
      </c>
      <c r="E134" s="915" t="str">
        <f t="shared" si="40"/>
        <v>Refer to code requirements for the code that is being added on to.</v>
      </c>
      <c r="F134" s="524" t="s">
        <v>138</v>
      </c>
      <c r="G134" s="205" t="s">
        <v>703</v>
      </c>
      <c r="H134" s="524" t="s">
        <v>1825</v>
      </c>
      <c r="I134" s="711" t="str">
        <f t="shared" si="41"/>
        <v>Line
Professional</v>
      </c>
      <c r="J134" s="711" t="str">
        <f t="shared" si="42"/>
        <v>1115 Demonstration Waiver, Healthy Michigan, Block Grant, PA2</v>
      </c>
      <c r="K134" s="673" t="s">
        <v>1805</v>
      </c>
      <c r="L134" s="673" t="s">
        <v>1770</v>
      </c>
      <c r="M134" s="879" t="str">
        <f t="shared" si="43"/>
        <v xml:space="preserve">ST - Related to Trauma or Injury
UN - Two patients served
UP - Three patients served
UQ - Four patients served
UR - Five patients served
US - Six or more patients served </v>
      </c>
      <c r="N134" s="879" t="str">
        <f t="shared" si="44"/>
        <v xml:space="preserve">SFY 22 - HF for SUD is removed
</v>
      </c>
    </row>
    <row r="135" spans="1:14" ht="27.6" customHeight="1">
      <c r="A135" s="790">
        <f t="shared" si="36"/>
        <v>90785</v>
      </c>
      <c r="B135" s="805" t="str">
        <f t="shared" si="37"/>
        <v>Substance Abuse: Outpatient Care</v>
      </c>
      <c r="C135" s="673"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5" s="879" t="str">
        <f t="shared" si="39"/>
        <v>Encounter</v>
      </c>
      <c r="E135" s="915" t="str">
        <f t="shared" si="40"/>
        <v>Refer to code requirements for the code that is being added on to.</v>
      </c>
      <c r="F135" s="524" t="s">
        <v>149</v>
      </c>
      <c r="G135" s="205" t="s">
        <v>703</v>
      </c>
      <c r="H135" s="524" t="s">
        <v>1825</v>
      </c>
      <c r="I135" s="711" t="str">
        <f t="shared" si="41"/>
        <v>Line
Professional</v>
      </c>
      <c r="J135" s="711" t="str">
        <f t="shared" si="42"/>
        <v>1115 Demonstration Waiver, Healthy Michigan, Block Grant, PA2</v>
      </c>
      <c r="K135" s="673" t="s">
        <v>1805</v>
      </c>
      <c r="L135" s="673" t="s">
        <v>1770</v>
      </c>
      <c r="M135" s="879" t="str">
        <f t="shared" si="43"/>
        <v xml:space="preserve">ST - Related to Trauma or Injury
UN - Two patients served
UP - Three patients served
UQ - Four patients served
UR - Five patients served
US - Six or more patients served </v>
      </c>
      <c r="N135" s="879" t="str">
        <f t="shared" si="44"/>
        <v xml:space="preserve">SFY 22 - HF for SUD is removed
</v>
      </c>
    </row>
    <row r="136" spans="1:14" ht="27.6" customHeight="1">
      <c r="A136" s="790">
        <f t="shared" si="36"/>
        <v>90785</v>
      </c>
      <c r="B136" s="805" t="str">
        <f t="shared" si="37"/>
        <v>Substance Abuse: Outpatient Care</v>
      </c>
      <c r="C136" s="673"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6" s="879" t="str">
        <f t="shared" si="39"/>
        <v>Encounter</v>
      </c>
      <c r="E136" s="915" t="str">
        <f t="shared" si="40"/>
        <v>Refer to code requirements for the code that is being added on to.</v>
      </c>
      <c r="F136" s="524" t="s">
        <v>140</v>
      </c>
      <c r="G136" s="205" t="s">
        <v>703</v>
      </c>
      <c r="H136" s="524" t="s">
        <v>1825</v>
      </c>
      <c r="I136" s="711" t="str">
        <f t="shared" si="41"/>
        <v>Line
Professional</v>
      </c>
      <c r="J136" s="711" t="str">
        <f t="shared" si="42"/>
        <v>1115 Demonstration Waiver, Healthy Michigan, Block Grant, PA2</v>
      </c>
      <c r="K136" s="673" t="s">
        <v>1805</v>
      </c>
      <c r="L136" s="673" t="s">
        <v>1770</v>
      </c>
      <c r="M136" s="879" t="str">
        <f t="shared" si="43"/>
        <v xml:space="preserve">ST - Related to Trauma or Injury
UN - Two patients served
UP - Three patients served
UQ - Four patients served
UR - Five patients served
US - Six or more patients served </v>
      </c>
      <c r="N136" s="879" t="str">
        <f t="shared" si="44"/>
        <v xml:space="preserve">SFY 22 - HF for SUD is removed
</v>
      </c>
    </row>
    <row r="137" spans="1:14" ht="27.6" customHeight="1">
      <c r="A137" s="790">
        <f t="shared" si="36"/>
        <v>90785</v>
      </c>
      <c r="B137" s="805" t="str">
        <f t="shared" si="37"/>
        <v>Substance Abuse: Outpatient Care</v>
      </c>
      <c r="C137" s="673"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7" s="879" t="str">
        <f t="shared" si="39"/>
        <v>Encounter</v>
      </c>
      <c r="E137" s="915" t="str">
        <f t="shared" si="40"/>
        <v>Refer to code requirements for the code that is being added on to.</v>
      </c>
      <c r="F137" s="524" t="s">
        <v>134</v>
      </c>
      <c r="G137" s="524" t="s">
        <v>698</v>
      </c>
      <c r="H137" s="524" t="s">
        <v>625</v>
      </c>
      <c r="I137" s="711" t="str">
        <f t="shared" si="41"/>
        <v>Line
Professional</v>
      </c>
      <c r="J137" s="711" t="str">
        <f t="shared" si="42"/>
        <v>1115 Demonstration Waiver, Healthy Michigan, Block Grant, PA2</v>
      </c>
      <c r="K137" s="673" t="s">
        <v>1805</v>
      </c>
      <c r="L137" s="673" t="s">
        <v>1770</v>
      </c>
      <c r="M137" s="879" t="str">
        <f t="shared" si="43"/>
        <v xml:space="preserve">ST - Related to Trauma or Injury
UN - Two patients served
UP - Three patients served
UQ - Four patients served
UR - Five patients served
US - Six or more patients served </v>
      </c>
      <c r="N137" s="879" t="str">
        <f t="shared" si="44"/>
        <v xml:space="preserve">SFY 22 - HF for SUD is removed
</v>
      </c>
    </row>
    <row r="138" spans="1:14" ht="27.6" customHeight="1">
      <c r="A138" s="790">
        <f t="shared" si="36"/>
        <v>90785</v>
      </c>
      <c r="B138" s="805" t="str">
        <f t="shared" si="37"/>
        <v>Substance Abuse: Outpatient Care</v>
      </c>
      <c r="C138" s="673"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8" s="879" t="str">
        <f t="shared" si="39"/>
        <v>Encounter</v>
      </c>
      <c r="E138" s="915" t="str">
        <f t="shared" si="40"/>
        <v>Refer to code requirements for the code that is being added on to.</v>
      </c>
      <c r="F138" s="205" t="s">
        <v>143</v>
      </c>
      <c r="G138" s="205" t="s">
        <v>694</v>
      </c>
      <c r="H138" s="524" t="s">
        <v>625</v>
      </c>
      <c r="I138" s="711" t="str">
        <f t="shared" si="41"/>
        <v>Line
Professional</v>
      </c>
      <c r="J138" s="711" t="str">
        <f t="shared" si="42"/>
        <v>1115 Demonstration Waiver, Healthy Michigan, Block Grant, PA2</v>
      </c>
      <c r="K138" s="673" t="s">
        <v>1805</v>
      </c>
      <c r="L138" s="673" t="s">
        <v>1770</v>
      </c>
      <c r="M138" s="879" t="str">
        <f t="shared" si="43"/>
        <v xml:space="preserve">ST - Related to Trauma or Injury
UN - Two patients served
UP - Three patients served
UQ - Four patients served
UR - Five patients served
US - Six or more patients served </v>
      </c>
      <c r="N138" s="879" t="str">
        <f t="shared" si="44"/>
        <v xml:space="preserve">SFY 22 - HF for SUD is removed
</v>
      </c>
    </row>
    <row r="139" spans="1:14" ht="27.6" customHeight="1">
      <c r="A139" s="790">
        <f t="shared" si="36"/>
        <v>90785</v>
      </c>
      <c r="B139" s="805" t="str">
        <f t="shared" si="37"/>
        <v>Substance Abuse: Outpatient Care</v>
      </c>
      <c r="C139" s="673"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9" s="879" t="str">
        <f t="shared" si="39"/>
        <v>Encounter</v>
      </c>
      <c r="E139" s="915" t="str">
        <f t="shared" si="40"/>
        <v>Refer to code requirements for the code that is being added on to.</v>
      </c>
      <c r="F139" s="524" t="s">
        <v>144</v>
      </c>
      <c r="G139" s="524" t="s">
        <v>694</v>
      </c>
      <c r="H139" s="524" t="s">
        <v>625</v>
      </c>
      <c r="I139" s="711" t="str">
        <f t="shared" si="41"/>
        <v>Line
Professional</v>
      </c>
      <c r="J139" s="711" t="str">
        <f t="shared" si="42"/>
        <v>1115 Demonstration Waiver, Healthy Michigan, Block Grant, PA2</v>
      </c>
      <c r="K139" s="673" t="s">
        <v>1805</v>
      </c>
      <c r="L139" s="673" t="s">
        <v>1770</v>
      </c>
      <c r="M139" s="879" t="str">
        <f t="shared" si="43"/>
        <v xml:space="preserve">ST - Related to Trauma or Injury
UN - Two patients served
UP - Three patients served
UQ - Four patients served
UR - Five patients served
US - Six or more patients served </v>
      </c>
      <c r="N139" s="879" t="str">
        <f t="shared" si="44"/>
        <v xml:space="preserve">SFY 22 - HF for SUD is removed
</v>
      </c>
    </row>
    <row r="140" spans="1:14" ht="27.6" customHeight="1" thickBot="1">
      <c r="A140" s="790">
        <f t="shared" si="36"/>
        <v>90785</v>
      </c>
      <c r="B140" s="805" t="str">
        <f t="shared" si="37"/>
        <v>Substance Abuse: Outpatient Care</v>
      </c>
      <c r="C140" s="673"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40" s="879" t="str">
        <f t="shared" si="39"/>
        <v>Encounter</v>
      </c>
      <c r="E140" s="915" t="str">
        <f t="shared" si="40"/>
        <v>Refer to code requirements for the code that is being added on to.</v>
      </c>
      <c r="F140" s="205" t="s">
        <v>141</v>
      </c>
      <c r="G140" s="205" t="s">
        <v>694</v>
      </c>
      <c r="H140" s="524" t="s">
        <v>625</v>
      </c>
      <c r="I140" s="711" t="str">
        <f t="shared" si="41"/>
        <v>Line
Professional</v>
      </c>
      <c r="J140" s="711" t="str">
        <f t="shared" si="42"/>
        <v>1115 Demonstration Waiver, Healthy Michigan, Block Grant, PA2</v>
      </c>
      <c r="K140" s="673" t="s">
        <v>1805</v>
      </c>
      <c r="L140" s="673" t="s">
        <v>1770</v>
      </c>
      <c r="M140" s="879" t="str">
        <f t="shared" si="43"/>
        <v xml:space="preserve">ST - Related to Trauma or Injury
UN - Two patients served
UP - Three patients served
UQ - Four patients served
UR - Five patients served
US - Six or more patients served </v>
      </c>
      <c r="N140" s="879" t="str">
        <f t="shared" si="44"/>
        <v xml:space="preserve">SFY 22 - HF for SUD is removed
</v>
      </c>
    </row>
    <row r="141" spans="1:14" ht="27" customHeight="1">
      <c r="A141" s="721">
        <v>90791</v>
      </c>
      <c r="B141" s="723" t="s">
        <v>130</v>
      </c>
      <c r="C141" s="650" t="s">
        <v>266</v>
      </c>
      <c r="D141" s="661" t="s">
        <v>434</v>
      </c>
      <c r="E141" s="650" t="s">
        <v>671</v>
      </c>
      <c r="F141" s="519" t="s">
        <v>145</v>
      </c>
      <c r="G141" s="519" t="s">
        <v>701</v>
      </c>
      <c r="H141" s="519" t="s">
        <v>1825</v>
      </c>
      <c r="I141" s="661" t="s">
        <v>148</v>
      </c>
      <c r="J141" s="661" t="s">
        <v>129</v>
      </c>
      <c r="K141" s="650" t="s">
        <v>1805</v>
      </c>
      <c r="L141" s="686" t="s">
        <v>2675</v>
      </c>
      <c r="M141" s="712" t="s">
        <v>2153</v>
      </c>
      <c r="N141" s="704"/>
    </row>
    <row r="142" spans="1:14" ht="27" customHeight="1">
      <c r="A142" s="696">
        <f t="shared" ref="A142:A150" si="45">A141</f>
        <v>90791</v>
      </c>
      <c r="B142" s="724" t="str">
        <f t="shared" ref="B142:B150" si="46">B141</f>
        <v>Assessments
Health Psychiatric
Evaluation Psychological
testing Other assessments, tests</v>
      </c>
      <c r="C142" s="637" t="str">
        <f t="shared" ref="C142:C150" si="47">C141</f>
        <v>Psychiatric evaluation (no medical services)
90791: Psychiatric diagnostic evaluation</v>
      </c>
      <c r="D142" s="652" t="str">
        <f t="shared" ref="D142:D150" si="48">D141</f>
        <v>Encounter
Refer to code descriptions
DT: 2/day</v>
      </c>
      <c r="E142" s="637" t="s">
        <v>134</v>
      </c>
      <c r="F142" s="515" t="s">
        <v>577</v>
      </c>
      <c r="G142" s="515" t="s">
        <v>692</v>
      </c>
      <c r="H142" s="551" t="s">
        <v>1825</v>
      </c>
      <c r="I142" s="652" t="str">
        <f t="shared" ref="I142:I150" si="49">I141</f>
        <v>Line
Professional</v>
      </c>
      <c r="J142" s="652" t="str">
        <f t="shared" ref="J142:J150" si="50">J141</f>
        <v>State Plan, Healthy Michigan, EPSDT</v>
      </c>
      <c r="K142" s="637" t="s">
        <v>1805</v>
      </c>
      <c r="L142" s="637" t="s">
        <v>1771</v>
      </c>
      <c r="M142" s="713" t="str">
        <f t="shared" ref="M142:M150" si="51">M141</f>
        <v>ST - Related to Trauma or Injury
WX - LOCUS Assessment
Y4 - SAMHSA approved EBP for Co-occurring disorders</v>
      </c>
      <c r="N142" s="713">
        <f t="shared" ref="N142:N150" si="52">N141</f>
        <v>0</v>
      </c>
    </row>
    <row r="143" spans="1:14" ht="27" customHeight="1">
      <c r="A143" s="696">
        <f t="shared" si="45"/>
        <v>90791</v>
      </c>
      <c r="B143" s="724" t="str">
        <f t="shared" si="46"/>
        <v>Assessments
Health Psychiatric
Evaluation Psychological
testing Other assessments, tests</v>
      </c>
      <c r="C143" s="637" t="str">
        <f t="shared" si="47"/>
        <v>Psychiatric evaluation (no medical services)
90791: Psychiatric diagnostic evaluation</v>
      </c>
      <c r="D143" s="652" t="str">
        <f t="shared" si="48"/>
        <v>Encounter
Refer to code descriptions
DT: 2/day</v>
      </c>
      <c r="E143" s="637" t="s">
        <v>136</v>
      </c>
      <c r="F143" s="515" t="s">
        <v>134</v>
      </c>
      <c r="G143" s="515" t="s">
        <v>698</v>
      </c>
      <c r="H143" s="184" t="s">
        <v>625</v>
      </c>
      <c r="I143" s="652" t="str">
        <f t="shared" si="49"/>
        <v>Line
Professional</v>
      </c>
      <c r="J143" s="652" t="str">
        <f t="shared" si="50"/>
        <v>State Plan, Healthy Michigan, EPSDT</v>
      </c>
      <c r="K143" s="637" t="s">
        <v>1805</v>
      </c>
      <c r="L143" s="637" t="s">
        <v>1771</v>
      </c>
      <c r="M143" s="713" t="str">
        <f t="shared" si="51"/>
        <v>ST - Related to Trauma or Injury
WX - LOCUS Assessment
Y4 - SAMHSA approved EBP for Co-occurring disorders</v>
      </c>
      <c r="N143" s="713">
        <f t="shared" si="52"/>
        <v>0</v>
      </c>
    </row>
    <row r="144" spans="1:14" ht="27" customHeight="1">
      <c r="A144" s="696">
        <f t="shared" si="45"/>
        <v>90791</v>
      </c>
      <c r="B144" s="724" t="str">
        <f t="shared" si="46"/>
        <v>Assessments
Health Psychiatric
Evaluation Psychological
testing Other assessments, tests</v>
      </c>
      <c r="C144" s="637" t="str">
        <f t="shared" si="47"/>
        <v>Psychiatric evaluation (no medical services)
90791: Psychiatric diagnostic evaluation</v>
      </c>
      <c r="D144" s="652" t="str">
        <f t="shared" si="48"/>
        <v>Encounter
Refer to code descriptions
DT: 2/day</v>
      </c>
      <c r="E144" s="637" t="s">
        <v>138</v>
      </c>
      <c r="F144" s="204" t="s">
        <v>141</v>
      </c>
      <c r="G144" s="204" t="s">
        <v>694</v>
      </c>
      <c r="H144" s="515" t="s">
        <v>625</v>
      </c>
      <c r="I144" s="652" t="str">
        <f t="shared" si="49"/>
        <v>Line
Professional</v>
      </c>
      <c r="J144" s="652" t="str">
        <f t="shared" si="50"/>
        <v>State Plan, Healthy Michigan, EPSDT</v>
      </c>
      <c r="K144" s="637" t="s">
        <v>1805</v>
      </c>
      <c r="L144" s="637" t="s">
        <v>1771</v>
      </c>
      <c r="M144" s="713" t="str">
        <f t="shared" si="51"/>
        <v>ST - Related to Trauma or Injury
WX - LOCUS Assessment
Y4 - SAMHSA approved EBP for Co-occurring disorders</v>
      </c>
      <c r="N144" s="713">
        <f t="shared" si="52"/>
        <v>0</v>
      </c>
    </row>
    <row r="145" spans="1:15" ht="27" customHeight="1">
      <c r="A145" s="696">
        <f t="shared" si="45"/>
        <v>90791</v>
      </c>
      <c r="B145" s="724" t="str">
        <f t="shared" si="46"/>
        <v>Assessments
Health Psychiatric
Evaluation Psychological
testing Other assessments, tests</v>
      </c>
      <c r="C145" s="637" t="str">
        <f t="shared" si="47"/>
        <v>Psychiatric evaluation (no medical services)
90791: Psychiatric diagnostic evaluation</v>
      </c>
      <c r="D145" s="652" t="str">
        <f t="shared" si="48"/>
        <v>Encounter
Refer to code descriptions
DT: 2/day</v>
      </c>
      <c r="E145" s="637" t="s">
        <v>149</v>
      </c>
      <c r="F145" s="204" t="s">
        <v>143</v>
      </c>
      <c r="G145" s="204" t="s">
        <v>2697</v>
      </c>
      <c r="H145" s="185" t="s">
        <v>625</v>
      </c>
      <c r="I145" s="652" t="str">
        <f t="shared" si="49"/>
        <v>Line
Professional</v>
      </c>
      <c r="J145" s="652" t="str">
        <f t="shared" si="50"/>
        <v>State Plan, Healthy Michigan, EPSDT</v>
      </c>
      <c r="K145" s="637" t="s">
        <v>1805</v>
      </c>
      <c r="L145" s="637" t="s">
        <v>1771</v>
      </c>
      <c r="M145" s="713" t="str">
        <f t="shared" si="51"/>
        <v>ST - Related to Trauma or Injury
WX - LOCUS Assessment
Y4 - SAMHSA approved EBP for Co-occurring disorders</v>
      </c>
      <c r="N145" s="713">
        <f t="shared" si="52"/>
        <v>0</v>
      </c>
    </row>
    <row r="146" spans="1:15" ht="27" customHeight="1">
      <c r="A146" s="696">
        <f t="shared" si="45"/>
        <v>90791</v>
      </c>
      <c r="B146" s="724" t="str">
        <f t="shared" si="46"/>
        <v>Assessments
Health Psychiatric
Evaluation Psychological
testing Other assessments, tests</v>
      </c>
      <c r="C146" s="637" t="str">
        <f t="shared" si="47"/>
        <v>Psychiatric evaluation (no medical services)
90791: Psychiatric diagnostic evaluation</v>
      </c>
      <c r="D146" s="652" t="str">
        <f t="shared" si="48"/>
        <v>Encounter
Refer to code descriptions
DT: 2/day</v>
      </c>
      <c r="E146" s="637" t="s">
        <v>140</v>
      </c>
      <c r="F146" s="515" t="s">
        <v>144</v>
      </c>
      <c r="G146" s="515" t="s">
        <v>697</v>
      </c>
      <c r="H146" s="515" t="s">
        <v>625</v>
      </c>
      <c r="I146" s="652" t="str">
        <f t="shared" si="49"/>
        <v>Line
Professional</v>
      </c>
      <c r="J146" s="652" t="str">
        <f t="shared" si="50"/>
        <v>State Plan, Healthy Michigan, EPSDT</v>
      </c>
      <c r="K146" s="637" t="s">
        <v>1805</v>
      </c>
      <c r="L146" s="637" t="s">
        <v>1771</v>
      </c>
      <c r="M146" s="713" t="str">
        <f t="shared" si="51"/>
        <v>ST - Related to Trauma or Injury
WX - LOCUS Assessment
Y4 - SAMHSA approved EBP for Co-occurring disorders</v>
      </c>
      <c r="N146" s="713">
        <f t="shared" si="52"/>
        <v>0</v>
      </c>
    </row>
    <row r="147" spans="1:15" ht="27" customHeight="1">
      <c r="A147" s="696">
        <f t="shared" si="45"/>
        <v>90791</v>
      </c>
      <c r="B147" s="724" t="str">
        <f t="shared" si="46"/>
        <v>Assessments
Health Psychiatric
Evaluation Psychological
testing Other assessments, tests</v>
      </c>
      <c r="C147" s="637" t="str">
        <f t="shared" si="47"/>
        <v>Psychiatric evaluation (no medical services)
90791: Psychiatric diagnostic evaluation</v>
      </c>
      <c r="D147" s="652" t="str">
        <f t="shared" si="48"/>
        <v>Encounter
Refer to code descriptions
DT: 2/day</v>
      </c>
      <c r="E147" s="637" t="str">
        <f>E146</f>
        <v>Licensed physician’s assistant</v>
      </c>
      <c r="F147" s="515" t="s">
        <v>134</v>
      </c>
      <c r="G147" s="515" t="s">
        <v>695</v>
      </c>
      <c r="H147" s="515" t="s">
        <v>625</v>
      </c>
      <c r="I147" s="652" t="str">
        <f t="shared" si="49"/>
        <v>Line
Professional</v>
      </c>
      <c r="J147" s="652" t="str">
        <f t="shared" si="50"/>
        <v>State Plan, Healthy Michigan, EPSDT</v>
      </c>
      <c r="K147" s="637" t="s">
        <v>1805</v>
      </c>
      <c r="L147" s="637" t="s">
        <v>1771</v>
      </c>
      <c r="M147" s="713" t="str">
        <f t="shared" si="51"/>
        <v>ST - Related to Trauma or Injury
WX - LOCUS Assessment
Y4 - SAMHSA approved EBP for Co-occurring disorders</v>
      </c>
      <c r="N147" s="713">
        <f t="shared" si="52"/>
        <v>0</v>
      </c>
    </row>
    <row r="148" spans="1:15" ht="27" customHeight="1">
      <c r="A148" s="696">
        <f t="shared" si="45"/>
        <v>90791</v>
      </c>
      <c r="B148" s="724" t="str">
        <f t="shared" si="46"/>
        <v>Assessments
Health Psychiatric
Evaluation Psychological
testing Other assessments, tests</v>
      </c>
      <c r="C148" s="637" t="str">
        <f t="shared" si="47"/>
        <v>Psychiatric evaluation (no medical services)
90791: Psychiatric diagnostic evaluation</v>
      </c>
      <c r="D148" s="652" t="str">
        <f t="shared" si="48"/>
        <v>Encounter
Refer to code descriptions
DT: 2/day</v>
      </c>
      <c r="E148" s="637" t="s">
        <v>141</v>
      </c>
      <c r="F148" s="515" t="s">
        <v>138</v>
      </c>
      <c r="G148" s="204" t="s">
        <v>703</v>
      </c>
      <c r="H148" s="180" t="s">
        <v>1825</v>
      </c>
      <c r="I148" s="652" t="str">
        <f t="shared" si="49"/>
        <v>Line
Professional</v>
      </c>
      <c r="J148" s="652" t="str">
        <f t="shared" si="50"/>
        <v>State Plan, Healthy Michigan, EPSDT</v>
      </c>
      <c r="K148" s="637" t="s">
        <v>1805</v>
      </c>
      <c r="L148" s="637" t="s">
        <v>1771</v>
      </c>
      <c r="M148" s="713" t="str">
        <f t="shared" si="51"/>
        <v>ST - Related to Trauma or Injury
WX - LOCUS Assessment
Y4 - SAMHSA approved EBP for Co-occurring disorders</v>
      </c>
      <c r="N148" s="713">
        <f t="shared" si="52"/>
        <v>0</v>
      </c>
    </row>
    <row r="149" spans="1:15" ht="27" customHeight="1">
      <c r="A149" s="696">
        <f t="shared" si="45"/>
        <v>90791</v>
      </c>
      <c r="B149" s="724" t="str">
        <f t="shared" si="46"/>
        <v>Assessments
Health Psychiatric
Evaluation Psychological
testing Other assessments, tests</v>
      </c>
      <c r="C149" s="637" t="str">
        <f t="shared" si="47"/>
        <v>Psychiatric evaluation (no medical services)
90791: Psychiatric diagnostic evaluation</v>
      </c>
      <c r="D149" s="652" t="str">
        <f t="shared" si="48"/>
        <v>Encounter
Refer to code descriptions
DT: 2/day</v>
      </c>
      <c r="E149" s="637" t="s">
        <v>143</v>
      </c>
      <c r="F149" s="515" t="s">
        <v>149</v>
      </c>
      <c r="G149" s="204" t="s">
        <v>703</v>
      </c>
      <c r="H149" s="180" t="s">
        <v>1825</v>
      </c>
      <c r="I149" s="652" t="str">
        <f t="shared" si="49"/>
        <v>Line
Professional</v>
      </c>
      <c r="J149" s="652" t="str">
        <f t="shared" si="50"/>
        <v>State Plan, Healthy Michigan, EPSDT</v>
      </c>
      <c r="K149" s="637" t="s">
        <v>1805</v>
      </c>
      <c r="L149" s="637" t="s">
        <v>1771</v>
      </c>
      <c r="M149" s="713" t="str">
        <f t="shared" si="51"/>
        <v>ST - Related to Trauma or Injury
WX - LOCUS Assessment
Y4 - SAMHSA approved EBP for Co-occurring disorders</v>
      </c>
      <c r="N149" s="713">
        <f t="shared" si="52"/>
        <v>0</v>
      </c>
    </row>
    <row r="150" spans="1:15" ht="27" customHeight="1" thickBot="1">
      <c r="A150" s="722">
        <f t="shared" si="45"/>
        <v>90791</v>
      </c>
      <c r="B150" s="725" t="str">
        <f t="shared" si="46"/>
        <v>Assessments
Health Psychiatric
Evaluation Psychological
testing Other assessments, tests</v>
      </c>
      <c r="C150" s="654" t="str">
        <f t="shared" si="47"/>
        <v>Psychiatric evaluation (no medical services)
90791: Psychiatric diagnostic evaluation</v>
      </c>
      <c r="D150" s="653" t="str">
        <f t="shared" si="48"/>
        <v>Encounter
Refer to code descriptions
DT: 2/day</v>
      </c>
      <c r="E150" s="654" t="s">
        <v>144</v>
      </c>
      <c r="F150" s="517" t="s">
        <v>140</v>
      </c>
      <c r="G150" s="203" t="s">
        <v>703</v>
      </c>
      <c r="H150" s="33" t="s">
        <v>1825</v>
      </c>
      <c r="I150" s="653" t="str">
        <f t="shared" si="49"/>
        <v>Line
Professional</v>
      </c>
      <c r="J150" s="653" t="str">
        <f t="shared" si="50"/>
        <v>State Plan, Healthy Michigan, EPSDT</v>
      </c>
      <c r="K150" s="654" t="s">
        <v>1805</v>
      </c>
      <c r="L150" s="654" t="s">
        <v>1771</v>
      </c>
      <c r="M150" s="705" t="str">
        <f t="shared" si="51"/>
        <v>ST - Related to Trauma or Injury
WX - LOCUS Assessment
Y4 - SAMHSA approved EBP for Co-occurring disorders</v>
      </c>
      <c r="N150" s="705">
        <f t="shared" si="52"/>
        <v>0</v>
      </c>
    </row>
    <row r="151" spans="1:15" s="38" customFormat="1" ht="27" customHeight="1">
      <c r="A151" s="862">
        <v>90791</v>
      </c>
      <c r="B151" s="919" t="s">
        <v>146</v>
      </c>
      <c r="C151" s="674" t="s">
        <v>839</v>
      </c>
      <c r="D151" s="860" t="s">
        <v>238</v>
      </c>
      <c r="E151" s="674" t="s">
        <v>649</v>
      </c>
      <c r="F151" s="523" t="s">
        <v>132</v>
      </c>
      <c r="G151" s="523" t="s">
        <v>691</v>
      </c>
      <c r="H151" s="523" t="s">
        <v>1825</v>
      </c>
      <c r="I151" s="860" t="s">
        <v>148</v>
      </c>
      <c r="J151" s="691" t="s">
        <v>2150</v>
      </c>
      <c r="K151" s="674" t="s">
        <v>1805</v>
      </c>
      <c r="L151" s="861" t="s">
        <v>2488</v>
      </c>
      <c r="M151" s="691" t="s">
        <v>2153</v>
      </c>
      <c r="N151" s="691" t="s">
        <v>2358</v>
      </c>
      <c r="O151" s="34"/>
    </row>
    <row r="152" spans="1:15" s="38" customFormat="1" ht="27" customHeight="1">
      <c r="A152" s="863">
        <f t="shared" ref="A152:A160" si="53">A151</f>
        <v>90791</v>
      </c>
      <c r="B152" s="920" t="str">
        <f t="shared" ref="B152:B160" si="54">B151</f>
        <v>Assessments
Health
Psychiatric Evaluation
Psychological testing
Other assessments, tests</v>
      </c>
      <c r="C152" s="675" t="str">
        <f t="shared" ref="C152:C160" si="55">C151</f>
        <v>Psychiatric diagnostic evaluation</v>
      </c>
      <c r="D152" s="692" t="str">
        <f t="shared" ref="D152:D160" si="56">D151</f>
        <v>Encounter/1 Per Month</v>
      </c>
      <c r="E152" s="675" t="str">
        <f>E151</f>
        <v>Psychiatrist, psychologist, physician, psychiatric mental health nurse practitioner, appropriately trained clinical nurse specialist, licensed physician’s assistant, master’s social worker, licensed professional counselor, or marriage and family therapist</v>
      </c>
      <c r="F152" s="524" t="s">
        <v>577</v>
      </c>
      <c r="G152" s="524" t="s">
        <v>692</v>
      </c>
      <c r="H152" s="577" t="s">
        <v>1825</v>
      </c>
      <c r="I152" s="692" t="str">
        <f t="shared" ref="I152:I160" si="57">I151</f>
        <v>Line
Professional</v>
      </c>
      <c r="J152" s="692" t="str">
        <f t="shared" ref="J152:J160" si="58">J151</f>
        <v>1115 Demonstration Waiver, Healthy Michigan, Block Grant &amp; PA2</v>
      </c>
      <c r="K152" s="675" t="s">
        <v>1805</v>
      </c>
      <c r="L152" s="675" t="s">
        <v>1772</v>
      </c>
      <c r="M152" s="692" t="str">
        <f t="shared" ref="M152:M160" si="59">M151</f>
        <v>ST - Related to Trauma or Injury
WX - LOCUS Assessment
Y4 - SAMHSA approved EBP for Co-occurring disorders</v>
      </c>
      <c r="N152" s="692" t="str">
        <f t="shared" ref="N152:N160" si="60">N151</f>
        <v xml:space="preserve">SFY 22 - HF for SUD is removed
HD - Pregnant/Parenting Women's Program
</v>
      </c>
      <c r="O152" s="34"/>
    </row>
    <row r="153" spans="1:15" s="38" customFormat="1" ht="27" customHeight="1">
      <c r="A153" s="863">
        <f t="shared" si="53"/>
        <v>90791</v>
      </c>
      <c r="B153" s="920" t="str">
        <f t="shared" si="54"/>
        <v>Assessments
Health
Psychiatric Evaluation
Psychological testing
Other assessments, tests</v>
      </c>
      <c r="C153" s="675" t="str">
        <f t="shared" si="55"/>
        <v>Psychiatric diagnostic evaluation</v>
      </c>
      <c r="D153" s="692" t="str">
        <f t="shared" si="56"/>
        <v>Encounter/1 Per Month</v>
      </c>
      <c r="E153" s="675" t="s">
        <v>136</v>
      </c>
      <c r="F153" s="524" t="s">
        <v>134</v>
      </c>
      <c r="G153" s="524" t="s">
        <v>698</v>
      </c>
      <c r="H153" s="524" t="s">
        <v>625</v>
      </c>
      <c r="I153" s="692" t="str">
        <f t="shared" si="57"/>
        <v>Line
Professional</v>
      </c>
      <c r="J153" s="692" t="str">
        <f t="shared" si="58"/>
        <v>1115 Demonstration Waiver, Healthy Michigan, Block Grant &amp; PA2</v>
      </c>
      <c r="K153" s="675" t="s">
        <v>1805</v>
      </c>
      <c r="L153" s="675" t="s">
        <v>1772</v>
      </c>
      <c r="M153" s="692" t="str">
        <f t="shared" si="59"/>
        <v>ST - Related to Trauma or Injury
WX - LOCUS Assessment
Y4 - SAMHSA approved EBP for Co-occurring disorders</v>
      </c>
      <c r="N153" s="692" t="str">
        <f t="shared" si="60"/>
        <v xml:space="preserve">SFY 22 - HF for SUD is removed
HD - Pregnant/Parenting Women's Program
</v>
      </c>
      <c r="O153" s="34"/>
    </row>
    <row r="154" spans="1:15" s="38" customFormat="1" ht="27" customHeight="1">
      <c r="A154" s="863">
        <f t="shared" si="53"/>
        <v>90791</v>
      </c>
      <c r="B154" s="920" t="str">
        <f t="shared" si="54"/>
        <v>Assessments
Health
Psychiatric Evaluation
Psychological testing
Other assessments, tests</v>
      </c>
      <c r="C154" s="675" t="str">
        <f t="shared" si="55"/>
        <v>Psychiatric diagnostic evaluation</v>
      </c>
      <c r="D154" s="692" t="str">
        <f t="shared" si="56"/>
        <v>Encounter/1 Per Month</v>
      </c>
      <c r="E154" s="675" t="s">
        <v>138</v>
      </c>
      <c r="F154" s="524" t="s">
        <v>141</v>
      </c>
      <c r="G154" s="524" t="s">
        <v>694</v>
      </c>
      <c r="H154" s="524" t="s">
        <v>625</v>
      </c>
      <c r="I154" s="692" t="str">
        <f t="shared" si="57"/>
        <v>Line
Professional</v>
      </c>
      <c r="J154" s="692" t="str">
        <f t="shared" si="58"/>
        <v>1115 Demonstration Waiver, Healthy Michigan, Block Grant &amp; PA2</v>
      </c>
      <c r="K154" s="675" t="s">
        <v>1805</v>
      </c>
      <c r="L154" s="675" t="s">
        <v>1772</v>
      </c>
      <c r="M154" s="692" t="str">
        <f t="shared" si="59"/>
        <v>ST - Related to Trauma or Injury
WX - LOCUS Assessment
Y4 - SAMHSA approved EBP for Co-occurring disorders</v>
      </c>
      <c r="N154" s="692" t="str">
        <f t="shared" si="60"/>
        <v xml:space="preserve">SFY 22 - HF for SUD is removed
HD - Pregnant/Parenting Women's Program
</v>
      </c>
      <c r="O154" s="34"/>
    </row>
    <row r="155" spans="1:15" s="38" customFormat="1" ht="27" customHeight="1">
      <c r="A155" s="863">
        <f t="shared" si="53"/>
        <v>90791</v>
      </c>
      <c r="B155" s="920" t="str">
        <f t="shared" si="54"/>
        <v>Assessments
Health
Psychiatric Evaluation
Psychological testing
Other assessments, tests</v>
      </c>
      <c r="C155" s="675" t="str">
        <f t="shared" si="55"/>
        <v>Psychiatric diagnostic evaluation</v>
      </c>
      <c r="D155" s="692" t="str">
        <f t="shared" si="56"/>
        <v>Encounter/1 Per Month</v>
      </c>
      <c r="E155" s="675" t="s">
        <v>149</v>
      </c>
      <c r="F155" s="524" t="s">
        <v>143</v>
      </c>
      <c r="G155" s="524" t="s">
        <v>694</v>
      </c>
      <c r="H155" s="524" t="s">
        <v>625</v>
      </c>
      <c r="I155" s="692" t="str">
        <f t="shared" si="57"/>
        <v>Line
Professional</v>
      </c>
      <c r="J155" s="692" t="str">
        <f t="shared" si="58"/>
        <v>1115 Demonstration Waiver, Healthy Michigan, Block Grant &amp; PA2</v>
      </c>
      <c r="K155" s="675" t="s">
        <v>1805</v>
      </c>
      <c r="L155" s="675" t="s">
        <v>1772</v>
      </c>
      <c r="M155" s="692" t="str">
        <f t="shared" si="59"/>
        <v>ST - Related to Trauma or Injury
WX - LOCUS Assessment
Y4 - SAMHSA approved EBP for Co-occurring disorders</v>
      </c>
      <c r="N155" s="692" t="str">
        <f t="shared" si="60"/>
        <v xml:space="preserve">SFY 22 - HF for SUD is removed
HD - Pregnant/Parenting Women's Program
</v>
      </c>
      <c r="O155" s="34"/>
    </row>
    <row r="156" spans="1:15" s="38" customFormat="1" ht="27" customHeight="1">
      <c r="A156" s="863">
        <f t="shared" si="53"/>
        <v>90791</v>
      </c>
      <c r="B156" s="920" t="str">
        <f t="shared" si="54"/>
        <v>Assessments
Health
Psychiatric Evaluation
Psychological testing
Other assessments, tests</v>
      </c>
      <c r="C156" s="675" t="str">
        <f t="shared" si="55"/>
        <v>Psychiatric diagnostic evaluation</v>
      </c>
      <c r="D156" s="692" t="str">
        <f t="shared" si="56"/>
        <v>Encounter/1 Per Month</v>
      </c>
      <c r="E156" s="675" t="s">
        <v>140</v>
      </c>
      <c r="F156" s="524" t="s">
        <v>144</v>
      </c>
      <c r="G156" s="524" t="s">
        <v>694</v>
      </c>
      <c r="H156" s="524" t="s">
        <v>625</v>
      </c>
      <c r="I156" s="692" t="str">
        <f t="shared" si="57"/>
        <v>Line
Professional</v>
      </c>
      <c r="J156" s="692" t="str">
        <f t="shared" si="58"/>
        <v>1115 Demonstration Waiver, Healthy Michigan, Block Grant &amp; PA2</v>
      </c>
      <c r="K156" s="675" t="s">
        <v>1805</v>
      </c>
      <c r="L156" s="675" t="s">
        <v>1772</v>
      </c>
      <c r="M156" s="692" t="str">
        <f t="shared" si="59"/>
        <v>ST - Related to Trauma or Injury
WX - LOCUS Assessment
Y4 - SAMHSA approved EBP for Co-occurring disorders</v>
      </c>
      <c r="N156" s="692" t="str">
        <f t="shared" si="60"/>
        <v xml:space="preserve">SFY 22 - HF for SUD is removed
HD - Pregnant/Parenting Women's Program
</v>
      </c>
      <c r="O156" s="34"/>
    </row>
    <row r="157" spans="1:15" s="38" customFormat="1" ht="27" customHeight="1">
      <c r="A157" s="863">
        <f t="shared" si="53"/>
        <v>90791</v>
      </c>
      <c r="B157" s="920" t="str">
        <f t="shared" si="54"/>
        <v>Assessments
Health
Psychiatric Evaluation
Psychological testing
Other assessments, tests</v>
      </c>
      <c r="C157" s="675" t="str">
        <f t="shared" si="55"/>
        <v>Psychiatric diagnostic evaluation</v>
      </c>
      <c r="D157" s="692" t="str">
        <f t="shared" si="56"/>
        <v>Encounter/1 Per Month</v>
      </c>
      <c r="E157" s="675" t="str">
        <f>E156</f>
        <v>Licensed physician’s assistant</v>
      </c>
      <c r="F157" s="524" t="s">
        <v>134</v>
      </c>
      <c r="G157" s="524" t="s">
        <v>695</v>
      </c>
      <c r="H157" s="524" t="s">
        <v>625</v>
      </c>
      <c r="I157" s="692" t="str">
        <f t="shared" si="57"/>
        <v>Line
Professional</v>
      </c>
      <c r="J157" s="692" t="str">
        <f t="shared" si="58"/>
        <v>1115 Demonstration Waiver, Healthy Michigan, Block Grant &amp; PA2</v>
      </c>
      <c r="K157" s="675" t="s">
        <v>1805</v>
      </c>
      <c r="L157" s="675" t="s">
        <v>1772</v>
      </c>
      <c r="M157" s="692" t="str">
        <f t="shared" si="59"/>
        <v>ST - Related to Trauma or Injury
WX - LOCUS Assessment
Y4 - SAMHSA approved EBP for Co-occurring disorders</v>
      </c>
      <c r="N157" s="692" t="str">
        <f t="shared" si="60"/>
        <v xml:space="preserve">SFY 22 - HF for SUD is removed
HD - Pregnant/Parenting Women's Program
</v>
      </c>
      <c r="O157" s="34"/>
    </row>
    <row r="158" spans="1:15" s="38" customFormat="1" ht="27" customHeight="1">
      <c r="A158" s="863">
        <f t="shared" si="53"/>
        <v>90791</v>
      </c>
      <c r="B158" s="920" t="str">
        <f t="shared" si="54"/>
        <v>Assessments
Health
Psychiatric Evaluation
Psychological testing
Other assessments, tests</v>
      </c>
      <c r="C158" s="675" t="str">
        <f t="shared" si="55"/>
        <v>Psychiatric diagnostic evaluation</v>
      </c>
      <c r="D158" s="692" t="str">
        <f t="shared" si="56"/>
        <v>Encounter/1 Per Month</v>
      </c>
      <c r="E158" s="675" t="s">
        <v>141</v>
      </c>
      <c r="F158" s="524" t="s">
        <v>138</v>
      </c>
      <c r="G158" s="524" t="s">
        <v>703</v>
      </c>
      <c r="H158" s="577" t="s">
        <v>1825</v>
      </c>
      <c r="I158" s="692" t="str">
        <f t="shared" si="57"/>
        <v>Line
Professional</v>
      </c>
      <c r="J158" s="692" t="str">
        <f t="shared" si="58"/>
        <v>1115 Demonstration Waiver, Healthy Michigan, Block Grant &amp; PA2</v>
      </c>
      <c r="K158" s="675" t="s">
        <v>1805</v>
      </c>
      <c r="L158" s="675" t="s">
        <v>1772</v>
      </c>
      <c r="M158" s="692" t="str">
        <f t="shared" si="59"/>
        <v>ST - Related to Trauma or Injury
WX - LOCUS Assessment
Y4 - SAMHSA approved EBP for Co-occurring disorders</v>
      </c>
      <c r="N158" s="692" t="str">
        <f t="shared" si="60"/>
        <v xml:space="preserve">SFY 22 - HF for SUD is removed
HD - Pregnant/Parenting Women's Program
</v>
      </c>
      <c r="O158" s="34"/>
    </row>
    <row r="159" spans="1:15" s="38" customFormat="1" ht="27" customHeight="1">
      <c r="A159" s="863">
        <f t="shared" si="53"/>
        <v>90791</v>
      </c>
      <c r="B159" s="920" t="str">
        <f t="shared" si="54"/>
        <v>Assessments
Health
Psychiatric Evaluation
Psychological testing
Other assessments, tests</v>
      </c>
      <c r="C159" s="675" t="str">
        <f t="shared" si="55"/>
        <v>Psychiatric diagnostic evaluation</v>
      </c>
      <c r="D159" s="692" t="str">
        <f t="shared" si="56"/>
        <v>Encounter/1 Per Month</v>
      </c>
      <c r="E159" s="675" t="s">
        <v>143</v>
      </c>
      <c r="F159" s="524" t="s">
        <v>149</v>
      </c>
      <c r="G159" s="524" t="s">
        <v>703</v>
      </c>
      <c r="H159" s="577" t="s">
        <v>1825</v>
      </c>
      <c r="I159" s="692" t="str">
        <f t="shared" si="57"/>
        <v>Line
Professional</v>
      </c>
      <c r="J159" s="692" t="str">
        <f t="shared" si="58"/>
        <v>1115 Demonstration Waiver, Healthy Michigan, Block Grant &amp; PA2</v>
      </c>
      <c r="K159" s="675" t="s">
        <v>1805</v>
      </c>
      <c r="L159" s="675" t="s">
        <v>1772</v>
      </c>
      <c r="M159" s="692" t="str">
        <f t="shared" si="59"/>
        <v>ST - Related to Trauma or Injury
WX - LOCUS Assessment
Y4 - SAMHSA approved EBP for Co-occurring disorders</v>
      </c>
      <c r="N159" s="692" t="str">
        <f t="shared" si="60"/>
        <v xml:space="preserve">SFY 22 - HF for SUD is removed
HD - Pregnant/Parenting Women's Program
</v>
      </c>
      <c r="O159" s="34"/>
    </row>
    <row r="160" spans="1:15" s="38" customFormat="1" ht="27" customHeight="1" thickBot="1">
      <c r="A160" s="864">
        <f t="shared" si="53"/>
        <v>90791</v>
      </c>
      <c r="B160" s="921" t="str">
        <f t="shared" si="54"/>
        <v>Assessments
Health
Psychiatric Evaluation
Psychological testing
Other assessments, tests</v>
      </c>
      <c r="C160" s="676" t="str">
        <f t="shared" si="55"/>
        <v>Psychiatric diagnostic evaluation</v>
      </c>
      <c r="D160" s="693" t="str">
        <f t="shared" si="56"/>
        <v>Encounter/1 Per Month</v>
      </c>
      <c r="E160" s="676" t="s">
        <v>144</v>
      </c>
      <c r="F160" s="525" t="s">
        <v>140</v>
      </c>
      <c r="G160" s="525" t="s">
        <v>703</v>
      </c>
      <c r="H160" s="578" t="s">
        <v>1825</v>
      </c>
      <c r="I160" s="693" t="str">
        <f t="shared" si="57"/>
        <v>Line
Professional</v>
      </c>
      <c r="J160" s="693" t="str">
        <f t="shared" si="58"/>
        <v>1115 Demonstration Waiver, Healthy Michigan, Block Grant &amp; PA2</v>
      </c>
      <c r="K160" s="676" t="s">
        <v>1805</v>
      </c>
      <c r="L160" s="676" t="s">
        <v>1772</v>
      </c>
      <c r="M160" s="693" t="str">
        <f t="shared" si="59"/>
        <v>ST - Related to Trauma or Injury
WX - LOCUS Assessment
Y4 - SAMHSA approved EBP for Co-occurring disorders</v>
      </c>
      <c r="N160" s="693" t="str">
        <f t="shared" si="60"/>
        <v xml:space="preserve">SFY 22 - HF for SUD is removed
HD - Pregnant/Parenting Women's Program
</v>
      </c>
      <c r="O160" s="34"/>
    </row>
    <row r="161" spans="1:15" ht="81" customHeight="1">
      <c r="A161" s="721">
        <v>90792</v>
      </c>
      <c r="B161" s="723" t="s">
        <v>130</v>
      </c>
      <c r="C161" s="650" t="s">
        <v>258</v>
      </c>
      <c r="D161" s="661" t="s">
        <v>434</v>
      </c>
      <c r="E161" s="650" t="s">
        <v>650</v>
      </c>
      <c r="F161" s="519" t="s">
        <v>145</v>
      </c>
      <c r="G161" s="519" t="s">
        <v>701</v>
      </c>
      <c r="H161" s="519" t="s">
        <v>1825</v>
      </c>
      <c r="I161" s="661" t="s">
        <v>148</v>
      </c>
      <c r="J161" s="661" t="s">
        <v>129</v>
      </c>
      <c r="K161" s="650" t="s">
        <v>1805</v>
      </c>
      <c r="L161" s="923"/>
      <c r="M161" s="651" t="s">
        <v>2153</v>
      </c>
      <c r="N161" s="651" t="s">
        <v>2592</v>
      </c>
    </row>
    <row r="162" spans="1:15" ht="81" customHeight="1">
      <c r="A162" s="696">
        <f t="shared" ref="A162:A163" si="61">A161</f>
        <v>90792</v>
      </c>
      <c r="B162" s="724" t="str">
        <f t="shared" ref="B162:B163" si="62">B161</f>
        <v>Assessments
Health Psychiatric
Evaluation Psychological
testing Other assessments, tests</v>
      </c>
      <c r="C162" s="637" t="str">
        <f t="shared" ref="C162:C163" si="63">C161</f>
        <v>Psychiatric evaluation
90792: Psychiatric diagnostic evaluation with medical services</v>
      </c>
      <c r="D162" s="652" t="str">
        <f t="shared" ref="D162:D163" si="64">D161</f>
        <v>Encounter
Refer to code descriptions
DT: 2/day</v>
      </c>
      <c r="E162" s="637" t="str">
        <f t="shared" ref="E162:E163" si="65">E161</f>
        <v>Psychiatrist, psychiatric mental health nurse practitioner, or appropriately trained clinical nurse specialist</v>
      </c>
      <c r="F162" s="515" t="s">
        <v>138</v>
      </c>
      <c r="G162" s="204" t="s">
        <v>703</v>
      </c>
      <c r="H162" s="180" t="s">
        <v>1825</v>
      </c>
      <c r="I162" s="652" t="str">
        <f t="shared" ref="I162:I163" si="66">I161</f>
        <v>Line
Professional</v>
      </c>
      <c r="J162" s="652" t="str">
        <f t="shared" ref="J162:J163" si="67">J161</f>
        <v>State Plan, Healthy Michigan, EPSDT</v>
      </c>
      <c r="K162" s="637" t="s">
        <v>1805</v>
      </c>
      <c r="L162" s="637" t="s">
        <v>1771</v>
      </c>
      <c r="M162" s="655" t="str">
        <f>M161</f>
        <v>ST - Related to Trauma or Injury
WX - LOCUS Assessment
Y4 - SAMHSA approved EBP for Co-occurring disorders</v>
      </c>
      <c r="N162" s="652" t="str">
        <f t="shared" ref="N162:N163" si="68">N161</f>
        <v xml:space="preserve">HH - Integrated Mental Health and Substance Abuse
</v>
      </c>
    </row>
    <row r="163" spans="1:15" ht="81" customHeight="1" thickBot="1">
      <c r="A163" s="722">
        <f t="shared" si="61"/>
        <v>90792</v>
      </c>
      <c r="B163" s="725" t="str">
        <f t="shared" si="62"/>
        <v>Assessments
Health Psychiatric
Evaluation Psychological
testing Other assessments, tests</v>
      </c>
      <c r="C163" s="654" t="str">
        <f t="shared" si="63"/>
        <v>Psychiatric evaluation
90792: Psychiatric diagnostic evaluation with medical services</v>
      </c>
      <c r="D163" s="653" t="str">
        <f t="shared" si="64"/>
        <v>Encounter
Refer to code descriptions
DT: 2/day</v>
      </c>
      <c r="E163" s="654" t="str">
        <f t="shared" si="65"/>
        <v>Psychiatrist, psychiatric mental health nurse practitioner, or appropriately trained clinical nurse specialist</v>
      </c>
      <c r="F163" s="515" t="s">
        <v>149</v>
      </c>
      <c r="G163" s="204" t="s">
        <v>703</v>
      </c>
      <c r="H163" s="33" t="s">
        <v>1825</v>
      </c>
      <c r="I163" s="653" t="str">
        <f t="shared" si="66"/>
        <v>Line
Professional</v>
      </c>
      <c r="J163" s="653" t="str">
        <f t="shared" si="67"/>
        <v>State Plan, Healthy Michigan, EPSDT</v>
      </c>
      <c r="K163" s="654" t="s">
        <v>1805</v>
      </c>
      <c r="L163" s="654" t="s">
        <v>1771</v>
      </c>
      <c r="M163" s="690" t="str">
        <f>M162</f>
        <v>ST - Related to Trauma or Injury
WX - LOCUS Assessment
Y4 - SAMHSA approved EBP for Co-occurring disorders</v>
      </c>
      <c r="N163" s="653" t="str">
        <f t="shared" si="68"/>
        <v xml:space="preserve">HH - Integrated Mental Health and Substance Abuse
</v>
      </c>
    </row>
    <row r="164" spans="1:15" s="38" customFormat="1" ht="49.5" customHeight="1">
      <c r="A164" s="858">
        <v>90792</v>
      </c>
      <c r="B164" s="919" t="s">
        <v>146</v>
      </c>
      <c r="C164" s="674" t="s">
        <v>1032</v>
      </c>
      <c r="D164" s="691" t="s">
        <v>2489</v>
      </c>
      <c r="E164" s="674" t="s">
        <v>650</v>
      </c>
      <c r="F164" s="523" t="s">
        <v>132</v>
      </c>
      <c r="G164" s="523" t="s">
        <v>691</v>
      </c>
      <c r="H164" s="523" t="s">
        <v>1825</v>
      </c>
      <c r="I164" s="860" t="s">
        <v>148</v>
      </c>
      <c r="J164" s="691" t="s">
        <v>2150</v>
      </c>
      <c r="K164" s="674" t="s">
        <v>1805</v>
      </c>
      <c r="L164" s="861" t="s">
        <v>2488</v>
      </c>
      <c r="M164" s="688" t="s">
        <v>2153</v>
      </c>
      <c r="N164" s="691" t="s">
        <v>2589</v>
      </c>
      <c r="O164" s="34"/>
    </row>
    <row r="165" spans="1:15" s="38" customFormat="1" ht="47.1" customHeight="1">
      <c r="A165" s="859">
        <f t="shared" ref="A165:A166" si="69">A164</f>
        <v>90792</v>
      </c>
      <c r="B165" s="920" t="str">
        <f t="shared" ref="B165:B166" si="70">B164</f>
        <v>Assessments
Health
Psychiatric Evaluation
Psychological testing
Other assessments, tests</v>
      </c>
      <c r="C165" s="675" t="str">
        <f t="shared" ref="C165:C166" si="71">C164</f>
        <v>Psychiatric diagnostic evaluation with medical services</v>
      </c>
      <c r="D165" s="692" t="str">
        <f t="shared" ref="D165:D166" si="72">D164</f>
        <v>Encounter
Refer to code descriptions
DT: 1/day</v>
      </c>
      <c r="E165" s="675" t="str">
        <f t="shared" ref="E165:E166" si="73">E164</f>
        <v>Psychiatrist, psychiatric mental health nurse practitioner, or appropriately trained clinical nurse specialist</v>
      </c>
      <c r="F165" s="524" t="s">
        <v>138</v>
      </c>
      <c r="G165" s="524" t="s">
        <v>703</v>
      </c>
      <c r="H165" s="577" t="s">
        <v>1825</v>
      </c>
      <c r="I165" s="692" t="str">
        <f t="shared" ref="I165:I166" si="74">I164</f>
        <v>Line
Professional</v>
      </c>
      <c r="J165" s="692" t="str">
        <f t="shared" ref="J165:J166" si="75">J164</f>
        <v>1115 Demonstration Waiver, Healthy Michigan, Block Grant &amp; PA2</v>
      </c>
      <c r="K165" s="675" t="s">
        <v>1805</v>
      </c>
      <c r="L165" s="675" t="s">
        <v>1772</v>
      </c>
      <c r="M165" s="689" t="str">
        <f>M164</f>
        <v>ST - Related to Trauma or Injury
WX - LOCUS Assessment
Y4 - SAMHSA approved EBP for Co-occurring disorders</v>
      </c>
      <c r="N165" s="692" t="str">
        <f t="shared" ref="N165:N166" si="76">N164</f>
        <v xml:space="preserve">SFY 22 - HF for SUD is removed
HD - Pregnant/Parenting Women's Program
HH - Integrated Mental Health and Substance Abuse
</v>
      </c>
      <c r="O165" s="34"/>
    </row>
    <row r="166" spans="1:15" s="38" customFormat="1" ht="96" customHeight="1" thickBot="1">
      <c r="A166" s="922">
        <f t="shared" si="69"/>
        <v>90792</v>
      </c>
      <c r="B166" s="921" t="str">
        <f t="shared" si="70"/>
        <v>Assessments
Health
Psychiatric Evaluation
Psychological testing
Other assessments, tests</v>
      </c>
      <c r="C166" s="676" t="str">
        <f t="shared" si="71"/>
        <v>Psychiatric diagnostic evaluation with medical services</v>
      </c>
      <c r="D166" s="693" t="str">
        <f t="shared" si="72"/>
        <v>Encounter
Refer to code descriptions
DT: 1/day</v>
      </c>
      <c r="E166" s="676" t="str">
        <f t="shared" si="73"/>
        <v>Psychiatrist, psychiatric mental health nurse practitioner, or appropriately trained clinical nurse specialist</v>
      </c>
      <c r="F166" s="525" t="s">
        <v>149</v>
      </c>
      <c r="G166" s="525" t="s">
        <v>703</v>
      </c>
      <c r="H166" s="578" t="s">
        <v>1825</v>
      </c>
      <c r="I166" s="693" t="str">
        <f t="shared" si="74"/>
        <v>Line
Professional</v>
      </c>
      <c r="J166" s="693" t="str">
        <f t="shared" si="75"/>
        <v>1115 Demonstration Waiver, Healthy Michigan, Block Grant &amp; PA2</v>
      </c>
      <c r="K166" s="676" t="s">
        <v>1805</v>
      </c>
      <c r="L166" s="676" t="s">
        <v>1772</v>
      </c>
      <c r="M166" s="714" t="str">
        <f>M165</f>
        <v>ST - Related to Trauma or Injury
WX - LOCUS Assessment
Y4 - SAMHSA approved EBP for Co-occurring disorders</v>
      </c>
      <c r="N166" s="693" t="str">
        <f t="shared" si="76"/>
        <v xml:space="preserve">SFY 22 - HF for SUD is removed
HD - Pregnant/Parenting Women's Program
HH - Integrated Mental Health and Substance Abuse
</v>
      </c>
      <c r="O166" s="34"/>
    </row>
    <row r="167" spans="1:15" s="37" customFormat="1" ht="54.75" customHeight="1">
      <c r="A167" s="721">
        <v>90832</v>
      </c>
      <c r="B167" s="723" t="s">
        <v>2343</v>
      </c>
      <c r="C167" s="650" t="s">
        <v>673</v>
      </c>
      <c r="D167" s="661" t="s">
        <v>672</v>
      </c>
      <c r="E167" s="686" t="s">
        <v>2483</v>
      </c>
      <c r="F167" s="519" t="s">
        <v>145</v>
      </c>
      <c r="G167" s="519" t="s">
        <v>701</v>
      </c>
      <c r="H167" s="179" t="s">
        <v>1825</v>
      </c>
      <c r="I167" s="661" t="s">
        <v>148</v>
      </c>
      <c r="J167" s="661" t="s">
        <v>129</v>
      </c>
      <c r="K167" s="650" t="s">
        <v>1805</v>
      </c>
      <c r="L167" s="686" t="s">
        <v>2674</v>
      </c>
      <c r="M167" s="651" t="s">
        <v>2195</v>
      </c>
      <c r="N167" s="715" t="s">
        <v>2602</v>
      </c>
      <c r="O167" s="34"/>
    </row>
    <row r="168" spans="1:15" s="37" customFormat="1" ht="69" customHeight="1">
      <c r="A168" s="696">
        <f t="shared" ref="A168:A174" si="77">A167</f>
        <v>90832</v>
      </c>
      <c r="B168" s="724" t="str">
        <f t="shared" ref="B168:B174" si="78">B167</f>
        <v>Therapy (mental health) Child &amp; Adult, Individual</v>
      </c>
      <c r="C168" s="637" t="str">
        <f t="shared" ref="C168:C174" si="79">C167</f>
        <v>Individual therapy, adult or child, 30 minutes of psychotherapy</v>
      </c>
      <c r="D168" s="652" t="str">
        <f t="shared" ref="D168:D174" si="80">D167</f>
        <v xml:space="preserve">Encounter </v>
      </c>
      <c r="E168" s="637" t="str">
        <f t="shared" ref="E168:E174" si="81">E167</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8" s="348" t="s">
        <v>577</v>
      </c>
      <c r="G168" s="515" t="s">
        <v>692</v>
      </c>
      <c r="H168" s="180" t="s">
        <v>1825</v>
      </c>
      <c r="I168" s="652" t="str">
        <f t="shared" ref="I168:I174" si="82">I167</f>
        <v>Line
Professional</v>
      </c>
      <c r="J168" s="652" t="str">
        <f t="shared" ref="J168:J174" si="83">J167</f>
        <v>State Plan, Healthy Michigan, EPSDT</v>
      </c>
      <c r="K168" s="637" t="s">
        <v>1805</v>
      </c>
      <c r="L168" s="637" t="s">
        <v>1770</v>
      </c>
      <c r="M168" s="655" t="str">
        <f t="shared" ref="M168:M175" si="84">M167</f>
        <v>ST - Related to Trauma or Injury 
Y1 - Prolonged Exposure Therapy (PET)
Y2 - Dialectical Behavior Therapy (DBT) for adolescents
Y3 - Parent Management Training Oregon Model
Y4 - SAMHSA approved EBP for Co-occurring disorders</v>
      </c>
      <c r="N168" s="716" t="str">
        <f t="shared" ref="N168:N174" si="85">N167</f>
        <v xml:space="preserve">HH - Integrated Mental Health and Substance Abuse
</v>
      </c>
      <c r="O168" s="34"/>
    </row>
    <row r="169" spans="1:15" s="37" customFormat="1" ht="57" customHeight="1">
      <c r="A169" s="696">
        <f t="shared" si="77"/>
        <v>90832</v>
      </c>
      <c r="B169" s="724" t="str">
        <f t="shared" si="78"/>
        <v>Therapy (mental health) Child &amp; Adult, Individual</v>
      </c>
      <c r="C169" s="637" t="str">
        <f t="shared" si="79"/>
        <v>Individual therapy, adult or child, 30 minutes of psychotherapy</v>
      </c>
      <c r="D169" s="652" t="str">
        <f t="shared" si="80"/>
        <v xml:space="preserve">Encounter </v>
      </c>
      <c r="E169" s="637"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9" s="515" t="s">
        <v>138</v>
      </c>
      <c r="G169" s="515" t="s">
        <v>703</v>
      </c>
      <c r="H169" s="515" t="s">
        <v>1825</v>
      </c>
      <c r="I169" s="652" t="str">
        <f t="shared" si="82"/>
        <v>Line
Professional</v>
      </c>
      <c r="J169" s="652" t="str">
        <f t="shared" si="83"/>
        <v>State Plan, Healthy Michigan, EPSDT</v>
      </c>
      <c r="K169" s="637" t="s">
        <v>1805</v>
      </c>
      <c r="L169" s="637" t="s">
        <v>1770</v>
      </c>
      <c r="M169" s="655" t="str">
        <f t="shared" si="84"/>
        <v>ST - Related to Trauma or Injury 
Y1 - Prolonged Exposure Therapy (PET)
Y2 - Dialectical Behavior Therapy (DBT) for adolescents
Y3 - Parent Management Training Oregon Model
Y4 - SAMHSA approved EBP for Co-occurring disorders</v>
      </c>
      <c r="N169" s="716" t="str">
        <f t="shared" si="85"/>
        <v xml:space="preserve">HH - Integrated Mental Health and Substance Abuse
</v>
      </c>
      <c r="O169" s="34"/>
    </row>
    <row r="170" spans="1:15" s="37" customFormat="1" ht="58.5" customHeight="1">
      <c r="A170" s="696">
        <f t="shared" si="77"/>
        <v>90832</v>
      </c>
      <c r="B170" s="724" t="str">
        <f t="shared" si="78"/>
        <v>Therapy (mental health) Child &amp; Adult, Individual</v>
      </c>
      <c r="C170" s="637" t="str">
        <f t="shared" si="79"/>
        <v>Individual therapy, adult or child, 30 minutes of psychotherapy</v>
      </c>
      <c r="D170" s="652" t="str">
        <f t="shared" si="80"/>
        <v xml:space="preserve">Encounter </v>
      </c>
      <c r="E170" s="637"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0" s="204" t="s">
        <v>149</v>
      </c>
      <c r="G170" s="204" t="s">
        <v>703</v>
      </c>
      <c r="H170" s="515" t="s">
        <v>1825</v>
      </c>
      <c r="I170" s="652" t="str">
        <f t="shared" si="82"/>
        <v>Line
Professional</v>
      </c>
      <c r="J170" s="652" t="str">
        <f t="shared" si="83"/>
        <v>State Plan, Healthy Michigan, EPSDT</v>
      </c>
      <c r="K170" s="637" t="s">
        <v>1805</v>
      </c>
      <c r="L170" s="637" t="s">
        <v>1770</v>
      </c>
      <c r="M170" s="655" t="str">
        <f t="shared" si="84"/>
        <v>ST - Related to Trauma or Injury 
Y1 - Prolonged Exposure Therapy (PET)
Y2 - Dialectical Behavior Therapy (DBT) for adolescents
Y3 - Parent Management Training Oregon Model
Y4 - SAMHSA approved EBP for Co-occurring disorders</v>
      </c>
      <c r="N170" s="716" t="str">
        <f t="shared" si="85"/>
        <v xml:space="preserve">HH - Integrated Mental Health and Substance Abuse
</v>
      </c>
      <c r="O170" s="34"/>
    </row>
    <row r="171" spans="1:15" s="37" customFormat="1" ht="44.25" customHeight="1">
      <c r="A171" s="696">
        <f>A170</f>
        <v>90832</v>
      </c>
      <c r="B171" s="724" t="str">
        <f>B170</f>
        <v>Therapy (mental health) Child &amp; Adult, Individual</v>
      </c>
      <c r="C171" s="637" t="str">
        <f>C170</f>
        <v>Individual therapy, adult or child, 30 minutes of psychotherapy</v>
      </c>
      <c r="D171" s="652" t="str">
        <f>D170</f>
        <v xml:space="preserve">Encounter </v>
      </c>
      <c r="E171" s="637" t="str">
        <f>E170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1" s="204" t="s">
        <v>140</v>
      </c>
      <c r="G171" s="204" t="s">
        <v>703</v>
      </c>
      <c r="H171" s="515" t="s">
        <v>1825</v>
      </c>
      <c r="I171" s="652" t="str">
        <f>I170</f>
        <v>Line
Professional</v>
      </c>
      <c r="J171" s="652" t="str">
        <f>J170</f>
        <v>State Plan, Healthy Michigan, EPSDT</v>
      </c>
      <c r="K171" s="637" t="s">
        <v>1805</v>
      </c>
      <c r="L171" s="637" t="s">
        <v>1770</v>
      </c>
      <c r="M171" s="655" t="str">
        <f t="shared" si="84"/>
        <v>ST - Related to Trauma or Injury 
Y1 - Prolonged Exposure Therapy (PET)
Y2 - Dialectical Behavior Therapy (DBT) for adolescents
Y3 - Parent Management Training Oregon Model
Y4 - SAMHSA approved EBP for Co-occurring disorders</v>
      </c>
      <c r="N171" s="716" t="str">
        <f>N170</f>
        <v xml:space="preserve">HH - Integrated Mental Health and Substance Abuse
</v>
      </c>
      <c r="O171" s="34"/>
    </row>
    <row r="172" spans="1:15" s="37" customFormat="1" ht="59.25" customHeight="1">
      <c r="A172" s="696">
        <f t="shared" si="77"/>
        <v>90832</v>
      </c>
      <c r="B172" s="724" t="str">
        <f t="shared" si="78"/>
        <v>Therapy (mental health) Child &amp; Adult, Individual</v>
      </c>
      <c r="C172" s="637" t="str">
        <f t="shared" si="79"/>
        <v>Individual therapy, adult or child, 30 minutes of psychotherapy</v>
      </c>
      <c r="D172" s="652" t="str">
        <f t="shared" si="80"/>
        <v xml:space="preserve">Encounter </v>
      </c>
      <c r="E172" s="637"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2" s="515" t="s">
        <v>134</v>
      </c>
      <c r="G172" s="204" t="s">
        <v>698</v>
      </c>
      <c r="H172" s="515" t="s">
        <v>625</v>
      </c>
      <c r="I172" s="652" t="str">
        <f t="shared" si="82"/>
        <v>Line
Professional</v>
      </c>
      <c r="J172" s="652" t="str">
        <f t="shared" si="83"/>
        <v>State Plan, Healthy Michigan, EPSDT</v>
      </c>
      <c r="K172" s="637" t="s">
        <v>1805</v>
      </c>
      <c r="L172" s="637" t="s">
        <v>1770</v>
      </c>
      <c r="M172" s="655" t="str">
        <f t="shared" si="84"/>
        <v>ST - Related to Trauma or Injury 
Y1 - Prolonged Exposure Therapy (PET)
Y2 - Dialectical Behavior Therapy (DBT) for adolescents
Y3 - Parent Management Training Oregon Model
Y4 - SAMHSA approved EBP for Co-occurring disorders</v>
      </c>
      <c r="N172" s="716" t="str">
        <f t="shared" si="85"/>
        <v xml:space="preserve">HH - Integrated Mental Health and Substance Abuse
</v>
      </c>
      <c r="O172" s="34"/>
    </row>
    <row r="173" spans="1:15" s="37" customFormat="1" ht="39" customHeight="1">
      <c r="A173" s="696">
        <f t="shared" si="77"/>
        <v>90832</v>
      </c>
      <c r="B173" s="724" t="str">
        <f t="shared" si="78"/>
        <v>Therapy (mental health) Child &amp; Adult, Individual</v>
      </c>
      <c r="C173" s="637" t="str">
        <f t="shared" si="79"/>
        <v>Individual therapy, adult or child, 30 minutes of psychotherapy</v>
      </c>
      <c r="D173" s="652" t="str">
        <f t="shared" si="80"/>
        <v xml:space="preserve">Encounter </v>
      </c>
      <c r="E173" s="637"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3" s="281" t="s">
        <v>143</v>
      </c>
      <c r="G173" s="204" t="s">
        <v>694</v>
      </c>
      <c r="H173" s="515" t="s">
        <v>625</v>
      </c>
      <c r="I173" s="652" t="str">
        <f t="shared" si="82"/>
        <v>Line
Professional</v>
      </c>
      <c r="J173" s="652" t="str">
        <f t="shared" si="83"/>
        <v>State Plan, Healthy Michigan, EPSDT</v>
      </c>
      <c r="K173" s="637" t="s">
        <v>1805</v>
      </c>
      <c r="L173" s="637" t="s">
        <v>1770</v>
      </c>
      <c r="M173" s="655" t="str">
        <f t="shared" si="84"/>
        <v>ST - Related to Trauma or Injury 
Y1 - Prolonged Exposure Therapy (PET)
Y2 - Dialectical Behavior Therapy (DBT) for adolescents
Y3 - Parent Management Training Oregon Model
Y4 - SAMHSA approved EBP for Co-occurring disorders</v>
      </c>
      <c r="N173" s="716" t="str">
        <f t="shared" si="85"/>
        <v xml:space="preserve">HH - Integrated Mental Health and Substance Abuse
</v>
      </c>
      <c r="O173" s="34"/>
    </row>
    <row r="174" spans="1:15" s="37" customFormat="1" ht="53.25" customHeight="1">
      <c r="A174" s="696">
        <f t="shared" si="77"/>
        <v>90832</v>
      </c>
      <c r="B174" s="724" t="str">
        <f t="shared" si="78"/>
        <v>Therapy (mental health) Child &amp; Adult, Individual</v>
      </c>
      <c r="C174" s="637" t="str">
        <f t="shared" si="79"/>
        <v>Individual therapy, adult or child, 30 minutes of psychotherapy</v>
      </c>
      <c r="D174" s="652" t="str">
        <f t="shared" si="80"/>
        <v xml:space="preserve">Encounter </v>
      </c>
      <c r="E174" s="637"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4" s="515" t="s">
        <v>144</v>
      </c>
      <c r="G174" s="515" t="s">
        <v>697</v>
      </c>
      <c r="H174" s="516" t="s">
        <v>625</v>
      </c>
      <c r="I174" s="652" t="str">
        <f t="shared" si="82"/>
        <v>Line
Professional</v>
      </c>
      <c r="J174" s="652" t="str">
        <f t="shared" si="83"/>
        <v>State Plan, Healthy Michigan, EPSDT</v>
      </c>
      <c r="K174" s="637" t="s">
        <v>1805</v>
      </c>
      <c r="L174" s="637" t="s">
        <v>1770</v>
      </c>
      <c r="M174" s="655" t="str">
        <f t="shared" si="84"/>
        <v>ST - Related to Trauma or Injury 
Y1 - Prolonged Exposure Therapy (PET)
Y2 - Dialectical Behavior Therapy (DBT) for adolescents
Y3 - Parent Management Training Oregon Model
Y4 - SAMHSA approved EBP for Co-occurring disorders</v>
      </c>
      <c r="N174" s="716" t="str">
        <f t="shared" si="85"/>
        <v xml:space="preserve">HH - Integrated Mental Health and Substance Abuse
</v>
      </c>
      <c r="O174" s="34"/>
    </row>
    <row r="175" spans="1:15" s="37" customFormat="1" ht="130.5" customHeight="1" thickBot="1">
      <c r="A175" s="722">
        <f>A174</f>
        <v>90832</v>
      </c>
      <c r="B175" s="725" t="str">
        <f>B174</f>
        <v>Therapy (mental health) Child &amp; Adult, Individual</v>
      </c>
      <c r="C175" s="654" t="str">
        <f>C174</f>
        <v>Individual therapy, adult or child, 30 minutes of psychotherapy</v>
      </c>
      <c r="D175" s="653" t="str">
        <f>D174</f>
        <v xml:space="preserve">Encounter </v>
      </c>
      <c r="E175" s="654" t="str">
        <f>E174</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5" s="517" t="s">
        <v>141</v>
      </c>
      <c r="G175" s="517" t="s">
        <v>694</v>
      </c>
      <c r="H175" s="517" t="s">
        <v>625</v>
      </c>
      <c r="I175" s="653" t="str">
        <f>I174</f>
        <v>Line
Professional</v>
      </c>
      <c r="J175" s="653" t="str">
        <f>J174</f>
        <v>State Plan, Healthy Michigan, EPSDT</v>
      </c>
      <c r="K175" s="654" t="s">
        <v>1805</v>
      </c>
      <c r="L175" s="654" t="s">
        <v>1770</v>
      </c>
      <c r="M175" s="690" t="str">
        <f t="shared" si="84"/>
        <v>ST - Related to Trauma or Injury 
Y1 - Prolonged Exposure Therapy (PET)
Y2 - Dialectical Behavior Therapy (DBT) for adolescents
Y3 - Parent Management Training Oregon Model
Y4 - SAMHSA approved EBP for Co-occurring disorders</v>
      </c>
      <c r="N175" s="717" t="str">
        <f>N174</f>
        <v xml:space="preserve">HH - Integrated Mental Health and Substance Abuse
</v>
      </c>
      <c r="O175" s="34"/>
    </row>
    <row r="176" spans="1:15" s="38" customFormat="1" ht="38.450000000000003" customHeight="1">
      <c r="A176" s="917">
        <v>90832</v>
      </c>
      <c r="B176" s="804" t="s">
        <v>387</v>
      </c>
      <c r="C176" s="672" t="s">
        <v>1025</v>
      </c>
      <c r="D176" s="688" t="s">
        <v>2490</v>
      </c>
      <c r="E176" s="687" t="s">
        <v>2132</v>
      </c>
      <c r="F176" s="523" t="s">
        <v>145</v>
      </c>
      <c r="G176" s="523" t="s">
        <v>701</v>
      </c>
      <c r="H176" s="524" t="s">
        <v>1825</v>
      </c>
      <c r="I176" s="778" t="s">
        <v>148</v>
      </c>
      <c r="J176" s="688" t="s">
        <v>557</v>
      </c>
      <c r="K176" s="672" t="s">
        <v>1805</v>
      </c>
      <c r="L176" s="687" t="s">
        <v>2491</v>
      </c>
      <c r="M176" s="688" t="s">
        <v>2344</v>
      </c>
      <c r="N176" s="688" t="s">
        <v>2591</v>
      </c>
      <c r="O176" s="34"/>
    </row>
    <row r="177" spans="1:15" s="38" customFormat="1" ht="38.450000000000003" customHeight="1">
      <c r="A177" s="918">
        <f t="shared" ref="A177:A184" si="86">A176</f>
        <v>90832</v>
      </c>
      <c r="B177" s="805" t="str">
        <f t="shared" ref="B177:B184" si="87">B176</f>
        <v>Substance Abuse: Outpatient Care</v>
      </c>
      <c r="C177" s="673" t="str">
        <f t="shared" ref="C177:C184" si="88">C176</f>
        <v>90832: Psychotherapy, 30 minutes with individual and/or family member</v>
      </c>
      <c r="D177" s="711" t="str">
        <f t="shared" ref="D177:E184" si="89">D176</f>
        <v>Encounter
DT: 3/day</v>
      </c>
      <c r="E177" s="673" t="str">
        <f t="shared" si="89"/>
        <v xml:space="preserve">For psychotherapy (908xx series codes): SATS Only Master's prepared with appropriate licensure and working under appropriate supervision may provide services.  </v>
      </c>
      <c r="F177" s="524" t="s">
        <v>577</v>
      </c>
      <c r="G177" s="524" t="s">
        <v>692</v>
      </c>
      <c r="H177" s="524" t="s">
        <v>1825</v>
      </c>
      <c r="I177" s="711" t="str">
        <f t="shared" ref="I177:I184" si="90">I176</f>
        <v>Line
Professional</v>
      </c>
      <c r="J177" s="711" t="str">
        <f t="shared" ref="J177:J184" si="91">J176</f>
        <v>1115 Demonstration Waiver, Healthy Michigan, Block Grant, PA2</v>
      </c>
      <c r="K177" s="673" t="s">
        <v>1805</v>
      </c>
      <c r="L177" s="673" t="s">
        <v>1770</v>
      </c>
      <c r="M177" s="689" t="str">
        <f>M176</f>
        <v>ST - Related to Trauma or Injury 
Y2 - Dialectical Behavior Therapy (DBT) for adolescents
Y3 - Parent Management Training Oregon Model
Y4 - SAMHSA approved EBP for Co-occurring disorders</v>
      </c>
      <c r="N177" s="711" t="str">
        <f t="shared" ref="N177:N184" si="92">N176</f>
        <v xml:space="preserve">SFY 22 - HF for SUD is removed
HD - Pregnant/Parenting Women's Program
HH - Integrated Mental Health and Substance Abuse
</v>
      </c>
      <c r="O177" s="34"/>
    </row>
    <row r="178" spans="1:15" s="38" customFormat="1" ht="38.450000000000003" customHeight="1">
      <c r="A178" s="918">
        <f t="shared" si="86"/>
        <v>90832</v>
      </c>
      <c r="B178" s="805" t="str">
        <f t="shared" si="87"/>
        <v>Substance Abuse: Outpatient Care</v>
      </c>
      <c r="C178" s="673" t="str">
        <f t="shared" si="88"/>
        <v>90832: Psychotherapy, 30 minutes with individual and/or family member</v>
      </c>
      <c r="D178" s="711" t="str">
        <f t="shared" si="89"/>
        <v>Encounter
DT: 3/day</v>
      </c>
      <c r="E178" s="673" t="str">
        <f t="shared" si="89"/>
        <v xml:space="preserve">For psychotherapy (908xx series codes): SATS Only Master's prepared with appropriate licensure and working under appropriate supervision may provide services.  </v>
      </c>
      <c r="F178" s="524" t="s">
        <v>138</v>
      </c>
      <c r="G178" s="205" t="s">
        <v>703</v>
      </c>
      <c r="H178" s="524" t="s">
        <v>1825</v>
      </c>
      <c r="I178" s="711" t="str">
        <f t="shared" si="90"/>
        <v>Line
Professional</v>
      </c>
      <c r="J178" s="711" t="str">
        <f t="shared" si="91"/>
        <v>1115 Demonstration Waiver, Healthy Michigan, Block Grant, PA2</v>
      </c>
      <c r="K178" s="673" t="s">
        <v>1805</v>
      </c>
      <c r="L178" s="673" t="s">
        <v>1770</v>
      </c>
      <c r="M178" s="689" t="str">
        <f t="shared" ref="M178:M184" si="93">M177</f>
        <v>ST - Related to Trauma or Injury 
Y2 - Dialectical Behavior Therapy (DBT) for adolescents
Y3 - Parent Management Training Oregon Model
Y4 - SAMHSA approved EBP for Co-occurring disorders</v>
      </c>
      <c r="N178" s="711" t="str">
        <f t="shared" si="92"/>
        <v xml:space="preserve">SFY 22 - HF for SUD is removed
HD - Pregnant/Parenting Women's Program
HH - Integrated Mental Health and Substance Abuse
</v>
      </c>
      <c r="O178" s="34"/>
    </row>
    <row r="179" spans="1:15" s="38" customFormat="1" ht="38.450000000000003" customHeight="1">
      <c r="A179" s="918">
        <f t="shared" si="86"/>
        <v>90832</v>
      </c>
      <c r="B179" s="805" t="str">
        <f t="shared" si="87"/>
        <v>Substance Abuse: Outpatient Care</v>
      </c>
      <c r="C179" s="673" t="str">
        <f t="shared" si="88"/>
        <v>90832: Psychotherapy, 30 minutes with individual and/or family member</v>
      </c>
      <c r="D179" s="711" t="str">
        <f t="shared" si="89"/>
        <v>Encounter
DT: 3/day</v>
      </c>
      <c r="E179" s="673" t="str">
        <f t="shared" si="89"/>
        <v xml:space="preserve">For psychotherapy (908xx series codes): SATS Only Master's prepared with appropriate licensure and working under appropriate supervision may provide services.  </v>
      </c>
      <c r="F179" s="524" t="s">
        <v>149</v>
      </c>
      <c r="G179" s="205" t="s">
        <v>703</v>
      </c>
      <c r="H179" s="524" t="s">
        <v>1825</v>
      </c>
      <c r="I179" s="711" t="str">
        <f t="shared" si="90"/>
        <v>Line
Professional</v>
      </c>
      <c r="J179" s="711" t="str">
        <f t="shared" si="91"/>
        <v>1115 Demonstration Waiver, Healthy Michigan, Block Grant, PA2</v>
      </c>
      <c r="K179" s="673" t="s">
        <v>1805</v>
      </c>
      <c r="L179" s="673" t="s">
        <v>1770</v>
      </c>
      <c r="M179" s="689" t="str">
        <f t="shared" si="93"/>
        <v>ST - Related to Trauma or Injury 
Y2 - Dialectical Behavior Therapy (DBT) for adolescents
Y3 - Parent Management Training Oregon Model
Y4 - SAMHSA approved EBP for Co-occurring disorders</v>
      </c>
      <c r="N179" s="711" t="str">
        <f t="shared" si="92"/>
        <v xml:space="preserve">SFY 22 - HF for SUD is removed
HD - Pregnant/Parenting Women's Program
HH - Integrated Mental Health and Substance Abuse
</v>
      </c>
      <c r="O179" s="34"/>
    </row>
    <row r="180" spans="1:15" s="38" customFormat="1" ht="38.450000000000003" customHeight="1">
      <c r="A180" s="918">
        <f t="shared" si="86"/>
        <v>90832</v>
      </c>
      <c r="B180" s="805" t="str">
        <f t="shared" si="87"/>
        <v>Substance Abuse: Outpatient Care</v>
      </c>
      <c r="C180" s="673" t="str">
        <f t="shared" si="88"/>
        <v>90832: Psychotherapy, 30 minutes with individual and/or family member</v>
      </c>
      <c r="D180" s="711" t="str">
        <f t="shared" si="89"/>
        <v>Encounter
DT: 3/day</v>
      </c>
      <c r="E180" s="673" t="str">
        <f t="shared" si="89"/>
        <v xml:space="preserve">For psychotherapy (908xx series codes): SATS Only Master's prepared with appropriate licensure and working under appropriate supervision may provide services.  </v>
      </c>
      <c r="F180" s="524" t="s">
        <v>140</v>
      </c>
      <c r="G180" s="205" t="s">
        <v>703</v>
      </c>
      <c r="H180" s="524" t="s">
        <v>1825</v>
      </c>
      <c r="I180" s="711" t="str">
        <f t="shared" si="90"/>
        <v>Line
Professional</v>
      </c>
      <c r="J180" s="711" t="str">
        <f t="shared" si="91"/>
        <v>1115 Demonstration Waiver, Healthy Michigan, Block Grant, PA2</v>
      </c>
      <c r="K180" s="673" t="s">
        <v>1805</v>
      </c>
      <c r="L180" s="673" t="s">
        <v>1770</v>
      </c>
      <c r="M180" s="689" t="str">
        <f t="shared" si="93"/>
        <v>ST - Related to Trauma or Injury 
Y2 - Dialectical Behavior Therapy (DBT) for adolescents
Y3 - Parent Management Training Oregon Model
Y4 - SAMHSA approved EBP for Co-occurring disorders</v>
      </c>
      <c r="N180" s="711" t="str">
        <f t="shared" si="92"/>
        <v xml:space="preserve">SFY 22 - HF for SUD is removed
HD - Pregnant/Parenting Women's Program
HH - Integrated Mental Health and Substance Abuse
</v>
      </c>
      <c r="O180" s="34"/>
    </row>
    <row r="181" spans="1:15" s="38" customFormat="1" ht="38.450000000000003" customHeight="1">
      <c r="A181" s="918">
        <f t="shared" si="86"/>
        <v>90832</v>
      </c>
      <c r="B181" s="805" t="str">
        <f t="shared" si="87"/>
        <v>Substance Abuse: Outpatient Care</v>
      </c>
      <c r="C181" s="673" t="str">
        <f t="shared" si="88"/>
        <v>90832: Psychotherapy, 30 minutes with individual and/or family member</v>
      </c>
      <c r="D181" s="711" t="str">
        <f t="shared" si="89"/>
        <v>Encounter
DT: 3/day</v>
      </c>
      <c r="E181" s="673" t="str">
        <f t="shared" si="89"/>
        <v xml:space="preserve">For psychotherapy (908xx series codes): SATS Only Master's prepared with appropriate licensure and working under appropriate supervision may provide services.  </v>
      </c>
      <c r="F181" s="524" t="s">
        <v>134</v>
      </c>
      <c r="G181" s="524" t="s">
        <v>698</v>
      </c>
      <c r="H181" s="524" t="s">
        <v>625</v>
      </c>
      <c r="I181" s="711" t="str">
        <f t="shared" si="90"/>
        <v>Line
Professional</v>
      </c>
      <c r="J181" s="711" t="str">
        <f t="shared" si="91"/>
        <v>1115 Demonstration Waiver, Healthy Michigan, Block Grant, PA2</v>
      </c>
      <c r="K181" s="673" t="s">
        <v>1805</v>
      </c>
      <c r="L181" s="673" t="s">
        <v>1770</v>
      </c>
      <c r="M181" s="689" t="str">
        <f t="shared" si="93"/>
        <v>ST - Related to Trauma or Injury 
Y2 - Dialectical Behavior Therapy (DBT) for adolescents
Y3 - Parent Management Training Oregon Model
Y4 - SAMHSA approved EBP for Co-occurring disorders</v>
      </c>
      <c r="N181" s="711" t="str">
        <f t="shared" si="92"/>
        <v xml:space="preserve">SFY 22 - HF for SUD is removed
HD - Pregnant/Parenting Women's Program
HH - Integrated Mental Health and Substance Abuse
</v>
      </c>
      <c r="O181" s="34"/>
    </row>
    <row r="182" spans="1:15" s="38" customFormat="1" ht="38.450000000000003" customHeight="1">
      <c r="A182" s="918">
        <f t="shared" si="86"/>
        <v>90832</v>
      </c>
      <c r="B182" s="805" t="str">
        <f t="shared" si="87"/>
        <v>Substance Abuse: Outpatient Care</v>
      </c>
      <c r="C182" s="673" t="str">
        <f t="shared" si="88"/>
        <v>90832: Psychotherapy, 30 minutes with individual and/or family member</v>
      </c>
      <c r="D182" s="711" t="str">
        <f t="shared" si="89"/>
        <v>Encounter
DT: 3/day</v>
      </c>
      <c r="E182" s="673" t="str">
        <f t="shared" si="89"/>
        <v xml:space="preserve">For psychotherapy (908xx series codes): SATS Only Master's prepared with appropriate licensure and working under appropriate supervision may provide services.  </v>
      </c>
      <c r="F182" s="205" t="s">
        <v>143</v>
      </c>
      <c r="G182" s="205" t="s">
        <v>694</v>
      </c>
      <c r="H182" s="524" t="s">
        <v>625</v>
      </c>
      <c r="I182" s="711" t="str">
        <f t="shared" si="90"/>
        <v>Line
Professional</v>
      </c>
      <c r="J182" s="711" t="str">
        <f t="shared" si="91"/>
        <v>1115 Demonstration Waiver, Healthy Michigan, Block Grant, PA2</v>
      </c>
      <c r="K182" s="673" t="s">
        <v>1805</v>
      </c>
      <c r="L182" s="673" t="s">
        <v>1770</v>
      </c>
      <c r="M182" s="689" t="str">
        <f t="shared" si="93"/>
        <v>ST - Related to Trauma or Injury 
Y2 - Dialectical Behavior Therapy (DBT) for adolescents
Y3 - Parent Management Training Oregon Model
Y4 - SAMHSA approved EBP for Co-occurring disorders</v>
      </c>
      <c r="N182" s="711" t="str">
        <f t="shared" si="92"/>
        <v xml:space="preserve">SFY 22 - HF for SUD is removed
HD - Pregnant/Parenting Women's Program
HH - Integrated Mental Health and Substance Abuse
</v>
      </c>
      <c r="O182" s="34"/>
    </row>
    <row r="183" spans="1:15" s="38" customFormat="1" ht="38.450000000000003" customHeight="1">
      <c r="A183" s="918">
        <f t="shared" si="86"/>
        <v>90832</v>
      </c>
      <c r="B183" s="805" t="str">
        <f t="shared" si="87"/>
        <v>Substance Abuse: Outpatient Care</v>
      </c>
      <c r="C183" s="673" t="str">
        <f t="shared" si="88"/>
        <v>90832: Psychotherapy, 30 minutes with individual and/or family member</v>
      </c>
      <c r="D183" s="711" t="str">
        <f t="shared" si="89"/>
        <v>Encounter
DT: 3/day</v>
      </c>
      <c r="E183" s="673" t="str">
        <f t="shared" si="89"/>
        <v xml:space="preserve">For psychotherapy (908xx series codes): SATS Only Master's prepared with appropriate licensure and working under appropriate supervision may provide services.  </v>
      </c>
      <c r="F183" s="524" t="s">
        <v>144</v>
      </c>
      <c r="G183" s="524" t="s">
        <v>697</v>
      </c>
      <c r="H183" s="524" t="s">
        <v>625</v>
      </c>
      <c r="I183" s="711" t="str">
        <f t="shared" si="90"/>
        <v>Line
Professional</v>
      </c>
      <c r="J183" s="711" t="str">
        <f t="shared" si="91"/>
        <v>1115 Demonstration Waiver, Healthy Michigan, Block Grant, PA2</v>
      </c>
      <c r="K183" s="673" t="s">
        <v>1805</v>
      </c>
      <c r="L183" s="673" t="s">
        <v>1770</v>
      </c>
      <c r="M183" s="689" t="str">
        <f t="shared" si="93"/>
        <v>ST - Related to Trauma or Injury 
Y2 - Dialectical Behavior Therapy (DBT) for adolescents
Y3 - Parent Management Training Oregon Model
Y4 - SAMHSA approved EBP for Co-occurring disorders</v>
      </c>
      <c r="N183" s="711" t="str">
        <f t="shared" si="92"/>
        <v xml:space="preserve">SFY 22 - HF for SUD is removed
HD - Pregnant/Parenting Women's Program
HH - Integrated Mental Health and Substance Abuse
</v>
      </c>
      <c r="O183" s="34"/>
    </row>
    <row r="184" spans="1:15" s="38" customFormat="1" ht="38.450000000000003" customHeight="1" thickBot="1">
      <c r="A184" s="918">
        <f t="shared" si="86"/>
        <v>90832</v>
      </c>
      <c r="B184" s="805" t="str">
        <f t="shared" si="87"/>
        <v>Substance Abuse: Outpatient Care</v>
      </c>
      <c r="C184" s="673" t="str">
        <f t="shared" si="88"/>
        <v>90832: Psychotherapy, 30 minutes with individual and/or family member</v>
      </c>
      <c r="D184" s="711" t="str">
        <f t="shared" si="89"/>
        <v>Encounter
DT: 3/day</v>
      </c>
      <c r="E184" s="673" t="str">
        <f t="shared" si="89"/>
        <v xml:space="preserve">For psychotherapy (908xx series codes): SATS Only Master's prepared with appropriate licensure and working under appropriate supervision may provide services.  </v>
      </c>
      <c r="F184" s="205" t="s">
        <v>141</v>
      </c>
      <c r="G184" s="205" t="s">
        <v>694</v>
      </c>
      <c r="H184" s="524" t="s">
        <v>625</v>
      </c>
      <c r="I184" s="711" t="str">
        <f t="shared" si="90"/>
        <v>Line
Professional</v>
      </c>
      <c r="J184" s="711" t="str">
        <f t="shared" si="91"/>
        <v>1115 Demonstration Waiver, Healthy Michigan, Block Grant, PA2</v>
      </c>
      <c r="K184" s="677" t="s">
        <v>1805</v>
      </c>
      <c r="L184" s="677" t="s">
        <v>1770</v>
      </c>
      <c r="M184" s="689" t="str">
        <f t="shared" si="93"/>
        <v>ST - Related to Trauma or Injury 
Y2 - Dialectical Behavior Therapy (DBT) for adolescents
Y3 - Parent Management Training Oregon Model
Y4 - SAMHSA approved EBP for Co-occurring disorders</v>
      </c>
      <c r="N184" s="711" t="str">
        <f t="shared" si="92"/>
        <v xml:space="preserve">SFY 22 - HF for SUD is removed
HD - Pregnant/Parenting Women's Program
HH - Integrated Mental Health and Substance Abuse
</v>
      </c>
      <c r="O184" s="34"/>
    </row>
    <row r="185" spans="1:15" ht="190.35" customHeight="1" thickBot="1">
      <c r="A185" s="509">
        <v>90833</v>
      </c>
      <c r="B185" s="609" t="s">
        <v>2346</v>
      </c>
      <c r="C185" s="503" t="s">
        <v>674</v>
      </c>
      <c r="D185" s="505" t="s">
        <v>147</v>
      </c>
      <c r="E185" s="503" t="s">
        <v>132</v>
      </c>
      <c r="F185" s="519" t="s">
        <v>145</v>
      </c>
      <c r="G185" s="519" t="s">
        <v>701</v>
      </c>
      <c r="H185" s="32" t="s">
        <v>1825</v>
      </c>
      <c r="I185" s="505" t="s">
        <v>148</v>
      </c>
      <c r="J185" s="505" t="s">
        <v>129</v>
      </c>
      <c r="K185" s="551" t="s">
        <v>1805</v>
      </c>
      <c r="L185" s="571" t="s">
        <v>2674</v>
      </c>
      <c r="M185" s="536" t="s">
        <v>1474</v>
      </c>
      <c r="N185" s="536"/>
    </row>
    <row r="186" spans="1:15" ht="58.5" customHeight="1">
      <c r="A186" s="721">
        <v>90834</v>
      </c>
      <c r="B186" s="723" t="s">
        <v>2343</v>
      </c>
      <c r="C186" s="650" t="s">
        <v>675</v>
      </c>
      <c r="D186" s="661" t="s">
        <v>469</v>
      </c>
      <c r="E186" s="686" t="s">
        <v>2484</v>
      </c>
      <c r="F186" s="519" t="s">
        <v>145</v>
      </c>
      <c r="G186" s="519" t="s">
        <v>701</v>
      </c>
      <c r="H186" s="179" t="s">
        <v>1825</v>
      </c>
      <c r="I186" s="661" t="s">
        <v>148</v>
      </c>
      <c r="J186" s="661" t="s">
        <v>129</v>
      </c>
      <c r="K186" s="636" t="s">
        <v>1805</v>
      </c>
      <c r="L186" s="694" t="s">
        <v>2674</v>
      </c>
      <c r="M186" s="651" t="s">
        <v>2345</v>
      </c>
      <c r="N186" s="712" t="s">
        <v>2593</v>
      </c>
    </row>
    <row r="187" spans="1:15" ht="50.25" customHeight="1">
      <c r="A187" s="696">
        <f t="shared" ref="A187:A193" si="94">A186</f>
        <v>90834</v>
      </c>
      <c r="B187" s="724" t="str">
        <f t="shared" ref="B187:B193" si="95">B186</f>
        <v>Therapy (mental health) Child &amp; Adult, Individual</v>
      </c>
      <c r="C187" s="637" t="str">
        <f t="shared" ref="C187:C193" si="96">C186</f>
        <v>Individual therapy, adult or child, 45
minutes</v>
      </c>
      <c r="D187" s="652" t="str">
        <f t="shared" ref="D187:E193" si="97">D186</f>
        <v>Encounter
DT=2/day</v>
      </c>
      <c r="E187" s="637"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87" s="515" t="s">
        <v>577</v>
      </c>
      <c r="G187" s="515" t="s">
        <v>692</v>
      </c>
      <c r="H187" s="180" t="s">
        <v>1825</v>
      </c>
      <c r="I187" s="652" t="str">
        <f t="shared" ref="I187:I194" si="98">I186</f>
        <v>Line
Professional</v>
      </c>
      <c r="J187" s="652" t="str">
        <f t="shared" ref="J187:J194" si="99">J186</f>
        <v>State Plan, Healthy Michigan, EPSDT</v>
      </c>
      <c r="K187" s="649" t="s">
        <v>1805</v>
      </c>
      <c r="L187" s="649" t="s">
        <v>1770</v>
      </c>
      <c r="M187" s="652" t="str">
        <f t="shared" ref="M187:M194" si="100">M186</f>
        <v>ST - Related to Trauma or Injury
Y4 - SAMHSA approved EBP for Co-occurring disorders</v>
      </c>
      <c r="N187" s="713" t="str">
        <f t="shared" ref="N187:N194" si="101">N186</f>
        <v xml:space="preserve">HH - Integrated Mental Health and Substance Abuse
</v>
      </c>
    </row>
    <row r="188" spans="1:15" ht="32.25" customHeight="1">
      <c r="A188" s="696">
        <f t="shared" si="94"/>
        <v>90834</v>
      </c>
      <c r="B188" s="724" t="str">
        <f t="shared" si="95"/>
        <v>Therapy (mental health) Child &amp; Adult, Individual</v>
      </c>
      <c r="C188" s="637" t="str">
        <f t="shared" si="96"/>
        <v>Individual therapy, adult or child, 45
minutes</v>
      </c>
      <c r="D188" s="652" t="str">
        <f t="shared" si="97"/>
        <v>Encounter
DT=2/day</v>
      </c>
      <c r="E188" s="637"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88" s="515" t="s">
        <v>138</v>
      </c>
      <c r="G188" s="515" t="s">
        <v>703</v>
      </c>
      <c r="H188" s="515" t="s">
        <v>1825</v>
      </c>
      <c r="I188" s="652" t="str">
        <f t="shared" si="98"/>
        <v>Line
Professional</v>
      </c>
      <c r="J188" s="652" t="str">
        <f t="shared" si="99"/>
        <v>State Plan, Healthy Michigan, EPSDT</v>
      </c>
      <c r="K188" s="649" t="s">
        <v>1805</v>
      </c>
      <c r="L188" s="649" t="s">
        <v>1770</v>
      </c>
      <c r="M188" s="652" t="str">
        <f t="shared" si="100"/>
        <v>ST - Related to Trauma or Injury
Y4 - SAMHSA approved EBP for Co-occurring disorders</v>
      </c>
      <c r="N188" s="713" t="str">
        <f t="shared" si="101"/>
        <v xml:space="preserve">HH - Integrated Mental Health and Substance Abuse
</v>
      </c>
    </row>
    <row r="189" spans="1:15" ht="69" customHeight="1">
      <c r="A189" s="696">
        <f t="shared" si="94"/>
        <v>90834</v>
      </c>
      <c r="B189" s="724" t="str">
        <f t="shared" si="95"/>
        <v>Therapy (mental health) Child &amp; Adult, Individual</v>
      </c>
      <c r="C189" s="637" t="str">
        <f t="shared" si="96"/>
        <v>Individual therapy, adult or child, 45
minutes</v>
      </c>
      <c r="D189" s="652" t="str">
        <f t="shared" si="97"/>
        <v>Encounter
DT=2/day</v>
      </c>
      <c r="E189" s="637"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89" s="204" t="s">
        <v>149</v>
      </c>
      <c r="G189" s="204" t="s">
        <v>703</v>
      </c>
      <c r="H189" s="515" t="s">
        <v>1825</v>
      </c>
      <c r="I189" s="652" t="str">
        <f t="shared" si="98"/>
        <v>Line
Professional</v>
      </c>
      <c r="J189" s="652" t="str">
        <f t="shared" si="99"/>
        <v>State Plan, Healthy Michigan, EPSDT</v>
      </c>
      <c r="K189" s="649" t="s">
        <v>1805</v>
      </c>
      <c r="L189" s="649" t="s">
        <v>1770</v>
      </c>
      <c r="M189" s="652" t="str">
        <f t="shared" si="100"/>
        <v>ST - Related to Trauma or Injury
Y4 - SAMHSA approved EBP for Co-occurring disorders</v>
      </c>
      <c r="N189" s="713" t="str">
        <f t="shared" si="101"/>
        <v xml:space="preserve">HH - Integrated Mental Health and Substance Abuse
</v>
      </c>
    </row>
    <row r="190" spans="1:15" ht="67.5" customHeight="1">
      <c r="A190" s="696">
        <f t="shared" si="94"/>
        <v>90834</v>
      </c>
      <c r="B190" s="724" t="str">
        <f t="shared" si="95"/>
        <v>Therapy (mental health) Child &amp; Adult, Individual</v>
      </c>
      <c r="C190" s="637" t="str">
        <f t="shared" si="96"/>
        <v>Individual therapy, adult or child, 45
minutes</v>
      </c>
      <c r="D190" s="652" t="str">
        <f t="shared" si="97"/>
        <v>Encounter
DT=2/day</v>
      </c>
      <c r="E190" s="637" t="str">
        <f>E189</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0" s="204" t="s">
        <v>140</v>
      </c>
      <c r="G190" s="204" t="s">
        <v>703</v>
      </c>
      <c r="H190" s="515" t="s">
        <v>1825</v>
      </c>
      <c r="I190" s="652" t="str">
        <f t="shared" si="98"/>
        <v>Line
Professional</v>
      </c>
      <c r="J190" s="652" t="str">
        <f t="shared" si="99"/>
        <v>State Plan, Healthy Michigan, EPSDT</v>
      </c>
      <c r="K190" s="649" t="s">
        <v>1805</v>
      </c>
      <c r="L190" s="649" t="s">
        <v>1770</v>
      </c>
      <c r="M190" s="652" t="str">
        <f t="shared" si="100"/>
        <v>ST - Related to Trauma or Injury
Y4 - SAMHSA approved EBP for Co-occurring disorders</v>
      </c>
      <c r="N190" s="713" t="str">
        <f t="shared" si="101"/>
        <v xml:space="preserve">HH - Integrated Mental Health and Substance Abuse
</v>
      </c>
    </row>
    <row r="191" spans="1:15" ht="73.5" customHeight="1">
      <c r="A191" s="696">
        <f t="shared" si="94"/>
        <v>90834</v>
      </c>
      <c r="B191" s="724" t="str">
        <f t="shared" si="95"/>
        <v>Therapy (mental health) Child &amp; Adult, Individual</v>
      </c>
      <c r="C191" s="637" t="str">
        <f t="shared" si="96"/>
        <v>Individual therapy, adult or child, 45
minutes</v>
      </c>
      <c r="D191" s="652" t="str">
        <f t="shared" si="97"/>
        <v>Encounter
DT=2/day</v>
      </c>
      <c r="E191" s="637"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1" s="515" t="s">
        <v>134</v>
      </c>
      <c r="G191" s="515" t="s">
        <v>698</v>
      </c>
      <c r="H191" s="515" t="s">
        <v>625</v>
      </c>
      <c r="I191" s="652" t="str">
        <f t="shared" si="98"/>
        <v>Line
Professional</v>
      </c>
      <c r="J191" s="652" t="str">
        <f t="shared" si="99"/>
        <v>State Plan, Healthy Michigan, EPSDT</v>
      </c>
      <c r="K191" s="649" t="s">
        <v>1805</v>
      </c>
      <c r="L191" s="649" t="s">
        <v>1770</v>
      </c>
      <c r="M191" s="652" t="str">
        <f t="shared" si="100"/>
        <v>ST - Related to Trauma or Injury
Y4 - SAMHSA approved EBP for Co-occurring disorders</v>
      </c>
      <c r="N191" s="713" t="str">
        <f t="shared" si="101"/>
        <v xml:space="preserve">HH - Integrated Mental Health and Substance Abuse
</v>
      </c>
    </row>
    <row r="192" spans="1:15" ht="71.25" customHeight="1">
      <c r="A192" s="696">
        <f t="shared" si="94"/>
        <v>90834</v>
      </c>
      <c r="B192" s="724" t="str">
        <f t="shared" si="95"/>
        <v>Therapy (mental health) Child &amp; Adult, Individual</v>
      </c>
      <c r="C192" s="637" t="str">
        <f t="shared" si="96"/>
        <v>Individual therapy, adult or child, 45
minutes</v>
      </c>
      <c r="D192" s="652" t="str">
        <f t="shared" si="97"/>
        <v>Encounter
DT=2/day</v>
      </c>
      <c r="E192" s="637"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2" s="515" t="s">
        <v>143</v>
      </c>
      <c r="G192" s="515" t="s">
        <v>694</v>
      </c>
      <c r="H192" s="515" t="s">
        <v>625</v>
      </c>
      <c r="I192" s="652" t="str">
        <f t="shared" si="98"/>
        <v>Line
Professional</v>
      </c>
      <c r="J192" s="652" t="str">
        <f t="shared" si="99"/>
        <v>State Plan, Healthy Michigan, EPSDT</v>
      </c>
      <c r="K192" s="649" t="s">
        <v>1805</v>
      </c>
      <c r="L192" s="649" t="s">
        <v>1770</v>
      </c>
      <c r="M192" s="652" t="str">
        <f t="shared" si="100"/>
        <v>ST - Related to Trauma or Injury
Y4 - SAMHSA approved EBP for Co-occurring disorders</v>
      </c>
      <c r="N192" s="713" t="str">
        <f t="shared" si="101"/>
        <v xml:space="preserve">HH - Integrated Mental Health and Substance Abuse
</v>
      </c>
    </row>
    <row r="193" spans="1:15" ht="52.5" customHeight="1">
      <c r="A193" s="696">
        <f t="shared" si="94"/>
        <v>90834</v>
      </c>
      <c r="B193" s="724" t="str">
        <f t="shared" si="95"/>
        <v>Therapy (mental health) Child &amp; Adult, Individual</v>
      </c>
      <c r="C193" s="637" t="str">
        <f t="shared" si="96"/>
        <v>Individual therapy, adult or child, 45
minutes</v>
      </c>
      <c r="D193" s="652" t="str">
        <f t="shared" si="97"/>
        <v>Encounter
DT=2/day</v>
      </c>
      <c r="E193" s="637"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3" s="281" t="s">
        <v>144</v>
      </c>
      <c r="G193" s="204" t="s">
        <v>697</v>
      </c>
      <c r="H193" s="515" t="s">
        <v>625</v>
      </c>
      <c r="I193" s="652" t="str">
        <f t="shared" si="98"/>
        <v>Line
Professional</v>
      </c>
      <c r="J193" s="652" t="str">
        <f t="shared" si="99"/>
        <v>State Plan, Healthy Michigan, EPSDT</v>
      </c>
      <c r="K193" s="649" t="s">
        <v>1805</v>
      </c>
      <c r="L193" s="649" t="s">
        <v>1770</v>
      </c>
      <c r="M193" s="652" t="str">
        <f t="shared" si="100"/>
        <v>ST - Related to Trauma or Injury
Y4 - SAMHSA approved EBP for Co-occurring disorders</v>
      </c>
      <c r="N193" s="713" t="str">
        <f t="shared" si="101"/>
        <v xml:space="preserve">HH - Integrated Mental Health and Substance Abuse
</v>
      </c>
    </row>
    <row r="194" spans="1:15" ht="71.25" customHeight="1" thickBot="1">
      <c r="A194" s="722">
        <f>A193</f>
        <v>90834</v>
      </c>
      <c r="B194" s="725" t="e">
        <f>#REF!</f>
        <v>#REF!</v>
      </c>
      <c r="C194" s="654" t="e">
        <f>#REF!</f>
        <v>#REF!</v>
      </c>
      <c r="D194" s="653" t="e">
        <f>#REF!</f>
        <v>#REF!</v>
      </c>
      <c r="E194" s="654" t="e">
        <f>#REF!</f>
        <v>#REF!</v>
      </c>
      <c r="F194" s="517" t="s">
        <v>141</v>
      </c>
      <c r="G194" s="517" t="s">
        <v>694</v>
      </c>
      <c r="H194" s="517" t="s">
        <v>625</v>
      </c>
      <c r="I194" s="653" t="str">
        <f t="shared" si="98"/>
        <v>Line
Professional</v>
      </c>
      <c r="J194" s="653" t="str">
        <f t="shared" si="99"/>
        <v>State Plan, Healthy Michigan, EPSDT</v>
      </c>
      <c r="K194" s="638" t="s">
        <v>1805</v>
      </c>
      <c r="L194" s="638" t="s">
        <v>1770</v>
      </c>
      <c r="M194" s="653" t="str">
        <f t="shared" si="100"/>
        <v>ST - Related to Trauma or Injury
Y4 - SAMHSA approved EBP for Co-occurring disorders</v>
      </c>
      <c r="N194" s="705" t="str">
        <f t="shared" si="101"/>
        <v xml:space="preserve">HH - Integrated Mental Health and Substance Abuse
</v>
      </c>
    </row>
    <row r="195" spans="1:15" s="38" customFormat="1" ht="50.45" customHeight="1">
      <c r="A195" s="789">
        <v>90834</v>
      </c>
      <c r="B195" s="825" t="s">
        <v>387</v>
      </c>
      <c r="C195" s="678" t="s">
        <v>1026</v>
      </c>
      <c r="D195" s="785" t="s">
        <v>469</v>
      </c>
      <c r="E195" s="687" t="s">
        <v>2132</v>
      </c>
      <c r="F195" s="523" t="s">
        <v>145</v>
      </c>
      <c r="G195" s="523" t="s">
        <v>701</v>
      </c>
      <c r="H195" s="524" t="s">
        <v>1825</v>
      </c>
      <c r="I195" s="785" t="s">
        <v>148</v>
      </c>
      <c r="J195" s="785" t="s">
        <v>557</v>
      </c>
      <c r="K195" s="678" t="s">
        <v>1805</v>
      </c>
      <c r="L195" s="680" t="s">
        <v>2491</v>
      </c>
      <c r="M195" s="779" t="s">
        <v>2345</v>
      </c>
      <c r="N195" s="779" t="s">
        <v>2591</v>
      </c>
      <c r="O195" s="34"/>
    </row>
    <row r="196" spans="1:15" s="38" customFormat="1" ht="50.45" customHeight="1">
      <c r="A196" s="790">
        <f t="shared" ref="A196:A203" si="102">A195</f>
        <v>90834</v>
      </c>
      <c r="B196" s="826" t="str">
        <f t="shared" ref="B196:B203" si="103">B195</f>
        <v>Substance Abuse: Outpatient Care</v>
      </c>
      <c r="C196" s="679" t="str">
        <f t="shared" ref="C196:C203" si="104">C195</f>
        <v>90834: Interactive individual psychotherapy</v>
      </c>
      <c r="D196" s="780" t="str">
        <f t="shared" ref="D196:E203" si="105">D195</f>
        <v>Encounter
DT=2/day</v>
      </c>
      <c r="E196" s="673" t="str">
        <f t="shared" si="105"/>
        <v xml:space="preserve">For psychotherapy (908xx series codes): SATS Only Master's prepared with appropriate licensure and working under appropriate supervision may provide services.  </v>
      </c>
      <c r="F196" s="524" t="s">
        <v>577</v>
      </c>
      <c r="G196" s="524" t="s">
        <v>692</v>
      </c>
      <c r="H196" s="524" t="s">
        <v>1825</v>
      </c>
      <c r="I196" s="780" t="str">
        <f t="shared" ref="I196:I203" si="106">I195</f>
        <v>Line
Professional</v>
      </c>
      <c r="J196" s="780" t="str">
        <f t="shared" ref="J196:J203" si="107">J195</f>
        <v>1115 Demonstration Waiver, Healthy Michigan, Block Grant, PA2</v>
      </c>
      <c r="K196" s="679" t="s">
        <v>1805</v>
      </c>
      <c r="L196" s="679" t="s">
        <v>1770</v>
      </c>
      <c r="M196" s="780" t="str">
        <f t="shared" ref="M196:M203" si="108">M195</f>
        <v>ST - Related to Trauma or Injury
Y4 - SAMHSA approved EBP for Co-occurring disorders</v>
      </c>
      <c r="N196" s="780" t="str">
        <f t="shared" ref="N196:N203" si="109">N195</f>
        <v xml:space="preserve">SFY 22 - HF for SUD is removed
HD - Pregnant/Parenting Women's Program
HH - Integrated Mental Health and Substance Abuse
</v>
      </c>
      <c r="O196" s="34"/>
    </row>
    <row r="197" spans="1:15" s="38" customFormat="1" ht="50.45" customHeight="1">
      <c r="A197" s="790">
        <f t="shared" si="102"/>
        <v>90834</v>
      </c>
      <c r="B197" s="826" t="str">
        <f t="shared" si="103"/>
        <v>Substance Abuse: Outpatient Care</v>
      </c>
      <c r="C197" s="679" t="str">
        <f t="shared" si="104"/>
        <v>90834: Interactive individual psychotherapy</v>
      </c>
      <c r="D197" s="780" t="str">
        <f t="shared" si="105"/>
        <v>Encounter
DT=2/day</v>
      </c>
      <c r="E197" s="673" t="str">
        <f t="shared" si="105"/>
        <v xml:space="preserve">For psychotherapy (908xx series codes): SATS Only Master's prepared with appropriate licensure and working under appropriate supervision may provide services.  </v>
      </c>
      <c r="F197" s="524" t="s">
        <v>138</v>
      </c>
      <c r="G197" s="205" t="s">
        <v>703</v>
      </c>
      <c r="H197" s="524" t="s">
        <v>1825</v>
      </c>
      <c r="I197" s="780" t="str">
        <f t="shared" si="106"/>
        <v>Line
Professional</v>
      </c>
      <c r="J197" s="780" t="str">
        <f t="shared" si="107"/>
        <v>1115 Demonstration Waiver, Healthy Michigan, Block Grant, PA2</v>
      </c>
      <c r="K197" s="679" t="s">
        <v>1805</v>
      </c>
      <c r="L197" s="679" t="s">
        <v>1770</v>
      </c>
      <c r="M197" s="780" t="str">
        <f t="shared" si="108"/>
        <v>ST - Related to Trauma or Injury
Y4 - SAMHSA approved EBP for Co-occurring disorders</v>
      </c>
      <c r="N197" s="780" t="str">
        <f t="shared" si="109"/>
        <v xml:space="preserve">SFY 22 - HF for SUD is removed
HD - Pregnant/Parenting Women's Program
HH - Integrated Mental Health and Substance Abuse
</v>
      </c>
      <c r="O197" s="34"/>
    </row>
    <row r="198" spans="1:15" s="38" customFormat="1" ht="25.5" customHeight="1">
      <c r="A198" s="790">
        <f t="shared" si="102"/>
        <v>90834</v>
      </c>
      <c r="B198" s="826" t="str">
        <f t="shared" si="103"/>
        <v>Substance Abuse: Outpatient Care</v>
      </c>
      <c r="C198" s="679" t="str">
        <f t="shared" si="104"/>
        <v>90834: Interactive individual psychotherapy</v>
      </c>
      <c r="D198" s="780" t="str">
        <f t="shared" si="105"/>
        <v>Encounter
DT=2/day</v>
      </c>
      <c r="E198" s="673" t="str">
        <f t="shared" si="105"/>
        <v xml:space="preserve">For psychotherapy (908xx series codes): SATS Only Master's prepared with appropriate licensure and working under appropriate supervision may provide services.  </v>
      </c>
      <c r="F198" s="524" t="s">
        <v>149</v>
      </c>
      <c r="G198" s="205" t="s">
        <v>703</v>
      </c>
      <c r="H198" s="524" t="s">
        <v>1825</v>
      </c>
      <c r="I198" s="780" t="str">
        <f t="shared" si="106"/>
        <v>Line
Professional</v>
      </c>
      <c r="J198" s="780" t="str">
        <f t="shared" si="107"/>
        <v>1115 Demonstration Waiver, Healthy Michigan, Block Grant, PA2</v>
      </c>
      <c r="K198" s="679" t="s">
        <v>1805</v>
      </c>
      <c r="L198" s="679" t="s">
        <v>1770</v>
      </c>
      <c r="M198" s="780" t="str">
        <f t="shared" si="108"/>
        <v>ST - Related to Trauma or Injury
Y4 - SAMHSA approved EBP for Co-occurring disorders</v>
      </c>
      <c r="N198" s="780" t="str">
        <f t="shared" si="109"/>
        <v xml:space="preserve">SFY 22 - HF for SUD is removed
HD - Pregnant/Parenting Women's Program
HH - Integrated Mental Health and Substance Abuse
</v>
      </c>
      <c r="O198" s="34"/>
    </row>
    <row r="199" spans="1:15" s="38" customFormat="1" ht="25.5" customHeight="1">
      <c r="A199" s="790">
        <f t="shared" si="102"/>
        <v>90834</v>
      </c>
      <c r="B199" s="826" t="str">
        <f t="shared" si="103"/>
        <v>Substance Abuse: Outpatient Care</v>
      </c>
      <c r="C199" s="679" t="str">
        <f t="shared" si="104"/>
        <v>90834: Interactive individual psychotherapy</v>
      </c>
      <c r="D199" s="780" t="str">
        <f t="shared" si="105"/>
        <v>Encounter
DT=2/day</v>
      </c>
      <c r="E199" s="673" t="str">
        <f t="shared" si="105"/>
        <v xml:space="preserve">For psychotherapy (908xx series codes): SATS Only Master's prepared with appropriate licensure and working under appropriate supervision may provide services.  </v>
      </c>
      <c r="F199" s="524" t="s">
        <v>140</v>
      </c>
      <c r="G199" s="205" t="s">
        <v>703</v>
      </c>
      <c r="H199" s="524" t="s">
        <v>1825</v>
      </c>
      <c r="I199" s="780" t="str">
        <f t="shared" si="106"/>
        <v>Line
Professional</v>
      </c>
      <c r="J199" s="780" t="str">
        <f t="shared" si="107"/>
        <v>1115 Demonstration Waiver, Healthy Michigan, Block Grant, PA2</v>
      </c>
      <c r="K199" s="679" t="s">
        <v>1805</v>
      </c>
      <c r="L199" s="679" t="s">
        <v>1770</v>
      </c>
      <c r="M199" s="780" t="str">
        <f t="shared" si="108"/>
        <v>ST - Related to Trauma or Injury
Y4 - SAMHSA approved EBP for Co-occurring disorders</v>
      </c>
      <c r="N199" s="780" t="str">
        <f t="shared" si="109"/>
        <v xml:space="preserve">SFY 22 - HF for SUD is removed
HD - Pregnant/Parenting Women's Program
HH - Integrated Mental Health and Substance Abuse
</v>
      </c>
      <c r="O199" s="34"/>
    </row>
    <row r="200" spans="1:15" s="38" customFormat="1" ht="15" customHeight="1">
      <c r="A200" s="790" t="e">
        <f>#REF!</f>
        <v>#REF!</v>
      </c>
      <c r="B200" s="826" t="e">
        <f>#REF!</f>
        <v>#REF!</v>
      </c>
      <c r="C200" s="679" t="e">
        <f>#REF!</f>
        <v>#REF!</v>
      </c>
      <c r="D200" s="780" t="e">
        <f>#REF!</f>
        <v>#REF!</v>
      </c>
      <c r="E200" s="673" t="e">
        <f>#REF!</f>
        <v>#REF!</v>
      </c>
      <c r="F200" s="524" t="s">
        <v>134</v>
      </c>
      <c r="G200" s="524" t="s">
        <v>698</v>
      </c>
      <c r="H200" s="524" t="s">
        <v>625</v>
      </c>
      <c r="I200" s="780" t="str">
        <f t="shared" si="106"/>
        <v>Line
Professional</v>
      </c>
      <c r="J200" s="780" t="str">
        <f t="shared" si="107"/>
        <v>1115 Demonstration Waiver, Healthy Michigan, Block Grant, PA2</v>
      </c>
      <c r="K200" s="679" t="s">
        <v>1805</v>
      </c>
      <c r="L200" s="679" t="s">
        <v>1770</v>
      </c>
      <c r="M200" s="780" t="str">
        <f t="shared" si="108"/>
        <v>ST - Related to Trauma or Injury
Y4 - SAMHSA approved EBP for Co-occurring disorders</v>
      </c>
      <c r="N200" s="780" t="str">
        <f t="shared" si="109"/>
        <v xml:space="preserve">SFY 22 - HF for SUD is removed
HD - Pregnant/Parenting Women's Program
HH - Integrated Mental Health and Substance Abuse
</v>
      </c>
      <c r="O200" s="34"/>
    </row>
    <row r="201" spans="1:15" s="38" customFormat="1" ht="15" customHeight="1">
      <c r="A201" s="790" t="e">
        <f t="shared" si="102"/>
        <v>#REF!</v>
      </c>
      <c r="B201" s="826" t="e">
        <f t="shared" si="103"/>
        <v>#REF!</v>
      </c>
      <c r="C201" s="679" t="e">
        <f t="shared" si="104"/>
        <v>#REF!</v>
      </c>
      <c r="D201" s="780" t="e">
        <f t="shared" si="105"/>
        <v>#REF!</v>
      </c>
      <c r="E201" s="673" t="e">
        <f t="shared" si="105"/>
        <v>#REF!</v>
      </c>
      <c r="F201" s="205" t="s">
        <v>143</v>
      </c>
      <c r="G201" s="205" t="s">
        <v>694</v>
      </c>
      <c r="H201" s="524" t="s">
        <v>625</v>
      </c>
      <c r="I201" s="780" t="str">
        <f t="shared" si="106"/>
        <v>Line
Professional</v>
      </c>
      <c r="J201" s="780" t="str">
        <f t="shared" si="107"/>
        <v>1115 Demonstration Waiver, Healthy Michigan, Block Grant, PA2</v>
      </c>
      <c r="K201" s="679" t="s">
        <v>1805</v>
      </c>
      <c r="L201" s="679" t="s">
        <v>1770</v>
      </c>
      <c r="M201" s="780" t="str">
        <f t="shared" si="108"/>
        <v>ST - Related to Trauma or Injury
Y4 - SAMHSA approved EBP for Co-occurring disorders</v>
      </c>
      <c r="N201" s="780" t="str">
        <f t="shared" si="109"/>
        <v xml:space="preserve">SFY 22 - HF for SUD is removed
HD - Pregnant/Parenting Women's Program
HH - Integrated Mental Health and Substance Abuse
</v>
      </c>
      <c r="O201" s="34"/>
    </row>
    <row r="202" spans="1:15" s="38" customFormat="1" ht="15" customHeight="1">
      <c r="A202" s="790" t="e">
        <f t="shared" si="102"/>
        <v>#REF!</v>
      </c>
      <c r="B202" s="826" t="e">
        <f t="shared" si="103"/>
        <v>#REF!</v>
      </c>
      <c r="C202" s="679" t="e">
        <f t="shared" si="104"/>
        <v>#REF!</v>
      </c>
      <c r="D202" s="780" t="e">
        <f t="shared" si="105"/>
        <v>#REF!</v>
      </c>
      <c r="E202" s="673" t="e">
        <f t="shared" si="105"/>
        <v>#REF!</v>
      </c>
      <c r="F202" s="524" t="s">
        <v>144</v>
      </c>
      <c r="G202" s="524" t="s">
        <v>697</v>
      </c>
      <c r="H202" s="524" t="s">
        <v>625</v>
      </c>
      <c r="I202" s="780" t="str">
        <f t="shared" si="106"/>
        <v>Line
Professional</v>
      </c>
      <c r="J202" s="780" t="str">
        <f t="shared" si="107"/>
        <v>1115 Demonstration Waiver, Healthy Michigan, Block Grant, PA2</v>
      </c>
      <c r="K202" s="679" t="s">
        <v>1805</v>
      </c>
      <c r="L202" s="679" t="s">
        <v>1770</v>
      </c>
      <c r="M202" s="780" t="str">
        <f t="shared" si="108"/>
        <v>ST - Related to Trauma or Injury
Y4 - SAMHSA approved EBP for Co-occurring disorders</v>
      </c>
      <c r="N202" s="780" t="str">
        <f t="shared" si="109"/>
        <v xml:space="preserve">SFY 22 - HF for SUD is removed
HD - Pregnant/Parenting Women's Program
HH - Integrated Mental Health and Substance Abuse
</v>
      </c>
      <c r="O202" s="34"/>
    </row>
    <row r="203" spans="1:15" s="38" customFormat="1" ht="15" customHeight="1" thickBot="1">
      <c r="A203" s="790" t="e">
        <f t="shared" si="102"/>
        <v>#REF!</v>
      </c>
      <c r="B203" s="826" t="e">
        <f t="shared" si="103"/>
        <v>#REF!</v>
      </c>
      <c r="C203" s="679" t="e">
        <f t="shared" si="104"/>
        <v>#REF!</v>
      </c>
      <c r="D203" s="780" t="e">
        <f t="shared" si="105"/>
        <v>#REF!</v>
      </c>
      <c r="E203" s="673" t="e">
        <f t="shared" si="105"/>
        <v>#REF!</v>
      </c>
      <c r="F203" s="205" t="s">
        <v>141</v>
      </c>
      <c r="G203" s="205" t="s">
        <v>694</v>
      </c>
      <c r="H203" s="524" t="s">
        <v>625</v>
      </c>
      <c r="I203" s="780" t="str">
        <f t="shared" si="106"/>
        <v>Line
Professional</v>
      </c>
      <c r="J203" s="780" t="str">
        <f t="shared" si="107"/>
        <v>1115 Demonstration Waiver, Healthy Michigan, Block Grant, PA2</v>
      </c>
      <c r="K203" s="679" t="s">
        <v>1805</v>
      </c>
      <c r="L203" s="679" t="s">
        <v>1770</v>
      </c>
      <c r="M203" s="780" t="str">
        <f t="shared" si="108"/>
        <v>ST - Related to Trauma or Injury
Y4 - SAMHSA approved EBP for Co-occurring disorders</v>
      </c>
      <c r="N203" s="780" t="str">
        <f t="shared" si="109"/>
        <v xml:space="preserve">SFY 22 - HF for SUD is removed
HD - Pregnant/Parenting Women's Program
HH - Integrated Mental Health and Substance Abuse
</v>
      </c>
      <c r="O203" s="34"/>
    </row>
    <row r="204" spans="1:15" ht="147.75" customHeight="1" thickBot="1">
      <c r="A204" s="509">
        <v>90836</v>
      </c>
      <c r="B204" s="609" t="s">
        <v>2346</v>
      </c>
      <c r="C204" s="503" t="s">
        <v>676</v>
      </c>
      <c r="D204" s="505" t="s">
        <v>147</v>
      </c>
      <c r="E204" s="503" t="s">
        <v>132</v>
      </c>
      <c r="F204" s="519" t="s">
        <v>145</v>
      </c>
      <c r="G204" s="519" t="s">
        <v>701</v>
      </c>
      <c r="H204" s="32" t="s">
        <v>1825</v>
      </c>
      <c r="I204" s="505" t="s">
        <v>148</v>
      </c>
      <c r="J204" s="505" t="s">
        <v>129</v>
      </c>
      <c r="K204" s="519" t="s">
        <v>1805</v>
      </c>
      <c r="L204" s="514" t="s">
        <v>2674</v>
      </c>
      <c r="M204" s="541"/>
      <c r="N204" s="536"/>
    </row>
    <row r="205" spans="1:15" ht="33.75" customHeight="1">
      <c r="A205" s="721">
        <v>90837</v>
      </c>
      <c r="B205" s="723" t="s">
        <v>2343</v>
      </c>
      <c r="C205" s="650" t="s">
        <v>728</v>
      </c>
      <c r="D205" s="661" t="s">
        <v>58</v>
      </c>
      <c r="E205" s="686" t="s">
        <v>2486</v>
      </c>
      <c r="F205" s="519" t="s">
        <v>145</v>
      </c>
      <c r="G205" s="519" t="s">
        <v>701</v>
      </c>
      <c r="H205" s="179" t="s">
        <v>1825</v>
      </c>
      <c r="I205" s="661" t="s">
        <v>148</v>
      </c>
      <c r="J205" s="661" t="s">
        <v>129</v>
      </c>
      <c r="K205" s="650" t="s">
        <v>1805</v>
      </c>
      <c r="L205" s="686" t="s">
        <v>2674</v>
      </c>
      <c r="M205" s="712" t="s">
        <v>2195</v>
      </c>
      <c r="N205" s="712" t="s">
        <v>2593</v>
      </c>
    </row>
    <row r="206" spans="1:15" ht="45" customHeight="1">
      <c r="A206" s="696">
        <f t="shared" ref="A206:A213" si="110">A205</f>
        <v>90837</v>
      </c>
      <c r="B206" s="724" t="str">
        <f t="shared" ref="B206:B213" si="111">B205</f>
        <v>Therapy (mental health) Child &amp; Adult, Individual</v>
      </c>
      <c r="C206" s="637" t="str">
        <f t="shared" ref="C206:C213" si="112">C205</f>
        <v>Psychotherapy, 60 minutes with individual and/or
family member</v>
      </c>
      <c r="D206" s="652" t="str">
        <f t="shared" ref="D206:E213" si="113">D205</f>
        <v>Encounter</v>
      </c>
      <c r="E206" s="637"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6" s="515" t="s">
        <v>577</v>
      </c>
      <c r="G206" s="515" t="s">
        <v>692</v>
      </c>
      <c r="H206" s="180" t="s">
        <v>1825</v>
      </c>
      <c r="I206" s="652" t="str">
        <f t="shared" ref="I206:I213" si="114">I205</f>
        <v>Line
Professional</v>
      </c>
      <c r="J206" s="652" t="str">
        <f t="shared" ref="J206:J213" si="115">J205</f>
        <v>State Plan, Healthy Michigan, EPSDT</v>
      </c>
      <c r="K206" s="637" t="s">
        <v>1805</v>
      </c>
      <c r="L206" s="637" t="s">
        <v>1770</v>
      </c>
      <c r="M206" s="713" t="str">
        <f t="shared" ref="M206:M213" si="116">M205</f>
        <v>ST - Related to Trauma or Injury 
Y1 - Prolonged Exposure Therapy (PET)
Y2 - Dialectical Behavior Therapy (DBT) for adolescents
Y3 - Parent Management Training Oregon Model
Y4 - SAMHSA approved EBP for Co-occurring disorders</v>
      </c>
      <c r="N206" s="713" t="str">
        <f t="shared" ref="N206:N213" si="117">N205</f>
        <v xml:space="preserve">HH - Integrated Mental Health and Substance Abuse
</v>
      </c>
    </row>
    <row r="207" spans="1:15" ht="51" customHeight="1">
      <c r="A207" s="696">
        <f t="shared" si="110"/>
        <v>90837</v>
      </c>
      <c r="B207" s="724" t="str">
        <f t="shared" si="111"/>
        <v>Therapy (mental health) Child &amp; Adult, Individual</v>
      </c>
      <c r="C207" s="637" t="str">
        <f t="shared" si="112"/>
        <v>Psychotherapy, 60 minutes with individual and/or
family member</v>
      </c>
      <c r="D207" s="652" t="str">
        <f t="shared" si="113"/>
        <v>Encounter</v>
      </c>
      <c r="E207" s="637"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7" s="515" t="s">
        <v>138</v>
      </c>
      <c r="G207" s="515" t="s">
        <v>703</v>
      </c>
      <c r="H207" s="551" t="s">
        <v>1825</v>
      </c>
      <c r="I207" s="652" t="str">
        <f t="shared" si="114"/>
        <v>Line
Professional</v>
      </c>
      <c r="J207" s="652" t="str">
        <f t="shared" si="115"/>
        <v>State Plan, Healthy Michigan, EPSDT</v>
      </c>
      <c r="K207" s="637" t="s">
        <v>1805</v>
      </c>
      <c r="L207" s="637" t="s">
        <v>1770</v>
      </c>
      <c r="M207" s="713" t="str">
        <f t="shared" si="116"/>
        <v>ST - Related to Trauma or Injury 
Y1 - Prolonged Exposure Therapy (PET)
Y2 - Dialectical Behavior Therapy (DBT) for adolescents
Y3 - Parent Management Training Oregon Model
Y4 - SAMHSA approved EBP for Co-occurring disorders</v>
      </c>
      <c r="N207" s="713" t="str">
        <f t="shared" si="117"/>
        <v xml:space="preserve">HH - Integrated Mental Health and Substance Abuse
</v>
      </c>
    </row>
    <row r="208" spans="1:15" ht="60.75" customHeight="1">
      <c r="A208" s="696">
        <f t="shared" si="110"/>
        <v>90837</v>
      </c>
      <c r="B208" s="724" t="str">
        <f t="shared" si="111"/>
        <v>Therapy (mental health) Child &amp; Adult, Individual</v>
      </c>
      <c r="C208" s="637" t="str">
        <f t="shared" si="112"/>
        <v>Psychotherapy, 60 minutes with individual and/or
family member</v>
      </c>
      <c r="D208" s="652" t="str">
        <f t="shared" si="113"/>
        <v>Encounter</v>
      </c>
      <c r="E208" s="637"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8" s="204" t="s">
        <v>149</v>
      </c>
      <c r="G208" s="204" t="s">
        <v>703</v>
      </c>
      <c r="H208" s="551" t="s">
        <v>1825</v>
      </c>
      <c r="I208" s="652" t="str">
        <f t="shared" si="114"/>
        <v>Line
Professional</v>
      </c>
      <c r="J208" s="652" t="str">
        <f t="shared" si="115"/>
        <v>State Plan, Healthy Michigan, EPSDT</v>
      </c>
      <c r="K208" s="637" t="s">
        <v>1805</v>
      </c>
      <c r="L208" s="637" t="s">
        <v>1770</v>
      </c>
      <c r="M208" s="713" t="str">
        <f t="shared" si="116"/>
        <v>ST - Related to Trauma or Injury 
Y1 - Prolonged Exposure Therapy (PET)
Y2 - Dialectical Behavior Therapy (DBT) for adolescents
Y3 - Parent Management Training Oregon Model
Y4 - SAMHSA approved EBP for Co-occurring disorders</v>
      </c>
      <c r="N208" s="713" t="str">
        <f t="shared" si="117"/>
        <v xml:space="preserve">HH - Integrated Mental Health and Substance Abuse
</v>
      </c>
    </row>
    <row r="209" spans="1:15" ht="64.5" customHeight="1">
      <c r="A209" s="696">
        <f t="shared" si="110"/>
        <v>90837</v>
      </c>
      <c r="B209" s="724" t="str">
        <f t="shared" si="111"/>
        <v>Therapy (mental health) Child &amp; Adult, Individual</v>
      </c>
      <c r="C209" s="637" t="str">
        <f t="shared" si="112"/>
        <v>Psychotherapy, 60 minutes with individual and/or
family member</v>
      </c>
      <c r="D209" s="652" t="str">
        <f t="shared" si="113"/>
        <v>Encounter</v>
      </c>
      <c r="E209" s="637" t="str">
        <f>E208</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9" s="204" t="s">
        <v>140</v>
      </c>
      <c r="G209" s="204" t="s">
        <v>703</v>
      </c>
      <c r="H209" s="551" t="s">
        <v>1825</v>
      </c>
      <c r="I209" s="652" t="str">
        <f t="shared" si="114"/>
        <v>Line
Professional</v>
      </c>
      <c r="J209" s="652" t="str">
        <f t="shared" si="115"/>
        <v>State Plan, Healthy Michigan, EPSDT</v>
      </c>
      <c r="K209" s="637" t="s">
        <v>1805</v>
      </c>
      <c r="L209" s="637" t="s">
        <v>1770</v>
      </c>
      <c r="M209" s="713" t="str">
        <f t="shared" si="116"/>
        <v>ST - Related to Trauma or Injury 
Y1 - Prolonged Exposure Therapy (PET)
Y2 - Dialectical Behavior Therapy (DBT) for adolescents
Y3 - Parent Management Training Oregon Model
Y4 - SAMHSA approved EBP for Co-occurring disorders</v>
      </c>
      <c r="N209" s="713" t="str">
        <f t="shared" si="117"/>
        <v xml:space="preserve">HH - Integrated Mental Health and Substance Abuse
</v>
      </c>
    </row>
    <row r="210" spans="1:15" ht="60.75" customHeight="1">
      <c r="A210" s="696">
        <f t="shared" si="110"/>
        <v>90837</v>
      </c>
      <c r="B210" s="724" t="str">
        <f t="shared" si="111"/>
        <v>Therapy (mental health) Child &amp; Adult, Individual</v>
      </c>
      <c r="C210" s="637" t="str">
        <f t="shared" si="112"/>
        <v>Psychotherapy, 60 minutes with individual and/or
family member</v>
      </c>
      <c r="D210" s="652" t="str">
        <f t="shared" si="113"/>
        <v>Encounter</v>
      </c>
      <c r="E210" s="637"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0" s="515" t="s">
        <v>134</v>
      </c>
      <c r="G210" s="515" t="s">
        <v>698</v>
      </c>
      <c r="H210" s="551" t="s">
        <v>625</v>
      </c>
      <c r="I210" s="652" t="str">
        <f t="shared" si="114"/>
        <v>Line
Professional</v>
      </c>
      <c r="J210" s="652" t="str">
        <f t="shared" si="115"/>
        <v>State Plan, Healthy Michigan, EPSDT</v>
      </c>
      <c r="K210" s="637" t="s">
        <v>1805</v>
      </c>
      <c r="L210" s="637" t="s">
        <v>1770</v>
      </c>
      <c r="M210" s="713" t="str">
        <f t="shared" si="116"/>
        <v>ST - Related to Trauma or Injury 
Y1 - Prolonged Exposure Therapy (PET)
Y2 - Dialectical Behavior Therapy (DBT) for adolescents
Y3 - Parent Management Training Oregon Model
Y4 - SAMHSA approved EBP for Co-occurring disorders</v>
      </c>
      <c r="N210" s="713" t="str">
        <f t="shared" si="117"/>
        <v xml:space="preserve">HH - Integrated Mental Health and Substance Abuse
</v>
      </c>
    </row>
    <row r="211" spans="1:15" ht="60.75" customHeight="1">
      <c r="A211" s="696">
        <f t="shared" si="110"/>
        <v>90837</v>
      </c>
      <c r="B211" s="724" t="str">
        <f t="shared" si="111"/>
        <v>Therapy (mental health) Child &amp; Adult, Individual</v>
      </c>
      <c r="C211" s="637" t="str">
        <f t="shared" si="112"/>
        <v>Psychotherapy, 60 minutes with individual and/or
family member</v>
      </c>
      <c r="D211" s="652" t="str">
        <f t="shared" si="113"/>
        <v>Encounter</v>
      </c>
      <c r="E211" s="637"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1" s="515" t="s">
        <v>143</v>
      </c>
      <c r="G211" s="515" t="s">
        <v>694</v>
      </c>
      <c r="H211" s="551" t="s">
        <v>625</v>
      </c>
      <c r="I211" s="652" t="str">
        <f t="shared" si="114"/>
        <v>Line
Professional</v>
      </c>
      <c r="J211" s="652" t="str">
        <f t="shared" si="115"/>
        <v>State Plan, Healthy Michigan, EPSDT</v>
      </c>
      <c r="K211" s="637" t="s">
        <v>1805</v>
      </c>
      <c r="L211" s="637" t="s">
        <v>1770</v>
      </c>
      <c r="M211" s="713" t="str">
        <f t="shared" si="116"/>
        <v>ST - Related to Trauma or Injury 
Y1 - Prolonged Exposure Therapy (PET)
Y2 - Dialectical Behavior Therapy (DBT) for adolescents
Y3 - Parent Management Training Oregon Model
Y4 - SAMHSA approved EBP for Co-occurring disorders</v>
      </c>
      <c r="N211" s="713" t="str">
        <f t="shared" si="117"/>
        <v xml:space="preserve">HH - Integrated Mental Health and Substance Abuse
</v>
      </c>
    </row>
    <row r="212" spans="1:15" ht="80.25" customHeight="1">
      <c r="A212" s="696">
        <f>A210</f>
        <v>90837</v>
      </c>
      <c r="B212" s="724" t="e">
        <f>#REF!</f>
        <v>#REF!</v>
      </c>
      <c r="C212" s="637" t="e">
        <f>#REF!</f>
        <v>#REF!</v>
      </c>
      <c r="D212" s="652" t="e">
        <f>#REF!</f>
        <v>#REF!</v>
      </c>
      <c r="E212" s="637" t="e">
        <f>#REF!</f>
        <v>#REF!</v>
      </c>
      <c r="F212" s="281" t="s">
        <v>144</v>
      </c>
      <c r="G212" s="204" t="s">
        <v>697</v>
      </c>
      <c r="H212" s="551" t="s">
        <v>625</v>
      </c>
      <c r="I212" s="652" t="str">
        <f t="shared" si="114"/>
        <v>Line
Professional</v>
      </c>
      <c r="J212" s="652" t="str">
        <f t="shared" si="115"/>
        <v>State Plan, Healthy Michigan, EPSDT</v>
      </c>
      <c r="K212" s="637" t="s">
        <v>1805</v>
      </c>
      <c r="L212" s="637" t="s">
        <v>1770</v>
      </c>
      <c r="M212" s="713" t="str">
        <f t="shared" si="116"/>
        <v>ST - Related to Trauma or Injury 
Y1 - Prolonged Exposure Therapy (PET)
Y2 - Dialectical Behavior Therapy (DBT) for adolescents
Y3 - Parent Management Training Oregon Model
Y4 - SAMHSA approved EBP for Co-occurring disorders</v>
      </c>
      <c r="N212" s="713" t="str">
        <f t="shared" si="117"/>
        <v xml:space="preserve">HH - Integrated Mental Health and Substance Abuse
</v>
      </c>
    </row>
    <row r="213" spans="1:15" ht="81" customHeight="1" thickBot="1">
      <c r="A213" s="722">
        <f t="shared" si="110"/>
        <v>90837</v>
      </c>
      <c r="B213" s="725" t="e">
        <f t="shared" si="111"/>
        <v>#REF!</v>
      </c>
      <c r="C213" s="654" t="e">
        <f t="shared" si="112"/>
        <v>#REF!</v>
      </c>
      <c r="D213" s="653" t="e">
        <f t="shared" si="113"/>
        <v>#REF!</v>
      </c>
      <c r="E213" s="654" t="e">
        <f>E212</f>
        <v>#REF!</v>
      </c>
      <c r="F213" s="517" t="s">
        <v>141</v>
      </c>
      <c r="G213" s="517" t="s">
        <v>694</v>
      </c>
      <c r="H213" s="534" t="s">
        <v>625</v>
      </c>
      <c r="I213" s="653" t="str">
        <f t="shared" si="114"/>
        <v>Line
Professional</v>
      </c>
      <c r="J213" s="653" t="str">
        <f t="shared" si="115"/>
        <v>State Plan, Healthy Michigan, EPSDT</v>
      </c>
      <c r="K213" s="654" t="s">
        <v>1805</v>
      </c>
      <c r="L213" s="654" t="s">
        <v>1770</v>
      </c>
      <c r="M213" s="705" t="str">
        <f t="shared" si="116"/>
        <v>ST - Related to Trauma or Injury 
Y1 - Prolonged Exposure Therapy (PET)
Y2 - Dialectical Behavior Therapy (DBT) for adolescents
Y3 - Parent Management Training Oregon Model
Y4 - SAMHSA approved EBP for Co-occurring disorders</v>
      </c>
      <c r="N213" s="705" t="str">
        <f t="shared" si="117"/>
        <v xml:space="preserve">HH - Integrated Mental Health and Substance Abuse
</v>
      </c>
    </row>
    <row r="214" spans="1:15" s="39" customFormat="1" ht="25.5" customHeight="1">
      <c r="A214" s="917">
        <v>90837</v>
      </c>
      <c r="B214" s="825" t="s">
        <v>387</v>
      </c>
      <c r="C214" s="672" t="s">
        <v>1027</v>
      </c>
      <c r="D214" s="778" t="s">
        <v>58</v>
      </c>
      <c r="E214" s="687" t="s">
        <v>2132</v>
      </c>
      <c r="F214" s="523" t="s">
        <v>145</v>
      </c>
      <c r="G214" s="523" t="s">
        <v>701</v>
      </c>
      <c r="H214" s="523" t="s">
        <v>1825</v>
      </c>
      <c r="I214" s="778" t="s">
        <v>148</v>
      </c>
      <c r="J214" s="778" t="s">
        <v>557</v>
      </c>
      <c r="K214" s="672" t="s">
        <v>1805</v>
      </c>
      <c r="L214" s="687" t="s">
        <v>2491</v>
      </c>
      <c r="M214" s="688" t="s">
        <v>2332</v>
      </c>
      <c r="N214" s="688" t="s">
        <v>2589</v>
      </c>
      <c r="O214" s="34"/>
    </row>
    <row r="215" spans="1:15" s="39" customFormat="1" ht="25.5" customHeight="1">
      <c r="A215" s="918">
        <f t="shared" ref="A215:A222" si="118">A214</f>
        <v>90837</v>
      </c>
      <c r="B215" s="826" t="str">
        <f t="shared" ref="B215:B222" si="119">B214</f>
        <v>Substance Abuse: Outpatient Care</v>
      </c>
      <c r="C215" s="673" t="str">
        <f t="shared" ref="C215:C222" si="120">C214</f>
        <v>90837: Psychotherapy, 60 minutes with individual and/or family member</v>
      </c>
      <c r="D215" s="711" t="str">
        <f t="shared" ref="D215:E222" si="121">D214</f>
        <v>Encounter</v>
      </c>
      <c r="E215" s="673" t="str">
        <f t="shared" si="121"/>
        <v xml:space="preserve">For psychotherapy (908xx series codes): SATS Only Master's prepared with appropriate licensure and working under appropriate supervision may provide services.  </v>
      </c>
      <c r="F215" s="524" t="s">
        <v>577</v>
      </c>
      <c r="G215" s="524" t="s">
        <v>692</v>
      </c>
      <c r="H215" s="524" t="s">
        <v>1825</v>
      </c>
      <c r="I215" s="711" t="str">
        <f t="shared" ref="I215:I222" si="122">I214</f>
        <v>Line
Professional</v>
      </c>
      <c r="J215" s="711" t="str">
        <f t="shared" ref="J215:J222" si="123">J214</f>
        <v>1115 Demonstration Waiver, Healthy Michigan, Block Grant, PA2</v>
      </c>
      <c r="K215" s="673" t="s">
        <v>1805</v>
      </c>
      <c r="L215" s="673" t="s">
        <v>1770</v>
      </c>
      <c r="M215" s="711" t="str">
        <f t="shared" ref="M215:M222" si="124">M214</f>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15" s="711" t="str">
        <f t="shared" ref="N215:N222" si="125">N214</f>
        <v xml:space="preserve">SFY 22 - HF for SUD is removed
HD - Pregnant/Parenting Women's Program
HH - Integrated Mental Health and Substance Abuse
</v>
      </c>
      <c r="O215" s="34"/>
    </row>
    <row r="216" spans="1:15" s="39" customFormat="1" ht="45.75" customHeight="1">
      <c r="A216" s="918">
        <f t="shared" si="118"/>
        <v>90837</v>
      </c>
      <c r="B216" s="826" t="str">
        <f t="shared" si="119"/>
        <v>Substance Abuse: Outpatient Care</v>
      </c>
      <c r="C216" s="673" t="str">
        <f t="shared" si="120"/>
        <v>90837: Psychotherapy, 60 minutes with individual and/or family member</v>
      </c>
      <c r="D216" s="711" t="str">
        <f t="shared" si="121"/>
        <v>Encounter</v>
      </c>
      <c r="E216" s="673" t="str">
        <f t="shared" si="121"/>
        <v xml:space="preserve">For psychotherapy (908xx series codes): SATS Only Master's prepared with appropriate licensure and working under appropriate supervision may provide services.  </v>
      </c>
      <c r="F216" s="524" t="s">
        <v>138</v>
      </c>
      <c r="G216" s="205" t="s">
        <v>703</v>
      </c>
      <c r="H216" s="524" t="s">
        <v>1825</v>
      </c>
      <c r="I216" s="711" t="str">
        <f t="shared" si="122"/>
        <v>Line
Professional</v>
      </c>
      <c r="J216" s="711" t="str">
        <f t="shared" si="123"/>
        <v>1115 Demonstration Waiver, Healthy Michigan, Block Grant, PA2</v>
      </c>
      <c r="K216" s="673" t="s">
        <v>1805</v>
      </c>
      <c r="L216" s="673" t="s">
        <v>1770</v>
      </c>
      <c r="M216" s="71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16" s="711" t="str">
        <f t="shared" si="125"/>
        <v xml:space="preserve">SFY 22 - HF for SUD is removed
HD - Pregnant/Parenting Women's Program
HH - Integrated Mental Health and Substance Abuse
</v>
      </c>
      <c r="O216" s="34"/>
    </row>
    <row r="217" spans="1:15" s="39" customFormat="1" ht="39" customHeight="1">
      <c r="A217" s="918">
        <f t="shared" si="118"/>
        <v>90837</v>
      </c>
      <c r="B217" s="826" t="str">
        <f t="shared" si="119"/>
        <v>Substance Abuse: Outpatient Care</v>
      </c>
      <c r="C217" s="673" t="str">
        <f t="shared" si="120"/>
        <v>90837: Psychotherapy, 60 minutes with individual and/or family member</v>
      </c>
      <c r="D217" s="711" t="str">
        <f t="shared" si="121"/>
        <v>Encounter</v>
      </c>
      <c r="E217" s="673" t="str">
        <f t="shared" si="121"/>
        <v xml:space="preserve">For psychotherapy (908xx series codes): SATS Only Master's prepared with appropriate licensure and working under appropriate supervision may provide services.  </v>
      </c>
      <c r="F217" s="524" t="s">
        <v>149</v>
      </c>
      <c r="G217" s="205" t="s">
        <v>703</v>
      </c>
      <c r="H217" s="524" t="s">
        <v>1825</v>
      </c>
      <c r="I217" s="711" t="str">
        <f t="shared" si="122"/>
        <v>Line
Professional</v>
      </c>
      <c r="J217" s="711" t="str">
        <f t="shared" si="123"/>
        <v>1115 Demonstration Waiver, Healthy Michigan, Block Grant, PA2</v>
      </c>
      <c r="K217" s="673" t="s">
        <v>1805</v>
      </c>
      <c r="L217" s="673" t="s">
        <v>1770</v>
      </c>
      <c r="M217" s="71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17" s="711" t="str">
        <f t="shared" si="125"/>
        <v xml:space="preserve">SFY 22 - HF for SUD is removed
HD - Pregnant/Parenting Women's Program
HH - Integrated Mental Health and Substance Abuse
</v>
      </c>
      <c r="O217" s="34"/>
    </row>
    <row r="218" spans="1:15" s="39" customFormat="1" ht="40.5" customHeight="1">
      <c r="A218" s="918">
        <f t="shared" si="118"/>
        <v>90837</v>
      </c>
      <c r="B218" s="826" t="str">
        <f t="shared" si="119"/>
        <v>Substance Abuse: Outpatient Care</v>
      </c>
      <c r="C218" s="673" t="str">
        <f t="shared" si="120"/>
        <v>90837: Psychotherapy, 60 minutes with individual and/or family member</v>
      </c>
      <c r="D218" s="711" t="str">
        <f t="shared" si="121"/>
        <v>Encounter</v>
      </c>
      <c r="E218" s="673" t="str">
        <f t="shared" si="121"/>
        <v xml:space="preserve">For psychotherapy (908xx series codes): SATS Only Master's prepared with appropriate licensure and working under appropriate supervision may provide services.  </v>
      </c>
      <c r="F218" s="524" t="s">
        <v>140</v>
      </c>
      <c r="G218" s="205" t="s">
        <v>703</v>
      </c>
      <c r="H218" s="524" t="s">
        <v>1825</v>
      </c>
      <c r="I218" s="711" t="str">
        <f t="shared" si="122"/>
        <v>Line
Professional</v>
      </c>
      <c r="J218" s="711" t="str">
        <f t="shared" si="123"/>
        <v>1115 Demonstration Waiver, Healthy Michigan, Block Grant, PA2</v>
      </c>
      <c r="K218" s="673" t="s">
        <v>1805</v>
      </c>
      <c r="L218" s="673" t="s">
        <v>1770</v>
      </c>
      <c r="M218" s="71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18" s="711" t="str">
        <f t="shared" si="125"/>
        <v xml:space="preserve">SFY 22 - HF for SUD is removed
HD - Pregnant/Parenting Women's Program
HH - Integrated Mental Health and Substance Abuse
</v>
      </c>
      <c r="O218" s="34"/>
    </row>
    <row r="219" spans="1:15" s="39" customFormat="1" ht="28.5" customHeight="1">
      <c r="A219" s="918">
        <f t="shared" si="118"/>
        <v>90837</v>
      </c>
      <c r="B219" s="826" t="str">
        <f t="shared" si="119"/>
        <v>Substance Abuse: Outpatient Care</v>
      </c>
      <c r="C219" s="673" t="str">
        <f t="shared" si="120"/>
        <v>90837: Psychotherapy, 60 minutes with individual and/or family member</v>
      </c>
      <c r="D219" s="711" t="str">
        <f t="shared" si="121"/>
        <v>Encounter</v>
      </c>
      <c r="E219" s="673" t="str">
        <f t="shared" si="121"/>
        <v xml:space="preserve">For psychotherapy (908xx series codes): SATS Only Master's prepared with appropriate licensure and working under appropriate supervision may provide services.  </v>
      </c>
      <c r="F219" s="524" t="s">
        <v>134</v>
      </c>
      <c r="G219" s="524" t="s">
        <v>698</v>
      </c>
      <c r="H219" s="524" t="s">
        <v>625</v>
      </c>
      <c r="I219" s="711" t="str">
        <f t="shared" si="122"/>
        <v>Line
Professional</v>
      </c>
      <c r="J219" s="711" t="str">
        <f t="shared" si="123"/>
        <v>1115 Demonstration Waiver, Healthy Michigan, Block Grant, PA2</v>
      </c>
      <c r="K219" s="673" t="s">
        <v>1805</v>
      </c>
      <c r="L219" s="673" t="s">
        <v>1770</v>
      </c>
      <c r="M219" s="71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19" s="711" t="str">
        <f t="shared" si="125"/>
        <v xml:space="preserve">SFY 22 - HF for SUD is removed
HD - Pregnant/Parenting Women's Program
HH - Integrated Mental Health and Substance Abuse
</v>
      </c>
      <c r="O219" s="34"/>
    </row>
    <row r="220" spans="1:15" s="39" customFormat="1" ht="28.5" customHeight="1">
      <c r="A220" s="918">
        <f t="shared" si="118"/>
        <v>90837</v>
      </c>
      <c r="B220" s="826" t="str">
        <f t="shared" si="119"/>
        <v>Substance Abuse: Outpatient Care</v>
      </c>
      <c r="C220" s="673" t="str">
        <f t="shared" si="120"/>
        <v>90837: Psychotherapy, 60 minutes with individual and/or family member</v>
      </c>
      <c r="D220" s="711" t="str">
        <f t="shared" si="121"/>
        <v>Encounter</v>
      </c>
      <c r="E220" s="673" t="str">
        <f t="shared" si="121"/>
        <v xml:space="preserve">For psychotherapy (908xx series codes): SATS Only Master's prepared with appropriate licensure and working under appropriate supervision may provide services.  </v>
      </c>
      <c r="F220" s="205" t="s">
        <v>143</v>
      </c>
      <c r="G220" s="205" t="s">
        <v>694</v>
      </c>
      <c r="H220" s="524" t="s">
        <v>625</v>
      </c>
      <c r="I220" s="711" t="str">
        <f t="shared" si="122"/>
        <v>Line
Professional</v>
      </c>
      <c r="J220" s="711" t="str">
        <f t="shared" si="123"/>
        <v>1115 Demonstration Waiver, Healthy Michigan, Block Grant, PA2</v>
      </c>
      <c r="K220" s="673" t="s">
        <v>1805</v>
      </c>
      <c r="L220" s="673" t="s">
        <v>1770</v>
      </c>
      <c r="M220" s="71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20" s="711" t="str">
        <f t="shared" si="125"/>
        <v xml:space="preserve">SFY 22 - HF for SUD is removed
HD - Pregnant/Parenting Women's Program
HH - Integrated Mental Health and Substance Abuse
</v>
      </c>
      <c r="O220" s="34"/>
    </row>
    <row r="221" spans="1:15" s="39" customFormat="1" ht="35.25" customHeight="1">
      <c r="A221" s="918">
        <f t="shared" si="118"/>
        <v>90837</v>
      </c>
      <c r="B221" s="826" t="str">
        <f t="shared" si="119"/>
        <v>Substance Abuse: Outpatient Care</v>
      </c>
      <c r="C221" s="673" t="str">
        <f t="shared" si="120"/>
        <v>90837: Psychotherapy, 60 minutes with individual and/or family member</v>
      </c>
      <c r="D221" s="711" t="str">
        <f t="shared" si="121"/>
        <v>Encounter</v>
      </c>
      <c r="E221" s="673" t="str">
        <f t="shared" si="121"/>
        <v xml:space="preserve">For psychotherapy (908xx series codes): SATS Only Master's prepared with appropriate licensure and working under appropriate supervision may provide services.  </v>
      </c>
      <c r="F221" s="524" t="s">
        <v>144</v>
      </c>
      <c r="G221" s="524" t="s">
        <v>697</v>
      </c>
      <c r="H221" s="524" t="s">
        <v>625</v>
      </c>
      <c r="I221" s="711" t="str">
        <f t="shared" si="122"/>
        <v>Line
Professional</v>
      </c>
      <c r="J221" s="711" t="str">
        <f t="shared" si="123"/>
        <v>1115 Demonstration Waiver, Healthy Michigan, Block Grant, PA2</v>
      </c>
      <c r="K221" s="673" t="s">
        <v>1805</v>
      </c>
      <c r="L221" s="673" t="s">
        <v>1770</v>
      </c>
      <c r="M221" s="71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21" s="711" t="str">
        <f t="shared" si="125"/>
        <v xml:space="preserve">SFY 22 - HF for SUD is removed
HD - Pregnant/Parenting Women's Program
HH - Integrated Mental Health and Substance Abuse
</v>
      </c>
      <c r="O221" s="34"/>
    </row>
    <row r="222" spans="1:15" s="39" customFormat="1" ht="38.25" customHeight="1" thickBot="1">
      <c r="A222" s="918">
        <f t="shared" si="118"/>
        <v>90837</v>
      </c>
      <c r="B222" s="826" t="str">
        <f t="shared" si="119"/>
        <v>Substance Abuse: Outpatient Care</v>
      </c>
      <c r="C222" s="673" t="str">
        <f t="shared" si="120"/>
        <v>90837: Psychotherapy, 60 minutes with individual and/or family member</v>
      </c>
      <c r="D222" s="711" t="str">
        <f t="shared" si="121"/>
        <v>Encounter</v>
      </c>
      <c r="E222" s="673" t="str">
        <f t="shared" si="121"/>
        <v xml:space="preserve">For psychotherapy (908xx series codes): SATS Only Master's prepared with appropriate licensure and working under appropriate supervision may provide services.  </v>
      </c>
      <c r="F222" s="205" t="s">
        <v>141</v>
      </c>
      <c r="G222" s="205" t="s">
        <v>694</v>
      </c>
      <c r="H222" s="524" t="s">
        <v>625</v>
      </c>
      <c r="I222" s="711" t="str">
        <f t="shared" si="122"/>
        <v>Line
Professional</v>
      </c>
      <c r="J222" s="711" t="str">
        <f t="shared" si="123"/>
        <v>1115 Demonstration Waiver, Healthy Michigan, Block Grant, PA2</v>
      </c>
      <c r="K222" s="673" t="s">
        <v>1805</v>
      </c>
      <c r="L222" s="673" t="s">
        <v>1770</v>
      </c>
      <c r="M222" s="71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22" s="711" t="str">
        <f t="shared" si="125"/>
        <v xml:space="preserve">SFY 22 - HF for SUD is removed
HD - Pregnant/Parenting Women's Program
HH - Integrated Mental Health and Substance Abuse
</v>
      </c>
      <c r="O222" s="34"/>
    </row>
    <row r="223" spans="1:15" ht="195" customHeight="1" thickBot="1">
      <c r="A223" s="509">
        <v>90838</v>
      </c>
      <c r="B223" s="507" t="s">
        <v>130</v>
      </c>
      <c r="C223" s="503" t="s">
        <v>269</v>
      </c>
      <c r="D223" s="505" t="s">
        <v>151</v>
      </c>
      <c r="E223" s="503" t="s">
        <v>132</v>
      </c>
      <c r="F223" s="519" t="s">
        <v>145</v>
      </c>
      <c r="G223" s="519" t="s">
        <v>701</v>
      </c>
      <c r="H223" s="32" t="s">
        <v>1825</v>
      </c>
      <c r="I223" s="505" t="s">
        <v>148</v>
      </c>
      <c r="J223" s="505" t="s">
        <v>129</v>
      </c>
      <c r="K223" s="519" t="s">
        <v>1805</v>
      </c>
      <c r="L223" s="514" t="s">
        <v>2674</v>
      </c>
      <c r="M223" s="536" t="s">
        <v>1474</v>
      </c>
      <c r="N223" s="536"/>
    </row>
    <row r="224" spans="1:15" ht="29.25" customHeight="1">
      <c r="A224" s="721">
        <v>90839</v>
      </c>
      <c r="B224" s="723" t="s">
        <v>284</v>
      </c>
      <c r="C224" s="650" t="s">
        <v>285</v>
      </c>
      <c r="D224" s="661" t="s">
        <v>58</v>
      </c>
      <c r="E224" s="650" t="s">
        <v>286</v>
      </c>
      <c r="F224" s="519" t="s">
        <v>145</v>
      </c>
      <c r="G224" s="519" t="s">
        <v>701</v>
      </c>
      <c r="H224" s="179" t="s">
        <v>1825</v>
      </c>
      <c r="I224" s="661" t="s">
        <v>148</v>
      </c>
      <c r="J224" s="661" t="s">
        <v>129</v>
      </c>
      <c r="K224" s="650" t="s">
        <v>1805</v>
      </c>
      <c r="L224" s="650" t="s">
        <v>1773</v>
      </c>
      <c r="M224" s="712" t="s">
        <v>2195</v>
      </c>
      <c r="N224" s="712" t="s">
        <v>2592</v>
      </c>
    </row>
    <row r="225" spans="1:14" ht="29.25" customHeight="1">
      <c r="A225" s="696">
        <f t="shared" ref="A225:A232" si="126">A224</f>
        <v>90839</v>
      </c>
      <c r="B225" s="724" t="str">
        <f t="shared" ref="B225:B232" si="127">B224</f>
        <v>Crisis Intervention</v>
      </c>
      <c r="C225" s="637" t="str">
        <f t="shared" ref="C225:C232" si="128">C224</f>
        <v>Psychotherapy for crisis; first 60 minutes</v>
      </c>
      <c r="D225" s="652" t="str">
        <f t="shared" ref="D225:D232" si="129">D224</f>
        <v>Encounter</v>
      </c>
      <c r="E225" s="637" t="str">
        <f t="shared" ref="E225:E232" si="130">E224</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5" s="515" t="s">
        <v>577</v>
      </c>
      <c r="G225" s="515" t="s">
        <v>692</v>
      </c>
      <c r="H225" s="180" t="s">
        <v>1825</v>
      </c>
      <c r="I225" s="652" t="str">
        <f t="shared" ref="I225:I232" si="131">I224</f>
        <v>Line
Professional</v>
      </c>
      <c r="J225" s="652" t="str">
        <f t="shared" ref="J225:J232" si="132">J224</f>
        <v>State Plan, Healthy Michigan, EPSDT</v>
      </c>
      <c r="K225" s="637" t="s">
        <v>1805</v>
      </c>
      <c r="L225" s="637" t="s">
        <v>1773</v>
      </c>
      <c r="M225" s="713" t="str">
        <f t="shared" ref="M225:M232" si="133">M224</f>
        <v>ST - Related to Trauma or Injury 
Y1 - Prolonged Exposure Therapy (PET)
Y2 - Dialectical Behavior Therapy (DBT) for adolescents
Y3 - Parent Management Training Oregon Model
Y4 - SAMHSA approved EBP for Co-occurring disorders</v>
      </c>
      <c r="N225" s="713" t="str">
        <f t="shared" ref="N225:N232" si="134">N224</f>
        <v xml:space="preserve">HH - Integrated Mental Health and Substance Abuse
</v>
      </c>
    </row>
    <row r="226" spans="1:14" ht="29.25" customHeight="1">
      <c r="A226" s="696">
        <f t="shared" si="126"/>
        <v>90839</v>
      </c>
      <c r="B226" s="724" t="str">
        <f t="shared" si="127"/>
        <v>Crisis Intervention</v>
      </c>
      <c r="C226" s="637" t="str">
        <f t="shared" si="128"/>
        <v>Psychotherapy for crisis; first 60 minutes</v>
      </c>
      <c r="D226" s="652" t="str">
        <f t="shared" si="129"/>
        <v>Encounter</v>
      </c>
      <c r="E226" s="637"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6" s="515" t="s">
        <v>134</v>
      </c>
      <c r="G226" s="515" t="s">
        <v>698</v>
      </c>
      <c r="H226" s="515" t="s">
        <v>625</v>
      </c>
      <c r="I226" s="652" t="str">
        <f t="shared" si="131"/>
        <v>Line
Professional</v>
      </c>
      <c r="J226" s="652" t="str">
        <f t="shared" si="132"/>
        <v>State Plan, Healthy Michigan, EPSDT</v>
      </c>
      <c r="K226" s="637" t="s">
        <v>1805</v>
      </c>
      <c r="L226" s="637" t="s">
        <v>1773</v>
      </c>
      <c r="M226" s="713" t="str">
        <f t="shared" si="133"/>
        <v>ST - Related to Trauma or Injury 
Y1 - Prolonged Exposure Therapy (PET)
Y2 - Dialectical Behavior Therapy (DBT) for adolescents
Y3 - Parent Management Training Oregon Model
Y4 - SAMHSA approved EBP for Co-occurring disorders</v>
      </c>
      <c r="N226" s="713" t="str">
        <f t="shared" si="134"/>
        <v xml:space="preserve">HH - Integrated Mental Health and Substance Abuse
</v>
      </c>
    </row>
    <row r="227" spans="1:14" ht="29.25" customHeight="1">
      <c r="A227" s="696">
        <f t="shared" si="126"/>
        <v>90839</v>
      </c>
      <c r="B227" s="724" t="str">
        <f t="shared" si="127"/>
        <v>Crisis Intervention</v>
      </c>
      <c r="C227" s="637" t="str">
        <f t="shared" si="128"/>
        <v>Psychotherapy for crisis; first 60 minutes</v>
      </c>
      <c r="D227" s="652" t="str">
        <f t="shared" si="129"/>
        <v>Encounter</v>
      </c>
      <c r="E227" s="637"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7" s="204" t="s">
        <v>141</v>
      </c>
      <c r="G227" s="204" t="s">
        <v>694</v>
      </c>
      <c r="H227" s="515" t="s">
        <v>625</v>
      </c>
      <c r="I227" s="652" t="str">
        <f t="shared" si="131"/>
        <v>Line
Professional</v>
      </c>
      <c r="J227" s="652" t="str">
        <f t="shared" si="132"/>
        <v>State Plan, Healthy Michigan, EPSDT</v>
      </c>
      <c r="K227" s="637" t="s">
        <v>1805</v>
      </c>
      <c r="L227" s="637" t="s">
        <v>1773</v>
      </c>
      <c r="M227" s="713" t="str">
        <f t="shared" si="133"/>
        <v>ST - Related to Trauma or Injury 
Y1 - Prolonged Exposure Therapy (PET)
Y2 - Dialectical Behavior Therapy (DBT) for adolescents
Y3 - Parent Management Training Oregon Model
Y4 - SAMHSA approved EBP for Co-occurring disorders</v>
      </c>
      <c r="N227" s="713" t="str">
        <f t="shared" si="134"/>
        <v xml:space="preserve">HH - Integrated Mental Health and Substance Abuse
</v>
      </c>
    </row>
    <row r="228" spans="1:14" ht="29.25" customHeight="1">
      <c r="A228" s="696">
        <f t="shared" si="126"/>
        <v>90839</v>
      </c>
      <c r="B228" s="724" t="str">
        <f t="shared" si="127"/>
        <v>Crisis Intervention</v>
      </c>
      <c r="C228" s="637" t="str">
        <f t="shared" si="128"/>
        <v>Psychotherapy for crisis; first 60 minutes</v>
      </c>
      <c r="D228" s="652" t="str">
        <f t="shared" si="129"/>
        <v>Encounter</v>
      </c>
      <c r="E228" s="637"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8" s="204" t="s">
        <v>143</v>
      </c>
      <c r="G228" s="204" t="s">
        <v>694</v>
      </c>
      <c r="H228" s="515" t="s">
        <v>625</v>
      </c>
      <c r="I228" s="652" t="str">
        <f t="shared" si="131"/>
        <v>Line
Professional</v>
      </c>
      <c r="J228" s="652" t="str">
        <f t="shared" si="132"/>
        <v>State Plan, Healthy Michigan, EPSDT</v>
      </c>
      <c r="K228" s="637" t="s">
        <v>1805</v>
      </c>
      <c r="L228" s="637" t="s">
        <v>1773</v>
      </c>
      <c r="M228" s="713" t="str">
        <f t="shared" si="133"/>
        <v>ST - Related to Trauma or Injury 
Y1 - Prolonged Exposure Therapy (PET)
Y2 - Dialectical Behavior Therapy (DBT) for adolescents
Y3 - Parent Management Training Oregon Model
Y4 - SAMHSA approved EBP for Co-occurring disorders</v>
      </c>
      <c r="N228" s="713" t="str">
        <f t="shared" si="134"/>
        <v xml:space="preserve">HH - Integrated Mental Health and Substance Abuse
</v>
      </c>
    </row>
    <row r="229" spans="1:14" ht="29.25" customHeight="1">
      <c r="A229" s="696">
        <f t="shared" si="126"/>
        <v>90839</v>
      </c>
      <c r="B229" s="724" t="str">
        <f t="shared" si="127"/>
        <v>Crisis Intervention</v>
      </c>
      <c r="C229" s="637" t="str">
        <f t="shared" si="128"/>
        <v>Psychotherapy for crisis; first 60 minutes</v>
      </c>
      <c r="D229" s="652" t="str">
        <f t="shared" si="129"/>
        <v>Encounter</v>
      </c>
      <c r="E229" s="637"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9" s="515" t="s">
        <v>720</v>
      </c>
      <c r="G229" s="515" t="s">
        <v>693</v>
      </c>
      <c r="H229" s="515" t="s">
        <v>625</v>
      </c>
      <c r="I229" s="652" t="str">
        <f t="shared" si="131"/>
        <v>Line
Professional</v>
      </c>
      <c r="J229" s="652" t="str">
        <f t="shared" si="132"/>
        <v>State Plan, Healthy Michigan, EPSDT</v>
      </c>
      <c r="K229" s="637" t="s">
        <v>1805</v>
      </c>
      <c r="L229" s="637" t="s">
        <v>1773</v>
      </c>
      <c r="M229" s="713" t="str">
        <f t="shared" si="133"/>
        <v>ST - Related to Trauma or Injury 
Y1 - Prolonged Exposure Therapy (PET)
Y2 - Dialectical Behavior Therapy (DBT) for adolescents
Y3 - Parent Management Training Oregon Model
Y4 - SAMHSA approved EBP for Co-occurring disorders</v>
      </c>
      <c r="N229" s="713" t="str">
        <f t="shared" si="134"/>
        <v xml:space="preserve">HH - Integrated Mental Health and Substance Abuse
</v>
      </c>
    </row>
    <row r="230" spans="1:14" ht="29.25" customHeight="1">
      <c r="A230" s="696">
        <f>A228</f>
        <v>90839</v>
      </c>
      <c r="B230" s="724" t="str">
        <f t="shared" si="127"/>
        <v>Crisis Intervention</v>
      </c>
      <c r="C230" s="637" t="str">
        <f t="shared" si="128"/>
        <v>Psychotherapy for crisis; first 60 minutes</v>
      </c>
      <c r="D230" s="652" t="str">
        <f t="shared" si="129"/>
        <v>Encounter</v>
      </c>
      <c r="E230" s="637"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0" s="515" t="s">
        <v>144</v>
      </c>
      <c r="G230" s="515" t="s">
        <v>697</v>
      </c>
      <c r="H230" s="515" t="s">
        <v>625</v>
      </c>
      <c r="I230" s="652" t="str">
        <f t="shared" si="131"/>
        <v>Line
Professional</v>
      </c>
      <c r="J230" s="652" t="str">
        <f t="shared" si="132"/>
        <v>State Plan, Healthy Michigan, EPSDT</v>
      </c>
      <c r="K230" s="637" t="s">
        <v>1805</v>
      </c>
      <c r="L230" s="637" t="s">
        <v>1773</v>
      </c>
      <c r="M230" s="713" t="str">
        <f t="shared" si="133"/>
        <v>ST - Related to Trauma or Injury 
Y1 - Prolonged Exposure Therapy (PET)
Y2 - Dialectical Behavior Therapy (DBT) for adolescents
Y3 - Parent Management Training Oregon Model
Y4 - SAMHSA approved EBP for Co-occurring disorders</v>
      </c>
      <c r="N230" s="713" t="str">
        <f t="shared" si="134"/>
        <v xml:space="preserve">HH - Integrated Mental Health and Substance Abuse
</v>
      </c>
    </row>
    <row r="231" spans="1:14" ht="29.25" customHeight="1">
      <c r="A231" s="696">
        <f t="shared" si="126"/>
        <v>90839</v>
      </c>
      <c r="B231" s="724" t="str">
        <f t="shared" si="127"/>
        <v>Crisis Intervention</v>
      </c>
      <c r="C231" s="637" t="str">
        <f t="shared" si="128"/>
        <v>Psychotherapy for crisis; first 60 minutes</v>
      </c>
      <c r="D231" s="652" t="str">
        <f t="shared" si="129"/>
        <v>Encounter</v>
      </c>
      <c r="E231" s="637"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1" s="515" t="s">
        <v>134</v>
      </c>
      <c r="G231" s="515" t="s">
        <v>695</v>
      </c>
      <c r="H231" s="515" t="s">
        <v>625</v>
      </c>
      <c r="I231" s="652" t="str">
        <f t="shared" si="131"/>
        <v>Line
Professional</v>
      </c>
      <c r="J231" s="652" t="str">
        <f t="shared" si="132"/>
        <v>State Plan, Healthy Michigan, EPSDT</v>
      </c>
      <c r="K231" s="637" t="s">
        <v>1805</v>
      </c>
      <c r="L231" s="637" t="s">
        <v>1773</v>
      </c>
      <c r="M231" s="713" t="str">
        <f t="shared" si="133"/>
        <v>ST - Related to Trauma or Injury 
Y1 - Prolonged Exposure Therapy (PET)
Y2 - Dialectical Behavior Therapy (DBT) for adolescents
Y3 - Parent Management Training Oregon Model
Y4 - SAMHSA approved EBP for Co-occurring disorders</v>
      </c>
      <c r="N231" s="713" t="str">
        <f t="shared" si="134"/>
        <v xml:space="preserve">HH - Integrated Mental Health and Substance Abuse
</v>
      </c>
    </row>
    <row r="232" spans="1:14" ht="29.25" customHeight="1" thickBot="1">
      <c r="A232" s="722">
        <f t="shared" si="126"/>
        <v>90839</v>
      </c>
      <c r="B232" s="725" t="str">
        <f t="shared" si="127"/>
        <v>Crisis Intervention</v>
      </c>
      <c r="C232" s="654" t="str">
        <f t="shared" si="128"/>
        <v>Psychotherapy for crisis; first 60 minutes</v>
      </c>
      <c r="D232" s="653" t="str">
        <f t="shared" si="129"/>
        <v>Encounter</v>
      </c>
      <c r="E232" s="654"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2" s="517" t="s">
        <v>617</v>
      </c>
      <c r="G232" s="517" t="s">
        <v>696</v>
      </c>
      <c r="H232" s="517" t="s">
        <v>1825</v>
      </c>
      <c r="I232" s="653" t="str">
        <f t="shared" si="131"/>
        <v>Line
Professional</v>
      </c>
      <c r="J232" s="653" t="str">
        <f t="shared" si="132"/>
        <v>State Plan, Healthy Michigan, EPSDT</v>
      </c>
      <c r="K232" s="654" t="s">
        <v>1805</v>
      </c>
      <c r="L232" s="654" t="s">
        <v>1773</v>
      </c>
      <c r="M232" s="705" t="str">
        <f t="shared" si="133"/>
        <v>ST - Related to Trauma or Injury 
Y1 - Prolonged Exposure Therapy (PET)
Y2 - Dialectical Behavior Therapy (DBT) for adolescents
Y3 - Parent Management Training Oregon Model
Y4 - SAMHSA approved EBP for Co-occurring disorders</v>
      </c>
      <c r="N232" s="705" t="str">
        <f t="shared" si="134"/>
        <v xml:space="preserve">HH - Integrated Mental Health and Substance Abuse
</v>
      </c>
    </row>
    <row r="233" spans="1:14" ht="27" customHeight="1">
      <c r="A233" s="721">
        <v>90840</v>
      </c>
      <c r="B233" s="723" t="s">
        <v>284</v>
      </c>
      <c r="C233" s="650" t="s">
        <v>447</v>
      </c>
      <c r="D233" s="661" t="s">
        <v>58</v>
      </c>
      <c r="E233" s="650" t="s">
        <v>286</v>
      </c>
      <c r="F233" s="519" t="s">
        <v>145</v>
      </c>
      <c r="G233" s="519" t="s">
        <v>701</v>
      </c>
      <c r="H233" s="519" t="s">
        <v>1825</v>
      </c>
      <c r="I233" s="661" t="s">
        <v>148</v>
      </c>
      <c r="J233" s="661" t="s">
        <v>129</v>
      </c>
      <c r="K233" s="650" t="s">
        <v>1805</v>
      </c>
      <c r="L233" s="650" t="s">
        <v>1773</v>
      </c>
      <c r="M233" s="712" t="s">
        <v>2196</v>
      </c>
      <c r="N233" s="712" t="s">
        <v>2592</v>
      </c>
    </row>
    <row r="234" spans="1:14" ht="27" customHeight="1">
      <c r="A234" s="696">
        <f t="shared" ref="A234:A241" si="135">A233</f>
        <v>90840</v>
      </c>
      <c r="B234" s="724" t="str">
        <f t="shared" ref="B234:B241" si="136">B233</f>
        <v>Crisis Intervention</v>
      </c>
      <c r="C234" s="637" t="str">
        <f t="shared" ref="C234:C241" si="137">C233</f>
        <v>Psychotherapy for crisis; each additional 30 minutes (Add-on code only)</v>
      </c>
      <c r="D234" s="652" t="str">
        <f t="shared" ref="D234:D241" si="138">D233</f>
        <v>Encounter</v>
      </c>
      <c r="E234" s="637" t="str">
        <f t="shared" ref="E234:E241" si="139">E233</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4" s="515" t="s">
        <v>577</v>
      </c>
      <c r="G234" s="515" t="s">
        <v>692</v>
      </c>
      <c r="H234" s="515" t="s">
        <v>1825</v>
      </c>
      <c r="I234" s="652" t="str">
        <f t="shared" ref="I234:I241" si="140">I233</f>
        <v>Line
Professional</v>
      </c>
      <c r="J234" s="652" t="str">
        <f t="shared" ref="J234:J241" si="141">J233</f>
        <v>State Plan, Healthy Michigan, EPSDT</v>
      </c>
      <c r="K234" s="637" t="s">
        <v>1805</v>
      </c>
      <c r="L234" s="637" t="s">
        <v>1773</v>
      </c>
      <c r="M234" s="713" t="str">
        <f t="shared" ref="M234:M241" si="142">M233</f>
        <v>Y1 - Prolonged Exposure Therapy (PET)
Y2 - Dialectical Behavior Therapy (DBT) for adolescents
Y3 - Parent Management Training Oregon Model
Y4 - SAMHSA approved EBP for Co-occurring disorders</v>
      </c>
      <c r="N234" s="713" t="str">
        <f t="shared" ref="N234:N241" si="143">N233</f>
        <v xml:space="preserve">HH - Integrated Mental Health and Substance Abuse
</v>
      </c>
    </row>
    <row r="235" spans="1:14" ht="27" customHeight="1">
      <c r="A235" s="696">
        <f t="shared" si="135"/>
        <v>90840</v>
      </c>
      <c r="B235" s="724" t="str">
        <f t="shared" si="136"/>
        <v>Crisis Intervention</v>
      </c>
      <c r="C235" s="637" t="str">
        <f t="shared" si="137"/>
        <v>Psychotherapy for crisis; each additional 30 minutes (Add-on code only)</v>
      </c>
      <c r="D235" s="652" t="str">
        <f t="shared" si="138"/>
        <v>Encounter</v>
      </c>
      <c r="E235" s="637"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5" s="515" t="s">
        <v>134</v>
      </c>
      <c r="G235" s="515" t="s">
        <v>698</v>
      </c>
      <c r="H235" s="515" t="s">
        <v>625</v>
      </c>
      <c r="I235" s="652" t="str">
        <f t="shared" si="140"/>
        <v>Line
Professional</v>
      </c>
      <c r="J235" s="652" t="str">
        <f t="shared" si="141"/>
        <v>State Plan, Healthy Michigan, EPSDT</v>
      </c>
      <c r="K235" s="637" t="s">
        <v>1805</v>
      </c>
      <c r="L235" s="637" t="s">
        <v>1773</v>
      </c>
      <c r="M235" s="713" t="str">
        <f t="shared" si="142"/>
        <v>Y1 - Prolonged Exposure Therapy (PET)
Y2 - Dialectical Behavior Therapy (DBT) for adolescents
Y3 - Parent Management Training Oregon Model
Y4 - SAMHSA approved EBP for Co-occurring disorders</v>
      </c>
      <c r="N235" s="713" t="str">
        <f t="shared" si="143"/>
        <v xml:space="preserve">HH - Integrated Mental Health and Substance Abuse
</v>
      </c>
    </row>
    <row r="236" spans="1:14" ht="27" customHeight="1">
      <c r="A236" s="696">
        <f t="shared" si="135"/>
        <v>90840</v>
      </c>
      <c r="B236" s="724" t="str">
        <f t="shared" si="136"/>
        <v>Crisis Intervention</v>
      </c>
      <c r="C236" s="637" t="str">
        <f t="shared" si="137"/>
        <v>Psychotherapy for crisis; each additional 30 minutes (Add-on code only)</v>
      </c>
      <c r="D236" s="652" t="str">
        <f t="shared" si="138"/>
        <v>Encounter</v>
      </c>
      <c r="E236" s="637"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6" s="204" t="s">
        <v>141</v>
      </c>
      <c r="G236" s="204" t="s">
        <v>694</v>
      </c>
      <c r="H236" s="515" t="s">
        <v>625</v>
      </c>
      <c r="I236" s="652" t="str">
        <f t="shared" si="140"/>
        <v>Line
Professional</v>
      </c>
      <c r="J236" s="652" t="str">
        <f t="shared" si="141"/>
        <v>State Plan, Healthy Michigan, EPSDT</v>
      </c>
      <c r="K236" s="637" t="s">
        <v>1805</v>
      </c>
      <c r="L236" s="637" t="s">
        <v>1773</v>
      </c>
      <c r="M236" s="713" t="str">
        <f t="shared" si="142"/>
        <v>Y1 - Prolonged Exposure Therapy (PET)
Y2 - Dialectical Behavior Therapy (DBT) for adolescents
Y3 - Parent Management Training Oregon Model
Y4 - SAMHSA approved EBP for Co-occurring disorders</v>
      </c>
      <c r="N236" s="713" t="str">
        <f t="shared" si="143"/>
        <v xml:space="preserve">HH - Integrated Mental Health and Substance Abuse
</v>
      </c>
    </row>
    <row r="237" spans="1:14" ht="27" customHeight="1">
      <c r="A237" s="696">
        <f t="shared" si="135"/>
        <v>90840</v>
      </c>
      <c r="B237" s="724" t="str">
        <f t="shared" si="136"/>
        <v>Crisis Intervention</v>
      </c>
      <c r="C237" s="637" t="str">
        <f t="shared" si="137"/>
        <v>Psychotherapy for crisis; each additional 30 minutes (Add-on code only)</v>
      </c>
      <c r="D237" s="652" t="str">
        <f t="shared" si="138"/>
        <v>Encounter</v>
      </c>
      <c r="E237" s="637"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7" s="204" t="s">
        <v>143</v>
      </c>
      <c r="G237" s="204" t="s">
        <v>694</v>
      </c>
      <c r="H237" s="515" t="s">
        <v>625</v>
      </c>
      <c r="I237" s="652" t="str">
        <f t="shared" si="140"/>
        <v>Line
Professional</v>
      </c>
      <c r="J237" s="652" t="str">
        <f t="shared" si="141"/>
        <v>State Plan, Healthy Michigan, EPSDT</v>
      </c>
      <c r="K237" s="637" t="s">
        <v>1805</v>
      </c>
      <c r="L237" s="637" t="s">
        <v>1773</v>
      </c>
      <c r="M237" s="713" t="str">
        <f t="shared" si="142"/>
        <v>Y1 - Prolonged Exposure Therapy (PET)
Y2 - Dialectical Behavior Therapy (DBT) for adolescents
Y3 - Parent Management Training Oregon Model
Y4 - SAMHSA approved EBP for Co-occurring disorders</v>
      </c>
      <c r="N237" s="713" t="str">
        <f t="shared" si="143"/>
        <v xml:space="preserve">HH - Integrated Mental Health and Substance Abuse
</v>
      </c>
    </row>
    <row r="238" spans="1:14" ht="27" customHeight="1">
      <c r="A238" s="696">
        <f>A237</f>
        <v>90840</v>
      </c>
      <c r="B238" s="724" t="str">
        <f t="shared" si="136"/>
        <v>Crisis Intervention</v>
      </c>
      <c r="C238" s="637" t="str">
        <f t="shared" si="137"/>
        <v>Psychotherapy for crisis; each additional 30 minutes (Add-on code only)</v>
      </c>
      <c r="D238" s="652" t="str">
        <f t="shared" si="138"/>
        <v>Encounter</v>
      </c>
      <c r="E238" s="637"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8" s="515" t="s">
        <v>720</v>
      </c>
      <c r="G238" s="515" t="s">
        <v>693</v>
      </c>
      <c r="H238" s="515" t="s">
        <v>625</v>
      </c>
      <c r="I238" s="652" t="str">
        <f t="shared" si="140"/>
        <v>Line
Professional</v>
      </c>
      <c r="J238" s="652" t="str">
        <f t="shared" si="141"/>
        <v>State Plan, Healthy Michigan, EPSDT</v>
      </c>
      <c r="K238" s="637" t="s">
        <v>1805</v>
      </c>
      <c r="L238" s="637" t="s">
        <v>1773</v>
      </c>
      <c r="M238" s="713" t="str">
        <f t="shared" si="142"/>
        <v>Y1 - Prolonged Exposure Therapy (PET)
Y2 - Dialectical Behavior Therapy (DBT) for adolescents
Y3 - Parent Management Training Oregon Model
Y4 - SAMHSA approved EBP for Co-occurring disorders</v>
      </c>
      <c r="N238" s="713" t="str">
        <f t="shared" si="143"/>
        <v xml:space="preserve">HH - Integrated Mental Health and Substance Abuse
</v>
      </c>
    </row>
    <row r="239" spans="1:14" ht="27" customHeight="1">
      <c r="A239" s="696">
        <f>A237</f>
        <v>90840</v>
      </c>
      <c r="B239" s="724" t="str">
        <f t="shared" si="136"/>
        <v>Crisis Intervention</v>
      </c>
      <c r="C239" s="637" t="str">
        <f t="shared" si="137"/>
        <v>Psychotherapy for crisis; each additional 30 minutes (Add-on code only)</v>
      </c>
      <c r="D239" s="652" t="str">
        <f t="shared" si="138"/>
        <v>Encounter</v>
      </c>
      <c r="E239" s="637"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9" s="515" t="s">
        <v>144</v>
      </c>
      <c r="G239" s="515" t="s">
        <v>697</v>
      </c>
      <c r="H239" s="515" t="s">
        <v>625</v>
      </c>
      <c r="I239" s="652" t="str">
        <f t="shared" si="140"/>
        <v>Line
Professional</v>
      </c>
      <c r="J239" s="652" t="str">
        <f t="shared" si="141"/>
        <v>State Plan, Healthy Michigan, EPSDT</v>
      </c>
      <c r="K239" s="637" t="s">
        <v>1805</v>
      </c>
      <c r="L239" s="637" t="s">
        <v>1773</v>
      </c>
      <c r="M239" s="713" t="str">
        <f t="shared" si="142"/>
        <v>Y1 - Prolonged Exposure Therapy (PET)
Y2 - Dialectical Behavior Therapy (DBT) for adolescents
Y3 - Parent Management Training Oregon Model
Y4 - SAMHSA approved EBP for Co-occurring disorders</v>
      </c>
      <c r="N239" s="713" t="str">
        <f t="shared" si="143"/>
        <v xml:space="preserve">HH - Integrated Mental Health and Substance Abuse
</v>
      </c>
    </row>
    <row r="240" spans="1:14" ht="27" customHeight="1">
      <c r="A240" s="696">
        <f t="shared" si="135"/>
        <v>90840</v>
      </c>
      <c r="B240" s="724" t="str">
        <f t="shared" si="136"/>
        <v>Crisis Intervention</v>
      </c>
      <c r="C240" s="637" t="str">
        <f t="shared" si="137"/>
        <v>Psychotherapy for crisis; each additional 30 minutes (Add-on code only)</v>
      </c>
      <c r="D240" s="652" t="str">
        <f t="shared" si="138"/>
        <v>Encounter</v>
      </c>
      <c r="E240" s="637"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0" s="515" t="s">
        <v>134</v>
      </c>
      <c r="G240" s="515" t="s">
        <v>695</v>
      </c>
      <c r="H240" s="515" t="s">
        <v>625</v>
      </c>
      <c r="I240" s="652" t="str">
        <f t="shared" si="140"/>
        <v>Line
Professional</v>
      </c>
      <c r="J240" s="652" t="str">
        <f t="shared" si="141"/>
        <v>State Plan, Healthy Michigan, EPSDT</v>
      </c>
      <c r="K240" s="637" t="s">
        <v>1805</v>
      </c>
      <c r="L240" s="637" t="s">
        <v>1773</v>
      </c>
      <c r="M240" s="713" t="str">
        <f t="shared" si="142"/>
        <v>Y1 - Prolonged Exposure Therapy (PET)
Y2 - Dialectical Behavior Therapy (DBT) for adolescents
Y3 - Parent Management Training Oregon Model
Y4 - SAMHSA approved EBP for Co-occurring disorders</v>
      </c>
      <c r="N240" s="713" t="str">
        <f t="shared" si="143"/>
        <v xml:space="preserve">HH - Integrated Mental Health and Substance Abuse
</v>
      </c>
    </row>
    <row r="241" spans="1:15" ht="27" customHeight="1" thickBot="1">
      <c r="A241" s="722">
        <f t="shared" si="135"/>
        <v>90840</v>
      </c>
      <c r="B241" s="725" t="str">
        <f t="shared" si="136"/>
        <v>Crisis Intervention</v>
      </c>
      <c r="C241" s="654" t="str">
        <f t="shared" si="137"/>
        <v>Psychotherapy for crisis; each additional 30 minutes (Add-on code only)</v>
      </c>
      <c r="D241" s="653" t="str">
        <f t="shared" si="138"/>
        <v>Encounter</v>
      </c>
      <c r="E241" s="654"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1" s="517" t="s">
        <v>617</v>
      </c>
      <c r="G241" s="517" t="s">
        <v>696</v>
      </c>
      <c r="H241" s="517" t="s">
        <v>1825</v>
      </c>
      <c r="I241" s="653" t="str">
        <f t="shared" si="140"/>
        <v>Line
Professional</v>
      </c>
      <c r="J241" s="653" t="str">
        <f t="shared" si="141"/>
        <v>State Plan, Healthy Michigan, EPSDT</v>
      </c>
      <c r="K241" s="654" t="s">
        <v>1805</v>
      </c>
      <c r="L241" s="654" t="s">
        <v>1773</v>
      </c>
      <c r="M241" s="705" t="str">
        <f t="shared" si="142"/>
        <v>Y1 - Prolonged Exposure Therapy (PET)
Y2 - Dialectical Behavior Therapy (DBT) for adolescents
Y3 - Parent Management Training Oregon Model
Y4 - SAMHSA approved EBP for Co-occurring disorders</v>
      </c>
      <c r="N241" s="705" t="str">
        <f t="shared" si="143"/>
        <v xml:space="preserve">HH - Integrated Mental Health and Substance Abuse
</v>
      </c>
    </row>
    <row r="242" spans="1:15" ht="48.75" customHeight="1">
      <c r="A242" s="721">
        <v>90846</v>
      </c>
      <c r="B242" s="723" t="s">
        <v>413</v>
      </c>
      <c r="C242" s="686" t="s">
        <v>2677</v>
      </c>
      <c r="D242" s="651" t="s">
        <v>2680</v>
      </c>
      <c r="E242" s="774" t="s">
        <v>414</v>
      </c>
      <c r="F242" s="519" t="s">
        <v>145</v>
      </c>
      <c r="G242" s="519" t="s">
        <v>701</v>
      </c>
      <c r="H242" s="519" t="s">
        <v>1825</v>
      </c>
      <c r="I242" s="661" t="s">
        <v>148</v>
      </c>
      <c r="J242" s="661" t="s">
        <v>129</v>
      </c>
      <c r="K242" s="650" t="s">
        <v>1805</v>
      </c>
      <c r="L242" s="686" t="s">
        <v>2674</v>
      </c>
      <c r="M242" s="651" t="s">
        <v>2393</v>
      </c>
      <c r="N242" s="651" t="s">
        <v>2593</v>
      </c>
    </row>
    <row r="243" spans="1:15" ht="45" customHeight="1">
      <c r="A243" s="696">
        <f t="shared" ref="A243:A248" si="144">A242</f>
        <v>90846</v>
      </c>
      <c r="B243" s="724" t="str">
        <f t="shared" ref="B243:B248" si="145">B242</f>
        <v>Therapy (mental health) Child &amp; Adult, Individual, Family, Group</v>
      </c>
      <c r="C243" s="637" t="str">
        <f t="shared" ref="C243:C248" si="146">C242</f>
        <v>Family psychotherapy (without patient present), per session 50 minutes
For 90846 and 90847 use modifier HA Y3 when reporting Parent Management Training Oregon Model.</v>
      </c>
      <c r="D243" s="652" t="str">
        <f t="shared" ref="D243:D248" si="147">D242</f>
        <v>Encounter
DT=1/day</v>
      </c>
      <c r="E243" s="637" t="str">
        <f t="shared" ref="E243:E248" si="148">E242</f>
        <v>Family therapy: Mental Health Professional, including a limited-licensed master’s social worker supervised by a licensed master’s social worker.</v>
      </c>
      <c r="F243" s="515" t="s">
        <v>577</v>
      </c>
      <c r="G243" s="515" t="s">
        <v>692</v>
      </c>
      <c r="H243" s="515" t="s">
        <v>1825</v>
      </c>
      <c r="I243" s="652" t="str">
        <f t="shared" ref="I243:I248" si="149">I242</f>
        <v>Line
Professional</v>
      </c>
      <c r="J243" s="652" t="str">
        <f t="shared" ref="J243:J248" si="150">J242</f>
        <v>State Plan, Healthy Michigan, EPSDT</v>
      </c>
      <c r="K243" s="637" t="s">
        <v>1805</v>
      </c>
      <c r="L243" s="637" t="s">
        <v>1770</v>
      </c>
      <c r="M243" s="655" t="str">
        <f>M242</f>
        <v xml:space="preserve">
Y2 - Dialectical Behavior Therapy (DBT) for adolescents
Y3 - Parent Management Training Oregon Model
Y4 - SAMHSA approved EBP for Co-occurring disorders
ST - Related to Trauma or Injury</v>
      </c>
      <c r="N243" s="652" t="str">
        <f t="shared" ref="N243:N248" si="151">N242</f>
        <v xml:space="preserve">HH - Integrated Mental Health and Substance Abuse
</v>
      </c>
    </row>
    <row r="244" spans="1:15" ht="42" customHeight="1">
      <c r="A244" s="696">
        <f t="shared" si="144"/>
        <v>90846</v>
      </c>
      <c r="B244" s="724" t="str">
        <f t="shared" si="145"/>
        <v>Therapy (mental health) Child &amp; Adult, Individual, Family, Group</v>
      </c>
      <c r="C244" s="637" t="str">
        <f t="shared" si="146"/>
        <v>Family psychotherapy (without patient present), per session 50 minutes
For 90846 and 90847 use modifier HA Y3 when reporting Parent Management Training Oregon Model.</v>
      </c>
      <c r="D244" s="652" t="str">
        <f t="shared" si="147"/>
        <v>Encounter
DT=1/day</v>
      </c>
      <c r="E244" s="637" t="str">
        <f t="shared" si="148"/>
        <v>Family therapy: Mental Health Professional, including a limited-licensed master’s social worker supervised by a licensed master’s social worker.</v>
      </c>
      <c r="F244" s="515" t="s">
        <v>134</v>
      </c>
      <c r="G244" s="515" t="s">
        <v>698</v>
      </c>
      <c r="H244" s="515" t="s">
        <v>625</v>
      </c>
      <c r="I244" s="652" t="str">
        <f t="shared" si="149"/>
        <v>Line
Professional</v>
      </c>
      <c r="J244" s="652" t="str">
        <f t="shared" si="150"/>
        <v>State Plan, Healthy Michigan, EPSDT</v>
      </c>
      <c r="K244" s="637" t="s">
        <v>1805</v>
      </c>
      <c r="L244" s="637" t="s">
        <v>1770</v>
      </c>
      <c r="M244" s="655" t="str">
        <f t="shared" ref="M244:M248" si="152">M243</f>
        <v xml:space="preserve">
Y2 - Dialectical Behavior Therapy (DBT) for adolescents
Y3 - Parent Management Training Oregon Model
Y4 - SAMHSA approved EBP for Co-occurring disorders
ST - Related to Trauma or Injury</v>
      </c>
      <c r="N244" s="652" t="str">
        <f t="shared" si="151"/>
        <v xml:space="preserve">HH - Integrated Mental Health and Substance Abuse
</v>
      </c>
    </row>
    <row r="245" spans="1:15" ht="37.5" customHeight="1">
      <c r="A245" s="696">
        <f t="shared" si="144"/>
        <v>90846</v>
      </c>
      <c r="B245" s="724" t="str">
        <f t="shared" si="145"/>
        <v>Therapy (mental health) Child &amp; Adult, Individual, Family, Group</v>
      </c>
      <c r="C245" s="637" t="str">
        <f t="shared" si="146"/>
        <v>Family psychotherapy (without patient present), per session 50 minutes
For 90846 and 90847 use modifier HA Y3 when reporting Parent Management Training Oregon Model.</v>
      </c>
      <c r="D245" s="652" t="str">
        <f t="shared" si="147"/>
        <v>Encounter
DT=1/day</v>
      </c>
      <c r="E245" s="637" t="str">
        <f t="shared" si="148"/>
        <v>Family therapy: Mental Health Professional, including a limited-licensed master’s social worker supervised by a licensed master’s social worker.</v>
      </c>
      <c r="F245" s="204" t="s">
        <v>141</v>
      </c>
      <c r="G245" s="204" t="s">
        <v>694</v>
      </c>
      <c r="H245" s="515" t="s">
        <v>625</v>
      </c>
      <c r="I245" s="652" t="str">
        <f t="shared" si="149"/>
        <v>Line
Professional</v>
      </c>
      <c r="J245" s="652" t="str">
        <f t="shared" si="150"/>
        <v>State Plan, Healthy Michigan, EPSDT</v>
      </c>
      <c r="K245" s="637" t="s">
        <v>1805</v>
      </c>
      <c r="L245" s="637" t="s">
        <v>1770</v>
      </c>
      <c r="M245" s="655" t="str">
        <f t="shared" si="152"/>
        <v xml:space="preserve">
Y2 - Dialectical Behavior Therapy (DBT) for adolescents
Y3 - Parent Management Training Oregon Model
Y4 - SAMHSA approved EBP for Co-occurring disorders
ST - Related to Trauma or Injury</v>
      </c>
      <c r="N245" s="652" t="str">
        <f t="shared" si="151"/>
        <v xml:space="preserve">HH - Integrated Mental Health and Substance Abuse
</v>
      </c>
    </row>
    <row r="246" spans="1:15" ht="48.75" customHeight="1">
      <c r="A246" s="696">
        <f t="shared" si="144"/>
        <v>90846</v>
      </c>
      <c r="B246" s="724" t="str">
        <f t="shared" si="145"/>
        <v>Therapy (mental health) Child &amp; Adult, Individual, Family, Group</v>
      </c>
      <c r="C246" s="637" t="str">
        <f t="shared" si="146"/>
        <v>Family psychotherapy (without patient present), per session 50 minutes
For 90846 and 90847 use modifier HA Y3 when reporting Parent Management Training Oregon Model.</v>
      </c>
      <c r="D246" s="652" t="str">
        <f t="shared" si="147"/>
        <v>Encounter
DT=1/day</v>
      </c>
      <c r="E246" s="637" t="str">
        <f t="shared" si="148"/>
        <v>Family therapy: Mental Health Professional, including a limited-licensed master’s social worker supervised by a licensed master’s social worker.</v>
      </c>
      <c r="F246" s="204" t="s">
        <v>143</v>
      </c>
      <c r="G246" s="204" t="s">
        <v>694</v>
      </c>
      <c r="H246" s="515" t="s">
        <v>625</v>
      </c>
      <c r="I246" s="652" t="str">
        <f t="shared" si="149"/>
        <v>Line
Professional</v>
      </c>
      <c r="J246" s="652" t="str">
        <f t="shared" si="150"/>
        <v>State Plan, Healthy Michigan, EPSDT</v>
      </c>
      <c r="K246" s="637" t="s">
        <v>1805</v>
      </c>
      <c r="L246" s="637" t="s">
        <v>1770</v>
      </c>
      <c r="M246" s="655" t="str">
        <f t="shared" si="152"/>
        <v xml:space="preserve">
Y2 - Dialectical Behavior Therapy (DBT) for adolescents
Y3 - Parent Management Training Oregon Model
Y4 - SAMHSA approved EBP for Co-occurring disorders
ST - Related to Trauma or Injury</v>
      </c>
      <c r="N246" s="652" t="str">
        <f t="shared" si="151"/>
        <v xml:space="preserve">HH - Integrated Mental Health and Substance Abuse
</v>
      </c>
    </row>
    <row r="247" spans="1:15" ht="43.5" customHeight="1">
      <c r="A247" s="696">
        <f t="shared" si="144"/>
        <v>90846</v>
      </c>
      <c r="B247" s="724" t="str">
        <f t="shared" si="145"/>
        <v>Therapy (mental health) Child &amp; Adult, Individual, Family, Group</v>
      </c>
      <c r="C247" s="637" t="str">
        <f t="shared" si="146"/>
        <v>Family psychotherapy (without patient present), per session 50 minutes
For 90846 and 90847 use modifier HA Y3 when reporting Parent Management Training Oregon Model.</v>
      </c>
      <c r="D247" s="652" t="str">
        <f t="shared" si="147"/>
        <v>Encounter
DT=1/day</v>
      </c>
      <c r="E247" s="637" t="str">
        <f t="shared" si="148"/>
        <v>Family therapy: Mental Health Professional, including a limited-licensed master’s social worker supervised by a licensed master’s social worker.</v>
      </c>
      <c r="F247" s="515" t="s">
        <v>144</v>
      </c>
      <c r="G247" s="515" t="s">
        <v>697</v>
      </c>
      <c r="H247" s="515" t="s">
        <v>625</v>
      </c>
      <c r="I247" s="652" t="str">
        <f t="shared" si="149"/>
        <v>Line
Professional</v>
      </c>
      <c r="J247" s="652" t="str">
        <f t="shared" si="150"/>
        <v>State Plan, Healthy Michigan, EPSDT</v>
      </c>
      <c r="K247" s="637" t="s">
        <v>1805</v>
      </c>
      <c r="L247" s="637" t="s">
        <v>1770</v>
      </c>
      <c r="M247" s="655" t="str">
        <f t="shared" si="152"/>
        <v xml:space="preserve">
Y2 - Dialectical Behavior Therapy (DBT) for adolescents
Y3 - Parent Management Training Oregon Model
Y4 - SAMHSA approved EBP for Co-occurring disorders
ST - Related to Trauma or Injury</v>
      </c>
      <c r="N247" s="652" t="str">
        <f t="shared" si="151"/>
        <v xml:space="preserve">HH - Integrated Mental Health and Substance Abuse
</v>
      </c>
    </row>
    <row r="248" spans="1:15" ht="28.35" customHeight="1" thickBot="1">
      <c r="A248" s="722">
        <f t="shared" si="144"/>
        <v>90846</v>
      </c>
      <c r="B248" s="725" t="str">
        <f t="shared" si="145"/>
        <v>Therapy (mental health) Child &amp; Adult, Individual, Family, Group</v>
      </c>
      <c r="C248" s="654" t="str">
        <f t="shared" si="146"/>
        <v>Family psychotherapy (without patient present), per session 50 minutes
For 90846 and 90847 use modifier HA Y3 when reporting Parent Management Training Oregon Model.</v>
      </c>
      <c r="D248" s="653" t="str">
        <f t="shared" si="147"/>
        <v>Encounter
DT=1/day</v>
      </c>
      <c r="E248" s="654" t="str">
        <f t="shared" si="148"/>
        <v>Family therapy: Mental Health Professional, including a limited-licensed master’s social worker supervised by a licensed master’s social worker.</v>
      </c>
      <c r="F248" s="517" t="s">
        <v>134</v>
      </c>
      <c r="G248" s="517" t="s">
        <v>695</v>
      </c>
      <c r="H248" s="517" t="s">
        <v>625</v>
      </c>
      <c r="I248" s="653" t="str">
        <f t="shared" si="149"/>
        <v>Line
Professional</v>
      </c>
      <c r="J248" s="653" t="str">
        <f t="shared" si="150"/>
        <v>State Plan, Healthy Michigan, EPSDT</v>
      </c>
      <c r="K248" s="654" t="s">
        <v>1805</v>
      </c>
      <c r="L248" s="654" t="s">
        <v>1770</v>
      </c>
      <c r="M248" s="690" t="str">
        <f t="shared" si="152"/>
        <v xml:space="preserve">
Y2 - Dialectical Behavior Therapy (DBT) for adolescents
Y3 - Parent Management Training Oregon Model
Y4 - SAMHSA approved EBP for Co-occurring disorders
ST - Related to Trauma or Injury</v>
      </c>
      <c r="N248" s="653" t="str">
        <f t="shared" si="151"/>
        <v xml:space="preserve">HH - Integrated Mental Health and Substance Abuse
</v>
      </c>
    </row>
    <row r="249" spans="1:15" s="39" customFormat="1" ht="25.5" customHeight="1">
      <c r="A249" s="789">
        <v>90846</v>
      </c>
      <c r="B249" s="804" t="s">
        <v>387</v>
      </c>
      <c r="C249" s="687" t="s">
        <v>2126</v>
      </c>
      <c r="D249" s="778" t="s">
        <v>469</v>
      </c>
      <c r="E249" s="687" t="s">
        <v>2132</v>
      </c>
      <c r="F249" s="523" t="s">
        <v>145</v>
      </c>
      <c r="G249" s="523" t="s">
        <v>701</v>
      </c>
      <c r="H249" s="523" t="s">
        <v>1825</v>
      </c>
      <c r="I249" s="778" t="s">
        <v>148</v>
      </c>
      <c r="J249" s="778" t="s">
        <v>557</v>
      </c>
      <c r="K249" s="672" t="s">
        <v>1805</v>
      </c>
      <c r="L249" s="687" t="s">
        <v>2492</v>
      </c>
      <c r="M249" s="688" t="s">
        <v>2392</v>
      </c>
      <c r="N249" s="688" t="s">
        <v>2591</v>
      </c>
      <c r="O249" s="34"/>
    </row>
    <row r="250" spans="1:15" s="39" customFormat="1" ht="25.5" customHeight="1">
      <c r="A250" s="790">
        <f t="shared" ref="A250:A257" si="153">A249</f>
        <v>90846</v>
      </c>
      <c r="B250" s="805" t="str">
        <f t="shared" ref="B250:B257" si="154">B249</f>
        <v>Substance Abuse: Outpatient Care</v>
      </c>
      <c r="C250" s="673" t="str">
        <f t="shared" ref="C250:C257" si="155">C249</f>
        <v>Family psychotherapy (without patient present), per session</v>
      </c>
      <c r="D250" s="711" t="str">
        <f t="shared" ref="D250:D257" si="156">D249</f>
        <v>Encounter
DT=2/day</v>
      </c>
      <c r="E250" s="673" t="str">
        <f t="shared" ref="E250:E257" si="157">E249</f>
        <v xml:space="preserve">For psychotherapy (908xx series codes): SATS Only Master's prepared with appropriate licensure and working under appropriate supervision may provide services.  </v>
      </c>
      <c r="F250" s="524" t="s">
        <v>577</v>
      </c>
      <c r="G250" s="524" t="s">
        <v>692</v>
      </c>
      <c r="H250" s="524" t="s">
        <v>1825</v>
      </c>
      <c r="I250" s="711" t="str">
        <f t="shared" ref="I250:I257" si="158">I249</f>
        <v>Line
Professional</v>
      </c>
      <c r="J250" s="711" t="str">
        <f t="shared" ref="J250:J257" si="159">J249</f>
        <v>1115 Demonstration Waiver, Healthy Michigan, Block Grant, PA2</v>
      </c>
      <c r="K250" s="673" t="s">
        <v>1805</v>
      </c>
      <c r="L250" s="673" t="s">
        <v>1774</v>
      </c>
      <c r="M250" s="689" t="str">
        <f>M249</f>
        <v>Y3 - Parent Management Training Oregon Model
Y4 - SAMHSA approved EBP for Co-occurring disorders
ST - Related to Trauma or Injury</v>
      </c>
      <c r="N250" s="711" t="str">
        <f t="shared" ref="N250:N257" si="160">N249</f>
        <v xml:space="preserve">SFY 22 - HF for SUD is removed
HD - Pregnant/Parenting Women's Program
HH - Integrated Mental Health and Substance Abuse
</v>
      </c>
      <c r="O250" s="34"/>
    </row>
    <row r="251" spans="1:15" s="39" customFormat="1" ht="34.5" customHeight="1">
      <c r="A251" s="790">
        <f t="shared" si="153"/>
        <v>90846</v>
      </c>
      <c r="B251" s="805" t="str">
        <f t="shared" si="154"/>
        <v>Substance Abuse: Outpatient Care</v>
      </c>
      <c r="C251" s="673" t="str">
        <f t="shared" si="155"/>
        <v>Family psychotherapy (without patient present), per session</v>
      </c>
      <c r="D251" s="711" t="str">
        <f t="shared" si="156"/>
        <v>Encounter
DT=2/day</v>
      </c>
      <c r="E251" s="673" t="str">
        <f t="shared" si="157"/>
        <v xml:space="preserve">For psychotherapy (908xx series codes): SATS Only Master's prepared with appropriate licensure and working under appropriate supervision may provide services.  </v>
      </c>
      <c r="F251" s="524" t="s">
        <v>138</v>
      </c>
      <c r="G251" s="205" t="s">
        <v>703</v>
      </c>
      <c r="H251" s="524" t="s">
        <v>1825</v>
      </c>
      <c r="I251" s="711" t="str">
        <f t="shared" si="158"/>
        <v>Line
Professional</v>
      </c>
      <c r="J251" s="711" t="str">
        <f t="shared" si="159"/>
        <v>1115 Demonstration Waiver, Healthy Michigan, Block Grant, PA2</v>
      </c>
      <c r="K251" s="673" t="s">
        <v>1805</v>
      </c>
      <c r="L251" s="673" t="s">
        <v>1774</v>
      </c>
      <c r="M251" s="689" t="str">
        <f t="shared" ref="M251:M257" si="161">M250</f>
        <v>Y3 - Parent Management Training Oregon Model
Y4 - SAMHSA approved EBP for Co-occurring disorders
ST - Related to Trauma or Injury</v>
      </c>
      <c r="N251" s="711" t="str">
        <f t="shared" si="160"/>
        <v xml:space="preserve">SFY 22 - HF for SUD is removed
HD - Pregnant/Parenting Women's Program
HH - Integrated Mental Health and Substance Abuse
</v>
      </c>
      <c r="O251" s="34"/>
    </row>
    <row r="252" spans="1:15" s="39" customFormat="1" ht="25.5" customHeight="1">
      <c r="A252" s="790">
        <f t="shared" si="153"/>
        <v>90846</v>
      </c>
      <c r="B252" s="805" t="str">
        <f t="shared" si="154"/>
        <v>Substance Abuse: Outpatient Care</v>
      </c>
      <c r="C252" s="673" t="str">
        <f t="shared" si="155"/>
        <v>Family psychotherapy (without patient present), per session</v>
      </c>
      <c r="D252" s="711" t="str">
        <f t="shared" si="156"/>
        <v>Encounter
DT=2/day</v>
      </c>
      <c r="E252" s="673" t="str">
        <f t="shared" si="157"/>
        <v xml:space="preserve">For psychotherapy (908xx series codes): SATS Only Master's prepared with appropriate licensure and working under appropriate supervision may provide services.  </v>
      </c>
      <c r="F252" s="524" t="s">
        <v>149</v>
      </c>
      <c r="G252" s="205" t="s">
        <v>703</v>
      </c>
      <c r="H252" s="524" t="s">
        <v>1825</v>
      </c>
      <c r="I252" s="711" t="str">
        <f t="shared" si="158"/>
        <v>Line
Professional</v>
      </c>
      <c r="J252" s="711" t="str">
        <f t="shared" si="159"/>
        <v>1115 Demonstration Waiver, Healthy Michigan, Block Grant, PA2</v>
      </c>
      <c r="K252" s="673" t="s">
        <v>1805</v>
      </c>
      <c r="L252" s="673" t="s">
        <v>1774</v>
      </c>
      <c r="M252" s="689" t="str">
        <f t="shared" si="161"/>
        <v>Y3 - Parent Management Training Oregon Model
Y4 - SAMHSA approved EBP for Co-occurring disorders
ST - Related to Trauma or Injury</v>
      </c>
      <c r="N252" s="711" t="str">
        <f t="shared" si="160"/>
        <v xml:space="preserve">SFY 22 - HF for SUD is removed
HD - Pregnant/Parenting Women's Program
HH - Integrated Mental Health and Substance Abuse
</v>
      </c>
      <c r="O252" s="34"/>
    </row>
    <row r="253" spans="1:15" s="39" customFormat="1" ht="25.5" customHeight="1">
      <c r="A253" s="790">
        <f t="shared" si="153"/>
        <v>90846</v>
      </c>
      <c r="B253" s="805" t="str">
        <f t="shared" si="154"/>
        <v>Substance Abuse: Outpatient Care</v>
      </c>
      <c r="C253" s="673" t="str">
        <f t="shared" si="155"/>
        <v>Family psychotherapy (without patient present), per session</v>
      </c>
      <c r="D253" s="711" t="str">
        <f t="shared" si="156"/>
        <v>Encounter
DT=2/day</v>
      </c>
      <c r="E253" s="673" t="str">
        <f t="shared" si="157"/>
        <v xml:space="preserve">For psychotherapy (908xx series codes): SATS Only Master's prepared with appropriate licensure and working under appropriate supervision may provide services.  </v>
      </c>
      <c r="F253" s="524" t="s">
        <v>140</v>
      </c>
      <c r="G253" s="205" t="s">
        <v>703</v>
      </c>
      <c r="H253" s="524" t="s">
        <v>1825</v>
      </c>
      <c r="I253" s="711" t="str">
        <f t="shared" si="158"/>
        <v>Line
Professional</v>
      </c>
      <c r="J253" s="711" t="str">
        <f t="shared" si="159"/>
        <v>1115 Demonstration Waiver, Healthy Michigan, Block Grant, PA2</v>
      </c>
      <c r="K253" s="673" t="s">
        <v>1805</v>
      </c>
      <c r="L253" s="673" t="s">
        <v>1774</v>
      </c>
      <c r="M253" s="689" t="str">
        <f t="shared" si="161"/>
        <v>Y3 - Parent Management Training Oregon Model
Y4 - SAMHSA approved EBP for Co-occurring disorders
ST - Related to Trauma or Injury</v>
      </c>
      <c r="N253" s="711" t="str">
        <f t="shared" si="160"/>
        <v xml:space="preserve">SFY 22 - HF for SUD is removed
HD - Pregnant/Parenting Women's Program
HH - Integrated Mental Health and Substance Abuse
</v>
      </c>
      <c r="O253" s="34"/>
    </row>
    <row r="254" spans="1:15" s="39" customFormat="1" ht="66" customHeight="1">
      <c r="A254" s="790">
        <f t="shared" si="153"/>
        <v>90846</v>
      </c>
      <c r="B254" s="805" t="str">
        <f t="shared" si="154"/>
        <v>Substance Abuse: Outpatient Care</v>
      </c>
      <c r="C254" s="673" t="str">
        <f t="shared" si="155"/>
        <v>Family psychotherapy (without patient present), per session</v>
      </c>
      <c r="D254" s="711" t="str">
        <f t="shared" si="156"/>
        <v>Encounter
DT=2/day</v>
      </c>
      <c r="E254" s="673" t="str">
        <f t="shared" si="157"/>
        <v xml:space="preserve">For psychotherapy (908xx series codes): SATS Only Master's prepared with appropriate licensure and working under appropriate supervision may provide services.  </v>
      </c>
      <c r="F254" s="524" t="s">
        <v>134</v>
      </c>
      <c r="G254" s="524" t="s">
        <v>698</v>
      </c>
      <c r="H254" s="524" t="s">
        <v>625</v>
      </c>
      <c r="I254" s="711" t="str">
        <f t="shared" si="158"/>
        <v>Line
Professional</v>
      </c>
      <c r="J254" s="711" t="str">
        <f t="shared" si="159"/>
        <v>1115 Demonstration Waiver, Healthy Michigan, Block Grant, PA2</v>
      </c>
      <c r="K254" s="673" t="s">
        <v>1805</v>
      </c>
      <c r="L254" s="673" t="s">
        <v>1774</v>
      </c>
      <c r="M254" s="689" t="str">
        <f t="shared" si="161"/>
        <v>Y3 - Parent Management Training Oregon Model
Y4 - SAMHSA approved EBP for Co-occurring disorders
ST - Related to Trauma or Injury</v>
      </c>
      <c r="N254" s="711" t="str">
        <f t="shared" si="160"/>
        <v xml:space="preserve">SFY 22 - HF for SUD is removed
HD - Pregnant/Parenting Women's Program
HH - Integrated Mental Health and Substance Abuse
</v>
      </c>
      <c r="O254" s="34"/>
    </row>
    <row r="255" spans="1:15" s="39" customFormat="1" ht="44.25" customHeight="1">
      <c r="A255" s="790">
        <f t="shared" si="153"/>
        <v>90846</v>
      </c>
      <c r="B255" s="805" t="str">
        <f t="shared" si="154"/>
        <v>Substance Abuse: Outpatient Care</v>
      </c>
      <c r="C255" s="673" t="str">
        <f t="shared" si="155"/>
        <v>Family psychotherapy (without patient present), per session</v>
      </c>
      <c r="D255" s="711" t="str">
        <f t="shared" si="156"/>
        <v>Encounter
DT=2/day</v>
      </c>
      <c r="E255" s="673" t="str">
        <f t="shared" si="157"/>
        <v xml:space="preserve">For psychotherapy (908xx series codes): SATS Only Master's prepared with appropriate licensure and working under appropriate supervision may provide services.  </v>
      </c>
      <c r="F255" s="205" t="s">
        <v>143</v>
      </c>
      <c r="G255" s="205" t="s">
        <v>694</v>
      </c>
      <c r="H255" s="524" t="s">
        <v>625</v>
      </c>
      <c r="I255" s="711" t="str">
        <f t="shared" si="158"/>
        <v>Line
Professional</v>
      </c>
      <c r="J255" s="711" t="str">
        <f t="shared" si="159"/>
        <v>1115 Demonstration Waiver, Healthy Michigan, Block Grant, PA2</v>
      </c>
      <c r="K255" s="673" t="s">
        <v>1805</v>
      </c>
      <c r="L255" s="673" t="s">
        <v>1774</v>
      </c>
      <c r="M255" s="689" t="str">
        <f t="shared" si="161"/>
        <v>Y3 - Parent Management Training Oregon Model
Y4 - SAMHSA approved EBP for Co-occurring disorders
ST - Related to Trauma or Injury</v>
      </c>
      <c r="N255" s="711" t="str">
        <f t="shared" si="160"/>
        <v xml:space="preserve">SFY 22 - HF for SUD is removed
HD - Pregnant/Parenting Women's Program
HH - Integrated Mental Health and Substance Abuse
</v>
      </c>
      <c r="O255" s="34"/>
    </row>
    <row r="256" spans="1:15" s="39" customFormat="1" ht="35.25" customHeight="1">
      <c r="A256" s="790">
        <f t="shared" si="153"/>
        <v>90846</v>
      </c>
      <c r="B256" s="805" t="str">
        <f t="shared" si="154"/>
        <v>Substance Abuse: Outpatient Care</v>
      </c>
      <c r="C256" s="673" t="str">
        <f t="shared" si="155"/>
        <v>Family psychotherapy (without patient present), per session</v>
      </c>
      <c r="D256" s="711" t="str">
        <f t="shared" si="156"/>
        <v>Encounter
DT=2/day</v>
      </c>
      <c r="E256" s="673" t="str">
        <f t="shared" si="157"/>
        <v xml:space="preserve">For psychotherapy (908xx series codes): SATS Only Master's prepared with appropriate licensure and working under appropriate supervision may provide services.  </v>
      </c>
      <c r="F256" s="524" t="s">
        <v>144</v>
      </c>
      <c r="G256" s="524" t="s">
        <v>697</v>
      </c>
      <c r="H256" s="524" t="s">
        <v>625</v>
      </c>
      <c r="I256" s="711" t="str">
        <f t="shared" si="158"/>
        <v>Line
Professional</v>
      </c>
      <c r="J256" s="711" t="str">
        <f t="shared" si="159"/>
        <v>1115 Demonstration Waiver, Healthy Michigan, Block Grant, PA2</v>
      </c>
      <c r="K256" s="673" t="s">
        <v>1805</v>
      </c>
      <c r="L256" s="673" t="s">
        <v>1774</v>
      </c>
      <c r="M256" s="689" t="str">
        <f t="shared" si="161"/>
        <v>Y3 - Parent Management Training Oregon Model
Y4 - SAMHSA approved EBP for Co-occurring disorders
ST - Related to Trauma or Injury</v>
      </c>
      <c r="N256" s="711" t="str">
        <f t="shared" si="160"/>
        <v xml:space="preserve">SFY 22 - HF for SUD is removed
HD - Pregnant/Parenting Women's Program
HH - Integrated Mental Health and Substance Abuse
</v>
      </c>
      <c r="O256" s="34"/>
    </row>
    <row r="257" spans="1:15" s="39" customFormat="1" ht="34.5" customHeight="1" thickBot="1">
      <c r="A257" s="790">
        <f t="shared" si="153"/>
        <v>90846</v>
      </c>
      <c r="B257" s="805" t="str">
        <f t="shared" si="154"/>
        <v>Substance Abuse: Outpatient Care</v>
      </c>
      <c r="C257" s="673" t="str">
        <f t="shared" si="155"/>
        <v>Family psychotherapy (without patient present), per session</v>
      </c>
      <c r="D257" s="711" t="str">
        <f t="shared" si="156"/>
        <v>Encounter
DT=2/day</v>
      </c>
      <c r="E257" s="673" t="str">
        <f t="shared" si="157"/>
        <v xml:space="preserve">For psychotherapy (908xx series codes): SATS Only Master's prepared with appropriate licensure and working under appropriate supervision may provide services.  </v>
      </c>
      <c r="F257" s="205" t="s">
        <v>141</v>
      </c>
      <c r="G257" s="205" t="s">
        <v>694</v>
      </c>
      <c r="H257" s="524" t="s">
        <v>625</v>
      </c>
      <c r="I257" s="711" t="str">
        <f t="shared" si="158"/>
        <v>Line
Professional</v>
      </c>
      <c r="J257" s="711" t="str">
        <f t="shared" si="159"/>
        <v>1115 Demonstration Waiver, Healthy Michigan, Block Grant, PA2</v>
      </c>
      <c r="K257" s="673" t="s">
        <v>1805</v>
      </c>
      <c r="L257" s="673" t="s">
        <v>1774</v>
      </c>
      <c r="M257" s="714" t="str">
        <f t="shared" si="161"/>
        <v>Y3 - Parent Management Training Oregon Model
Y4 - SAMHSA approved EBP for Co-occurring disorders
ST - Related to Trauma or Injury</v>
      </c>
      <c r="N257" s="711" t="str">
        <f t="shared" si="160"/>
        <v xml:space="preserve">SFY 22 - HF for SUD is removed
HD - Pregnant/Parenting Women's Program
HH - Integrated Mental Health and Substance Abuse
</v>
      </c>
      <c r="O257" s="34"/>
    </row>
    <row r="258" spans="1:15" ht="29.45" customHeight="1">
      <c r="A258" s="721">
        <v>90847</v>
      </c>
      <c r="B258" s="723" t="s">
        <v>413</v>
      </c>
      <c r="C258" s="686" t="s">
        <v>2546</v>
      </c>
      <c r="D258" s="651" t="s">
        <v>2680</v>
      </c>
      <c r="E258" s="650" t="s">
        <v>414</v>
      </c>
      <c r="F258" s="519" t="s">
        <v>145</v>
      </c>
      <c r="G258" s="519" t="s">
        <v>701</v>
      </c>
      <c r="H258" s="519" t="s">
        <v>1825</v>
      </c>
      <c r="I258" s="661" t="s">
        <v>148</v>
      </c>
      <c r="J258" s="661" t="s">
        <v>129</v>
      </c>
      <c r="K258" s="650" t="s">
        <v>1805</v>
      </c>
      <c r="L258" s="686" t="s">
        <v>2678</v>
      </c>
      <c r="M258" s="651" t="s">
        <v>2344</v>
      </c>
      <c r="N258" s="651" t="s">
        <v>2592</v>
      </c>
    </row>
    <row r="259" spans="1:15" ht="46.5" customHeight="1">
      <c r="A259" s="696">
        <f t="shared" ref="A259:A264" si="162">A258</f>
        <v>90847</v>
      </c>
      <c r="B259" s="724" t="str">
        <f t="shared" ref="B259:B264" si="163">B258</f>
        <v>Therapy (mental health) Child &amp; Adult, Individual, Family, Group</v>
      </c>
      <c r="C259" s="637" t="str">
        <f t="shared" ref="C259:C264" si="164">C258</f>
        <v>Family psychotherapy (conjoint psychotherapy) (with patient present)
For 90846 and 90847 use modifier HA Y3 when reporting Parent Management Training Oregon Model.</v>
      </c>
      <c r="D259" s="652" t="str">
        <f t="shared" ref="D259:D264" si="165">D258</f>
        <v>Encounter
DT=1/day</v>
      </c>
      <c r="E259" s="637" t="str">
        <f t="shared" ref="E259:E264" si="166">E258</f>
        <v>Family therapy: Mental Health Professional, including a limited-licensed master’s social worker supervised by a licensed master’s social worker.</v>
      </c>
      <c r="F259" s="515" t="s">
        <v>577</v>
      </c>
      <c r="G259" s="515" t="s">
        <v>692</v>
      </c>
      <c r="H259" s="515" t="s">
        <v>1825</v>
      </c>
      <c r="I259" s="652" t="str">
        <f t="shared" ref="I259:I264" si="167">I258</f>
        <v>Line
Professional</v>
      </c>
      <c r="J259" s="652" t="str">
        <f t="shared" ref="J259:J264" si="168">J258</f>
        <v>State Plan, Healthy Michigan, EPSDT</v>
      </c>
      <c r="K259" s="637" t="s">
        <v>1805</v>
      </c>
      <c r="L259" s="637" t="s">
        <v>1774</v>
      </c>
      <c r="M259" s="655" t="str">
        <f>M258</f>
        <v>ST - Related to Trauma or Injury 
Y2 - Dialectical Behavior Therapy (DBT) for adolescents
Y3 - Parent Management Training Oregon Model
Y4 - SAMHSA approved EBP for Co-occurring disorders</v>
      </c>
      <c r="N259" s="652" t="str">
        <f t="shared" ref="N259:N264" si="169">N258</f>
        <v xml:space="preserve">HH - Integrated Mental Health and Substance Abuse
</v>
      </c>
    </row>
    <row r="260" spans="1:15" ht="41.25" customHeight="1">
      <c r="A260" s="696">
        <f t="shared" si="162"/>
        <v>90847</v>
      </c>
      <c r="B260" s="724" t="str">
        <f t="shared" si="163"/>
        <v>Therapy (mental health) Child &amp; Adult, Individual, Family, Group</v>
      </c>
      <c r="C260" s="637" t="str">
        <f t="shared" si="164"/>
        <v>Family psychotherapy (conjoint psychotherapy) (with patient present)
For 90846 and 90847 use modifier HA Y3 when reporting Parent Management Training Oregon Model.</v>
      </c>
      <c r="D260" s="652" t="str">
        <f t="shared" si="165"/>
        <v>Encounter
DT=1/day</v>
      </c>
      <c r="E260" s="637" t="str">
        <f t="shared" si="166"/>
        <v>Family therapy: Mental Health Professional, including a limited-licensed master’s social worker supervised by a licensed master’s social worker.</v>
      </c>
      <c r="F260" s="515" t="s">
        <v>134</v>
      </c>
      <c r="G260" s="515" t="s">
        <v>698</v>
      </c>
      <c r="H260" s="515" t="s">
        <v>625</v>
      </c>
      <c r="I260" s="652" t="str">
        <f t="shared" si="167"/>
        <v>Line
Professional</v>
      </c>
      <c r="J260" s="652" t="str">
        <f t="shared" si="168"/>
        <v>State Plan, Healthy Michigan, EPSDT</v>
      </c>
      <c r="K260" s="637" t="s">
        <v>1805</v>
      </c>
      <c r="L260" s="637" t="s">
        <v>1774</v>
      </c>
      <c r="M260" s="655" t="str">
        <f t="shared" ref="M260:M264" si="170">M259</f>
        <v>ST - Related to Trauma or Injury 
Y2 - Dialectical Behavior Therapy (DBT) for adolescents
Y3 - Parent Management Training Oregon Model
Y4 - SAMHSA approved EBP for Co-occurring disorders</v>
      </c>
      <c r="N260" s="652" t="str">
        <f t="shared" si="169"/>
        <v xml:space="preserve">HH - Integrated Mental Health and Substance Abuse
</v>
      </c>
    </row>
    <row r="261" spans="1:15" ht="44.25" customHeight="1">
      <c r="A261" s="696">
        <f t="shared" si="162"/>
        <v>90847</v>
      </c>
      <c r="B261" s="724" t="str">
        <f t="shared" si="163"/>
        <v>Therapy (mental health) Child &amp; Adult, Individual, Family, Group</v>
      </c>
      <c r="C261" s="637" t="str">
        <f t="shared" si="164"/>
        <v>Family psychotherapy (conjoint psychotherapy) (with patient present)
For 90846 and 90847 use modifier HA Y3 when reporting Parent Management Training Oregon Model.</v>
      </c>
      <c r="D261" s="652" t="str">
        <f t="shared" si="165"/>
        <v>Encounter
DT=1/day</v>
      </c>
      <c r="E261" s="637" t="str">
        <f t="shared" si="166"/>
        <v>Family therapy: Mental Health Professional, including a limited-licensed master’s social worker supervised by a licensed master’s social worker.</v>
      </c>
      <c r="F261" s="204" t="s">
        <v>141</v>
      </c>
      <c r="G261" s="204" t="s">
        <v>694</v>
      </c>
      <c r="H261" s="515" t="s">
        <v>625</v>
      </c>
      <c r="I261" s="652" t="str">
        <f t="shared" si="167"/>
        <v>Line
Professional</v>
      </c>
      <c r="J261" s="652" t="str">
        <f t="shared" si="168"/>
        <v>State Plan, Healthy Michigan, EPSDT</v>
      </c>
      <c r="K261" s="637" t="s">
        <v>1805</v>
      </c>
      <c r="L261" s="637" t="s">
        <v>1774</v>
      </c>
      <c r="M261" s="655" t="str">
        <f t="shared" si="170"/>
        <v>ST - Related to Trauma or Injury 
Y2 - Dialectical Behavior Therapy (DBT) for adolescents
Y3 - Parent Management Training Oregon Model
Y4 - SAMHSA approved EBP for Co-occurring disorders</v>
      </c>
      <c r="N261" s="652" t="str">
        <f t="shared" si="169"/>
        <v xml:space="preserve">HH - Integrated Mental Health and Substance Abuse
</v>
      </c>
    </row>
    <row r="262" spans="1:15" ht="46.5" customHeight="1">
      <c r="A262" s="696">
        <f t="shared" si="162"/>
        <v>90847</v>
      </c>
      <c r="B262" s="724" t="str">
        <f t="shared" si="163"/>
        <v>Therapy (mental health) Child &amp; Adult, Individual, Family, Group</v>
      </c>
      <c r="C262" s="637" t="str">
        <f t="shared" si="164"/>
        <v>Family psychotherapy (conjoint psychotherapy) (with patient present)
For 90846 and 90847 use modifier HA Y3 when reporting Parent Management Training Oregon Model.</v>
      </c>
      <c r="D262" s="652" t="str">
        <f t="shared" si="165"/>
        <v>Encounter
DT=1/day</v>
      </c>
      <c r="E262" s="637" t="str">
        <f t="shared" si="166"/>
        <v>Family therapy: Mental Health Professional, including a limited-licensed master’s social worker supervised by a licensed master’s social worker.</v>
      </c>
      <c r="F262" s="204" t="s">
        <v>143</v>
      </c>
      <c r="G262" s="204" t="s">
        <v>694</v>
      </c>
      <c r="H262" s="515" t="s">
        <v>625</v>
      </c>
      <c r="I262" s="652" t="str">
        <f t="shared" si="167"/>
        <v>Line
Professional</v>
      </c>
      <c r="J262" s="652" t="str">
        <f t="shared" si="168"/>
        <v>State Plan, Healthy Michigan, EPSDT</v>
      </c>
      <c r="K262" s="637" t="s">
        <v>1805</v>
      </c>
      <c r="L262" s="637" t="s">
        <v>1774</v>
      </c>
      <c r="M262" s="655" t="str">
        <f t="shared" si="170"/>
        <v>ST - Related to Trauma or Injury 
Y2 - Dialectical Behavior Therapy (DBT) for adolescents
Y3 - Parent Management Training Oregon Model
Y4 - SAMHSA approved EBP for Co-occurring disorders</v>
      </c>
      <c r="N262" s="652" t="str">
        <f t="shared" si="169"/>
        <v xml:space="preserve">HH - Integrated Mental Health and Substance Abuse
</v>
      </c>
    </row>
    <row r="263" spans="1:15" ht="41.25" customHeight="1">
      <c r="A263" s="696">
        <f t="shared" si="162"/>
        <v>90847</v>
      </c>
      <c r="B263" s="724" t="str">
        <f t="shared" si="163"/>
        <v>Therapy (mental health) Child &amp; Adult, Individual, Family, Group</v>
      </c>
      <c r="C263" s="637" t="str">
        <f t="shared" si="164"/>
        <v>Family psychotherapy (conjoint psychotherapy) (with patient present)
For 90846 and 90847 use modifier HA Y3 when reporting Parent Management Training Oregon Model.</v>
      </c>
      <c r="D263" s="652" t="str">
        <f t="shared" si="165"/>
        <v>Encounter
DT=1/day</v>
      </c>
      <c r="E263" s="637" t="str">
        <f t="shared" si="166"/>
        <v>Family therapy: Mental Health Professional, including a limited-licensed master’s social worker supervised by a licensed master’s social worker.</v>
      </c>
      <c r="F263" s="515" t="s">
        <v>144</v>
      </c>
      <c r="G263" s="515" t="s">
        <v>697</v>
      </c>
      <c r="H263" s="515" t="s">
        <v>625</v>
      </c>
      <c r="I263" s="652" t="str">
        <f t="shared" si="167"/>
        <v>Line
Professional</v>
      </c>
      <c r="J263" s="652" t="str">
        <f t="shared" si="168"/>
        <v>State Plan, Healthy Michigan, EPSDT</v>
      </c>
      <c r="K263" s="637" t="s">
        <v>1805</v>
      </c>
      <c r="L263" s="637" t="s">
        <v>1774</v>
      </c>
      <c r="M263" s="655" t="str">
        <f t="shared" si="170"/>
        <v>ST - Related to Trauma or Injury 
Y2 - Dialectical Behavior Therapy (DBT) for adolescents
Y3 - Parent Management Training Oregon Model
Y4 - SAMHSA approved EBP for Co-occurring disorders</v>
      </c>
      <c r="N263" s="652" t="str">
        <f t="shared" si="169"/>
        <v xml:space="preserve">HH - Integrated Mental Health and Substance Abuse
</v>
      </c>
    </row>
    <row r="264" spans="1:15" ht="45" customHeight="1" thickBot="1">
      <c r="A264" s="722">
        <f t="shared" si="162"/>
        <v>90847</v>
      </c>
      <c r="B264" s="725" t="str">
        <f t="shared" si="163"/>
        <v>Therapy (mental health) Child &amp; Adult, Individual, Family, Group</v>
      </c>
      <c r="C264" s="654" t="str">
        <f t="shared" si="164"/>
        <v>Family psychotherapy (conjoint psychotherapy) (with patient present)
For 90846 and 90847 use modifier HA Y3 when reporting Parent Management Training Oregon Model.</v>
      </c>
      <c r="D264" s="653" t="str">
        <f t="shared" si="165"/>
        <v>Encounter
DT=1/day</v>
      </c>
      <c r="E264" s="654" t="str">
        <f t="shared" si="166"/>
        <v>Family therapy: Mental Health Professional, including a limited-licensed master’s social worker supervised by a licensed master’s social worker.</v>
      </c>
      <c r="F264" s="517" t="s">
        <v>134</v>
      </c>
      <c r="G264" s="517" t="s">
        <v>695</v>
      </c>
      <c r="H264" s="517" t="s">
        <v>625</v>
      </c>
      <c r="I264" s="653" t="str">
        <f t="shared" si="167"/>
        <v>Line
Professional</v>
      </c>
      <c r="J264" s="653" t="str">
        <f t="shared" si="168"/>
        <v>State Plan, Healthy Michigan, EPSDT</v>
      </c>
      <c r="K264" s="654" t="s">
        <v>1805</v>
      </c>
      <c r="L264" s="654" t="s">
        <v>1774</v>
      </c>
      <c r="M264" s="690" t="str">
        <f t="shared" si="170"/>
        <v>ST - Related to Trauma or Injury 
Y2 - Dialectical Behavior Therapy (DBT) for adolescents
Y3 - Parent Management Training Oregon Model
Y4 - SAMHSA approved EBP for Co-occurring disorders</v>
      </c>
      <c r="N264" s="653" t="str">
        <f t="shared" si="169"/>
        <v xml:space="preserve">HH - Integrated Mental Health and Substance Abuse
</v>
      </c>
    </row>
    <row r="265" spans="1:15" s="39" customFormat="1" ht="25.5" customHeight="1">
      <c r="A265" s="789">
        <v>90847</v>
      </c>
      <c r="B265" s="825" t="s">
        <v>387</v>
      </c>
      <c r="C265" s="687" t="s">
        <v>2128</v>
      </c>
      <c r="D265" s="778" t="s">
        <v>469</v>
      </c>
      <c r="E265" s="687" t="s">
        <v>2132</v>
      </c>
      <c r="F265" s="523" t="s">
        <v>145</v>
      </c>
      <c r="G265" s="523" t="s">
        <v>701</v>
      </c>
      <c r="H265" s="523" t="s">
        <v>1825</v>
      </c>
      <c r="I265" s="778" t="s">
        <v>148</v>
      </c>
      <c r="J265" s="778" t="s">
        <v>557</v>
      </c>
      <c r="K265" s="672" t="s">
        <v>1805</v>
      </c>
      <c r="L265" s="687" t="s">
        <v>2492</v>
      </c>
      <c r="M265" s="688" t="s">
        <v>2394</v>
      </c>
      <c r="N265" s="688" t="s">
        <v>2603</v>
      </c>
      <c r="O265" s="34"/>
    </row>
    <row r="266" spans="1:15" s="39" customFormat="1" ht="25.5" customHeight="1">
      <c r="A266" s="790">
        <f t="shared" ref="A266:A273" si="171">A265</f>
        <v>90847</v>
      </c>
      <c r="B266" s="826" t="str">
        <f t="shared" ref="B266:B273" si="172">B265</f>
        <v>Substance Abuse: Outpatient Care</v>
      </c>
      <c r="C266" s="673" t="str">
        <f t="shared" ref="C266:C273" si="173">C265</f>
        <v>90847: Family psychotherapy (conjoint psychotherapy) (with patient present)</v>
      </c>
      <c r="D266" s="711" t="str">
        <f t="shared" ref="D266:E273" si="174">D265</f>
        <v>Encounter
DT=2/day</v>
      </c>
      <c r="E266" s="673" t="str">
        <f t="shared" si="174"/>
        <v xml:space="preserve">For psychotherapy (908xx series codes): SATS Only Master's prepared with appropriate licensure and working under appropriate supervision may provide services.  </v>
      </c>
      <c r="F266" s="524" t="s">
        <v>577</v>
      </c>
      <c r="G266" s="524" t="s">
        <v>692</v>
      </c>
      <c r="H266" s="524" t="s">
        <v>1825</v>
      </c>
      <c r="I266" s="711" t="str">
        <f t="shared" ref="I266:I273" si="175">I265</f>
        <v>Line
Professional</v>
      </c>
      <c r="J266" s="711" t="str">
        <f t="shared" ref="J266:J273" si="176">J265</f>
        <v>1115 Demonstration Waiver, Healthy Michigan, Block Grant, PA2</v>
      </c>
      <c r="K266" s="673" t="s">
        <v>1805</v>
      </c>
      <c r="L266" s="673" t="s">
        <v>1774</v>
      </c>
      <c r="M266" s="689" t="str">
        <f>M265</f>
        <v>ST - Related to Trauma or Injury
Y3 - Parent Management Training Oregon Model
Y4 - SAMHSA approved EBP for Co-occurring disorders</v>
      </c>
      <c r="N266" s="711" t="str">
        <f t="shared" ref="N266:N273" si="177">N265</f>
        <v xml:space="preserve">SFY 22 - HF for SUD is removed
HD - Pregnant/Parenting Women's Program
HH - Integrated Mental Health and Substance Abused
</v>
      </c>
      <c r="O266" s="34"/>
    </row>
    <row r="267" spans="1:15" s="39" customFormat="1" ht="36" customHeight="1">
      <c r="A267" s="790">
        <f t="shared" si="171"/>
        <v>90847</v>
      </c>
      <c r="B267" s="826" t="str">
        <f t="shared" si="172"/>
        <v>Substance Abuse: Outpatient Care</v>
      </c>
      <c r="C267" s="673" t="str">
        <f t="shared" si="173"/>
        <v>90847: Family psychotherapy (conjoint psychotherapy) (with patient present)</v>
      </c>
      <c r="D267" s="711" t="str">
        <f t="shared" si="174"/>
        <v>Encounter
DT=2/day</v>
      </c>
      <c r="E267" s="673" t="str">
        <f t="shared" si="174"/>
        <v xml:space="preserve">For psychotherapy (908xx series codes): SATS Only Master's prepared with appropriate licensure and working under appropriate supervision may provide services.  </v>
      </c>
      <c r="F267" s="524" t="s">
        <v>138</v>
      </c>
      <c r="G267" s="205" t="s">
        <v>703</v>
      </c>
      <c r="H267" s="524" t="s">
        <v>1825</v>
      </c>
      <c r="I267" s="711" t="str">
        <f t="shared" si="175"/>
        <v>Line
Professional</v>
      </c>
      <c r="J267" s="711" t="str">
        <f t="shared" si="176"/>
        <v>1115 Demonstration Waiver, Healthy Michigan, Block Grant, PA2</v>
      </c>
      <c r="K267" s="673" t="s">
        <v>1805</v>
      </c>
      <c r="L267" s="673" t="s">
        <v>1774</v>
      </c>
      <c r="M267" s="689" t="str">
        <f t="shared" ref="M267:M273" si="178">M266</f>
        <v>ST - Related to Trauma or Injury
Y3 - Parent Management Training Oregon Model
Y4 - SAMHSA approved EBP for Co-occurring disorders</v>
      </c>
      <c r="N267" s="711" t="str">
        <f t="shared" si="177"/>
        <v xml:space="preserve">SFY 22 - HF for SUD is removed
HD - Pregnant/Parenting Women's Program
HH - Integrated Mental Health and Substance Abused
</v>
      </c>
      <c r="O267" s="34"/>
    </row>
    <row r="268" spans="1:15" s="39" customFormat="1" ht="25.5" customHeight="1">
      <c r="A268" s="790">
        <f t="shared" si="171"/>
        <v>90847</v>
      </c>
      <c r="B268" s="826" t="str">
        <f t="shared" si="172"/>
        <v>Substance Abuse: Outpatient Care</v>
      </c>
      <c r="C268" s="673" t="str">
        <f t="shared" si="173"/>
        <v>90847: Family psychotherapy (conjoint psychotherapy) (with patient present)</v>
      </c>
      <c r="D268" s="711" t="str">
        <f t="shared" si="174"/>
        <v>Encounter
DT=2/day</v>
      </c>
      <c r="E268" s="673" t="str">
        <f t="shared" si="174"/>
        <v xml:space="preserve">For psychotherapy (908xx series codes): SATS Only Master's prepared with appropriate licensure and working under appropriate supervision may provide services.  </v>
      </c>
      <c r="F268" s="524" t="s">
        <v>149</v>
      </c>
      <c r="G268" s="205" t="s">
        <v>703</v>
      </c>
      <c r="H268" s="524" t="s">
        <v>1825</v>
      </c>
      <c r="I268" s="711" t="str">
        <f t="shared" si="175"/>
        <v>Line
Professional</v>
      </c>
      <c r="J268" s="711" t="str">
        <f t="shared" si="176"/>
        <v>1115 Demonstration Waiver, Healthy Michigan, Block Grant, PA2</v>
      </c>
      <c r="K268" s="673" t="s">
        <v>1805</v>
      </c>
      <c r="L268" s="673" t="s">
        <v>1774</v>
      </c>
      <c r="M268" s="689" t="str">
        <f t="shared" si="178"/>
        <v>ST - Related to Trauma or Injury
Y3 - Parent Management Training Oregon Model
Y4 - SAMHSA approved EBP for Co-occurring disorders</v>
      </c>
      <c r="N268" s="711" t="str">
        <f t="shared" si="177"/>
        <v xml:space="preserve">SFY 22 - HF for SUD is removed
HD - Pregnant/Parenting Women's Program
HH - Integrated Mental Health and Substance Abused
</v>
      </c>
      <c r="O268" s="34"/>
    </row>
    <row r="269" spans="1:15" s="39" customFormat="1" ht="25.5" customHeight="1">
      <c r="A269" s="790">
        <f t="shared" si="171"/>
        <v>90847</v>
      </c>
      <c r="B269" s="826" t="str">
        <f t="shared" si="172"/>
        <v>Substance Abuse: Outpatient Care</v>
      </c>
      <c r="C269" s="673" t="str">
        <f t="shared" si="173"/>
        <v>90847: Family psychotherapy (conjoint psychotherapy) (with patient present)</v>
      </c>
      <c r="D269" s="711" t="str">
        <f t="shared" si="174"/>
        <v>Encounter
DT=2/day</v>
      </c>
      <c r="E269" s="673" t="str">
        <f t="shared" si="174"/>
        <v xml:space="preserve">For psychotherapy (908xx series codes): SATS Only Master's prepared with appropriate licensure and working under appropriate supervision may provide services.  </v>
      </c>
      <c r="F269" s="524" t="s">
        <v>140</v>
      </c>
      <c r="G269" s="205" t="s">
        <v>703</v>
      </c>
      <c r="H269" s="524" t="s">
        <v>1825</v>
      </c>
      <c r="I269" s="711" t="str">
        <f t="shared" si="175"/>
        <v>Line
Professional</v>
      </c>
      <c r="J269" s="711" t="str">
        <f t="shared" si="176"/>
        <v>1115 Demonstration Waiver, Healthy Michigan, Block Grant, PA2</v>
      </c>
      <c r="K269" s="673" t="s">
        <v>1805</v>
      </c>
      <c r="L269" s="673" t="s">
        <v>1774</v>
      </c>
      <c r="M269" s="689" t="str">
        <f t="shared" si="178"/>
        <v>ST - Related to Trauma or Injury
Y3 - Parent Management Training Oregon Model
Y4 - SAMHSA approved EBP for Co-occurring disorders</v>
      </c>
      <c r="N269" s="711" t="str">
        <f t="shared" si="177"/>
        <v xml:space="preserve">SFY 22 - HF for SUD is removed
HD - Pregnant/Parenting Women's Program
HH - Integrated Mental Health and Substance Abused
</v>
      </c>
      <c r="O269" s="34"/>
    </row>
    <row r="270" spans="1:15" s="39" customFormat="1" ht="27" customHeight="1">
      <c r="A270" s="790">
        <f t="shared" si="171"/>
        <v>90847</v>
      </c>
      <c r="B270" s="826" t="str">
        <f t="shared" si="172"/>
        <v>Substance Abuse: Outpatient Care</v>
      </c>
      <c r="C270" s="673" t="str">
        <f t="shared" si="173"/>
        <v>90847: Family psychotherapy (conjoint psychotherapy) (with patient present)</v>
      </c>
      <c r="D270" s="711" t="str">
        <f t="shared" si="174"/>
        <v>Encounter
DT=2/day</v>
      </c>
      <c r="E270" s="673" t="str">
        <f t="shared" si="174"/>
        <v xml:space="preserve">For psychotherapy (908xx series codes): SATS Only Master's prepared with appropriate licensure and working under appropriate supervision may provide services.  </v>
      </c>
      <c r="F270" s="524" t="s">
        <v>134</v>
      </c>
      <c r="G270" s="524" t="s">
        <v>698</v>
      </c>
      <c r="H270" s="524" t="s">
        <v>625</v>
      </c>
      <c r="I270" s="711" t="str">
        <f t="shared" si="175"/>
        <v>Line
Professional</v>
      </c>
      <c r="J270" s="711" t="str">
        <f t="shared" si="176"/>
        <v>1115 Demonstration Waiver, Healthy Michigan, Block Grant, PA2</v>
      </c>
      <c r="K270" s="673" t="s">
        <v>1805</v>
      </c>
      <c r="L270" s="673" t="s">
        <v>1774</v>
      </c>
      <c r="M270" s="689" t="str">
        <f t="shared" si="178"/>
        <v>ST - Related to Trauma or Injury
Y3 - Parent Management Training Oregon Model
Y4 - SAMHSA approved EBP for Co-occurring disorders</v>
      </c>
      <c r="N270" s="711" t="e">
        <f>#REF!</f>
        <v>#REF!</v>
      </c>
      <c r="O270" s="34"/>
    </row>
    <row r="271" spans="1:15" s="39" customFormat="1" ht="33.75" customHeight="1">
      <c r="A271" s="790">
        <f t="shared" si="171"/>
        <v>90847</v>
      </c>
      <c r="B271" s="826" t="str">
        <f t="shared" si="172"/>
        <v>Substance Abuse: Outpatient Care</v>
      </c>
      <c r="C271" s="673" t="str">
        <f t="shared" si="173"/>
        <v>90847: Family psychotherapy (conjoint psychotherapy) (with patient present)</v>
      </c>
      <c r="D271" s="711" t="str">
        <f t="shared" si="174"/>
        <v>Encounter
DT=2/day</v>
      </c>
      <c r="E271" s="673" t="str">
        <f t="shared" si="174"/>
        <v xml:space="preserve">For psychotherapy (908xx series codes): SATS Only Master's prepared with appropriate licensure and working under appropriate supervision may provide services.  </v>
      </c>
      <c r="F271" s="205" t="s">
        <v>143</v>
      </c>
      <c r="G271" s="205" t="s">
        <v>694</v>
      </c>
      <c r="H271" s="524" t="s">
        <v>625</v>
      </c>
      <c r="I271" s="711" t="str">
        <f t="shared" si="175"/>
        <v>Line
Professional</v>
      </c>
      <c r="J271" s="711" t="str">
        <f t="shared" si="176"/>
        <v>1115 Demonstration Waiver, Healthy Michigan, Block Grant, PA2</v>
      </c>
      <c r="K271" s="673" t="s">
        <v>1805</v>
      </c>
      <c r="L271" s="673" t="s">
        <v>1774</v>
      </c>
      <c r="M271" s="689" t="str">
        <f t="shared" si="178"/>
        <v>ST - Related to Trauma or Injury
Y3 - Parent Management Training Oregon Model
Y4 - SAMHSA approved EBP for Co-occurring disorders</v>
      </c>
      <c r="N271" s="711" t="e">
        <f t="shared" si="177"/>
        <v>#REF!</v>
      </c>
      <c r="O271" s="34"/>
    </row>
    <row r="272" spans="1:15" s="39" customFormat="1" ht="27.75" customHeight="1">
      <c r="A272" s="790">
        <f t="shared" si="171"/>
        <v>90847</v>
      </c>
      <c r="B272" s="826" t="str">
        <f t="shared" si="172"/>
        <v>Substance Abuse: Outpatient Care</v>
      </c>
      <c r="C272" s="673" t="str">
        <f t="shared" si="173"/>
        <v>90847: Family psychotherapy (conjoint psychotherapy) (with patient present)</v>
      </c>
      <c r="D272" s="711" t="str">
        <f t="shared" si="174"/>
        <v>Encounter
DT=2/day</v>
      </c>
      <c r="E272" s="673" t="str">
        <f t="shared" si="174"/>
        <v xml:space="preserve">For psychotherapy (908xx series codes): SATS Only Master's prepared with appropriate licensure and working under appropriate supervision may provide services.  </v>
      </c>
      <c r="F272" s="524" t="s">
        <v>144</v>
      </c>
      <c r="G272" s="524" t="s">
        <v>697</v>
      </c>
      <c r="H272" s="524" t="s">
        <v>625</v>
      </c>
      <c r="I272" s="711" t="str">
        <f t="shared" si="175"/>
        <v>Line
Professional</v>
      </c>
      <c r="J272" s="711" t="str">
        <f t="shared" si="176"/>
        <v>1115 Demonstration Waiver, Healthy Michigan, Block Grant, PA2</v>
      </c>
      <c r="K272" s="673" t="s">
        <v>1805</v>
      </c>
      <c r="L272" s="673" t="s">
        <v>1774</v>
      </c>
      <c r="M272" s="689" t="str">
        <f t="shared" si="178"/>
        <v>ST - Related to Trauma or Injury
Y3 - Parent Management Training Oregon Model
Y4 - SAMHSA approved EBP for Co-occurring disorders</v>
      </c>
      <c r="N272" s="711" t="e">
        <f t="shared" si="177"/>
        <v>#REF!</v>
      </c>
      <c r="O272" s="34"/>
    </row>
    <row r="273" spans="1:15" s="39" customFormat="1" ht="27.75" customHeight="1" thickBot="1">
      <c r="A273" s="790">
        <f t="shared" si="171"/>
        <v>90847</v>
      </c>
      <c r="B273" s="826" t="str">
        <f t="shared" si="172"/>
        <v>Substance Abuse: Outpatient Care</v>
      </c>
      <c r="C273" s="673" t="str">
        <f t="shared" si="173"/>
        <v>90847: Family psychotherapy (conjoint psychotherapy) (with patient present)</v>
      </c>
      <c r="D273" s="711" t="str">
        <f t="shared" si="174"/>
        <v>Encounter
DT=2/day</v>
      </c>
      <c r="E273" s="673" t="str">
        <f t="shared" si="174"/>
        <v xml:space="preserve">For psychotherapy (908xx series codes): SATS Only Master's prepared with appropriate licensure and working under appropriate supervision may provide services.  </v>
      </c>
      <c r="F273" s="205" t="s">
        <v>141</v>
      </c>
      <c r="G273" s="205" t="s">
        <v>694</v>
      </c>
      <c r="H273" s="524" t="s">
        <v>625</v>
      </c>
      <c r="I273" s="711" t="str">
        <f t="shared" si="175"/>
        <v>Line
Professional</v>
      </c>
      <c r="J273" s="711" t="str">
        <f t="shared" si="176"/>
        <v>1115 Demonstration Waiver, Healthy Michigan, Block Grant, PA2</v>
      </c>
      <c r="K273" s="673" t="s">
        <v>1805</v>
      </c>
      <c r="L273" s="673" t="s">
        <v>1774</v>
      </c>
      <c r="M273" s="714" t="str">
        <f t="shared" si="178"/>
        <v>ST - Related to Trauma or Injury
Y3 - Parent Management Training Oregon Model
Y4 - SAMHSA approved EBP for Co-occurring disorders</v>
      </c>
      <c r="N273" s="711" t="e">
        <f t="shared" si="177"/>
        <v>#REF!</v>
      </c>
      <c r="O273" s="34"/>
    </row>
    <row r="274" spans="1:15" ht="53.25" customHeight="1">
      <c r="A274" s="721">
        <v>90849</v>
      </c>
      <c r="B274" s="723" t="s">
        <v>413</v>
      </c>
      <c r="C274" s="686" t="s">
        <v>2679</v>
      </c>
      <c r="D274" s="651" t="s">
        <v>2680</v>
      </c>
      <c r="E274" s="774" t="s">
        <v>414</v>
      </c>
      <c r="F274" s="519" t="s">
        <v>145</v>
      </c>
      <c r="G274" s="519" t="s">
        <v>701</v>
      </c>
      <c r="H274" s="519" t="s">
        <v>1825</v>
      </c>
      <c r="I274" s="661" t="s">
        <v>148</v>
      </c>
      <c r="J274" s="661" t="s">
        <v>129</v>
      </c>
      <c r="K274" s="650" t="s">
        <v>1805</v>
      </c>
      <c r="L274" s="686" t="s">
        <v>2678</v>
      </c>
      <c r="M274" s="651" t="s">
        <v>2148</v>
      </c>
      <c r="N274" s="651" t="s">
        <v>2604</v>
      </c>
    </row>
    <row r="275" spans="1:15" ht="31.35" customHeight="1">
      <c r="A275" s="696">
        <f t="shared" ref="A275:A279" si="179">A274</f>
        <v>90849</v>
      </c>
      <c r="B275" s="724" t="str">
        <f t="shared" ref="B275:B281" si="180">B274</f>
        <v>Therapy (mental health) Child &amp; Adult, Individual, Family, Group</v>
      </c>
      <c r="C275" s="637" t="str">
        <f t="shared" ref="C275:C281" si="181">C274</f>
        <v>Multiple-Family therapy, per session
(with patient present)
Use modifier HA Y3 with 90849 when reporting Parent Management Training Oregon model (Parenting Through Change Group)</v>
      </c>
      <c r="D275" s="652" t="str">
        <f t="shared" ref="D275:D281" si="182">D274</f>
        <v>Encounter
DT=1/day</v>
      </c>
      <c r="E275" s="637" t="str">
        <f t="shared" ref="E275:E281" si="183">E274</f>
        <v>Family therapy: Mental Health Professional, including a limited-licensed master’s social worker supervised by a licensed master’s social worker.</v>
      </c>
      <c r="F275" s="515" t="s">
        <v>577</v>
      </c>
      <c r="G275" s="515" t="s">
        <v>692</v>
      </c>
      <c r="H275" s="515" t="s">
        <v>1825</v>
      </c>
      <c r="I275" s="652" t="str">
        <f t="shared" ref="I275:I281" si="184">I274</f>
        <v>Line
Professional</v>
      </c>
      <c r="J275" s="652" t="str">
        <f t="shared" ref="J275:J281" si="185">J274</f>
        <v>State Plan, Healthy Michigan, EPSDT</v>
      </c>
      <c r="K275" s="637" t="s">
        <v>1805</v>
      </c>
      <c r="L275" s="637" t="s">
        <v>1774</v>
      </c>
      <c r="M275" s="655" t="str">
        <f>M274</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75" s="652" t="str">
        <f>N274</f>
        <v xml:space="preserve">HH - Integrated Mental Health and Substance Abuse
HS -  Family/couple without client present
</v>
      </c>
    </row>
    <row r="276" spans="1:15" ht="31.35" customHeight="1">
      <c r="A276" s="696">
        <f t="shared" si="179"/>
        <v>90849</v>
      </c>
      <c r="B276" s="724" t="str">
        <f t="shared" si="180"/>
        <v>Therapy (mental health) Child &amp; Adult, Individual, Family, Group</v>
      </c>
      <c r="C276" s="637" t="str">
        <f t="shared" si="181"/>
        <v>Multiple-Family therapy, per session
(with patient present)
Use modifier HA Y3 with 90849 when reporting Parent Management Training Oregon model (Parenting Through Change Group)</v>
      </c>
      <c r="D276" s="652" t="str">
        <f t="shared" si="182"/>
        <v>Encounter
DT=1/day</v>
      </c>
      <c r="E276" s="637" t="str">
        <f t="shared" si="183"/>
        <v>Family therapy: Mental Health Professional, including a limited-licensed master’s social worker supervised by a licensed master’s social worker.</v>
      </c>
      <c r="F276" s="515" t="s">
        <v>134</v>
      </c>
      <c r="G276" s="515" t="s">
        <v>698</v>
      </c>
      <c r="H276" s="515" t="s">
        <v>625</v>
      </c>
      <c r="I276" s="652" t="str">
        <f t="shared" si="184"/>
        <v>Line
Professional</v>
      </c>
      <c r="J276" s="652" t="str">
        <f t="shared" si="185"/>
        <v>State Plan, Healthy Michigan, EPSDT</v>
      </c>
      <c r="K276" s="637" t="s">
        <v>1805</v>
      </c>
      <c r="L276" s="637" t="s">
        <v>1774</v>
      </c>
      <c r="M276" s="655" t="str">
        <f t="shared" ref="M276:M281" si="186">M275</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76" s="652" t="str">
        <f t="shared" ref="N276:N281" si="187">N275</f>
        <v xml:space="preserve">HH - Integrated Mental Health and Substance Abuse
HS -  Family/couple without client present
</v>
      </c>
    </row>
    <row r="277" spans="1:15" ht="31.35" customHeight="1">
      <c r="A277" s="696">
        <f t="shared" si="179"/>
        <v>90849</v>
      </c>
      <c r="B277" s="724" t="str">
        <f t="shared" si="180"/>
        <v>Therapy (mental health) Child &amp; Adult, Individual, Family, Group</v>
      </c>
      <c r="C277" s="637" t="str">
        <f t="shared" si="181"/>
        <v>Multiple-Family therapy, per session
(with patient present)
Use modifier HA Y3 with 90849 when reporting Parent Management Training Oregon model (Parenting Through Change Group)</v>
      </c>
      <c r="D277" s="652" t="str">
        <f t="shared" si="182"/>
        <v>Encounter
DT=1/day</v>
      </c>
      <c r="E277" s="637" t="str">
        <f t="shared" si="183"/>
        <v>Family therapy: Mental Health Professional, including a limited-licensed master’s social worker supervised by a licensed master’s social worker.</v>
      </c>
      <c r="F277" s="204" t="s">
        <v>141</v>
      </c>
      <c r="G277" s="204" t="s">
        <v>694</v>
      </c>
      <c r="H277" s="515" t="s">
        <v>625</v>
      </c>
      <c r="I277" s="652" t="str">
        <f t="shared" si="184"/>
        <v>Line
Professional</v>
      </c>
      <c r="J277" s="652" t="str">
        <f t="shared" si="185"/>
        <v>State Plan, Healthy Michigan, EPSDT</v>
      </c>
      <c r="K277" s="637" t="s">
        <v>1805</v>
      </c>
      <c r="L277" s="637" t="s">
        <v>1774</v>
      </c>
      <c r="M277" s="655"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77" s="652" t="str">
        <f t="shared" si="187"/>
        <v xml:space="preserve">HH - Integrated Mental Health and Substance Abuse
HS -  Family/couple without client present
</v>
      </c>
    </row>
    <row r="278" spans="1:15" ht="31.35" customHeight="1">
      <c r="A278" s="696">
        <f t="shared" si="179"/>
        <v>90849</v>
      </c>
      <c r="B278" s="724" t="str">
        <f t="shared" si="180"/>
        <v>Therapy (mental health) Child &amp; Adult, Individual, Family, Group</v>
      </c>
      <c r="C278" s="637" t="str">
        <f t="shared" si="181"/>
        <v>Multiple-Family therapy, per session
(with patient present)
Use modifier HA Y3 with 90849 when reporting Parent Management Training Oregon model (Parenting Through Change Group)</v>
      </c>
      <c r="D278" s="652" t="str">
        <f t="shared" si="182"/>
        <v>Encounter
DT=1/day</v>
      </c>
      <c r="E278" s="637" t="str">
        <f t="shared" si="183"/>
        <v>Family therapy: Mental Health Professional, including a limited-licensed master’s social worker supervised by a licensed master’s social worker.</v>
      </c>
      <c r="F278" s="204" t="s">
        <v>143</v>
      </c>
      <c r="G278" s="204" t="s">
        <v>694</v>
      </c>
      <c r="H278" s="515" t="s">
        <v>625</v>
      </c>
      <c r="I278" s="652" t="str">
        <f t="shared" si="184"/>
        <v>Line
Professional</v>
      </c>
      <c r="J278" s="652" t="str">
        <f t="shared" si="185"/>
        <v>State Plan, Healthy Michigan, EPSDT</v>
      </c>
      <c r="K278" s="637" t="s">
        <v>1805</v>
      </c>
      <c r="L278" s="637" t="s">
        <v>1774</v>
      </c>
      <c r="M278" s="655"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78" s="652" t="str">
        <f t="shared" si="187"/>
        <v xml:space="preserve">HH - Integrated Mental Health and Substance Abuse
HS -  Family/couple without client present
</v>
      </c>
    </row>
    <row r="279" spans="1:15" ht="31.35" customHeight="1">
      <c r="A279" s="696">
        <f t="shared" si="179"/>
        <v>90849</v>
      </c>
      <c r="B279" s="724" t="str">
        <f t="shared" si="180"/>
        <v>Therapy (mental health) Child &amp; Adult, Individual, Family, Group</v>
      </c>
      <c r="C279" s="637" t="str">
        <f t="shared" si="181"/>
        <v>Multiple-Family therapy, per session
(with patient present)
Use modifier HA Y3 with 90849 when reporting Parent Management Training Oregon model (Parenting Through Change Group)</v>
      </c>
      <c r="D279" s="652" t="str">
        <f t="shared" si="182"/>
        <v>Encounter
DT=1/day</v>
      </c>
      <c r="E279" s="637" t="str">
        <f t="shared" si="183"/>
        <v>Family therapy: Mental Health Professional, including a limited-licensed master’s social worker supervised by a licensed master’s social worker.</v>
      </c>
      <c r="F279" s="515" t="s">
        <v>144</v>
      </c>
      <c r="G279" s="515" t="s">
        <v>697</v>
      </c>
      <c r="H279" s="515" t="s">
        <v>625</v>
      </c>
      <c r="I279" s="652" t="str">
        <f t="shared" si="184"/>
        <v>Line
Professional</v>
      </c>
      <c r="J279" s="652" t="str">
        <f t="shared" si="185"/>
        <v>State Plan, Healthy Michigan, EPSDT</v>
      </c>
      <c r="K279" s="637" t="s">
        <v>1805</v>
      </c>
      <c r="L279" s="637" t="s">
        <v>1774</v>
      </c>
      <c r="M279" s="655"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79" s="652" t="str">
        <f t="shared" si="187"/>
        <v xml:space="preserve">HH - Integrated Mental Health and Substance Abuse
HS -  Family/couple without client present
</v>
      </c>
    </row>
    <row r="280" spans="1:15" ht="31.35" customHeight="1">
      <c r="A280" s="696">
        <f>A279</f>
        <v>90849</v>
      </c>
      <c r="B280" s="724" t="str">
        <f t="shared" si="180"/>
        <v>Therapy (mental health) Child &amp; Adult, Individual, Family, Group</v>
      </c>
      <c r="C280" s="637" t="str">
        <f t="shared" si="181"/>
        <v>Multiple-Family therapy, per session
(with patient present)
Use modifier HA Y3 with 90849 when reporting Parent Management Training Oregon model (Parenting Through Change Group)</v>
      </c>
      <c r="D280" s="652" t="str">
        <f t="shared" si="182"/>
        <v>Encounter
DT=1/day</v>
      </c>
      <c r="E280" s="637" t="str">
        <f t="shared" si="183"/>
        <v>Family therapy: Mental Health Professional, including a limited-licensed master’s social worker supervised by a licensed master’s social worker.</v>
      </c>
      <c r="F280" s="515" t="s">
        <v>617</v>
      </c>
      <c r="G280" s="515" t="s">
        <v>696</v>
      </c>
      <c r="H280" s="516" t="s">
        <v>1825</v>
      </c>
      <c r="I280" s="652" t="str">
        <f t="shared" si="184"/>
        <v>Line
Professional</v>
      </c>
      <c r="J280" s="652" t="str">
        <f t="shared" si="185"/>
        <v>State Plan, Healthy Michigan, EPSDT</v>
      </c>
      <c r="K280" s="637" t="s">
        <v>1805</v>
      </c>
      <c r="L280" s="637" t="s">
        <v>1774</v>
      </c>
      <c r="M280" s="655"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80" s="652" t="str">
        <f t="shared" si="187"/>
        <v xml:space="preserve">HH - Integrated Mental Health and Substance Abuse
HS -  Family/couple without client present
</v>
      </c>
    </row>
    <row r="281" spans="1:15" ht="46.5" customHeight="1" thickBot="1">
      <c r="A281" s="722">
        <f>A279</f>
        <v>90849</v>
      </c>
      <c r="B281" s="725" t="str">
        <f t="shared" si="180"/>
        <v>Therapy (mental health) Child &amp; Adult, Individual, Family, Group</v>
      </c>
      <c r="C281" s="654" t="str">
        <f t="shared" si="181"/>
        <v>Multiple-Family therapy, per session
(with patient present)
Use modifier HA Y3 with 90849 when reporting Parent Management Training Oregon model (Parenting Through Change Group)</v>
      </c>
      <c r="D281" s="653" t="str">
        <f t="shared" si="182"/>
        <v>Encounter
DT=1/day</v>
      </c>
      <c r="E281" s="654" t="str">
        <f t="shared" si="183"/>
        <v>Family therapy: Mental Health Professional, including a limited-licensed master’s social worker supervised by a licensed master’s social worker.</v>
      </c>
      <c r="F281" s="515" t="s">
        <v>134</v>
      </c>
      <c r="G281" s="515" t="s">
        <v>695</v>
      </c>
      <c r="H281" s="517" t="s">
        <v>625</v>
      </c>
      <c r="I281" s="653" t="str">
        <f t="shared" si="184"/>
        <v>Line
Professional</v>
      </c>
      <c r="J281" s="653" t="str">
        <f t="shared" si="185"/>
        <v>State Plan, Healthy Michigan, EPSDT</v>
      </c>
      <c r="K281" s="654" t="s">
        <v>1805</v>
      </c>
      <c r="L281" s="654" t="s">
        <v>1774</v>
      </c>
      <c r="M281" s="690"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81" s="653" t="str">
        <f t="shared" si="187"/>
        <v xml:space="preserve">HH - Integrated Mental Health and Substance Abuse
HS -  Family/couple without client present
</v>
      </c>
    </row>
    <row r="282" spans="1:15" s="39" customFormat="1" ht="42.75" customHeight="1">
      <c r="A282" s="789">
        <v>90849</v>
      </c>
      <c r="B282" s="804" t="s">
        <v>387</v>
      </c>
      <c r="C282" s="672" t="s">
        <v>1028</v>
      </c>
      <c r="D282" s="778" t="s">
        <v>469</v>
      </c>
      <c r="E282" s="687" t="s">
        <v>2132</v>
      </c>
      <c r="F282" s="523" t="s">
        <v>145</v>
      </c>
      <c r="G282" s="523" t="s">
        <v>701</v>
      </c>
      <c r="H282" s="523" t="s">
        <v>1825</v>
      </c>
      <c r="I282" s="778" t="s">
        <v>148</v>
      </c>
      <c r="J282" s="778" t="s">
        <v>557</v>
      </c>
      <c r="K282" s="672" t="s">
        <v>1805</v>
      </c>
      <c r="L282" s="687" t="s">
        <v>2493</v>
      </c>
      <c r="M282" s="688" t="s">
        <v>2149</v>
      </c>
      <c r="N282" s="688" t="s">
        <v>2605</v>
      </c>
      <c r="O282" s="34"/>
    </row>
    <row r="283" spans="1:15" s="39" customFormat="1" ht="25.5" customHeight="1">
      <c r="A283" s="790">
        <f t="shared" ref="A283:A290" si="188">A282</f>
        <v>90849</v>
      </c>
      <c r="B283" s="805" t="str">
        <f t="shared" ref="B283:B290" si="189">B282</f>
        <v>Substance Abuse: Outpatient Care</v>
      </c>
      <c r="C283" s="673" t="str">
        <f t="shared" ref="C283:C290" si="190">C282</f>
        <v>90849: Family psychotherapy</v>
      </c>
      <c r="D283" s="711" t="str">
        <f t="shared" ref="D283:E290" si="191">D282</f>
        <v>Encounter
DT=2/day</v>
      </c>
      <c r="E283" s="673" t="str">
        <f t="shared" si="191"/>
        <v xml:space="preserve">For psychotherapy (908xx series codes): SATS Only Master's prepared with appropriate licensure and working under appropriate supervision may provide services.  </v>
      </c>
      <c r="F283" s="524" t="s">
        <v>577</v>
      </c>
      <c r="G283" s="524" t="s">
        <v>692</v>
      </c>
      <c r="H283" s="524" t="s">
        <v>1825</v>
      </c>
      <c r="I283" s="711" t="str">
        <f t="shared" ref="I283:I290" si="192">I282</f>
        <v>Line
Professional</v>
      </c>
      <c r="J283" s="711" t="str">
        <f t="shared" ref="J283:J290" si="193">J282</f>
        <v>1115 Demonstration Waiver, Healthy Michigan, Block Grant, PA2</v>
      </c>
      <c r="K283" s="673" t="s">
        <v>1805</v>
      </c>
      <c r="L283" s="673" t="s">
        <v>1774</v>
      </c>
      <c r="M283" s="689" t="str">
        <f>M282</f>
        <v>ST - Related to Trauma or Injury
UN - Two patients served
UP - Three patients served
UQ - Four patients served
UR - Five patients served
US - Six or more patients served
Y3 - Parent Management Training Oregon Model
Y4 - SAMHSA approved EBP for Co-occurring disorders</v>
      </c>
      <c r="N283" s="711" t="str">
        <f t="shared" ref="N283:N290" si="194">N282</f>
        <v xml:space="preserve">SFY 22 - HF for SUD is removed
HH - Integrated Mental Health and Substance Abuse
HS - Family/Couple without client present
</v>
      </c>
      <c r="O283" s="34"/>
    </row>
    <row r="284" spans="1:15" s="39" customFormat="1" ht="34.5" customHeight="1">
      <c r="A284" s="790">
        <f t="shared" si="188"/>
        <v>90849</v>
      </c>
      <c r="B284" s="805" t="str">
        <f t="shared" si="189"/>
        <v>Substance Abuse: Outpatient Care</v>
      </c>
      <c r="C284" s="673" t="str">
        <f t="shared" si="190"/>
        <v>90849: Family psychotherapy</v>
      </c>
      <c r="D284" s="711" t="str">
        <f t="shared" si="191"/>
        <v>Encounter
DT=2/day</v>
      </c>
      <c r="E284" s="673" t="str">
        <f t="shared" si="191"/>
        <v xml:space="preserve">For psychotherapy (908xx series codes): SATS Only Master's prepared with appropriate licensure and working under appropriate supervision may provide services.  </v>
      </c>
      <c r="F284" s="524" t="s">
        <v>138</v>
      </c>
      <c r="G284" s="205" t="s">
        <v>703</v>
      </c>
      <c r="H284" s="524" t="s">
        <v>1825</v>
      </c>
      <c r="I284" s="711" t="str">
        <f t="shared" si="192"/>
        <v>Line
Professional</v>
      </c>
      <c r="J284" s="711" t="str">
        <f t="shared" si="193"/>
        <v>1115 Demonstration Waiver, Healthy Michigan, Block Grant, PA2</v>
      </c>
      <c r="K284" s="673" t="s">
        <v>1805</v>
      </c>
      <c r="L284" s="673" t="s">
        <v>1774</v>
      </c>
      <c r="M284" s="689" t="str">
        <f t="shared" ref="M284:M290" si="195">M283</f>
        <v>ST - Related to Trauma or Injury
UN - Two patients served
UP - Three patients served
UQ - Four patients served
UR - Five patients served
US - Six or more patients served
Y3 - Parent Management Training Oregon Model
Y4 - SAMHSA approved EBP for Co-occurring disorders</v>
      </c>
      <c r="N284" s="711" t="str">
        <f t="shared" si="194"/>
        <v xml:space="preserve">SFY 22 - HF for SUD is removed
HH - Integrated Mental Health and Substance Abuse
HS - Family/Couple without client present
</v>
      </c>
      <c r="O284" s="34"/>
    </row>
    <row r="285" spans="1:15" s="39" customFormat="1" ht="25.5" customHeight="1">
      <c r="A285" s="790">
        <f t="shared" si="188"/>
        <v>90849</v>
      </c>
      <c r="B285" s="805" t="str">
        <f t="shared" si="189"/>
        <v>Substance Abuse: Outpatient Care</v>
      </c>
      <c r="C285" s="673" t="str">
        <f t="shared" si="190"/>
        <v>90849: Family psychotherapy</v>
      </c>
      <c r="D285" s="711" t="str">
        <f t="shared" si="191"/>
        <v>Encounter
DT=2/day</v>
      </c>
      <c r="E285" s="673" t="str">
        <f t="shared" si="191"/>
        <v xml:space="preserve">For psychotherapy (908xx series codes): SATS Only Master's prepared with appropriate licensure and working under appropriate supervision may provide services.  </v>
      </c>
      <c r="F285" s="524" t="s">
        <v>149</v>
      </c>
      <c r="G285" s="205" t="s">
        <v>703</v>
      </c>
      <c r="H285" s="524" t="s">
        <v>1825</v>
      </c>
      <c r="I285" s="711" t="str">
        <f t="shared" si="192"/>
        <v>Line
Professional</v>
      </c>
      <c r="J285" s="711" t="str">
        <f t="shared" si="193"/>
        <v>1115 Demonstration Waiver, Healthy Michigan, Block Grant, PA2</v>
      </c>
      <c r="K285" s="673" t="s">
        <v>1805</v>
      </c>
      <c r="L285" s="673" t="s">
        <v>1774</v>
      </c>
      <c r="M285" s="689"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85" s="711" t="str">
        <f t="shared" si="194"/>
        <v xml:space="preserve">SFY 22 - HF for SUD is removed
HH - Integrated Mental Health and Substance Abuse
HS - Family/Couple without client present
</v>
      </c>
      <c r="O285" s="34"/>
    </row>
    <row r="286" spans="1:15" s="39" customFormat="1" ht="25.5" customHeight="1">
      <c r="A286" s="790">
        <f t="shared" si="188"/>
        <v>90849</v>
      </c>
      <c r="B286" s="805" t="str">
        <f t="shared" si="189"/>
        <v>Substance Abuse: Outpatient Care</v>
      </c>
      <c r="C286" s="673" t="str">
        <f t="shared" si="190"/>
        <v>90849: Family psychotherapy</v>
      </c>
      <c r="D286" s="711" t="str">
        <f t="shared" si="191"/>
        <v>Encounter
DT=2/day</v>
      </c>
      <c r="E286" s="673" t="str">
        <f t="shared" si="191"/>
        <v xml:space="preserve">For psychotherapy (908xx series codes): SATS Only Master's prepared with appropriate licensure and working under appropriate supervision may provide services.  </v>
      </c>
      <c r="F286" s="524" t="s">
        <v>140</v>
      </c>
      <c r="G286" s="205" t="s">
        <v>703</v>
      </c>
      <c r="H286" s="524" t="s">
        <v>1825</v>
      </c>
      <c r="I286" s="711" t="str">
        <f t="shared" si="192"/>
        <v>Line
Professional</v>
      </c>
      <c r="J286" s="711" t="str">
        <f t="shared" si="193"/>
        <v>1115 Demonstration Waiver, Healthy Michigan, Block Grant, PA2</v>
      </c>
      <c r="K286" s="673" t="s">
        <v>1805</v>
      </c>
      <c r="L286" s="673" t="s">
        <v>1774</v>
      </c>
      <c r="M286" s="689"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86" s="711" t="str">
        <f t="shared" si="194"/>
        <v xml:space="preserve">SFY 22 - HF for SUD is removed
HH - Integrated Mental Health and Substance Abuse
HS - Family/Couple without client present
</v>
      </c>
      <c r="O286" s="34"/>
    </row>
    <row r="287" spans="1:15" s="39" customFormat="1" ht="15" customHeight="1">
      <c r="A287" s="790">
        <f t="shared" si="188"/>
        <v>90849</v>
      </c>
      <c r="B287" s="805" t="str">
        <f t="shared" si="189"/>
        <v>Substance Abuse: Outpatient Care</v>
      </c>
      <c r="C287" s="673" t="str">
        <f t="shared" si="190"/>
        <v>90849: Family psychotherapy</v>
      </c>
      <c r="D287" s="711" t="str">
        <f t="shared" si="191"/>
        <v>Encounter
DT=2/day</v>
      </c>
      <c r="E287" s="673" t="str">
        <f t="shared" si="191"/>
        <v xml:space="preserve">For psychotherapy (908xx series codes): SATS Only Master's prepared with appropriate licensure and working under appropriate supervision may provide services.  </v>
      </c>
      <c r="F287" s="524" t="s">
        <v>134</v>
      </c>
      <c r="G287" s="524" t="s">
        <v>698</v>
      </c>
      <c r="H287" s="524" t="s">
        <v>625</v>
      </c>
      <c r="I287" s="711" t="str">
        <f t="shared" si="192"/>
        <v>Line
Professional</v>
      </c>
      <c r="J287" s="711" t="str">
        <f t="shared" si="193"/>
        <v>1115 Demonstration Waiver, Healthy Michigan, Block Grant, PA2</v>
      </c>
      <c r="K287" s="673" t="s">
        <v>1805</v>
      </c>
      <c r="L287" s="673" t="s">
        <v>1774</v>
      </c>
      <c r="M287" s="689"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87" s="711" t="str">
        <f t="shared" si="194"/>
        <v xml:space="preserve">SFY 22 - HF for SUD is removed
HH - Integrated Mental Health and Substance Abuse
HS - Family/Couple without client present
</v>
      </c>
      <c r="O287" s="34"/>
    </row>
    <row r="288" spans="1:15" s="39" customFormat="1" ht="15" customHeight="1">
      <c r="A288" s="790">
        <f t="shared" si="188"/>
        <v>90849</v>
      </c>
      <c r="B288" s="805" t="str">
        <f t="shared" si="189"/>
        <v>Substance Abuse: Outpatient Care</v>
      </c>
      <c r="C288" s="673" t="str">
        <f t="shared" si="190"/>
        <v>90849: Family psychotherapy</v>
      </c>
      <c r="D288" s="711" t="str">
        <f t="shared" si="191"/>
        <v>Encounter
DT=2/day</v>
      </c>
      <c r="E288" s="673" t="str">
        <f t="shared" si="191"/>
        <v xml:space="preserve">For psychotherapy (908xx series codes): SATS Only Master's prepared with appropriate licensure and working under appropriate supervision may provide services.  </v>
      </c>
      <c r="F288" s="205" t="s">
        <v>143</v>
      </c>
      <c r="G288" s="205" t="s">
        <v>694</v>
      </c>
      <c r="H288" s="524" t="s">
        <v>625</v>
      </c>
      <c r="I288" s="711" t="str">
        <f t="shared" si="192"/>
        <v>Line
Professional</v>
      </c>
      <c r="J288" s="711" t="str">
        <f t="shared" si="193"/>
        <v>1115 Demonstration Waiver, Healthy Michigan, Block Grant, PA2</v>
      </c>
      <c r="K288" s="673" t="s">
        <v>1805</v>
      </c>
      <c r="L288" s="673" t="s">
        <v>1774</v>
      </c>
      <c r="M288" s="689"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88" s="711" t="str">
        <f t="shared" si="194"/>
        <v xml:space="preserve">SFY 22 - HF for SUD is removed
HH - Integrated Mental Health and Substance Abuse
HS - Family/Couple without client present
</v>
      </c>
      <c r="O288" s="34"/>
    </row>
    <row r="289" spans="1:15" s="39" customFormat="1" ht="15" customHeight="1">
      <c r="A289" s="790">
        <f t="shared" si="188"/>
        <v>90849</v>
      </c>
      <c r="B289" s="805" t="str">
        <f t="shared" si="189"/>
        <v>Substance Abuse: Outpatient Care</v>
      </c>
      <c r="C289" s="673" t="str">
        <f t="shared" si="190"/>
        <v>90849: Family psychotherapy</v>
      </c>
      <c r="D289" s="711" t="str">
        <f t="shared" si="191"/>
        <v>Encounter
DT=2/day</v>
      </c>
      <c r="E289" s="673" t="str">
        <f t="shared" si="191"/>
        <v xml:space="preserve">For psychotherapy (908xx series codes): SATS Only Master's prepared with appropriate licensure and working under appropriate supervision may provide services.  </v>
      </c>
      <c r="F289" s="524" t="s">
        <v>144</v>
      </c>
      <c r="G289" s="524" t="s">
        <v>697</v>
      </c>
      <c r="H289" s="524" t="s">
        <v>625</v>
      </c>
      <c r="I289" s="711" t="str">
        <f t="shared" si="192"/>
        <v>Line
Professional</v>
      </c>
      <c r="J289" s="711" t="str">
        <f t="shared" si="193"/>
        <v>1115 Demonstration Waiver, Healthy Michigan, Block Grant, PA2</v>
      </c>
      <c r="K289" s="673" t="s">
        <v>1805</v>
      </c>
      <c r="L289" s="673" t="s">
        <v>1774</v>
      </c>
      <c r="M289" s="689"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89" s="711" t="str">
        <f t="shared" si="194"/>
        <v xml:space="preserve">SFY 22 - HF for SUD is removed
HH - Integrated Mental Health and Substance Abuse
HS - Family/Couple without client present
</v>
      </c>
      <c r="O289" s="34"/>
    </row>
    <row r="290" spans="1:15" s="39" customFormat="1" ht="33" customHeight="1" thickBot="1">
      <c r="A290" s="790">
        <f t="shared" si="188"/>
        <v>90849</v>
      </c>
      <c r="B290" s="805" t="str">
        <f t="shared" si="189"/>
        <v>Substance Abuse: Outpatient Care</v>
      </c>
      <c r="C290" s="673" t="str">
        <f t="shared" si="190"/>
        <v>90849: Family psychotherapy</v>
      </c>
      <c r="D290" s="711" t="str">
        <f t="shared" si="191"/>
        <v>Encounter
DT=2/day</v>
      </c>
      <c r="E290" s="673" t="str">
        <f t="shared" si="191"/>
        <v xml:space="preserve">For psychotherapy (908xx series codes): SATS Only Master's prepared with appropriate licensure and working under appropriate supervision may provide services.  </v>
      </c>
      <c r="F290" s="205" t="s">
        <v>141</v>
      </c>
      <c r="G290" s="205" t="s">
        <v>694</v>
      </c>
      <c r="H290" s="524" t="s">
        <v>625</v>
      </c>
      <c r="I290" s="711" t="str">
        <f t="shared" si="192"/>
        <v>Line
Professional</v>
      </c>
      <c r="J290" s="711" t="str">
        <f t="shared" si="193"/>
        <v>1115 Demonstration Waiver, Healthy Michigan, Block Grant, PA2</v>
      </c>
      <c r="K290" s="673" t="s">
        <v>1805</v>
      </c>
      <c r="L290" s="673" t="s">
        <v>1774</v>
      </c>
      <c r="M290" s="714"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90" s="711" t="str">
        <f t="shared" si="194"/>
        <v xml:space="preserve">SFY 22 - HF for SUD is removed
HH - Integrated Mental Health and Substance Abuse
HS - Family/Couple without client present
</v>
      </c>
      <c r="O290" s="34"/>
    </row>
    <row r="291" spans="1:15" ht="33" customHeight="1">
      <c r="A291" s="721">
        <v>90853</v>
      </c>
      <c r="B291" s="723" t="s">
        <v>413</v>
      </c>
      <c r="C291" s="650" t="s">
        <v>677</v>
      </c>
      <c r="D291" s="661" t="s">
        <v>534</v>
      </c>
      <c r="E291" s="686" t="s">
        <v>2131</v>
      </c>
      <c r="F291" s="519" t="s">
        <v>145</v>
      </c>
      <c r="G291" s="519" t="s">
        <v>701</v>
      </c>
      <c r="H291" s="519" t="s">
        <v>1825</v>
      </c>
      <c r="I291" s="661" t="s">
        <v>148</v>
      </c>
      <c r="J291" s="661" t="s">
        <v>129</v>
      </c>
      <c r="K291" s="774" t="s">
        <v>1805</v>
      </c>
      <c r="L291" s="686" t="s">
        <v>2674</v>
      </c>
      <c r="M291" s="651" t="s">
        <v>1703</v>
      </c>
      <c r="N291" s="651" t="s">
        <v>2593</v>
      </c>
    </row>
    <row r="292" spans="1:15" ht="33" customHeight="1">
      <c r="A292" s="696">
        <f t="shared" ref="A292:A300" si="196">A291</f>
        <v>90853</v>
      </c>
      <c r="B292" s="724" t="str">
        <f t="shared" ref="B292:B300" si="197">B291</f>
        <v>Therapy (mental health) Child &amp; Adult, Individual, Family, Group</v>
      </c>
      <c r="C292" s="637" t="str">
        <f t="shared" ref="C292:C300" si="198">C291</f>
        <v>Group therapy, adult or child, per session
Includes MOM Power</v>
      </c>
      <c r="D292" s="652" t="str">
        <f t="shared" ref="D292:D300" si="199">D291</f>
        <v>Encounter
DT=1/day</v>
      </c>
      <c r="E292" s="637" t="str">
        <f t="shared" ref="E292:E300" si="200">E291</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2" s="515" t="s">
        <v>577</v>
      </c>
      <c r="G292" s="515" t="s">
        <v>692</v>
      </c>
      <c r="H292" s="551" t="s">
        <v>1825</v>
      </c>
      <c r="I292" s="652" t="str">
        <f t="shared" ref="I292:I300" si="201">I291</f>
        <v>Line
Professional</v>
      </c>
      <c r="J292" s="652" t="str">
        <f t="shared" ref="J292:J300" si="202">J291</f>
        <v>State Plan, Healthy Michigan, EPSDT</v>
      </c>
      <c r="K292" s="637" t="s">
        <v>1805</v>
      </c>
      <c r="L292" s="637" t="s">
        <v>1774</v>
      </c>
      <c r="M292" s="652" t="str">
        <f t="shared" ref="M292:M300" si="203">M291</f>
        <v xml:space="preserve">
Y2 - Dialectical Behavior Therapy (DBT) for adolescents
Y4 - SAMHSA approved EBP for Co-occurring disorders
UN - Two patients served
UP - Three patients served
UQ - Four patients served
UR - Five patients served
US - Six or more patients served</v>
      </c>
      <c r="N292" s="652" t="str">
        <f t="shared" ref="N292:N300" si="204">N291</f>
        <v xml:space="preserve">HH - Integrated Mental Health and Substance Abuse
</v>
      </c>
    </row>
    <row r="293" spans="1:15" ht="33" customHeight="1">
      <c r="A293" s="696">
        <f t="shared" si="196"/>
        <v>90853</v>
      </c>
      <c r="B293" s="724" t="str">
        <f t="shared" si="197"/>
        <v>Therapy (mental health) Child &amp; Adult, Individual, Family, Group</v>
      </c>
      <c r="C293" s="637" t="str">
        <f t="shared" si="198"/>
        <v>Group therapy, adult or child, per session
Includes MOM Power</v>
      </c>
      <c r="D293" s="652" t="str">
        <f t="shared" si="199"/>
        <v>Encounter
DT=1/day</v>
      </c>
      <c r="E293" s="637"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3" s="515" t="s">
        <v>134</v>
      </c>
      <c r="G293" s="515" t="s">
        <v>698</v>
      </c>
      <c r="H293" s="515" t="s">
        <v>625</v>
      </c>
      <c r="I293" s="652" t="str">
        <f t="shared" si="201"/>
        <v>Line
Professional</v>
      </c>
      <c r="J293" s="652" t="str">
        <f t="shared" si="202"/>
        <v>State Plan, Healthy Michigan, EPSDT</v>
      </c>
      <c r="K293" s="637" t="s">
        <v>1805</v>
      </c>
      <c r="L293" s="637" t="s">
        <v>1774</v>
      </c>
      <c r="M293" s="652"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3" s="652" t="str">
        <f t="shared" si="204"/>
        <v xml:space="preserve">HH - Integrated Mental Health and Substance Abuse
</v>
      </c>
    </row>
    <row r="294" spans="1:15" ht="33" customHeight="1">
      <c r="A294" s="696">
        <f t="shared" si="196"/>
        <v>90853</v>
      </c>
      <c r="B294" s="724" t="str">
        <f t="shared" si="197"/>
        <v>Therapy (mental health) Child &amp; Adult, Individual, Family, Group</v>
      </c>
      <c r="C294" s="637" t="str">
        <f t="shared" si="198"/>
        <v>Group therapy, adult or child, per session
Includes MOM Power</v>
      </c>
      <c r="D294" s="652" t="str">
        <f t="shared" si="199"/>
        <v>Encounter
DT=1/day</v>
      </c>
      <c r="E294" s="637"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4" s="348" t="s">
        <v>2130</v>
      </c>
      <c r="G294" s="515" t="s">
        <v>693</v>
      </c>
      <c r="H294" s="515" t="s">
        <v>625</v>
      </c>
      <c r="I294" s="652" t="str">
        <f t="shared" si="201"/>
        <v>Line
Professional</v>
      </c>
      <c r="J294" s="652" t="str">
        <f t="shared" si="202"/>
        <v>State Plan, Healthy Michigan, EPSDT</v>
      </c>
      <c r="K294" s="637" t="s">
        <v>1805</v>
      </c>
      <c r="L294" s="637" t="s">
        <v>1774</v>
      </c>
      <c r="M294" s="652"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4" s="652" t="str">
        <f t="shared" si="204"/>
        <v xml:space="preserve">HH - Integrated Mental Health and Substance Abuse
</v>
      </c>
    </row>
    <row r="295" spans="1:15" ht="33" customHeight="1">
      <c r="A295" s="696">
        <f t="shared" si="196"/>
        <v>90853</v>
      </c>
      <c r="B295" s="724" t="str">
        <f t="shared" si="197"/>
        <v>Therapy (mental health) Child &amp; Adult, Individual, Family, Group</v>
      </c>
      <c r="C295" s="637" t="str">
        <f t="shared" si="198"/>
        <v>Group therapy, adult or child, per session
Includes MOM Power</v>
      </c>
      <c r="D295" s="652" t="str">
        <f t="shared" si="199"/>
        <v>Encounter
DT=1/day</v>
      </c>
      <c r="E295" s="637"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5" s="204" t="s">
        <v>141</v>
      </c>
      <c r="G295" s="204" t="s">
        <v>694</v>
      </c>
      <c r="H295" s="515" t="s">
        <v>625</v>
      </c>
      <c r="I295" s="652" t="str">
        <f t="shared" si="201"/>
        <v>Line
Professional</v>
      </c>
      <c r="J295" s="652" t="str">
        <f t="shared" si="202"/>
        <v>State Plan, Healthy Michigan, EPSDT</v>
      </c>
      <c r="K295" s="637" t="s">
        <v>1805</v>
      </c>
      <c r="L295" s="637" t="s">
        <v>1774</v>
      </c>
      <c r="M295" s="652"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5" s="652" t="str">
        <f t="shared" si="204"/>
        <v xml:space="preserve">HH - Integrated Mental Health and Substance Abuse
</v>
      </c>
    </row>
    <row r="296" spans="1:15" ht="33" customHeight="1">
      <c r="A296" s="696">
        <f t="shared" si="196"/>
        <v>90853</v>
      </c>
      <c r="B296" s="724" t="str">
        <f t="shared" si="197"/>
        <v>Therapy (mental health) Child &amp; Adult, Individual, Family, Group</v>
      </c>
      <c r="C296" s="637" t="str">
        <f t="shared" si="198"/>
        <v>Group therapy, adult or child, per session
Includes MOM Power</v>
      </c>
      <c r="D296" s="652" t="str">
        <f t="shared" si="199"/>
        <v>Encounter
DT=1/day</v>
      </c>
      <c r="E296" s="637"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6" s="204" t="s">
        <v>143</v>
      </c>
      <c r="G296" s="204" t="s">
        <v>694</v>
      </c>
      <c r="H296" s="515" t="s">
        <v>625</v>
      </c>
      <c r="I296" s="652" t="str">
        <f t="shared" si="201"/>
        <v>Line
Professional</v>
      </c>
      <c r="J296" s="652" t="str">
        <f t="shared" si="202"/>
        <v>State Plan, Healthy Michigan, EPSDT</v>
      </c>
      <c r="K296" s="637" t="s">
        <v>1805</v>
      </c>
      <c r="L296" s="637" t="s">
        <v>1774</v>
      </c>
      <c r="M296" s="652"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6" s="652" t="str">
        <f t="shared" si="204"/>
        <v xml:space="preserve">HH - Integrated Mental Health and Substance Abuse
</v>
      </c>
    </row>
    <row r="297" spans="1:15" ht="33" customHeight="1">
      <c r="A297" s="696">
        <f t="shared" si="196"/>
        <v>90853</v>
      </c>
      <c r="B297" s="724" t="str">
        <f t="shared" si="197"/>
        <v>Therapy (mental health) Child &amp; Adult, Individual, Family, Group</v>
      </c>
      <c r="C297" s="637" t="str">
        <f t="shared" si="198"/>
        <v>Group therapy, adult or child, per session
Includes MOM Power</v>
      </c>
      <c r="D297" s="652" t="str">
        <f t="shared" si="199"/>
        <v>Encounter
DT=1/day</v>
      </c>
      <c r="E297" s="637"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7" s="515" t="s">
        <v>144</v>
      </c>
      <c r="G297" s="204" t="s">
        <v>694</v>
      </c>
      <c r="H297" s="515" t="s">
        <v>625</v>
      </c>
      <c r="I297" s="652" t="str">
        <f t="shared" si="201"/>
        <v>Line
Professional</v>
      </c>
      <c r="J297" s="652" t="str">
        <f t="shared" si="202"/>
        <v>State Plan, Healthy Michigan, EPSDT</v>
      </c>
      <c r="K297" s="637" t="s">
        <v>1805</v>
      </c>
      <c r="L297" s="637" t="s">
        <v>1774</v>
      </c>
      <c r="M297" s="652"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7" s="652" t="str">
        <f t="shared" si="204"/>
        <v xml:space="preserve">HH - Integrated Mental Health and Substance Abuse
</v>
      </c>
    </row>
    <row r="298" spans="1:15" ht="33" customHeight="1">
      <c r="A298" s="696">
        <f t="shared" si="196"/>
        <v>90853</v>
      </c>
      <c r="B298" s="724" t="str">
        <f t="shared" si="197"/>
        <v>Therapy (mental health) Child &amp; Adult, Individual, Family, Group</v>
      </c>
      <c r="C298" s="637" t="str">
        <f t="shared" si="198"/>
        <v>Group therapy, adult or child, per session
Includes MOM Power</v>
      </c>
      <c r="D298" s="652" t="str">
        <f t="shared" si="199"/>
        <v>Encounter
DT=1/day</v>
      </c>
      <c r="E298" s="637"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8" s="281" t="s">
        <v>1960</v>
      </c>
      <c r="G298" s="204" t="s">
        <v>694</v>
      </c>
      <c r="H298" s="515" t="s">
        <v>625</v>
      </c>
      <c r="I298" s="652" t="str">
        <f t="shared" si="201"/>
        <v>Line
Professional</v>
      </c>
      <c r="J298" s="652" t="str">
        <f t="shared" si="202"/>
        <v>State Plan, Healthy Michigan, EPSDT</v>
      </c>
      <c r="K298" s="637" t="s">
        <v>1805</v>
      </c>
      <c r="L298" s="637" t="s">
        <v>1774</v>
      </c>
      <c r="M298" s="652"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8" s="652" t="str">
        <f t="shared" si="204"/>
        <v xml:space="preserve">HH - Integrated Mental Health and Substance Abuse
</v>
      </c>
    </row>
    <row r="299" spans="1:15" ht="33" customHeight="1">
      <c r="A299" s="696">
        <f t="shared" si="196"/>
        <v>90853</v>
      </c>
      <c r="B299" s="724" t="str">
        <f t="shared" si="197"/>
        <v>Therapy (mental health) Child &amp; Adult, Individual, Family, Group</v>
      </c>
      <c r="C299" s="637" t="str">
        <f t="shared" si="198"/>
        <v>Group therapy, adult or child, per session
Includes MOM Power</v>
      </c>
      <c r="D299" s="652" t="str">
        <f t="shared" si="199"/>
        <v>Encounter
DT=1/day</v>
      </c>
      <c r="E299" s="637"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9" s="515" t="s">
        <v>134</v>
      </c>
      <c r="G299" s="515" t="s">
        <v>695</v>
      </c>
      <c r="H299" s="515" t="s">
        <v>625</v>
      </c>
      <c r="I299" s="652" t="str">
        <f t="shared" si="201"/>
        <v>Line
Professional</v>
      </c>
      <c r="J299" s="652" t="str">
        <f t="shared" si="202"/>
        <v>State Plan, Healthy Michigan, EPSDT</v>
      </c>
      <c r="K299" s="637" t="s">
        <v>1805</v>
      </c>
      <c r="L299" s="637" t="s">
        <v>1774</v>
      </c>
      <c r="M299" s="652"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9" s="652" t="str">
        <f t="shared" si="204"/>
        <v xml:space="preserve">HH - Integrated Mental Health and Substance Abuse
</v>
      </c>
    </row>
    <row r="300" spans="1:15" ht="57" customHeight="1" thickBot="1">
      <c r="A300" s="722">
        <f t="shared" si="196"/>
        <v>90853</v>
      </c>
      <c r="B300" s="725" t="str">
        <f t="shared" si="197"/>
        <v>Therapy (mental health) Child &amp; Adult, Individual, Family, Group</v>
      </c>
      <c r="C300" s="654" t="str">
        <f t="shared" si="198"/>
        <v>Group therapy, adult or child, per session
Includes MOM Power</v>
      </c>
      <c r="D300" s="653" t="str">
        <f t="shared" si="199"/>
        <v>Encounter
DT=1/day</v>
      </c>
      <c r="E300" s="654"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0" s="517" t="s">
        <v>617</v>
      </c>
      <c r="G300" s="517" t="s">
        <v>696</v>
      </c>
      <c r="H300" s="517" t="s">
        <v>1825</v>
      </c>
      <c r="I300" s="653" t="str">
        <f t="shared" si="201"/>
        <v>Line
Professional</v>
      </c>
      <c r="J300" s="653" t="str">
        <f t="shared" si="202"/>
        <v>State Plan, Healthy Michigan, EPSDT</v>
      </c>
      <c r="K300" s="654" t="s">
        <v>1805</v>
      </c>
      <c r="L300" s="654" t="s">
        <v>1774</v>
      </c>
      <c r="M300" s="653"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300" s="653" t="str">
        <f t="shared" si="204"/>
        <v xml:space="preserve">HH - Integrated Mental Health and Substance Abuse
</v>
      </c>
    </row>
    <row r="301" spans="1:15" s="39" customFormat="1" ht="63.75" customHeight="1">
      <c r="A301" s="789">
        <v>90853</v>
      </c>
      <c r="B301" s="804" t="s">
        <v>387</v>
      </c>
      <c r="C301" s="672" t="s">
        <v>1029</v>
      </c>
      <c r="D301" s="778" t="s">
        <v>469</v>
      </c>
      <c r="E301" s="672" t="s">
        <v>398</v>
      </c>
      <c r="F301" s="523" t="s">
        <v>145</v>
      </c>
      <c r="G301" s="523" t="s">
        <v>701</v>
      </c>
      <c r="H301" s="524" t="s">
        <v>1825</v>
      </c>
      <c r="I301" s="778" t="s">
        <v>148</v>
      </c>
      <c r="J301" s="778" t="s">
        <v>557</v>
      </c>
      <c r="K301" s="672" t="s">
        <v>1805</v>
      </c>
      <c r="L301" s="687" t="s">
        <v>2493</v>
      </c>
      <c r="M301" s="778" t="s">
        <v>1116</v>
      </c>
      <c r="N301" s="688" t="s">
        <v>2589</v>
      </c>
      <c r="O301" s="34"/>
    </row>
    <row r="302" spans="1:15" s="39" customFormat="1" ht="63.75" customHeight="1">
      <c r="A302" s="790">
        <f t="shared" ref="A302:A309" si="205">A301</f>
        <v>90853</v>
      </c>
      <c r="B302" s="805" t="str">
        <f t="shared" ref="B302:B309" si="206">B301</f>
        <v>Substance Abuse: Outpatient Care</v>
      </c>
      <c r="C302" s="673" t="str">
        <f t="shared" ref="C302:C309" si="207">C301</f>
        <v>90853: Interactive group psychotherapy</v>
      </c>
      <c r="D302" s="711" t="str">
        <f t="shared" ref="D302:D309" si="208">D301</f>
        <v>Encounter
DT=2/day</v>
      </c>
      <c r="E302" s="673" t="str">
        <f t="shared" ref="E302:E309" si="209">E301</f>
        <v>For psychotherapy (908xx series codes): SATS – Only Master’s prepared with appropriate licensure and working under appropriate supervision may provide services.</v>
      </c>
      <c r="F302" s="524" t="s">
        <v>577</v>
      </c>
      <c r="G302" s="524" t="s">
        <v>692</v>
      </c>
      <c r="H302" s="524" t="s">
        <v>1825</v>
      </c>
      <c r="I302" s="711" t="str">
        <f t="shared" ref="I302:I309" si="210">I301</f>
        <v>Line
Professional</v>
      </c>
      <c r="J302" s="711" t="str">
        <f t="shared" ref="J302:J309" si="211">J301</f>
        <v>1115 Demonstration Waiver, Healthy Michigan, Block Grant, PA2</v>
      </c>
      <c r="K302" s="673" t="s">
        <v>1805</v>
      </c>
      <c r="L302" s="673" t="s">
        <v>1775</v>
      </c>
      <c r="M302" s="711" t="str">
        <f t="shared" ref="M302:M309" si="212">M301</f>
        <v>Y4 - SAMHSA approved EBP for Co-occurring disorders
UN - Two patients served
UP - Three patients served
UQ - Four patients served
UR - Five patients served
US - Six or more patients served</v>
      </c>
      <c r="N302" s="711" t="str">
        <f t="shared" ref="N302:N309" si="213">N301</f>
        <v xml:space="preserve">SFY 22 - HF for SUD is removed
HD - Pregnant/Parenting Women's Program
HH - Integrated Mental Health and Substance Abuse
</v>
      </c>
      <c r="O302" s="34"/>
    </row>
    <row r="303" spans="1:15" s="39" customFormat="1" ht="48" customHeight="1">
      <c r="A303" s="790">
        <f t="shared" si="205"/>
        <v>90853</v>
      </c>
      <c r="B303" s="805" t="str">
        <f t="shared" si="206"/>
        <v>Substance Abuse: Outpatient Care</v>
      </c>
      <c r="C303" s="673" t="str">
        <f t="shared" si="207"/>
        <v>90853: Interactive group psychotherapy</v>
      </c>
      <c r="D303" s="711" t="str">
        <f t="shared" si="208"/>
        <v>Encounter
DT=2/day</v>
      </c>
      <c r="E303" s="673" t="str">
        <f t="shared" si="209"/>
        <v>For psychotherapy (908xx series codes): SATS – Only Master’s prepared with appropriate licensure and working under appropriate supervision may provide services.</v>
      </c>
      <c r="F303" s="524" t="s">
        <v>138</v>
      </c>
      <c r="G303" s="205" t="s">
        <v>703</v>
      </c>
      <c r="H303" s="524" t="s">
        <v>1825</v>
      </c>
      <c r="I303" s="711" t="str">
        <f t="shared" si="210"/>
        <v>Line
Professional</v>
      </c>
      <c r="J303" s="711" t="str">
        <f t="shared" si="211"/>
        <v>1115 Demonstration Waiver, Healthy Michigan, Block Grant, PA2</v>
      </c>
      <c r="K303" s="673" t="s">
        <v>1805</v>
      </c>
      <c r="L303" s="673" t="s">
        <v>1775</v>
      </c>
      <c r="M303" s="711" t="str">
        <f t="shared" si="212"/>
        <v>Y4 - SAMHSA approved EBP for Co-occurring disorders
UN - Two patients served
UP - Three patients served
UQ - Four patients served
UR - Five patients served
US - Six or more patients served</v>
      </c>
      <c r="N303" s="711" t="str">
        <f t="shared" si="213"/>
        <v xml:space="preserve">SFY 22 - HF for SUD is removed
HD - Pregnant/Parenting Women's Program
HH - Integrated Mental Health and Substance Abuse
</v>
      </c>
      <c r="O303" s="34"/>
    </row>
    <row r="304" spans="1:15" s="39" customFormat="1" ht="63.75" customHeight="1">
      <c r="A304" s="790">
        <f t="shared" si="205"/>
        <v>90853</v>
      </c>
      <c r="B304" s="805" t="str">
        <f t="shared" si="206"/>
        <v>Substance Abuse: Outpatient Care</v>
      </c>
      <c r="C304" s="673" t="str">
        <f t="shared" si="207"/>
        <v>90853: Interactive group psychotherapy</v>
      </c>
      <c r="D304" s="711" t="str">
        <f t="shared" si="208"/>
        <v>Encounter
DT=2/day</v>
      </c>
      <c r="E304" s="673" t="str">
        <f t="shared" si="209"/>
        <v>For psychotherapy (908xx series codes): SATS – Only Master’s prepared with appropriate licensure and working under appropriate supervision may provide services.</v>
      </c>
      <c r="F304" s="524" t="s">
        <v>149</v>
      </c>
      <c r="G304" s="205" t="s">
        <v>703</v>
      </c>
      <c r="H304" s="524" t="s">
        <v>1825</v>
      </c>
      <c r="I304" s="711" t="str">
        <f t="shared" si="210"/>
        <v>Line
Professional</v>
      </c>
      <c r="J304" s="711" t="str">
        <f t="shared" si="211"/>
        <v>1115 Demonstration Waiver, Healthy Michigan, Block Grant, PA2</v>
      </c>
      <c r="K304" s="673" t="s">
        <v>1805</v>
      </c>
      <c r="L304" s="673" t="s">
        <v>1775</v>
      </c>
      <c r="M304" s="711" t="str">
        <f t="shared" si="212"/>
        <v>Y4 - SAMHSA approved EBP for Co-occurring disorders
UN - Two patients served
UP - Three patients served
UQ - Four patients served
UR - Five patients served
US - Six or more patients served</v>
      </c>
      <c r="N304" s="711" t="str">
        <f t="shared" si="213"/>
        <v xml:space="preserve">SFY 22 - HF for SUD is removed
HD - Pregnant/Parenting Women's Program
HH - Integrated Mental Health and Substance Abuse
</v>
      </c>
      <c r="O304" s="34"/>
    </row>
    <row r="305" spans="1:15" s="39" customFormat="1" ht="63.75" customHeight="1">
      <c r="A305" s="790">
        <f t="shared" si="205"/>
        <v>90853</v>
      </c>
      <c r="B305" s="805" t="str">
        <f t="shared" si="206"/>
        <v>Substance Abuse: Outpatient Care</v>
      </c>
      <c r="C305" s="673" t="str">
        <f t="shared" si="207"/>
        <v>90853: Interactive group psychotherapy</v>
      </c>
      <c r="D305" s="711" t="str">
        <f t="shared" si="208"/>
        <v>Encounter
DT=2/day</v>
      </c>
      <c r="E305" s="673" t="str">
        <f t="shared" si="209"/>
        <v>For psychotherapy (908xx series codes): SATS – Only Master’s prepared with appropriate licensure and working under appropriate supervision may provide services.</v>
      </c>
      <c r="F305" s="524" t="s">
        <v>140</v>
      </c>
      <c r="G305" s="205" t="s">
        <v>703</v>
      </c>
      <c r="H305" s="524" t="s">
        <v>1825</v>
      </c>
      <c r="I305" s="711" t="str">
        <f t="shared" si="210"/>
        <v>Line
Professional</v>
      </c>
      <c r="J305" s="711" t="str">
        <f t="shared" si="211"/>
        <v>1115 Demonstration Waiver, Healthy Michigan, Block Grant, PA2</v>
      </c>
      <c r="K305" s="673" t="s">
        <v>1805</v>
      </c>
      <c r="L305" s="673" t="s">
        <v>1775</v>
      </c>
      <c r="M305" s="711" t="str">
        <f t="shared" si="212"/>
        <v>Y4 - SAMHSA approved EBP for Co-occurring disorders
UN - Two patients served
UP - Three patients served
UQ - Four patients served
UR - Five patients served
US - Six or more patients served</v>
      </c>
      <c r="N305" s="711" t="str">
        <f t="shared" si="213"/>
        <v xml:space="preserve">SFY 22 - HF for SUD is removed
HD - Pregnant/Parenting Women's Program
HH - Integrated Mental Health and Substance Abuse
</v>
      </c>
      <c r="O305" s="34"/>
    </row>
    <row r="306" spans="1:15" s="39" customFormat="1" ht="51" customHeight="1">
      <c r="A306" s="790">
        <f t="shared" si="205"/>
        <v>90853</v>
      </c>
      <c r="B306" s="805" t="str">
        <f t="shared" si="206"/>
        <v>Substance Abuse: Outpatient Care</v>
      </c>
      <c r="C306" s="673" t="str">
        <f t="shared" si="207"/>
        <v>90853: Interactive group psychotherapy</v>
      </c>
      <c r="D306" s="711" t="str">
        <f t="shared" si="208"/>
        <v>Encounter
DT=2/day</v>
      </c>
      <c r="E306" s="673" t="str">
        <f t="shared" si="209"/>
        <v>For psychotherapy (908xx series codes): SATS – Only Master’s prepared with appropriate licensure and working under appropriate supervision may provide services.</v>
      </c>
      <c r="F306" s="524" t="s">
        <v>134</v>
      </c>
      <c r="G306" s="524" t="s">
        <v>698</v>
      </c>
      <c r="H306" s="524" t="s">
        <v>625</v>
      </c>
      <c r="I306" s="711" t="str">
        <f t="shared" si="210"/>
        <v>Line
Professional</v>
      </c>
      <c r="J306" s="711" t="str">
        <f t="shared" si="211"/>
        <v>1115 Demonstration Waiver, Healthy Michigan, Block Grant, PA2</v>
      </c>
      <c r="K306" s="673" t="s">
        <v>1805</v>
      </c>
      <c r="L306" s="673" t="s">
        <v>1775</v>
      </c>
      <c r="M306" s="711" t="str">
        <f t="shared" si="212"/>
        <v>Y4 - SAMHSA approved EBP for Co-occurring disorders
UN - Two patients served
UP - Three patients served
UQ - Four patients served
UR - Five patients served
US - Six or more patients served</v>
      </c>
      <c r="N306" s="711" t="str">
        <f t="shared" si="213"/>
        <v xml:space="preserve">SFY 22 - HF for SUD is removed
HD - Pregnant/Parenting Women's Program
HH - Integrated Mental Health and Substance Abuse
</v>
      </c>
      <c r="O306" s="34"/>
    </row>
    <row r="307" spans="1:15" s="39" customFormat="1" ht="51" customHeight="1">
      <c r="A307" s="790">
        <f t="shared" si="205"/>
        <v>90853</v>
      </c>
      <c r="B307" s="805" t="str">
        <f t="shared" si="206"/>
        <v>Substance Abuse: Outpatient Care</v>
      </c>
      <c r="C307" s="673" t="str">
        <f t="shared" si="207"/>
        <v>90853: Interactive group psychotherapy</v>
      </c>
      <c r="D307" s="711" t="str">
        <f t="shared" si="208"/>
        <v>Encounter
DT=2/day</v>
      </c>
      <c r="E307" s="673" t="str">
        <f t="shared" si="209"/>
        <v>For psychotherapy (908xx series codes): SATS – Only Master’s prepared with appropriate licensure and working under appropriate supervision may provide services.</v>
      </c>
      <c r="F307" s="205" t="s">
        <v>143</v>
      </c>
      <c r="G307" s="205" t="s">
        <v>694</v>
      </c>
      <c r="H307" s="524" t="s">
        <v>625</v>
      </c>
      <c r="I307" s="711" t="str">
        <f t="shared" si="210"/>
        <v>Line
Professional</v>
      </c>
      <c r="J307" s="711" t="str">
        <f t="shared" si="211"/>
        <v>1115 Demonstration Waiver, Healthy Michigan, Block Grant, PA2</v>
      </c>
      <c r="K307" s="673" t="s">
        <v>1805</v>
      </c>
      <c r="L307" s="673" t="s">
        <v>1775</v>
      </c>
      <c r="M307" s="711" t="str">
        <f t="shared" si="212"/>
        <v>Y4 - SAMHSA approved EBP for Co-occurring disorders
UN - Two patients served
UP - Three patients served
UQ - Four patients served
UR - Five patients served
US - Six or more patients served</v>
      </c>
      <c r="N307" s="711" t="str">
        <f t="shared" si="213"/>
        <v xml:space="preserve">SFY 22 - HF for SUD is removed
HD - Pregnant/Parenting Women's Program
HH - Integrated Mental Health and Substance Abuse
</v>
      </c>
      <c r="O307" s="34"/>
    </row>
    <row r="308" spans="1:15" s="39" customFormat="1" ht="51" customHeight="1">
      <c r="A308" s="790">
        <f t="shared" si="205"/>
        <v>90853</v>
      </c>
      <c r="B308" s="805" t="str">
        <f t="shared" si="206"/>
        <v>Substance Abuse: Outpatient Care</v>
      </c>
      <c r="C308" s="673" t="str">
        <f t="shared" si="207"/>
        <v>90853: Interactive group psychotherapy</v>
      </c>
      <c r="D308" s="711" t="str">
        <f t="shared" si="208"/>
        <v>Encounter
DT=2/day</v>
      </c>
      <c r="E308" s="673" t="str">
        <f t="shared" si="209"/>
        <v>For psychotherapy (908xx series codes): SATS – Only Master’s prepared with appropriate licensure and working under appropriate supervision may provide services.</v>
      </c>
      <c r="F308" s="524" t="s">
        <v>144</v>
      </c>
      <c r="G308" s="524" t="s">
        <v>697</v>
      </c>
      <c r="H308" s="524" t="s">
        <v>625</v>
      </c>
      <c r="I308" s="711" t="str">
        <f t="shared" si="210"/>
        <v>Line
Professional</v>
      </c>
      <c r="J308" s="711" t="str">
        <f t="shared" si="211"/>
        <v>1115 Demonstration Waiver, Healthy Michigan, Block Grant, PA2</v>
      </c>
      <c r="K308" s="673" t="s">
        <v>1805</v>
      </c>
      <c r="L308" s="673" t="s">
        <v>1775</v>
      </c>
      <c r="M308" s="711" t="str">
        <f t="shared" si="212"/>
        <v>Y4 - SAMHSA approved EBP for Co-occurring disorders
UN - Two patients served
UP - Three patients served
UQ - Four patients served
UR - Five patients served
US - Six or more patients served</v>
      </c>
      <c r="N308" s="711" t="str">
        <f t="shared" si="213"/>
        <v xml:space="preserve">SFY 22 - HF for SUD is removed
HD - Pregnant/Parenting Women's Program
HH - Integrated Mental Health and Substance Abuse
</v>
      </c>
      <c r="O308" s="34"/>
    </row>
    <row r="309" spans="1:15" s="39" customFormat="1" ht="39" customHeight="1" thickBot="1">
      <c r="A309" s="790">
        <f t="shared" si="205"/>
        <v>90853</v>
      </c>
      <c r="B309" s="805" t="str">
        <f t="shared" si="206"/>
        <v>Substance Abuse: Outpatient Care</v>
      </c>
      <c r="C309" s="673" t="str">
        <f t="shared" si="207"/>
        <v>90853: Interactive group psychotherapy</v>
      </c>
      <c r="D309" s="711" t="str">
        <f t="shared" si="208"/>
        <v>Encounter
DT=2/day</v>
      </c>
      <c r="E309" s="673" t="str">
        <f t="shared" si="209"/>
        <v>For psychotherapy (908xx series codes): SATS – Only Master’s prepared with appropriate licensure and working under appropriate supervision may provide services.</v>
      </c>
      <c r="F309" s="458" t="s">
        <v>141</v>
      </c>
      <c r="G309" s="458" t="s">
        <v>694</v>
      </c>
      <c r="H309" s="539" t="s">
        <v>625</v>
      </c>
      <c r="I309" s="711" t="str">
        <f t="shared" si="210"/>
        <v>Line
Professional</v>
      </c>
      <c r="J309" s="711" t="str">
        <f t="shared" si="211"/>
        <v>1115 Demonstration Waiver, Healthy Michigan, Block Grant, PA2</v>
      </c>
      <c r="K309" s="673" t="s">
        <v>1805</v>
      </c>
      <c r="L309" s="673" t="s">
        <v>1775</v>
      </c>
      <c r="M309" s="711" t="str">
        <f t="shared" si="212"/>
        <v>Y4 - SAMHSA approved EBP for Co-occurring disorders
UN - Two patients served
UP - Three patients served
UQ - Four patients served
UR - Five patients served
US - Six or more patients served</v>
      </c>
      <c r="N309" s="711" t="str">
        <f t="shared" si="213"/>
        <v xml:space="preserve">SFY 22 - HF for SUD is removed
HD - Pregnant/Parenting Women's Program
HH - Integrated Mental Health and Substance Abuse
</v>
      </c>
      <c r="O309" s="34"/>
    </row>
    <row r="310" spans="1:15" s="39" customFormat="1" ht="25.5">
      <c r="A310" s="791">
        <v>90863</v>
      </c>
      <c r="B310" s="794" t="s">
        <v>2439</v>
      </c>
      <c r="C310" s="822" t="s">
        <v>2441</v>
      </c>
      <c r="D310" s="813" t="s">
        <v>5</v>
      </c>
      <c r="E310" s="816" t="s">
        <v>764</v>
      </c>
      <c r="F310" s="563" t="s">
        <v>132</v>
      </c>
      <c r="G310" s="563" t="s">
        <v>691</v>
      </c>
      <c r="H310" s="546" t="s">
        <v>1825</v>
      </c>
      <c r="I310" s="813" t="s">
        <v>148</v>
      </c>
      <c r="J310" s="813" t="s">
        <v>2440</v>
      </c>
      <c r="K310" s="718"/>
      <c r="L310" s="822" t="s">
        <v>2442</v>
      </c>
      <c r="M310" s="718"/>
      <c r="N310" s="718"/>
      <c r="O310" s="34"/>
    </row>
    <row r="311" spans="1:15" s="39" customFormat="1" ht="25.5">
      <c r="A311" s="792">
        <f>A310</f>
        <v>90863</v>
      </c>
      <c r="B311" s="795" t="str">
        <f>B310</f>
        <v>Pharmacological Mgmt w/ Psychotherapy</v>
      </c>
      <c r="C311" s="823" t="str">
        <f>C310</f>
        <v>Pharmacologic management, including prescription and review of medication, when performed with psychotherapy services (List separately in addition to the code for primary procedure)</v>
      </c>
      <c r="D311" s="814" t="str">
        <f>D310</f>
        <v>45 Minutes</v>
      </c>
      <c r="E311" s="817" t="str">
        <f>E310</f>
        <v>N/A</v>
      </c>
      <c r="F311" s="565" t="s">
        <v>577</v>
      </c>
      <c r="G311" s="565" t="s">
        <v>692</v>
      </c>
      <c r="H311" s="547" t="s">
        <v>1825</v>
      </c>
      <c r="I311" s="814" t="str">
        <f t="shared" ref="I311:J314" si="214">I310</f>
        <v>Line
Professional</v>
      </c>
      <c r="J311" s="814" t="str">
        <f t="shared" si="214"/>
        <v>SEDW, Child Waiver</v>
      </c>
      <c r="K311" s="719"/>
      <c r="L311" s="823" t="str">
        <f>L310</f>
        <v>10 per month.  Must be used with 90832-90838.</v>
      </c>
      <c r="M311" s="719"/>
      <c r="N311" s="719"/>
      <c r="O311" s="34"/>
    </row>
    <row r="312" spans="1:15" s="39" customFormat="1" ht="25.5">
      <c r="A312" s="792">
        <f t="shared" ref="A312:A314" si="215">A311</f>
        <v>90863</v>
      </c>
      <c r="B312" s="795" t="str">
        <f t="shared" ref="B312:B314" si="216">B311</f>
        <v>Pharmacological Mgmt w/ Psychotherapy</v>
      </c>
      <c r="C312" s="823" t="str">
        <f t="shared" ref="C312:C314" si="217">C311</f>
        <v>Pharmacologic management, including prescription and review of medication, when performed with psychotherapy services (List separately in addition to the code for primary procedure)</v>
      </c>
      <c r="D312" s="814" t="str">
        <f t="shared" ref="D312:E314" si="218">D311</f>
        <v>45 Minutes</v>
      </c>
      <c r="E312" s="817" t="str">
        <f t="shared" si="218"/>
        <v>N/A</v>
      </c>
      <c r="F312" s="565" t="s">
        <v>138</v>
      </c>
      <c r="G312" s="565" t="s">
        <v>703</v>
      </c>
      <c r="H312" s="547" t="s">
        <v>1825</v>
      </c>
      <c r="I312" s="814" t="str">
        <f t="shared" si="214"/>
        <v>Line
Professional</v>
      </c>
      <c r="J312" s="814" t="str">
        <f t="shared" si="214"/>
        <v>SEDW, Child Waiver</v>
      </c>
      <c r="K312" s="719"/>
      <c r="L312" s="823" t="str">
        <f>L311</f>
        <v>10 per month.  Must be used with 90832-90838.</v>
      </c>
      <c r="M312" s="719"/>
      <c r="N312" s="719"/>
      <c r="O312" s="34"/>
    </row>
    <row r="313" spans="1:15" s="39" customFormat="1" ht="25.5">
      <c r="A313" s="792">
        <f t="shared" si="215"/>
        <v>90863</v>
      </c>
      <c r="B313" s="795" t="str">
        <f t="shared" si="216"/>
        <v>Pharmacological Mgmt w/ Psychotherapy</v>
      </c>
      <c r="C313" s="823" t="str">
        <f t="shared" si="217"/>
        <v>Pharmacologic management, including prescription and review of medication, when performed with psychotherapy services (List separately in addition to the code for primary procedure)</v>
      </c>
      <c r="D313" s="814" t="str">
        <f t="shared" si="218"/>
        <v>45 Minutes</v>
      </c>
      <c r="E313" s="817" t="str">
        <f t="shared" si="218"/>
        <v>N/A</v>
      </c>
      <c r="F313" s="565" t="s">
        <v>149</v>
      </c>
      <c r="G313" s="565" t="s">
        <v>703</v>
      </c>
      <c r="H313" s="547" t="s">
        <v>1825</v>
      </c>
      <c r="I313" s="814" t="str">
        <f t="shared" si="214"/>
        <v>Line
Professional</v>
      </c>
      <c r="J313" s="814" t="str">
        <f t="shared" si="214"/>
        <v>SEDW, Child Waiver</v>
      </c>
      <c r="K313" s="719"/>
      <c r="L313" s="823" t="str">
        <f>L312</f>
        <v>10 per month.  Must be used with 90832-90838.</v>
      </c>
      <c r="M313" s="719"/>
      <c r="N313" s="719"/>
      <c r="O313" s="34"/>
    </row>
    <row r="314" spans="1:15" s="39" customFormat="1" ht="26.25" thickBot="1">
      <c r="A314" s="793">
        <f t="shared" si="215"/>
        <v>90863</v>
      </c>
      <c r="B314" s="796" t="str">
        <f t="shared" si="216"/>
        <v>Pharmacological Mgmt w/ Psychotherapy</v>
      </c>
      <c r="C314" s="824" t="str">
        <f t="shared" si="217"/>
        <v>Pharmacologic management, including prescription and review of medication, when performed with psychotherapy services (List separately in addition to the code for primary procedure)</v>
      </c>
      <c r="D314" s="815" t="str">
        <f t="shared" si="218"/>
        <v>45 Minutes</v>
      </c>
      <c r="E314" s="818" t="str">
        <f>E313</f>
        <v>N/A</v>
      </c>
      <c r="F314" s="588" t="s">
        <v>140</v>
      </c>
      <c r="G314" s="588" t="s">
        <v>703</v>
      </c>
      <c r="H314" s="548" t="s">
        <v>1825</v>
      </c>
      <c r="I314" s="815" t="str">
        <f t="shared" si="214"/>
        <v>Line
Professional</v>
      </c>
      <c r="J314" s="815" t="str">
        <f t="shared" si="214"/>
        <v>SEDW, Child Waiver</v>
      </c>
      <c r="K314" s="720"/>
      <c r="L314" s="824" t="str">
        <f>L313</f>
        <v>10 per month.  Must be used with 90832-90838.</v>
      </c>
      <c r="M314" s="720"/>
      <c r="N314" s="720"/>
      <c r="O314" s="34"/>
    </row>
    <row r="315" spans="1:15" ht="106.35" customHeight="1" thickBot="1">
      <c r="A315" s="315">
        <v>90870</v>
      </c>
      <c r="B315" s="31" t="s">
        <v>452</v>
      </c>
      <c r="C315" s="32" t="s">
        <v>453</v>
      </c>
      <c r="D315" s="442" t="s">
        <v>457</v>
      </c>
      <c r="E315" s="195" t="s">
        <v>764</v>
      </c>
      <c r="F315" s="195" t="s">
        <v>1474</v>
      </c>
      <c r="G315" s="195" t="s">
        <v>1474</v>
      </c>
      <c r="H315" s="32" t="s">
        <v>661</v>
      </c>
      <c r="I315" s="442" t="s">
        <v>729</v>
      </c>
      <c r="J315" s="442" t="s">
        <v>128</v>
      </c>
      <c r="K315" s="295" t="s">
        <v>1474</v>
      </c>
      <c r="L315" s="32" t="s">
        <v>458</v>
      </c>
      <c r="M315" s="407" t="s">
        <v>1474</v>
      </c>
      <c r="N315" s="407" t="s">
        <v>1474</v>
      </c>
    </row>
    <row r="316" spans="1:15" ht="33.6" customHeight="1">
      <c r="A316" s="721">
        <v>90887</v>
      </c>
      <c r="B316" s="723" t="s">
        <v>130</v>
      </c>
      <c r="C316" s="686" t="s">
        <v>2682</v>
      </c>
      <c r="D316" s="661" t="s">
        <v>441</v>
      </c>
      <c r="E316" s="650" t="s">
        <v>2131</v>
      </c>
      <c r="F316" s="519" t="s">
        <v>145</v>
      </c>
      <c r="G316" s="519" t="s">
        <v>701</v>
      </c>
      <c r="H316" s="180" t="s">
        <v>1825</v>
      </c>
      <c r="I316" s="661" t="s">
        <v>148</v>
      </c>
      <c r="J316" s="661" t="s">
        <v>129</v>
      </c>
      <c r="K316" s="774" t="s">
        <v>1805</v>
      </c>
      <c r="L316" s="686" t="s">
        <v>2681</v>
      </c>
      <c r="M316" s="681" t="s">
        <v>1474</v>
      </c>
      <c r="N316" s="681"/>
    </row>
    <row r="317" spans="1:15" ht="33.6" customHeight="1">
      <c r="A317" s="696">
        <f t="shared" ref="A317:A326" si="219">A316</f>
        <v>90887</v>
      </c>
      <c r="B317" s="724" t="str">
        <f t="shared" ref="B317:B326" si="220">B316</f>
        <v>Assessments
Health Psychiatric
Evaluation Psychological
testing Other assessments, tests</v>
      </c>
      <c r="C317" s="637" t="str">
        <f t="shared" ref="C317:C326" si="221">C316</f>
        <v>Interpretation or explanation of results of psychiatric, other medical examinations and procedures, or other accumulated data to family or other responsible persons, or advising them how to assist patient.
Use modifier TS for re-certifications.)</v>
      </c>
      <c r="D317" s="652" t="str">
        <f t="shared" ref="D317:D326" si="222">D316</f>
        <v>90887=1/day</v>
      </c>
      <c r="E317" s="637" t="str">
        <f t="shared" ref="E317:E326" si="223">E316</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7" s="515" t="s">
        <v>577</v>
      </c>
      <c r="G317" s="515" t="s">
        <v>692</v>
      </c>
      <c r="H317" s="180" t="s">
        <v>1825</v>
      </c>
      <c r="I317" s="652" t="str">
        <f t="shared" ref="I317:I326" si="224">I316</f>
        <v>Line
Professional</v>
      </c>
      <c r="J317" s="652" t="str">
        <f t="shared" ref="J317:J326" si="225">J316</f>
        <v>State Plan, Healthy Michigan, EPSDT</v>
      </c>
      <c r="K317" s="637" t="s">
        <v>1805</v>
      </c>
      <c r="L317" s="637" t="str">
        <f>L316</f>
        <v xml:space="preserve">Allocating and reporting costs:
-Cost of indirect activity
-Cost if staff provide multiple units
-Spreading costs over the various types of services
-Cost and productivity assumptions
</v>
      </c>
      <c r="M317" s="652" t="str">
        <f t="shared" ref="M317:M326" si="226">M316</f>
        <v xml:space="preserve"> </v>
      </c>
      <c r="N317" s="652">
        <f t="shared" ref="N317:N326" si="227">N316</f>
        <v>0</v>
      </c>
    </row>
    <row r="318" spans="1:15" ht="33.6" customHeight="1">
      <c r="A318" s="696">
        <f t="shared" si="219"/>
        <v>90887</v>
      </c>
      <c r="B318" s="724" t="str">
        <f t="shared" si="220"/>
        <v>Assessments
Health Psychiatric
Evaluation Psychological
testing Other assessments, tests</v>
      </c>
      <c r="C318" s="637" t="str">
        <f t="shared" si="221"/>
        <v>Interpretation or explanation of results of psychiatric, other medical examinations and procedures, or other accumulated data to family or other responsible persons, or advising them how to assist patient.
Use modifier TS for re-certifications.)</v>
      </c>
      <c r="D318" s="652" t="str">
        <f t="shared" si="222"/>
        <v>90887=1/day</v>
      </c>
      <c r="E318" s="637"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8" s="515" t="s">
        <v>134</v>
      </c>
      <c r="G318" s="515" t="s">
        <v>698</v>
      </c>
      <c r="H318" s="515" t="s">
        <v>625</v>
      </c>
      <c r="I318" s="652" t="str">
        <f t="shared" si="224"/>
        <v>Line
Professional</v>
      </c>
      <c r="J318" s="652" t="str">
        <f t="shared" si="225"/>
        <v>State Plan, Healthy Michigan, EPSDT</v>
      </c>
      <c r="K318" s="637" t="s">
        <v>1805</v>
      </c>
      <c r="L318" s="637" t="str">
        <f t="shared" ref="L318:L326" si="228">L317</f>
        <v xml:space="preserve">Allocating and reporting costs:
-Cost of indirect activity
-Cost if staff provide multiple units
-Spreading costs over the various types of services
-Cost and productivity assumptions
</v>
      </c>
      <c r="M318" s="652" t="str">
        <f t="shared" si="226"/>
        <v xml:space="preserve"> </v>
      </c>
      <c r="N318" s="652">
        <f t="shared" si="227"/>
        <v>0</v>
      </c>
    </row>
    <row r="319" spans="1:15" ht="33.6" customHeight="1">
      <c r="A319" s="696">
        <f t="shared" si="219"/>
        <v>90887</v>
      </c>
      <c r="B319" s="724" t="str">
        <f t="shared" si="220"/>
        <v>Assessments
Health Psychiatric
Evaluation Psychological
testing Other assessments, tests</v>
      </c>
      <c r="C319" s="637" t="str">
        <f t="shared" si="221"/>
        <v>Interpretation or explanation of results of psychiatric, other medical examinations and procedures, or other accumulated data to family or other responsible persons, or advising them how to assist patient.
Use modifier TS for re-certifications.)</v>
      </c>
      <c r="D319" s="652" t="str">
        <f t="shared" si="222"/>
        <v>90887=1/day</v>
      </c>
      <c r="E319" s="637"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19" s="348" t="s">
        <v>2130</v>
      </c>
      <c r="G319" s="515" t="s">
        <v>693</v>
      </c>
      <c r="H319" s="515" t="s">
        <v>625</v>
      </c>
      <c r="I319" s="652" t="str">
        <f t="shared" si="224"/>
        <v>Line
Professional</v>
      </c>
      <c r="J319" s="652" t="str">
        <f t="shared" si="225"/>
        <v>State Plan, Healthy Michigan, EPSDT</v>
      </c>
      <c r="K319" s="637" t="s">
        <v>1805</v>
      </c>
      <c r="L319" s="637" t="str">
        <f t="shared" si="228"/>
        <v xml:space="preserve">Allocating and reporting costs:
-Cost of indirect activity
-Cost if staff provide multiple units
-Spreading costs over the various types of services
-Cost and productivity assumptions
</v>
      </c>
      <c r="M319" s="652" t="str">
        <f t="shared" si="226"/>
        <v xml:space="preserve"> </v>
      </c>
      <c r="N319" s="652">
        <f t="shared" si="227"/>
        <v>0</v>
      </c>
    </row>
    <row r="320" spans="1:15" ht="33.6" customHeight="1">
      <c r="A320" s="696">
        <f>A319</f>
        <v>90887</v>
      </c>
      <c r="B320" s="724" t="str">
        <f t="shared" si="220"/>
        <v>Assessments
Health Psychiatric
Evaluation Psychological
testing Other assessments, tests</v>
      </c>
      <c r="C320" s="637" t="str">
        <f t="shared" si="221"/>
        <v>Interpretation or explanation of results of psychiatric, other medical examinations and procedures, or other accumulated data to family or other responsible persons, or advising them how to assist patient.
Use modifier TS for re-certifications.)</v>
      </c>
      <c r="D320" s="652" t="str">
        <f t="shared" si="222"/>
        <v>90887=1/day</v>
      </c>
      <c r="E320" s="637"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0" s="348" t="s">
        <v>2134</v>
      </c>
      <c r="G320" s="515" t="s">
        <v>693</v>
      </c>
      <c r="H320" s="515" t="s">
        <v>625</v>
      </c>
      <c r="I320" s="652" t="str">
        <f t="shared" si="224"/>
        <v>Line
Professional</v>
      </c>
      <c r="J320" s="652" t="str">
        <f t="shared" si="225"/>
        <v>State Plan, Healthy Michigan, EPSDT</v>
      </c>
      <c r="K320" s="637" t="s">
        <v>1805</v>
      </c>
      <c r="L320" s="637" t="str">
        <f t="shared" si="228"/>
        <v xml:space="preserve">Allocating and reporting costs:
-Cost of indirect activity
-Cost if staff provide multiple units
-Spreading costs over the various types of services
-Cost and productivity assumptions
</v>
      </c>
      <c r="M320" s="652" t="str">
        <f t="shared" si="226"/>
        <v xml:space="preserve"> </v>
      </c>
      <c r="N320" s="652">
        <f t="shared" si="227"/>
        <v>0</v>
      </c>
    </row>
    <row r="321" spans="1:14" ht="33.6" customHeight="1">
      <c r="A321" s="696">
        <f>A319</f>
        <v>90887</v>
      </c>
      <c r="B321" s="724" t="str">
        <f t="shared" si="220"/>
        <v>Assessments
Health Psychiatric
Evaluation Psychological
testing Other assessments, tests</v>
      </c>
      <c r="C321" s="637" t="str">
        <f t="shared" si="221"/>
        <v>Interpretation or explanation of results of psychiatric, other medical examinations and procedures, or other accumulated data to family or other responsible persons, or advising them how to assist patient.
Use modifier TS for re-certifications.)</v>
      </c>
      <c r="D321" s="652" t="str">
        <f t="shared" si="222"/>
        <v>90887=1/day</v>
      </c>
      <c r="E321" s="637"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1" s="204" t="s">
        <v>141</v>
      </c>
      <c r="G321" s="204" t="s">
        <v>694</v>
      </c>
      <c r="H321" s="515" t="s">
        <v>625</v>
      </c>
      <c r="I321" s="652" t="str">
        <f t="shared" si="224"/>
        <v>Line
Professional</v>
      </c>
      <c r="J321" s="652" t="str">
        <f t="shared" si="225"/>
        <v>State Plan, Healthy Michigan, EPSDT</v>
      </c>
      <c r="K321" s="637" t="s">
        <v>1805</v>
      </c>
      <c r="L321" s="637" t="str">
        <f t="shared" si="228"/>
        <v xml:space="preserve">Allocating and reporting costs:
-Cost of indirect activity
-Cost if staff provide multiple units
-Spreading costs over the various types of services
-Cost and productivity assumptions
</v>
      </c>
      <c r="M321" s="652" t="str">
        <f t="shared" si="226"/>
        <v xml:space="preserve"> </v>
      </c>
      <c r="N321" s="652">
        <f t="shared" si="227"/>
        <v>0</v>
      </c>
    </row>
    <row r="322" spans="1:14" ht="33.6" customHeight="1">
      <c r="A322" s="696">
        <f t="shared" si="219"/>
        <v>90887</v>
      </c>
      <c r="B322" s="724" t="str">
        <f t="shared" si="220"/>
        <v>Assessments
Health Psychiatric
Evaluation Psychological
testing Other assessments, tests</v>
      </c>
      <c r="C322" s="637" t="str">
        <f t="shared" si="221"/>
        <v>Interpretation or explanation of results of psychiatric, other medical examinations and procedures, or other accumulated data to family or other responsible persons, or advising them how to assist patient.
Use modifier TS for re-certifications.)</v>
      </c>
      <c r="D322" s="652" t="str">
        <f t="shared" si="222"/>
        <v>90887=1/day</v>
      </c>
      <c r="E322" s="637"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2" s="204" t="s">
        <v>143</v>
      </c>
      <c r="G322" s="204" t="s">
        <v>694</v>
      </c>
      <c r="H322" s="515" t="s">
        <v>625</v>
      </c>
      <c r="I322" s="652" t="str">
        <f t="shared" si="224"/>
        <v>Line
Professional</v>
      </c>
      <c r="J322" s="652" t="str">
        <f t="shared" si="225"/>
        <v>State Plan, Healthy Michigan, EPSDT</v>
      </c>
      <c r="K322" s="637" t="s">
        <v>1805</v>
      </c>
      <c r="L322" s="637" t="str">
        <f t="shared" si="228"/>
        <v xml:space="preserve">Allocating and reporting costs:
-Cost of indirect activity
-Cost if staff provide multiple units
-Spreading costs over the various types of services
-Cost and productivity assumptions
</v>
      </c>
      <c r="M322" s="652" t="str">
        <f t="shared" si="226"/>
        <v xml:space="preserve"> </v>
      </c>
      <c r="N322" s="652">
        <f t="shared" si="227"/>
        <v>0</v>
      </c>
    </row>
    <row r="323" spans="1:14" ht="33.6" customHeight="1">
      <c r="A323" s="696">
        <f t="shared" si="219"/>
        <v>90887</v>
      </c>
      <c r="B323" s="724" t="str">
        <f t="shared" si="220"/>
        <v>Assessments
Health Psychiatric
Evaluation Psychological
testing Other assessments, tests</v>
      </c>
      <c r="C323" s="637" t="str">
        <f t="shared" si="221"/>
        <v>Interpretation or explanation of results of psychiatric, other medical examinations and procedures, or other accumulated data to family or other responsible persons, or advising them how to assist patient.
Use modifier TS for re-certifications.)</v>
      </c>
      <c r="D323" s="652" t="str">
        <f t="shared" si="222"/>
        <v>90887=1/day</v>
      </c>
      <c r="E323" s="637"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3" s="515" t="s">
        <v>144</v>
      </c>
      <c r="G323" s="204" t="s">
        <v>694</v>
      </c>
      <c r="H323" s="515" t="s">
        <v>625</v>
      </c>
      <c r="I323" s="652" t="str">
        <f t="shared" si="224"/>
        <v>Line
Professional</v>
      </c>
      <c r="J323" s="652" t="str">
        <f t="shared" si="225"/>
        <v>State Plan, Healthy Michigan, EPSDT</v>
      </c>
      <c r="K323" s="637" t="s">
        <v>1805</v>
      </c>
      <c r="L323" s="637" t="str">
        <f t="shared" si="228"/>
        <v xml:space="preserve">Allocating and reporting costs:
-Cost of indirect activity
-Cost if staff provide multiple units
-Spreading costs over the various types of services
-Cost and productivity assumptions
</v>
      </c>
      <c r="M323" s="652" t="str">
        <f t="shared" si="226"/>
        <v xml:space="preserve"> </v>
      </c>
      <c r="N323" s="652">
        <f t="shared" si="227"/>
        <v>0</v>
      </c>
    </row>
    <row r="324" spans="1:14" ht="33.6" customHeight="1">
      <c r="A324" s="696">
        <f t="shared" si="219"/>
        <v>90887</v>
      </c>
      <c r="B324" s="724" t="str">
        <f t="shared" si="220"/>
        <v>Assessments
Health Psychiatric
Evaluation Psychological
testing Other assessments, tests</v>
      </c>
      <c r="C324" s="637" t="str">
        <f t="shared" si="221"/>
        <v>Interpretation or explanation of results of psychiatric, other medical examinations and procedures, or other accumulated data to family or other responsible persons, or advising them how to assist patient.
Use modifier TS for re-certifications.)</v>
      </c>
      <c r="D324" s="652" t="str">
        <f t="shared" si="222"/>
        <v>90887=1/day</v>
      </c>
      <c r="E324" s="637"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4" s="281" t="s">
        <v>1960</v>
      </c>
      <c r="G324" s="204" t="s">
        <v>694</v>
      </c>
      <c r="H324" s="515" t="s">
        <v>625</v>
      </c>
      <c r="I324" s="652" t="str">
        <f t="shared" si="224"/>
        <v>Line
Professional</v>
      </c>
      <c r="J324" s="652" t="str">
        <f t="shared" si="225"/>
        <v>State Plan, Healthy Michigan, EPSDT</v>
      </c>
      <c r="K324" s="637" t="s">
        <v>1805</v>
      </c>
      <c r="L324" s="637" t="str">
        <f t="shared" si="228"/>
        <v xml:space="preserve">Allocating and reporting costs:
-Cost of indirect activity
-Cost if staff provide multiple units
-Spreading costs over the various types of services
-Cost and productivity assumptions
</v>
      </c>
      <c r="M324" s="652" t="str">
        <f t="shared" si="226"/>
        <v xml:space="preserve"> </v>
      </c>
      <c r="N324" s="652">
        <f t="shared" si="227"/>
        <v>0</v>
      </c>
    </row>
    <row r="325" spans="1:14" ht="33.6" customHeight="1">
      <c r="A325" s="696">
        <f t="shared" si="219"/>
        <v>90887</v>
      </c>
      <c r="B325" s="724" t="str">
        <f t="shared" si="220"/>
        <v>Assessments
Health Psychiatric
Evaluation Psychological
testing Other assessments, tests</v>
      </c>
      <c r="C325" s="637" t="str">
        <f t="shared" si="221"/>
        <v>Interpretation or explanation of results of psychiatric, other medical examinations and procedures, or other accumulated data to family or other responsible persons, or advising them how to assist patient.
Use modifier TS for re-certifications.)</v>
      </c>
      <c r="D325" s="652" t="str">
        <f t="shared" si="222"/>
        <v>90887=1/day</v>
      </c>
      <c r="E325" s="637"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5" s="515" t="s">
        <v>134</v>
      </c>
      <c r="G325" s="515" t="s">
        <v>695</v>
      </c>
      <c r="H325" s="515" t="s">
        <v>625</v>
      </c>
      <c r="I325" s="652" t="str">
        <f t="shared" si="224"/>
        <v>Line
Professional</v>
      </c>
      <c r="J325" s="652" t="str">
        <f t="shared" si="225"/>
        <v>State Plan, Healthy Michigan, EPSDT</v>
      </c>
      <c r="K325" s="637" t="s">
        <v>1805</v>
      </c>
      <c r="L325" s="637" t="str">
        <f t="shared" si="228"/>
        <v xml:space="preserve">Allocating and reporting costs:
-Cost of indirect activity
-Cost if staff provide multiple units
-Spreading costs over the various types of services
-Cost and productivity assumptions
</v>
      </c>
      <c r="M325" s="652" t="str">
        <f t="shared" si="226"/>
        <v xml:space="preserve"> </v>
      </c>
      <c r="N325" s="652">
        <f t="shared" si="227"/>
        <v>0</v>
      </c>
    </row>
    <row r="326" spans="1:14" ht="33.6" customHeight="1" thickBot="1">
      <c r="A326" s="722">
        <f t="shared" si="219"/>
        <v>90887</v>
      </c>
      <c r="B326" s="725" t="str">
        <f t="shared" si="220"/>
        <v>Assessments
Health Psychiatric
Evaluation Psychological
testing Other assessments, tests</v>
      </c>
      <c r="C326" s="654" t="str">
        <f t="shared" si="221"/>
        <v>Interpretation or explanation of results of psychiatric, other medical examinations and procedures, or other accumulated data to family or other responsible persons, or advising them how to assist patient.
Use modifier TS for re-certifications.)</v>
      </c>
      <c r="D326" s="653" t="str">
        <f t="shared" si="222"/>
        <v>90887=1/day</v>
      </c>
      <c r="E326" s="654"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6" s="517" t="s">
        <v>617</v>
      </c>
      <c r="G326" s="517" t="s">
        <v>696</v>
      </c>
      <c r="H326" s="517" t="s">
        <v>1825</v>
      </c>
      <c r="I326" s="653" t="str">
        <f t="shared" si="224"/>
        <v>Line
Professional</v>
      </c>
      <c r="J326" s="653" t="str">
        <f t="shared" si="225"/>
        <v>State Plan, Healthy Michigan, EPSDT</v>
      </c>
      <c r="K326" s="654" t="s">
        <v>1805</v>
      </c>
      <c r="L326" s="654" t="str">
        <f t="shared" si="228"/>
        <v xml:space="preserve">Allocating and reporting costs:
-Cost of indirect activity
-Cost if staff provide multiple units
-Spreading costs over the various types of services
-Cost and productivity assumptions
</v>
      </c>
      <c r="M326" s="653" t="str">
        <f t="shared" si="226"/>
        <v xml:space="preserve"> </v>
      </c>
      <c r="N326" s="653">
        <f t="shared" si="227"/>
        <v>0</v>
      </c>
    </row>
    <row r="327" spans="1:14" ht="50.1" customHeight="1">
      <c r="A327" s="721">
        <v>92507</v>
      </c>
      <c r="B327" s="723" t="s">
        <v>377</v>
      </c>
      <c r="C327" s="650" t="s">
        <v>381</v>
      </c>
      <c r="D327" s="661" t="s">
        <v>534</v>
      </c>
      <c r="E327" s="650" t="s">
        <v>382</v>
      </c>
      <c r="F327" s="206" t="s">
        <v>610</v>
      </c>
      <c r="G327" s="206" t="s">
        <v>700</v>
      </c>
      <c r="H327" s="519" t="s">
        <v>659</v>
      </c>
      <c r="I327" s="661" t="s">
        <v>148</v>
      </c>
      <c r="J327" s="661" t="s">
        <v>129</v>
      </c>
      <c r="K327" s="774" t="s">
        <v>1806</v>
      </c>
      <c r="L327" s="774"/>
      <c r="M327" s="681" t="s">
        <v>1474</v>
      </c>
      <c r="N327" s="681" t="s">
        <v>1474</v>
      </c>
    </row>
    <row r="328" spans="1:14" ht="50.1" customHeight="1">
      <c r="A328" s="696">
        <f>A327</f>
        <v>92507</v>
      </c>
      <c r="B328" s="724" t="str">
        <f>B327</f>
        <v>Speech, Hearing &amp; Language Therapy</v>
      </c>
      <c r="C328" s="637" t="str">
        <f>C327</f>
        <v>S &amp; L therapy, individual, per session</v>
      </c>
      <c r="D328" s="652" t="str">
        <f>D327</f>
        <v>Encounter
DT=1/day</v>
      </c>
      <c r="E328" s="637" t="str">
        <f>E327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28" s="479" t="s">
        <v>715</v>
      </c>
      <c r="G328" s="479" t="s">
        <v>693</v>
      </c>
      <c r="H328" s="479" t="s">
        <v>659</v>
      </c>
      <c r="I328" s="652" t="str">
        <f>I327</f>
        <v>Line
Professional</v>
      </c>
      <c r="J328" s="652" t="str">
        <f>J327</f>
        <v>State Plan, Healthy Michigan, EPSDT</v>
      </c>
      <c r="K328" s="827"/>
      <c r="L328" s="827"/>
      <c r="M328" s="784"/>
      <c r="N328" s="784"/>
    </row>
    <row r="329" spans="1:14" ht="50.1" customHeight="1">
      <c r="A329" s="696">
        <f>A327</f>
        <v>92507</v>
      </c>
      <c r="B329" s="724" t="str">
        <f>B327</f>
        <v>Speech, Hearing &amp; Language Therapy</v>
      </c>
      <c r="C329" s="637" t="str">
        <f>C327</f>
        <v>S &amp; L therapy, individual, per session</v>
      </c>
      <c r="D329" s="652" t="str">
        <f>D327</f>
        <v>Encounter
DT=1/day</v>
      </c>
      <c r="E329" s="637" t="str">
        <f>E327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29" s="515" t="s">
        <v>715</v>
      </c>
      <c r="G329" s="190" t="s">
        <v>722</v>
      </c>
      <c r="H329" s="515" t="s">
        <v>659</v>
      </c>
      <c r="I329" s="652" t="str">
        <f>I327</f>
        <v>Line
Professional</v>
      </c>
      <c r="J329" s="652" t="str">
        <f>J327</f>
        <v>State Plan, Healthy Michigan, EPSDT</v>
      </c>
      <c r="K329" s="637" t="s">
        <v>1806</v>
      </c>
      <c r="L329" s="637"/>
      <c r="M329" s="652" t="str">
        <f>M327</f>
        <v xml:space="preserve"> </v>
      </c>
      <c r="N329" s="652" t="str">
        <f>N327</f>
        <v xml:space="preserve"> </v>
      </c>
    </row>
    <row r="330" spans="1:14" ht="50.1" customHeight="1" thickBot="1">
      <c r="A330" s="722">
        <f t="shared" ref="A330" si="229">A329</f>
        <v>92507</v>
      </c>
      <c r="B330" s="725" t="str">
        <f t="shared" ref="B330" si="230">B329</f>
        <v>Speech, Hearing &amp; Language Therapy</v>
      </c>
      <c r="C330" s="654" t="str">
        <f t="shared" ref="C330" si="231">C329</f>
        <v>S &amp; L therapy, individual, per session</v>
      </c>
      <c r="D330" s="653" t="str">
        <f t="shared" ref="D330" si="232">D329</f>
        <v>Encounter
DT=1/day</v>
      </c>
      <c r="E330" s="654" t="str">
        <f t="shared" ref="E330" si="233">E329</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0" s="517" t="s">
        <v>594</v>
      </c>
      <c r="G330" s="517" t="s">
        <v>695</v>
      </c>
      <c r="H330" s="517" t="s">
        <v>659</v>
      </c>
      <c r="I330" s="653" t="str">
        <f t="shared" ref="I330" si="234">I329</f>
        <v>Line
Professional</v>
      </c>
      <c r="J330" s="653" t="str">
        <f t="shared" ref="J330" si="235">J329</f>
        <v>State Plan, Healthy Michigan, EPSDT</v>
      </c>
      <c r="K330" s="654" t="s">
        <v>1806</v>
      </c>
      <c r="L330" s="654"/>
      <c r="M330" s="653" t="str">
        <f t="shared" ref="M330" si="236">M329</f>
        <v xml:space="preserve"> </v>
      </c>
      <c r="N330" s="653" t="str">
        <f t="shared" ref="N330" si="237">N329</f>
        <v xml:space="preserve"> </v>
      </c>
    </row>
    <row r="331" spans="1:14" ht="45" customHeight="1">
      <c r="A331" s="721">
        <v>92508</v>
      </c>
      <c r="B331" s="723" t="s">
        <v>377</v>
      </c>
      <c r="C331" s="650" t="s">
        <v>383</v>
      </c>
      <c r="D331" s="661" t="s">
        <v>534</v>
      </c>
      <c r="E331" s="650" t="s">
        <v>384</v>
      </c>
      <c r="F331" s="206" t="s">
        <v>610</v>
      </c>
      <c r="G331" s="206" t="s">
        <v>700</v>
      </c>
      <c r="H331" s="519" t="s">
        <v>659</v>
      </c>
      <c r="I331" s="661" t="s">
        <v>148</v>
      </c>
      <c r="J331" s="661" t="s">
        <v>129</v>
      </c>
      <c r="K331" s="774" t="s">
        <v>1806</v>
      </c>
      <c r="L331" s="774"/>
      <c r="M331" s="681" t="s">
        <v>1474</v>
      </c>
      <c r="N331" s="681" t="s">
        <v>1474</v>
      </c>
    </row>
    <row r="332" spans="1:14" ht="45" customHeight="1">
      <c r="A332" s="696">
        <f>A331</f>
        <v>92508</v>
      </c>
      <c r="B332" s="724" t="str">
        <f>B331</f>
        <v>Speech, Hearing &amp; Language Therapy</v>
      </c>
      <c r="C332" s="637" t="str">
        <f>C331</f>
        <v>S &amp; L therapy, group, per session</v>
      </c>
      <c r="D332" s="652" t="str">
        <f>D331</f>
        <v>Encounter
DT=1/day</v>
      </c>
      <c r="E332" s="637" t="str">
        <f>E331</f>
        <v>Speech-language pathologist or audiologist possessing a current license.
Speech-language pathology assistant supervised by the licensed speech-language pathologist or audiologist.</v>
      </c>
      <c r="F332" s="479" t="s">
        <v>715</v>
      </c>
      <c r="G332" s="479" t="s">
        <v>693</v>
      </c>
      <c r="H332" s="479" t="s">
        <v>659</v>
      </c>
      <c r="I332" s="652" t="str">
        <f>I331</f>
        <v>Line
Professional</v>
      </c>
      <c r="J332" s="652" t="str">
        <f>J331</f>
        <v>State Plan, Healthy Michigan, EPSDT</v>
      </c>
      <c r="K332" s="827"/>
      <c r="L332" s="827"/>
      <c r="M332" s="784"/>
      <c r="N332" s="784"/>
    </row>
    <row r="333" spans="1:14" ht="45" customHeight="1">
      <c r="A333" s="696">
        <f>A331</f>
        <v>92508</v>
      </c>
      <c r="B333" s="724" t="str">
        <f>B331</f>
        <v>Speech, Hearing &amp; Language Therapy</v>
      </c>
      <c r="C333" s="637" t="str">
        <f>C331</f>
        <v>S &amp; L therapy, group, per session</v>
      </c>
      <c r="D333" s="652" t="str">
        <f>D331</f>
        <v>Encounter
DT=1/day</v>
      </c>
      <c r="E333" s="637" t="str">
        <f>E331</f>
        <v>Speech-language pathologist or audiologist possessing a current license.
Speech-language pathology assistant supervised by the licensed speech-language pathologist or audiologist.</v>
      </c>
      <c r="F333" s="515" t="s">
        <v>715</v>
      </c>
      <c r="G333" s="190" t="s">
        <v>722</v>
      </c>
      <c r="H333" s="515" t="s">
        <v>659</v>
      </c>
      <c r="I333" s="652" t="str">
        <f>I331</f>
        <v>Line
Professional</v>
      </c>
      <c r="J333" s="652" t="str">
        <f>J331</f>
        <v>State Plan, Healthy Michigan, EPSDT</v>
      </c>
      <c r="K333" s="637" t="s">
        <v>1806</v>
      </c>
      <c r="L333" s="637"/>
      <c r="M333" s="652" t="str">
        <f>M331</f>
        <v xml:space="preserve"> </v>
      </c>
      <c r="N333" s="652" t="str">
        <f>N331</f>
        <v xml:space="preserve"> </v>
      </c>
    </row>
    <row r="334" spans="1:14" ht="45" customHeight="1" thickBot="1">
      <c r="A334" s="722">
        <f t="shared" ref="A334" si="238">A333</f>
        <v>92508</v>
      </c>
      <c r="B334" s="725" t="str">
        <f t="shared" ref="B334" si="239">B333</f>
        <v>Speech, Hearing &amp; Language Therapy</v>
      </c>
      <c r="C334" s="654" t="str">
        <f t="shared" ref="C334" si="240">C333</f>
        <v>S &amp; L therapy, group, per session</v>
      </c>
      <c r="D334" s="653" t="str">
        <f t="shared" ref="D334" si="241">D333</f>
        <v>Encounter
DT=1/day</v>
      </c>
      <c r="E334" s="654" t="str">
        <f t="shared" ref="E334" si="242">E333</f>
        <v>Speech-language pathologist or audiologist possessing a current license.
Speech-language pathology assistant supervised by the licensed speech-language pathologist or audiologist.</v>
      </c>
      <c r="F334" s="517" t="s">
        <v>594</v>
      </c>
      <c r="G334" s="517" t="s">
        <v>695</v>
      </c>
      <c r="H334" s="517" t="s">
        <v>659</v>
      </c>
      <c r="I334" s="653" t="str">
        <f t="shared" ref="I334" si="243">I333</f>
        <v>Line
Professional</v>
      </c>
      <c r="J334" s="653" t="str">
        <f t="shared" ref="J334" si="244">J333</f>
        <v>State Plan, Healthy Michigan, EPSDT</v>
      </c>
      <c r="K334" s="654" t="s">
        <v>1806</v>
      </c>
      <c r="L334" s="654"/>
      <c r="M334" s="653" t="str">
        <f t="shared" ref="M334" si="245">M333</f>
        <v xml:space="preserve"> </v>
      </c>
      <c r="N334" s="653" t="str">
        <f t="shared" ref="N334" si="246">N333</f>
        <v xml:space="preserve"> </v>
      </c>
    </row>
    <row r="335" spans="1:14" ht="65.25" customHeight="1">
      <c r="A335" s="721">
        <v>92521</v>
      </c>
      <c r="B335" s="776" t="s">
        <v>377</v>
      </c>
      <c r="C335" s="783" t="s">
        <v>679</v>
      </c>
      <c r="D335" s="812" t="s">
        <v>534</v>
      </c>
      <c r="E335" s="783" t="s">
        <v>678</v>
      </c>
      <c r="F335" s="515" t="s">
        <v>715</v>
      </c>
      <c r="G335" s="551" t="s">
        <v>722</v>
      </c>
      <c r="H335" s="519" t="s">
        <v>659</v>
      </c>
      <c r="I335" s="812" t="s">
        <v>148</v>
      </c>
      <c r="J335" s="812" t="s">
        <v>129</v>
      </c>
      <c r="K335" s="663" t="s">
        <v>1806</v>
      </c>
      <c r="L335" s="663"/>
      <c r="M335" s="646" t="s">
        <v>1474</v>
      </c>
      <c r="N335" s="646" t="s">
        <v>1474</v>
      </c>
    </row>
    <row r="336" spans="1:14" ht="83.25" customHeight="1" thickBot="1">
      <c r="A336" s="722">
        <f>A335</f>
        <v>92521</v>
      </c>
      <c r="B336" s="777" t="str">
        <f>B335</f>
        <v>Speech, Hearing &amp; Language Therapy</v>
      </c>
      <c r="C336" s="664" t="str">
        <f>C335</f>
        <v>Evaluation of speech fluency (e.g., stuttering, cluttering)</v>
      </c>
      <c r="D336" s="667" t="str">
        <f>D335</f>
        <v>Encounter
DT=1/day</v>
      </c>
      <c r="E336" s="664" t="str">
        <f>E335</f>
        <v>Speech-language pathologist or audiologist possessing a current license, or a candidate who has completed the academic program and is acquiring supervised work experience to qualify for the license.</v>
      </c>
      <c r="F336" s="517" t="s">
        <v>594</v>
      </c>
      <c r="G336" s="517" t="s">
        <v>695</v>
      </c>
      <c r="H336" s="517" t="s">
        <v>659</v>
      </c>
      <c r="I336" s="667" t="str">
        <f>I335</f>
        <v>Line
Professional</v>
      </c>
      <c r="J336" s="667" t="str">
        <f>J335</f>
        <v>State Plan, Healthy Michigan, EPSDT</v>
      </c>
      <c r="K336" s="664" t="s">
        <v>1806</v>
      </c>
      <c r="L336" s="664"/>
      <c r="M336" s="667" t="str">
        <f>M335</f>
        <v xml:space="preserve"> </v>
      </c>
      <c r="N336" s="667" t="str">
        <f>N335</f>
        <v xml:space="preserve"> </v>
      </c>
    </row>
    <row r="337" spans="1:14" ht="76.349999999999994" customHeight="1">
      <c r="A337" s="695">
        <v>92522</v>
      </c>
      <c r="B337" s="741" t="s">
        <v>377</v>
      </c>
      <c r="C337" s="636" t="s">
        <v>378</v>
      </c>
      <c r="D337" s="704" t="s">
        <v>534</v>
      </c>
      <c r="E337" s="636" t="s">
        <v>678</v>
      </c>
      <c r="F337" s="515" t="s">
        <v>715</v>
      </c>
      <c r="G337" s="551" t="s">
        <v>722</v>
      </c>
      <c r="H337" s="519" t="s">
        <v>659</v>
      </c>
      <c r="I337" s="661" t="s">
        <v>148</v>
      </c>
      <c r="J337" s="661" t="s">
        <v>129</v>
      </c>
      <c r="K337" s="774" t="s">
        <v>1806</v>
      </c>
      <c r="L337" s="774"/>
      <c r="M337" s="681" t="s">
        <v>1474</v>
      </c>
      <c r="N337" s="681" t="s">
        <v>1474</v>
      </c>
    </row>
    <row r="338" spans="1:14" ht="76.349999999999994" customHeight="1" thickBot="1">
      <c r="A338" s="697">
        <f>A337</f>
        <v>92522</v>
      </c>
      <c r="B338" s="740" t="str">
        <f>B337</f>
        <v>Speech, Hearing &amp; Language Therapy</v>
      </c>
      <c r="C338" s="638" t="str">
        <f>C337</f>
        <v>Evaluation of speech sound production</v>
      </c>
      <c r="D338" s="705" t="str">
        <f>D337</f>
        <v>Encounter
DT=1/day</v>
      </c>
      <c r="E338" s="638" t="str">
        <f>E337</f>
        <v>Speech-language pathologist or audiologist possessing a current license, or a candidate who has completed the academic program and is acquiring supervised work experience to qualify for the license.</v>
      </c>
      <c r="F338" s="517" t="s">
        <v>594</v>
      </c>
      <c r="G338" s="517" t="s">
        <v>695</v>
      </c>
      <c r="H338" s="517" t="s">
        <v>659</v>
      </c>
      <c r="I338" s="653" t="str">
        <f>I337</f>
        <v>Line
Professional</v>
      </c>
      <c r="J338" s="653" t="str">
        <f>J337</f>
        <v>State Plan, Healthy Michigan, EPSDT</v>
      </c>
      <c r="K338" s="654" t="s">
        <v>1806</v>
      </c>
      <c r="L338" s="654"/>
      <c r="M338" s="653" t="str">
        <f>M337</f>
        <v xml:space="preserve"> </v>
      </c>
      <c r="N338" s="653" t="str">
        <f>N337</f>
        <v xml:space="preserve"> </v>
      </c>
    </row>
    <row r="339" spans="1:14" ht="77.25" customHeight="1">
      <c r="A339" s="695">
        <v>92523</v>
      </c>
      <c r="B339" s="741" t="s">
        <v>377</v>
      </c>
      <c r="C339" s="636" t="s">
        <v>379</v>
      </c>
      <c r="D339" s="704" t="s">
        <v>534</v>
      </c>
      <c r="E339" s="636" t="s">
        <v>678</v>
      </c>
      <c r="F339" s="515" t="s">
        <v>715</v>
      </c>
      <c r="G339" s="551" t="s">
        <v>722</v>
      </c>
      <c r="H339" s="519" t="s">
        <v>659</v>
      </c>
      <c r="I339" s="704" t="s">
        <v>148</v>
      </c>
      <c r="J339" s="704" t="s">
        <v>129</v>
      </c>
      <c r="K339" s="775" t="s">
        <v>1806</v>
      </c>
      <c r="L339" s="775"/>
      <c r="M339" s="710" t="s">
        <v>1474</v>
      </c>
      <c r="N339" s="710" t="s">
        <v>1474</v>
      </c>
    </row>
    <row r="340" spans="1:14" ht="77.25" customHeight="1" thickBot="1">
      <c r="A340" s="697">
        <f>A339</f>
        <v>92523</v>
      </c>
      <c r="B340" s="740" t="str">
        <f>B339</f>
        <v>Speech, Hearing &amp; Language Therapy</v>
      </c>
      <c r="C340" s="638" t="str">
        <f>C339</f>
        <v>Evaluation of speech sound production with evaluation of language comprehension and expression</v>
      </c>
      <c r="D340" s="705" t="str">
        <f>D339</f>
        <v>Encounter
DT=1/day</v>
      </c>
      <c r="E340" s="638" t="str">
        <f>E339</f>
        <v>Speech-language pathologist or audiologist possessing a current license, or a candidate who has completed the academic program and is acquiring supervised work experience to qualify for the license.</v>
      </c>
      <c r="F340" s="517" t="s">
        <v>594</v>
      </c>
      <c r="G340" s="517" t="s">
        <v>695</v>
      </c>
      <c r="H340" s="517" t="s">
        <v>659</v>
      </c>
      <c r="I340" s="705" t="str">
        <f>I339</f>
        <v>Line
Professional</v>
      </c>
      <c r="J340" s="705" t="str">
        <f>J339</f>
        <v>State Plan, Healthy Michigan, EPSDT</v>
      </c>
      <c r="K340" s="638" t="s">
        <v>1806</v>
      </c>
      <c r="L340" s="638"/>
      <c r="M340" s="705" t="str">
        <f>M339</f>
        <v xml:space="preserve"> </v>
      </c>
      <c r="N340" s="705" t="str">
        <f>N339</f>
        <v xml:space="preserve"> </v>
      </c>
    </row>
    <row r="341" spans="1:14" ht="73.349999999999994" customHeight="1">
      <c r="A341" s="695">
        <v>92524</v>
      </c>
      <c r="B341" s="741" t="s">
        <v>377</v>
      </c>
      <c r="C341" s="636" t="s">
        <v>380</v>
      </c>
      <c r="D341" s="704" t="s">
        <v>534</v>
      </c>
      <c r="E341" s="636" t="s">
        <v>678</v>
      </c>
      <c r="F341" s="515" t="s">
        <v>715</v>
      </c>
      <c r="G341" s="551" t="s">
        <v>722</v>
      </c>
      <c r="H341" s="519" t="s">
        <v>659</v>
      </c>
      <c r="I341" s="704" t="s">
        <v>148</v>
      </c>
      <c r="J341" s="704" t="s">
        <v>129</v>
      </c>
      <c r="K341" s="775" t="s">
        <v>1806</v>
      </c>
      <c r="L341" s="775"/>
      <c r="M341" s="710" t="s">
        <v>1474</v>
      </c>
      <c r="N341" s="710" t="s">
        <v>1474</v>
      </c>
    </row>
    <row r="342" spans="1:14" ht="73.349999999999994" customHeight="1" thickBot="1">
      <c r="A342" s="697">
        <f>A341</f>
        <v>92524</v>
      </c>
      <c r="B342" s="740" t="str">
        <f>B341</f>
        <v>Speech, Hearing &amp; Language Therapy</v>
      </c>
      <c r="C342" s="638" t="str">
        <f>C341</f>
        <v>Behavioral and qualitative analysis of voice and resonance</v>
      </c>
      <c r="D342" s="705" t="str">
        <f>D341</f>
        <v>Encounter
DT=1/day</v>
      </c>
      <c r="E342" s="638" t="str">
        <f>E341</f>
        <v>Speech-language pathologist or audiologist possessing a current license, or a candidate who has completed the academic program and is acquiring supervised work experience to qualify for the license.</v>
      </c>
      <c r="F342" s="517" t="s">
        <v>594</v>
      </c>
      <c r="G342" s="517" t="s">
        <v>695</v>
      </c>
      <c r="H342" s="517" t="s">
        <v>659</v>
      </c>
      <c r="I342" s="705" t="str">
        <f>I341</f>
        <v>Line
Professional</v>
      </c>
      <c r="J342" s="705" t="str">
        <f>J341</f>
        <v>State Plan, Healthy Michigan, EPSDT</v>
      </c>
      <c r="K342" s="638" t="s">
        <v>1806</v>
      </c>
      <c r="L342" s="638"/>
      <c r="M342" s="705" t="str">
        <f>M341</f>
        <v xml:space="preserve"> </v>
      </c>
      <c r="N342" s="705" t="str">
        <f>N341</f>
        <v xml:space="preserve"> </v>
      </c>
    </row>
    <row r="343" spans="1:14" ht="46.5" customHeight="1">
      <c r="A343" s="721">
        <v>92526</v>
      </c>
      <c r="B343" s="723" t="s">
        <v>377</v>
      </c>
      <c r="C343" s="650" t="s">
        <v>381</v>
      </c>
      <c r="D343" s="661" t="s">
        <v>534</v>
      </c>
      <c r="E343" s="650" t="s">
        <v>382</v>
      </c>
      <c r="F343" s="206" t="s">
        <v>610</v>
      </c>
      <c r="G343" s="206" t="s">
        <v>700</v>
      </c>
      <c r="H343" s="519" t="s">
        <v>659</v>
      </c>
      <c r="I343" s="661" t="s">
        <v>148</v>
      </c>
      <c r="J343" s="661" t="s">
        <v>129</v>
      </c>
      <c r="K343" s="774" t="s">
        <v>1806</v>
      </c>
      <c r="L343" s="774"/>
      <c r="M343" s="681" t="s">
        <v>1474</v>
      </c>
      <c r="N343" s="681" t="s">
        <v>1474</v>
      </c>
    </row>
    <row r="344" spans="1:14" ht="46.5" customHeight="1">
      <c r="A344" s="696">
        <f>A343</f>
        <v>92526</v>
      </c>
      <c r="B344" s="724" t="str">
        <f>B343</f>
        <v>Speech, Hearing &amp; Language Therapy</v>
      </c>
      <c r="C344" s="637" t="str">
        <f>C343</f>
        <v>S &amp; L therapy, individual, per session</v>
      </c>
      <c r="D344" s="652" t="str">
        <f>D343</f>
        <v>Encounter
DT=1/day</v>
      </c>
      <c r="E344" s="637" t="str">
        <f>E343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4" s="479" t="s">
        <v>715</v>
      </c>
      <c r="G344" s="479" t="s">
        <v>693</v>
      </c>
      <c r="H344" s="479" t="s">
        <v>659</v>
      </c>
      <c r="I344" s="652" t="str">
        <f>I343</f>
        <v>Line
Professional</v>
      </c>
      <c r="J344" s="652" t="str">
        <f>J343</f>
        <v>State Plan, Healthy Michigan, EPSDT</v>
      </c>
      <c r="K344" s="827"/>
      <c r="L344" s="827"/>
      <c r="M344" s="784"/>
      <c r="N344" s="784"/>
    </row>
    <row r="345" spans="1:14" ht="46.5" customHeight="1">
      <c r="A345" s="696">
        <f>A343</f>
        <v>92526</v>
      </c>
      <c r="B345" s="724" t="str">
        <f>B343</f>
        <v>Speech, Hearing &amp; Language Therapy</v>
      </c>
      <c r="C345" s="637" t="str">
        <f>C343</f>
        <v>S &amp; L therapy, individual, per session</v>
      </c>
      <c r="D345" s="652" t="str">
        <f>D343</f>
        <v>Encounter
DT=1/day</v>
      </c>
      <c r="E345" s="637" t="str">
        <f>E343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5" s="515" t="s">
        <v>715</v>
      </c>
      <c r="G345" s="190" t="s">
        <v>722</v>
      </c>
      <c r="H345" s="515" t="s">
        <v>659</v>
      </c>
      <c r="I345" s="652" t="str">
        <f>I343</f>
        <v>Line
Professional</v>
      </c>
      <c r="J345" s="652" t="str">
        <f>J343</f>
        <v>State Plan, Healthy Michigan, EPSDT</v>
      </c>
      <c r="K345" s="637" t="s">
        <v>1806</v>
      </c>
      <c r="L345" s="637"/>
      <c r="M345" s="652" t="str">
        <f>M343</f>
        <v xml:space="preserve"> </v>
      </c>
      <c r="N345" s="652" t="str">
        <f>N343</f>
        <v xml:space="preserve"> </v>
      </c>
    </row>
    <row r="346" spans="1:14" ht="46.5" customHeight="1" thickBot="1">
      <c r="A346" s="722">
        <f t="shared" ref="A346" si="247">A345</f>
        <v>92526</v>
      </c>
      <c r="B346" s="725" t="str">
        <f t="shared" ref="B346" si="248">B345</f>
        <v>Speech, Hearing &amp; Language Therapy</v>
      </c>
      <c r="C346" s="654" t="str">
        <f t="shared" ref="C346" si="249">C345</f>
        <v>S &amp; L therapy, individual, per session</v>
      </c>
      <c r="D346" s="653" t="str">
        <f t="shared" ref="D346" si="250">D345</f>
        <v>Encounter
DT=1/day</v>
      </c>
      <c r="E346" s="654" t="str">
        <f t="shared" ref="E346" si="251">E345</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6" s="517" t="s">
        <v>594</v>
      </c>
      <c r="G346" s="517" t="s">
        <v>695</v>
      </c>
      <c r="H346" s="517" t="s">
        <v>659</v>
      </c>
      <c r="I346" s="653" t="str">
        <f t="shared" ref="I346" si="252">I345</f>
        <v>Line
Professional</v>
      </c>
      <c r="J346" s="653" t="str">
        <f t="shared" ref="J346" si="253">J345</f>
        <v>State Plan, Healthy Michigan, EPSDT</v>
      </c>
      <c r="K346" s="654" t="s">
        <v>1806</v>
      </c>
      <c r="L346" s="654"/>
      <c r="M346" s="653" t="str">
        <f t="shared" ref="M346" si="254">M345</f>
        <v xml:space="preserve"> </v>
      </c>
      <c r="N346" s="653" t="str">
        <f t="shared" ref="N346" si="255">N345</f>
        <v xml:space="preserve"> </v>
      </c>
    </row>
    <row r="347" spans="1:14" ht="71.099999999999994" customHeight="1">
      <c r="A347" s="695">
        <v>92607</v>
      </c>
      <c r="B347" s="741" t="s">
        <v>377</v>
      </c>
      <c r="C347" s="636" t="s">
        <v>555</v>
      </c>
      <c r="D347" s="704" t="s">
        <v>554</v>
      </c>
      <c r="E347" s="636" t="s">
        <v>678</v>
      </c>
      <c r="F347" s="515" t="s">
        <v>715</v>
      </c>
      <c r="G347" s="551" t="s">
        <v>722</v>
      </c>
      <c r="H347" s="519" t="s">
        <v>659</v>
      </c>
      <c r="I347" s="704" t="s">
        <v>148</v>
      </c>
      <c r="J347" s="704" t="s">
        <v>129</v>
      </c>
      <c r="K347" s="775" t="s">
        <v>1806</v>
      </c>
      <c r="L347" s="775"/>
      <c r="M347" s="710" t="s">
        <v>1474</v>
      </c>
      <c r="N347" s="710" t="s">
        <v>1474</v>
      </c>
    </row>
    <row r="348" spans="1:14" ht="71.099999999999994" customHeight="1" thickBot="1">
      <c r="A348" s="697">
        <f>A347</f>
        <v>92607</v>
      </c>
      <c r="B348" s="740" t="str">
        <f>B347</f>
        <v>Speech, Hearing &amp; Language Therapy</v>
      </c>
      <c r="C348" s="638" t="str">
        <f>C347</f>
        <v>Evaluation for prescription for speech-generating augmentative and alternative communication devices, face-to-face with patient, first hour.</v>
      </c>
      <c r="D348" s="705" t="str">
        <f>D347</f>
        <v>60 Minutes
DT=1/day</v>
      </c>
      <c r="E348" s="638" t="str">
        <f>E347</f>
        <v>Speech-language pathologist or audiologist possessing a current license, or a candidate who has completed the academic program and is acquiring supervised work experience to qualify for the license.</v>
      </c>
      <c r="F348" s="517" t="s">
        <v>594</v>
      </c>
      <c r="G348" s="517" t="s">
        <v>695</v>
      </c>
      <c r="H348" s="517" t="s">
        <v>659</v>
      </c>
      <c r="I348" s="705" t="str">
        <f>I347</f>
        <v>Line
Professional</v>
      </c>
      <c r="J348" s="705" t="str">
        <f>J347</f>
        <v>State Plan, Healthy Michigan, EPSDT</v>
      </c>
      <c r="K348" s="638" t="s">
        <v>1806</v>
      </c>
      <c r="L348" s="638"/>
      <c r="M348" s="705" t="str">
        <f>M347</f>
        <v xml:space="preserve"> </v>
      </c>
      <c r="N348" s="705" t="str">
        <f>N347</f>
        <v xml:space="preserve"> </v>
      </c>
    </row>
    <row r="349" spans="1:14" ht="75.599999999999994" customHeight="1">
      <c r="A349" s="695">
        <v>92608</v>
      </c>
      <c r="B349" s="741" t="s">
        <v>377</v>
      </c>
      <c r="C349" s="636" t="s">
        <v>385</v>
      </c>
      <c r="D349" s="704" t="s">
        <v>556</v>
      </c>
      <c r="E349" s="636" t="s">
        <v>678</v>
      </c>
      <c r="F349" s="515" t="s">
        <v>715</v>
      </c>
      <c r="G349" s="551" t="s">
        <v>722</v>
      </c>
      <c r="H349" s="519" t="s">
        <v>659</v>
      </c>
      <c r="I349" s="704" t="s">
        <v>148</v>
      </c>
      <c r="J349" s="704" t="s">
        <v>129</v>
      </c>
      <c r="K349" s="775" t="s">
        <v>1806</v>
      </c>
      <c r="L349" s="775"/>
      <c r="M349" s="710" t="s">
        <v>1474</v>
      </c>
      <c r="N349" s="710" t="s">
        <v>1474</v>
      </c>
    </row>
    <row r="350" spans="1:14" ht="75.599999999999994" customHeight="1" thickBot="1">
      <c r="A350" s="697">
        <f>A349</f>
        <v>92608</v>
      </c>
      <c r="B350" s="740" t="str">
        <f>B349</f>
        <v>Speech, Hearing &amp; Language Therapy</v>
      </c>
      <c r="C350" s="638" t="str">
        <f>C349</f>
        <v>Add-on code for 92067, each additional 30 minutes</v>
      </c>
      <c r="D350" s="705" t="str">
        <f>D349</f>
        <v>30 Minutes
DT = 24/day</v>
      </c>
      <c r="E350" s="638" t="str">
        <f>E349</f>
        <v>Speech-language pathologist or audiologist possessing a current license, or a candidate who has completed the academic program and is acquiring supervised work experience to qualify for the license.</v>
      </c>
      <c r="F350" s="517" t="s">
        <v>594</v>
      </c>
      <c r="G350" s="517" t="s">
        <v>695</v>
      </c>
      <c r="H350" s="517" t="s">
        <v>659</v>
      </c>
      <c r="I350" s="705" t="str">
        <f>I349</f>
        <v>Line
Professional</v>
      </c>
      <c r="J350" s="705" t="str">
        <f>J349</f>
        <v>State Plan, Healthy Michigan, EPSDT</v>
      </c>
      <c r="K350" s="638" t="s">
        <v>1806</v>
      </c>
      <c r="L350" s="638"/>
      <c r="M350" s="705" t="str">
        <f>M349</f>
        <v xml:space="preserve"> </v>
      </c>
      <c r="N350" s="705" t="str">
        <f>N349</f>
        <v xml:space="preserve"> </v>
      </c>
    </row>
    <row r="351" spans="1:14" ht="76.349999999999994" customHeight="1">
      <c r="A351" s="721">
        <v>92609</v>
      </c>
      <c r="B351" s="776" t="s">
        <v>377</v>
      </c>
      <c r="C351" s="783" t="s">
        <v>386</v>
      </c>
      <c r="D351" s="812" t="s">
        <v>534</v>
      </c>
      <c r="E351" s="783" t="s">
        <v>678</v>
      </c>
      <c r="F351" s="515" t="s">
        <v>715</v>
      </c>
      <c r="G351" s="551" t="s">
        <v>722</v>
      </c>
      <c r="H351" s="519" t="s">
        <v>659</v>
      </c>
      <c r="I351" s="812" t="s">
        <v>148</v>
      </c>
      <c r="J351" s="812" t="s">
        <v>129</v>
      </c>
      <c r="K351" s="663" t="s">
        <v>1806</v>
      </c>
      <c r="L351" s="663"/>
      <c r="M351" s="646" t="s">
        <v>1474</v>
      </c>
      <c r="N351" s="646" t="s">
        <v>1474</v>
      </c>
    </row>
    <row r="352" spans="1:14" ht="76.349999999999994" customHeight="1" thickBot="1">
      <c r="A352" s="722">
        <f>A351</f>
        <v>92609</v>
      </c>
      <c r="B352" s="777" t="str">
        <f>B351</f>
        <v>Speech, Hearing &amp; Language Therapy</v>
      </c>
      <c r="C352" s="664" t="str">
        <f>C351</f>
        <v>Therapeutic services for the use of speech-generating device, including programming and modification</v>
      </c>
      <c r="D352" s="667" t="str">
        <f>D351</f>
        <v>Encounter
DT=1/day</v>
      </c>
      <c r="E352" s="664" t="str">
        <f>E351</f>
        <v>Speech-language pathologist or audiologist possessing a current license, or a candidate who has completed the academic program and is acquiring supervised work experience to qualify for the license.</v>
      </c>
      <c r="F352" s="517" t="s">
        <v>594</v>
      </c>
      <c r="G352" s="517" t="s">
        <v>695</v>
      </c>
      <c r="H352" s="517" t="s">
        <v>659</v>
      </c>
      <c r="I352" s="667" t="str">
        <f>I351</f>
        <v>Line
Professional</v>
      </c>
      <c r="J352" s="667" t="str">
        <f>J351</f>
        <v>State Plan, Healthy Michigan, EPSDT</v>
      </c>
      <c r="K352" s="664" t="s">
        <v>1806</v>
      </c>
      <c r="L352" s="664"/>
      <c r="M352" s="667" t="str">
        <f>M351</f>
        <v xml:space="preserve"> </v>
      </c>
      <c r="N352" s="667" t="str">
        <f>N351</f>
        <v xml:space="preserve"> </v>
      </c>
    </row>
    <row r="353" spans="1:14" ht="76.349999999999994" customHeight="1">
      <c r="A353" s="721">
        <v>92610</v>
      </c>
      <c r="B353" s="776" t="s">
        <v>377</v>
      </c>
      <c r="C353" s="783" t="s">
        <v>553</v>
      </c>
      <c r="D353" s="812" t="s">
        <v>534</v>
      </c>
      <c r="E353" s="783" t="s">
        <v>678</v>
      </c>
      <c r="F353" s="515" t="s">
        <v>715</v>
      </c>
      <c r="G353" s="551" t="s">
        <v>722</v>
      </c>
      <c r="H353" s="519" t="s">
        <v>659</v>
      </c>
      <c r="I353" s="812" t="s">
        <v>148</v>
      </c>
      <c r="J353" s="812" t="s">
        <v>129</v>
      </c>
      <c r="K353" s="663" t="s">
        <v>1806</v>
      </c>
      <c r="L353" s="663"/>
      <c r="M353" s="646" t="s">
        <v>1474</v>
      </c>
      <c r="N353" s="646" t="s">
        <v>1474</v>
      </c>
    </row>
    <row r="354" spans="1:14" ht="76.349999999999994" customHeight="1" thickBot="1">
      <c r="A354" s="722">
        <f>A353</f>
        <v>92610</v>
      </c>
      <c r="B354" s="777" t="str">
        <f>B353</f>
        <v>Speech, Hearing &amp; Language Therapy</v>
      </c>
      <c r="C354" s="664" t="str">
        <f>C353</f>
        <v>Evaluation of oral and pharyngeal swallowing function
Evaluation of swallowing function</v>
      </c>
      <c r="D354" s="667" t="str">
        <f>D353</f>
        <v>Encounter
DT=1/day</v>
      </c>
      <c r="E354" s="664" t="str">
        <f>E353</f>
        <v>Speech-language pathologist or audiologist possessing a current license, or a candidate who has completed the academic program and is acquiring supervised work experience to qualify for the license.</v>
      </c>
      <c r="F354" s="517" t="s">
        <v>594</v>
      </c>
      <c r="G354" s="517" t="s">
        <v>695</v>
      </c>
      <c r="H354" s="517" t="s">
        <v>659</v>
      </c>
      <c r="I354" s="667" t="str">
        <f>I353</f>
        <v>Line
Professional</v>
      </c>
      <c r="J354" s="667" t="str">
        <f>J353</f>
        <v>State Plan, Healthy Michigan, EPSDT</v>
      </c>
      <c r="K354" s="664" t="s">
        <v>1806</v>
      </c>
      <c r="L354" s="664"/>
      <c r="M354" s="667" t="str">
        <f>M353</f>
        <v xml:space="preserve"> </v>
      </c>
      <c r="N354" s="667" t="str">
        <f>N353</f>
        <v xml:space="preserve"> </v>
      </c>
    </row>
    <row r="355" spans="1:14" ht="25.5" customHeight="1">
      <c r="A355" s="791">
        <v>92626</v>
      </c>
      <c r="B355" s="794" t="s">
        <v>2447</v>
      </c>
      <c r="C355" s="822" t="s">
        <v>2443</v>
      </c>
      <c r="D355" s="813" t="s">
        <v>2444</v>
      </c>
      <c r="E355" s="816" t="s">
        <v>764</v>
      </c>
      <c r="F355" s="563" t="s">
        <v>577</v>
      </c>
      <c r="G355" s="563" t="s">
        <v>692</v>
      </c>
      <c r="H355" s="546" t="s">
        <v>659</v>
      </c>
      <c r="I355" s="813" t="s">
        <v>148</v>
      </c>
      <c r="J355" s="813" t="s">
        <v>60</v>
      </c>
      <c r="K355" s="718"/>
      <c r="L355" s="822" t="s">
        <v>2448</v>
      </c>
      <c r="M355" s="718"/>
      <c r="N355" s="718"/>
    </row>
    <row r="356" spans="1:14" ht="38.25" customHeight="1">
      <c r="A356" s="792">
        <f t="shared" ref="A356:D358" si="256">A355</f>
        <v>92626</v>
      </c>
      <c r="B356" s="795" t="str">
        <f t="shared" si="256"/>
        <v>Evaluation of Auditory Rehabilitation 
Status</v>
      </c>
      <c r="C356" s="823" t="str">
        <f t="shared" si="256"/>
        <v xml:space="preserve">	Evaluation of auditory function for surgically implanted device(s) candidacy or postoperative status of a surgically implanted device(s); first hour</v>
      </c>
      <c r="D356" s="814" t="str">
        <f t="shared" si="256"/>
        <v>First Hour</v>
      </c>
      <c r="E356" s="817" t="str">
        <f>E355</f>
        <v>N/A</v>
      </c>
      <c r="F356" s="565" t="s">
        <v>594</v>
      </c>
      <c r="G356" s="565" t="s">
        <v>695</v>
      </c>
      <c r="H356" s="547" t="s">
        <v>659</v>
      </c>
      <c r="I356" s="814" t="str">
        <f t="shared" ref="I356:J358" si="257">I355</f>
        <v>Line
Professional</v>
      </c>
      <c r="J356" s="814" t="str">
        <f t="shared" si="257"/>
        <v>Child Waiver</v>
      </c>
      <c r="K356" s="719"/>
      <c r="L356" s="823" t="str">
        <f>L355</f>
        <v>1 per month</v>
      </c>
      <c r="M356" s="719"/>
      <c r="N356" s="719"/>
    </row>
    <row r="357" spans="1:14">
      <c r="A357" s="792">
        <f t="shared" si="256"/>
        <v>92626</v>
      </c>
      <c r="B357" s="795" t="str">
        <f t="shared" si="256"/>
        <v>Evaluation of Auditory Rehabilitation 
Status</v>
      </c>
      <c r="C357" s="823" t="str">
        <f t="shared" si="256"/>
        <v xml:space="preserve">	Evaluation of auditory function for surgically implanted device(s) candidacy or postoperative status of a surgically implanted device(s); first hour</v>
      </c>
      <c r="D357" s="814" t="str">
        <f t="shared" si="256"/>
        <v>First Hour</v>
      </c>
      <c r="E357" s="817" t="str">
        <f>E356</f>
        <v>N/A</v>
      </c>
      <c r="F357" s="565" t="s">
        <v>140</v>
      </c>
      <c r="G357" s="602" t="s">
        <v>703</v>
      </c>
      <c r="H357" s="547" t="s">
        <v>659</v>
      </c>
      <c r="I357" s="814" t="str">
        <f t="shared" si="257"/>
        <v>Line
Professional</v>
      </c>
      <c r="J357" s="814" t="str">
        <f t="shared" si="257"/>
        <v>Child Waiver</v>
      </c>
      <c r="K357" s="719"/>
      <c r="L357" s="823" t="str">
        <f>L356</f>
        <v>1 per month</v>
      </c>
      <c r="M357" s="719"/>
      <c r="N357" s="719"/>
    </row>
    <row r="358" spans="1:14" ht="44.25" customHeight="1" thickBot="1">
      <c r="A358" s="793">
        <f t="shared" si="256"/>
        <v>92626</v>
      </c>
      <c r="B358" s="796" t="str">
        <f t="shared" si="256"/>
        <v>Evaluation of Auditory Rehabilitation 
Status</v>
      </c>
      <c r="C358" s="824" t="str">
        <f t="shared" si="256"/>
        <v xml:space="preserve">	Evaluation of auditory function for surgically implanted device(s) candidacy or postoperative status of a surgically implanted device(s); first hour</v>
      </c>
      <c r="D358" s="815" t="str">
        <f t="shared" si="256"/>
        <v>First Hour</v>
      </c>
      <c r="E358" s="818" t="str">
        <f>E357</f>
        <v>N/A</v>
      </c>
      <c r="F358" s="588" t="s">
        <v>665</v>
      </c>
      <c r="G358" s="603" t="s">
        <v>703</v>
      </c>
      <c r="H358" s="548" t="s">
        <v>659</v>
      </c>
      <c r="I358" s="815" t="str">
        <f t="shared" si="257"/>
        <v>Line
Professional</v>
      </c>
      <c r="J358" s="815" t="str">
        <f t="shared" si="257"/>
        <v>Child Waiver</v>
      </c>
      <c r="K358" s="720"/>
      <c r="L358" s="824" t="str">
        <f>L357</f>
        <v>1 per month</v>
      </c>
      <c r="M358" s="720"/>
      <c r="N358" s="720"/>
    </row>
    <row r="359" spans="1:14" ht="25.5" customHeight="1">
      <c r="A359" s="791">
        <v>92627</v>
      </c>
      <c r="B359" s="794" t="s">
        <v>2446</v>
      </c>
      <c r="C359" s="822" t="s">
        <v>2450</v>
      </c>
      <c r="D359" s="813" t="s">
        <v>2445</v>
      </c>
      <c r="E359" s="816" t="s">
        <v>764</v>
      </c>
      <c r="F359" s="563" t="s">
        <v>577</v>
      </c>
      <c r="G359" s="563" t="s">
        <v>692</v>
      </c>
      <c r="H359" s="546" t="s">
        <v>659</v>
      </c>
      <c r="I359" s="813" t="s">
        <v>148</v>
      </c>
      <c r="J359" s="813" t="s">
        <v>60</v>
      </c>
      <c r="K359" s="718"/>
      <c r="L359" s="822" t="s">
        <v>2449</v>
      </c>
      <c r="M359" s="718"/>
      <c r="N359" s="718"/>
    </row>
    <row r="360" spans="1:14" ht="38.25" customHeight="1">
      <c r="A360" s="792">
        <f t="shared" ref="A360:D362" si="258">A359</f>
        <v>92627</v>
      </c>
      <c r="B360" s="795" t="str">
        <f t="shared" si="258"/>
        <v>Eval of Auditory Status Rehab Add-On</v>
      </c>
      <c r="C360" s="823" t="str">
        <f t="shared" si="258"/>
        <v>Evaluation of auditory function for surgically implanted device(s) candidacy or postoperative status of a surgically implanted device(s); each additional 15 minutes (List separately in addition to code for primary procedure)</v>
      </c>
      <c r="D360" s="814" t="str">
        <f t="shared" si="258"/>
        <v>Each Additional 15 Minutes</v>
      </c>
      <c r="E360" s="817" t="str">
        <f>E359</f>
        <v>N/A</v>
      </c>
      <c r="F360" s="565" t="s">
        <v>594</v>
      </c>
      <c r="G360" s="565" t="s">
        <v>695</v>
      </c>
      <c r="H360" s="547" t="s">
        <v>659</v>
      </c>
      <c r="I360" s="814" t="str">
        <f t="shared" ref="I360:J362" si="259">I359</f>
        <v>Line
Professional</v>
      </c>
      <c r="J360" s="814" t="str">
        <f t="shared" si="259"/>
        <v>Child Waiver</v>
      </c>
      <c r="K360" s="719"/>
      <c r="L360" s="823" t="str">
        <f>L359</f>
        <v>12 per 90 days</v>
      </c>
      <c r="M360" s="719"/>
      <c r="N360" s="719"/>
    </row>
    <row r="361" spans="1:14" ht="51" customHeight="1">
      <c r="A361" s="792">
        <f t="shared" si="258"/>
        <v>92627</v>
      </c>
      <c r="B361" s="795" t="str">
        <f t="shared" si="258"/>
        <v>Eval of Auditory Status Rehab Add-On</v>
      </c>
      <c r="C361" s="823" t="str">
        <f t="shared" si="258"/>
        <v>Evaluation of auditory function for surgically implanted device(s) candidacy or postoperative status of a surgically implanted device(s); each additional 15 minutes (List separately in addition to code for primary procedure)</v>
      </c>
      <c r="D361" s="814" t="str">
        <f t="shared" si="258"/>
        <v>Each Additional 15 Minutes</v>
      </c>
      <c r="E361" s="817" t="str">
        <f>E360</f>
        <v>N/A</v>
      </c>
      <c r="F361" s="565" t="s">
        <v>140</v>
      </c>
      <c r="G361" s="602" t="s">
        <v>703</v>
      </c>
      <c r="H361" s="547" t="s">
        <v>659</v>
      </c>
      <c r="I361" s="814" t="str">
        <f t="shared" si="259"/>
        <v>Line
Professional</v>
      </c>
      <c r="J361" s="814" t="str">
        <f t="shared" si="259"/>
        <v>Child Waiver</v>
      </c>
      <c r="K361" s="719"/>
      <c r="L361" s="823" t="str">
        <f>L360</f>
        <v>12 per 90 days</v>
      </c>
      <c r="M361" s="719"/>
      <c r="N361" s="719"/>
    </row>
    <row r="362" spans="1:14" ht="39" customHeight="1" thickBot="1">
      <c r="A362" s="793">
        <f t="shared" si="258"/>
        <v>92627</v>
      </c>
      <c r="B362" s="796" t="str">
        <f t="shared" si="258"/>
        <v>Eval of Auditory Status Rehab Add-On</v>
      </c>
      <c r="C362" s="824" t="str">
        <f t="shared" si="258"/>
        <v>Evaluation of auditory function for surgically implanted device(s) candidacy or postoperative status of a surgically implanted device(s); each additional 15 minutes (List separately in addition to code for primary procedure)</v>
      </c>
      <c r="D362" s="815" t="str">
        <f t="shared" si="258"/>
        <v>Each Additional 15 Minutes</v>
      </c>
      <c r="E362" s="818" t="str">
        <f>E361</f>
        <v>N/A</v>
      </c>
      <c r="F362" s="588" t="s">
        <v>665</v>
      </c>
      <c r="G362" s="603" t="s">
        <v>703</v>
      </c>
      <c r="H362" s="548" t="s">
        <v>659</v>
      </c>
      <c r="I362" s="815" t="str">
        <f t="shared" si="259"/>
        <v>Line
Professional</v>
      </c>
      <c r="J362" s="815" t="str">
        <f t="shared" si="259"/>
        <v>Child Waiver</v>
      </c>
      <c r="K362" s="720"/>
      <c r="L362" s="824" t="str">
        <f>L361</f>
        <v>12 per 90 days</v>
      </c>
      <c r="M362" s="720"/>
      <c r="N362" s="720"/>
    </row>
    <row r="363" spans="1:14">
      <c r="A363" s="767">
        <v>92630</v>
      </c>
      <c r="B363" s="701" t="s">
        <v>2452</v>
      </c>
      <c r="C363" s="941" t="s">
        <v>2452</v>
      </c>
      <c r="D363" s="848" t="s">
        <v>58</v>
      </c>
      <c r="E363" s="816" t="s">
        <v>764</v>
      </c>
      <c r="F363" s="563" t="s">
        <v>577</v>
      </c>
      <c r="G363" s="563" t="s">
        <v>692</v>
      </c>
      <c r="H363" s="546" t="s">
        <v>659</v>
      </c>
      <c r="I363" s="848" t="s">
        <v>148</v>
      </c>
      <c r="J363" s="848" t="s">
        <v>60</v>
      </c>
      <c r="K363" s="848"/>
      <c r="L363" s="941" t="s">
        <v>2453</v>
      </c>
      <c r="M363" s="848"/>
      <c r="N363" s="848"/>
    </row>
    <row r="364" spans="1:14">
      <c r="A364" s="768">
        <f t="shared" ref="A364:E367" si="260">A363</f>
        <v>92630</v>
      </c>
      <c r="B364" s="702" t="str">
        <f t="shared" si="260"/>
        <v>Auditory rehabilitation; prelingual hearing loss</v>
      </c>
      <c r="C364" s="942" t="str">
        <f t="shared" si="260"/>
        <v>Auditory rehabilitation; prelingual hearing loss</v>
      </c>
      <c r="D364" s="849" t="str">
        <f t="shared" si="260"/>
        <v>Encounter</v>
      </c>
      <c r="E364" s="817" t="str">
        <f>E363</f>
        <v>N/A</v>
      </c>
      <c r="F364" s="565" t="s">
        <v>715</v>
      </c>
      <c r="G364" s="461" t="s">
        <v>722</v>
      </c>
      <c r="H364" s="547" t="s">
        <v>659</v>
      </c>
      <c r="I364" s="849" t="str">
        <f t="shared" ref="I364:J367" si="261">I363</f>
        <v>Line
Professional</v>
      </c>
      <c r="J364" s="849" t="str">
        <f t="shared" si="261"/>
        <v>Child Waiver</v>
      </c>
      <c r="K364" s="849"/>
      <c r="L364" s="942" t="str">
        <f>L363</f>
        <v>8 per Month</v>
      </c>
      <c r="M364" s="849"/>
      <c r="N364" s="849"/>
    </row>
    <row r="365" spans="1:14">
      <c r="A365" s="768">
        <f t="shared" si="260"/>
        <v>92630</v>
      </c>
      <c r="B365" s="702" t="str">
        <f t="shared" si="260"/>
        <v>Auditory rehabilitation; prelingual hearing loss</v>
      </c>
      <c r="C365" s="942" t="str">
        <f t="shared" si="260"/>
        <v>Auditory rehabilitation; prelingual hearing loss</v>
      </c>
      <c r="D365" s="849" t="str">
        <f t="shared" si="260"/>
        <v>Encounter</v>
      </c>
      <c r="E365" s="817" t="str">
        <f t="shared" si="260"/>
        <v>N/A</v>
      </c>
      <c r="F365" s="565" t="s">
        <v>594</v>
      </c>
      <c r="G365" s="565" t="s">
        <v>695</v>
      </c>
      <c r="H365" s="547" t="s">
        <v>659</v>
      </c>
      <c r="I365" s="849" t="str">
        <f t="shared" si="261"/>
        <v>Line
Professional</v>
      </c>
      <c r="J365" s="849" t="str">
        <f t="shared" si="261"/>
        <v>Child Waiver</v>
      </c>
      <c r="K365" s="849"/>
      <c r="L365" s="942" t="str">
        <f>L364</f>
        <v>8 per Month</v>
      </c>
      <c r="M365" s="849"/>
      <c r="N365" s="849"/>
    </row>
    <row r="366" spans="1:14">
      <c r="A366" s="768">
        <f t="shared" si="260"/>
        <v>92630</v>
      </c>
      <c r="B366" s="702" t="str">
        <f t="shared" si="260"/>
        <v>Auditory rehabilitation; prelingual hearing loss</v>
      </c>
      <c r="C366" s="942" t="str">
        <f t="shared" si="260"/>
        <v>Auditory rehabilitation; prelingual hearing loss</v>
      </c>
      <c r="D366" s="849" t="str">
        <f t="shared" si="260"/>
        <v>Encounter</v>
      </c>
      <c r="E366" s="817" t="str">
        <f t="shared" si="260"/>
        <v>N/A</v>
      </c>
      <c r="F366" s="565" t="s">
        <v>140</v>
      </c>
      <c r="G366" s="602" t="s">
        <v>703</v>
      </c>
      <c r="H366" s="547" t="s">
        <v>659</v>
      </c>
      <c r="I366" s="849" t="str">
        <f t="shared" si="261"/>
        <v>Line
Professional</v>
      </c>
      <c r="J366" s="849" t="str">
        <f t="shared" si="261"/>
        <v>Child Waiver</v>
      </c>
      <c r="K366" s="849"/>
      <c r="L366" s="942" t="str">
        <f>L365</f>
        <v>8 per Month</v>
      </c>
      <c r="M366" s="849"/>
      <c r="N366" s="849"/>
    </row>
    <row r="367" spans="1:14" ht="15.75" thickBot="1">
      <c r="A367" s="769">
        <f t="shared" si="260"/>
        <v>92630</v>
      </c>
      <c r="B367" s="703" t="str">
        <f t="shared" si="260"/>
        <v>Auditory rehabilitation; prelingual hearing loss</v>
      </c>
      <c r="C367" s="943" t="str">
        <f t="shared" si="260"/>
        <v>Auditory rehabilitation; prelingual hearing loss</v>
      </c>
      <c r="D367" s="850" t="str">
        <f t="shared" si="260"/>
        <v>Encounter</v>
      </c>
      <c r="E367" s="818" t="str">
        <f t="shared" si="260"/>
        <v>N/A</v>
      </c>
      <c r="F367" s="588" t="s">
        <v>665</v>
      </c>
      <c r="G367" s="603" t="s">
        <v>703</v>
      </c>
      <c r="H367" s="548" t="s">
        <v>659</v>
      </c>
      <c r="I367" s="850" t="str">
        <f t="shared" si="261"/>
        <v>Line
Professional</v>
      </c>
      <c r="J367" s="850" t="str">
        <f t="shared" si="261"/>
        <v>Child Waiver</v>
      </c>
      <c r="K367" s="850"/>
      <c r="L367" s="943" t="str">
        <f>L366</f>
        <v>8 per Month</v>
      </c>
      <c r="M367" s="850"/>
      <c r="N367" s="850"/>
    </row>
    <row r="368" spans="1:14">
      <c r="A368" s="767">
        <v>92633</v>
      </c>
      <c r="B368" s="701" t="s">
        <v>2451</v>
      </c>
      <c r="C368" s="941" t="s">
        <v>2454</v>
      </c>
      <c r="D368" s="848" t="s">
        <v>58</v>
      </c>
      <c r="E368" s="816" t="s">
        <v>764</v>
      </c>
      <c r="F368" s="563" t="s">
        <v>577</v>
      </c>
      <c r="G368" s="563" t="s">
        <v>692</v>
      </c>
      <c r="H368" s="546" t="s">
        <v>659</v>
      </c>
      <c r="I368" s="848" t="s">
        <v>148</v>
      </c>
      <c r="J368" s="848" t="s">
        <v>60</v>
      </c>
      <c r="K368" s="848"/>
      <c r="L368" s="941" t="s">
        <v>2453</v>
      </c>
      <c r="M368" s="848"/>
      <c r="N368" s="848"/>
    </row>
    <row r="369" spans="1:14">
      <c r="A369" s="768">
        <f>A368</f>
        <v>92633</v>
      </c>
      <c r="B369" s="702" t="str">
        <f>B368</f>
        <v xml:space="preserve">Auditory rehabilitation; postlingual hearing loss	</v>
      </c>
      <c r="C369" s="942" t="str">
        <f>C368</f>
        <v>Auditory rehabilitation; postlingual hearing loss</v>
      </c>
      <c r="D369" s="849" t="str">
        <f>D368</f>
        <v>Encounter</v>
      </c>
      <c r="E369" s="817" t="str">
        <f>E368</f>
        <v>N/A</v>
      </c>
      <c r="F369" s="565" t="s">
        <v>715</v>
      </c>
      <c r="G369" s="461" t="s">
        <v>722</v>
      </c>
      <c r="H369" s="547" t="s">
        <v>659</v>
      </c>
      <c r="I369" s="849" t="str">
        <f t="shared" ref="I369:J372" si="262">I368</f>
        <v>Line
Professional</v>
      </c>
      <c r="J369" s="849" t="str">
        <f t="shared" si="262"/>
        <v>Child Waiver</v>
      </c>
      <c r="K369" s="849"/>
      <c r="L369" s="942" t="str">
        <f>L368</f>
        <v>8 per Month</v>
      </c>
      <c r="M369" s="849"/>
      <c r="N369" s="849"/>
    </row>
    <row r="370" spans="1:14">
      <c r="A370" s="768">
        <f t="shared" ref="A370:A372" si="263">A369</f>
        <v>92633</v>
      </c>
      <c r="B370" s="702" t="str">
        <f t="shared" ref="B370:B372" si="264">B369</f>
        <v xml:space="preserve">Auditory rehabilitation; postlingual hearing loss	</v>
      </c>
      <c r="C370" s="942" t="str">
        <f t="shared" ref="C370:C372" si="265">C369</f>
        <v>Auditory rehabilitation; postlingual hearing loss</v>
      </c>
      <c r="D370" s="849" t="str">
        <f t="shared" ref="D370:D372" si="266">D369</f>
        <v>Encounter</v>
      </c>
      <c r="E370" s="817" t="str">
        <f>E369</f>
        <v>N/A</v>
      </c>
      <c r="F370" s="565" t="s">
        <v>594</v>
      </c>
      <c r="G370" s="565" t="s">
        <v>695</v>
      </c>
      <c r="H370" s="547" t="s">
        <v>659</v>
      </c>
      <c r="I370" s="849" t="str">
        <f t="shared" si="262"/>
        <v>Line
Professional</v>
      </c>
      <c r="J370" s="849" t="str">
        <f t="shared" si="262"/>
        <v>Child Waiver</v>
      </c>
      <c r="K370" s="849"/>
      <c r="L370" s="942" t="str">
        <f>L369</f>
        <v>8 per Month</v>
      </c>
      <c r="M370" s="849"/>
      <c r="N370" s="849"/>
    </row>
    <row r="371" spans="1:14">
      <c r="A371" s="768">
        <f t="shared" si="263"/>
        <v>92633</v>
      </c>
      <c r="B371" s="702" t="str">
        <f t="shared" si="264"/>
        <v xml:space="preserve">Auditory rehabilitation; postlingual hearing loss	</v>
      </c>
      <c r="C371" s="942" t="str">
        <f t="shared" si="265"/>
        <v>Auditory rehabilitation; postlingual hearing loss</v>
      </c>
      <c r="D371" s="849" t="str">
        <f t="shared" si="266"/>
        <v>Encounter</v>
      </c>
      <c r="E371" s="817" t="str">
        <f>E370</f>
        <v>N/A</v>
      </c>
      <c r="F371" s="565" t="s">
        <v>140</v>
      </c>
      <c r="G371" s="602" t="s">
        <v>703</v>
      </c>
      <c r="H371" s="547" t="s">
        <v>659</v>
      </c>
      <c r="I371" s="849" t="str">
        <f t="shared" si="262"/>
        <v>Line
Professional</v>
      </c>
      <c r="J371" s="849" t="str">
        <f t="shared" si="262"/>
        <v>Child Waiver</v>
      </c>
      <c r="K371" s="849"/>
      <c r="L371" s="942" t="str">
        <f>L370</f>
        <v>8 per Month</v>
      </c>
      <c r="M371" s="849"/>
      <c r="N371" s="849"/>
    </row>
    <row r="372" spans="1:14" ht="15.75" thickBot="1">
      <c r="A372" s="769">
        <f t="shared" si="263"/>
        <v>92633</v>
      </c>
      <c r="B372" s="703" t="str">
        <f t="shared" si="264"/>
        <v xml:space="preserve">Auditory rehabilitation; postlingual hearing loss	</v>
      </c>
      <c r="C372" s="943" t="str">
        <f t="shared" si="265"/>
        <v>Auditory rehabilitation; postlingual hearing loss</v>
      </c>
      <c r="D372" s="850" t="str">
        <f t="shared" si="266"/>
        <v>Encounter</v>
      </c>
      <c r="E372" s="818" t="str">
        <f>E371</f>
        <v>N/A</v>
      </c>
      <c r="F372" s="588" t="s">
        <v>665</v>
      </c>
      <c r="G372" s="603" t="s">
        <v>703</v>
      </c>
      <c r="H372" s="548" t="s">
        <v>659</v>
      </c>
      <c r="I372" s="850" t="str">
        <f t="shared" si="262"/>
        <v>Line
Professional</v>
      </c>
      <c r="J372" s="850" t="str">
        <f t="shared" si="262"/>
        <v>Child Waiver</v>
      </c>
      <c r="K372" s="850"/>
      <c r="L372" s="943" t="str">
        <f>L371</f>
        <v>8 per Month</v>
      </c>
      <c r="M372" s="850"/>
      <c r="N372" s="850"/>
    </row>
    <row r="373" spans="1:14" ht="37.35" customHeight="1">
      <c r="A373" s="721">
        <v>96105</v>
      </c>
      <c r="B373" s="741" t="s">
        <v>1704</v>
      </c>
      <c r="C373" s="694" t="s">
        <v>2683</v>
      </c>
      <c r="D373" s="712" t="s">
        <v>2684</v>
      </c>
      <c r="E373" s="694" t="s">
        <v>2136</v>
      </c>
      <c r="F373" s="519" t="s">
        <v>145</v>
      </c>
      <c r="G373" s="519" t="s">
        <v>701</v>
      </c>
      <c r="H373" s="30" t="s">
        <v>1825</v>
      </c>
      <c r="I373" s="704" t="s">
        <v>148</v>
      </c>
      <c r="J373" s="704" t="s">
        <v>129</v>
      </c>
      <c r="K373" s="775" t="s">
        <v>1805</v>
      </c>
      <c r="L373" s="775"/>
      <c r="M373" s="651" t="s">
        <v>2151</v>
      </c>
      <c r="N373" s="681"/>
    </row>
    <row r="374" spans="1:14" ht="37.35" customHeight="1">
      <c r="A374" s="696">
        <f t="shared" ref="A374:A388" si="267">A373</f>
        <v>96105</v>
      </c>
      <c r="B374" s="742" t="str">
        <f t="shared" ref="B374:B388" si="268">B373</f>
        <v>Assessments
Health Psychiatric
Evaluation Psychological
testing 
Other assessments, tests</v>
      </c>
      <c r="C374" s="649" t="str">
        <f t="shared" ref="C374:C388" si="269">C373</f>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74" s="713" t="str">
        <f t="shared" ref="D374:D388" si="270">D373</f>
        <v>Encounter
Per Hour</v>
      </c>
      <c r="E374" s="649" t="str">
        <f t="shared" ref="E374:E446" si="271">E373</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4" s="515" t="s">
        <v>577</v>
      </c>
      <c r="G374" s="515" t="s">
        <v>692</v>
      </c>
      <c r="H374" s="180" t="s">
        <v>1825</v>
      </c>
      <c r="I374" s="713" t="str">
        <f t="shared" ref="I374:I388" si="272">I373</f>
        <v>Line
Professional</v>
      </c>
      <c r="J374" s="713" t="str">
        <f t="shared" ref="J374:J388" si="273">J373</f>
        <v>State Plan, Healthy Michigan, EPSDT</v>
      </c>
      <c r="K374" s="649" t="s">
        <v>1805</v>
      </c>
      <c r="L374" s="649"/>
      <c r="M374" s="652" t="str">
        <f t="shared" ref="M374:M388" si="274">M373</f>
        <v xml:space="preserve"> WX - LOCUS Assessment</v>
      </c>
      <c r="N374" s="652"/>
    </row>
    <row r="375" spans="1:14" ht="37.35" customHeight="1">
      <c r="A375" s="696">
        <f t="shared" si="267"/>
        <v>96105</v>
      </c>
      <c r="B375" s="742" t="str">
        <f t="shared" si="268"/>
        <v>Assessments
Health Psychiatric
Evaluation Psychological
testing 
Other assessments, tests</v>
      </c>
      <c r="C375" s="649"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75" s="713" t="str">
        <f t="shared" si="270"/>
        <v>Encounter
Per Hour</v>
      </c>
      <c r="E375" s="649"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5" s="515" t="s">
        <v>134</v>
      </c>
      <c r="G375" s="515" t="s">
        <v>698</v>
      </c>
      <c r="H375" s="551" t="s">
        <v>625</v>
      </c>
      <c r="I375" s="713" t="str">
        <f t="shared" si="272"/>
        <v>Line
Professional</v>
      </c>
      <c r="J375" s="713" t="str">
        <f t="shared" si="273"/>
        <v>State Plan, Healthy Michigan, EPSDT</v>
      </c>
      <c r="K375" s="649" t="s">
        <v>1805</v>
      </c>
      <c r="L375" s="649"/>
      <c r="M375" s="652" t="str">
        <f t="shared" si="274"/>
        <v xml:space="preserve"> WX - LOCUS Assessment</v>
      </c>
      <c r="N375" s="652"/>
    </row>
    <row r="376" spans="1:14" ht="37.35" customHeight="1">
      <c r="A376" s="696">
        <f t="shared" si="267"/>
        <v>96105</v>
      </c>
      <c r="B376" s="742" t="str">
        <f t="shared" si="268"/>
        <v>Assessments
Health Psychiatric
Evaluation Psychological
testing 
Other assessments, tests</v>
      </c>
      <c r="C376" s="649"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76" s="713" t="str">
        <f t="shared" si="270"/>
        <v>Encounter
Per Hour</v>
      </c>
      <c r="E376" s="649"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6" s="348" t="s">
        <v>1959</v>
      </c>
      <c r="G376" s="348" t="s">
        <v>693</v>
      </c>
      <c r="H376" s="348" t="s">
        <v>625</v>
      </c>
      <c r="I376" s="713" t="str">
        <f t="shared" si="272"/>
        <v>Line
Professional</v>
      </c>
      <c r="J376" s="713" t="str">
        <f t="shared" si="273"/>
        <v>State Plan, Healthy Michigan, EPSDT</v>
      </c>
      <c r="K376" s="649" t="s">
        <v>1805</v>
      </c>
      <c r="L376" s="649"/>
      <c r="M376" s="652" t="str">
        <f t="shared" si="274"/>
        <v xml:space="preserve"> WX - LOCUS Assessment</v>
      </c>
      <c r="N376" s="652"/>
    </row>
    <row r="377" spans="1:14" ht="37.35" customHeight="1">
      <c r="A377" s="696">
        <f t="shared" si="267"/>
        <v>96105</v>
      </c>
      <c r="B377" s="742" t="str">
        <f t="shared" si="268"/>
        <v>Assessments
Health Psychiatric
Evaluation Psychological
testing 
Other assessments, tests</v>
      </c>
      <c r="C377" s="649"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77" s="713" t="str">
        <f t="shared" si="270"/>
        <v>Encounter
Per Hour</v>
      </c>
      <c r="E377" s="649"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7" s="348" t="s">
        <v>141</v>
      </c>
      <c r="G377" s="348" t="s">
        <v>694</v>
      </c>
      <c r="H377" s="348" t="s">
        <v>625</v>
      </c>
      <c r="I377" s="713" t="str">
        <f t="shared" si="272"/>
        <v>Line
Professional</v>
      </c>
      <c r="J377" s="713" t="str">
        <f t="shared" si="273"/>
        <v>State Plan, Healthy Michigan, EPSDT</v>
      </c>
      <c r="K377" s="649" t="s">
        <v>1805</v>
      </c>
      <c r="L377" s="649"/>
      <c r="M377" s="652" t="str">
        <f t="shared" si="274"/>
        <v xml:space="preserve"> WX - LOCUS Assessment</v>
      </c>
      <c r="N377" s="652"/>
    </row>
    <row r="378" spans="1:14" ht="37.35" customHeight="1">
      <c r="A378" s="696">
        <f t="shared" si="267"/>
        <v>96105</v>
      </c>
      <c r="B378" s="742" t="str">
        <f t="shared" si="268"/>
        <v>Assessments
Health Psychiatric
Evaluation Psychological
testing 
Other assessments, tests</v>
      </c>
      <c r="C378" s="649"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78" s="713" t="str">
        <f t="shared" si="270"/>
        <v>Encounter
Per Hour</v>
      </c>
      <c r="E378" s="649"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8" s="348" t="s">
        <v>143</v>
      </c>
      <c r="G378" s="348" t="s">
        <v>694</v>
      </c>
      <c r="H378" s="348" t="s">
        <v>625</v>
      </c>
      <c r="I378" s="713" t="str">
        <f t="shared" si="272"/>
        <v>Line
Professional</v>
      </c>
      <c r="J378" s="713" t="str">
        <f t="shared" si="273"/>
        <v>State Plan, Healthy Michigan, EPSDT</v>
      </c>
      <c r="K378" s="649" t="s">
        <v>1805</v>
      </c>
      <c r="L378" s="649"/>
      <c r="M378" s="652" t="str">
        <f t="shared" si="274"/>
        <v xml:space="preserve"> WX - LOCUS Assessment</v>
      </c>
      <c r="N378" s="652"/>
    </row>
    <row r="379" spans="1:14" ht="37.35" customHeight="1">
      <c r="A379" s="696">
        <f t="shared" si="267"/>
        <v>96105</v>
      </c>
      <c r="B379" s="742" t="str">
        <f t="shared" si="268"/>
        <v>Assessments
Health Psychiatric
Evaluation Psychological
testing 
Other assessments, tests</v>
      </c>
      <c r="C379" s="649"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79" s="713" t="str">
        <f t="shared" si="270"/>
        <v>Encounter
Per Hour</v>
      </c>
      <c r="E379" s="649"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9" s="348" t="s">
        <v>144</v>
      </c>
      <c r="G379" s="348" t="s">
        <v>697</v>
      </c>
      <c r="H379" s="348" t="s">
        <v>625</v>
      </c>
      <c r="I379" s="713" t="str">
        <f t="shared" si="272"/>
        <v>Line
Professional</v>
      </c>
      <c r="J379" s="713" t="str">
        <f t="shared" si="273"/>
        <v>State Plan, Healthy Michigan, EPSDT</v>
      </c>
      <c r="K379" s="649" t="s">
        <v>1805</v>
      </c>
      <c r="L379" s="649"/>
      <c r="M379" s="652" t="str">
        <f t="shared" si="274"/>
        <v xml:space="preserve"> WX - LOCUS Assessment</v>
      </c>
      <c r="N379" s="652"/>
    </row>
    <row r="380" spans="1:14" ht="37.35" customHeight="1">
      <c r="A380" s="696">
        <f t="shared" si="267"/>
        <v>96105</v>
      </c>
      <c r="B380" s="742" t="str">
        <f t="shared" si="268"/>
        <v>Assessments
Health Psychiatric
Evaluation Psychological
testing 
Other assessments, tests</v>
      </c>
      <c r="C380" s="649"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0" s="713" t="str">
        <f t="shared" si="270"/>
        <v>Encounter
Per Hour</v>
      </c>
      <c r="E380" s="649"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0" s="348" t="s">
        <v>1960</v>
      </c>
      <c r="G380" s="348" t="s">
        <v>697</v>
      </c>
      <c r="H380" s="348" t="s">
        <v>625</v>
      </c>
      <c r="I380" s="713" t="str">
        <f t="shared" si="272"/>
        <v>Line
Professional</v>
      </c>
      <c r="J380" s="713" t="str">
        <f t="shared" si="273"/>
        <v>State Plan, Healthy Michigan, EPSDT</v>
      </c>
      <c r="K380" s="649" t="s">
        <v>1805</v>
      </c>
      <c r="L380" s="649"/>
      <c r="M380" s="652" t="str">
        <f t="shared" si="274"/>
        <v xml:space="preserve"> WX - LOCUS Assessment</v>
      </c>
      <c r="N380" s="652"/>
    </row>
    <row r="381" spans="1:14" ht="37.35" customHeight="1">
      <c r="A381" s="696">
        <f t="shared" si="267"/>
        <v>96105</v>
      </c>
      <c r="B381" s="742" t="str">
        <f t="shared" si="268"/>
        <v>Assessments
Health Psychiatric
Evaluation Psychological
testing 
Other assessments, tests</v>
      </c>
      <c r="C381" s="649"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1" s="713" t="str">
        <f t="shared" si="270"/>
        <v>Encounter
Per Hour</v>
      </c>
      <c r="E381" s="649"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1" s="515" t="s">
        <v>134</v>
      </c>
      <c r="G381" s="515" t="s">
        <v>695</v>
      </c>
      <c r="H381" s="515" t="s">
        <v>625</v>
      </c>
      <c r="I381" s="713" t="str">
        <f t="shared" si="272"/>
        <v>Line
Professional</v>
      </c>
      <c r="J381" s="713" t="str">
        <f t="shared" si="273"/>
        <v>State Plan, Healthy Michigan, EPSDT</v>
      </c>
      <c r="K381" s="649" t="s">
        <v>1805</v>
      </c>
      <c r="L381" s="649"/>
      <c r="M381" s="652" t="str">
        <f t="shared" si="274"/>
        <v xml:space="preserve"> WX - LOCUS Assessment</v>
      </c>
      <c r="N381" s="652"/>
    </row>
    <row r="382" spans="1:14" ht="37.35" customHeight="1">
      <c r="A382" s="696">
        <f t="shared" si="267"/>
        <v>96105</v>
      </c>
      <c r="B382" s="798" t="str">
        <f t="shared" si="268"/>
        <v>Assessments
Health Psychiatric
Evaluation Psychological
testing 
Other assessments, tests</v>
      </c>
      <c r="C382" s="766"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2" s="770" t="str">
        <f t="shared" si="270"/>
        <v>Encounter
Per Hour</v>
      </c>
      <c r="E382" s="766"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2" s="477" t="s">
        <v>715</v>
      </c>
      <c r="G382" s="477" t="s">
        <v>722</v>
      </c>
      <c r="H382" s="477" t="s">
        <v>659</v>
      </c>
      <c r="I382" s="770" t="str">
        <f t="shared" si="272"/>
        <v>Line
Professional</v>
      </c>
      <c r="J382" s="770" t="str">
        <f t="shared" si="273"/>
        <v>State Plan, Healthy Michigan, EPSDT</v>
      </c>
      <c r="K382" s="766" t="s">
        <v>1805</v>
      </c>
      <c r="L382" s="766"/>
      <c r="M382" s="652" t="str">
        <f t="shared" si="274"/>
        <v xml:space="preserve"> WX - LOCUS Assessment</v>
      </c>
      <c r="N382" s="652"/>
    </row>
    <row r="383" spans="1:14" ht="37.35" customHeight="1">
      <c r="A383" s="696">
        <f t="shared" si="267"/>
        <v>96105</v>
      </c>
      <c r="B383" s="798" t="str">
        <f t="shared" si="268"/>
        <v>Assessments
Health Psychiatric
Evaluation Psychological
testing 
Other assessments, tests</v>
      </c>
      <c r="C383" s="766"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3" s="770" t="str">
        <f t="shared" si="270"/>
        <v>Encounter
Per Hour</v>
      </c>
      <c r="E383" s="766"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3" s="477" t="s">
        <v>594</v>
      </c>
      <c r="G383" s="477" t="s">
        <v>695</v>
      </c>
      <c r="H383" s="477" t="s">
        <v>659</v>
      </c>
      <c r="I383" s="770" t="str">
        <f t="shared" si="272"/>
        <v>Line
Professional</v>
      </c>
      <c r="J383" s="770" t="str">
        <f t="shared" si="273"/>
        <v>State Plan, Healthy Michigan, EPSDT</v>
      </c>
      <c r="K383" s="766" t="s">
        <v>1805</v>
      </c>
      <c r="L383" s="766"/>
      <c r="M383" s="652" t="str">
        <f t="shared" si="274"/>
        <v xml:space="preserve"> WX - LOCUS Assessment</v>
      </c>
      <c r="N383" s="652"/>
    </row>
    <row r="384" spans="1:14" ht="37.35" customHeight="1">
      <c r="A384" s="696">
        <f t="shared" si="267"/>
        <v>96105</v>
      </c>
      <c r="B384" s="798" t="str">
        <f t="shared" si="268"/>
        <v>Assessments
Health Psychiatric
Evaluation Psychological
testing 
Other assessments, tests</v>
      </c>
      <c r="C384" s="766"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4" s="770" t="str">
        <f t="shared" si="270"/>
        <v>Encounter
Per Hour</v>
      </c>
      <c r="E384" s="766"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4" s="478" t="s">
        <v>591</v>
      </c>
      <c r="G384" s="479" t="s">
        <v>694</v>
      </c>
      <c r="H384" s="479" t="s">
        <v>659</v>
      </c>
      <c r="I384" s="770" t="str">
        <f t="shared" si="272"/>
        <v>Line
Professional</v>
      </c>
      <c r="J384" s="770" t="str">
        <f t="shared" si="273"/>
        <v>State Plan, Healthy Michigan, EPSDT</v>
      </c>
      <c r="K384" s="766" t="s">
        <v>1805</v>
      </c>
      <c r="L384" s="766"/>
      <c r="M384" s="652" t="str">
        <f t="shared" si="274"/>
        <v xml:space="preserve"> WX - LOCUS Assessment</v>
      </c>
      <c r="N384" s="652"/>
    </row>
    <row r="385" spans="1:14" ht="37.35" customHeight="1">
      <c r="A385" s="696">
        <f t="shared" si="267"/>
        <v>96105</v>
      </c>
      <c r="B385" s="798" t="str">
        <f t="shared" si="268"/>
        <v>Assessments
Health Psychiatric
Evaluation Psychological
testing 
Other assessments, tests</v>
      </c>
      <c r="C385" s="766"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5" s="770" t="str">
        <f t="shared" si="270"/>
        <v>Encounter
Per Hour</v>
      </c>
      <c r="E385" s="766"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5" s="480" t="s">
        <v>592</v>
      </c>
      <c r="G385" s="479" t="s">
        <v>694</v>
      </c>
      <c r="H385" s="479" t="s">
        <v>659</v>
      </c>
      <c r="I385" s="770" t="str">
        <f t="shared" si="272"/>
        <v>Line
Professional</v>
      </c>
      <c r="J385" s="770" t="str">
        <f t="shared" si="273"/>
        <v>State Plan, Healthy Michigan, EPSDT</v>
      </c>
      <c r="K385" s="766" t="s">
        <v>1805</v>
      </c>
      <c r="L385" s="766"/>
      <c r="M385" s="652" t="str">
        <f t="shared" si="274"/>
        <v xml:space="preserve"> WX - LOCUS Assessment</v>
      </c>
      <c r="N385" s="652"/>
    </row>
    <row r="386" spans="1:14" ht="37.35" customHeight="1">
      <c r="A386" s="696">
        <f t="shared" si="267"/>
        <v>96105</v>
      </c>
      <c r="B386" s="798" t="str">
        <f t="shared" si="268"/>
        <v>Assessments
Health Psychiatric
Evaluation Psychological
testing 
Other assessments, tests</v>
      </c>
      <c r="C386" s="766"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6" s="770" t="str">
        <f t="shared" si="270"/>
        <v>Encounter
Per Hour</v>
      </c>
      <c r="E386" s="766"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6" s="480" t="s">
        <v>149</v>
      </c>
      <c r="G386" s="479" t="s">
        <v>703</v>
      </c>
      <c r="H386" s="479" t="s">
        <v>1825</v>
      </c>
      <c r="I386" s="770" t="str">
        <f t="shared" si="272"/>
        <v>Line
Professional</v>
      </c>
      <c r="J386" s="770" t="str">
        <f t="shared" si="273"/>
        <v>State Plan, Healthy Michigan, EPSDT</v>
      </c>
      <c r="K386" s="766" t="s">
        <v>1805</v>
      </c>
      <c r="L386" s="766"/>
      <c r="M386" s="652" t="str">
        <f t="shared" si="274"/>
        <v xml:space="preserve"> WX - LOCUS Assessment</v>
      </c>
      <c r="N386" s="652"/>
    </row>
    <row r="387" spans="1:14" ht="37.35" customHeight="1">
      <c r="A387" s="696">
        <f>A385</f>
        <v>96105</v>
      </c>
      <c r="B387" s="798" t="str">
        <f>B385</f>
        <v>Assessments
Health Psychiatric
Evaluation Psychological
testing 
Other assessments, tests</v>
      </c>
      <c r="C387" s="766" t="str">
        <f>C385</f>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7" s="770" t="str">
        <f>D385</f>
        <v>Encounter
Per Hour</v>
      </c>
      <c r="E387" s="766" t="str">
        <f>E385</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7" s="478" t="s">
        <v>140</v>
      </c>
      <c r="G387" s="479" t="s">
        <v>703</v>
      </c>
      <c r="H387" s="479" t="s">
        <v>1825</v>
      </c>
      <c r="I387" s="770" t="str">
        <f>I385</f>
        <v>Line
Professional</v>
      </c>
      <c r="J387" s="770" t="str">
        <f>J385</f>
        <v>State Plan, Healthy Michigan, EPSDT</v>
      </c>
      <c r="K387" s="766" t="s">
        <v>1805</v>
      </c>
      <c r="L387" s="766"/>
      <c r="M387" s="652" t="str">
        <f>M385</f>
        <v xml:space="preserve"> WX - LOCUS Assessment</v>
      </c>
      <c r="N387" s="652"/>
    </row>
    <row r="388" spans="1:14" ht="37.35" customHeight="1">
      <c r="A388" s="696">
        <f t="shared" si="267"/>
        <v>96105</v>
      </c>
      <c r="B388" s="798" t="str">
        <f t="shared" si="268"/>
        <v>Assessments
Health Psychiatric
Evaluation Psychological
testing 
Other assessments, tests</v>
      </c>
      <c r="C388" s="766" t="str">
        <f t="shared" si="269"/>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8" s="770" t="str">
        <f t="shared" si="270"/>
        <v>Encounter
Per Hour</v>
      </c>
      <c r="E388" s="766"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8" s="480" t="s">
        <v>665</v>
      </c>
      <c r="G388" s="479" t="s">
        <v>703</v>
      </c>
      <c r="H388" s="479" t="s">
        <v>1825</v>
      </c>
      <c r="I388" s="770" t="str">
        <f t="shared" si="272"/>
        <v>Line
Professional</v>
      </c>
      <c r="J388" s="770" t="str">
        <f t="shared" si="273"/>
        <v>State Plan, Healthy Michigan, EPSDT</v>
      </c>
      <c r="K388" s="766" t="s">
        <v>1805</v>
      </c>
      <c r="L388" s="766"/>
      <c r="M388" s="652" t="str">
        <f t="shared" si="274"/>
        <v xml:space="preserve"> WX - LOCUS Assessment</v>
      </c>
      <c r="N388" s="652"/>
    </row>
    <row r="389" spans="1:14" ht="37.35" customHeight="1" thickBot="1">
      <c r="A389" s="722">
        <f>A381</f>
        <v>96105</v>
      </c>
      <c r="B389" s="740" t="str">
        <f>B381</f>
        <v>Assessments
Health Psychiatric
Evaluation Psychological
testing 
Other assessments, tests</v>
      </c>
      <c r="C389" s="638" t="str">
        <f>C381</f>
        <v>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Use modifier TS for re-certifications.</v>
      </c>
      <c r="D389" s="705" t="str">
        <f>D381</f>
        <v>Encounter
Per Hour</v>
      </c>
      <c r="E389" s="638" t="str">
        <f>E381</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9" s="573" t="s">
        <v>617</v>
      </c>
      <c r="G389" s="573" t="s">
        <v>696</v>
      </c>
      <c r="H389" s="573" t="s">
        <v>1825</v>
      </c>
      <c r="I389" s="705" t="str">
        <f>I381</f>
        <v>Line
Professional</v>
      </c>
      <c r="J389" s="705" t="str">
        <f>J381</f>
        <v>State Plan, Healthy Michigan, EPSDT</v>
      </c>
      <c r="K389" s="638" t="s">
        <v>1805</v>
      </c>
      <c r="L389" s="638"/>
      <c r="M389" s="653" t="str">
        <f>M381</f>
        <v xml:space="preserve"> WX - LOCUS Assessment</v>
      </c>
      <c r="N389" s="653"/>
    </row>
    <row r="390" spans="1:14" ht="36" customHeight="1">
      <c r="A390" s="721">
        <v>96110</v>
      </c>
      <c r="B390" s="760" t="s">
        <v>1704</v>
      </c>
      <c r="C390" s="686" t="s">
        <v>2685</v>
      </c>
      <c r="D390" s="651" t="s">
        <v>2170</v>
      </c>
      <c r="E390" s="686" t="s">
        <v>2136</v>
      </c>
      <c r="F390" s="519" t="s">
        <v>145</v>
      </c>
      <c r="G390" s="519" t="s">
        <v>701</v>
      </c>
      <c r="H390" s="30" t="s">
        <v>1825</v>
      </c>
      <c r="I390" s="651" t="s">
        <v>148</v>
      </c>
      <c r="J390" s="651" t="s">
        <v>129</v>
      </c>
      <c r="K390" s="651" t="s">
        <v>1805</v>
      </c>
      <c r="L390" s="686"/>
      <c r="M390" s="651" t="s">
        <v>2152</v>
      </c>
      <c r="N390" s="651"/>
    </row>
    <row r="391" spans="1:14" ht="36" customHeight="1">
      <c r="A391" s="696">
        <f t="shared" ref="A391:A409" si="275">A390</f>
        <v>96110</v>
      </c>
      <c r="B391" s="761" t="str">
        <f t="shared" ref="B391:B409" si="276">B390</f>
        <v>Assessments
Health Psychiatric
Evaluation Psychological
testing 
Other assessments, tests</v>
      </c>
      <c r="C391" s="834" t="str">
        <f t="shared" ref="C391:C409" si="277">C390</f>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391" s="655" t="str">
        <f t="shared" ref="D391:D409" si="278">D390</f>
        <v>Encounter
3/day</v>
      </c>
      <c r="E391"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1" s="515" t="s">
        <v>577</v>
      </c>
      <c r="G391" s="515" t="s">
        <v>692</v>
      </c>
      <c r="H391" s="180" t="s">
        <v>1825</v>
      </c>
      <c r="I391" s="655" t="str">
        <f t="shared" ref="I391:I409" si="279">I390</f>
        <v>Line
Professional</v>
      </c>
      <c r="J391" s="655" t="str">
        <f t="shared" ref="J391:J409" si="280">J390</f>
        <v>State Plan, Healthy Michigan, EPSDT</v>
      </c>
      <c r="K391" s="655" t="s">
        <v>1805</v>
      </c>
      <c r="L391" s="834"/>
      <c r="M391" s="655" t="str">
        <f t="shared" ref="M391:M409" si="281">M390</f>
        <v>ST - Related to Trauma or Injury
WX - LOCUS Assessment</v>
      </c>
      <c r="N391" s="655"/>
    </row>
    <row r="392" spans="1:14" ht="36" customHeight="1">
      <c r="A392" s="696">
        <f t="shared" si="275"/>
        <v>96110</v>
      </c>
      <c r="B392" s="761" t="str">
        <f t="shared" si="276"/>
        <v>Assessments
Health Psychiatric
Evaluation Psychological
testing 
Other assessments, tests</v>
      </c>
      <c r="C392"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392" s="655" t="str">
        <f t="shared" si="278"/>
        <v>Encounter
3/day</v>
      </c>
      <c r="E392"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2" s="515" t="s">
        <v>134</v>
      </c>
      <c r="G392" s="515" t="s">
        <v>698</v>
      </c>
      <c r="H392" s="515" t="s">
        <v>625</v>
      </c>
      <c r="I392" s="655" t="str">
        <f t="shared" si="279"/>
        <v>Line
Professional</v>
      </c>
      <c r="J392" s="655" t="str">
        <f t="shared" si="280"/>
        <v>State Plan, Healthy Michigan, EPSDT</v>
      </c>
      <c r="K392" s="655" t="s">
        <v>1805</v>
      </c>
      <c r="L392" s="834"/>
      <c r="M392" s="655" t="str">
        <f t="shared" si="281"/>
        <v>ST - Related to Trauma or Injury
WX - LOCUS Assessment</v>
      </c>
      <c r="N392" s="655"/>
    </row>
    <row r="393" spans="1:14" ht="36" customHeight="1">
      <c r="A393" s="696">
        <f t="shared" si="275"/>
        <v>96110</v>
      </c>
      <c r="B393" s="761" t="str">
        <f t="shared" si="276"/>
        <v>Assessments
Health Psychiatric
Evaluation Psychological
testing 
Other assessments, tests</v>
      </c>
      <c r="C393"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393" s="655" t="str">
        <f t="shared" si="278"/>
        <v>Encounter
3/day</v>
      </c>
      <c r="E393"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3" s="281" t="s">
        <v>1959</v>
      </c>
      <c r="G393" s="515" t="s">
        <v>693</v>
      </c>
      <c r="H393" s="515" t="s">
        <v>625</v>
      </c>
      <c r="I393" s="655" t="str">
        <f t="shared" si="279"/>
        <v>Line
Professional</v>
      </c>
      <c r="J393" s="655" t="str">
        <f t="shared" si="280"/>
        <v>State Plan, Healthy Michigan, EPSDT</v>
      </c>
      <c r="K393" s="655" t="s">
        <v>1805</v>
      </c>
      <c r="L393" s="834"/>
      <c r="M393" s="655" t="str">
        <f t="shared" si="281"/>
        <v>ST - Related to Trauma or Injury
WX - LOCUS Assessment</v>
      </c>
      <c r="N393" s="655"/>
    </row>
    <row r="394" spans="1:14" ht="36" customHeight="1">
      <c r="A394" s="696">
        <f t="shared" si="275"/>
        <v>96110</v>
      </c>
      <c r="B394" s="761" t="str">
        <f t="shared" si="276"/>
        <v>Assessments
Health Psychiatric
Evaluation Psychological
testing 
Other assessments, tests</v>
      </c>
      <c r="C394"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394" s="655" t="str">
        <f t="shared" si="278"/>
        <v>Encounter
3/day</v>
      </c>
      <c r="E394"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4" s="204" t="s">
        <v>141</v>
      </c>
      <c r="G394" s="204" t="s">
        <v>694</v>
      </c>
      <c r="H394" s="515" t="s">
        <v>625</v>
      </c>
      <c r="I394" s="655" t="str">
        <f t="shared" si="279"/>
        <v>Line
Professional</v>
      </c>
      <c r="J394" s="655" t="str">
        <f t="shared" si="280"/>
        <v>State Plan, Healthy Michigan, EPSDT</v>
      </c>
      <c r="K394" s="655" t="s">
        <v>1805</v>
      </c>
      <c r="L394" s="834"/>
      <c r="M394" s="655" t="str">
        <f t="shared" si="281"/>
        <v>ST - Related to Trauma or Injury
WX - LOCUS Assessment</v>
      </c>
      <c r="N394" s="655"/>
    </row>
    <row r="395" spans="1:14" ht="36" customHeight="1">
      <c r="A395" s="696">
        <f t="shared" si="275"/>
        <v>96110</v>
      </c>
      <c r="B395" s="761" t="str">
        <f t="shared" si="276"/>
        <v>Assessments
Health Psychiatric
Evaluation Psychological
testing 
Other assessments, tests</v>
      </c>
      <c r="C395"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395" s="655" t="str">
        <f t="shared" si="278"/>
        <v>Encounter
3/day</v>
      </c>
      <c r="E395"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5" s="204" t="s">
        <v>143</v>
      </c>
      <c r="G395" s="204" t="s">
        <v>694</v>
      </c>
      <c r="H395" s="515" t="s">
        <v>625</v>
      </c>
      <c r="I395" s="655" t="str">
        <f t="shared" si="279"/>
        <v>Line
Professional</v>
      </c>
      <c r="J395" s="655" t="str">
        <f t="shared" si="280"/>
        <v>State Plan, Healthy Michigan, EPSDT</v>
      </c>
      <c r="K395" s="655" t="s">
        <v>1805</v>
      </c>
      <c r="L395" s="834"/>
      <c r="M395" s="655" t="str">
        <f t="shared" si="281"/>
        <v>ST - Related to Trauma or Injury
WX - LOCUS Assessment</v>
      </c>
      <c r="N395" s="655"/>
    </row>
    <row r="396" spans="1:14" ht="36" customHeight="1">
      <c r="A396" s="696">
        <f t="shared" si="275"/>
        <v>96110</v>
      </c>
      <c r="B396" s="761" t="str">
        <f t="shared" si="276"/>
        <v>Assessments
Health Psychiatric
Evaluation Psychological
testing 
Other assessments, tests</v>
      </c>
      <c r="C396"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396" s="655" t="str">
        <f t="shared" si="278"/>
        <v>Encounter
3/day</v>
      </c>
      <c r="E396"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6" s="551" t="s">
        <v>144</v>
      </c>
      <c r="G396" s="551" t="s">
        <v>697</v>
      </c>
      <c r="H396" s="551" t="s">
        <v>625</v>
      </c>
      <c r="I396" s="655" t="str">
        <f t="shared" si="279"/>
        <v>Line
Professional</v>
      </c>
      <c r="J396" s="655" t="str">
        <f t="shared" si="280"/>
        <v>State Plan, Healthy Michigan, EPSDT</v>
      </c>
      <c r="K396" s="655" t="s">
        <v>1805</v>
      </c>
      <c r="L396" s="834"/>
      <c r="M396" s="655" t="str">
        <f t="shared" si="281"/>
        <v>ST - Related to Trauma or Injury
WX - LOCUS Assessment</v>
      </c>
      <c r="N396" s="655"/>
    </row>
    <row r="397" spans="1:14" ht="36" customHeight="1">
      <c r="A397" s="696">
        <f t="shared" si="275"/>
        <v>96110</v>
      </c>
      <c r="B397" s="761" t="str">
        <f t="shared" si="276"/>
        <v>Assessments
Health Psychiatric
Evaluation Psychological
testing 
Other assessments, tests</v>
      </c>
      <c r="C397"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397" s="655" t="str">
        <f t="shared" si="278"/>
        <v>Encounter
3/day</v>
      </c>
      <c r="E397"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7" s="281" t="s">
        <v>1960</v>
      </c>
      <c r="G397" s="515" t="s">
        <v>697</v>
      </c>
      <c r="H397" s="515" t="s">
        <v>625</v>
      </c>
      <c r="I397" s="655" t="str">
        <f t="shared" si="279"/>
        <v>Line
Professional</v>
      </c>
      <c r="J397" s="655" t="str">
        <f t="shared" si="280"/>
        <v>State Plan, Healthy Michigan, EPSDT</v>
      </c>
      <c r="K397" s="655" t="s">
        <v>1805</v>
      </c>
      <c r="L397" s="834"/>
      <c r="M397" s="655" t="str">
        <f t="shared" si="281"/>
        <v>ST - Related to Trauma or Injury
WX - LOCUS Assessment</v>
      </c>
      <c r="N397" s="655"/>
    </row>
    <row r="398" spans="1:14" ht="36" customHeight="1">
      <c r="A398" s="696">
        <f t="shared" si="275"/>
        <v>96110</v>
      </c>
      <c r="B398" s="761" t="str">
        <f t="shared" si="276"/>
        <v>Assessments
Health Psychiatric
Evaluation Psychological
testing 
Other assessments, tests</v>
      </c>
      <c r="C398"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398" s="655" t="str">
        <f t="shared" si="278"/>
        <v>Encounter
3/day</v>
      </c>
      <c r="E398"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8" s="516" t="s">
        <v>134</v>
      </c>
      <c r="G398" s="516" t="s">
        <v>695</v>
      </c>
      <c r="H398" s="516" t="s">
        <v>625</v>
      </c>
      <c r="I398" s="655" t="str">
        <f t="shared" si="279"/>
        <v>Line
Professional</v>
      </c>
      <c r="J398" s="655" t="str">
        <f t="shared" si="280"/>
        <v>State Plan, Healthy Michigan, EPSDT</v>
      </c>
      <c r="K398" s="655" t="s">
        <v>1805</v>
      </c>
      <c r="L398" s="834"/>
      <c r="M398" s="655" t="str">
        <f t="shared" si="281"/>
        <v>ST - Related to Trauma or Injury
WX - LOCUS Assessment</v>
      </c>
      <c r="N398" s="655"/>
    </row>
    <row r="399" spans="1:14" ht="36" customHeight="1">
      <c r="A399" s="696">
        <f t="shared" si="275"/>
        <v>96110</v>
      </c>
      <c r="B399" s="761" t="str">
        <f t="shared" si="276"/>
        <v>Assessments
Health Psychiatric
Evaluation Psychological
testing 
Other assessments, tests</v>
      </c>
      <c r="C399"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399" s="655" t="str">
        <f t="shared" si="278"/>
        <v>Encounter
3/day</v>
      </c>
      <c r="E399"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9" s="477" t="s">
        <v>715</v>
      </c>
      <c r="G399" s="477" t="s">
        <v>722</v>
      </c>
      <c r="H399" s="477" t="s">
        <v>659</v>
      </c>
      <c r="I399" s="655" t="str">
        <f t="shared" si="279"/>
        <v>Line
Professional</v>
      </c>
      <c r="J399" s="655" t="str">
        <f t="shared" si="280"/>
        <v>State Plan, Healthy Michigan, EPSDT</v>
      </c>
      <c r="K399" s="655" t="s">
        <v>1805</v>
      </c>
      <c r="L399" s="834"/>
      <c r="M399" s="655" t="str">
        <f t="shared" si="281"/>
        <v>ST - Related to Trauma or Injury
WX - LOCUS Assessment</v>
      </c>
      <c r="N399" s="655"/>
    </row>
    <row r="400" spans="1:14" ht="36" customHeight="1">
      <c r="A400" s="696">
        <f t="shared" si="275"/>
        <v>96110</v>
      </c>
      <c r="B400" s="761" t="str">
        <f t="shared" si="276"/>
        <v>Assessments
Health Psychiatric
Evaluation Psychological
testing 
Other assessments, tests</v>
      </c>
      <c r="C400"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0" s="655" t="str">
        <f t="shared" si="278"/>
        <v>Encounter
3/day</v>
      </c>
      <c r="E400"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0" s="477" t="s">
        <v>594</v>
      </c>
      <c r="G400" s="477" t="s">
        <v>695</v>
      </c>
      <c r="H400" s="477" t="s">
        <v>659</v>
      </c>
      <c r="I400" s="655" t="str">
        <f t="shared" si="279"/>
        <v>Line
Professional</v>
      </c>
      <c r="J400" s="655" t="str">
        <f t="shared" si="280"/>
        <v>State Plan, Healthy Michigan, EPSDT</v>
      </c>
      <c r="K400" s="655" t="s">
        <v>1805</v>
      </c>
      <c r="L400" s="834"/>
      <c r="M400" s="655" t="str">
        <f t="shared" si="281"/>
        <v>ST - Related to Trauma or Injury
WX - LOCUS Assessment</v>
      </c>
      <c r="N400" s="655"/>
    </row>
    <row r="401" spans="1:14" ht="36" customHeight="1">
      <c r="A401" s="696">
        <f t="shared" si="275"/>
        <v>96110</v>
      </c>
      <c r="B401" s="761" t="str">
        <f t="shared" si="276"/>
        <v>Assessments
Health Psychiatric
Evaluation Psychological
testing 
Other assessments, tests</v>
      </c>
      <c r="C401"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1" s="655" t="str">
        <f t="shared" si="278"/>
        <v>Encounter
3/day</v>
      </c>
      <c r="E401"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1" s="478" t="s">
        <v>591</v>
      </c>
      <c r="G401" s="479" t="s">
        <v>694</v>
      </c>
      <c r="H401" s="479" t="s">
        <v>659</v>
      </c>
      <c r="I401" s="655" t="str">
        <f t="shared" si="279"/>
        <v>Line
Professional</v>
      </c>
      <c r="J401" s="655" t="str">
        <f t="shared" si="280"/>
        <v>State Plan, Healthy Michigan, EPSDT</v>
      </c>
      <c r="K401" s="655" t="s">
        <v>1805</v>
      </c>
      <c r="L401" s="834"/>
      <c r="M401" s="655" t="str">
        <f t="shared" si="281"/>
        <v>ST - Related to Trauma or Injury
WX - LOCUS Assessment</v>
      </c>
      <c r="N401" s="655"/>
    </row>
    <row r="402" spans="1:14" ht="36" customHeight="1">
      <c r="A402" s="696">
        <f t="shared" si="275"/>
        <v>96110</v>
      </c>
      <c r="B402" s="761" t="str">
        <f t="shared" si="276"/>
        <v>Assessments
Health Psychiatric
Evaluation Psychological
testing 
Other assessments, tests</v>
      </c>
      <c r="C402"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2" s="655" t="str">
        <f t="shared" si="278"/>
        <v>Encounter
3/day</v>
      </c>
      <c r="E402"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2" s="480" t="s">
        <v>592</v>
      </c>
      <c r="G402" s="479" t="s">
        <v>694</v>
      </c>
      <c r="H402" s="479" t="s">
        <v>659</v>
      </c>
      <c r="I402" s="655" t="str">
        <f t="shared" si="279"/>
        <v>Line
Professional</v>
      </c>
      <c r="J402" s="655" t="str">
        <f t="shared" si="280"/>
        <v>State Plan, Healthy Michigan, EPSDT</v>
      </c>
      <c r="K402" s="655" t="s">
        <v>1805</v>
      </c>
      <c r="L402" s="834"/>
      <c r="M402" s="655" t="str">
        <f t="shared" si="281"/>
        <v>ST - Related to Trauma or Injury
WX - LOCUS Assessment</v>
      </c>
      <c r="N402" s="655"/>
    </row>
    <row r="403" spans="1:14" ht="36" customHeight="1">
      <c r="A403" s="696">
        <f t="shared" si="275"/>
        <v>96110</v>
      </c>
      <c r="B403" s="761" t="str">
        <f t="shared" si="276"/>
        <v>Assessments
Health Psychiatric
Evaluation Psychological
testing 
Other assessments, tests</v>
      </c>
      <c r="C403"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3" s="655" t="str">
        <f t="shared" si="278"/>
        <v>Encounter
3/day</v>
      </c>
      <c r="E403"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3" s="478" t="s">
        <v>586</v>
      </c>
      <c r="G403" s="479" t="s">
        <v>693</v>
      </c>
      <c r="H403" s="479" t="s">
        <v>625</v>
      </c>
      <c r="I403" s="655" t="str">
        <f t="shared" si="279"/>
        <v>Line
Professional</v>
      </c>
      <c r="J403" s="655" t="str">
        <f t="shared" si="280"/>
        <v>State Plan, Healthy Michigan, EPSDT</v>
      </c>
      <c r="K403" s="655" t="s">
        <v>1805</v>
      </c>
      <c r="L403" s="834"/>
      <c r="M403" s="655" t="str">
        <f t="shared" si="281"/>
        <v>ST - Related to Trauma or Injury
WX - LOCUS Assessment</v>
      </c>
      <c r="N403" s="655"/>
    </row>
    <row r="404" spans="1:14" ht="36" customHeight="1">
      <c r="A404" s="696">
        <f t="shared" si="275"/>
        <v>96110</v>
      </c>
      <c r="B404" s="761" t="str">
        <f t="shared" si="276"/>
        <v>Assessments
Health Psychiatric
Evaluation Psychological
testing 
Other assessments, tests</v>
      </c>
      <c r="C404"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4" s="655" t="str">
        <f t="shared" si="278"/>
        <v>Encounter
3/day</v>
      </c>
      <c r="E404"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4" s="478" t="s">
        <v>717</v>
      </c>
      <c r="G404" s="479" t="s">
        <v>693</v>
      </c>
      <c r="H404" s="479" t="s">
        <v>625</v>
      </c>
      <c r="I404" s="655" t="str">
        <f t="shared" si="279"/>
        <v>Line
Professional</v>
      </c>
      <c r="J404" s="655" t="str">
        <f t="shared" si="280"/>
        <v>State Plan, Healthy Michigan, EPSDT</v>
      </c>
      <c r="K404" s="655" t="s">
        <v>1805</v>
      </c>
      <c r="L404" s="834"/>
      <c r="M404" s="655" t="str">
        <f t="shared" si="281"/>
        <v>ST - Related to Trauma or Injury
WX - LOCUS Assessment</v>
      </c>
      <c r="N404" s="655"/>
    </row>
    <row r="405" spans="1:14" ht="36" customHeight="1">
      <c r="A405" s="696">
        <f t="shared" si="275"/>
        <v>96110</v>
      </c>
      <c r="B405" s="761" t="str">
        <f t="shared" si="276"/>
        <v>Assessments
Health Psychiatric
Evaluation Psychological
testing 
Other assessments, tests</v>
      </c>
      <c r="C405"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5" s="655" t="str">
        <f t="shared" si="278"/>
        <v>Encounter
3/day</v>
      </c>
      <c r="E405"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5" s="478" t="s">
        <v>2277</v>
      </c>
      <c r="G405" s="479" t="s">
        <v>2280</v>
      </c>
      <c r="H405" s="479" t="s">
        <v>625</v>
      </c>
      <c r="I405" s="655" t="str">
        <f t="shared" si="279"/>
        <v>Line
Professional</v>
      </c>
      <c r="J405" s="655" t="str">
        <f t="shared" si="280"/>
        <v>State Plan, Healthy Michigan, EPSDT</v>
      </c>
      <c r="K405" s="655" t="s">
        <v>1805</v>
      </c>
      <c r="L405" s="834"/>
      <c r="M405" s="655" t="str">
        <f t="shared" si="281"/>
        <v>ST - Related to Trauma or Injury
WX - LOCUS Assessment</v>
      </c>
      <c r="N405" s="655"/>
    </row>
    <row r="406" spans="1:14" ht="36" customHeight="1">
      <c r="A406" s="696">
        <f t="shared" si="275"/>
        <v>96110</v>
      </c>
      <c r="B406" s="761" t="str">
        <f t="shared" si="276"/>
        <v>Assessments
Health Psychiatric
Evaluation Psychological
testing 
Other assessments, tests</v>
      </c>
      <c r="C406"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6" s="655" t="str">
        <f t="shared" si="278"/>
        <v>Encounter
3/day</v>
      </c>
      <c r="E406"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6" s="480" t="s">
        <v>588</v>
      </c>
      <c r="G406" s="478" t="s">
        <v>693</v>
      </c>
      <c r="H406" s="478" t="s">
        <v>625</v>
      </c>
      <c r="I406" s="655" t="str">
        <f t="shared" si="279"/>
        <v>Line
Professional</v>
      </c>
      <c r="J406" s="655" t="str">
        <f t="shared" si="280"/>
        <v>State Plan, Healthy Michigan, EPSDT</v>
      </c>
      <c r="K406" s="655" t="s">
        <v>1805</v>
      </c>
      <c r="L406" s="834"/>
      <c r="M406" s="655" t="str">
        <f t="shared" si="281"/>
        <v>ST - Related to Trauma or Injury
WX - LOCUS Assessment</v>
      </c>
      <c r="N406" s="655"/>
    </row>
    <row r="407" spans="1:14" ht="36" customHeight="1">
      <c r="A407" s="696">
        <f t="shared" si="275"/>
        <v>96110</v>
      </c>
      <c r="B407" s="761" t="str">
        <f t="shared" si="276"/>
        <v>Assessments
Health Psychiatric
Evaluation Psychological
testing 
Other assessments, tests</v>
      </c>
      <c r="C407"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7" s="655" t="str">
        <f t="shared" si="278"/>
        <v>Encounter
3/day</v>
      </c>
      <c r="E407"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7" s="480" t="s">
        <v>149</v>
      </c>
      <c r="G407" s="479" t="s">
        <v>703</v>
      </c>
      <c r="H407" s="479" t="s">
        <v>1825</v>
      </c>
      <c r="I407" s="655" t="str">
        <f t="shared" si="279"/>
        <v>Line
Professional</v>
      </c>
      <c r="J407" s="655" t="str">
        <f t="shared" si="280"/>
        <v>State Plan, Healthy Michigan, EPSDT</v>
      </c>
      <c r="K407" s="655" t="s">
        <v>1805</v>
      </c>
      <c r="L407" s="834"/>
      <c r="M407" s="655" t="str">
        <f t="shared" si="281"/>
        <v>ST - Related to Trauma or Injury
WX - LOCUS Assessment</v>
      </c>
      <c r="N407" s="655"/>
    </row>
    <row r="408" spans="1:14" ht="36" customHeight="1">
      <c r="A408" s="696">
        <f>A406</f>
        <v>96110</v>
      </c>
      <c r="B408" s="761" t="str">
        <f>B406</f>
        <v>Assessments
Health Psychiatric
Evaluation Psychological
testing 
Other assessments, tests</v>
      </c>
      <c r="C408" s="834" t="str">
        <f>C406</f>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8" s="655" t="str">
        <f>D406</f>
        <v>Encounter
3/day</v>
      </c>
      <c r="E408" s="834" t="str">
        <f>E406</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8" s="478" t="s">
        <v>140</v>
      </c>
      <c r="G408" s="479" t="s">
        <v>703</v>
      </c>
      <c r="H408" s="479" t="s">
        <v>1825</v>
      </c>
      <c r="I408" s="655" t="str">
        <f>I406</f>
        <v>Line
Professional</v>
      </c>
      <c r="J408" s="655" t="str">
        <f>J406</f>
        <v>State Plan, Healthy Michigan, EPSDT</v>
      </c>
      <c r="K408" s="655" t="s">
        <v>1805</v>
      </c>
      <c r="L408" s="834"/>
      <c r="M408" s="655" t="str">
        <f>M406</f>
        <v>ST - Related to Trauma or Injury
WX - LOCUS Assessment</v>
      </c>
      <c r="N408" s="655"/>
    </row>
    <row r="409" spans="1:14" ht="36" customHeight="1">
      <c r="A409" s="696">
        <f t="shared" si="275"/>
        <v>96110</v>
      </c>
      <c r="B409" s="761" t="str">
        <f t="shared" si="276"/>
        <v>Assessments
Health Psychiatric
Evaluation Psychological
testing 
Other assessments, tests</v>
      </c>
      <c r="C409" s="834" t="str">
        <f t="shared" si="277"/>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09" s="655" t="str">
        <f t="shared" si="278"/>
        <v>Encounter
3/day</v>
      </c>
      <c r="E409"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9" s="480" t="s">
        <v>665</v>
      </c>
      <c r="G409" s="479" t="s">
        <v>703</v>
      </c>
      <c r="H409" s="479" t="s">
        <v>1825</v>
      </c>
      <c r="I409" s="655" t="str">
        <f t="shared" si="279"/>
        <v>Line
Professional</v>
      </c>
      <c r="J409" s="655" t="str">
        <f t="shared" si="280"/>
        <v>State Plan, Healthy Michigan, EPSDT</v>
      </c>
      <c r="K409" s="655" t="s">
        <v>1805</v>
      </c>
      <c r="L409" s="834"/>
      <c r="M409" s="655" t="str">
        <f t="shared" si="281"/>
        <v>ST - Related to Trauma or Injury
WX - LOCUS Assessment</v>
      </c>
      <c r="N409" s="655"/>
    </row>
    <row r="410" spans="1:14" ht="36" customHeight="1" thickBot="1">
      <c r="A410" s="722">
        <f>A398</f>
        <v>96110</v>
      </c>
      <c r="B410" s="762" t="str">
        <f>B398</f>
        <v>Assessments
Health Psychiatric
Evaluation Psychological
testing 
Other assessments, tests</v>
      </c>
      <c r="C410" s="835" t="str">
        <f>C398</f>
        <v>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Use modifier TS for re-certifications.</v>
      </c>
      <c r="D410" s="690" t="str">
        <f>D398</f>
        <v>Encounter
3/day</v>
      </c>
      <c r="E410" s="835" t="str">
        <f>E398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0" s="517" t="s">
        <v>617</v>
      </c>
      <c r="G410" s="517" t="s">
        <v>696</v>
      </c>
      <c r="H410" s="517" t="s">
        <v>1825</v>
      </c>
      <c r="I410" s="690" t="str">
        <f>I398</f>
        <v>Line
Professional</v>
      </c>
      <c r="J410" s="690" t="str">
        <f>J398</f>
        <v>State Plan, Healthy Michigan, EPSDT</v>
      </c>
      <c r="K410" s="690" t="s">
        <v>1805</v>
      </c>
      <c r="L410" s="835"/>
      <c r="M410" s="690" t="str">
        <f>M398</f>
        <v>ST - Related to Trauma or Injury
WX - LOCUS Assessment</v>
      </c>
      <c r="N410" s="690"/>
    </row>
    <row r="411" spans="1:14" ht="38.1" customHeight="1">
      <c r="A411" s="721">
        <v>96112</v>
      </c>
      <c r="B411" s="760" t="s">
        <v>1704</v>
      </c>
      <c r="C411" s="686" t="s">
        <v>2686</v>
      </c>
      <c r="D411" s="651" t="s">
        <v>2155</v>
      </c>
      <c r="E411" s="686" t="s">
        <v>2136</v>
      </c>
      <c r="F411" s="519" t="s">
        <v>145</v>
      </c>
      <c r="G411" s="519" t="s">
        <v>701</v>
      </c>
      <c r="H411" s="30" t="s">
        <v>1825</v>
      </c>
      <c r="I411" s="651" t="s">
        <v>148</v>
      </c>
      <c r="J411" s="651" t="s">
        <v>129</v>
      </c>
      <c r="K411" s="651" t="s">
        <v>1805</v>
      </c>
      <c r="L411" s="686"/>
      <c r="M411" s="651" t="s">
        <v>2152</v>
      </c>
      <c r="N411" s="651"/>
    </row>
    <row r="412" spans="1:14" ht="38.1" customHeight="1">
      <c r="A412" s="696">
        <f t="shared" ref="A412:A430" si="282">A411</f>
        <v>96112</v>
      </c>
      <c r="B412" s="761" t="str">
        <f t="shared" ref="B412:B430" si="283">B411</f>
        <v>Assessments
Health Psychiatric
Evaluation Psychological
testing 
Other assessments, tests</v>
      </c>
      <c r="C412" s="834" t="str">
        <f t="shared" ref="C412:C430" si="284">C411</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12" s="655" t="str">
        <f t="shared" ref="D412:D430" si="285">D411</f>
        <v>96112 - 
Fist 60 Minutes  1/day</v>
      </c>
      <c r="E412"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2" s="515" t="s">
        <v>577</v>
      </c>
      <c r="G412" s="515" t="s">
        <v>692</v>
      </c>
      <c r="H412" s="180" t="s">
        <v>1825</v>
      </c>
      <c r="I412" s="655" t="str">
        <f t="shared" ref="I412:I430" si="286">I411</f>
        <v>Line
Professional</v>
      </c>
      <c r="J412" s="655" t="str">
        <f t="shared" ref="J412:J430" si="287">J411</f>
        <v>State Plan, Healthy Michigan, EPSDT</v>
      </c>
      <c r="K412" s="655" t="s">
        <v>1805</v>
      </c>
      <c r="L412" s="834"/>
      <c r="M412" s="655" t="str">
        <f t="shared" ref="M412:M430" si="288">M411</f>
        <v>ST - Related to Trauma or Injury
WX - LOCUS Assessment</v>
      </c>
      <c r="N412" s="655"/>
    </row>
    <row r="413" spans="1:14" ht="38.1" customHeight="1">
      <c r="A413" s="696">
        <f t="shared" si="282"/>
        <v>96112</v>
      </c>
      <c r="B413" s="761" t="str">
        <f t="shared" si="283"/>
        <v>Assessments
Health Psychiatric
Evaluation Psychological
testing 
Other assessments, tests</v>
      </c>
      <c r="C413"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13" s="655" t="str">
        <f t="shared" si="285"/>
        <v>96112 - 
Fist 60 Minutes  1/day</v>
      </c>
      <c r="E413"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3" s="515" t="s">
        <v>134</v>
      </c>
      <c r="G413" s="515" t="s">
        <v>698</v>
      </c>
      <c r="H413" s="515" t="s">
        <v>625</v>
      </c>
      <c r="I413" s="655" t="str">
        <f t="shared" si="286"/>
        <v>Line
Professional</v>
      </c>
      <c r="J413" s="655" t="str">
        <f t="shared" si="287"/>
        <v>State Plan, Healthy Michigan, EPSDT</v>
      </c>
      <c r="K413" s="655" t="s">
        <v>1805</v>
      </c>
      <c r="L413" s="834"/>
      <c r="M413" s="655" t="str">
        <f t="shared" si="288"/>
        <v>ST - Related to Trauma or Injury
WX - LOCUS Assessment</v>
      </c>
      <c r="N413" s="655"/>
    </row>
    <row r="414" spans="1:14" ht="38.1" customHeight="1">
      <c r="A414" s="696">
        <f t="shared" si="282"/>
        <v>96112</v>
      </c>
      <c r="B414" s="761" t="str">
        <f t="shared" si="283"/>
        <v>Assessments
Health Psychiatric
Evaluation Psychological
testing 
Other assessments, tests</v>
      </c>
      <c r="C414"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14" s="655" t="str">
        <f t="shared" si="285"/>
        <v>96112 - 
Fist 60 Minutes  1/day</v>
      </c>
      <c r="E414"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4" s="281" t="s">
        <v>1959</v>
      </c>
      <c r="G414" s="515" t="s">
        <v>693</v>
      </c>
      <c r="H414" s="515" t="s">
        <v>625</v>
      </c>
      <c r="I414" s="655" t="str">
        <f t="shared" si="286"/>
        <v>Line
Professional</v>
      </c>
      <c r="J414" s="655" t="str">
        <f t="shared" si="287"/>
        <v>State Plan, Healthy Michigan, EPSDT</v>
      </c>
      <c r="K414" s="655" t="s">
        <v>1805</v>
      </c>
      <c r="L414" s="834"/>
      <c r="M414" s="655" t="str">
        <f t="shared" si="288"/>
        <v>ST - Related to Trauma or Injury
WX - LOCUS Assessment</v>
      </c>
      <c r="N414" s="655"/>
    </row>
    <row r="415" spans="1:14" ht="38.1" customHeight="1">
      <c r="A415" s="696">
        <f t="shared" si="282"/>
        <v>96112</v>
      </c>
      <c r="B415" s="761" t="str">
        <f t="shared" si="283"/>
        <v>Assessments
Health Psychiatric
Evaluation Psychological
testing 
Other assessments, tests</v>
      </c>
      <c r="C415"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15" s="655" t="str">
        <f t="shared" si="285"/>
        <v>96112 - 
Fist 60 Minutes  1/day</v>
      </c>
      <c r="E415"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5" s="204" t="s">
        <v>141</v>
      </c>
      <c r="G415" s="204" t="s">
        <v>694</v>
      </c>
      <c r="H415" s="515" t="s">
        <v>625</v>
      </c>
      <c r="I415" s="655" t="str">
        <f t="shared" si="286"/>
        <v>Line
Professional</v>
      </c>
      <c r="J415" s="655" t="str">
        <f t="shared" si="287"/>
        <v>State Plan, Healthy Michigan, EPSDT</v>
      </c>
      <c r="K415" s="655" t="s">
        <v>1805</v>
      </c>
      <c r="L415" s="834"/>
      <c r="M415" s="655" t="str">
        <f t="shared" si="288"/>
        <v>ST - Related to Trauma or Injury
WX - LOCUS Assessment</v>
      </c>
      <c r="N415" s="655"/>
    </row>
    <row r="416" spans="1:14" ht="38.1" customHeight="1">
      <c r="A416" s="696">
        <f t="shared" si="282"/>
        <v>96112</v>
      </c>
      <c r="B416" s="761" t="str">
        <f t="shared" si="283"/>
        <v>Assessments
Health Psychiatric
Evaluation Psychological
testing 
Other assessments, tests</v>
      </c>
      <c r="C416"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16" s="655" t="str">
        <f t="shared" si="285"/>
        <v>96112 - 
Fist 60 Minutes  1/day</v>
      </c>
      <c r="E416"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6" s="204" t="s">
        <v>143</v>
      </c>
      <c r="G416" s="204" t="s">
        <v>694</v>
      </c>
      <c r="H416" s="515" t="s">
        <v>625</v>
      </c>
      <c r="I416" s="655" t="str">
        <f t="shared" si="286"/>
        <v>Line
Professional</v>
      </c>
      <c r="J416" s="655" t="str">
        <f t="shared" si="287"/>
        <v>State Plan, Healthy Michigan, EPSDT</v>
      </c>
      <c r="K416" s="655" t="s">
        <v>1805</v>
      </c>
      <c r="L416" s="834"/>
      <c r="M416" s="655" t="str">
        <f t="shared" si="288"/>
        <v>ST - Related to Trauma or Injury
WX - LOCUS Assessment</v>
      </c>
      <c r="N416" s="655"/>
    </row>
    <row r="417" spans="1:14" ht="38.1" customHeight="1">
      <c r="A417" s="696">
        <f t="shared" si="282"/>
        <v>96112</v>
      </c>
      <c r="B417" s="761" t="str">
        <f t="shared" si="283"/>
        <v>Assessments
Health Psychiatric
Evaluation Psychological
testing 
Other assessments, tests</v>
      </c>
      <c r="C417"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17" s="655" t="str">
        <f t="shared" si="285"/>
        <v>96112 - 
Fist 60 Minutes  1/day</v>
      </c>
      <c r="E417"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7" s="551" t="s">
        <v>144</v>
      </c>
      <c r="G417" s="551" t="s">
        <v>697</v>
      </c>
      <c r="H417" s="551" t="s">
        <v>625</v>
      </c>
      <c r="I417" s="655" t="str">
        <f t="shared" si="286"/>
        <v>Line
Professional</v>
      </c>
      <c r="J417" s="655" t="str">
        <f t="shared" si="287"/>
        <v>State Plan, Healthy Michigan, EPSDT</v>
      </c>
      <c r="K417" s="655" t="s">
        <v>1805</v>
      </c>
      <c r="L417" s="834"/>
      <c r="M417" s="655" t="str">
        <f t="shared" si="288"/>
        <v>ST - Related to Trauma or Injury
WX - LOCUS Assessment</v>
      </c>
      <c r="N417" s="655"/>
    </row>
    <row r="418" spans="1:14" ht="38.1" customHeight="1">
      <c r="A418" s="696">
        <f t="shared" si="282"/>
        <v>96112</v>
      </c>
      <c r="B418" s="761" t="str">
        <f t="shared" si="283"/>
        <v>Assessments
Health Psychiatric
Evaluation Psychological
testing 
Other assessments, tests</v>
      </c>
      <c r="C418"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18" s="655" t="str">
        <f t="shared" si="285"/>
        <v>96112 - 
Fist 60 Minutes  1/day</v>
      </c>
      <c r="E418"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8" s="281" t="s">
        <v>1960</v>
      </c>
      <c r="G418" s="515" t="s">
        <v>697</v>
      </c>
      <c r="H418" s="515" t="s">
        <v>625</v>
      </c>
      <c r="I418" s="655" t="str">
        <f t="shared" si="286"/>
        <v>Line
Professional</v>
      </c>
      <c r="J418" s="655" t="str">
        <f t="shared" si="287"/>
        <v>State Plan, Healthy Michigan, EPSDT</v>
      </c>
      <c r="K418" s="655" t="s">
        <v>1805</v>
      </c>
      <c r="L418" s="834"/>
      <c r="M418" s="655" t="str">
        <f t="shared" si="288"/>
        <v>ST - Related to Trauma or Injury
WX - LOCUS Assessment</v>
      </c>
      <c r="N418" s="655"/>
    </row>
    <row r="419" spans="1:14" ht="38.1" customHeight="1">
      <c r="A419" s="696">
        <f t="shared" si="282"/>
        <v>96112</v>
      </c>
      <c r="B419" s="761" t="str">
        <f t="shared" si="283"/>
        <v>Assessments
Health Psychiatric
Evaluation Psychological
testing 
Other assessments, tests</v>
      </c>
      <c r="C419"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19" s="655" t="str">
        <f t="shared" si="285"/>
        <v>96112 - 
Fist 60 Minutes  1/day</v>
      </c>
      <c r="E419"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9" s="516" t="s">
        <v>134</v>
      </c>
      <c r="G419" s="516" t="s">
        <v>695</v>
      </c>
      <c r="H419" s="516" t="s">
        <v>625</v>
      </c>
      <c r="I419" s="655" t="str">
        <f t="shared" si="286"/>
        <v>Line
Professional</v>
      </c>
      <c r="J419" s="655" t="str">
        <f t="shared" si="287"/>
        <v>State Plan, Healthy Michigan, EPSDT</v>
      </c>
      <c r="K419" s="655" t="s">
        <v>1805</v>
      </c>
      <c r="L419" s="834"/>
      <c r="M419" s="655" t="str">
        <f t="shared" si="288"/>
        <v>ST - Related to Trauma or Injury
WX - LOCUS Assessment</v>
      </c>
      <c r="N419" s="655"/>
    </row>
    <row r="420" spans="1:14" ht="38.1" customHeight="1">
      <c r="A420" s="696">
        <f t="shared" si="282"/>
        <v>96112</v>
      </c>
      <c r="B420" s="761" t="str">
        <f t="shared" si="283"/>
        <v>Assessments
Health Psychiatric
Evaluation Psychological
testing 
Other assessments, tests</v>
      </c>
      <c r="C420"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0" s="655" t="str">
        <f t="shared" si="285"/>
        <v>96112 - 
Fist 60 Minutes  1/day</v>
      </c>
      <c r="E420"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0" s="477" t="s">
        <v>715</v>
      </c>
      <c r="G420" s="477" t="s">
        <v>722</v>
      </c>
      <c r="H420" s="477" t="s">
        <v>659</v>
      </c>
      <c r="I420" s="655" t="str">
        <f t="shared" si="286"/>
        <v>Line
Professional</v>
      </c>
      <c r="J420" s="655" t="str">
        <f t="shared" si="287"/>
        <v>State Plan, Healthy Michigan, EPSDT</v>
      </c>
      <c r="K420" s="655" t="s">
        <v>1805</v>
      </c>
      <c r="L420" s="834"/>
      <c r="M420" s="655" t="str">
        <f t="shared" si="288"/>
        <v>ST - Related to Trauma or Injury
WX - LOCUS Assessment</v>
      </c>
      <c r="N420" s="655"/>
    </row>
    <row r="421" spans="1:14" ht="38.1" customHeight="1">
      <c r="A421" s="696">
        <f t="shared" si="282"/>
        <v>96112</v>
      </c>
      <c r="B421" s="761" t="str">
        <f t="shared" si="283"/>
        <v>Assessments
Health Psychiatric
Evaluation Psychological
testing 
Other assessments, tests</v>
      </c>
      <c r="C421"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1" s="655" t="str">
        <f t="shared" si="285"/>
        <v>96112 - 
Fist 60 Minutes  1/day</v>
      </c>
      <c r="E421"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1" s="477" t="s">
        <v>594</v>
      </c>
      <c r="G421" s="477" t="s">
        <v>695</v>
      </c>
      <c r="H421" s="477" t="s">
        <v>659</v>
      </c>
      <c r="I421" s="655" t="str">
        <f t="shared" si="286"/>
        <v>Line
Professional</v>
      </c>
      <c r="J421" s="655" t="str">
        <f t="shared" si="287"/>
        <v>State Plan, Healthy Michigan, EPSDT</v>
      </c>
      <c r="K421" s="655" t="s">
        <v>1805</v>
      </c>
      <c r="L421" s="834"/>
      <c r="M421" s="655" t="str">
        <f t="shared" si="288"/>
        <v>ST - Related to Trauma or Injury
WX - LOCUS Assessment</v>
      </c>
      <c r="N421" s="655"/>
    </row>
    <row r="422" spans="1:14" ht="38.1" customHeight="1">
      <c r="A422" s="696">
        <f t="shared" si="282"/>
        <v>96112</v>
      </c>
      <c r="B422" s="761" t="str">
        <f t="shared" si="283"/>
        <v>Assessments
Health Psychiatric
Evaluation Psychological
testing 
Other assessments, tests</v>
      </c>
      <c r="C422"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2" s="655" t="str">
        <f t="shared" si="285"/>
        <v>96112 - 
Fist 60 Minutes  1/day</v>
      </c>
      <c r="E422"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2" s="478" t="s">
        <v>591</v>
      </c>
      <c r="G422" s="479" t="s">
        <v>694</v>
      </c>
      <c r="H422" s="479" t="s">
        <v>659</v>
      </c>
      <c r="I422" s="655" t="str">
        <f t="shared" si="286"/>
        <v>Line
Professional</v>
      </c>
      <c r="J422" s="655" t="str">
        <f t="shared" si="287"/>
        <v>State Plan, Healthy Michigan, EPSDT</v>
      </c>
      <c r="K422" s="655" t="s">
        <v>1805</v>
      </c>
      <c r="L422" s="834"/>
      <c r="M422" s="655" t="str">
        <f t="shared" si="288"/>
        <v>ST - Related to Trauma or Injury
WX - LOCUS Assessment</v>
      </c>
      <c r="N422" s="655"/>
    </row>
    <row r="423" spans="1:14" ht="38.1" customHeight="1">
      <c r="A423" s="696">
        <f t="shared" si="282"/>
        <v>96112</v>
      </c>
      <c r="B423" s="761" t="str">
        <f t="shared" si="283"/>
        <v>Assessments
Health Psychiatric
Evaluation Psychological
testing 
Other assessments, tests</v>
      </c>
      <c r="C423"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3" s="655" t="str">
        <f t="shared" si="285"/>
        <v>96112 - 
Fist 60 Minutes  1/day</v>
      </c>
      <c r="E423"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3" s="480" t="s">
        <v>592</v>
      </c>
      <c r="G423" s="479" t="s">
        <v>694</v>
      </c>
      <c r="H423" s="479" t="s">
        <v>659</v>
      </c>
      <c r="I423" s="655" t="str">
        <f t="shared" si="286"/>
        <v>Line
Professional</v>
      </c>
      <c r="J423" s="655" t="str">
        <f t="shared" si="287"/>
        <v>State Plan, Healthy Michigan, EPSDT</v>
      </c>
      <c r="K423" s="655" t="s">
        <v>1805</v>
      </c>
      <c r="L423" s="834"/>
      <c r="M423" s="655" t="str">
        <f t="shared" si="288"/>
        <v>ST - Related to Trauma or Injury
WX - LOCUS Assessment</v>
      </c>
      <c r="N423" s="655"/>
    </row>
    <row r="424" spans="1:14" ht="38.1" customHeight="1">
      <c r="A424" s="696">
        <f t="shared" si="282"/>
        <v>96112</v>
      </c>
      <c r="B424" s="761" t="str">
        <f t="shared" si="283"/>
        <v>Assessments
Health Psychiatric
Evaluation Psychological
testing 
Other assessments, tests</v>
      </c>
      <c r="C424"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4" s="655" t="str">
        <f t="shared" si="285"/>
        <v>96112 - 
Fist 60 Minutes  1/day</v>
      </c>
      <c r="E424"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4" s="478" t="s">
        <v>586</v>
      </c>
      <c r="G424" s="479" t="s">
        <v>693</v>
      </c>
      <c r="H424" s="479" t="s">
        <v>625</v>
      </c>
      <c r="I424" s="655" t="str">
        <f t="shared" si="286"/>
        <v>Line
Professional</v>
      </c>
      <c r="J424" s="655" t="str">
        <f t="shared" si="287"/>
        <v>State Plan, Healthy Michigan, EPSDT</v>
      </c>
      <c r="K424" s="655" t="s">
        <v>1805</v>
      </c>
      <c r="L424" s="834"/>
      <c r="M424" s="655" t="str">
        <f t="shared" si="288"/>
        <v>ST - Related to Trauma or Injury
WX - LOCUS Assessment</v>
      </c>
      <c r="N424" s="655"/>
    </row>
    <row r="425" spans="1:14" ht="38.1" customHeight="1">
      <c r="A425" s="696">
        <f t="shared" si="282"/>
        <v>96112</v>
      </c>
      <c r="B425" s="761" t="str">
        <f t="shared" si="283"/>
        <v>Assessments
Health Psychiatric
Evaluation Psychological
testing 
Other assessments, tests</v>
      </c>
      <c r="C425"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5" s="655" t="str">
        <f t="shared" si="285"/>
        <v>96112 - 
Fist 60 Minutes  1/day</v>
      </c>
      <c r="E425"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5" s="478" t="s">
        <v>717</v>
      </c>
      <c r="G425" s="479" t="s">
        <v>693</v>
      </c>
      <c r="H425" s="479" t="s">
        <v>625</v>
      </c>
      <c r="I425" s="655" t="str">
        <f t="shared" si="286"/>
        <v>Line
Professional</v>
      </c>
      <c r="J425" s="655" t="str">
        <f t="shared" si="287"/>
        <v>State Plan, Healthy Michigan, EPSDT</v>
      </c>
      <c r="K425" s="655" t="s">
        <v>1805</v>
      </c>
      <c r="L425" s="834"/>
      <c r="M425" s="655" t="str">
        <f t="shared" si="288"/>
        <v>ST - Related to Trauma or Injury
WX - LOCUS Assessment</v>
      </c>
      <c r="N425" s="655"/>
    </row>
    <row r="426" spans="1:14" ht="38.1" customHeight="1">
      <c r="A426" s="696">
        <f t="shared" si="282"/>
        <v>96112</v>
      </c>
      <c r="B426" s="761" t="str">
        <f t="shared" si="283"/>
        <v>Assessments
Health Psychiatric
Evaluation Psychological
testing 
Other assessments, tests</v>
      </c>
      <c r="C426"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6" s="655" t="str">
        <f t="shared" si="285"/>
        <v>96112 - 
Fist 60 Minutes  1/day</v>
      </c>
      <c r="E426"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6" s="478" t="s">
        <v>2277</v>
      </c>
      <c r="G426" s="479" t="s">
        <v>2280</v>
      </c>
      <c r="H426" s="479" t="s">
        <v>625</v>
      </c>
      <c r="I426" s="655" t="str">
        <f t="shared" si="286"/>
        <v>Line
Professional</v>
      </c>
      <c r="J426" s="655" t="str">
        <f t="shared" si="287"/>
        <v>State Plan, Healthy Michigan, EPSDT</v>
      </c>
      <c r="K426" s="655" t="s">
        <v>1805</v>
      </c>
      <c r="L426" s="834"/>
      <c r="M426" s="655" t="str">
        <f t="shared" si="288"/>
        <v>ST - Related to Trauma or Injury
WX - LOCUS Assessment</v>
      </c>
      <c r="N426" s="655"/>
    </row>
    <row r="427" spans="1:14" ht="38.1" customHeight="1">
      <c r="A427" s="696">
        <f t="shared" si="282"/>
        <v>96112</v>
      </c>
      <c r="B427" s="761" t="str">
        <f t="shared" si="283"/>
        <v>Assessments
Health Psychiatric
Evaluation Psychological
testing 
Other assessments, tests</v>
      </c>
      <c r="C427"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7" s="655" t="str">
        <f t="shared" si="285"/>
        <v>96112 - 
Fist 60 Minutes  1/day</v>
      </c>
      <c r="E427"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7" s="480" t="s">
        <v>588</v>
      </c>
      <c r="G427" s="478" t="s">
        <v>693</v>
      </c>
      <c r="H427" s="478" t="s">
        <v>625</v>
      </c>
      <c r="I427" s="655" t="str">
        <f t="shared" si="286"/>
        <v>Line
Professional</v>
      </c>
      <c r="J427" s="655" t="str">
        <f t="shared" si="287"/>
        <v>State Plan, Healthy Michigan, EPSDT</v>
      </c>
      <c r="K427" s="655" t="s">
        <v>1805</v>
      </c>
      <c r="L427" s="834"/>
      <c r="M427" s="655" t="str">
        <f t="shared" si="288"/>
        <v>ST - Related to Trauma or Injury
WX - LOCUS Assessment</v>
      </c>
      <c r="N427" s="655"/>
    </row>
    <row r="428" spans="1:14" ht="38.1" customHeight="1">
      <c r="A428" s="696">
        <f t="shared" si="282"/>
        <v>96112</v>
      </c>
      <c r="B428" s="761" t="str">
        <f t="shared" si="283"/>
        <v>Assessments
Health Psychiatric
Evaluation Psychological
testing 
Other assessments, tests</v>
      </c>
      <c r="C428"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8" s="655" t="str">
        <f t="shared" si="285"/>
        <v>96112 - 
Fist 60 Minutes  1/day</v>
      </c>
      <c r="E428"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8" s="480" t="s">
        <v>149</v>
      </c>
      <c r="G428" s="479" t="s">
        <v>703</v>
      </c>
      <c r="H428" s="479" t="s">
        <v>1825</v>
      </c>
      <c r="I428" s="655" t="str">
        <f t="shared" si="286"/>
        <v>Line
Professional</v>
      </c>
      <c r="J428" s="655" t="str">
        <f t="shared" si="287"/>
        <v>State Plan, Healthy Michigan, EPSDT</v>
      </c>
      <c r="K428" s="655" t="s">
        <v>1805</v>
      </c>
      <c r="L428" s="834"/>
      <c r="M428" s="655" t="str">
        <f t="shared" si="288"/>
        <v>ST - Related to Trauma or Injury
WX - LOCUS Assessment</v>
      </c>
      <c r="N428" s="655"/>
    </row>
    <row r="429" spans="1:14" ht="38.1" customHeight="1">
      <c r="A429" s="696">
        <f>A427</f>
        <v>96112</v>
      </c>
      <c r="B429" s="761" t="str">
        <f>B427</f>
        <v>Assessments
Health Psychiatric
Evaluation Psychological
testing 
Other assessments, tests</v>
      </c>
      <c r="C429" s="834" t="str">
        <f>C427</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29" s="655" t="str">
        <f>D427</f>
        <v>96112 - 
Fist 60 Minutes  1/day</v>
      </c>
      <c r="E429" s="834" t="str">
        <f>E427</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9" s="478" t="s">
        <v>140</v>
      </c>
      <c r="G429" s="479" t="s">
        <v>703</v>
      </c>
      <c r="H429" s="479" t="s">
        <v>1825</v>
      </c>
      <c r="I429" s="655" t="str">
        <f>I427</f>
        <v>Line
Professional</v>
      </c>
      <c r="J429" s="655" t="str">
        <f>J427</f>
        <v>State Plan, Healthy Michigan, EPSDT</v>
      </c>
      <c r="K429" s="655" t="s">
        <v>1805</v>
      </c>
      <c r="L429" s="834"/>
      <c r="M429" s="655" t="str">
        <f>M427</f>
        <v>ST - Related to Trauma or Injury
WX - LOCUS Assessment</v>
      </c>
      <c r="N429" s="655"/>
    </row>
    <row r="430" spans="1:14" ht="38.1" customHeight="1">
      <c r="A430" s="696">
        <f t="shared" si="282"/>
        <v>96112</v>
      </c>
      <c r="B430" s="761" t="str">
        <f t="shared" si="283"/>
        <v>Assessments
Health Psychiatric
Evaluation Psychological
testing 
Other assessments, tests</v>
      </c>
      <c r="C430" s="83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30" s="655" t="str">
        <f t="shared" si="285"/>
        <v>96112 - 
Fist 60 Minutes  1/day</v>
      </c>
      <c r="E430"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0" s="480" t="s">
        <v>665</v>
      </c>
      <c r="G430" s="479" t="s">
        <v>703</v>
      </c>
      <c r="H430" s="479" t="s">
        <v>1825</v>
      </c>
      <c r="I430" s="655" t="str">
        <f t="shared" si="286"/>
        <v>Line
Professional</v>
      </c>
      <c r="J430" s="655" t="str">
        <f t="shared" si="287"/>
        <v>State Plan, Healthy Michigan, EPSDT</v>
      </c>
      <c r="K430" s="655" t="s">
        <v>1805</v>
      </c>
      <c r="L430" s="834"/>
      <c r="M430" s="655" t="str">
        <f t="shared" si="288"/>
        <v>ST - Related to Trauma or Injury
WX - LOCUS Assessment</v>
      </c>
      <c r="N430" s="655"/>
    </row>
    <row r="431" spans="1:14" ht="38.1" customHeight="1" thickBot="1">
      <c r="A431" s="722">
        <f>A419</f>
        <v>96112</v>
      </c>
      <c r="B431" s="762" t="str">
        <f>B419</f>
        <v>Assessments
Health Psychiatric
Evaluation Psychological
testing 
Other assessments, tests</v>
      </c>
      <c r="C431" s="835" t="str">
        <f>C419</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Use modifier TS for re-certifications.
For reporting BHT/ABA eligibility assessments and re-evaluation assessments related to Autism by a Qualified Licensed Practitioner, working within their scope of practice with training, experience, and expertise in ASD</v>
      </c>
      <c r="D431" s="690" t="str">
        <f>D419</f>
        <v>96112 - 
Fist 60 Minutes  1/day</v>
      </c>
      <c r="E431" s="835" t="str">
        <f>E419</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1" s="517" t="s">
        <v>617</v>
      </c>
      <c r="G431" s="517" t="s">
        <v>696</v>
      </c>
      <c r="H431" s="517" t="s">
        <v>1825</v>
      </c>
      <c r="I431" s="690" t="str">
        <f>I419</f>
        <v>Line
Professional</v>
      </c>
      <c r="J431" s="690" t="str">
        <f>J419</f>
        <v>State Plan, Healthy Michigan, EPSDT</v>
      </c>
      <c r="K431" s="690" t="s">
        <v>1805</v>
      </c>
      <c r="L431" s="835"/>
      <c r="M431" s="690" t="str">
        <f>M419</f>
        <v>ST - Related to Trauma or Injury
WX - LOCUS Assessment</v>
      </c>
      <c r="N431" s="690"/>
    </row>
    <row r="432" spans="1:14" ht="35.1" customHeight="1">
      <c r="A432" s="721">
        <v>96113</v>
      </c>
      <c r="B432" s="760" t="s">
        <v>1704</v>
      </c>
      <c r="C432" s="686" t="s">
        <v>2687</v>
      </c>
      <c r="D432" s="651" t="s">
        <v>2168</v>
      </c>
      <c r="E432" s="686" t="s">
        <v>2136</v>
      </c>
      <c r="F432" s="519" t="s">
        <v>145</v>
      </c>
      <c r="G432" s="519" t="s">
        <v>701</v>
      </c>
      <c r="H432" s="30" t="s">
        <v>1825</v>
      </c>
      <c r="I432" s="651" t="s">
        <v>148</v>
      </c>
      <c r="J432" s="651" t="s">
        <v>129</v>
      </c>
      <c r="K432" s="651" t="s">
        <v>1805</v>
      </c>
      <c r="L432" s="686"/>
      <c r="M432" s="651" t="s">
        <v>2152</v>
      </c>
      <c r="N432" s="651"/>
    </row>
    <row r="433" spans="1:14" ht="35.1" customHeight="1">
      <c r="A433" s="696">
        <f t="shared" ref="A433:A451" si="289">A432</f>
        <v>96113</v>
      </c>
      <c r="B433" s="761" t="str">
        <f t="shared" ref="B433:B451" si="290">B432</f>
        <v>Assessments
Health Psychiatric
Evaluation Psychological
testing 
Other assessments, tests</v>
      </c>
      <c r="C433" s="834" t="str">
        <f t="shared" ref="C433:C451" si="291">C432</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33" s="655" t="str">
        <f t="shared" ref="D433:E451" si="292">D432</f>
        <v xml:space="preserve">96113 - each additional 30 minutes 
6 per day
</v>
      </c>
      <c r="E433"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3" s="515" t="s">
        <v>577</v>
      </c>
      <c r="G433" s="515" t="s">
        <v>692</v>
      </c>
      <c r="H433" s="180" t="s">
        <v>1825</v>
      </c>
      <c r="I433" s="655" t="str">
        <f t="shared" ref="I433:I451" si="293">I432</f>
        <v>Line
Professional</v>
      </c>
      <c r="J433" s="655" t="str">
        <f t="shared" ref="J433:J451" si="294">J432</f>
        <v>State Plan, Healthy Michigan, EPSDT</v>
      </c>
      <c r="K433" s="655" t="s">
        <v>1805</v>
      </c>
      <c r="L433" s="834"/>
      <c r="M433" s="655" t="str">
        <f t="shared" ref="M433:M451" si="295">M432</f>
        <v>ST - Related to Trauma or Injury
WX - LOCUS Assessment</v>
      </c>
      <c r="N433" s="655"/>
    </row>
    <row r="434" spans="1:14" ht="35.1" customHeight="1">
      <c r="A434" s="696">
        <f t="shared" si="289"/>
        <v>96113</v>
      </c>
      <c r="B434" s="761" t="str">
        <f t="shared" si="290"/>
        <v>Assessments
Health Psychiatric
Evaluation Psychological
testing 
Other assessments, tests</v>
      </c>
      <c r="C434"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34" s="655" t="str">
        <f t="shared" si="292"/>
        <v xml:space="preserve">96113 - each additional 30 minutes 
6 per day
</v>
      </c>
      <c r="E434"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4" s="515" t="s">
        <v>134</v>
      </c>
      <c r="G434" s="515" t="s">
        <v>698</v>
      </c>
      <c r="H434" s="515" t="s">
        <v>625</v>
      </c>
      <c r="I434" s="655" t="str">
        <f t="shared" si="293"/>
        <v>Line
Professional</v>
      </c>
      <c r="J434" s="655" t="str">
        <f t="shared" si="294"/>
        <v>State Plan, Healthy Michigan, EPSDT</v>
      </c>
      <c r="K434" s="655" t="s">
        <v>1805</v>
      </c>
      <c r="L434" s="834"/>
      <c r="M434" s="655" t="str">
        <f t="shared" si="295"/>
        <v>ST - Related to Trauma or Injury
WX - LOCUS Assessment</v>
      </c>
      <c r="N434" s="655"/>
    </row>
    <row r="435" spans="1:14" ht="35.1" customHeight="1">
      <c r="A435" s="696">
        <f t="shared" si="289"/>
        <v>96113</v>
      </c>
      <c r="B435" s="761" t="str">
        <f t="shared" si="290"/>
        <v>Assessments
Health Psychiatric
Evaluation Psychological
testing 
Other assessments, tests</v>
      </c>
      <c r="C435"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35" s="655" t="str">
        <f t="shared" si="292"/>
        <v xml:space="preserve">96113 - each additional 30 minutes 
6 per day
</v>
      </c>
      <c r="E435"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5" s="281" t="s">
        <v>1959</v>
      </c>
      <c r="G435" s="515" t="s">
        <v>693</v>
      </c>
      <c r="H435" s="515" t="s">
        <v>625</v>
      </c>
      <c r="I435" s="655" t="str">
        <f t="shared" si="293"/>
        <v>Line
Professional</v>
      </c>
      <c r="J435" s="655" t="str">
        <f t="shared" si="294"/>
        <v>State Plan, Healthy Michigan, EPSDT</v>
      </c>
      <c r="K435" s="655" t="s">
        <v>1805</v>
      </c>
      <c r="L435" s="834"/>
      <c r="M435" s="655" t="str">
        <f t="shared" si="295"/>
        <v>ST - Related to Trauma or Injury
WX - LOCUS Assessment</v>
      </c>
      <c r="N435" s="655"/>
    </row>
    <row r="436" spans="1:14" ht="35.1" customHeight="1">
      <c r="A436" s="696">
        <f t="shared" si="289"/>
        <v>96113</v>
      </c>
      <c r="B436" s="761" t="str">
        <f t="shared" si="290"/>
        <v>Assessments
Health Psychiatric
Evaluation Psychological
testing 
Other assessments, tests</v>
      </c>
      <c r="C436"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36" s="655" t="str">
        <f t="shared" si="292"/>
        <v xml:space="preserve">96113 - each additional 30 minutes 
6 per day
</v>
      </c>
      <c r="E436"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6" s="204" t="s">
        <v>141</v>
      </c>
      <c r="G436" s="204" t="s">
        <v>694</v>
      </c>
      <c r="H436" s="515" t="s">
        <v>625</v>
      </c>
      <c r="I436" s="655" t="str">
        <f t="shared" si="293"/>
        <v>Line
Professional</v>
      </c>
      <c r="J436" s="655" t="str">
        <f t="shared" si="294"/>
        <v>State Plan, Healthy Michigan, EPSDT</v>
      </c>
      <c r="K436" s="655" t="s">
        <v>1805</v>
      </c>
      <c r="L436" s="834"/>
      <c r="M436" s="655" t="str">
        <f t="shared" si="295"/>
        <v>ST - Related to Trauma or Injury
WX - LOCUS Assessment</v>
      </c>
      <c r="N436" s="655"/>
    </row>
    <row r="437" spans="1:14" ht="35.1" customHeight="1">
      <c r="A437" s="696">
        <f t="shared" si="289"/>
        <v>96113</v>
      </c>
      <c r="B437" s="761" t="str">
        <f t="shared" si="290"/>
        <v>Assessments
Health Psychiatric
Evaluation Psychological
testing 
Other assessments, tests</v>
      </c>
      <c r="C437"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37" s="655" t="str">
        <f t="shared" si="292"/>
        <v xml:space="preserve">96113 - each additional 30 minutes 
6 per day
</v>
      </c>
      <c r="E437"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7" s="204" t="s">
        <v>143</v>
      </c>
      <c r="G437" s="204" t="s">
        <v>694</v>
      </c>
      <c r="H437" s="515" t="s">
        <v>625</v>
      </c>
      <c r="I437" s="655" t="str">
        <f t="shared" si="293"/>
        <v>Line
Professional</v>
      </c>
      <c r="J437" s="655" t="str">
        <f t="shared" si="294"/>
        <v>State Plan, Healthy Michigan, EPSDT</v>
      </c>
      <c r="K437" s="655" t="s">
        <v>1805</v>
      </c>
      <c r="L437" s="834"/>
      <c r="M437" s="655" t="str">
        <f t="shared" si="295"/>
        <v>ST - Related to Trauma or Injury
WX - LOCUS Assessment</v>
      </c>
      <c r="N437" s="655"/>
    </row>
    <row r="438" spans="1:14" ht="35.1" customHeight="1">
      <c r="A438" s="696">
        <f t="shared" si="289"/>
        <v>96113</v>
      </c>
      <c r="B438" s="761" t="str">
        <f t="shared" si="290"/>
        <v>Assessments
Health Psychiatric
Evaluation Psychological
testing 
Other assessments, tests</v>
      </c>
      <c r="C438"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38" s="655" t="str">
        <f t="shared" si="292"/>
        <v xml:space="preserve">96113 - each additional 30 minutes 
6 per day
</v>
      </c>
      <c r="E438"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8" s="551" t="s">
        <v>144</v>
      </c>
      <c r="G438" s="551" t="s">
        <v>697</v>
      </c>
      <c r="H438" s="551" t="s">
        <v>625</v>
      </c>
      <c r="I438" s="655" t="str">
        <f t="shared" si="293"/>
        <v>Line
Professional</v>
      </c>
      <c r="J438" s="655" t="str">
        <f t="shared" si="294"/>
        <v>State Plan, Healthy Michigan, EPSDT</v>
      </c>
      <c r="K438" s="655" t="s">
        <v>1805</v>
      </c>
      <c r="L438" s="834"/>
      <c r="M438" s="655" t="str">
        <f t="shared" si="295"/>
        <v>ST - Related to Trauma or Injury
WX - LOCUS Assessment</v>
      </c>
      <c r="N438" s="655"/>
    </row>
    <row r="439" spans="1:14" ht="35.1" customHeight="1">
      <c r="A439" s="696">
        <f>A438</f>
        <v>96113</v>
      </c>
      <c r="B439" s="761" t="str">
        <f>B438</f>
        <v>Assessments
Health Psychiatric
Evaluation Psychological
testing 
Other assessments, tests</v>
      </c>
      <c r="C439" s="834" t="str">
        <f>C438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39" s="655" t="str">
        <f>D438</f>
        <v xml:space="preserve">96113 - each additional 30 minutes 
6 per day
</v>
      </c>
      <c r="E439" s="834" t="str">
        <f>E438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9" s="281" t="s">
        <v>1960</v>
      </c>
      <c r="G439" s="515" t="s">
        <v>697</v>
      </c>
      <c r="H439" s="515" t="s">
        <v>625</v>
      </c>
      <c r="I439" s="655" t="str">
        <f>I438</f>
        <v>Line
Professional</v>
      </c>
      <c r="J439" s="655" t="str">
        <f>J438</f>
        <v>State Plan, Healthy Michigan, EPSDT</v>
      </c>
      <c r="K439" s="655" t="s">
        <v>1805</v>
      </c>
      <c r="L439" s="834"/>
      <c r="M439" s="655" t="str">
        <f>M438</f>
        <v>ST - Related to Trauma or Injury
WX - LOCUS Assessment</v>
      </c>
      <c r="N439" s="655"/>
    </row>
    <row r="440" spans="1:14" ht="35.1" customHeight="1">
      <c r="A440" s="696">
        <f t="shared" si="289"/>
        <v>96113</v>
      </c>
      <c r="B440" s="761" t="str">
        <f t="shared" si="290"/>
        <v>Assessments
Health Psychiatric
Evaluation Psychological
testing 
Other assessments, tests</v>
      </c>
      <c r="C440"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0" s="655" t="str">
        <f t="shared" si="292"/>
        <v xml:space="preserve">96113 - each additional 30 minutes 
6 per day
</v>
      </c>
      <c r="E440"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0" s="516" t="s">
        <v>134</v>
      </c>
      <c r="G440" s="516" t="s">
        <v>695</v>
      </c>
      <c r="H440" s="516" t="s">
        <v>625</v>
      </c>
      <c r="I440" s="655" t="str">
        <f t="shared" si="293"/>
        <v>Line
Professional</v>
      </c>
      <c r="J440" s="655" t="str">
        <f t="shared" si="294"/>
        <v>State Plan, Healthy Michigan, EPSDT</v>
      </c>
      <c r="K440" s="655" t="s">
        <v>1805</v>
      </c>
      <c r="L440" s="834"/>
      <c r="M440" s="655" t="str">
        <f t="shared" si="295"/>
        <v>ST - Related to Trauma or Injury
WX - LOCUS Assessment</v>
      </c>
      <c r="N440" s="655"/>
    </row>
    <row r="441" spans="1:14" ht="35.1" customHeight="1">
      <c r="A441" s="696">
        <f t="shared" si="289"/>
        <v>96113</v>
      </c>
      <c r="B441" s="761" t="str">
        <f t="shared" si="290"/>
        <v>Assessments
Health Psychiatric
Evaluation Psychological
testing 
Other assessments, tests</v>
      </c>
      <c r="C441"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1" s="655" t="str">
        <f t="shared" si="292"/>
        <v xml:space="preserve">96113 - each additional 30 minutes 
6 per day
</v>
      </c>
      <c r="E441"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1" s="477" t="s">
        <v>715</v>
      </c>
      <c r="G441" s="477" t="s">
        <v>722</v>
      </c>
      <c r="H441" s="477" t="s">
        <v>659</v>
      </c>
      <c r="I441" s="655" t="str">
        <f t="shared" si="293"/>
        <v>Line
Professional</v>
      </c>
      <c r="J441" s="655" t="str">
        <f t="shared" si="294"/>
        <v>State Plan, Healthy Michigan, EPSDT</v>
      </c>
      <c r="K441" s="655" t="s">
        <v>1805</v>
      </c>
      <c r="L441" s="834"/>
      <c r="M441" s="655" t="str">
        <f t="shared" si="295"/>
        <v>ST - Related to Trauma or Injury
WX - LOCUS Assessment</v>
      </c>
      <c r="N441" s="655"/>
    </row>
    <row r="442" spans="1:14" ht="35.1" customHeight="1">
      <c r="A442" s="696">
        <f t="shared" si="289"/>
        <v>96113</v>
      </c>
      <c r="B442" s="761" t="str">
        <f t="shared" si="290"/>
        <v>Assessments
Health Psychiatric
Evaluation Psychological
testing 
Other assessments, tests</v>
      </c>
      <c r="C442"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2" s="655" t="str">
        <f t="shared" si="292"/>
        <v xml:space="preserve">96113 - each additional 30 minutes 
6 per day
</v>
      </c>
      <c r="E442"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2" s="477" t="s">
        <v>594</v>
      </c>
      <c r="G442" s="477" t="s">
        <v>695</v>
      </c>
      <c r="H442" s="477" t="s">
        <v>659</v>
      </c>
      <c r="I442" s="655" t="str">
        <f t="shared" si="293"/>
        <v>Line
Professional</v>
      </c>
      <c r="J442" s="655" t="str">
        <f t="shared" si="294"/>
        <v>State Plan, Healthy Michigan, EPSDT</v>
      </c>
      <c r="K442" s="655" t="s">
        <v>1805</v>
      </c>
      <c r="L442" s="834"/>
      <c r="M442" s="655" t="str">
        <f t="shared" si="295"/>
        <v>ST - Related to Trauma or Injury
WX - LOCUS Assessment</v>
      </c>
      <c r="N442" s="655"/>
    </row>
    <row r="443" spans="1:14" ht="35.1" customHeight="1">
      <c r="A443" s="696">
        <f t="shared" si="289"/>
        <v>96113</v>
      </c>
      <c r="B443" s="761" t="str">
        <f t="shared" si="290"/>
        <v>Assessments
Health Psychiatric
Evaluation Psychological
testing 
Other assessments, tests</v>
      </c>
      <c r="C443"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3" s="655" t="str">
        <f t="shared" si="292"/>
        <v xml:space="preserve">96113 - each additional 30 minutes 
6 per day
</v>
      </c>
      <c r="E443"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3" s="478" t="s">
        <v>591</v>
      </c>
      <c r="G443" s="479" t="s">
        <v>694</v>
      </c>
      <c r="H443" s="479" t="s">
        <v>659</v>
      </c>
      <c r="I443" s="655" t="str">
        <f t="shared" si="293"/>
        <v>Line
Professional</v>
      </c>
      <c r="J443" s="655" t="str">
        <f t="shared" si="294"/>
        <v>State Plan, Healthy Michigan, EPSDT</v>
      </c>
      <c r="K443" s="655" t="s">
        <v>1805</v>
      </c>
      <c r="L443" s="834"/>
      <c r="M443" s="655" t="str">
        <f t="shared" si="295"/>
        <v>ST - Related to Trauma or Injury
WX - LOCUS Assessment</v>
      </c>
      <c r="N443" s="655"/>
    </row>
    <row r="444" spans="1:14" ht="35.1" customHeight="1">
      <c r="A444" s="696">
        <f t="shared" si="289"/>
        <v>96113</v>
      </c>
      <c r="B444" s="761" t="str">
        <f t="shared" si="290"/>
        <v>Assessments
Health Psychiatric
Evaluation Psychological
testing 
Other assessments, tests</v>
      </c>
      <c r="C444"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4" s="655" t="str">
        <f t="shared" si="292"/>
        <v xml:space="preserve">96113 - each additional 30 minutes 
6 per day
</v>
      </c>
      <c r="E444"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4" s="480" t="s">
        <v>592</v>
      </c>
      <c r="G444" s="479" t="s">
        <v>694</v>
      </c>
      <c r="H444" s="479" t="s">
        <v>659</v>
      </c>
      <c r="I444" s="655" t="str">
        <f t="shared" si="293"/>
        <v>Line
Professional</v>
      </c>
      <c r="J444" s="655" t="str">
        <f t="shared" si="294"/>
        <v>State Plan, Healthy Michigan, EPSDT</v>
      </c>
      <c r="K444" s="655" t="s">
        <v>1805</v>
      </c>
      <c r="L444" s="834"/>
      <c r="M444" s="655" t="str">
        <f t="shared" si="295"/>
        <v>ST - Related to Trauma or Injury
WX - LOCUS Assessment</v>
      </c>
      <c r="N444" s="655"/>
    </row>
    <row r="445" spans="1:14" ht="35.1" customHeight="1">
      <c r="A445" s="696">
        <f t="shared" si="289"/>
        <v>96113</v>
      </c>
      <c r="B445" s="761" t="str">
        <f t="shared" si="290"/>
        <v>Assessments
Health Psychiatric
Evaluation Psychological
testing 
Other assessments, tests</v>
      </c>
      <c r="C445"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5" s="655" t="str">
        <f t="shared" si="292"/>
        <v xml:space="preserve">96113 - each additional 30 minutes 
6 per day
</v>
      </c>
      <c r="E445"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5" s="478" t="s">
        <v>586</v>
      </c>
      <c r="G445" s="479" t="s">
        <v>693</v>
      </c>
      <c r="H445" s="479" t="s">
        <v>625</v>
      </c>
      <c r="I445" s="655" t="str">
        <f t="shared" si="293"/>
        <v>Line
Professional</v>
      </c>
      <c r="J445" s="655" t="str">
        <f t="shared" si="294"/>
        <v>State Plan, Healthy Michigan, EPSDT</v>
      </c>
      <c r="K445" s="655" t="s">
        <v>1805</v>
      </c>
      <c r="L445" s="834"/>
      <c r="M445" s="655" t="str">
        <f t="shared" si="295"/>
        <v>ST - Related to Trauma or Injury
WX - LOCUS Assessment</v>
      </c>
      <c r="N445" s="655"/>
    </row>
    <row r="446" spans="1:14" ht="35.1" customHeight="1">
      <c r="A446" s="696">
        <f t="shared" si="289"/>
        <v>96113</v>
      </c>
      <c r="B446" s="761" t="str">
        <f t="shared" si="290"/>
        <v>Assessments
Health Psychiatric
Evaluation Psychological
testing 
Other assessments, tests</v>
      </c>
      <c r="C446"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6" s="655" t="str">
        <f t="shared" si="292"/>
        <v xml:space="preserve">96113 - each additional 30 minutes 
6 per day
</v>
      </c>
      <c r="E446" s="83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6" s="478" t="s">
        <v>717</v>
      </c>
      <c r="G446" s="479" t="s">
        <v>693</v>
      </c>
      <c r="H446" s="479" t="s">
        <v>625</v>
      </c>
      <c r="I446" s="655" t="str">
        <f t="shared" si="293"/>
        <v>Line
Professional</v>
      </c>
      <c r="J446" s="655" t="str">
        <f t="shared" si="294"/>
        <v>State Plan, Healthy Michigan, EPSDT</v>
      </c>
      <c r="K446" s="655" t="s">
        <v>1805</v>
      </c>
      <c r="L446" s="834"/>
      <c r="M446" s="655" t="str">
        <f t="shared" si="295"/>
        <v>ST - Related to Trauma or Injury
WX - LOCUS Assessment</v>
      </c>
      <c r="N446" s="655"/>
    </row>
    <row r="447" spans="1:14" ht="35.1" customHeight="1">
      <c r="A447" s="696">
        <f t="shared" si="289"/>
        <v>96113</v>
      </c>
      <c r="B447" s="761" t="str">
        <f t="shared" si="290"/>
        <v>Assessments
Health Psychiatric
Evaluation Psychological
testing 
Other assessments, tests</v>
      </c>
      <c r="C447"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7" s="655" t="str">
        <f t="shared" si="292"/>
        <v xml:space="preserve">96113 - each additional 30 minutes 
6 per day
</v>
      </c>
      <c r="E447" s="834" t="str">
        <f t="shared" si="29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7" s="478" t="s">
        <v>2277</v>
      </c>
      <c r="G447" s="479" t="s">
        <v>2280</v>
      </c>
      <c r="H447" s="479" t="s">
        <v>625</v>
      </c>
      <c r="I447" s="655" t="str">
        <f t="shared" si="293"/>
        <v>Line
Professional</v>
      </c>
      <c r="J447" s="655" t="str">
        <f t="shared" si="294"/>
        <v>State Plan, Healthy Michigan, EPSDT</v>
      </c>
      <c r="K447" s="655" t="s">
        <v>1805</v>
      </c>
      <c r="L447" s="834"/>
      <c r="M447" s="655" t="str">
        <f t="shared" si="295"/>
        <v>ST - Related to Trauma or Injury
WX - LOCUS Assessment</v>
      </c>
      <c r="N447" s="655"/>
    </row>
    <row r="448" spans="1:14" ht="35.1" customHeight="1">
      <c r="A448" s="696">
        <f t="shared" si="289"/>
        <v>96113</v>
      </c>
      <c r="B448" s="761" t="str">
        <f t="shared" si="290"/>
        <v>Assessments
Health Psychiatric
Evaluation Psychological
testing 
Other assessments, tests</v>
      </c>
      <c r="C448"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8" s="655" t="str">
        <f t="shared" si="292"/>
        <v xml:space="preserve">96113 - each additional 30 minutes 
6 per day
</v>
      </c>
      <c r="E448" s="834" t="str">
        <f t="shared" si="29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8" s="480" t="s">
        <v>588</v>
      </c>
      <c r="G448" s="478" t="s">
        <v>693</v>
      </c>
      <c r="H448" s="478" t="s">
        <v>625</v>
      </c>
      <c r="I448" s="655" t="str">
        <f t="shared" si="293"/>
        <v>Line
Professional</v>
      </c>
      <c r="J448" s="655" t="str">
        <f t="shared" si="294"/>
        <v>State Plan, Healthy Michigan, EPSDT</v>
      </c>
      <c r="K448" s="655" t="s">
        <v>1805</v>
      </c>
      <c r="L448" s="834"/>
      <c r="M448" s="655" t="str">
        <f t="shared" si="295"/>
        <v>ST - Related to Trauma or Injury
WX - LOCUS Assessment</v>
      </c>
      <c r="N448" s="655"/>
    </row>
    <row r="449" spans="1:14" ht="35.1" customHeight="1">
      <c r="A449" s="696">
        <f t="shared" si="289"/>
        <v>96113</v>
      </c>
      <c r="B449" s="761" t="str">
        <f t="shared" si="290"/>
        <v>Assessments
Health Psychiatric
Evaluation Psychological
testing 
Other assessments, tests</v>
      </c>
      <c r="C449"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49" s="655" t="str">
        <f t="shared" si="292"/>
        <v xml:space="preserve">96113 - each additional 30 minutes 
6 per day
</v>
      </c>
      <c r="E449" s="834" t="str">
        <f t="shared" si="29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9" s="480" t="s">
        <v>149</v>
      </c>
      <c r="G449" s="479" t="s">
        <v>703</v>
      </c>
      <c r="H449" s="479" t="s">
        <v>1825</v>
      </c>
      <c r="I449" s="655" t="str">
        <f t="shared" si="293"/>
        <v>Line
Professional</v>
      </c>
      <c r="J449" s="655" t="str">
        <f t="shared" si="294"/>
        <v>State Plan, Healthy Michigan, EPSDT</v>
      </c>
      <c r="K449" s="655" t="s">
        <v>1805</v>
      </c>
      <c r="L449" s="834"/>
      <c r="M449" s="655" t="str">
        <f t="shared" si="295"/>
        <v>ST - Related to Trauma or Injury
WX - LOCUS Assessment</v>
      </c>
      <c r="N449" s="655"/>
    </row>
    <row r="450" spans="1:14" ht="35.1" customHeight="1">
      <c r="A450" s="696">
        <f>A448</f>
        <v>96113</v>
      </c>
      <c r="B450" s="761" t="str">
        <f>B448</f>
        <v>Assessments
Health Psychiatric
Evaluation Psychological
testing 
Other assessments, tests</v>
      </c>
      <c r="C450" s="834" t="str">
        <f>C448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50" s="655" t="str">
        <f>D448</f>
        <v xml:space="preserve">96113 - each additional 30 minutes 
6 per day
</v>
      </c>
      <c r="E450" s="834" t="str">
        <f>E448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0" s="478" t="s">
        <v>140</v>
      </c>
      <c r="G450" s="479" t="s">
        <v>703</v>
      </c>
      <c r="H450" s="479" t="s">
        <v>1825</v>
      </c>
      <c r="I450" s="655" t="str">
        <f>I448</f>
        <v>Line
Professional</v>
      </c>
      <c r="J450" s="655" t="str">
        <f>J448</f>
        <v>State Plan, Healthy Michigan, EPSDT</v>
      </c>
      <c r="K450" s="655" t="s">
        <v>1805</v>
      </c>
      <c r="L450" s="834"/>
      <c r="M450" s="655" t="str">
        <f>M448</f>
        <v>ST - Related to Trauma or Injury
WX - LOCUS Assessment</v>
      </c>
      <c r="N450" s="655"/>
    </row>
    <row r="451" spans="1:14" ht="35.1" customHeight="1">
      <c r="A451" s="696">
        <f t="shared" si="289"/>
        <v>96113</v>
      </c>
      <c r="B451" s="761" t="str">
        <f t="shared" si="290"/>
        <v>Assessments
Health Psychiatric
Evaluation Psychological
testing 
Other assessments, tests</v>
      </c>
      <c r="C451" s="83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51" s="655" t="str">
        <f t="shared" si="292"/>
        <v xml:space="preserve">96113 - each additional 30 minutes 
6 per day
</v>
      </c>
      <c r="E451" s="834" t="str">
        <f t="shared" si="29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1" s="480" t="s">
        <v>665</v>
      </c>
      <c r="G451" s="479" t="s">
        <v>703</v>
      </c>
      <c r="H451" s="479" t="s">
        <v>1825</v>
      </c>
      <c r="I451" s="655" t="str">
        <f t="shared" si="293"/>
        <v>Line
Professional</v>
      </c>
      <c r="J451" s="655" t="str">
        <f t="shared" si="294"/>
        <v>State Plan, Healthy Michigan, EPSDT</v>
      </c>
      <c r="K451" s="655" t="s">
        <v>1805</v>
      </c>
      <c r="L451" s="834"/>
      <c r="M451" s="655" t="str">
        <f t="shared" si="295"/>
        <v>ST - Related to Trauma or Injury
WX - LOCUS Assessment</v>
      </c>
      <c r="N451" s="655"/>
    </row>
    <row r="452" spans="1:14" ht="35.1" customHeight="1" thickBot="1">
      <c r="A452" s="722">
        <f>A440</f>
        <v>96113</v>
      </c>
      <c r="B452" s="762" t="str">
        <f>B440</f>
        <v>Assessments
Health Psychiatric
Evaluation Psychological
testing 
Other assessments, tests</v>
      </c>
      <c r="C452" s="835" t="str">
        <f>C440</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Use modifier TS for re-certifications.
For reporting BHT/ABA eligibility assessments and re-evaluation assessments related to Autism by a Qualified Licensed Practitioner, working within their scope of practice with training, experience, and expertise in ASD</v>
      </c>
      <c r="D452" s="690" t="str">
        <f>D440</f>
        <v xml:space="preserve">96113 - each additional 30 minutes 
6 per day
</v>
      </c>
      <c r="E452" s="835" t="str">
        <f>E440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2" s="517" t="s">
        <v>617</v>
      </c>
      <c r="G452" s="517" t="s">
        <v>696</v>
      </c>
      <c r="H452" s="517" t="s">
        <v>1825</v>
      </c>
      <c r="I452" s="690" t="str">
        <f>I440</f>
        <v>Line
Professional</v>
      </c>
      <c r="J452" s="690" t="str">
        <f>J440</f>
        <v>State Plan, Healthy Michigan, EPSDT</v>
      </c>
      <c r="K452" s="690" t="s">
        <v>1805</v>
      </c>
      <c r="L452" s="835"/>
      <c r="M452" s="690" t="str">
        <f>M440</f>
        <v>ST - Related to Trauma or Injury
WX - LOCUS Assessment</v>
      </c>
      <c r="N452" s="690"/>
    </row>
    <row r="453" spans="1:14" ht="57" customHeight="1">
      <c r="A453" s="721">
        <v>96116</v>
      </c>
      <c r="B453" s="723" t="s">
        <v>1704</v>
      </c>
      <c r="C453" s="686" t="s">
        <v>2654</v>
      </c>
      <c r="D453" s="651" t="s">
        <v>2169</v>
      </c>
      <c r="E453" s="686" t="s">
        <v>2117</v>
      </c>
      <c r="F453" s="519" t="s">
        <v>134</v>
      </c>
      <c r="G453" s="519" t="s">
        <v>698</v>
      </c>
      <c r="H453" s="519" t="s">
        <v>625</v>
      </c>
      <c r="I453" s="661" t="s">
        <v>148</v>
      </c>
      <c r="J453" s="924" t="s">
        <v>129</v>
      </c>
      <c r="K453" s="774" t="s">
        <v>1805</v>
      </c>
      <c r="L453" s="774"/>
      <c r="M453" s="651" t="s">
        <v>2151</v>
      </c>
      <c r="N453" s="880"/>
    </row>
    <row r="454" spans="1:14" ht="38.25" customHeight="1">
      <c r="A454" s="696">
        <v>96116</v>
      </c>
      <c r="B454" s="724" t="s">
        <v>1704</v>
      </c>
      <c r="C454" s="834" t="s">
        <v>270</v>
      </c>
      <c r="D454" s="652" t="s">
        <v>440</v>
      </c>
      <c r="E454" s="834" t="s">
        <v>2117</v>
      </c>
      <c r="F454" s="515" t="s">
        <v>134</v>
      </c>
      <c r="G454" s="515" t="s">
        <v>695</v>
      </c>
      <c r="H454" s="515" t="s">
        <v>625</v>
      </c>
      <c r="I454" s="652" t="s">
        <v>148</v>
      </c>
      <c r="J454" s="925" t="s">
        <v>129</v>
      </c>
      <c r="K454" s="827" t="s">
        <v>1805</v>
      </c>
      <c r="L454" s="827"/>
      <c r="M454" s="784" t="str">
        <f t="shared" ref="M454:M459" si="296">M453</f>
        <v xml:space="preserve"> WX - LOCUS Assessment</v>
      </c>
      <c r="N454" s="881"/>
    </row>
    <row r="455" spans="1:14" ht="50.25" customHeight="1">
      <c r="A455" s="696">
        <v>96116</v>
      </c>
      <c r="B455" s="724" t="s">
        <v>1704</v>
      </c>
      <c r="C455" s="834" t="s">
        <v>270</v>
      </c>
      <c r="D455" s="652" t="s">
        <v>440</v>
      </c>
      <c r="E455" s="834" t="s">
        <v>2117</v>
      </c>
      <c r="F455" s="515" t="s">
        <v>141</v>
      </c>
      <c r="G455" s="515" t="s">
        <v>694</v>
      </c>
      <c r="H455" s="515" t="s">
        <v>625</v>
      </c>
      <c r="I455" s="652" t="s">
        <v>148</v>
      </c>
      <c r="J455" s="925" t="s">
        <v>129</v>
      </c>
      <c r="K455" s="827" t="s">
        <v>1805</v>
      </c>
      <c r="L455" s="827"/>
      <c r="M455" s="784" t="str">
        <f t="shared" si="296"/>
        <v xml:space="preserve"> WX - LOCUS Assessment</v>
      </c>
      <c r="N455" s="881"/>
    </row>
    <row r="456" spans="1:14" ht="56.25" customHeight="1">
      <c r="A456" s="696">
        <v>96116</v>
      </c>
      <c r="B456" s="724" t="s">
        <v>1704</v>
      </c>
      <c r="C456" s="834" t="s">
        <v>270</v>
      </c>
      <c r="D456" s="652" t="s">
        <v>440</v>
      </c>
      <c r="E456" s="834" t="s">
        <v>2117</v>
      </c>
      <c r="F456" s="515" t="s">
        <v>143</v>
      </c>
      <c r="G456" s="515" t="s">
        <v>694</v>
      </c>
      <c r="H456" s="515" t="s">
        <v>625</v>
      </c>
      <c r="I456" s="652" t="s">
        <v>148</v>
      </c>
      <c r="J456" s="925" t="s">
        <v>129</v>
      </c>
      <c r="K456" s="827" t="s">
        <v>1805</v>
      </c>
      <c r="L456" s="827"/>
      <c r="M456" s="784" t="str">
        <f t="shared" si="296"/>
        <v xml:space="preserve"> WX - LOCUS Assessment</v>
      </c>
      <c r="N456" s="881"/>
    </row>
    <row r="457" spans="1:14" ht="56.25" customHeight="1">
      <c r="A457" s="696">
        <v>96116</v>
      </c>
      <c r="B457" s="724" t="s">
        <v>1704</v>
      </c>
      <c r="C457" s="834" t="s">
        <v>270</v>
      </c>
      <c r="D457" s="652" t="s">
        <v>440</v>
      </c>
      <c r="E457" s="834" t="s">
        <v>2117</v>
      </c>
      <c r="F457" s="516" t="s">
        <v>144</v>
      </c>
      <c r="G457" s="515" t="s">
        <v>697</v>
      </c>
      <c r="H457" s="516" t="s">
        <v>625</v>
      </c>
      <c r="I457" s="652" t="s">
        <v>148</v>
      </c>
      <c r="J457" s="925" t="s">
        <v>129</v>
      </c>
      <c r="K457" s="827" t="s">
        <v>1805</v>
      </c>
      <c r="L457" s="827"/>
      <c r="M457" s="784" t="str">
        <f t="shared" si="296"/>
        <v xml:space="preserve"> WX - LOCUS Assessment</v>
      </c>
      <c r="N457" s="881"/>
    </row>
    <row r="458" spans="1:14" ht="56.25" customHeight="1">
      <c r="A458" s="696">
        <v>96116</v>
      </c>
      <c r="B458" s="724" t="s">
        <v>1704</v>
      </c>
      <c r="C458" s="834" t="s">
        <v>270</v>
      </c>
      <c r="D458" s="652" t="s">
        <v>440</v>
      </c>
      <c r="E458" s="834" t="s">
        <v>2117</v>
      </c>
      <c r="F458" s="480" t="s">
        <v>149</v>
      </c>
      <c r="G458" s="479" t="s">
        <v>703</v>
      </c>
      <c r="H458" s="480" t="s">
        <v>625</v>
      </c>
      <c r="I458" s="652" t="s">
        <v>148</v>
      </c>
      <c r="J458" s="925" t="s">
        <v>129</v>
      </c>
      <c r="K458" s="827" t="s">
        <v>1805</v>
      </c>
      <c r="L458" s="827"/>
      <c r="M458" s="784" t="str">
        <f t="shared" si="296"/>
        <v xml:space="preserve"> WX - LOCUS Assessment</v>
      </c>
      <c r="N458" s="881"/>
    </row>
    <row r="459" spans="1:14" ht="56.25" customHeight="1">
      <c r="A459" s="696">
        <v>96116</v>
      </c>
      <c r="B459" s="724" t="s">
        <v>1704</v>
      </c>
      <c r="C459" s="834" t="s">
        <v>270</v>
      </c>
      <c r="D459" s="652" t="s">
        <v>440</v>
      </c>
      <c r="E459" s="834" t="s">
        <v>2117</v>
      </c>
      <c r="F459" s="478" t="s">
        <v>140</v>
      </c>
      <c r="G459" s="479" t="s">
        <v>703</v>
      </c>
      <c r="H459" s="595" t="s">
        <v>625</v>
      </c>
      <c r="I459" s="652" t="s">
        <v>148</v>
      </c>
      <c r="J459" s="925" t="s">
        <v>129</v>
      </c>
      <c r="K459" s="827" t="s">
        <v>1805</v>
      </c>
      <c r="L459" s="827"/>
      <c r="M459" s="784" t="str">
        <f t="shared" si="296"/>
        <v xml:space="preserve"> WX - LOCUS Assessment</v>
      </c>
      <c r="N459" s="881"/>
    </row>
    <row r="460" spans="1:14" ht="54.75" customHeight="1" thickBot="1">
      <c r="A460" s="722">
        <f>A453</f>
        <v>96116</v>
      </c>
      <c r="B460" s="725" t="str">
        <f>B453</f>
        <v>Assessments
Health Psychiatric
Evaluation Psychological
testing 
Other assessments, tests</v>
      </c>
      <c r="C460" s="835" t="str">
        <f>C453</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v>
      </c>
      <c r="D460" s="653" t="str">
        <f>D453</f>
        <v>First 60 Minutes (effective 1/1/19)
1/day</v>
      </c>
      <c r="E460" s="835" t="s">
        <v>2117</v>
      </c>
      <c r="F460" s="480" t="s">
        <v>665</v>
      </c>
      <c r="G460" s="479" t="s">
        <v>703</v>
      </c>
      <c r="H460" s="573" t="s">
        <v>625</v>
      </c>
      <c r="I460" s="653" t="str">
        <f>I453</f>
        <v>Line
Professional</v>
      </c>
      <c r="J460" s="926" t="str">
        <f>J453</f>
        <v>State Plan, Healthy Michigan, EPSDT</v>
      </c>
      <c r="K460" s="836" t="s">
        <v>1805</v>
      </c>
      <c r="L460" s="836"/>
      <c r="M460" s="840" t="str">
        <f>M453</f>
        <v xml:space="preserve"> WX - LOCUS Assessment</v>
      </c>
      <c r="N460" s="882"/>
    </row>
    <row r="461" spans="1:14" ht="39" customHeight="1">
      <c r="A461" s="695">
        <v>96121</v>
      </c>
      <c r="B461" s="741" t="s">
        <v>130</v>
      </c>
      <c r="C461" s="694" t="s">
        <v>2655</v>
      </c>
      <c r="D461" s="712" t="s">
        <v>2171</v>
      </c>
      <c r="E461" s="636" t="s">
        <v>271</v>
      </c>
      <c r="F461" s="519" t="s">
        <v>134</v>
      </c>
      <c r="G461" s="519" t="s">
        <v>698</v>
      </c>
      <c r="H461" s="519" t="s">
        <v>625</v>
      </c>
      <c r="I461" s="704" t="s">
        <v>148</v>
      </c>
      <c r="J461" s="704" t="s">
        <v>129</v>
      </c>
      <c r="K461" s="636" t="s">
        <v>1805</v>
      </c>
      <c r="L461" s="694"/>
      <c r="M461" s="646" t="s">
        <v>1474</v>
      </c>
      <c r="N461" s="646"/>
    </row>
    <row r="462" spans="1:14" ht="39" customHeight="1">
      <c r="A462" s="799">
        <f t="shared" ref="A462:A469" si="297">A461</f>
        <v>96121</v>
      </c>
      <c r="B462" s="742" t="str">
        <f t="shared" ref="B462:B469" si="298">B461</f>
        <v>Assessments
Health Psychiatric
Evaluation Psychological
testing Other assessments, tests</v>
      </c>
      <c r="C462" s="649" t="str">
        <f t="shared" ref="C462:C469" si="299">C461</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2" s="713" t="str">
        <f t="shared" ref="D462:D469" si="300">D461</f>
        <v>Each Additional 60 Minutes
 3/day</v>
      </c>
      <c r="E462" s="649" t="str">
        <f t="shared" ref="E462:E469" si="301">E461</f>
        <v>Psychologist, physician, licensed physician’s assistant, nurse practitioner, master’s social worker, licensed professional counselor, or marriage and family therapist</v>
      </c>
      <c r="F462" s="515" t="s">
        <v>145</v>
      </c>
      <c r="G462" s="515" t="s">
        <v>701</v>
      </c>
      <c r="H462" s="180" t="s">
        <v>1825</v>
      </c>
      <c r="I462" s="713" t="str">
        <f t="shared" ref="I462:I469" si="302">I461</f>
        <v>Line
Professional</v>
      </c>
      <c r="J462" s="713" t="str">
        <f t="shared" ref="J462:J469" si="303">J461</f>
        <v>State Plan, Healthy Michigan, EPSDT</v>
      </c>
      <c r="K462" s="649" t="s">
        <v>1805</v>
      </c>
      <c r="L462" s="649"/>
      <c r="M462" s="666" t="str">
        <f t="shared" ref="M462:M469" si="304">M461</f>
        <v xml:space="preserve"> </v>
      </c>
      <c r="N462" s="666"/>
    </row>
    <row r="463" spans="1:14" ht="39" customHeight="1">
      <c r="A463" s="799">
        <f t="shared" si="297"/>
        <v>96121</v>
      </c>
      <c r="B463" s="742" t="str">
        <f t="shared" si="298"/>
        <v>Assessments
Health Psychiatric
Evaluation Psychological
testing Other assessments, tests</v>
      </c>
      <c r="C463" s="649"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3" s="713" t="str">
        <f t="shared" si="300"/>
        <v>Each Additional 60 Minutes
 3/day</v>
      </c>
      <c r="E463" s="649" t="str">
        <f t="shared" si="301"/>
        <v>Psychologist, physician, licensed physician’s assistant, nurse practitioner, master’s social worker, licensed professional counselor, or marriage and family therapist</v>
      </c>
      <c r="F463" s="515" t="s">
        <v>577</v>
      </c>
      <c r="G463" s="515" t="s">
        <v>692</v>
      </c>
      <c r="H463" s="180" t="s">
        <v>1825</v>
      </c>
      <c r="I463" s="713" t="str">
        <f t="shared" si="302"/>
        <v>Line
Professional</v>
      </c>
      <c r="J463" s="713" t="str">
        <f t="shared" si="303"/>
        <v>State Plan, Healthy Michigan, EPSDT</v>
      </c>
      <c r="K463" s="649" t="s">
        <v>1805</v>
      </c>
      <c r="L463" s="649"/>
      <c r="M463" s="666" t="str">
        <f t="shared" si="304"/>
        <v xml:space="preserve"> </v>
      </c>
      <c r="N463" s="666"/>
    </row>
    <row r="464" spans="1:14" ht="39" customHeight="1">
      <c r="A464" s="799">
        <f t="shared" si="297"/>
        <v>96121</v>
      </c>
      <c r="B464" s="742" t="str">
        <f t="shared" si="298"/>
        <v>Assessments
Health Psychiatric
Evaluation Psychological
testing Other assessments, tests</v>
      </c>
      <c r="C464" s="649"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4" s="713" t="str">
        <f t="shared" si="300"/>
        <v>Each Additional 60 Minutes
 3/day</v>
      </c>
      <c r="E464" s="649" t="str">
        <f t="shared" si="301"/>
        <v>Psychologist, physician, licensed physician’s assistant, nurse practitioner, master’s social worker, licensed professional counselor, or marriage and family therapist</v>
      </c>
      <c r="F464" s="515" t="s">
        <v>140</v>
      </c>
      <c r="G464" s="204" t="s">
        <v>703</v>
      </c>
      <c r="H464" s="180" t="s">
        <v>1825</v>
      </c>
      <c r="I464" s="713" t="str">
        <f t="shared" si="302"/>
        <v>Line
Professional</v>
      </c>
      <c r="J464" s="713" t="str">
        <f t="shared" si="303"/>
        <v>State Plan, Healthy Michigan, EPSDT</v>
      </c>
      <c r="K464" s="649" t="s">
        <v>1805</v>
      </c>
      <c r="L464" s="649"/>
      <c r="M464" s="666" t="str">
        <f t="shared" si="304"/>
        <v xml:space="preserve"> </v>
      </c>
      <c r="N464" s="666"/>
    </row>
    <row r="465" spans="1:14" ht="39" customHeight="1">
      <c r="A465" s="799">
        <f t="shared" si="297"/>
        <v>96121</v>
      </c>
      <c r="B465" s="742" t="str">
        <f t="shared" si="298"/>
        <v>Assessments
Health Psychiatric
Evaluation Psychological
testing Other assessments, tests</v>
      </c>
      <c r="C465" s="649"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5" s="713" t="str">
        <f t="shared" si="300"/>
        <v>Each Additional 60 Minutes
 3/day</v>
      </c>
      <c r="E465" s="649" t="str">
        <f t="shared" si="301"/>
        <v>Psychologist, physician, licensed physician’s assistant, nurse practitioner, master’s social worker, licensed professional counselor, or marriage and family therapist</v>
      </c>
      <c r="F465" s="515" t="s">
        <v>665</v>
      </c>
      <c r="G465" s="204" t="s">
        <v>703</v>
      </c>
      <c r="H465" s="180" t="s">
        <v>1825</v>
      </c>
      <c r="I465" s="713" t="str">
        <f t="shared" si="302"/>
        <v>Line
Professional</v>
      </c>
      <c r="J465" s="713" t="str">
        <f t="shared" si="303"/>
        <v>State Plan, Healthy Michigan, EPSDT</v>
      </c>
      <c r="K465" s="649" t="s">
        <v>1805</v>
      </c>
      <c r="L465" s="649"/>
      <c r="M465" s="666" t="str">
        <f t="shared" si="304"/>
        <v xml:space="preserve"> </v>
      </c>
      <c r="N465" s="666"/>
    </row>
    <row r="466" spans="1:14" ht="39" customHeight="1">
      <c r="A466" s="799">
        <f t="shared" si="297"/>
        <v>96121</v>
      </c>
      <c r="B466" s="742" t="str">
        <f t="shared" si="298"/>
        <v>Assessments
Health Psychiatric
Evaluation Psychological
testing Other assessments, tests</v>
      </c>
      <c r="C466" s="649"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6" s="713" t="str">
        <f t="shared" si="300"/>
        <v>Each Additional 60 Minutes
 3/day</v>
      </c>
      <c r="E466" s="649" t="str">
        <f t="shared" si="301"/>
        <v>Psychologist, physician, licensed physician’s assistant, nurse practitioner, master’s social worker, licensed professional counselor, or marriage and family therapist</v>
      </c>
      <c r="F466" s="204" t="s">
        <v>141</v>
      </c>
      <c r="G466" s="204" t="s">
        <v>694</v>
      </c>
      <c r="H466" s="515" t="s">
        <v>625</v>
      </c>
      <c r="I466" s="713" t="str">
        <f t="shared" si="302"/>
        <v>Line
Professional</v>
      </c>
      <c r="J466" s="713" t="str">
        <f t="shared" si="303"/>
        <v>State Plan, Healthy Michigan, EPSDT</v>
      </c>
      <c r="K466" s="649" t="s">
        <v>1805</v>
      </c>
      <c r="L466" s="649"/>
      <c r="M466" s="666" t="str">
        <f t="shared" si="304"/>
        <v xml:space="preserve"> </v>
      </c>
      <c r="N466" s="666"/>
    </row>
    <row r="467" spans="1:14" ht="39" customHeight="1">
      <c r="A467" s="799">
        <f t="shared" si="297"/>
        <v>96121</v>
      </c>
      <c r="B467" s="742" t="str">
        <f t="shared" si="298"/>
        <v>Assessments
Health Psychiatric
Evaluation Psychological
testing Other assessments, tests</v>
      </c>
      <c r="C467" s="649"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7" s="713" t="str">
        <f t="shared" si="300"/>
        <v>Each Additional 60 Minutes
 3/day</v>
      </c>
      <c r="E467" s="649" t="str">
        <f t="shared" si="301"/>
        <v>Psychologist, physician, licensed physician’s assistant, nurse practitioner, master’s social worker, licensed professional counselor, or marriage and family therapist</v>
      </c>
      <c r="F467" s="204" t="s">
        <v>143</v>
      </c>
      <c r="G467" s="204" t="s">
        <v>694</v>
      </c>
      <c r="H467" s="515" t="s">
        <v>625</v>
      </c>
      <c r="I467" s="713" t="str">
        <f t="shared" si="302"/>
        <v>Line
Professional</v>
      </c>
      <c r="J467" s="713" t="str">
        <f t="shared" si="303"/>
        <v>State Plan, Healthy Michigan, EPSDT</v>
      </c>
      <c r="K467" s="649" t="s">
        <v>1805</v>
      </c>
      <c r="L467" s="649"/>
      <c r="M467" s="666" t="str">
        <f t="shared" si="304"/>
        <v xml:space="preserve"> </v>
      </c>
      <c r="N467" s="666"/>
    </row>
    <row r="468" spans="1:14" ht="39" customHeight="1">
      <c r="A468" s="800">
        <f t="shared" si="297"/>
        <v>96121</v>
      </c>
      <c r="B468" s="798" t="str">
        <f t="shared" si="298"/>
        <v>Assessments
Health Psychiatric
Evaluation Psychological
testing Other assessments, tests</v>
      </c>
      <c r="C468" s="766"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8" s="770" t="str">
        <f t="shared" si="300"/>
        <v>Each Additional 60 Minutes
 3/day</v>
      </c>
      <c r="E468" s="766" t="str">
        <f t="shared" si="301"/>
        <v>Psychologist, physician, licensed physician’s assistant, nurse practitioner, master’s social worker, licensed professional counselor, or marriage and family therapist</v>
      </c>
      <c r="F468" s="207" t="s">
        <v>144</v>
      </c>
      <c r="G468" s="207" t="s">
        <v>697</v>
      </c>
      <c r="H468" s="516" t="s">
        <v>625</v>
      </c>
      <c r="I468" s="770" t="str">
        <f t="shared" si="302"/>
        <v>Line
Professional</v>
      </c>
      <c r="J468" s="770" t="str">
        <f t="shared" si="303"/>
        <v>State Plan, Healthy Michigan, EPSDT</v>
      </c>
      <c r="K468" s="766" t="s">
        <v>1805</v>
      </c>
      <c r="L468" s="766"/>
      <c r="M468" s="666" t="str">
        <f t="shared" si="304"/>
        <v xml:space="preserve"> </v>
      </c>
      <c r="N468" s="666"/>
    </row>
    <row r="469" spans="1:14" ht="39" customHeight="1" thickBot="1">
      <c r="A469" s="697">
        <f t="shared" si="297"/>
        <v>96121</v>
      </c>
      <c r="B469" s="740" t="str">
        <f t="shared" si="298"/>
        <v>Assessments
Health Psychiatric
Evaluation Psychological
testing Other assessments, tests</v>
      </c>
      <c r="C469" s="638"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9" s="705" t="str">
        <f t="shared" si="300"/>
        <v>Each Additional 60 Minutes
 3/day</v>
      </c>
      <c r="E469" s="638" t="str">
        <f t="shared" si="301"/>
        <v>Psychologist, physician, licensed physician’s assistant, nurse practitioner, master’s social worker, licensed professional counselor, or marriage and family therapist</v>
      </c>
      <c r="F469" s="517" t="s">
        <v>134</v>
      </c>
      <c r="G469" s="517" t="s">
        <v>695</v>
      </c>
      <c r="H469" s="517" t="s">
        <v>625</v>
      </c>
      <c r="I469" s="705" t="str">
        <f t="shared" si="302"/>
        <v>Line
Professional</v>
      </c>
      <c r="J469" s="705" t="str">
        <f t="shared" si="303"/>
        <v>State Plan, Healthy Michigan, EPSDT</v>
      </c>
      <c r="K469" s="638" t="s">
        <v>1805</v>
      </c>
      <c r="L469" s="638"/>
      <c r="M469" s="667" t="str">
        <f t="shared" si="304"/>
        <v xml:space="preserve"> </v>
      </c>
      <c r="N469" s="667"/>
    </row>
    <row r="470" spans="1:14" ht="33.6" customHeight="1">
      <c r="A470" s="695">
        <v>96127</v>
      </c>
      <c r="B470" s="741" t="s">
        <v>130</v>
      </c>
      <c r="C470" s="694" t="s">
        <v>2688</v>
      </c>
      <c r="D470" s="712" t="s">
        <v>2172</v>
      </c>
      <c r="E470" s="636" t="s">
        <v>2136</v>
      </c>
      <c r="F470" s="519" t="s">
        <v>134</v>
      </c>
      <c r="G470" s="519" t="s">
        <v>698</v>
      </c>
      <c r="H470" s="519" t="s">
        <v>625</v>
      </c>
      <c r="I470" s="704" t="s">
        <v>148</v>
      </c>
      <c r="J470" s="704" t="s">
        <v>129</v>
      </c>
      <c r="K470" s="636" t="s">
        <v>1805</v>
      </c>
      <c r="L470" s="636"/>
      <c r="M470" s="665" t="s">
        <v>2152</v>
      </c>
      <c r="N470" s="812"/>
    </row>
    <row r="471" spans="1:14" ht="33.6" customHeight="1">
      <c r="A471" s="799">
        <f t="shared" ref="A471:A480" si="305">A470</f>
        <v>96127</v>
      </c>
      <c r="B471" s="742" t="str">
        <f t="shared" ref="B471:B480" si="306">B470</f>
        <v>Assessments
Health Psychiatric
Evaluation Psychological
testing Other assessments, tests</v>
      </c>
      <c r="C471" s="649" t="str">
        <f t="shared" ref="C471:C480" si="307">C470</f>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71" s="713" t="s">
        <v>439</v>
      </c>
      <c r="E471" s="649" t="str">
        <f t="shared" ref="E471:E480" si="308">E470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1" s="515" t="s">
        <v>145</v>
      </c>
      <c r="G471" s="515" t="s">
        <v>701</v>
      </c>
      <c r="H471" s="180" t="s">
        <v>1825</v>
      </c>
      <c r="I471" s="713" t="str">
        <f t="shared" ref="I471:I480" si="309">I470</f>
        <v>Line
Professional</v>
      </c>
      <c r="J471" s="713" t="str">
        <f t="shared" ref="J471:J480" si="310">J470</f>
        <v>State Plan, Healthy Michigan, EPSDT</v>
      </c>
      <c r="K471" s="649" t="s">
        <v>1805</v>
      </c>
      <c r="L471" s="649"/>
      <c r="M471" s="666" t="str">
        <f t="shared" ref="M471:M480" si="311">M470</f>
        <v>ST - Related to Trauma or Injury
WX - LOCUS Assessment</v>
      </c>
      <c r="N471" s="666"/>
    </row>
    <row r="472" spans="1:14" ht="33.6" customHeight="1">
      <c r="A472" s="799">
        <f t="shared" si="305"/>
        <v>96127</v>
      </c>
      <c r="B472" s="742" t="str">
        <f t="shared" si="306"/>
        <v>Assessments
Health Psychiatric
Evaluation Psychological
testing Other assessments, tests</v>
      </c>
      <c r="C472" s="649" t="str">
        <f t="shared" si="307"/>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72" s="713" t="s">
        <v>439</v>
      </c>
      <c r="E472" s="649"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2" s="515" t="s">
        <v>577</v>
      </c>
      <c r="G472" s="515" t="s">
        <v>692</v>
      </c>
      <c r="H472" s="515" t="s">
        <v>1825</v>
      </c>
      <c r="I472" s="713" t="str">
        <f t="shared" si="309"/>
        <v>Line
Professional</v>
      </c>
      <c r="J472" s="713" t="str">
        <f t="shared" si="310"/>
        <v>State Plan, Healthy Michigan, EPSDT</v>
      </c>
      <c r="K472" s="649" t="s">
        <v>1805</v>
      </c>
      <c r="L472" s="649"/>
      <c r="M472" s="666" t="str">
        <f t="shared" si="311"/>
        <v>ST - Related to Trauma or Injury
WX - LOCUS Assessment</v>
      </c>
      <c r="N472" s="666"/>
    </row>
    <row r="473" spans="1:14" ht="33.6" customHeight="1">
      <c r="A473" s="799">
        <f t="shared" si="305"/>
        <v>96127</v>
      </c>
      <c r="B473" s="742" t="str">
        <f t="shared" si="306"/>
        <v>Assessments
Health Psychiatric
Evaluation Psychological
testing Other assessments, tests</v>
      </c>
      <c r="C473" s="649" t="str">
        <f t="shared" si="307"/>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73" s="713" t="s">
        <v>439</v>
      </c>
      <c r="E473" s="649"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3" s="204" t="s">
        <v>140</v>
      </c>
      <c r="G473" s="204" t="s">
        <v>703</v>
      </c>
      <c r="H473" s="515" t="s">
        <v>1825</v>
      </c>
      <c r="I473" s="713" t="str">
        <f t="shared" si="309"/>
        <v>Line
Professional</v>
      </c>
      <c r="J473" s="713" t="str">
        <f t="shared" si="310"/>
        <v>State Plan, Healthy Michigan, EPSDT</v>
      </c>
      <c r="K473" s="649" t="s">
        <v>1805</v>
      </c>
      <c r="L473" s="649"/>
      <c r="M473" s="666" t="str">
        <f t="shared" si="311"/>
        <v>ST - Related to Trauma or Injury
WX - LOCUS Assessment</v>
      </c>
      <c r="N473" s="666"/>
    </row>
    <row r="474" spans="1:14" ht="33.6" customHeight="1">
      <c r="A474" s="799">
        <f t="shared" si="305"/>
        <v>96127</v>
      </c>
      <c r="B474" s="742" t="str">
        <f t="shared" si="306"/>
        <v>Assessments
Health Psychiatric
Evaluation Psychological
testing Other assessments, tests</v>
      </c>
      <c r="C474" s="649" t="str">
        <f t="shared" si="307"/>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74" s="713" t="s">
        <v>439</v>
      </c>
      <c r="E474" s="649"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4" s="204" t="s">
        <v>665</v>
      </c>
      <c r="G474" s="204" t="s">
        <v>703</v>
      </c>
      <c r="H474" s="515" t="s">
        <v>1825</v>
      </c>
      <c r="I474" s="713" t="str">
        <f t="shared" si="309"/>
        <v>Line
Professional</v>
      </c>
      <c r="J474" s="713" t="str">
        <f t="shared" si="310"/>
        <v>State Plan, Healthy Michigan, EPSDT</v>
      </c>
      <c r="K474" s="649" t="s">
        <v>1805</v>
      </c>
      <c r="L474" s="649"/>
      <c r="M474" s="666" t="str">
        <f t="shared" si="311"/>
        <v>ST - Related to Trauma or Injury
WX - LOCUS Assessment</v>
      </c>
      <c r="N474" s="666"/>
    </row>
    <row r="475" spans="1:14" ht="33.6" customHeight="1">
      <c r="A475" s="799">
        <f t="shared" si="305"/>
        <v>96127</v>
      </c>
      <c r="B475" s="742" t="str">
        <f t="shared" si="306"/>
        <v>Assessments
Health Psychiatric
Evaluation Psychological
testing Other assessments, tests</v>
      </c>
      <c r="C475" s="649" t="str">
        <f t="shared" si="307"/>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75" s="713" t="s">
        <v>439</v>
      </c>
      <c r="E475" s="649"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5" s="515" t="s">
        <v>141</v>
      </c>
      <c r="G475" s="515" t="s">
        <v>694</v>
      </c>
      <c r="H475" s="180" t="s">
        <v>625</v>
      </c>
      <c r="I475" s="713" t="str">
        <f t="shared" si="309"/>
        <v>Line
Professional</v>
      </c>
      <c r="J475" s="713" t="str">
        <f t="shared" si="310"/>
        <v>State Plan, Healthy Michigan, EPSDT</v>
      </c>
      <c r="K475" s="649" t="s">
        <v>1805</v>
      </c>
      <c r="L475" s="649"/>
      <c r="M475" s="666" t="str">
        <f t="shared" si="311"/>
        <v>ST - Related to Trauma or Injury
WX - LOCUS Assessment</v>
      </c>
      <c r="N475" s="666"/>
    </row>
    <row r="476" spans="1:14" ht="33.6" customHeight="1">
      <c r="A476" s="799">
        <f t="shared" si="305"/>
        <v>96127</v>
      </c>
      <c r="B476" s="742" t="str">
        <f t="shared" si="306"/>
        <v>Assessments
Health Psychiatric
Evaluation Psychological
testing Other assessments, tests</v>
      </c>
      <c r="C476" s="649" t="str">
        <f t="shared" si="307"/>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76" s="713" t="s">
        <v>439</v>
      </c>
      <c r="E476" s="649"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6" s="515" t="s">
        <v>143</v>
      </c>
      <c r="G476" s="515" t="s">
        <v>694</v>
      </c>
      <c r="H476" s="515" t="s">
        <v>625</v>
      </c>
      <c r="I476" s="713" t="str">
        <f t="shared" si="309"/>
        <v>Line
Professional</v>
      </c>
      <c r="J476" s="713" t="str">
        <f t="shared" si="310"/>
        <v>State Plan, Healthy Michigan, EPSDT</v>
      </c>
      <c r="K476" s="649" t="s">
        <v>1805</v>
      </c>
      <c r="L476" s="649"/>
      <c r="M476" s="666" t="str">
        <f t="shared" si="311"/>
        <v>ST - Related to Trauma or Injury
WX - LOCUS Assessment</v>
      </c>
      <c r="N476" s="666"/>
    </row>
    <row r="477" spans="1:14" ht="33.6" customHeight="1">
      <c r="A477" s="799">
        <f t="shared" si="305"/>
        <v>96127</v>
      </c>
      <c r="B477" s="742" t="str">
        <f t="shared" si="306"/>
        <v>Assessments
Health Psychiatric
Evaluation Psychological
testing Other assessments, tests</v>
      </c>
      <c r="C477" s="649" t="str">
        <f t="shared" si="307"/>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77" s="713" t="s">
        <v>439</v>
      </c>
      <c r="E477" s="649"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7" s="515" t="s">
        <v>144</v>
      </c>
      <c r="G477" s="515" t="s">
        <v>697</v>
      </c>
      <c r="H477" s="515" t="s">
        <v>625</v>
      </c>
      <c r="I477" s="713" t="str">
        <f t="shared" si="309"/>
        <v>Line
Professional</v>
      </c>
      <c r="J477" s="713" t="str">
        <f t="shared" si="310"/>
        <v>State Plan, Healthy Michigan, EPSDT</v>
      </c>
      <c r="K477" s="649" t="s">
        <v>1805</v>
      </c>
      <c r="L477" s="649"/>
      <c r="M477" s="666" t="str">
        <f t="shared" si="311"/>
        <v>ST - Related to Trauma or Injury
WX - LOCUS Assessment</v>
      </c>
      <c r="N477" s="666"/>
    </row>
    <row r="478" spans="1:14" ht="33.6" customHeight="1">
      <c r="A478" s="800">
        <f t="shared" si="305"/>
        <v>96127</v>
      </c>
      <c r="B478" s="798" t="str">
        <f t="shared" si="306"/>
        <v>Assessments
Health Psychiatric
Evaluation Psychological
testing Other assessments, tests</v>
      </c>
      <c r="C478" s="766" t="str">
        <f t="shared" si="307"/>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78" s="770" t="s">
        <v>439</v>
      </c>
      <c r="E478" s="766"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8" s="516" t="s">
        <v>617</v>
      </c>
      <c r="G478" s="516" t="s">
        <v>696</v>
      </c>
      <c r="H478" s="516" t="s">
        <v>1825</v>
      </c>
      <c r="I478" s="770" t="str">
        <f t="shared" si="309"/>
        <v>Line
Professional</v>
      </c>
      <c r="J478" s="770" t="str">
        <f t="shared" si="310"/>
        <v>State Plan, Healthy Michigan, EPSDT</v>
      </c>
      <c r="K478" s="766" t="s">
        <v>1805</v>
      </c>
      <c r="L478" s="766"/>
      <c r="M478" s="666" t="str">
        <f t="shared" si="311"/>
        <v>ST - Related to Trauma or Injury
WX - LOCUS Assessment</v>
      </c>
      <c r="N478" s="666"/>
    </row>
    <row r="479" spans="1:14" ht="33.6" customHeight="1">
      <c r="A479" s="800">
        <f t="shared" si="305"/>
        <v>96127</v>
      </c>
      <c r="B479" s="798" t="str">
        <f t="shared" si="306"/>
        <v>Assessments
Health Psychiatric
Evaluation Psychological
testing Other assessments, tests</v>
      </c>
      <c r="C479" s="766" t="str">
        <f t="shared" si="307"/>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79" s="770" t="s">
        <v>439</v>
      </c>
      <c r="E479" s="766"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9" s="516" t="s">
        <v>134</v>
      </c>
      <c r="G479" s="516" t="s">
        <v>695</v>
      </c>
      <c r="H479" s="516" t="s">
        <v>625</v>
      </c>
      <c r="I479" s="770" t="str">
        <f t="shared" si="309"/>
        <v>Line
Professional</v>
      </c>
      <c r="J479" s="770" t="str">
        <f t="shared" si="310"/>
        <v>State Plan, Healthy Michigan, EPSDT</v>
      </c>
      <c r="K479" s="766" t="s">
        <v>1805</v>
      </c>
      <c r="L479" s="766"/>
      <c r="M479" s="666" t="str">
        <f t="shared" si="311"/>
        <v>ST - Related to Trauma or Injury
WX - LOCUS Assessment</v>
      </c>
      <c r="N479" s="666"/>
    </row>
    <row r="480" spans="1:14" ht="33.6" customHeight="1" thickBot="1">
      <c r="A480" s="697">
        <f t="shared" si="305"/>
        <v>96127</v>
      </c>
      <c r="B480" s="740" t="str">
        <f t="shared" si="306"/>
        <v>Assessments
Health Psychiatric
Evaluation Psychological
testing Other assessments, tests</v>
      </c>
      <c r="C480" s="638" t="str">
        <f t="shared" si="307"/>
        <v>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Use modifier TS for re-certifications.</v>
      </c>
      <c r="D480" s="705" t="s">
        <v>439</v>
      </c>
      <c r="E480" s="638"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0" s="283" t="s">
        <v>1959</v>
      </c>
      <c r="G480" s="517" t="s">
        <v>693</v>
      </c>
      <c r="H480" s="517" t="s">
        <v>625</v>
      </c>
      <c r="I480" s="705" t="str">
        <f t="shared" si="309"/>
        <v>Line
Professional</v>
      </c>
      <c r="J480" s="705" t="str">
        <f t="shared" si="310"/>
        <v>State Plan, Healthy Michigan, EPSDT</v>
      </c>
      <c r="K480" s="638" t="s">
        <v>1805</v>
      </c>
      <c r="L480" s="638"/>
      <c r="M480" s="667" t="str">
        <f t="shared" si="311"/>
        <v>ST - Related to Trauma or Injury
WX - LOCUS Assessment</v>
      </c>
      <c r="N480" s="667"/>
    </row>
    <row r="481" spans="1:14" ht="40.35" customHeight="1">
      <c r="A481" s="695">
        <v>96130</v>
      </c>
      <c r="B481" s="741" t="s">
        <v>130</v>
      </c>
      <c r="C481" s="694" t="s">
        <v>2656</v>
      </c>
      <c r="D481" s="712" t="s">
        <v>2173</v>
      </c>
      <c r="E481" s="636" t="s">
        <v>271</v>
      </c>
      <c r="F481" s="519" t="s">
        <v>134</v>
      </c>
      <c r="G481" s="519" t="s">
        <v>698</v>
      </c>
      <c r="H481" s="519" t="s">
        <v>625</v>
      </c>
      <c r="I481" s="704" t="s">
        <v>148</v>
      </c>
      <c r="J481" s="704" t="s">
        <v>129</v>
      </c>
      <c r="K481" s="636" t="s">
        <v>1805</v>
      </c>
      <c r="L481" s="694"/>
      <c r="M481" s="646" t="s">
        <v>1474</v>
      </c>
      <c r="N481" s="646"/>
    </row>
    <row r="482" spans="1:14" ht="40.35" customHeight="1">
      <c r="A482" s="799">
        <f t="shared" ref="A482:A489" si="312">A481</f>
        <v>96130</v>
      </c>
      <c r="B482" s="742" t="str">
        <f t="shared" ref="B482:B489" si="313">B481</f>
        <v>Assessments
Health Psychiatric
Evaluation Psychological
testing Other assessments, tests</v>
      </c>
      <c r="C482" s="649" t="str">
        <f t="shared" ref="C482:C489" si="314">C481</f>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2" s="713" t="str">
        <f t="shared" ref="D482:D489" si="315">D481</f>
        <v>First 60 Minutes 1/day</v>
      </c>
      <c r="E482" s="649" t="str">
        <f t="shared" ref="E482:E489" si="316">E481</f>
        <v>Psychologist, physician, licensed physician’s assistant, nurse practitioner, master’s social worker, licensed professional counselor, or marriage and family therapist</v>
      </c>
      <c r="F482" s="515" t="s">
        <v>145</v>
      </c>
      <c r="G482" s="515" t="s">
        <v>701</v>
      </c>
      <c r="H482" s="515" t="s">
        <v>1825</v>
      </c>
      <c r="I482" s="713" t="str">
        <f t="shared" ref="I482:I489" si="317">I481</f>
        <v>Line
Professional</v>
      </c>
      <c r="J482" s="713" t="str">
        <f t="shared" ref="J482:J489" si="318">J481</f>
        <v>State Plan, Healthy Michigan, EPSDT</v>
      </c>
      <c r="K482" s="649" t="s">
        <v>1805</v>
      </c>
      <c r="L482" s="649"/>
      <c r="M482" s="666" t="str">
        <f t="shared" ref="M482:M489" si="319">M481</f>
        <v xml:space="preserve"> </v>
      </c>
      <c r="N482" s="666"/>
    </row>
    <row r="483" spans="1:14" ht="40.35" customHeight="1">
      <c r="A483" s="799">
        <f t="shared" si="312"/>
        <v>96130</v>
      </c>
      <c r="B483" s="742" t="str">
        <f t="shared" si="313"/>
        <v>Assessments
Health Psychiatric
Evaluation Psychological
testing Other assessments, tests</v>
      </c>
      <c r="C483" s="649"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3" s="713" t="str">
        <f t="shared" si="315"/>
        <v>First 60 Minutes 1/day</v>
      </c>
      <c r="E483" s="649" t="str">
        <f t="shared" si="316"/>
        <v>Psychologist, physician, licensed physician’s assistant, nurse practitioner, master’s social worker, licensed professional counselor, or marriage and family therapist</v>
      </c>
      <c r="F483" s="515" t="s">
        <v>577</v>
      </c>
      <c r="G483" s="515" t="s">
        <v>692</v>
      </c>
      <c r="H483" s="180" t="s">
        <v>1825</v>
      </c>
      <c r="I483" s="713" t="str">
        <f t="shared" si="317"/>
        <v>Line
Professional</v>
      </c>
      <c r="J483" s="713" t="str">
        <f t="shared" si="318"/>
        <v>State Plan, Healthy Michigan, EPSDT</v>
      </c>
      <c r="K483" s="649" t="s">
        <v>1805</v>
      </c>
      <c r="L483" s="649"/>
      <c r="M483" s="666" t="str">
        <f t="shared" si="319"/>
        <v xml:space="preserve"> </v>
      </c>
      <c r="N483" s="666"/>
    </row>
    <row r="484" spans="1:14" ht="40.35" customHeight="1">
      <c r="A484" s="799">
        <f t="shared" si="312"/>
        <v>96130</v>
      </c>
      <c r="B484" s="742" t="str">
        <f t="shared" si="313"/>
        <v>Assessments
Health Psychiatric
Evaluation Psychological
testing Other assessments, tests</v>
      </c>
      <c r="C484" s="649"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4" s="713" t="str">
        <f t="shared" si="315"/>
        <v>First 60 Minutes 1/day</v>
      </c>
      <c r="E484" s="649" t="str">
        <f t="shared" si="316"/>
        <v>Psychologist, physician, licensed physician’s assistant, nurse practitioner, master’s social worker, licensed professional counselor, or marriage and family therapist</v>
      </c>
      <c r="F484" s="515" t="s">
        <v>140</v>
      </c>
      <c r="G484" s="204" t="s">
        <v>703</v>
      </c>
      <c r="H484" s="180" t="s">
        <v>1825</v>
      </c>
      <c r="I484" s="713" t="str">
        <f t="shared" si="317"/>
        <v>Line
Professional</v>
      </c>
      <c r="J484" s="713" t="str">
        <f t="shared" si="318"/>
        <v>State Plan, Healthy Michigan, EPSDT</v>
      </c>
      <c r="K484" s="649" t="s">
        <v>1805</v>
      </c>
      <c r="L484" s="649"/>
      <c r="M484" s="666" t="str">
        <f t="shared" si="319"/>
        <v xml:space="preserve"> </v>
      </c>
      <c r="N484" s="666"/>
    </row>
    <row r="485" spans="1:14" ht="40.35" customHeight="1">
      <c r="A485" s="799">
        <f t="shared" si="312"/>
        <v>96130</v>
      </c>
      <c r="B485" s="742" t="str">
        <f t="shared" si="313"/>
        <v>Assessments
Health Psychiatric
Evaluation Psychological
testing Other assessments, tests</v>
      </c>
      <c r="C485" s="649"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5" s="713" t="str">
        <f t="shared" si="315"/>
        <v>First 60 Minutes 1/day</v>
      </c>
      <c r="E485" s="649" t="str">
        <f t="shared" si="316"/>
        <v>Psychologist, physician, licensed physician’s assistant, nurse practitioner, master’s social worker, licensed professional counselor, or marriage and family therapist</v>
      </c>
      <c r="F485" s="515" t="s">
        <v>665</v>
      </c>
      <c r="G485" s="204" t="s">
        <v>703</v>
      </c>
      <c r="H485" s="180" t="s">
        <v>1825</v>
      </c>
      <c r="I485" s="713" t="str">
        <f t="shared" si="317"/>
        <v>Line
Professional</v>
      </c>
      <c r="J485" s="713" t="str">
        <f t="shared" si="318"/>
        <v>State Plan, Healthy Michigan, EPSDT</v>
      </c>
      <c r="K485" s="649" t="s">
        <v>1805</v>
      </c>
      <c r="L485" s="649"/>
      <c r="M485" s="666" t="str">
        <f t="shared" si="319"/>
        <v xml:space="preserve"> </v>
      </c>
      <c r="N485" s="666"/>
    </row>
    <row r="486" spans="1:14" ht="40.35" customHeight="1">
      <c r="A486" s="799">
        <f t="shared" si="312"/>
        <v>96130</v>
      </c>
      <c r="B486" s="742" t="str">
        <f t="shared" si="313"/>
        <v>Assessments
Health Psychiatric
Evaluation Psychological
testing Other assessments, tests</v>
      </c>
      <c r="C486" s="649"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6" s="713" t="str">
        <f t="shared" si="315"/>
        <v>First 60 Minutes 1/day</v>
      </c>
      <c r="E486" s="649" t="str">
        <f t="shared" si="316"/>
        <v>Psychologist, physician, licensed physician’s assistant, nurse practitioner, master’s social worker, licensed professional counselor, or marriage and family therapist</v>
      </c>
      <c r="F486" s="515" t="s">
        <v>134</v>
      </c>
      <c r="G486" s="515" t="s">
        <v>695</v>
      </c>
      <c r="H486" s="515" t="s">
        <v>625</v>
      </c>
      <c r="I486" s="713" t="str">
        <f t="shared" si="317"/>
        <v>Line
Professional</v>
      </c>
      <c r="J486" s="713" t="str">
        <f t="shared" si="318"/>
        <v>State Plan, Healthy Michigan, EPSDT</v>
      </c>
      <c r="K486" s="649" t="s">
        <v>1805</v>
      </c>
      <c r="L486" s="649"/>
      <c r="M486" s="666" t="str">
        <f t="shared" si="319"/>
        <v xml:space="preserve"> </v>
      </c>
      <c r="N486" s="666"/>
    </row>
    <row r="487" spans="1:14" ht="40.35" customHeight="1">
      <c r="A487" s="799">
        <f t="shared" si="312"/>
        <v>96130</v>
      </c>
      <c r="B487" s="742" t="str">
        <f t="shared" si="313"/>
        <v>Assessments
Health Psychiatric
Evaluation Psychological
testing Other assessments, tests</v>
      </c>
      <c r="C487" s="649"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7" s="713" t="str">
        <f t="shared" si="315"/>
        <v>First 60 Minutes 1/day</v>
      </c>
      <c r="E487" s="649" t="str">
        <f t="shared" si="316"/>
        <v>Psychologist, physician, licensed physician’s assistant, nurse practitioner, master’s social worker, licensed professional counselor, or marriage and family therapist</v>
      </c>
      <c r="F487" s="204" t="s">
        <v>141</v>
      </c>
      <c r="G487" s="204" t="s">
        <v>694</v>
      </c>
      <c r="H487" s="515" t="s">
        <v>625</v>
      </c>
      <c r="I487" s="713" t="str">
        <f t="shared" si="317"/>
        <v>Line
Professional</v>
      </c>
      <c r="J487" s="713" t="str">
        <f t="shared" si="318"/>
        <v>State Plan, Healthy Michigan, EPSDT</v>
      </c>
      <c r="K487" s="649" t="s">
        <v>1805</v>
      </c>
      <c r="L487" s="649"/>
      <c r="M487" s="666" t="str">
        <f t="shared" si="319"/>
        <v xml:space="preserve"> </v>
      </c>
      <c r="N487" s="666"/>
    </row>
    <row r="488" spans="1:14" ht="40.35" customHeight="1">
      <c r="A488" s="799">
        <f t="shared" si="312"/>
        <v>96130</v>
      </c>
      <c r="B488" s="742" t="str">
        <f t="shared" si="313"/>
        <v>Assessments
Health Psychiatric
Evaluation Psychological
testing Other assessments, tests</v>
      </c>
      <c r="C488" s="649"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8" s="713" t="str">
        <f t="shared" si="315"/>
        <v>First 60 Minutes 1/day</v>
      </c>
      <c r="E488" s="649" t="str">
        <f t="shared" si="316"/>
        <v>Psychologist, physician, licensed physician’s assistant, nurse practitioner, master’s social worker, licensed professional counselor, or marriage and family therapist</v>
      </c>
      <c r="F488" s="204" t="s">
        <v>143</v>
      </c>
      <c r="G488" s="204" t="s">
        <v>694</v>
      </c>
      <c r="H488" s="515" t="s">
        <v>625</v>
      </c>
      <c r="I488" s="713" t="str">
        <f t="shared" si="317"/>
        <v>Line
Professional</v>
      </c>
      <c r="J488" s="713" t="str">
        <f t="shared" si="318"/>
        <v>State Plan, Healthy Michigan, EPSDT</v>
      </c>
      <c r="K488" s="649" t="s">
        <v>1805</v>
      </c>
      <c r="L488" s="766"/>
      <c r="M488" s="666" t="str">
        <f t="shared" si="319"/>
        <v xml:space="preserve"> </v>
      </c>
      <c r="N488" s="666"/>
    </row>
    <row r="489" spans="1:14" ht="40.35" customHeight="1" thickBot="1">
      <c r="A489" s="697">
        <f t="shared" si="312"/>
        <v>96130</v>
      </c>
      <c r="B489" s="740" t="str">
        <f t="shared" si="313"/>
        <v>Assessments
Health Psychiatric
Evaluation Psychological
testing Other assessments, tests</v>
      </c>
      <c r="C489" s="638"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9" s="705" t="str">
        <f t="shared" si="315"/>
        <v>First 60 Minutes 1/day</v>
      </c>
      <c r="E489" s="638" t="str">
        <f t="shared" si="316"/>
        <v>Psychologist, physician, licensed physician’s assistant, nurse practitioner, master’s social worker, licensed professional counselor, or marriage and family therapist</v>
      </c>
      <c r="F489" s="517" t="s">
        <v>144</v>
      </c>
      <c r="G489" s="517" t="s">
        <v>697</v>
      </c>
      <c r="H489" s="517" t="s">
        <v>625</v>
      </c>
      <c r="I489" s="705" t="str">
        <f t="shared" si="317"/>
        <v>Line
Professional</v>
      </c>
      <c r="J489" s="705" t="str">
        <f t="shared" si="318"/>
        <v>State Plan, Healthy Michigan, EPSDT</v>
      </c>
      <c r="K489" s="638" t="s">
        <v>1805</v>
      </c>
      <c r="L489" s="638"/>
      <c r="M489" s="667" t="str">
        <f t="shared" si="319"/>
        <v xml:space="preserve"> </v>
      </c>
      <c r="N489" s="667"/>
    </row>
    <row r="490" spans="1:14" ht="38.450000000000003" customHeight="1">
      <c r="A490" s="695">
        <v>96131</v>
      </c>
      <c r="B490" s="741" t="s">
        <v>130</v>
      </c>
      <c r="C490" s="694" t="s">
        <v>2657</v>
      </c>
      <c r="D490" s="712" t="s">
        <v>2174</v>
      </c>
      <c r="E490" s="636" t="s">
        <v>271</v>
      </c>
      <c r="F490" s="519" t="s">
        <v>134</v>
      </c>
      <c r="G490" s="519" t="s">
        <v>698</v>
      </c>
      <c r="H490" s="519" t="s">
        <v>625</v>
      </c>
      <c r="I490" s="704" t="s">
        <v>148</v>
      </c>
      <c r="J490" s="704" t="s">
        <v>129</v>
      </c>
      <c r="K490" s="636" t="s">
        <v>1805</v>
      </c>
      <c r="L490" s="694"/>
      <c r="M490" s="646" t="s">
        <v>1474</v>
      </c>
      <c r="N490" s="646"/>
    </row>
    <row r="491" spans="1:14" ht="38.450000000000003" customHeight="1">
      <c r="A491" s="799">
        <f t="shared" ref="A491:A498" si="320">A490</f>
        <v>96131</v>
      </c>
      <c r="B491" s="742" t="str">
        <f t="shared" ref="B491:B498" si="321">B490</f>
        <v>Assessments
Health Psychiatric
Evaluation Psychological
testing Other assessments, tests</v>
      </c>
      <c r="C491" s="649" t="str">
        <f t="shared" ref="C491:C498" si="322">C490</f>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1" s="713" t="str">
        <f t="shared" ref="D491:D498" si="323">D490</f>
        <v>Each Additional 60 Minutes
 7/day</v>
      </c>
      <c r="E491" s="649" t="str">
        <f t="shared" ref="E491:E498" si="324">E490</f>
        <v>Psychologist, physician, licensed physician’s assistant, nurse practitioner, master’s social worker, licensed professional counselor, or marriage and family therapist</v>
      </c>
      <c r="F491" s="515" t="s">
        <v>145</v>
      </c>
      <c r="G491" s="515" t="s">
        <v>701</v>
      </c>
      <c r="H491" s="515" t="s">
        <v>1825</v>
      </c>
      <c r="I491" s="713" t="str">
        <f t="shared" ref="I491:I498" si="325">I490</f>
        <v>Line
Professional</v>
      </c>
      <c r="J491" s="713" t="str">
        <f t="shared" ref="J491:J498" si="326">J490</f>
        <v>State Plan, Healthy Michigan, EPSDT</v>
      </c>
      <c r="K491" s="649" t="s">
        <v>1805</v>
      </c>
      <c r="L491" s="649"/>
      <c r="M491" s="666" t="str">
        <f t="shared" ref="M491:M498" si="327">M490</f>
        <v xml:space="preserve"> </v>
      </c>
      <c r="N491" s="666"/>
    </row>
    <row r="492" spans="1:14" ht="38.450000000000003" customHeight="1">
      <c r="A492" s="799">
        <f t="shared" si="320"/>
        <v>96131</v>
      </c>
      <c r="B492" s="742" t="str">
        <f t="shared" si="321"/>
        <v>Assessments
Health Psychiatric
Evaluation Psychological
testing Other assessments, tests</v>
      </c>
      <c r="C492" s="649"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2" s="713" t="str">
        <f t="shared" si="323"/>
        <v>Each Additional 60 Minutes
 7/day</v>
      </c>
      <c r="E492" s="649" t="str">
        <f t="shared" si="324"/>
        <v>Psychologist, physician, licensed physician’s assistant, nurse practitioner, master’s social worker, licensed professional counselor, or marriage and family therapist</v>
      </c>
      <c r="F492" s="515" t="s">
        <v>577</v>
      </c>
      <c r="G492" s="515" t="s">
        <v>692</v>
      </c>
      <c r="H492" s="180" t="s">
        <v>1825</v>
      </c>
      <c r="I492" s="713" t="str">
        <f t="shared" si="325"/>
        <v>Line
Professional</v>
      </c>
      <c r="J492" s="713" t="str">
        <f t="shared" si="326"/>
        <v>State Plan, Healthy Michigan, EPSDT</v>
      </c>
      <c r="K492" s="649" t="s">
        <v>1805</v>
      </c>
      <c r="L492" s="649"/>
      <c r="M492" s="666" t="str">
        <f t="shared" si="327"/>
        <v xml:space="preserve"> </v>
      </c>
      <c r="N492" s="666"/>
    </row>
    <row r="493" spans="1:14" ht="38.450000000000003" customHeight="1">
      <c r="A493" s="799">
        <f t="shared" si="320"/>
        <v>96131</v>
      </c>
      <c r="B493" s="742" t="str">
        <f t="shared" si="321"/>
        <v>Assessments
Health Psychiatric
Evaluation Psychological
testing Other assessments, tests</v>
      </c>
      <c r="C493" s="649"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3" s="713" t="str">
        <f t="shared" si="323"/>
        <v>Each Additional 60 Minutes
 7/day</v>
      </c>
      <c r="E493" s="649" t="str">
        <f t="shared" si="324"/>
        <v>Psychologist, physician, licensed physician’s assistant, nurse practitioner, master’s social worker, licensed professional counselor, or marriage and family therapist</v>
      </c>
      <c r="F493" s="515" t="s">
        <v>140</v>
      </c>
      <c r="G493" s="204" t="s">
        <v>703</v>
      </c>
      <c r="H493" s="180" t="s">
        <v>1825</v>
      </c>
      <c r="I493" s="713" t="str">
        <f t="shared" si="325"/>
        <v>Line
Professional</v>
      </c>
      <c r="J493" s="713" t="str">
        <f t="shared" si="326"/>
        <v>State Plan, Healthy Michigan, EPSDT</v>
      </c>
      <c r="K493" s="649" t="s">
        <v>1805</v>
      </c>
      <c r="L493" s="649"/>
      <c r="M493" s="666" t="str">
        <f t="shared" si="327"/>
        <v xml:space="preserve"> </v>
      </c>
      <c r="N493" s="666"/>
    </row>
    <row r="494" spans="1:14" ht="38.450000000000003" customHeight="1">
      <c r="A494" s="799">
        <f t="shared" si="320"/>
        <v>96131</v>
      </c>
      <c r="B494" s="742" t="str">
        <f t="shared" si="321"/>
        <v>Assessments
Health Psychiatric
Evaluation Psychological
testing Other assessments, tests</v>
      </c>
      <c r="C494" s="649"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4" s="713" t="str">
        <f t="shared" si="323"/>
        <v>Each Additional 60 Minutes
 7/day</v>
      </c>
      <c r="E494" s="649" t="str">
        <f t="shared" si="324"/>
        <v>Psychologist, physician, licensed physician’s assistant, nurse practitioner, master’s social worker, licensed professional counselor, or marriage and family therapist</v>
      </c>
      <c r="F494" s="515" t="s">
        <v>665</v>
      </c>
      <c r="G494" s="204" t="s">
        <v>703</v>
      </c>
      <c r="H494" s="180" t="s">
        <v>1825</v>
      </c>
      <c r="I494" s="713" t="str">
        <f t="shared" si="325"/>
        <v>Line
Professional</v>
      </c>
      <c r="J494" s="713" t="str">
        <f t="shared" si="326"/>
        <v>State Plan, Healthy Michigan, EPSDT</v>
      </c>
      <c r="K494" s="649" t="s">
        <v>1805</v>
      </c>
      <c r="L494" s="649"/>
      <c r="M494" s="666" t="str">
        <f t="shared" si="327"/>
        <v xml:space="preserve"> </v>
      </c>
      <c r="N494" s="666"/>
    </row>
    <row r="495" spans="1:14" ht="38.450000000000003" customHeight="1">
      <c r="A495" s="799">
        <f t="shared" si="320"/>
        <v>96131</v>
      </c>
      <c r="B495" s="742" t="str">
        <f t="shared" si="321"/>
        <v>Assessments
Health Psychiatric
Evaluation Psychological
testing Other assessments, tests</v>
      </c>
      <c r="C495" s="649"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5" s="713" t="str">
        <f t="shared" si="323"/>
        <v>Each Additional 60 Minutes
 7/day</v>
      </c>
      <c r="E495" s="649" t="str">
        <f t="shared" si="324"/>
        <v>Psychologist, physician, licensed physician’s assistant, nurse practitioner, master’s social worker, licensed professional counselor, or marriage and family therapist</v>
      </c>
      <c r="F495" s="515" t="s">
        <v>134</v>
      </c>
      <c r="G495" s="515" t="s">
        <v>695</v>
      </c>
      <c r="H495" s="515" t="s">
        <v>625</v>
      </c>
      <c r="I495" s="713" t="str">
        <f t="shared" si="325"/>
        <v>Line
Professional</v>
      </c>
      <c r="J495" s="713" t="str">
        <f t="shared" si="326"/>
        <v>State Plan, Healthy Michigan, EPSDT</v>
      </c>
      <c r="K495" s="649" t="s">
        <v>1805</v>
      </c>
      <c r="L495" s="649"/>
      <c r="M495" s="666" t="str">
        <f t="shared" si="327"/>
        <v xml:space="preserve"> </v>
      </c>
      <c r="N495" s="666"/>
    </row>
    <row r="496" spans="1:14" ht="38.450000000000003" customHeight="1">
      <c r="A496" s="799">
        <f t="shared" si="320"/>
        <v>96131</v>
      </c>
      <c r="B496" s="742" t="str">
        <f t="shared" si="321"/>
        <v>Assessments
Health Psychiatric
Evaluation Psychological
testing Other assessments, tests</v>
      </c>
      <c r="C496" s="649"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6" s="713" t="str">
        <f t="shared" si="323"/>
        <v>Each Additional 60 Minutes
 7/day</v>
      </c>
      <c r="E496" s="649" t="str">
        <f t="shared" si="324"/>
        <v>Psychologist, physician, licensed physician’s assistant, nurse practitioner, master’s social worker, licensed professional counselor, or marriage and family therapist</v>
      </c>
      <c r="F496" s="204" t="s">
        <v>141</v>
      </c>
      <c r="G496" s="204" t="s">
        <v>694</v>
      </c>
      <c r="H496" s="515" t="s">
        <v>625</v>
      </c>
      <c r="I496" s="713" t="str">
        <f t="shared" si="325"/>
        <v>Line
Professional</v>
      </c>
      <c r="J496" s="713" t="str">
        <f t="shared" si="326"/>
        <v>State Plan, Healthy Michigan, EPSDT</v>
      </c>
      <c r="K496" s="649" t="s">
        <v>1805</v>
      </c>
      <c r="L496" s="649"/>
      <c r="M496" s="666" t="str">
        <f t="shared" si="327"/>
        <v xml:space="preserve"> </v>
      </c>
      <c r="N496" s="666"/>
    </row>
    <row r="497" spans="1:14" ht="38.450000000000003" customHeight="1">
      <c r="A497" s="799">
        <f t="shared" si="320"/>
        <v>96131</v>
      </c>
      <c r="B497" s="742" t="str">
        <f t="shared" si="321"/>
        <v>Assessments
Health Psychiatric
Evaluation Psychological
testing Other assessments, tests</v>
      </c>
      <c r="C497" s="649"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7" s="713" t="str">
        <f t="shared" si="323"/>
        <v>Each Additional 60 Minutes
 7/day</v>
      </c>
      <c r="E497" s="649" t="str">
        <f t="shared" si="324"/>
        <v>Psychologist, physician, licensed physician’s assistant, nurse practitioner, master’s social worker, licensed professional counselor, or marriage and family therapist</v>
      </c>
      <c r="F497" s="204" t="s">
        <v>143</v>
      </c>
      <c r="G497" s="204" t="s">
        <v>694</v>
      </c>
      <c r="H497" s="515" t="s">
        <v>625</v>
      </c>
      <c r="I497" s="713" t="str">
        <f t="shared" si="325"/>
        <v>Line
Professional</v>
      </c>
      <c r="J497" s="713" t="str">
        <f t="shared" si="326"/>
        <v>State Plan, Healthy Michigan, EPSDT</v>
      </c>
      <c r="K497" s="649" t="s">
        <v>1805</v>
      </c>
      <c r="L497" s="766"/>
      <c r="M497" s="666" t="str">
        <f t="shared" si="327"/>
        <v xml:space="preserve"> </v>
      </c>
      <c r="N497" s="666"/>
    </row>
    <row r="498" spans="1:14" ht="38.450000000000003" customHeight="1" thickBot="1">
      <c r="A498" s="697">
        <f t="shared" si="320"/>
        <v>96131</v>
      </c>
      <c r="B498" s="740" t="str">
        <f t="shared" si="321"/>
        <v>Assessments
Health Psychiatric
Evaluation Psychological
testing Other assessments, tests</v>
      </c>
      <c r="C498" s="638"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8" s="705" t="str">
        <f t="shared" si="323"/>
        <v>Each Additional 60 Minutes
 7/day</v>
      </c>
      <c r="E498" s="638" t="str">
        <f t="shared" si="324"/>
        <v>Psychologist, physician, licensed physician’s assistant, nurse practitioner, master’s social worker, licensed professional counselor, or marriage and family therapist</v>
      </c>
      <c r="F498" s="517" t="s">
        <v>144</v>
      </c>
      <c r="G498" s="517" t="s">
        <v>697</v>
      </c>
      <c r="H498" s="517" t="s">
        <v>625</v>
      </c>
      <c r="I498" s="705" t="str">
        <f t="shared" si="325"/>
        <v>Line
Professional</v>
      </c>
      <c r="J498" s="705" t="str">
        <f t="shared" si="326"/>
        <v>State Plan, Healthy Michigan, EPSDT</v>
      </c>
      <c r="K498" s="638" t="s">
        <v>1805</v>
      </c>
      <c r="L498" s="638"/>
      <c r="M498" s="667" t="str">
        <f t="shared" si="327"/>
        <v xml:space="preserve"> </v>
      </c>
      <c r="N498" s="667"/>
    </row>
    <row r="499" spans="1:14" ht="41.1" customHeight="1">
      <c r="A499" s="811">
        <v>96132</v>
      </c>
      <c r="B499" s="729" t="s">
        <v>130</v>
      </c>
      <c r="C499" s="797" t="s">
        <v>2658</v>
      </c>
      <c r="D499" s="841" t="s">
        <v>2175</v>
      </c>
      <c r="E499" s="771" t="s">
        <v>271</v>
      </c>
      <c r="F499" s="519" t="s">
        <v>134</v>
      </c>
      <c r="G499" s="519" t="s">
        <v>698</v>
      </c>
      <c r="H499" s="519" t="s">
        <v>625</v>
      </c>
      <c r="I499" s="704" t="s">
        <v>148</v>
      </c>
      <c r="J499" s="704" t="s">
        <v>129</v>
      </c>
      <c r="K499" s="636" t="s">
        <v>1805</v>
      </c>
      <c r="L499" s="694"/>
      <c r="M499" s="646" t="s">
        <v>1474</v>
      </c>
      <c r="N499" s="646"/>
    </row>
    <row r="500" spans="1:14" ht="41.1" customHeight="1">
      <c r="A500" s="699">
        <f t="shared" ref="A500:A507" si="328">A499</f>
        <v>96132</v>
      </c>
      <c r="B500" s="730" t="str">
        <f t="shared" ref="B500:B507" si="329">B499</f>
        <v>Assessments
Health Psychiatric
Evaluation Psychological
testing Other assessments, tests</v>
      </c>
      <c r="C500" s="772" t="str">
        <f t="shared" ref="C500:C507" si="330">C499</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0" s="842" t="str">
        <f t="shared" ref="D500:D507" si="331">D499</f>
        <v>First 60 Minutes
1/day</v>
      </c>
      <c r="E500" s="772" t="str">
        <f t="shared" ref="E500:E507" si="332">E499</f>
        <v>Psychologist, physician, licensed physician’s assistant, nurse practitioner, master’s social worker, licensed professional counselor, or marriage and family therapist</v>
      </c>
      <c r="F500" s="515" t="s">
        <v>145</v>
      </c>
      <c r="G500" s="515" t="s">
        <v>701</v>
      </c>
      <c r="H500" s="515" t="s">
        <v>1825</v>
      </c>
      <c r="I500" s="713" t="str">
        <f t="shared" ref="I500:I507" si="333">I499</f>
        <v>Line
Professional</v>
      </c>
      <c r="J500" s="713" t="str">
        <f t="shared" ref="J500:J507" si="334">J499</f>
        <v>State Plan, Healthy Michigan, EPSDT</v>
      </c>
      <c r="K500" s="649" t="s">
        <v>1805</v>
      </c>
      <c r="L500" s="649"/>
      <c r="M500" s="666" t="str">
        <f t="shared" ref="M500:M507" si="335">M499</f>
        <v xml:space="preserve"> </v>
      </c>
      <c r="N500" s="666"/>
    </row>
    <row r="501" spans="1:14" ht="41.1" customHeight="1">
      <c r="A501" s="699">
        <f t="shared" si="328"/>
        <v>96132</v>
      </c>
      <c r="B501" s="730" t="str">
        <f t="shared" si="329"/>
        <v>Assessments
Health Psychiatric
Evaluation Psychological
testing Other assessments, tests</v>
      </c>
      <c r="C501" s="77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1" s="842" t="str">
        <f t="shared" si="331"/>
        <v>First 60 Minutes
1/day</v>
      </c>
      <c r="E501" s="772" t="str">
        <f t="shared" si="332"/>
        <v>Psychologist, physician, licensed physician’s assistant, nurse practitioner, master’s social worker, licensed professional counselor, or marriage and family therapist</v>
      </c>
      <c r="F501" s="515" t="s">
        <v>577</v>
      </c>
      <c r="G501" s="515" t="s">
        <v>692</v>
      </c>
      <c r="H501" s="180" t="s">
        <v>1825</v>
      </c>
      <c r="I501" s="713" t="str">
        <f t="shared" si="333"/>
        <v>Line
Professional</v>
      </c>
      <c r="J501" s="713" t="str">
        <f t="shared" si="334"/>
        <v>State Plan, Healthy Michigan, EPSDT</v>
      </c>
      <c r="K501" s="649" t="s">
        <v>1805</v>
      </c>
      <c r="L501" s="649"/>
      <c r="M501" s="666" t="str">
        <f t="shared" si="335"/>
        <v xml:space="preserve"> </v>
      </c>
      <c r="N501" s="666"/>
    </row>
    <row r="502" spans="1:14" ht="41.1" customHeight="1">
      <c r="A502" s="699">
        <f t="shared" si="328"/>
        <v>96132</v>
      </c>
      <c r="B502" s="730" t="str">
        <f t="shared" si="329"/>
        <v>Assessments
Health Psychiatric
Evaluation Psychological
testing Other assessments, tests</v>
      </c>
      <c r="C502" s="77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2" s="842" t="str">
        <f t="shared" si="331"/>
        <v>First 60 Minutes
1/day</v>
      </c>
      <c r="E502" s="772" t="str">
        <f t="shared" si="332"/>
        <v>Psychologist, physician, licensed physician’s assistant, nurse practitioner, master’s social worker, licensed professional counselor, or marriage and family therapist</v>
      </c>
      <c r="F502" s="515" t="s">
        <v>140</v>
      </c>
      <c r="G502" s="204" t="s">
        <v>703</v>
      </c>
      <c r="H502" s="180" t="s">
        <v>1825</v>
      </c>
      <c r="I502" s="713" t="str">
        <f t="shared" si="333"/>
        <v>Line
Professional</v>
      </c>
      <c r="J502" s="713" t="str">
        <f t="shared" si="334"/>
        <v>State Plan, Healthy Michigan, EPSDT</v>
      </c>
      <c r="K502" s="649" t="s">
        <v>1805</v>
      </c>
      <c r="L502" s="649"/>
      <c r="M502" s="666" t="str">
        <f t="shared" si="335"/>
        <v xml:space="preserve"> </v>
      </c>
      <c r="N502" s="666"/>
    </row>
    <row r="503" spans="1:14" ht="41.1" customHeight="1">
      <c r="A503" s="699">
        <f t="shared" si="328"/>
        <v>96132</v>
      </c>
      <c r="B503" s="730" t="str">
        <f t="shared" si="329"/>
        <v>Assessments
Health Psychiatric
Evaluation Psychological
testing Other assessments, tests</v>
      </c>
      <c r="C503" s="77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3" s="842" t="str">
        <f t="shared" si="331"/>
        <v>First 60 Minutes
1/day</v>
      </c>
      <c r="E503" s="772" t="str">
        <f t="shared" si="332"/>
        <v>Psychologist, physician, licensed physician’s assistant, nurse practitioner, master’s social worker, licensed professional counselor, or marriage and family therapist</v>
      </c>
      <c r="F503" s="515" t="s">
        <v>665</v>
      </c>
      <c r="G503" s="204" t="s">
        <v>703</v>
      </c>
      <c r="H503" s="180" t="s">
        <v>1825</v>
      </c>
      <c r="I503" s="713" t="str">
        <f t="shared" si="333"/>
        <v>Line
Professional</v>
      </c>
      <c r="J503" s="713" t="str">
        <f t="shared" si="334"/>
        <v>State Plan, Healthy Michigan, EPSDT</v>
      </c>
      <c r="K503" s="649" t="s">
        <v>1805</v>
      </c>
      <c r="L503" s="649"/>
      <c r="M503" s="666" t="str">
        <f t="shared" si="335"/>
        <v xml:space="preserve"> </v>
      </c>
      <c r="N503" s="666"/>
    </row>
    <row r="504" spans="1:14" ht="41.1" customHeight="1">
      <c r="A504" s="699">
        <f t="shared" si="328"/>
        <v>96132</v>
      </c>
      <c r="B504" s="730" t="str">
        <f t="shared" si="329"/>
        <v>Assessments
Health Psychiatric
Evaluation Psychological
testing Other assessments, tests</v>
      </c>
      <c r="C504" s="77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4" s="842" t="str">
        <f t="shared" si="331"/>
        <v>First 60 Minutes
1/day</v>
      </c>
      <c r="E504" s="772" t="str">
        <f t="shared" si="332"/>
        <v>Psychologist, physician, licensed physician’s assistant, nurse practitioner, master’s social worker, licensed professional counselor, or marriage and family therapist</v>
      </c>
      <c r="F504" s="515" t="s">
        <v>134</v>
      </c>
      <c r="G504" s="515" t="s">
        <v>695</v>
      </c>
      <c r="H504" s="515" t="s">
        <v>625</v>
      </c>
      <c r="I504" s="713" t="str">
        <f t="shared" si="333"/>
        <v>Line
Professional</v>
      </c>
      <c r="J504" s="713" t="str">
        <f t="shared" si="334"/>
        <v>State Plan, Healthy Michigan, EPSDT</v>
      </c>
      <c r="K504" s="649" t="s">
        <v>1805</v>
      </c>
      <c r="L504" s="649"/>
      <c r="M504" s="666" t="str">
        <f t="shared" si="335"/>
        <v xml:space="preserve"> </v>
      </c>
      <c r="N504" s="666"/>
    </row>
    <row r="505" spans="1:14" ht="41.1" customHeight="1">
      <c r="A505" s="699">
        <f t="shared" si="328"/>
        <v>96132</v>
      </c>
      <c r="B505" s="730" t="str">
        <f t="shared" si="329"/>
        <v>Assessments
Health Psychiatric
Evaluation Psychological
testing Other assessments, tests</v>
      </c>
      <c r="C505" s="77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5" s="842" t="str">
        <f t="shared" si="331"/>
        <v>First 60 Minutes
1/day</v>
      </c>
      <c r="E505" s="772" t="str">
        <f t="shared" si="332"/>
        <v>Psychologist, physician, licensed physician’s assistant, nurse practitioner, master’s social worker, licensed professional counselor, or marriage and family therapist</v>
      </c>
      <c r="F505" s="204" t="s">
        <v>141</v>
      </c>
      <c r="G505" s="204" t="s">
        <v>694</v>
      </c>
      <c r="H505" s="515" t="s">
        <v>625</v>
      </c>
      <c r="I505" s="713" t="str">
        <f t="shared" si="333"/>
        <v>Line
Professional</v>
      </c>
      <c r="J505" s="713" t="str">
        <f t="shared" si="334"/>
        <v>State Plan, Healthy Michigan, EPSDT</v>
      </c>
      <c r="K505" s="649" t="s">
        <v>1805</v>
      </c>
      <c r="L505" s="649"/>
      <c r="M505" s="666" t="str">
        <f t="shared" si="335"/>
        <v xml:space="preserve"> </v>
      </c>
      <c r="N505" s="666"/>
    </row>
    <row r="506" spans="1:14" ht="41.1" customHeight="1">
      <c r="A506" s="699">
        <f t="shared" si="328"/>
        <v>96132</v>
      </c>
      <c r="B506" s="730" t="str">
        <f t="shared" si="329"/>
        <v>Assessments
Health Psychiatric
Evaluation Psychological
testing Other assessments, tests</v>
      </c>
      <c r="C506" s="77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6" s="842" t="str">
        <f t="shared" si="331"/>
        <v>First 60 Minutes
1/day</v>
      </c>
      <c r="E506" s="772" t="str">
        <f t="shared" si="332"/>
        <v>Psychologist, physician, licensed physician’s assistant, nurse practitioner, master’s social worker, licensed professional counselor, or marriage and family therapist</v>
      </c>
      <c r="F506" s="204" t="s">
        <v>143</v>
      </c>
      <c r="G506" s="204" t="s">
        <v>694</v>
      </c>
      <c r="H506" s="515" t="s">
        <v>625</v>
      </c>
      <c r="I506" s="713" t="str">
        <f t="shared" si="333"/>
        <v>Line
Professional</v>
      </c>
      <c r="J506" s="713" t="str">
        <f t="shared" si="334"/>
        <v>State Plan, Healthy Michigan, EPSDT</v>
      </c>
      <c r="K506" s="649" t="s">
        <v>1805</v>
      </c>
      <c r="L506" s="766"/>
      <c r="M506" s="666" t="str">
        <f t="shared" si="335"/>
        <v xml:space="preserve"> </v>
      </c>
      <c r="N506" s="666"/>
    </row>
    <row r="507" spans="1:14" ht="41.1" customHeight="1" thickBot="1">
      <c r="A507" s="700">
        <f t="shared" si="328"/>
        <v>96132</v>
      </c>
      <c r="B507" s="731" t="str">
        <f t="shared" si="329"/>
        <v>Assessments
Health Psychiatric
Evaluation Psychological
testing Other assessments, tests</v>
      </c>
      <c r="C507" s="773"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7" s="843" t="str">
        <f t="shared" si="331"/>
        <v>First 60 Minutes
1/day</v>
      </c>
      <c r="E507" s="773" t="str">
        <f t="shared" si="332"/>
        <v>Psychologist, physician, licensed physician’s assistant, nurse practitioner, master’s social worker, licensed professional counselor, or marriage and family therapist</v>
      </c>
      <c r="F507" s="517" t="s">
        <v>144</v>
      </c>
      <c r="G507" s="517" t="s">
        <v>697</v>
      </c>
      <c r="H507" s="517" t="s">
        <v>625</v>
      </c>
      <c r="I507" s="705" t="str">
        <f t="shared" si="333"/>
        <v>Line
Professional</v>
      </c>
      <c r="J507" s="705" t="str">
        <f t="shared" si="334"/>
        <v>State Plan, Healthy Michigan, EPSDT</v>
      </c>
      <c r="K507" s="638" t="s">
        <v>1805</v>
      </c>
      <c r="L507" s="638"/>
      <c r="M507" s="667" t="str">
        <f t="shared" si="335"/>
        <v xml:space="preserve"> </v>
      </c>
      <c r="N507" s="667"/>
    </row>
    <row r="508" spans="1:14" ht="41.45" customHeight="1">
      <c r="A508" s="811">
        <v>96133</v>
      </c>
      <c r="B508" s="729" t="s">
        <v>130</v>
      </c>
      <c r="C508" s="797" t="s">
        <v>2659</v>
      </c>
      <c r="D508" s="841" t="s">
        <v>2432</v>
      </c>
      <c r="E508" s="771" t="s">
        <v>271</v>
      </c>
      <c r="F508" s="519" t="s">
        <v>134</v>
      </c>
      <c r="G508" s="519" t="s">
        <v>698</v>
      </c>
      <c r="H508" s="519" t="s">
        <v>625</v>
      </c>
      <c r="I508" s="704" t="s">
        <v>148</v>
      </c>
      <c r="J508" s="704" t="s">
        <v>129</v>
      </c>
      <c r="K508" s="636" t="s">
        <v>1805</v>
      </c>
      <c r="L508" s="694"/>
      <c r="M508" s="646" t="s">
        <v>1474</v>
      </c>
      <c r="N508" s="646"/>
    </row>
    <row r="509" spans="1:14" ht="41.45" customHeight="1">
      <c r="A509" s="699">
        <f t="shared" ref="A509:A516" si="336">A508</f>
        <v>96133</v>
      </c>
      <c r="B509" s="730" t="str">
        <f t="shared" ref="B509:B516" si="337">B508</f>
        <v>Assessments
Health Psychiatric
Evaluation Psychological
testing Other assessments, tests</v>
      </c>
      <c r="C509" s="772" t="str">
        <f t="shared" ref="C509:C516" si="338">C508</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9" s="842" t="str">
        <f t="shared" ref="D509:D516" si="339">D508</f>
        <v>Each Additional 60 minutes
7/day</v>
      </c>
      <c r="E509" s="772" t="str">
        <f t="shared" ref="E509:E516" si="340">E508</f>
        <v>Psychologist, physician, licensed physician’s assistant, nurse practitioner, master’s social worker, licensed professional counselor, or marriage and family therapist</v>
      </c>
      <c r="F509" s="515" t="s">
        <v>145</v>
      </c>
      <c r="G509" s="515" t="s">
        <v>701</v>
      </c>
      <c r="H509" s="515" t="s">
        <v>1825</v>
      </c>
      <c r="I509" s="713" t="str">
        <f t="shared" ref="I509:I516" si="341">I508</f>
        <v>Line
Professional</v>
      </c>
      <c r="J509" s="713" t="str">
        <f t="shared" ref="J509:J516" si="342">J508</f>
        <v>State Plan, Healthy Michigan, EPSDT</v>
      </c>
      <c r="K509" s="649" t="s">
        <v>1805</v>
      </c>
      <c r="L509" s="649"/>
      <c r="M509" s="666" t="str">
        <f t="shared" ref="M509:M516" si="343">M508</f>
        <v xml:space="preserve"> </v>
      </c>
      <c r="N509" s="666"/>
    </row>
    <row r="510" spans="1:14" ht="41.45" customHeight="1">
      <c r="A510" s="699">
        <f t="shared" si="336"/>
        <v>96133</v>
      </c>
      <c r="B510" s="730" t="str">
        <f t="shared" si="337"/>
        <v>Assessments
Health Psychiatric
Evaluation Psychological
testing Other assessments, tests</v>
      </c>
      <c r="C510" s="77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0" s="842" t="str">
        <f t="shared" si="339"/>
        <v>Each Additional 60 minutes
7/day</v>
      </c>
      <c r="E510" s="772" t="str">
        <f t="shared" si="340"/>
        <v>Psychologist, physician, licensed physician’s assistant, nurse practitioner, master’s social worker, licensed professional counselor, or marriage and family therapist</v>
      </c>
      <c r="F510" s="515" t="s">
        <v>577</v>
      </c>
      <c r="G510" s="515" t="s">
        <v>692</v>
      </c>
      <c r="H510" s="180" t="s">
        <v>1825</v>
      </c>
      <c r="I510" s="713" t="str">
        <f t="shared" si="341"/>
        <v>Line
Professional</v>
      </c>
      <c r="J510" s="713" t="str">
        <f t="shared" si="342"/>
        <v>State Plan, Healthy Michigan, EPSDT</v>
      </c>
      <c r="K510" s="649" t="s">
        <v>1805</v>
      </c>
      <c r="L510" s="649"/>
      <c r="M510" s="666" t="str">
        <f t="shared" si="343"/>
        <v xml:space="preserve"> </v>
      </c>
      <c r="N510" s="666"/>
    </row>
    <row r="511" spans="1:14" ht="41.45" customHeight="1">
      <c r="A511" s="699">
        <f t="shared" si="336"/>
        <v>96133</v>
      </c>
      <c r="B511" s="730" t="str">
        <f t="shared" si="337"/>
        <v>Assessments
Health Psychiatric
Evaluation Psychological
testing Other assessments, tests</v>
      </c>
      <c r="C511" s="77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1" s="842" t="str">
        <f t="shared" si="339"/>
        <v>Each Additional 60 minutes
7/day</v>
      </c>
      <c r="E511" s="772" t="str">
        <f t="shared" si="340"/>
        <v>Psychologist, physician, licensed physician’s assistant, nurse practitioner, master’s social worker, licensed professional counselor, or marriage and family therapist</v>
      </c>
      <c r="F511" s="515" t="s">
        <v>140</v>
      </c>
      <c r="G511" s="204" t="s">
        <v>703</v>
      </c>
      <c r="H511" s="180" t="s">
        <v>1825</v>
      </c>
      <c r="I511" s="713" t="str">
        <f t="shared" si="341"/>
        <v>Line
Professional</v>
      </c>
      <c r="J511" s="713" t="str">
        <f t="shared" si="342"/>
        <v>State Plan, Healthy Michigan, EPSDT</v>
      </c>
      <c r="K511" s="649" t="s">
        <v>1805</v>
      </c>
      <c r="L511" s="649"/>
      <c r="M511" s="666" t="str">
        <f t="shared" si="343"/>
        <v xml:space="preserve"> </v>
      </c>
      <c r="N511" s="666"/>
    </row>
    <row r="512" spans="1:14" ht="41.45" customHeight="1">
      <c r="A512" s="699">
        <f t="shared" si="336"/>
        <v>96133</v>
      </c>
      <c r="B512" s="730" t="str">
        <f t="shared" si="337"/>
        <v>Assessments
Health Psychiatric
Evaluation Psychological
testing Other assessments, tests</v>
      </c>
      <c r="C512" s="77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2" s="842" t="str">
        <f t="shared" si="339"/>
        <v>Each Additional 60 minutes
7/day</v>
      </c>
      <c r="E512" s="772" t="str">
        <f t="shared" si="340"/>
        <v>Psychologist, physician, licensed physician’s assistant, nurse practitioner, master’s social worker, licensed professional counselor, or marriage and family therapist</v>
      </c>
      <c r="F512" s="515" t="s">
        <v>665</v>
      </c>
      <c r="G512" s="204" t="s">
        <v>703</v>
      </c>
      <c r="H512" s="180" t="s">
        <v>1825</v>
      </c>
      <c r="I512" s="713" t="str">
        <f t="shared" si="341"/>
        <v>Line
Professional</v>
      </c>
      <c r="J512" s="713" t="str">
        <f t="shared" si="342"/>
        <v>State Plan, Healthy Michigan, EPSDT</v>
      </c>
      <c r="K512" s="649" t="s">
        <v>1805</v>
      </c>
      <c r="L512" s="649"/>
      <c r="M512" s="666" t="str">
        <f t="shared" si="343"/>
        <v xml:space="preserve"> </v>
      </c>
      <c r="N512" s="666"/>
    </row>
    <row r="513" spans="1:14" ht="41.45" customHeight="1">
      <c r="A513" s="699">
        <f t="shared" si="336"/>
        <v>96133</v>
      </c>
      <c r="B513" s="730" t="str">
        <f t="shared" si="337"/>
        <v>Assessments
Health Psychiatric
Evaluation Psychological
testing Other assessments, tests</v>
      </c>
      <c r="C513" s="77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3" s="842" t="str">
        <f t="shared" si="339"/>
        <v>Each Additional 60 minutes
7/day</v>
      </c>
      <c r="E513" s="772" t="str">
        <f t="shared" si="340"/>
        <v>Psychologist, physician, licensed physician’s assistant, nurse practitioner, master’s social worker, licensed professional counselor, or marriage and family therapist</v>
      </c>
      <c r="F513" s="515" t="s">
        <v>134</v>
      </c>
      <c r="G513" s="515" t="s">
        <v>695</v>
      </c>
      <c r="H513" s="515" t="s">
        <v>625</v>
      </c>
      <c r="I513" s="713" t="str">
        <f t="shared" si="341"/>
        <v>Line
Professional</v>
      </c>
      <c r="J513" s="713" t="str">
        <f t="shared" si="342"/>
        <v>State Plan, Healthy Michigan, EPSDT</v>
      </c>
      <c r="K513" s="649" t="s">
        <v>1805</v>
      </c>
      <c r="L513" s="649"/>
      <c r="M513" s="666" t="str">
        <f t="shared" si="343"/>
        <v xml:space="preserve"> </v>
      </c>
      <c r="N513" s="666"/>
    </row>
    <row r="514" spans="1:14" ht="41.45" customHeight="1">
      <c r="A514" s="699">
        <f t="shared" si="336"/>
        <v>96133</v>
      </c>
      <c r="B514" s="730" t="str">
        <f t="shared" si="337"/>
        <v>Assessments
Health Psychiatric
Evaluation Psychological
testing Other assessments, tests</v>
      </c>
      <c r="C514" s="77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4" s="842" t="str">
        <f t="shared" si="339"/>
        <v>Each Additional 60 minutes
7/day</v>
      </c>
      <c r="E514" s="772" t="str">
        <f t="shared" si="340"/>
        <v>Psychologist, physician, licensed physician’s assistant, nurse practitioner, master’s social worker, licensed professional counselor, or marriage and family therapist</v>
      </c>
      <c r="F514" s="204" t="s">
        <v>141</v>
      </c>
      <c r="G514" s="204" t="s">
        <v>694</v>
      </c>
      <c r="H514" s="515" t="s">
        <v>625</v>
      </c>
      <c r="I514" s="713" t="str">
        <f t="shared" si="341"/>
        <v>Line
Professional</v>
      </c>
      <c r="J514" s="713" t="str">
        <f t="shared" si="342"/>
        <v>State Plan, Healthy Michigan, EPSDT</v>
      </c>
      <c r="K514" s="649" t="s">
        <v>1805</v>
      </c>
      <c r="L514" s="649"/>
      <c r="M514" s="666" t="str">
        <f t="shared" si="343"/>
        <v xml:space="preserve"> </v>
      </c>
      <c r="N514" s="666"/>
    </row>
    <row r="515" spans="1:14" ht="41.45" customHeight="1">
      <c r="A515" s="699">
        <f t="shared" si="336"/>
        <v>96133</v>
      </c>
      <c r="B515" s="730" t="str">
        <f t="shared" si="337"/>
        <v>Assessments
Health Psychiatric
Evaluation Psychological
testing Other assessments, tests</v>
      </c>
      <c r="C515" s="77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5" s="842" t="str">
        <f t="shared" si="339"/>
        <v>Each Additional 60 minutes
7/day</v>
      </c>
      <c r="E515" s="772" t="str">
        <f t="shared" si="340"/>
        <v>Psychologist, physician, licensed physician’s assistant, nurse practitioner, master’s social worker, licensed professional counselor, or marriage and family therapist</v>
      </c>
      <c r="F515" s="204" t="s">
        <v>143</v>
      </c>
      <c r="G515" s="204" t="s">
        <v>694</v>
      </c>
      <c r="H515" s="515" t="s">
        <v>625</v>
      </c>
      <c r="I515" s="713" t="str">
        <f t="shared" si="341"/>
        <v>Line
Professional</v>
      </c>
      <c r="J515" s="713" t="str">
        <f t="shared" si="342"/>
        <v>State Plan, Healthy Michigan, EPSDT</v>
      </c>
      <c r="K515" s="649" t="s">
        <v>1805</v>
      </c>
      <c r="L515" s="766"/>
      <c r="M515" s="666" t="str">
        <f t="shared" si="343"/>
        <v xml:space="preserve"> </v>
      </c>
      <c r="N515" s="666"/>
    </row>
    <row r="516" spans="1:14" ht="41.45" customHeight="1" thickBot="1">
      <c r="A516" s="700">
        <f t="shared" si="336"/>
        <v>96133</v>
      </c>
      <c r="B516" s="731" t="str">
        <f t="shared" si="337"/>
        <v>Assessments
Health Psychiatric
Evaluation Psychological
testing Other assessments, tests</v>
      </c>
      <c r="C516" s="773"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6" s="843" t="str">
        <f t="shared" si="339"/>
        <v>Each Additional 60 minutes
7/day</v>
      </c>
      <c r="E516" s="773" t="str">
        <f t="shared" si="340"/>
        <v>Psychologist, physician, licensed physician’s assistant, nurse practitioner, master’s social worker, licensed professional counselor, or marriage and family therapist</v>
      </c>
      <c r="F516" s="517" t="s">
        <v>144</v>
      </c>
      <c r="G516" s="517" t="s">
        <v>697</v>
      </c>
      <c r="H516" s="517" t="s">
        <v>625</v>
      </c>
      <c r="I516" s="705" t="str">
        <f t="shared" si="341"/>
        <v>Line
Professional</v>
      </c>
      <c r="J516" s="705" t="str">
        <f t="shared" si="342"/>
        <v>State Plan, Healthy Michigan, EPSDT</v>
      </c>
      <c r="K516" s="638" t="s">
        <v>1805</v>
      </c>
      <c r="L516" s="638"/>
      <c r="M516" s="667" t="str">
        <f t="shared" si="343"/>
        <v xml:space="preserve"> </v>
      </c>
      <c r="N516" s="667"/>
    </row>
    <row r="517" spans="1:14" ht="42.6" customHeight="1">
      <c r="A517" s="695">
        <v>96136</v>
      </c>
      <c r="B517" s="741" t="s">
        <v>130</v>
      </c>
      <c r="C517" s="694" t="s">
        <v>2660</v>
      </c>
      <c r="D517" s="712" t="s">
        <v>2176</v>
      </c>
      <c r="E517" s="636" t="s">
        <v>271</v>
      </c>
      <c r="F517" s="519" t="s">
        <v>134</v>
      </c>
      <c r="G517" s="519" t="s">
        <v>698</v>
      </c>
      <c r="H517" s="519" t="s">
        <v>625</v>
      </c>
      <c r="I517" s="704" t="s">
        <v>148</v>
      </c>
      <c r="J517" s="704" t="s">
        <v>129</v>
      </c>
      <c r="K517" s="636" t="s">
        <v>1805</v>
      </c>
      <c r="L517" s="694"/>
      <c r="M517" s="646" t="s">
        <v>1474</v>
      </c>
      <c r="N517" s="646"/>
    </row>
    <row r="518" spans="1:14" ht="42.6" customHeight="1">
      <c r="A518" s="799">
        <f t="shared" ref="A518:A525" si="344">A517</f>
        <v>96136</v>
      </c>
      <c r="B518" s="742" t="str">
        <f t="shared" ref="B518:B525" si="345">B517</f>
        <v>Assessments
Health Psychiatric
Evaluation Psychological
testing Other assessments, tests</v>
      </c>
      <c r="C518" s="649" t="str">
        <f t="shared" ref="C518:C525" si="346">C517</f>
        <v>Psychological testing
Psychological or neuropsychological test administration and scoring by physician or other qualified health care professional, two or more tests, any method</v>
      </c>
      <c r="D518" s="713" t="str">
        <f t="shared" ref="D518:D525" si="347">D517</f>
        <v>First 30 Minutes
1/day</v>
      </c>
      <c r="E518" s="649" t="str">
        <f t="shared" ref="E518:E525" si="348">E517</f>
        <v>Psychologist, physician, licensed physician’s assistant, nurse practitioner, master’s social worker, licensed professional counselor, or marriage and family therapist</v>
      </c>
      <c r="F518" s="515" t="s">
        <v>145</v>
      </c>
      <c r="G518" s="515" t="s">
        <v>701</v>
      </c>
      <c r="H518" s="515" t="s">
        <v>1825</v>
      </c>
      <c r="I518" s="713" t="str">
        <f t="shared" ref="I518:I525" si="349">I517</f>
        <v>Line
Professional</v>
      </c>
      <c r="J518" s="713" t="str">
        <f t="shared" ref="J518:J525" si="350">J517</f>
        <v>State Plan, Healthy Michigan, EPSDT</v>
      </c>
      <c r="K518" s="649" t="s">
        <v>1805</v>
      </c>
      <c r="L518" s="649"/>
      <c r="M518" s="666" t="str">
        <f t="shared" ref="M518:M525" si="351">M517</f>
        <v xml:space="preserve"> </v>
      </c>
      <c r="N518" s="666"/>
    </row>
    <row r="519" spans="1:14" ht="42.6" customHeight="1">
      <c r="A519" s="799">
        <f t="shared" si="344"/>
        <v>96136</v>
      </c>
      <c r="B519" s="742" t="str">
        <f t="shared" si="345"/>
        <v>Assessments
Health Psychiatric
Evaluation Psychological
testing Other assessments, tests</v>
      </c>
      <c r="C519" s="649" t="str">
        <f t="shared" si="346"/>
        <v>Psychological testing
Psychological or neuropsychological test administration and scoring by physician or other qualified health care professional, two or more tests, any method</v>
      </c>
      <c r="D519" s="713" t="str">
        <f t="shared" si="347"/>
        <v>First 30 Minutes
1/day</v>
      </c>
      <c r="E519" s="649" t="str">
        <f t="shared" si="348"/>
        <v>Psychologist, physician, licensed physician’s assistant, nurse practitioner, master’s social worker, licensed professional counselor, or marriage and family therapist</v>
      </c>
      <c r="F519" s="515" t="s">
        <v>577</v>
      </c>
      <c r="G519" s="515" t="s">
        <v>692</v>
      </c>
      <c r="H519" s="180" t="s">
        <v>1825</v>
      </c>
      <c r="I519" s="713" t="str">
        <f t="shared" si="349"/>
        <v>Line
Professional</v>
      </c>
      <c r="J519" s="713" t="str">
        <f t="shared" si="350"/>
        <v>State Plan, Healthy Michigan, EPSDT</v>
      </c>
      <c r="K519" s="649" t="s">
        <v>1805</v>
      </c>
      <c r="L519" s="649"/>
      <c r="M519" s="666" t="str">
        <f t="shared" si="351"/>
        <v xml:space="preserve"> </v>
      </c>
      <c r="N519" s="666"/>
    </row>
    <row r="520" spans="1:14" ht="42.6" customHeight="1">
      <c r="A520" s="799">
        <f t="shared" si="344"/>
        <v>96136</v>
      </c>
      <c r="B520" s="742" t="str">
        <f t="shared" si="345"/>
        <v>Assessments
Health Psychiatric
Evaluation Psychological
testing Other assessments, tests</v>
      </c>
      <c r="C520" s="649" t="str">
        <f t="shared" si="346"/>
        <v>Psychological testing
Psychological or neuropsychological test administration and scoring by physician or other qualified health care professional, two or more tests, any method</v>
      </c>
      <c r="D520" s="713" t="str">
        <f t="shared" si="347"/>
        <v>First 30 Minutes
1/day</v>
      </c>
      <c r="E520" s="649" t="str">
        <f t="shared" si="348"/>
        <v>Psychologist, physician, licensed physician’s assistant, nurse practitioner, master’s social worker, licensed professional counselor, or marriage and family therapist</v>
      </c>
      <c r="F520" s="515" t="s">
        <v>140</v>
      </c>
      <c r="G520" s="204" t="s">
        <v>703</v>
      </c>
      <c r="H520" s="180" t="s">
        <v>1825</v>
      </c>
      <c r="I520" s="713" t="str">
        <f t="shared" si="349"/>
        <v>Line
Professional</v>
      </c>
      <c r="J520" s="713" t="str">
        <f t="shared" si="350"/>
        <v>State Plan, Healthy Michigan, EPSDT</v>
      </c>
      <c r="K520" s="649" t="s">
        <v>1805</v>
      </c>
      <c r="L520" s="649"/>
      <c r="M520" s="666" t="str">
        <f t="shared" si="351"/>
        <v xml:space="preserve"> </v>
      </c>
      <c r="N520" s="666"/>
    </row>
    <row r="521" spans="1:14" ht="42.6" customHeight="1">
      <c r="A521" s="799">
        <f t="shared" si="344"/>
        <v>96136</v>
      </c>
      <c r="B521" s="742" t="str">
        <f t="shared" si="345"/>
        <v>Assessments
Health Psychiatric
Evaluation Psychological
testing Other assessments, tests</v>
      </c>
      <c r="C521" s="649" t="str">
        <f t="shared" si="346"/>
        <v>Psychological testing
Psychological or neuropsychological test administration and scoring by physician or other qualified health care professional, two or more tests, any method</v>
      </c>
      <c r="D521" s="713" t="str">
        <f t="shared" si="347"/>
        <v>First 30 Minutes
1/day</v>
      </c>
      <c r="E521" s="649" t="str">
        <f t="shared" si="348"/>
        <v>Psychologist, physician, licensed physician’s assistant, nurse practitioner, master’s social worker, licensed professional counselor, or marriage and family therapist</v>
      </c>
      <c r="F521" s="515" t="s">
        <v>665</v>
      </c>
      <c r="G521" s="204" t="s">
        <v>703</v>
      </c>
      <c r="H521" s="180" t="s">
        <v>1825</v>
      </c>
      <c r="I521" s="713" t="str">
        <f t="shared" si="349"/>
        <v>Line
Professional</v>
      </c>
      <c r="J521" s="713" t="str">
        <f t="shared" si="350"/>
        <v>State Plan, Healthy Michigan, EPSDT</v>
      </c>
      <c r="K521" s="649" t="s">
        <v>1805</v>
      </c>
      <c r="L521" s="649"/>
      <c r="M521" s="666" t="str">
        <f t="shared" si="351"/>
        <v xml:space="preserve"> </v>
      </c>
      <c r="N521" s="666"/>
    </row>
    <row r="522" spans="1:14" ht="42.6" customHeight="1">
      <c r="A522" s="799">
        <f t="shared" si="344"/>
        <v>96136</v>
      </c>
      <c r="B522" s="742" t="str">
        <f t="shared" si="345"/>
        <v>Assessments
Health Psychiatric
Evaluation Psychological
testing Other assessments, tests</v>
      </c>
      <c r="C522" s="649" t="str">
        <f t="shared" si="346"/>
        <v>Psychological testing
Psychological or neuropsychological test administration and scoring by physician or other qualified health care professional, two or more tests, any method</v>
      </c>
      <c r="D522" s="713" t="str">
        <f t="shared" si="347"/>
        <v>First 30 Minutes
1/day</v>
      </c>
      <c r="E522" s="649" t="str">
        <f t="shared" si="348"/>
        <v>Psychologist, physician, licensed physician’s assistant, nurse practitioner, master’s social worker, licensed professional counselor, or marriage and family therapist</v>
      </c>
      <c r="F522" s="515" t="s">
        <v>134</v>
      </c>
      <c r="G522" s="515" t="s">
        <v>695</v>
      </c>
      <c r="H522" s="515" t="s">
        <v>625</v>
      </c>
      <c r="I522" s="713" t="str">
        <f t="shared" si="349"/>
        <v>Line
Professional</v>
      </c>
      <c r="J522" s="713" t="str">
        <f t="shared" si="350"/>
        <v>State Plan, Healthy Michigan, EPSDT</v>
      </c>
      <c r="K522" s="649" t="s">
        <v>1805</v>
      </c>
      <c r="L522" s="649"/>
      <c r="M522" s="666" t="str">
        <f t="shared" si="351"/>
        <v xml:space="preserve"> </v>
      </c>
      <c r="N522" s="666"/>
    </row>
    <row r="523" spans="1:14" ht="42.6" customHeight="1">
      <c r="A523" s="799">
        <f t="shared" si="344"/>
        <v>96136</v>
      </c>
      <c r="B523" s="742" t="str">
        <f t="shared" si="345"/>
        <v>Assessments
Health Psychiatric
Evaluation Psychological
testing Other assessments, tests</v>
      </c>
      <c r="C523" s="649" t="str">
        <f t="shared" si="346"/>
        <v>Psychological testing
Psychological or neuropsychological test administration and scoring by physician or other qualified health care professional, two or more tests, any method</v>
      </c>
      <c r="D523" s="713" t="str">
        <f t="shared" si="347"/>
        <v>First 30 Minutes
1/day</v>
      </c>
      <c r="E523" s="649" t="str">
        <f t="shared" si="348"/>
        <v>Psychologist, physician, licensed physician’s assistant, nurse practitioner, master’s social worker, licensed professional counselor, or marriage and family therapist</v>
      </c>
      <c r="F523" s="204" t="s">
        <v>141</v>
      </c>
      <c r="G523" s="204" t="s">
        <v>694</v>
      </c>
      <c r="H523" s="515" t="s">
        <v>625</v>
      </c>
      <c r="I523" s="713" t="str">
        <f t="shared" si="349"/>
        <v>Line
Professional</v>
      </c>
      <c r="J523" s="713" t="str">
        <f t="shared" si="350"/>
        <v>State Plan, Healthy Michigan, EPSDT</v>
      </c>
      <c r="K523" s="649" t="s">
        <v>1805</v>
      </c>
      <c r="L523" s="649"/>
      <c r="M523" s="666" t="str">
        <f t="shared" si="351"/>
        <v xml:space="preserve"> </v>
      </c>
      <c r="N523" s="666"/>
    </row>
    <row r="524" spans="1:14" ht="42.6" customHeight="1">
      <c r="A524" s="799">
        <f t="shared" si="344"/>
        <v>96136</v>
      </c>
      <c r="B524" s="742" t="str">
        <f t="shared" si="345"/>
        <v>Assessments
Health Psychiatric
Evaluation Psychological
testing Other assessments, tests</v>
      </c>
      <c r="C524" s="649" t="str">
        <f t="shared" si="346"/>
        <v>Psychological testing
Psychological or neuropsychological test administration and scoring by physician or other qualified health care professional, two or more tests, any method</v>
      </c>
      <c r="D524" s="713" t="str">
        <f t="shared" si="347"/>
        <v>First 30 Minutes
1/day</v>
      </c>
      <c r="E524" s="649" t="str">
        <f t="shared" si="348"/>
        <v>Psychologist, physician, licensed physician’s assistant, nurse practitioner, master’s social worker, licensed professional counselor, or marriage and family therapist</v>
      </c>
      <c r="F524" s="204" t="s">
        <v>143</v>
      </c>
      <c r="G524" s="204" t="s">
        <v>694</v>
      </c>
      <c r="H524" s="515" t="s">
        <v>625</v>
      </c>
      <c r="I524" s="713" t="str">
        <f t="shared" si="349"/>
        <v>Line
Professional</v>
      </c>
      <c r="J524" s="713" t="str">
        <f t="shared" si="350"/>
        <v>State Plan, Healthy Michigan, EPSDT</v>
      </c>
      <c r="K524" s="649" t="s">
        <v>1805</v>
      </c>
      <c r="L524" s="766"/>
      <c r="M524" s="666" t="str">
        <f t="shared" si="351"/>
        <v xml:space="preserve"> </v>
      </c>
      <c r="N524" s="666"/>
    </row>
    <row r="525" spans="1:14" ht="42.6" customHeight="1" thickBot="1">
      <c r="A525" s="697">
        <f t="shared" si="344"/>
        <v>96136</v>
      </c>
      <c r="B525" s="740" t="str">
        <f t="shared" si="345"/>
        <v>Assessments
Health Psychiatric
Evaluation Psychological
testing Other assessments, tests</v>
      </c>
      <c r="C525" s="638" t="str">
        <f t="shared" si="346"/>
        <v>Psychological testing
Psychological or neuropsychological test administration and scoring by physician or other qualified health care professional, two or more tests, any method</v>
      </c>
      <c r="D525" s="705" t="str">
        <f t="shared" si="347"/>
        <v>First 30 Minutes
1/day</v>
      </c>
      <c r="E525" s="638" t="str">
        <f t="shared" si="348"/>
        <v>Psychologist, physician, licensed physician’s assistant, nurse practitioner, master’s social worker, licensed professional counselor, or marriage and family therapist</v>
      </c>
      <c r="F525" s="517" t="s">
        <v>144</v>
      </c>
      <c r="G525" s="517" t="s">
        <v>697</v>
      </c>
      <c r="H525" s="517" t="s">
        <v>625</v>
      </c>
      <c r="I525" s="705" t="str">
        <f t="shared" si="349"/>
        <v>Line
Professional</v>
      </c>
      <c r="J525" s="705" t="str">
        <f t="shared" si="350"/>
        <v>State Plan, Healthy Michigan, EPSDT</v>
      </c>
      <c r="K525" s="638" t="s">
        <v>1805</v>
      </c>
      <c r="L525" s="638"/>
      <c r="M525" s="667" t="str">
        <f t="shared" si="351"/>
        <v xml:space="preserve"> </v>
      </c>
      <c r="N525" s="667"/>
    </row>
    <row r="526" spans="1:14" ht="39.6" customHeight="1">
      <c r="A526" s="695">
        <v>96137</v>
      </c>
      <c r="B526" s="741" t="s">
        <v>130</v>
      </c>
      <c r="C526" s="694" t="s">
        <v>2661</v>
      </c>
      <c r="D526" s="712" t="s">
        <v>2177</v>
      </c>
      <c r="E526" s="636" t="s">
        <v>271</v>
      </c>
      <c r="F526" s="519" t="s">
        <v>134</v>
      </c>
      <c r="G526" s="519" t="s">
        <v>698</v>
      </c>
      <c r="H526" s="519" t="s">
        <v>625</v>
      </c>
      <c r="I526" s="704" t="s">
        <v>148</v>
      </c>
      <c r="J526" s="704" t="s">
        <v>129</v>
      </c>
      <c r="K526" s="636" t="s">
        <v>1805</v>
      </c>
      <c r="L526" s="694"/>
      <c r="M526" s="646" t="s">
        <v>1474</v>
      </c>
      <c r="N526" s="646"/>
    </row>
    <row r="527" spans="1:14" ht="39.6" customHeight="1">
      <c r="A527" s="799">
        <f t="shared" ref="A527:A534" si="352">A526</f>
        <v>96137</v>
      </c>
      <c r="B527" s="742" t="str">
        <f t="shared" ref="B527:B534" si="353">B526</f>
        <v>Assessments
Health Psychiatric
Evaluation Psychological
testing Other assessments, tests</v>
      </c>
      <c r="C527" s="649" t="str">
        <f t="shared" ref="C527:C534" si="354">C526</f>
        <v>Psychological testing
Psychological or neuropsychological test administration and scoring by physician or other qualified health care professional, two or more tests, any method; each additional 30 minutes (List separately in addition to code for primary procedure)</v>
      </c>
      <c r="D527" s="713" t="str">
        <f t="shared" ref="D527:D534" si="355">D526</f>
        <v>Each additional 30 minutes
11/day</v>
      </c>
      <c r="E527" s="649" t="str">
        <f t="shared" ref="E527:E534" si="356">E526</f>
        <v>Psychologist, physician, licensed physician’s assistant, nurse practitioner, master’s social worker, licensed professional counselor, or marriage and family therapist</v>
      </c>
      <c r="F527" s="515" t="s">
        <v>145</v>
      </c>
      <c r="G527" s="515" t="s">
        <v>701</v>
      </c>
      <c r="H527" s="515" t="s">
        <v>1825</v>
      </c>
      <c r="I527" s="713" t="str">
        <f t="shared" ref="I527:I534" si="357">I526</f>
        <v>Line
Professional</v>
      </c>
      <c r="J527" s="713" t="str">
        <f t="shared" ref="J527:J534" si="358">J526</f>
        <v>State Plan, Healthy Michigan, EPSDT</v>
      </c>
      <c r="K527" s="649" t="s">
        <v>1805</v>
      </c>
      <c r="L527" s="649"/>
      <c r="M527" s="666" t="str">
        <f t="shared" ref="M527:M534" si="359">M526</f>
        <v xml:space="preserve"> </v>
      </c>
      <c r="N527" s="666"/>
    </row>
    <row r="528" spans="1:14" ht="39.6" customHeight="1">
      <c r="A528" s="799">
        <f t="shared" si="352"/>
        <v>96137</v>
      </c>
      <c r="B528" s="742" t="str">
        <f t="shared" si="353"/>
        <v>Assessments
Health Psychiatric
Evaluation Psychological
testing Other assessments, tests</v>
      </c>
      <c r="C528" s="649"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28" s="713" t="str">
        <f t="shared" si="355"/>
        <v>Each additional 30 minutes
11/day</v>
      </c>
      <c r="E528" s="649" t="str">
        <f t="shared" si="356"/>
        <v>Psychologist, physician, licensed physician’s assistant, nurse practitioner, master’s social worker, licensed professional counselor, or marriage and family therapist</v>
      </c>
      <c r="F528" s="515" t="s">
        <v>577</v>
      </c>
      <c r="G528" s="515" t="s">
        <v>692</v>
      </c>
      <c r="H528" s="180" t="s">
        <v>1825</v>
      </c>
      <c r="I528" s="713" t="str">
        <f t="shared" si="357"/>
        <v>Line
Professional</v>
      </c>
      <c r="J528" s="713" t="str">
        <f t="shared" si="358"/>
        <v>State Plan, Healthy Michigan, EPSDT</v>
      </c>
      <c r="K528" s="649" t="s">
        <v>1805</v>
      </c>
      <c r="L528" s="649"/>
      <c r="M528" s="666" t="str">
        <f t="shared" si="359"/>
        <v xml:space="preserve"> </v>
      </c>
      <c r="N528" s="666"/>
    </row>
    <row r="529" spans="1:14" ht="39.6" customHeight="1">
      <c r="A529" s="799">
        <f t="shared" si="352"/>
        <v>96137</v>
      </c>
      <c r="B529" s="742" t="str">
        <f t="shared" si="353"/>
        <v>Assessments
Health Psychiatric
Evaluation Psychological
testing Other assessments, tests</v>
      </c>
      <c r="C529" s="649"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29" s="713" t="str">
        <f t="shared" si="355"/>
        <v>Each additional 30 minutes
11/day</v>
      </c>
      <c r="E529" s="649" t="str">
        <f t="shared" si="356"/>
        <v>Psychologist, physician, licensed physician’s assistant, nurse practitioner, master’s social worker, licensed professional counselor, or marriage and family therapist</v>
      </c>
      <c r="F529" s="515" t="s">
        <v>140</v>
      </c>
      <c r="G529" s="204" t="s">
        <v>703</v>
      </c>
      <c r="H529" s="180" t="s">
        <v>1825</v>
      </c>
      <c r="I529" s="713" t="str">
        <f t="shared" si="357"/>
        <v>Line
Professional</v>
      </c>
      <c r="J529" s="713" t="str">
        <f t="shared" si="358"/>
        <v>State Plan, Healthy Michigan, EPSDT</v>
      </c>
      <c r="K529" s="649" t="s">
        <v>1805</v>
      </c>
      <c r="L529" s="649"/>
      <c r="M529" s="666" t="str">
        <f t="shared" si="359"/>
        <v xml:space="preserve"> </v>
      </c>
      <c r="N529" s="666"/>
    </row>
    <row r="530" spans="1:14" ht="39.6" customHeight="1">
      <c r="A530" s="799">
        <f t="shared" si="352"/>
        <v>96137</v>
      </c>
      <c r="B530" s="742" t="str">
        <f t="shared" si="353"/>
        <v>Assessments
Health Psychiatric
Evaluation Psychological
testing Other assessments, tests</v>
      </c>
      <c r="C530" s="649"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0" s="713" t="str">
        <f t="shared" si="355"/>
        <v>Each additional 30 minutes
11/day</v>
      </c>
      <c r="E530" s="649" t="str">
        <f t="shared" si="356"/>
        <v>Psychologist, physician, licensed physician’s assistant, nurse practitioner, master’s social worker, licensed professional counselor, or marriage and family therapist</v>
      </c>
      <c r="F530" s="515" t="s">
        <v>665</v>
      </c>
      <c r="G530" s="204" t="s">
        <v>703</v>
      </c>
      <c r="H530" s="180" t="s">
        <v>1825</v>
      </c>
      <c r="I530" s="713" t="str">
        <f t="shared" si="357"/>
        <v>Line
Professional</v>
      </c>
      <c r="J530" s="713" t="str">
        <f t="shared" si="358"/>
        <v>State Plan, Healthy Michigan, EPSDT</v>
      </c>
      <c r="K530" s="649" t="s">
        <v>1805</v>
      </c>
      <c r="L530" s="649"/>
      <c r="M530" s="666" t="str">
        <f t="shared" si="359"/>
        <v xml:space="preserve"> </v>
      </c>
      <c r="N530" s="666"/>
    </row>
    <row r="531" spans="1:14" ht="39.6" customHeight="1">
      <c r="A531" s="799">
        <f t="shared" si="352"/>
        <v>96137</v>
      </c>
      <c r="B531" s="742" t="str">
        <f t="shared" si="353"/>
        <v>Assessments
Health Psychiatric
Evaluation Psychological
testing Other assessments, tests</v>
      </c>
      <c r="C531" s="649"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1" s="713" t="str">
        <f t="shared" si="355"/>
        <v>Each additional 30 minutes
11/day</v>
      </c>
      <c r="E531" s="649" t="str">
        <f t="shared" si="356"/>
        <v>Psychologist, physician, licensed physician’s assistant, nurse practitioner, master’s social worker, licensed professional counselor, or marriage and family therapist</v>
      </c>
      <c r="F531" s="515" t="s">
        <v>134</v>
      </c>
      <c r="G531" s="515" t="s">
        <v>695</v>
      </c>
      <c r="H531" s="515" t="s">
        <v>625</v>
      </c>
      <c r="I531" s="713" t="str">
        <f t="shared" si="357"/>
        <v>Line
Professional</v>
      </c>
      <c r="J531" s="713" t="str">
        <f t="shared" si="358"/>
        <v>State Plan, Healthy Michigan, EPSDT</v>
      </c>
      <c r="K531" s="649" t="s">
        <v>1805</v>
      </c>
      <c r="L531" s="649"/>
      <c r="M531" s="666" t="str">
        <f t="shared" si="359"/>
        <v xml:space="preserve"> </v>
      </c>
      <c r="N531" s="666"/>
    </row>
    <row r="532" spans="1:14" ht="39.6" customHeight="1">
      <c r="A532" s="799">
        <f t="shared" si="352"/>
        <v>96137</v>
      </c>
      <c r="B532" s="742" t="str">
        <f t="shared" si="353"/>
        <v>Assessments
Health Psychiatric
Evaluation Psychological
testing Other assessments, tests</v>
      </c>
      <c r="C532" s="649"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2" s="713" t="str">
        <f t="shared" si="355"/>
        <v>Each additional 30 minutes
11/day</v>
      </c>
      <c r="E532" s="649" t="str">
        <f t="shared" si="356"/>
        <v>Psychologist, physician, licensed physician’s assistant, nurse practitioner, master’s social worker, licensed professional counselor, or marriage and family therapist</v>
      </c>
      <c r="F532" s="204" t="s">
        <v>141</v>
      </c>
      <c r="G532" s="204" t="s">
        <v>694</v>
      </c>
      <c r="H532" s="515" t="s">
        <v>625</v>
      </c>
      <c r="I532" s="713" t="str">
        <f t="shared" si="357"/>
        <v>Line
Professional</v>
      </c>
      <c r="J532" s="713" t="str">
        <f t="shared" si="358"/>
        <v>State Plan, Healthy Michigan, EPSDT</v>
      </c>
      <c r="K532" s="649" t="s">
        <v>1805</v>
      </c>
      <c r="L532" s="649"/>
      <c r="M532" s="666" t="str">
        <f t="shared" si="359"/>
        <v xml:space="preserve"> </v>
      </c>
      <c r="N532" s="666"/>
    </row>
    <row r="533" spans="1:14" ht="39.6" customHeight="1">
      <c r="A533" s="799">
        <f t="shared" si="352"/>
        <v>96137</v>
      </c>
      <c r="B533" s="742" t="str">
        <f t="shared" si="353"/>
        <v>Assessments
Health Psychiatric
Evaluation Psychological
testing Other assessments, tests</v>
      </c>
      <c r="C533" s="649"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3" s="713" t="str">
        <f t="shared" si="355"/>
        <v>Each additional 30 minutes
11/day</v>
      </c>
      <c r="E533" s="649" t="str">
        <f t="shared" si="356"/>
        <v>Psychologist, physician, licensed physician’s assistant, nurse practitioner, master’s social worker, licensed professional counselor, or marriage and family therapist</v>
      </c>
      <c r="F533" s="204" t="s">
        <v>143</v>
      </c>
      <c r="G533" s="204" t="s">
        <v>694</v>
      </c>
      <c r="H533" s="515" t="s">
        <v>625</v>
      </c>
      <c r="I533" s="713" t="str">
        <f t="shared" si="357"/>
        <v>Line
Professional</v>
      </c>
      <c r="J533" s="713" t="str">
        <f t="shared" si="358"/>
        <v>State Plan, Healthy Michigan, EPSDT</v>
      </c>
      <c r="K533" s="649" t="s">
        <v>1805</v>
      </c>
      <c r="L533" s="766"/>
      <c r="M533" s="666" t="str">
        <f t="shared" si="359"/>
        <v xml:space="preserve"> </v>
      </c>
      <c r="N533" s="666"/>
    </row>
    <row r="534" spans="1:14" ht="39.6" customHeight="1" thickBot="1">
      <c r="A534" s="697">
        <f t="shared" si="352"/>
        <v>96137</v>
      </c>
      <c r="B534" s="740" t="str">
        <f t="shared" si="353"/>
        <v>Assessments
Health Psychiatric
Evaluation Psychological
testing Other assessments, tests</v>
      </c>
      <c r="C534" s="638"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4" s="705" t="str">
        <f t="shared" si="355"/>
        <v>Each additional 30 minutes
11/day</v>
      </c>
      <c r="E534" s="638" t="str">
        <f t="shared" si="356"/>
        <v>Psychologist, physician, licensed physician’s assistant, nurse practitioner, master’s social worker, licensed professional counselor, or marriage and family therapist</v>
      </c>
      <c r="F534" s="517" t="s">
        <v>144</v>
      </c>
      <c r="G534" s="517" t="s">
        <v>697</v>
      </c>
      <c r="H534" s="517" t="s">
        <v>625</v>
      </c>
      <c r="I534" s="705" t="str">
        <f t="shared" si="357"/>
        <v>Line
Professional</v>
      </c>
      <c r="J534" s="705" t="str">
        <f t="shared" si="358"/>
        <v>State Plan, Healthy Michigan, EPSDT</v>
      </c>
      <c r="K534" s="638" t="s">
        <v>1805</v>
      </c>
      <c r="L534" s="638"/>
      <c r="M534" s="667" t="str">
        <f t="shared" si="359"/>
        <v xml:space="preserve"> </v>
      </c>
      <c r="N534" s="667"/>
    </row>
    <row r="535" spans="1:14" ht="38.450000000000003" customHeight="1">
      <c r="A535" s="695">
        <v>96138</v>
      </c>
      <c r="B535" s="741" t="s">
        <v>130</v>
      </c>
      <c r="C535" s="694" t="s">
        <v>2662</v>
      </c>
      <c r="D535" s="712" t="s">
        <v>2176</v>
      </c>
      <c r="E535" s="636" t="s">
        <v>272</v>
      </c>
      <c r="F535" s="519" t="s">
        <v>145</v>
      </c>
      <c r="G535" s="519" t="s">
        <v>701</v>
      </c>
      <c r="H535" s="519" t="s">
        <v>1825</v>
      </c>
      <c r="I535" s="704" t="s">
        <v>148</v>
      </c>
      <c r="J535" s="704" t="s">
        <v>129</v>
      </c>
      <c r="K535" s="636" t="s">
        <v>1805</v>
      </c>
      <c r="L535" s="694"/>
      <c r="M535" s="646" t="s">
        <v>1474</v>
      </c>
      <c r="N535" s="646"/>
    </row>
    <row r="536" spans="1:14" ht="38.450000000000003" customHeight="1">
      <c r="A536" s="799">
        <f t="shared" ref="A536:A544" si="360">A535</f>
        <v>96138</v>
      </c>
      <c r="B536" s="742" t="str">
        <f t="shared" ref="B536:B544" si="361">B535</f>
        <v>Assessments
Health Psychiatric
Evaluation Psychological
testing Other assessments, tests</v>
      </c>
      <c r="C536" s="649" t="str">
        <f t="shared" ref="C536:C544" si="362">C535</f>
        <v xml:space="preserve">Psychological testing
Psychological or neuropsychological test administration and scoring by technician, two or more tests, any method; </v>
      </c>
      <c r="D536" s="713" t="str">
        <f t="shared" ref="D536:D544" si="363">D535</f>
        <v>First 30 Minutes
1/day</v>
      </c>
      <c r="E536" s="649" t="str">
        <f t="shared" ref="E536:E544" si="364">E535</f>
        <v>Mental Health Professional or licensed bachelor’s social worker or limited-licensed bachelor’s or master's social worker acting within their scope of practice under the supervision of a Mental Health Professional who is a fully licensed master's social worker.</v>
      </c>
      <c r="F536" s="515" t="s">
        <v>577</v>
      </c>
      <c r="G536" s="515" t="s">
        <v>692</v>
      </c>
      <c r="H536" s="180" t="s">
        <v>1825</v>
      </c>
      <c r="I536" s="713" t="str">
        <f t="shared" ref="I536:I544" si="365">I535</f>
        <v>Line
Professional</v>
      </c>
      <c r="J536" s="713" t="str">
        <f t="shared" ref="J536:J544" si="366">J535</f>
        <v>State Plan, Healthy Michigan, EPSDT</v>
      </c>
      <c r="K536" s="649" t="s">
        <v>1805</v>
      </c>
      <c r="L536" s="649"/>
      <c r="M536" s="666" t="str">
        <f t="shared" ref="M536:M542" si="367">M535</f>
        <v xml:space="preserve"> </v>
      </c>
      <c r="N536" s="666"/>
    </row>
    <row r="537" spans="1:14" ht="38.450000000000003" customHeight="1">
      <c r="A537" s="799">
        <f t="shared" si="360"/>
        <v>96138</v>
      </c>
      <c r="B537" s="742" t="str">
        <f t="shared" si="361"/>
        <v>Assessments
Health Psychiatric
Evaluation Psychological
testing Other assessments, tests</v>
      </c>
      <c r="C537" s="649" t="str">
        <f t="shared" si="362"/>
        <v xml:space="preserve">Psychological testing
Psychological or neuropsychological test administration and scoring by technician, two or more tests, any method; </v>
      </c>
      <c r="D537" s="713" t="str">
        <f t="shared" si="363"/>
        <v>First 30 Minutes
1/day</v>
      </c>
      <c r="E537" s="649"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37" s="515" t="s">
        <v>134</v>
      </c>
      <c r="G537" s="515" t="s">
        <v>698</v>
      </c>
      <c r="H537" s="515" t="s">
        <v>625</v>
      </c>
      <c r="I537" s="713" t="str">
        <f t="shared" si="365"/>
        <v>Line
Professional</v>
      </c>
      <c r="J537" s="713" t="str">
        <f t="shared" si="366"/>
        <v>State Plan, Healthy Michigan, EPSDT</v>
      </c>
      <c r="K537" s="649" t="s">
        <v>1805</v>
      </c>
      <c r="L537" s="649"/>
      <c r="M537" s="666" t="str">
        <f t="shared" si="367"/>
        <v xml:space="preserve"> </v>
      </c>
      <c r="N537" s="666"/>
    </row>
    <row r="538" spans="1:14" ht="38.450000000000003" customHeight="1">
      <c r="A538" s="799">
        <f t="shared" si="360"/>
        <v>96138</v>
      </c>
      <c r="B538" s="742" t="str">
        <f t="shared" si="361"/>
        <v>Assessments
Health Psychiatric
Evaluation Psychological
testing Other assessments, tests</v>
      </c>
      <c r="C538" s="649" t="str">
        <f t="shared" si="362"/>
        <v xml:space="preserve">Psychological testing
Psychological or neuropsychological test administration and scoring by technician, two or more tests, any method; </v>
      </c>
      <c r="D538" s="713" t="str">
        <f t="shared" si="363"/>
        <v>First 30 Minutes
1/day</v>
      </c>
      <c r="E538" s="649"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38" s="515" t="s">
        <v>617</v>
      </c>
      <c r="G538" s="515" t="s">
        <v>696</v>
      </c>
      <c r="H538" s="180" t="s">
        <v>1825</v>
      </c>
      <c r="I538" s="713" t="str">
        <f t="shared" si="365"/>
        <v>Line
Professional</v>
      </c>
      <c r="J538" s="713" t="str">
        <f t="shared" si="366"/>
        <v>State Plan, Healthy Michigan, EPSDT</v>
      </c>
      <c r="K538" s="649" t="s">
        <v>1805</v>
      </c>
      <c r="L538" s="649"/>
      <c r="M538" s="666" t="str">
        <f t="shared" si="367"/>
        <v xml:space="preserve"> </v>
      </c>
      <c r="N538" s="666"/>
    </row>
    <row r="539" spans="1:14" ht="38.450000000000003" customHeight="1">
      <c r="A539" s="799">
        <f t="shared" si="360"/>
        <v>96138</v>
      </c>
      <c r="B539" s="742" t="str">
        <f t="shared" si="361"/>
        <v>Assessments
Health Psychiatric
Evaluation Psychological
testing Other assessments, tests</v>
      </c>
      <c r="C539" s="649" t="str">
        <f t="shared" si="362"/>
        <v xml:space="preserve">Psychological testing
Psychological or neuropsychological test administration and scoring by technician, two or more tests, any method; </v>
      </c>
      <c r="D539" s="713" t="str">
        <f t="shared" si="363"/>
        <v>First 30 Minutes
1/day</v>
      </c>
      <c r="E539" s="649"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39" s="204" t="s">
        <v>141</v>
      </c>
      <c r="G539" s="204" t="s">
        <v>694</v>
      </c>
      <c r="H539" s="515" t="s">
        <v>625</v>
      </c>
      <c r="I539" s="713" t="str">
        <f t="shared" si="365"/>
        <v>Line
Professional</v>
      </c>
      <c r="J539" s="713" t="str">
        <f t="shared" si="366"/>
        <v>State Plan, Healthy Michigan, EPSDT</v>
      </c>
      <c r="K539" s="649" t="s">
        <v>1805</v>
      </c>
      <c r="L539" s="649"/>
      <c r="M539" s="666" t="str">
        <f t="shared" si="367"/>
        <v xml:space="preserve"> </v>
      </c>
      <c r="N539" s="666"/>
    </row>
    <row r="540" spans="1:14" ht="38.450000000000003" customHeight="1">
      <c r="A540" s="799">
        <f t="shared" si="360"/>
        <v>96138</v>
      </c>
      <c r="B540" s="742" t="str">
        <f t="shared" si="361"/>
        <v>Assessments
Health Psychiatric
Evaluation Psychological
testing Other assessments, tests</v>
      </c>
      <c r="C540" s="649" t="str">
        <f t="shared" si="362"/>
        <v xml:space="preserve">Psychological testing
Psychological or neuropsychological test administration and scoring by technician, two or more tests, any method; </v>
      </c>
      <c r="D540" s="713" t="str">
        <f t="shared" si="363"/>
        <v>First 30 Minutes
1/day</v>
      </c>
      <c r="E540" s="649"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0" s="204" t="s">
        <v>143</v>
      </c>
      <c r="G540" s="204" t="s">
        <v>694</v>
      </c>
      <c r="H540" s="515" t="s">
        <v>625</v>
      </c>
      <c r="I540" s="713" t="str">
        <f t="shared" si="365"/>
        <v>Line
Professional</v>
      </c>
      <c r="J540" s="713" t="str">
        <f t="shared" si="366"/>
        <v>State Plan, Healthy Michigan, EPSDT</v>
      </c>
      <c r="K540" s="649" t="s">
        <v>1805</v>
      </c>
      <c r="L540" s="649"/>
      <c r="M540" s="666" t="str">
        <f t="shared" si="367"/>
        <v xml:space="preserve"> </v>
      </c>
      <c r="N540" s="666"/>
    </row>
    <row r="541" spans="1:14" ht="38.450000000000003" customHeight="1">
      <c r="A541" s="799">
        <f t="shared" si="360"/>
        <v>96138</v>
      </c>
      <c r="B541" s="742" t="str">
        <f t="shared" si="361"/>
        <v>Assessments
Health Psychiatric
Evaluation Psychological
testing Other assessments, tests</v>
      </c>
      <c r="C541" s="649" t="str">
        <f t="shared" si="362"/>
        <v xml:space="preserve">Psychological testing
Psychological or neuropsychological test administration and scoring by technician, two or more tests, any method; </v>
      </c>
      <c r="D541" s="713" t="str">
        <f t="shared" si="363"/>
        <v>First 30 Minutes
1/day</v>
      </c>
      <c r="E541" s="649"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1" s="515" t="s">
        <v>144</v>
      </c>
      <c r="G541" s="515" t="s">
        <v>697</v>
      </c>
      <c r="H541" s="515" t="s">
        <v>625</v>
      </c>
      <c r="I541" s="713" t="str">
        <f t="shared" si="365"/>
        <v>Line
Professional</v>
      </c>
      <c r="J541" s="713" t="str">
        <f t="shared" si="366"/>
        <v>State Plan, Healthy Michigan, EPSDT</v>
      </c>
      <c r="K541" s="649" t="s">
        <v>1805</v>
      </c>
      <c r="L541" s="649"/>
      <c r="M541" s="666" t="str">
        <f t="shared" si="367"/>
        <v xml:space="preserve"> </v>
      </c>
      <c r="N541" s="666"/>
    </row>
    <row r="542" spans="1:14" ht="38.450000000000003" customHeight="1">
      <c r="A542" s="800">
        <f t="shared" si="360"/>
        <v>96138</v>
      </c>
      <c r="B542" s="798" t="str">
        <f t="shared" si="361"/>
        <v>Assessments
Health Psychiatric
Evaluation Psychological
testing Other assessments, tests</v>
      </c>
      <c r="C542" s="766" t="str">
        <f t="shared" si="362"/>
        <v xml:space="preserve">Psychological testing
Psychological or neuropsychological test administration and scoring by technician, two or more tests, any method; </v>
      </c>
      <c r="D542" s="770" t="str">
        <f t="shared" si="363"/>
        <v>First 30 Minutes
1/day</v>
      </c>
      <c r="E542" s="766"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2" s="515" t="s">
        <v>134</v>
      </c>
      <c r="G542" s="515" t="s">
        <v>695</v>
      </c>
      <c r="H542" s="515" t="s">
        <v>625</v>
      </c>
      <c r="I542" s="770" t="str">
        <f t="shared" si="365"/>
        <v>Line
Professional</v>
      </c>
      <c r="J542" s="770" t="str">
        <f t="shared" si="366"/>
        <v>State Plan, Healthy Michigan, EPSDT</v>
      </c>
      <c r="K542" s="766" t="s">
        <v>1805</v>
      </c>
      <c r="L542" s="766"/>
      <c r="M542" s="666" t="str">
        <f t="shared" si="367"/>
        <v xml:space="preserve"> </v>
      </c>
      <c r="N542" s="666"/>
    </row>
    <row r="543" spans="1:14" ht="38.450000000000003" customHeight="1">
      <c r="A543" s="800">
        <f t="shared" si="360"/>
        <v>96138</v>
      </c>
      <c r="B543" s="798" t="str">
        <f t="shared" si="361"/>
        <v>Assessments
Health Psychiatric
Evaluation Psychological
testing Other assessments, tests</v>
      </c>
      <c r="C543" s="766" t="str">
        <f t="shared" si="362"/>
        <v xml:space="preserve">Psychological testing
Psychological or neuropsychological test administration and scoring by technician, two or more tests, any method; </v>
      </c>
      <c r="D543" s="770" t="str">
        <f t="shared" si="363"/>
        <v>First 30 Minutes
1/day</v>
      </c>
      <c r="E543" s="766"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3" s="515" t="s">
        <v>589</v>
      </c>
      <c r="G543" s="515" t="s">
        <v>693</v>
      </c>
      <c r="H543" s="515" t="s">
        <v>625</v>
      </c>
      <c r="I543" s="770" t="str">
        <f t="shared" si="365"/>
        <v>Line
Professional</v>
      </c>
      <c r="J543" s="770" t="str">
        <f t="shared" si="366"/>
        <v>State Plan, Healthy Michigan, EPSDT</v>
      </c>
      <c r="K543" s="766" t="s">
        <v>1805</v>
      </c>
      <c r="L543" s="766"/>
      <c r="M543" s="666"/>
      <c r="N543" s="666"/>
    </row>
    <row r="544" spans="1:14" ht="38.450000000000003" customHeight="1">
      <c r="A544" s="800">
        <f t="shared" si="360"/>
        <v>96138</v>
      </c>
      <c r="B544" s="798" t="str">
        <f t="shared" si="361"/>
        <v>Assessments
Health Psychiatric
Evaluation Psychological
testing Other assessments, tests</v>
      </c>
      <c r="C544" s="766" t="str">
        <f t="shared" si="362"/>
        <v xml:space="preserve">Psychological testing
Psychological or neuropsychological test administration and scoring by technician, two or more tests, any method; </v>
      </c>
      <c r="D544" s="770" t="str">
        <f t="shared" si="363"/>
        <v>First 30 Minutes
1/day</v>
      </c>
      <c r="E544" s="766"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4" s="478" t="s">
        <v>149</v>
      </c>
      <c r="G544" s="479" t="s">
        <v>703</v>
      </c>
      <c r="H544" s="480" t="s">
        <v>1825</v>
      </c>
      <c r="I544" s="770" t="str">
        <f t="shared" si="365"/>
        <v>Line
Professional</v>
      </c>
      <c r="J544" s="770" t="str">
        <f t="shared" si="366"/>
        <v>State Plan, Healthy Michigan, EPSDT</v>
      </c>
      <c r="K544" s="766" t="s">
        <v>1805</v>
      </c>
      <c r="L544" s="766"/>
      <c r="M544" s="666"/>
      <c r="N544" s="666"/>
    </row>
    <row r="545" spans="1:14" ht="38.450000000000003" customHeight="1">
      <c r="A545" s="800">
        <f>A543</f>
        <v>96138</v>
      </c>
      <c r="B545" s="798" t="str">
        <f>B543</f>
        <v>Assessments
Health Psychiatric
Evaluation Psychological
testing Other assessments, tests</v>
      </c>
      <c r="C545" s="766" t="str">
        <f>C543</f>
        <v xml:space="preserve">Psychological testing
Psychological or neuropsychological test administration and scoring by technician, two or more tests, any method; </v>
      </c>
      <c r="D545" s="770" t="str">
        <f>D543</f>
        <v>First 30 Minutes
1/day</v>
      </c>
      <c r="E545" s="766" t="str">
        <f>E543</f>
        <v>Mental Health Professional or licensed bachelor’s social worker or limited-licensed bachelor’s or master's social worker acting within their scope of practice under the supervision of a Mental Health Professional who is a fully licensed master's social worker.</v>
      </c>
      <c r="F545" s="478" t="s">
        <v>140</v>
      </c>
      <c r="G545" s="479" t="s">
        <v>703</v>
      </c>
      <c r="H545" s="480" t="s">
        <v>1825</v>
      </c>
      <c r="I545" s="770" t="str">
        <f>I543</f>
        <v>Line
Professional</v>
      </c>
      <c r="J545" s="770" t="str">
        <f>J543</f>
        <v>State Plan, Healthy Michigan, EPSDT</v>
      </c>
      <c r="K545" s="766" t="s">
        <v>1805</v>
      </c>
      <c r="L545" s="766"/>
      <c r="M545" s="666"/>
      <c r="N545" s="666"/>
    </row>
    <row r="546" spans="1:14" ht="38.450000000000003" customHeight="1" thickBot="1">
      <c r="A546" s="697">
        <f>A542</f>
        <v>96138</v>
      </c>
      <c r="B546" s="740" t="str">
        <f>B542</f>
        <v>Assessments
Health Psychiatric
Evaluation Psychological
testing Other assessments, tests</v>
      </c>
      <c r="C546" s="638" t="str">
        <f>C542</f>
        <v xml:space="preserve">Psychological testing
Psychological or neuropsychological test administration and scoring by technician, two or more tests, any method; </v>
      </c>
      <c r="D546" s="705" t="str">
        <f>D542</f>
        <v>First 30 Minutes
1/day</v>
      </c>
      <c r="E546" s="638" t="str">
        <f>E542</f>
        <v>Mental Health Professional or licensed bachelor’s social worker or limited-licensed bachelor’s or master's social worker acting within their scope of practice under the supervision of a Mental Health Professional who is a fully licensed master's social worker.</v>
      </c>
      <c r="F546" s="480" t="s">
        <v>665</v>
      </c>
      <c r="G546" s="479" t="s">
        <v>703</v>
      </c>
      <c r="H546" s="481" t="s">
        <v>1825</v>
      </c>
      <c r="I546" s="705" t="str">
        <f>I542</f>
        <v>Line
Professional</v>
      </c>
      <c r="J546" s="705" t="str">
        <f>J542</f>
        <v>State Plan, Healthy Michigan, EPSDT</v>
      </c>
      <c r="K546" s="638" t="s">
        <v>1805</v>
      </c>
      <c r="L546" s="638"/>
      <c r="M546" s="667" t="str">
        <f>M542</f>
        <v xml:space="preserve"> </v>
      </c>
      <c r="N546" s="667"/>
    </row>
    <row r="547" spans="1:14" ht="39.6" customHeight="1">
      <c r="A547" s="695">
        <v>96139</v>
      </c>
      <c r="B547" s="741" t="s">
        <v>130</v>
      </c>
      <c r="C547" s="694" t="s">
        <v>2663</v>
      </c>
      <c r="D547" s="712" t="s">
        <v>2177</v>
      </c>
      <c r="E547" s="636" t="s">
        <v>272</v>
      </c>
      <c r="F547" s="519" t="s">
        <v>145</v>
      </c>
      <c r="G547" s="519" t="s">
        <v>701</v>
      </c>
      <c r="H547" s="519" t="s">
        <v>1825</v>
      </c>
      <c r="I547" s="704" t="s">
        <v>148</v>
      </c>
      <c r="J547" s="704" t="s">
        <v>129</v>
      </c>
      <c r="K547" s="636" t="s">
        <v>1805</v>
      </c>
      <c r="L547" s="694"/>
      <c r="M547" s="646" t="s">
        <v>1474</v>
      </c>
      <c r="N547" s="646"/>
    </row>
    <row r="548" spans="1:14" ht="39.6" customHeight="1">
      <c r="A548" s="799">
        <f t="shared" ref="A548:A556" si="368">A547</f>
        <v>96139</v>
      </c>
      <c r="B548" s="742" t="str">
        <f t="shared" ref="B548:B556" si="369">B547</f>
        <v>Assessments
Health Psychiatric
Evaluation Psychological
testing Other assessments, tests</v>
      </c>
      <c r="C548" s="649" t="str">
        <f t="shared" ref="C548:C556" si="370">C547</f>
        <v>Psychological testing
Psychological or neuropsychological test administration and scoring by technician, two or more tests, any method; each additional 30 minutes (List separately in addition to code for primary procedure)</v>
      </c>
      <c r="D548" s="713" t="str">
        <f t="shared" ref="D548:D556" si="371">D547</f>
        <v>Each additional 30 minutes
11/day</v>
      </c>
      <c r="E548" s="649" t="str">
        <f t="shared" ref="E548:E556" si="372">E547</f>
        <v>Mental Health Professional or licensed bachelor’s social worker or limited-licensed bachelor’s or master's social worker acting within their scope of practice under the supervision of a Mental Health Professional who is a fully licensed master's social worker.</v>
      </c>
      <c r="F548" s="515" t="s">
        <v>577</v>
      </c>
      <c r="G548" s="515" t="s">
        <v>692</v>
      </c>
      <c r="H548" s="180" t="s">
        <v>1825</v>
      </c>
      <c r="I548" s="713" t="str">
        <f t="shared" ref="I548:I556" si="373">I547</f>
        <v>Line
Professional</v>
      </c>
      <c r="J548" s="713" t="str">
        <f t="shared" ref="J548:J556" si="374">J547</f>
        <v>State Plan, Healthy Michigan, EPSDT</v>
      </c>
      <c r="K548" s="649" t="s">
        <v>1805</v>
      </c>
      <c r="L548" s="649"/>
      <c r="M548" s="666" t="str">
        <f t="shared" ref="M548:M554" si="375">M547</f>
        <v xml:space="preserve"> </v>
      </c>
      <c r="N548" s="666"/>
    </row>
    <row r="549" spans="1:14" ht="39.6" customHeight="1">
      <c r="A549" s="799">
        <f t="shared" si="368"/>
        <v>96139</v>
      </c>
      <c r="B549" s="742" t="str">
        <f t="shared" si="369"/>
        <v>Assessments
Health Psychiatric
Evaluation Psychological
testing Other assessments, tests</v>
      </c>
      <c r="C549" s="649" t="str">
        <f t="shared" si="370"/>
        <v>Psychological testing
Psychological or neuropsychological test administration and scoring by technician, two or more tests, any method; each additional 30 minutes (List separately in addition to code for primary procedure)</v>
      </c>
      <c r="D549" s="713" t="str">
        <f t="shared" si="371"/>
        <v>Each additional 30 minutes
11/day</v>
      </c>
      <c r="E549" s="649"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49" s="515" t="s">
        <v>134</v>
      </c>
      <c r="G549" s="515" t="s">
        <v>698</v>
      </c>
      <c r="H549" s="515" t="s">
        <v>625</v>
      </c>
      <c r="I549" s="713" t="str">
        <f t="shared" si="373"/>
        <v>Line
Professional</v>
      </c>
      <c r="J549" s="713" t="str">
        <f t="shared" si="374"/>
        <v>State Plan, Healthy Michigan, EPSDT</v>
      </c>
      <c r="K549" s="649" t="s">
        <v>1805</v>
      </c>
      <c r="L549" s="649"/>
      <c r="M549" s="666" t="str">
        <f t="shared" si="375"/>
        <v xml:space="preserve"> </v>
      </c>
      <c r="N549" s="666"/>
    </row>
    <row r="550" spans="1:14" ht="39.6" customHeight="1">
      <c r="A550" s="799">
        <f t="shared" si="368"/>
        <v>96139</v>
      </c>
      <c r="B550" s="742" t="str">
        <f t="shared" si="369"/>
        <v>Assessments
Health Psychiatric
Evaluation Psychological
testing Other assessments, tests</v>
      </c>
      <c r="C550" s="649" t="str">
        <f t="shared" si="370"/>
        <v>Psychological testing
Psychological or neuropsychological test administration and scoring by technician, two or more tests, any method; each additional 30 minutes (List separately in addition to code for primary procedure)</v>
      </c>
      <c r="D550" s="713" t="str">
        <f t="shared" si="371"/>
        <v>Each additional 30 minutes
11/day</v>
      </c>
      <c r="E550" s="649"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0" s="515" t="s">
        <v>617</v>
      </c>
      <c r="G550" s="515" t="s">
        <v>696</v>
      </c>
      <c r="H550" s="180" t="s">
        <v>1825</v>
      </c>
      <c r="I550" s="713" t="str">
        <f t="shared" si="373"/>
        <v>Line
Professional</v>
      </c>
      <c r="J550" s="713" t="str">
        <f t="shared" si="374"/>
        <v>State Plan, Healthy Michigan, EPSDT</v>
      </c>
      <c r="K550" s="649" t="s">
        <v>1805</v>
      </c>
      <c r="L550" s="649"/>
      <c r="M550" s="666" t="str">
        <f t="shared" si="375"/>
        <v xml:space="preserve"> </v>
      </c>
      <c r="N550" s="666"/>
    </row>
    <row r="551" spans="1:14" ht="39.6" customHeight="1">
      <c r="A551" s="799">
        <f t="shared" si="368"/>
        <v>96139</v>
      </c>
      <c r="B551" s="742" t="str">
        <f t="shared" si="369"/>
        <v>Assessments
Health Psychiatric
Evaluation Psychological
testing Other assessments, tests</v>
      </c>
      <c r="C551" s="649" t="str">
        <f t="shared" si="370"/>
        <v>Psychological testing
Psychological or neuropsychological test administration and scoring by technician, two or more tests, any method; each additional 30 minutes (List separately in addition to code for primary procedure)</v>
      </c>
      <c r="D551" s="713" t="str">
        <f t="shared" si="371"/>
        <v>Each additional 30 minutes
11/day</v>
      </c>
      <c r="E551" s="649"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1" s="204" t="s">
        <v>141</v>
      </c>
      <c r="G551" s="204" t="s">
        <v>694</v>
      </c>
      <c r="H551" s="515" t="s">
        <v>625</v>
      </c>
      <c r="I551" s="713" t="str">
        <f t="shared" si="373"/>
        <v>Line
Professional</v>
      </c>
      <c r="J551" s="713" t="str">
        <f t="shared" si="374"/>
        <v>State Plan, Healthy Michigan, EPSDT</v>
      </c>
      <c r="K551" s="649" t="s">
        <v>1805</v>
      </c>
      <c r="L551" s="649"/>
      <c r="M551" s="666" t="str">
        <f t="shared" si="375"/>
        <v xml:space="preserve"> </v>
      </c>
      <c r="N551" s="666"/>
    </row>
    <row r="552" spans="1:14" ht="39.6" customHeight="1">
      <c r="A552" s="799">
        <f t="shared" si="368"/>
        <v>96139</v>
      </c>
      <c r="B552" s="742" t="str">
        <f t="shared" si="369"/>
        <v>Assessments
Health Psychiatric
Evaluation Psychological
testing Other assessments, tests</v>
      </c>
      <c r="C552" s="649" t="str">
        <f t="shared" si="370"/>
        <v>Psychological testing
Psychological or neuropsychological test administration and scoring by technician, two or more tests, any method; each additional 30 minutes (List separately in addition to code for primary procedure)</v>
      </c>
      <c r="D552" s="713" t="str">
        <f t="shared" si="371"/>
        <v>Each additional 30 minutes
11/day</v>
      </c>
      <c r="E552" s="649"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2" s="204" t="s">
        <v>143</v>
      </c>
      <c r="G552" s="204" t="s">
        <v>694</v>
      </c>
      <c r="H552" s="515" t="s">
        <v>625</v>
      </c>
      <c r="I552" s="713" t="str">
        <f t="shared" si="373"/>
        <v>Line
Professional</v>
      </c>
      <c r="J552" s="713" t="str">
        <f t="shared" si="374"/>
        <v>State Plan, Healthy Michigan, EPSDT</v>
      </c>
      <c r="K552" s="649" t="s">
        <v>1805</v>
      </c>
      <c r="L552" s="649"/>
      <c r="M552" s="666" t="str">
        <f t="shared" si="375"/>
        <v xml:space="preserve"> </v>
      </c>
      <c r="N552" s="666"/>
    </row>
    <row r="553" spans="1:14" ht="39.6" customHeight="1">
      <c r="A553" s="799">
        <f t="shared" si="368"/>
        <v>96139</v>
      </c>
      <c r="B553" s="742" t="str">
        <f t="shared" si="369"/>
        <v>Assessments
Health Psychiatric
Evaluation Psychological
testing Other assessments, tests</v>
      </c>
      <c r="C553" s="649" t="str">
        <f t="shared" si="370"/>
        <v>Psychological testing
Psychological or neuropsychological test administration and scoring by technician, two or more tests, any method; each additional 30 minutes (List separately in addition to code for primary procedure)</v>
      </c>
      <c r="D553" s="713" t="str">
        <f t="shared" si="371"/>
        <v>Each additional 30 minutes
11/day</v>
      </c>
      <c r="E553" s="649"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3" s="515" t="s">
        <v>144</v>
      </c>
      <c r="G553" s="515" t="s">
        <v>697</v>
      </c>
      <c r="H553" s="515" t="s">
        <v>625</v>
      </c>
      <c r="I553" s="713" t="str">
        <f t="shared" si="373"/>
        <v>Line
Professional</v>
      </c>
      <c r="J553" s="713" t="str">
        <f t="shared" si="374"/>
        <v>State Plan, Healthy Michigan, EPSDT</v>
      </c>
      <c r="K553" s="649" t="s">
        <v>1805</v>
      </c>
      <c r="L553" s="649"/>
      <c r="M553" s="666" t="str">
        <f t="shared" si="375"/>
        <v xml:space="preserve"> </v>
      </c>
      <c r="N553" s="666"/>
    </row>
    <row r="554" spans="1:14" ht="39.6" customHeight="1">
      <c r="A554" s="800">
        <f t="shared" si="368"/>
        <v>96139</v>
      </c>
      <c r="B554" s="798" t="str">
        <f t="shared" si="369"/>
        <v>Assessments
Health Psychiatric
Evaluation Psychological
testing Other assessments, tests</v>
      </c>
      <c r="C554" s="766" t="str">
        <f t="shared" si="370"/>
        <v>Psychological testing
Psychological or neuropsychological test administration and scoring by technician, two or more tests, any method; each additional 30 minutes (List separately in addition to code for primary procedure)</v>
      </c>
      <c r="D554" s="770" t="str">
        <f t="shared" si="371"/>
        <v>Each additional 30 minutes
11/day</v>
      </c>
      <c r="E554" s="766"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4" s="515" t="s">
        <v>134</v>
      </c>
      <c r="G554" s="515" t="s">
        <v>695</v>
      </c>
      <c r="H554" s="515" t="s">
        <v>625</v>
      </c>
      <c r="I554" s="770" t="str">
        <f t="shared" si="373"/>
        <v>Line
Professional</v>
      </c>
      <c r="J554" s="770" t="str">
        <f t="shared" si="374"/>
        <v>State Plan, Healthy Michigan, EPSDT</v>
      </c>
      <c r="K554" s="766" t="s">
        <v>1805</v>
      </c>
      <c r="L554" s="766"/>
      <c r="M554" s="666" t="str">
        <f t="shared" si="375"/>
        <v xml:space="preserve"> </v>
      </c>
      <c r="N554" s="666"/>
    </row>
    <row r="555" spans="1:14" ht="39.6" customHeight="1">
      <c r="A555" s="800">
        <f t="shared" si="368"/>
        <v>96139</v>
      </c>
      <c r="B555" s="798" t="str">
        <f t="shared" si="369"/>
        <v>Assessments
Health Psychiatric
Evaluation Psychological
testing Other assessments, tests</v>
      </c>
      <c r="C555" s="766" t="str">
        <f t="shared" si="370"/>
        <v>Psychological testing
Psychological or neuropsychological test administration and scoring by technician, two or more tests, any method; each additional 30 minutes (List separately in addition to code for primary procedure)</v>
      </c>
      <c r="D555" s="770" t="str">
        <f t="shared" si="371"/>
        <v>Each additional 30 minutes
11/day</v>
      </c>
      <c r="E555" s="766"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5" s="515" t="s">
        <v>589</v>
      </c>
      <c r="G555" s="515" t="s">
        <v>693</v>
      </c>
      <c r="H555" s="515" t="s">
        <v>625</v>
      </c>
      <c r="I555" s="770" t="str">
        <f t="shared" si="373"/>
        <v>Line
Professional</v>
      </c>
      <c r="J555" s="770" t="str">
        <f t="shared" si="374"/>
        <v>State Plan, Healthy Michigan, EPSDT</v>
      </c>
      <c r="K555" s="766" t="s">
        <v>1805</v>
      </c>
      <c r="L555" s="766"/>
      <c r="M555" s="666"/>
      <c r="N555" s="666"/>
    </row>
    <row r="556" spans="1:14" ht="39.6" customHeight="1">
      <c r="A556" s="800">
        <f t="shared" si="368"/>
        <v>96139</v>
      </c>
      <c r="B556" s="798" t="str">
        <f t="shared" si="369"/>
        <v>Assessments
Health Psychiatric
Evaluation Psychological
testing Other assessments, tests</v>
      </c>
      <c r="C556" s="766" t="str">
        <f t="shared" si="370"/>
        <v>Psychological testing
Psychological or neuropsychological test administration and scoring by technician, two or more tests, any method; each additional 30 minutes (List separately in addition to code for primary procedure)</v>
      </c>
      <c r="D556" s="770" t="str">
        <f t="shared" si="371"/>
        <v>Each additional 30 minutes
11/day</v>
      </c>
      <c r="E556" s="766"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6" s="478" t="s">
        <v>149</v>
      </c>
      <c r="G556" s="479" t="s">
        <v>703</v>
      </c>
      <c r="H556" s="480" t="s">
        <v>1825</v>
      </c>
      <c r="I556" s="770" t="str">
        <f t="shared" si="373"/>
        <v>Line
Professional</v>
      </c>
      <c r="J556" s="770" t="str">
        <f t="shared" si="374"/>
        <v>State Plan, Healthy Michigan, EPSDT</v>
      </c>
      <c r="K556" s="766" t="s">
        <v>1805</v>
      </c>
      <c r="L556" s="766"/>
      <c r="M556" s="666"/>
      <c r="N556" s="666"/>
    </row>
    <row r="557" spans="1:14" ht="39.6" customHeight="1">
      <c r="A557" s="800">
        <f>A555</f>
        <v>96139</v>
      </c>
      <c r="B557" s="798" t="str">
        <f>B555</f>
        <v>Assessments
Health Psychiatric
Evaluation Psychological
testing Other assessments, tests</v>
      </c>
      <c r="C557" s="766" t="str">
        <f>C555</f>
        <v>Psychological testing
Psychological or neuropsychological test administration and scoring by technician, two or more tests, any method; each additional 30 minutes (List separately in addition to code for primary procedure)</v>
      </c>
      <c r="D557" s="770" t="str">
        <f>D555</f>
        <v>Each additional 30 minutes
11/day</v>
      </c>
      <c r="E557" s="766" t="str">
        <f>E555</f>
        <v>Mental Health Professional or licensed bachelor’s social worker or limited-licensed bachelor’s or master's social worker acting within their scope of practice under the supervision of a Mental Health Professional who is a fully licensed master's social worker.</v>
      </c>
      <c r="F557" s="478" t="s">
        <v>140</v>
      </c>
      <c r="G557" s="479" t="s">
        <v>703</v>
      </c>
      <c r="H557" s="480" t="s">
        <v>1825</v>
      </c>
      <c r="I557" s="770" t="str">
        <f>I555</f>
        <v>Line
Professional</v>
      </c>
      <c r="J557" s="770" t="str">
        <f>J555</f>
        <v>State Plan, Healthy Michigan, EPSDT</v>
      </c>
      <c r="K557" s="766" t="s">
        <v>1805</v>
      </c>
      <c r="L557" s="766"/>
      <c r="M557" s="666"/>
      <c r="N557" s="666"/>
    </row>
    <row r="558" spans="1:14" ht="39.6" customHeight="1" thickBot="1">
      <c r="A558" s="697">
        <f>A554</f>
        <v>96139</v>
      </c>
      <c r="B558" s="740" t="str">
        <f>B554</f>
        <v>Assessments
Health Psychiatric
Evaluation Psychological
testing Other assessments, tests</v>
      </c>
      <c r="C558" s="638" t="str">
        <f>C554</f>
        <v>Psychological testing
Psychological or neuropsychological test administration and scoring by technician, two or more tests, any method; each additional 30 minutes (List separately in addition to code for primary procedure)</v>
      </c>
      <c r="D558" s="705" t="str">
        <f>D554</f>
        <v>Each additional 30 minutes
11/day</v>
      </c>
      <c r="E558" s="638" t="str">
        <f>E554</f>
        <v>Mental Health Professional or licensed bachelor’s social worker or limited-licensed bachelor’s or master's social worker acting within their scope of practice under the supervision of a Mental Health Professional who is a fully licensed master's social worker.</v>
      </c>
      <c r="F558" s="480" t="s">
        <v>665</v>
      </c>
      <c r="G558" s="479" t="s">
        <v>703</v>
      </c>
      <c r="H558" s="481" t="s">
        <v>1825</v>
      </c>
      <c r="I558" s="705" t="str">
        <f>I554</f>
        <v>Line
Professional</v>
      </c>
      <c r="J558" s="705" t="str">
        <f>J554</f>
        <v>State Plan, Healthy Michigan, EPSDT</v>
      </c>
      <c r="K558" s="638" t="s">
        <v>1805</v>
      </c>
      <c r="L558" s="638"/>
      <c r="M558" s="667" t="str">
        <f>M554</f>
        <v xml:space="preserve"> </v>
      </c>
      <c r="N558" s="667"/>
    </row>
    <row r="559" spans="1:14" ht="41.1" customHeight="1">
      <c r="A559" s="695">
        <v>96146</v>
      </c>
      <c r="B559" s="741" t="s">
        <v>130</v>
      </c>
      <c r="C559" s="694" t="s">
        <v>2664</v>
      </c>
      <c r="D559" s="712" t="s">
        <v>2178</v>
      </c>
      <c r="E559" s="636" t="s">
        <v>272</v>
      </c>
      <c r="F559" s="519" t="s">
        <v>145</v>
      </c>
      <c r="G559" s="519" t="s">
        <v>701</v>
      </c>
      <c r="H559" s="519" t="s">
        <v>1825</v>
      </c>
      <c r="I559" s="704" t="s">
        <v>148</v>
      </c>
      <c r="J559" s="704" t="s">
        <v>129</v>
      </c>
      <c r="K559" s="636" t="s">
        <v>1805</v>
      </c>
      <c r="L559" s="694"/>
      <c r="M559" s="646" t="s">
        <v>1474</v>
      </c>
      <c r="N559" s="646"/>
    </row>
    <row r="560" spans="1:14" ht="41.1" customHeight="1">
      <c r="A560" s="799">
        <f t="shared" ref="A560:A568" si="376">A559</f>
        <v>96146</v>
      </c>
      <c r="B560" s="742" t="str">
        <f t="shared" ref="B560:B568" si="377">B559</f>
        <v>Assessments
Health Psychiatric
Evaluation Psychological
testing Other assessments, tests</v>
      </c>
      <c r="C560" s="649" t="str">
        <f t="shared" ref="C560:C568" si="378">C559</f>
        <v>Psychological testing
Psychological or neuropsychological test administration, with single automated, standardized instrument via electronic platform, with automated result only</v>
      </c>
      <c r="D560" s="713" t="str">
        <f t="shared" ref="D560:D568" si="379">D559</f>
        <v>Encounter
1/day</v>
      </c>
      <c r="E560" s="649" t="str">
        <f t="shared" ref="E560:E568" si="380">E559</f>
        <v>Mental Health Professional or licensed bachelor’s social worker or limited-licensed bachelor’s or master's social worker acting within their scope of practice under the supervision of a Mental Health Professional who is a fully licensed master's social worker.</v>
      </c>
      <c r="F560" s="515" t="s">
        <v>577</v>
      </c>
      <c r="G560" s="515" t="s">
        <v>692</v>
      </c>
      <c r="H560" s="180" t="s">
        <v>1825</v>
      </c>
      <c r="I560" s="713" t="str">
        <f t="shared" ref="I560:I568" si="381">I559</f>
        <v>Line
Professional</v>
      </c>
      <c r="J560" s="713" t="str">
        <f t="shared" ref="J560:J568" si="382">J559</f>
        <v>State Plan, Healthy Michigan, EPSDT</v>
      </c>
      <c r="K560" s="649" t="s">
        <v>1805</v>
      </c>
      <c r="L560" s="649"/>
      <c r="M560" s="666" t="str">
        <f t="shared" ref="M560:M566" si="383">M559</f>
        <v xml:space="preserve"> </v>
      </c>
      <c r="N560" s="666"/>
    </row>
    <row r="561" spans="1:14" ht="41.1" customHeight="1">
      <c r="A561" s="799">
        <f t="shared" si="376"/>
        <v>96146</v>
      </c>
      <c r="B561" s="742" t="str">
        <f t="shared" si="377"/>
        <v>Assessments
Health Psychiatric
Evaluation Psychological
testing Other assessments, tests</v>
      </c>
      <c r="C561" s="649" t="str">
        <f t="shared" si="378"/>
        <v>Psychological testing
Psychological or neuropsychological test administration, with single automated, standardized instrument via electronic platform, with automated result only</v>
      </c>
      <c r="D561" s="713" t="str">
        <f t="shared" si="379"/>
        <v>Encounter
1/day</v>
      </c>
      <c r="E561" s="649"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1" s="515" t="s">
        <v>134</v>
      </c>
      <c r="G561" s="515" t="s">
        <v>698</v>
      </c>
      <c r="H561" s="515" t="s">
        <v>625</v>
      </c>
      <c r="I561" s="713" t="str">
        <f t="shared" si="381"/>
        <v>Line
Professional</v>
      </c>
      <c r="J561" s="713" t="str">
        <f t="shared" si="382"/>
        <v>State Plan, Healthy Michigan, EPSDT</v>
      </c>
      <c r="K561" s="649" t="s">
        <v>1805</v>
      </c>
      <c r="L561" s="649"/>
      <c r="M561" s="666" t="str">
        <f t="shared" si="383"/>
        <v xml:space="preserve"> </v>
      </c>
      <c r="N561" s="666"/>
    </row>
    <row r="562" spans="1:14" ht="41.1" customHeight="1">
      <c r="A562" s="799">
        <f t="shared" si="376"/>
        <v>96146</v>
      </c>
      <c r="B562" s="742" t="str">
        <f t="shared" si="377"/>
        <v>Assessments
Health Psychiatric
Evaluation Psychological
testing Other assessments, tests</v>
      </c>
      <c r="C562" s="649" t="str">
        <f t="shared" si="378"/>
        <v>Psychological testing
Psychological or neuropsychological test administration, with single automated, standardized instrument via electronic platform, with automated result only</v>
      </c>
      <c r="D562" s="713" t="str">
        <f t="shared" si="379"/>
        <v>Encounter
1/day</v>
      </c>
      <c r="E562" s="649"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2" s="515" t="s">
        <v>617</v>
      </c>
      <c r="G562" s="515" t="s">
        <v>696</v>
      </c>
      <c r="H562" s="180" t="s">
        <v>1825</v>
      </c>
      <c r="I562" s="713" t="str">
        <f t="shared" si="381"/>
        <v>Line
Professional</v>
      </c>
      <c r="J562" s="713" t="str">
        <f t="shared" si="382"/>
        <v>State Plan, Healthy Michigan, EPSDT</v>
      </c>
      <c r="K562" s="649" t="s">
        <v>1805</v>
      </c>
      <c r="L562" s="649"/>
      <c r="M562" s="666" t="str">
        <f t="shared" si="383"/>
        <v xml:space="preserve"> </v>
      </c>
      <c r="N562" s="666"/>
    </row>
    <row r="563" spans="1:14" ht="41.1" customHeight="1">
      <c r="A563" s="799">
        <f t="shared" si="376"/>
        <v>96146</v>
      </c>
      <c r="B563" s="742" t="str">
        <f t="shared" si="377"/>
        <v>Assessments
Health Psychiatric
Evaluation Psychological
testing Other assessments, tests</v>
      </c>
      <c r="C563" s="649" t="str">
        <f t="shared" si="378"/>
        <v>Psychological testing
Psychological or neuropsychological test administration, with single automated, standardized instrument via electronic platform, with automated result only</v>
      </c>
      <c r="D563" s="713" t="str">
        <f t="shared" si="379"/>
        <v>Encounter
1/day</v>
      </c>
      <c r="E563" s="649"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3" s="204" t="s">
        <v>141</v>
      </c>
      <c r="G563" s="204" t="s">
        <v>694</v>
      </c>
      <c r="H563" s="515" t="s">
        <v>625</v>
      </c>
      <c r="I563" s="713" t="str">
        <f t="shared" si="381"/>
        <v>Line
Professional</v>
      </c>
      <c r="J563" s="713" t="str">
        <f t="shared" si="382"/>
        <v>State Plan, Healthy Michigan, EPSDT</v>
      </c>
      <c r="K563" s="649" t="s">
        <v>1805</v>
      </c>
      <c r="L563" s="649"/>
      <c r="M563" s="666" t="str">
        <f t="shared" si="383"/>
        <v xml:space="preserve"> </v>
      </c>
      <c r="N563" s="666"/>
    </row>
    <row r="564" spans="1:14" ht="41.1" customHeight="1">
      <c r="A564" s="799">
        <f t="shared" si="376"/>
        <v>96146</v>
      </c>
      <c r="B564" s="742" t="str">
        <f t="shared" si="377"/>
        <v>Assessments
Health Psychiatric
Evaluation Psychological
testing Other assessments, tests</v>
      </c>
      <c r="C564" s="649" t="str">
        <f t="shared" si="378"/>
        <v>Psychological testing
Psychological or neuropsychological test administration, with single automated, standardized instrument via electronic platform, with automated result only</v>
      </c>
      <c r="D564" s="713" t="str">
        <f t="shared" si="379"/>
        <v>Encounter
1/day</v>
      </c>
      <c r="E564" s="649"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4" s="204" t="s">
        <v>143</v>
      </c>
      <c r="G564" s="204" t="s">
        <v>694</v>
      </c>
      <c r="H564" s="515" t="s">
        <v>625</v>
      </c>
      <c r="I564" s="713" t="str">
        <f t="shared" si="381"/>
        <v>Line
Professional</v>
      </c>
      <c r="J564" s="713" t="str">
        <f t="shared" si="382"/>
        <v>State Plan, Healthy Michigan, EPSDT</v>
      </c>
      <c r="K564" s="649" t="s">
        <v>1805</v>
      </c>
      <c r="L564" s="649"/>
      <c r="M564" s="666" t="str">
        <f t="shared" si="383"/>
        <v xml:space="preserve"> </v>
      </c>
      <c r="N564" s="666"/>
    </row>
    <row r="565" spans="1:14" ht="41.1" customHeight="1">
      <c r="A565" s="799">
        <f t="shared" si="376"/>
        <v>96146</v>
      </c>
      <c r="B565" s="742" t="str">
        <f t="shared" si="377"/>
        <v>Assessments
Health Psychiatric
Evaluation Psychological
testing Other assessments, tests</v>
      </c>
      <c r="C565" s="649" t="str">
        <f t="shared" si="378"/>
        <v>Psychological testing
Psychological or neuropsychological test administration, with single automated, standardized instrument via electronic platform, with automated result only</v>
      </c>
      <c r="D565" s="713" t="str">
        <f t="shared" si="379"/>
        <v>Encounter
1/day</v>
      </c>
      <c r="E565" s="649"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5" s="515" t="s">
        <v>144</v>
      </c>
      <c r="G565" s="515" t="s">
        <v>697</v>
      </c>
      <c r="H565" s="515" t="s">
        <v>625</v>
      </c>
      <c r="I565" s="713" t="str">
        <f t="shared" si="381"/>
        <v>Line
Professional</v>
      </c>
      <c r="J565" s="713" t="str">
        <f t="shared" si="382"/>
        <v>State Plan, Healthy Michigan, EPSDT</v>
      </c>
      <c r="K565" s="649" t="s">
        <v>1805</v>
      </c>
      <c r="L565" s="649"/>
      <c r="M565" s="666" t="str">
        <f t="shared" si="383"/>
        <v xml:space="preserve"> </v>
      </c>
      <c r="N565" s="666"/>
    </row>
    <row r="566" spans="1:14" ht="41.1" customHeight="1">
      <c r="A566" s="800">
        <f t="shared" si="376"/>
        <v>96146</v>
      </c>
      <c r="B566" s="798" t="str">
        <f t="shared" si="377"/>
        <v>Assessments
Health Psychiatric
Evaluation Psychological
testing Other assessments, tests</v>
      </c>
      <c r="C566" s="766" t="str">
        <f t="shared" si="378"/>
        <v>Psychological testing
Psychological or neuropsychological test administration, with single automated, standardized instrument via electronic platform, with automated result only</v>
      </c>
      <c r="D566" s="770" t="str">
        <f t="shared" si="379"/>
        <v>Encounter
1/day</v>
      </c>
      <c r="E566" s="766"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6" s="515" t="s">
        <v>134</v>
      </c>
      <c r="G566" s="515" t="s">
        <v>695</v>
      </c>
      <c r="H566" s="515" t="s">
        <v>625</v>
      </c>
      <c r="I566" s="770" t="str">
        <f t="shared" si="381"/>
        <v>Line
Professional</v>
      </c>
      <c r="J566" s="770" t="str">
        <f t="shared" si="382"/>
        <v>State Plan, Healthy Michigan, EPSDT</v>
      </c>
      <c r="K566" s="766" t="s">
        <v>1805</v>
      </c>
      <c r="L566" s="766"/>
      <c r="M566" s="666" t="str">
        <f t="shared" si="383"/>
        <v xml:space="preserve"> </v>
      </c>
      <c r="N566" s="666"/>
    </row>
    <row r="567" spans="1:14" ht="41.1" customHeight="1">
      <c r="A567" s="800">
        <f t="shared" si="376"/>
        <v>96146</v>
      </c>
      <c r="B567" s="798" t="str">
        <f t="shared" si="377"/>
        <v>Assessments
Health Psychiatric
Evaluation Psychological
testing Other assessments, tests</v>
      </c>
      <c r="C567" s="766" t="str">
        <f t="shared" si="378"/>
        <v>Psychological testing
Psychological or neuropsychological test administration, with single automated, standardized instrument via electronic platform, with automated result only</v>
      </c>
      <c r="D567" s="770" t="str">
        <f t="shared" si="379"/>
        <v>Encounter
1/day</v>
      </c>
      <c r="E567" s="766"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7" s="515" t="s">
        <v>589</v>
      </c>
      <c r="G567" s="515" t="s">
        <v>693</v>
      </c>
      <c r="H567" s="515" t="s">
        <v>625</v>
      </c>
      <c r="I567" s="770" t="str">
        <f t="shared" si="381"/>
        <v>Line
Professional</v>
      </c>
      <c r="J567" s="770" t="str">
        <f t="shared" si="382"/>
        <v>State Plan, Healthy Michigan, EPSDT</v>
      </c>
      <c r="K567" s="766" t="s">
        <v>1805</v>
      </c>
      <c r="L567" s="766"/>
      <c r="M567" s="666"/>
      <c r="N567" s="666"/>
    </row>
    <row r="568" spans="1:14" ht="41.1" customHeight="1">
      <c r="A568" s="800">
        <f t="shared" si="376"/>
        <v>96146</v>
      </c>
      <c r="B568" s="798" t="str">
        <f t="shared" si="377"/>
        <v>Assessments
Health Psychiatric
Evaluation Psychological
testing Other assessments, tests</v>
      </c>
      <c r="C568" s="766" t="str">
        <f t="shared" si="378"/>
        <v>Psychological testing
Psychological or neuropsychological test administration, with single automated, standardized instrument via electronic platform, with automated result only</v>
      </c>
      <c r="D568" s="770" t="str">
        <f t="shared" si="379"/>
        <v>Encounter
1/day</v>
      </c>
      <c r="E568" s="766"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8" s="478" t="s">
        <v>149</v>
      </c>
      <c r="G568" s="479" t="s">
        <v>703</v>
      </c>
      <c r="H568" s="480" t="s">
        <v>1825</v>
      </c>
      <c r="I568" s="770" t="str">
        <f t="shared" si="381"/>
        <v>Line
Professional</v>
      </c>
      <c r="J568" s="770" t="str">
        <f t="shared" si="382"/>
        <v>State Plan, Healthy Michigan, EPSDT</v>
      </c>
      <c r="K568" s="766" t="s">
        <v>1805</v>
      </c>
      <c r="L568" s="766"/>
      <c r="M568" s="666"/>
      <c r="N568" s="666"/>
    </row>
    <row r="569" spans="1:14" ht="41.1" customHeight="1">
      <c r="A569" s="800">
        <f>A567</f>
        <v>96146</v>
      </c>
      <c r="B569" s="798" t="str">
        <f>B567</f>
        <v>Assessments
Health Psychiatric
Evaluation Psychological
testing Other assessments, tests</v>
      </c>
      <c r="C569" s="766" t="str">
        <f>C567</f>
        <v>Psychological testing
Psychological or neuropsychological test administration, with single automated, standardized instrument via electronic platform, with automated result only</v>
      </c>
      <c r="D569" s="770" t="str">
        <f>D567</f>
        <v>Encounter
1/day</v>
      </c>
      <c r="E569" s="766" t="str">
        <f>E567</f>
        <v>Mental Health Professional or licensed bachelor’s social worker or limited-licensed bachelor’s or master's social worker acting within their scope of practice under the supervision of a Mental Health Professional who is a fully licensed master's social worker.</v>
      </c>
      <c r="F569" s="478" t="s">
        <v>140</v>
      </c>
      <c r="G569" s="479" t="s">
        <v>703</v>
      </c>
      <c r="H569" s="480" t="s">
        <v>1825</v>
      </c>
      <c r="I569" s="770" t="str">
        <f>I567</f>
        <v>Line
Professional</v>
      </c>
      <c r="J569" s="770" t="str">
        <f>J567</f>
        <v>State Plan, Healthy Michigan, EPSDT</v>
      </c>
      <c r="K569" s="766" t="s">
        <v>1805</v>
      </c>
      <c r="L569" s="766"/>
      <c r="M569" s="666"/>
      <c r="N569" s="666"/>
    </row>
    <row r="570" spans="1:14" ht="41.1" customHeight="1" thickBot="1">
      <c r="A570" s="697">
        <f>A566</f>
        <v>96146</v>
      </c>
      <c r="B570" s="740" t="str">
        <f>B566</f>
        <v>Assessments
Health Psychiatric
Evaluation Psychological
testing Other assessments, tests</v>
      </c>
      <c r="C570" s="638" t="str">
        <f>C566</f>
        <v>Psychological testing
Psychological or neuropsychological test administration, with single automated, standardized instrument via electronic platform, with automated result only</v>
      </c>
      <c r="D570" s="705" t="str">
        <f>D566</f>
        <v>Encounter
1/day</v>
      </c>
      <c r="E570" s="638" t="str">
        <f>E566</f>
        <v>Mental Health Professional or licensed bachelor’s social worker or limited-licensed bachelor’s or master's social worker acting within their scope of practice under the supervision of a Mental Health Professional who is a fully licensed master's social worker.</v>
      </c>
      <c r="F570" s="480" t="s">
        <v>665</v>
      </c>
      <c r="G570" s="479" t="s">
        <v>703</v>
      </c>
      <c r="H570" s="481" t="s">
        <v>1825</v>
      </c>
      <c r="I570" s="705" t="str">
        <f>I566</f>
        <v>Line
Professional</v>
      </c>
      <c r="J570" s="705" t="str">
        <f>J566</f>
        <v>State Plan, Healthy Michigan, EPSDT</v>
      </c>
      <c r="K570" s="638" t="s">
        <v>1805</v>
      </c>
      <c r="L570" s="638"/>
      <c r="M570" s="667" t="str">
        <f>M566</f>
        <v xml:space="preserve"> </v>
      </c>
      <c r="N570" s="667"/>
    </row>
    <row r="571" spans="1:14" ht="41.1" customHeight="1">
      <c r="A571" s="801">
        <v>96372</v>
      </c>
      <c r="B571" s="837" t="s">
        <v>326</v>
      </c>
      <c r="C571" s="819" t="s">
        <v>327</v>
      </c>
      <c r="D571" s="643" t="s">
        <v>2179</v>
      </c>
      <c r="E571" s="819" t="s">
        <v>328</v>
      </c>
      <c r="F571" s="542" t="s">
        <v>145</v>
      </c>
      <c r="G571" s="542" t="s">
        <v>701</v>
      </c>
      <c r="H571" s="560" t="s">
        <v>1825</v>
      </c>
      <c r="I571" s="809" t="s">
        <v>148</v>
      </c>
      <c r="J571" s="810" t="s">
        <v>129</v>
      </c>
      <c r="K571" s="964" t="s">
        <v>1806</v>
      </c>
      <c r="L571" s="964" t="s">
        <v>511</v>
      </c>
      <c r="M571" s="965" t="s">
        <v>1215</v>
      </c>
      <c r="N571" s="643" t="s">
        <v>2590</v>
      </c>
    </row>
    <row r="572" spans="1:14" ht="41.1" customHeight="1">
      <c r="A572" s="802">
        <f t="shared" ref="A572:E578" si="384">A571</f>
        <v>96372</v>
      </c>
      <c r="B572" s="838" t="str">
        <f t="shared" si="384"/>
        <v>Medication Administration</v>
      </c>
      <c r="C572" s="820" t="str">
        <f t="shared" si="384"/>
        <v>Report procedure code only when provided as a separate service.</v>
      </c>
      <c r="D572" s="644" t="str">
        <f t="shared" si="384"/>
        <v>Encounter
5/day</v>
      </c>
      <c r="E572" s="820" t="str">
        <f t="shared" si="384"/>
        <v>Physician, licensed physician's assistant, nurse practitioner, clinical nurse specialist, registered nurse, or a licensed practical nurse assisting a physician</v>
      </c>
      <c r="F572" s="544" t="s">
        <v>577</v>
      </c>
      <c r="G572" s="544" t="s">
        <v>692</v>
      </c>
      <c r="H572" s="561" t="s">
        <v>1825</v>
      </c>
      <c r="I572" s="644" t="str">
        <f t="shared" ref="I572:J578" si="385">I571</f>
        <v>Line
Professional</v>
      </c>
      <c r="J572" s="644" t="str">
        <f t="shared" si="385"/>
        <v>State Plan, Healthy Michigan, EPSDT</v>
      </c>
      <c r="K572" s="820" t="s">
        <v>1806</v>
      </c>
      <c r="L572" s="820" t="s">
        <v>511</v>
      </c>
      <c r="M572" s="644" t="str">
        <f t="shared" ref="M572:N578" si="386">M571</f>
        <v>Y4 - SAMHSA approved EBP for Co-occurring disorders</v>
      </c>
      <c r="N572" s="644" t="str">
        <f t="shared" si="386"/>
        <v>HH - Integrated Mental Health and Substance Abuse</v>
      </c>
    </row>
    <row r="573" spans="1:14" ht="41.1" customHeight="1">
      <c r="A573" s="802">
        <f t="shared" si="384"/>
        <v>96372</v>
      </c>
      <c r="B573" s="838" t="str">
        <f t="shared" si="384"/>
        <v>Medication Administration</v>
      </c>
      <c r="C573" s="820" t="str">
        <f t="shared" si="384"/>
        <v>Report procedure code only when provided as a separate service.</v>
      </c>
      <c r="D573" s="644" t="str">
        <f t="shared" si="384"/>
        <v>Encounter
5/day</v>
      </c>
      <c r="E573" s="820" t="str">
        <f t="shared" si="384"/>
        <v>Physician, licensed physician's assistant, nurse practitioner, clinical nurse specialist, registered nurse, or a licensed practical nurse assisting a physician</v>
      </c>
      <c r="F573" s="544" t="s">
        <v>140</v>
      </c>
      <c r="G573" s="561" t="s">
        <v>703</v>
      </c>
      <c r="H573" s="328" t="s">
        <v>1825</v>
      </c>
      <c r="I573" s="644" t="str">
        <f t="shared" si="385"/>
        <v>Line
Professional</v>
      </c>
      <c r="J573" s="644" t="str">
        <f t="shared" si="385"/>
        <v>State Plan, Healthy Michigan, EPSDT</v>
      </c>
      <c r="K573" s="820" t="s">
        <v>1806</v>
      </c>
      <c r="L573" s="820" t="s">
        <v>511</v>
      </c>
      <c r="M573" s="644" t="str">
        <f t="shared" si="386"/>
        <v>Y4 - SAMHSA approved EBP for Co-occurring disorders</v>
      </c>
      <c r="N573" s="644" t="str">
        <f t="shared" si="386"/>
        <v>HH - Integrated Mental Health and Substance Abuse</v>
      </c>
    </row>
    <row r="574" spans="1:14" ht="41.1" customHeight="1">
      <c r="A574" s="802">
        <f t="shared" si="384"/>
        <v>96372</v>
      </c>
      <c r="B574" s="838" t="str">
        <f t="shared" si="384"/>
        <v>Medication Administration</v>
      </c>
      <c r="C574" s="820" t="str">
        <f t="shared" si="384"/>
        <v>Report procedure code only when provided as a separate service.</v>
      </c>
      <c r="D574" s="644" t="str">
        <f t="shared" si="384"/>
        <v>Encounter
5/day</v>
      </c>
      <c r="E574" s="820" t="str">
        <f t="shared" si="384"/>
        <v>Physician, licensed physician's assistant, nurse practitioner, clinical nurse specialist, registered nurse, or a licensed practical nurse assisting a physician</v>
      </c>
      <c r="F574" s="561" t="s">
        <v>665</v>
      </c>
      <c r="G574" s="561" t="s">
        <v>703</v>
      </c>
      <c r="H574" s="328" t="s">
        <v>1825</v>
      </c>
      <c r="I574" s="644" t="str">
        <f t="shared" si="385"/>
        <v>Line
Professional</v>
      </c>
      <c r="J574" s="644" t="str">
        <f t="shared" si="385"/>
        <v>State Plan, Healthy Michigan, EPSDT</v>
      </c>
      <c r="K574" s="820" t="s">
        <v>1806</v>
      </c>
      <c r="L574" s="820" t="s">
        <v>511</v>
      </c>
      <c r="M574" s="644" t="str">
        <f t="shared" si="386"/>
        <v>Y4 - SAMHSA approved EBP for Co-occurring disorders</v>
      </c>
      <c r="N574" s="644" t="str">
        <f t="shared" si="386"/>
        <v>HH - Integrated Mental Health and Substance Abuse</v>
      </c>
    </row>
    <row r="575" spans="1:14" ht="41.1" customHeight="1">
      <c r="A575" s="802">
        <f t="shared" si="384"/>
        <v>96372</v>
      </c>
      <c r="B575" s="838" t="str">
        <f t="shared" si="384"/>
        <v>Medication Administration</v>
      </c>
      <c r="C575" s="820" t="str">
        <f t="shared" si="384"/>
        <v>Report procedure code only when provided as a separate service.</v>
      </c>
      <c r="D575" s="644" t="str">
        <f t="shared" si="384"/>
        <v>Encounter
5/day</v>
      </c>
      <c r="E575" s="820" t="str">
        <f t="shared" si="384"/>
        <v>Physician, licensed physician's assistant, nurse practitioner, clinical nurse specialist, registered nurse, or a licensed practical nurse assisting a physician</v>
      </c>
      <c r="F575" s="544" t="s">
        <v>149</v>
      </c>
      <c r="G575" s="544" t="s">
        <v>703</v>
      </c>
      <c r="H575" s="561" t="s">
        <v>1825</v>
      </c>
      <c r="I575" s="644" t="str">
        <f t="shared" si="385"/>
        <v>Line
Professional</v>
      </c>
      <c r="J575" s="644" t="str">
        <f t="shared" si="385"/>
        <v>State Plan, Healthy Michigan, EPSDT</v>
      </c>
      <c r="K575" s="820" t="s">
        <v>1806</v>
      </c>
      <c r="L575" s="820" t="s">
        <v>511</v>
      </c>
      <c r="M575" s="644" t="str">
        <f t="shared" si="386"/>
        <v>Y4 - SAMHSA approved EBP for Co-occurring disorders</v>
      </c>
      <c r="N575" s="644" t="str">
        <f t="shared" si="386"/>
        <v>HH - Integrated Mental Health and Substance Abuse</v>
      </c>
    </row>
    <row r="576" spans="1:14" ht="41.1" customHeight="1">
      <c r="A576" s="802">
        <f t="shared" si="384"/>
        <v>96372</v>
      </c>
      <c r="B576" s="838" t="str">
        <f t="shared" si="384"/>
        <v>Medication Administration</v>
      </c>
      <c r="C576" s="820" t="str">
        <f t="shared" si="384"/>
        <v>Report procedure code only when provided as a separate service.</v>
      </c>
      <c r="D576" s="644" t="str">
        <f t="shared" si="384"/>
        <v>Encounter
5/day</v>
      </c>
      <c r="E576" s="820" t="str">
        <f t="shared" si="384"/>
        <v>Physician, licensed physician's assistant, nurse practitioner, clinical nurse specialist, registered nurse, or a licensed practical nurse assisting a physician</v>
      </c>
      <c r="F576" s="544" t="s">
        <v>1996</v>
      </c>
      <c r="G576" s="544" t="s">
        <v>704</v>
      </c>
      <c r="H576" s="561" t="s">
        <v>1825</v>
      </c>
      <c r="I576" s="644" t="str">
        <f t="shared" si="385"/>
        <v>Line
Professional</v>
      </c>
      <c r="J576" s="644" t="str">
        <f t="shared" si="385"/>
        <v>State Plan, Healthy Michigan, EPSDT</v>
      </c>
      <c r="K576" s="820" t="s">
        <v>1806</v>
      </c>
      <c r="L576" s="820" t="s">
        <v>511</v>
      </c>
      <c r="M576" s="644" t="str">
        <f t="shared" si="386"/>
        <v>Y4 - SAMHSA approved EBP for Co-occurring disorders</v>
      </c>
      <c r="N576" s="644" t="str">
        <f t="shared" si="386"/>
        <v>HH - Integrated Mental Health and Substance Abuse</v>
      </c>
    </row>
    <row r="577" spans="1:14" ht="41.1" customHeight="1">
      <c r="A577" s="802">
        <f>A575</f>
        <v>96372</v>
      </c>
      <c r="B577" s="838" t="str">
        <f>B575</f>
        <v>Medication Administration</v>
      </c>
      <c r="C577" s="820" t="str">
        <f>C575</f>
        <v>Report procedure code only when provided as a separate service.</v>
      </c>
      <c r="D577" s="644" t="str">
        <f>D575</f>
        <v>Encounter
5/day</v>
      </c>
      <c r="E577" s="820" t="str">
        <f>E575</f>
        <v>Physician, licensed physician's assistant, nurse practitioner, clinical nurse specialist, registered nurse, or a licensed practical nurse assisting a physician</v>
      </c>
      <c r="F577" s="544" t="s">
        <v>617</v>
      </c>
      <c r="G577" s="544" t="s">
        <v>696</v>
      </c>
      <c r="H577" s="544" t="s">
        <v>1825</v>
      </c>
      <c r="I577" s="644" t="str">
        <f>I575</f>
        <v>Line
Professional</v>
      </c>
      <c r="J577" s="644" t="str">
        <f>J575</f>
        <v>State Plan, Healthy Michigan, EPSDT</v>
      </c>
      <c r="K577" s="820" t="s">
        <v>1806</v>
      </c>
      <c r="L577" s="820" t="s">
        <v>511</v>
      </c>
      <c r="M577" s="644" t="str">
        <f>M575</f>
        <v>Y4 - SAMHSA approved EBP for Co-occurring disorders</v>
      </c>
      <c r="N577" s="644" t="str">
        <f>N575</f>
        <v>HH - Integrated Mental Health and Substance Abuse</v>
      </c>
    </row>
    <row r="578" spans="1:14" ht="41.1" customHeight="1" thickBot="1">
      <c r="A578" s="803">
        <f t="shared" si="384"/>
        <v>96372</v>
      </c>
      <c r="B578" s="839" t="str">
        <f t="shared" si="384"/>
        <v>Medication Administration</v>
      </c>
      <c r="C578" s="821" t="str">
        <f t="shared" si="384"/>
        <v>Report procedure code only when provided as a separate service.</v>
      </c>
      <c r="D578" s="645" t="str">
        <f t="shared" si="384"/>
        <v>Encounter
5/day</v>
      </c>
      <c r="E578" s="821" t="str">
        <f t="shared" si="384"/>
        <v>Physician, licensed physician's assistant, nurse practitioner, clinical nurse specialist, registered nurse, or a licensed practical nurse assisting a physician</v>
      </c>
      <c r="F578" s="608" t="s">
        <v>730</v>
      </c>
      <c r="G578" s="608" t="s">
        <v>699</v>
      </c>
      <c r="H578" s="608" t="s">
        <v>1825</v>
      </c>
      <c r="I578" s="645" t="str">
        <f t="shared" si="385"/>
        <v>Line
Professional</v>
      </c>
      <c r="J578" s="645" t="str">
        <f t="shared" si="385"/>
        <v>State Plan, Healthy Michigan, EPSDT</v>
      </c>
      <c r="K578" s="821" t="s">
        <v>1806</v>
      </c>
      <c r="L578" s="821" t="s">
        <v>511</v>
      </c>
      <c r="M578" s="645" t="str">
        <f t="shared" si="386"/>
        <v>Y4 - SAMHSA approved EBP for Co-occurring disorders</v>
      </c>
      <c r="N578" s="645" t="str">
        <f t="shared" si="386"/>
        <v>HH - Integrated Mental Health and Substance Abuse</v>
      </c>
    </row>
    <row r="579" spans="1:14" ht="26.45" customHeight="1">
      <c r="A579" s="831">
        <v>96372</v>
      </c>
      <c r="B579" s="806" t="s">
        <v>326</v>
      </c>
      <c r="C579" s="845" t="s">
        <v>327</v>
      </c>
      <c r="D579" s="828" t="s">
        <v>2179</v>
      </c>
      <c r="E579" s="845" t="s">
        <v>328</v>
      </c>
      <c r="F579" s="496" t="s">
        <v>145</v>
      </c>
      <c r="G579" s="496" t="s">
        <v>701</v>
      </c>
      <c r="H579" s="496" t="s">
        <v>1825</v>
      </c>
      <c r="I579" s="828" t="s">
        <v>148</v>
      </c>
      <c r="J579" s="828" t="s">
        <v>129</v>
      </c>
      <c r="K579" s="845" t="s">
        <v>1806</v>
      </c>
      <c r="L579" s="845" t="s">
        <v>511</v>
      </c>
      <c r="M579" s="828" t="s">
        <v>1215</v>
      </c>
      <c r="N579" s="828" t="s">
        <v>2590</v>
      </c>
    </row>
    <row r="580" spans="1:14" ht="26.45" customHeight="1">
      <c r="A580" s="832">
        <f t="shared" ref="A580:A586" si="387">A579</f>
        <v>96372</v>
      </c>
      <c r="B580" s="807" t="str">
        <f t="shared" ref="B580:B586" si="388">B579</f>
        <v>Medication Administration</v>
      </c>
      <c r="C580" s="846" t="str">
        <f t="shared" ref="C580:C586" si="389">C579</f>
        <v>Report procedure code only when provided as a separate service.</v>
      </c>
      <c r="D580" s="829" t="str">
        <f t="shared" ref="D580:D586" si="390">D579</f>
        <v>Encounter
5/day</v>
      </c>
      <c r="E580" s="846" t="str">
        <f t="shared" ref="E580:E586" si="391">E579</f>
        <v>Physician, licensed physician's assistant, nurse practitioner, clinical nurse specialist, registered nurse, or a licensed practical nurse assisting a physician</v>
      </c>
      <c r="F580" s="497" t="s">
        <v>577</v>
      </c>
      <c r="G580" s="497" t="s">
        <v>692</v>
      </c>
      <c r="H580" s="497" t="s">
        <v>1825</v>
      </c>
      <c r="I580" s="829" t="str">
        <f t="shared" ref="I580:I586" si="392">I579</f>
        <v>Line
Professional</v>
      </c>
      <c r="J580" s="829" t="str">
        <f t="shared" ref="J580:J586" si="393">J579</f>
        <v>State Plan, Healthy Michigan, EPSDT</v>
      </c>
      <c r="K580" s="846" t="s">
        <v>1806</v>
      </c>
      <c r="L580" s="846" t="s">
        <v>511</v>
      </c>
      <c r="M580" s="829" t="str">
        <f t="shared" ref="M580:M586" si="394">M579</f>
        <v>Y4 - SAMHSA approved EBP for Co-occurring disorders</v>
      </c>
      <c r="N580" s="829" t="str">
        <f t="shared" ref="N580:N586" si="395">N579</f>
        <v>HH - Integrated Mental Health and Substance Abuse</v>
      </c>
    </row>
    <row r="581" spans="1:14" ht="26.45" customHeight="1">
      <c r="A581" s="832">
        <f t="shared" si="387"/>
        <v>96372</v>
      </c>
      <c r="B581" s="807" t="str">
        <f t="shared" si="388"/>
        <v>Medication Administration</v>
      </c>
      <c r="C581" s="846" t="str">
        <f t="shared" si="389"/>
        <v>Report procedure code only when provided as a separate service.</v>
      </c>
      <c r="D581" s="829" t="str">
        <f t="shared" si="390"/>
        <v>Encounter
5/day</v>
      </c>
      <c r="E581" s="846" t="str">
        <f t="shared" si="391"/>
        <v>Physician, licensed physician's assistant, nurse practitioner, clinical nurse specialist, registered nurse, or a licensed practical nurse assisting a physician</v>
      </c>
      <c r="F581" s="497" t="s">
        <v>140</v>
      </c>
      <c r="G581" s="497" t="s">
        <v>703</v>
      </c>
      <c r="H581" s="497" t="s">
        <v>1825</v>
      </c>
      <c r="I581" s="829" t="str">
        <f t="shared" si="392"/>
        <v>Line
Professional</v>
      </c>
      <c r="J581" s="829" t="str">
        <f t="shared" si="393"/>
        <v>State Plan, Healthy Michigan, EPSDT</v>
      </c>
      <c r="K581" s="846" t="s">
        <v>1806</v>
      </c>
      <c r="L581" s="846" t="s">
        <v>511</v>
      </c>
      <c r="M581" s="829" t="str">
        <f t="shared" si="394"/>
        <v>Y4 - SAMHSA approved EBP for Co-occurring disorders</v>
      </c>
      <c r="N581" s="829" t="str">
        <f t="shared" si="395"/>
        <v>HH - Integrated Mental Health and Substance Abuse</v>
      </c>
    </row>
    <row r="582" spans="1:14" ht="26.45" customHeight="1">
      <c r="A582" s="832">
        <f t="shared" si="387"/>
        <v>96372</v>
      </c>
      <c r="B582" s="807" t="str">
        <f t="shared" si="388"/>
        <v>Medication Administration</v>
      </c>
      <c r="C582" s="846" t="str">
        <f t="shared" si="389"/>
        <v>Report procedure code only when provided as a separate service.</v>
      </c>
      <c r="D582" s="829" t="str">
        <f t="shared" si="390"/>
        <v>Encounter
5/day</v>
      </c>
      <c r="E582" s="846" t="str">
        <f t="shared" si="391"/>
        <v>Physician, licensed physician's assistant, nurse practitioner, clinical nurse specialist, registered nurse, or a licensed practical nurse assisting a physician</v>
      </c>
      <c r="F582" s="497" t="s">
        <v>665</v>
      </c>
      <c r="G582" s="497" t="s">
        <v>703</v>
      </c>
      <c r="H582" s="497" t="s">
        <v>1825</v>
      </c>
      <c r="I582" s="829" t="str">
        <f t="shared" si="392"/>
        <v>Line
Professional</v>
      </c>
      <c r="J582" s="829" t="str">
        <f t="shared" si="393"/>
        <v>State Plan, Healthy Michigan, EPSDT</v>
      </c>
      <c r="K582" s="846" t="s">
        <v>1806</v>
      </c>
      <c r="L582" s="846" t="s">
        <v>511</v>
      </c>
      <c r="M582" s="829" t="str">
        <f t="shared" si="394"/>
        <v>Y4 - SAMHSA approved EBP for Co-occurring disorders</v>
      </c>
      <c r="N582" s="829" t="str">
        <f t="shared" si="395"/>
        <v>HH - Integrated Mental Health and Substance Abuse</v>
      </c>
    </row>
    <row r="583" spans="1:14" ht="26.25" customHeight="1">
      <c r="A583" s="832">
        <f t="shared" si="387"/>
        <v>96372</v>
      </c>
      <c r="B583" s="807" t="str">
        <f t="shared" si="388"/>
        <v>Medication Administration</v>
      </c>
      <c r="C583" s="846" t="str">
        <f t="shared" si="389"/>
        <v>Report procedure code only when provided as a separate service.</v>
      </c>
      <c r="D583" s="829" t="str">
        <f t="shared" si="390"/>
        <v>Encounter
5/day</v>
      </c>
      <c r="E583" s="846" t="str">
        <f t="shared" si="391"/>
        <v>Physician, licensed physician's assistant, nurse practitioner, clinical nurse specialist, registered nurse, or a licensed practical nurse assisting a physician</v>
      </c>
      <c r="F583" s="497" t="s">
        <v>149</v>
      </c>
      <c r="G583" s="497" t="s">
        <v>703</v>
      </c>
      <c r="H583" s="497" t="s">
        <v>1825</v>
      </c>
      <c r="I583" s="829" t="str">
        <f t="shared" si="392"/>
        <v>Line
Professional</v>
      </c>
      <c r="J583" s="829" t="str">
        <f t="shared" si="393"/>
        <v>State Plan, Healthy Michigan, EPSDT</v>
      </c>
      <c r="K583" s="846" t="s">
        <v>1806</v>
      </c>
      <c r="L583" s="846" t="s">
        <v>511</v>
      </c>
      <c r="M583" s="829" t="str">
        <f t="shared" si="394"/>
        <v>Y4 - SAMHSA approved EBP for Co-occurring disorders</v>
      </c>
      <c r="N583" s="829" t="str">
        <f t="shared" si="395"/>
        <v>HH - Integrated Mental Health and Substance Abuse</v>
      </c>
    </row>
    <row r="584" spans="1:14" ht="26.25" customHeight="1">
      <c r="A584" s="832">
        <f t="shared" si="387"/>
        <v>96372</v>
      </c>
      <c r="B584" s="807" t="str">
        <f t="shared" si="388"/>
        <v>Medication Administration</v>
      </c>
      <c r="C584" s="846" t="str">
        <f t="shared" si="389"/>
        <v>Report procedure code only when provided as a separate service.</v>
      </c>
      <c r="D584" s="829" t="str">
        <f t="shared" si="390"/>
        <v>Encounter
5/day</v>
      </c>
      <c r="E584" s="846" t="str">
        <f t="shared" si="391"/>
        <v>Physician, licensed physician's assistant, nurse practitioner, clinical nurse specialist, registered nurse, or a licensed practical nurse assisting a physician</v>
      </c>
      <c r="F584" s="497" t="s">
        <v>1996</v>
      </c>
      <c r="G584" s="497" t="s">
        <v>704</v>
      </c>
      <c r="H584" s="497" t="s">
        <v>1825</v>
      </c>
      <c r="I584" s="829" t="str">
        <f t="shared" si="392"/>
        <v>Line
Professional</v>
      </c>
      <c r="J584" s="829" t="str">
        <f t="shared" si="393"/>
        <v>State Plan, Healthy Michigan, EPSDT</v>
      </c>
      <c r="K584" s="846" t="s">
        <v>1806</v>
      </c>
      <c r="L584" s="846" t="s">
        <v>511</v>
      </c>
      <c r="M584" s="829" t="str">
        <f t="shared" si="394"/>
        <v>Y4 - SAMHSA approved EBP for Co-occurring disorders</v>
      </c>
      <c r="N584" s="829" t="str">
        <f t="shared" si="395"/>
        <v>HH - Integrated Mental Health and Substance Abuse</v>
      </c>
    </row>
    <row r="585" spans="1:14" ht="26.45" customHeight="1">
      <c r="A585" s="832">
        <f>A583</f>
        <v>96372</v>
      </c>
      <c r="B585" s="807" t="str">
        <f>B583</f>
        <v>Medication Administration</v>
      </c>
      <c r="C585" s="846" t="str">
        <f>C583</f>
        <v>Report procedure code only when provided as a separate service.</v>
      </c>
      <c r="D585" s="829" t="str">
        <f>D583</f>
        <v>Encounter
5/day</v>
      </c>
      <c r="E585" s="846" t="str">
        <f>E583</f>
        <v>Physician, licensed physician's assistant, nurse practitioner, clinical nurse specialist, registered nurse, or a licensed practical nurse assisting a physician</v>
      </c>
      <c r="F585" s="497" t="s">
        <v>617</v>
      </c>
      <c r="G585" s="497" t="s">
        <v>696</v>
      </c>
      <c r="H585" s="497" t="s">
        <v>1825</v>
      </c>
      <c r="I585" s="829" t="str">
        <f>I583</f>
        <v>Line
Professional</v>
      </c>
      <c r="J585" s="829" t="str">
        <f>J583</f>
        <v>State Plan, Healthy Michigan, EPSDT</v>
      </c>
      <c r="K585" s="846" t="s">
        <v>1806</v>
      </c>
      <c r="L585" s="846" t="s">
        <v>511</v>
      </c>
      <c r="M585" s="829" t="str">
        <f>M583</f>
        <v>Y4 - SAMHSA approved EBP for Co-occurring disorders</v>
      </c>
      <c r="N585" s="829" t="str">
        <f>N583</f>
        <v>HH - Integrated Mental Health and Substance Abuse</v>
      </c>
    </row>
    <row r="586" spans="1:14" ht="27" customHeight="1" thickBot="1">
      <c r="A586" s="833">
        <f t="shared" si="387"/>
        <v>96372</v>
      </c>
      <c r="B586" s="808" t="str">
        <f t="shared" si="388"/>
        <v>Medication Administration</v>
      </c>
      <c r="C586" s="847" t="str">
        <f t="shared" si="389"/>
        <v>Report procedure code only when provided as a separate service.</v>
      </c>
      <c r="D586" s="830" t="str">
        <f t="shared" si="390"/>
        <v>Encounter
5/day</v>
      </c>
      <c r="E586" s="847" t="str">
        <f t="shared" si="391"/>
        <v>Physician, licensed physician's assistant, nurse practitioner, clinical nurse specialist, registered nurse, or a licensed practical nurse assisting a physician</v>
      </c>
      <c r="F586" s="488" t="s">
        <v>730</v>
      </c>
      <c r="G586" s="488" t="s">
        <v>699</v>
      </c>
      <c r="H586" s="488" t="s">
        <v>1825</v>
      </c>
      <c r="I586" s="830" t="str">
        <f t="shared" si="392"/>
        <v>Line
Professional</v>
      </c>
      <c r="J586" s="830" t="str">
        <f t="shared" si="393"/>
        <v>State Plan, Healthy Michigan, EPSDT</v>
      </c>
      <c r="K586" s="847" t="s">
        <v>1806</v>
      </c>
      <c r="L586" s="847" t="s">
        <v>511</v>
      </c>
      <c r="M586" s="830" t="str">
        <f t="shared" si="394"/>
        <v>Y4 - SAMHSA approved EBP for Co-occurring disorders</v>
      </c>
      <c r="N586" s="830" t="str">
        <f t="shared" si="395"/>
        <v>HH - Integrated Mental Health and Substance Abuse</v>
      </c>
    </row>
    <row r="587" spans="1:14" ht="35.25" customHeight="1">
      <c r="A587" s="732">
        <v>97110</v>
      </c>
      <c r="B587" s="741" t="s">
        <v>337</v>
      </c>
      <c r="C587" s="636" t="s">
        <v>339</v>
      </c>
      <c r="D587" s="704" t="s">
        <v>514</v>
      </c>
      <c r="E587" s="636" t="s">
        <v>685</v>
      </c>
      <c r="F587" s="519" t="s">
        <v>689</v>
      </c>
      <c r="G587" s="519" t="s">
        <v>716</v>
      </c>
      <c r="H587" s="30" t="s">
        <v>659</v>
      </c>
      <c r="I587" s="704" t="s">
        <v>148</v>
      </c>
      <c r="J587" s="704" t="s">
        <v>129</v>
      </c>
      <c r="K587" s="636" t="s">
        <v>1806</v>
      </c>
      <c r="L587" s="636" t="s">
        <v>515</v>
      </c>
      <c r="M587" s="646" t="s">
        <v>1474</v>
      </c>
      <c r="N587" s="646" t="s">
        <v>1474</v>
      </c>
    </row>
    <row r="588" spans="1:14" ht="36.75" customHeight="1">
      <c r="A588" s="733">
        <v>97110</v>
      </c>
      <c r="B588" s="739" t="s">
        <v>337</v>
      </c>
      <c r="C588" s="642" t="s">
        <v>339</v>
      </c>
      <c r="D588" s="735" t="s">
        <v>514</v>
      </c>
      <c r="E588" s="642" t="s">
        <v>685</v>
      </c>
      <c r="F588" s="515" t="s">
        <v>591</v>
      </c>
      <c r="G588" s="285" t="s">
        <v>694</v>
      </c>
      <c r="H588" s="285" t="s">
        <v>659</v>
      </c>
      <c r="I588" s="735" t="s">
        <v>148</v>
      </c>
      <c r="J588" s="735" t="s">
        <v>129</v>
      </c>
      <c r="K588" s="642" t="s">
        <v>1806</v>
      </c>
      <c r="L588" s="642" t="s">
        <v>515</v>
      </c>
      <c r="M588" s="647"/>
      <c r="N588" s="647"/>
    </row>
    <row r="589" spans="1:14" ht="35.25" customHeight="1">
      <c r="A589" s="733">
        <f>A587</f>
        <v>97110</v>
      </c>
      <c r="B589" s="739" t="str">
        <f>B587</f>
        <v>Occupational Therapy</v>
      </c>
      <c r="C589" s="642" t="str">
        <f>C587</f>
        <v>OT individual</v>
      </c>
      <c r="D589" s="735" t="str">
        <f>D587</f>
        <v>Refer to code descriptions – some are per 15 minutes, some per encounter
DT:
15 min units= 40/day
Hour units= 10/day
Encounters= 1/day</v>
      </c>
      <c r="E589" s="642" t="str">
        <f>E587</f>
        <v>Services provided by an occupational therapist currently licensed by the State of Michigan or an occupational therapy assistant supervised by a licensed occupational therapist.</v>
      </c>
      <c r="F589" s="478" t="s">
        <v>591</v>
      </c>
      <c r="G589" s="479" t="s">
        <v>695</v>
      </c>
      <c r="H589" s="479" t="s">
        <v>659</v>
      </c>
      <c r="I589" s="735" t="str">
        <f t="shared" ref="I589:N589" si="396">I587</f>
        <v>Line
Professional</v>
      </c>
      <c r="J589" s="735" t="str">
        <f t="shared" si="396"/>
        <v>State Plan, Healthy Michigan, EPSDT</v>
      </c>
      <c r="K589" s="642" t="str">
        <f t="shared" si="396"/>
        <v/>
      </c>
      <c r="L589" s="642" t="str">
        <f t="shared" si="39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89" s="647" t="str">
        <f t="shared" si="396"/>
        <v xml:space="preserve"> </v>
      </c>
      <c r="N589" s="647" t="str">
        <f t="shared" si="396"/>
        <v xml:space="preserve"> </v>
      </c>
    </row>
    <row r="590" spans="1:14" ht="32.25" customHeight="1">
      <c r="A590" s="733">
        <f>A587</f>
        <v>97110</v>
      </c>
      <c r="B590" s="742" t="str">
        <f>B587</f>
        <v>Occupational Therapy</v>
      </c>
      <c r="C590" s="649" t="str">
        <f>C587</f>
        <v>OT individual</v>
      </c>
      <c r="D590" s="713" t="str">
        <f>D587</f>
        <v>Refer to code descriptions – some are per 15 minutes, some per encounter
DT:
15 min units= 40/day
Hour units= 10/day
Encounters= 1/day</v>
      </c>
      <c r="E590" s="649" t="str">
        <f>E587</f>
        <v>Services provided by an occupational therapist currently licensed by the State of Michigan or an occupational therapy assistant supervised by a licensed occupational therapist.</v>
      </c>
      <c r="F590" s="515" t="s">
        <v>591</v>
      </c>
      <c r="G590" s="515" t="s">
        <v>693</v>
      </c>
      <c r="H590" s="180" t="s">
        <v>659</v>
      </c>
      <c r="I590" s="713" t="str">
        <f>I587</f>
        <v>Line
Professional</v>
      </c>
      <c r="J590" s="713" t="str">
        <f>J587</f>
        <v>State Plan, Healthy Michigan, EPSDT</v>
      </c>
      <c r="K590" s="649" t="s">
        <v>1806</v>
      </c>
      <c r="L590" s="649" t="s">
        <v>515</v>
      </c>
      <c r="M590" s="648" t="str">
        <f>M587</f>
        <v xml:space="preserve"> </v>
      </c>
      <c r="N590" s="648" t="str">
        <f>N587</f>
        <v xml:space="preserve"> </v>
      </c>
    </row>
    <row r="591" spans="1:14" ht="62.25" customHeight="1">
      <c r="A591" s="733">
        <f t="shared" ref="A591" si="397">A590</f>
        <v>97110</v>
      </c>
      <c r="B591" s="739" t="s">
        <v>353</v>
      </c>
      <c r="C591" s="642" t="s">
        <v>355</v>
      </c>
      <c r="D591" s="735" t="s">
        <v>536</v>
      </c>
      <c r="E591" s="642" t="s">
        <v>686</v>
      </c>
      <c r="F591" s="551" t="s">
        <v>592</v>
      </c>
      <c r="G591" s="551" t="s">
        <v>693</v>
      </c>
      <c r="H591" s="551" t="s">
        <v>659</v>
      </c>
      <c r="I591" s="735" t="s">
        <v>148</v>
      </c>
      <c r="J591" s="735" t="s">
        <v>129</v>
      </c>
      <c r="K591" s="642" t="s">
        <v>1806</v>
      </c>
      <c r="L591" s="642" t="s">
        <v>535</v>
      </c>
      <c r="M591" s="647" t="s">
        <v>1474</v>
      </c>
      <c r="N591" s="647" t="s">
        <v>1474</v>
      </c>
    </row>
    <row r="592" spans="1:14" ht="62.25" customHeight="1">
      <c r="A592" s="733">
        <f>A591</f>
        <v>97110</v>
      </c>
      <c r="B592" s="724" t="str">
        <f>B591</f>
        <v>Physical Therapy</v>
      </c>
      <c r="C592" s="637" t="str">
        <f>C591</f>
        <v>PT individual</v>
      </c>
      <c r="D592" s="652" t="str">
        <f>D591</f>
        <v>Refer to code descriptions – some are per 15 minutes, some per encounter
DT:
15 min units = 40/day
30 min units = 20/day
Encounters= 1/day</v>
      </c>
      <c r="E592" s="637" t="str">
        <f>E591</f>
        <v>Activities performed by a licensed (by State of Michigan) physical therapist or a physical therapy assistant supervised by a licensed physical therapist</v>
      </c>
      <c r="F592" s="551" t="s">
        <v>592</v>
      </c>
      <c r="G592" s="281" t="s">
        <v>694</v>
      </c>
      <c r="H592" s="281" t="s">
        <v>659</v>
      </c>
      <c r="I592" s="652" t="str">
        <f t="shared" ref="I592:N593" si="398">I591</f>
        <v>Line
Professional</v>
      </c>
      <c r="J592" s="652" t="str">
        <f t="shared" si="398"/>
        <v>State Plan, Healthy Michigan, EPSDT</v>
      </c>
      <c r="K592" s="637" t="str">
        <f t="shared" si="398"/>
        <v/>
      </c>
      <c r="L592" s="637" t="str">
        <f t="shared" si="39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92" s="647" t="str">
        <f t="shared" si="398"/>
        <v xml:space="preserve"> </v>
      </c>
      <c r="N592" s="647" t="str">
        <f t="shared" si="398"/>
        <v xml:space="preserve"> </v>
      </c>
    </row>
    <row r="593" spans="1:14" ht="62.25" customHeight="1">
      <c r="A593" s="733">
        <f>A590</f>
        <v>97110</v>
      </c>
      <c r="B593" s="724" t="str">
        <f>B592</f>
        <v>Physical Therapy</v>
      </c>
      <c r="C593" s="637" t="str">
        <f>C592</f>
        <v>PT individual</v>
      </c>
      <c r="D593" s="652" t="str">
        <f>D592</f>
        <v>Refer to code descriptions – some are per 15 minutes, some per encounter
DT:
15 min units = 40/day
30 min units = 20/day
Encounters= 1/day</v>
      </c>
      <c r="E593" s="637" t="str">
        <f>E592</f>
        <v>Activities performed by a licensed (by State of Michigan) physical therapist or a physical therapy assistant supervised by a licensed physical therapist</v>
      </c>
      <c r="F593" s="504" t="s">
        <v>592</v>
      </c>
      <c r="G593" s="281" t="s">
        <v>695</v>
      </c>
      <c r="H593" s="281" t="s">
        <v>659</v>
      </c>
      <c r="I593" s="652" t="str">
        <f t="shared" si="398"/>
        <v>Line
Professional</v>
      </c>
      <c r="J593" s="652" t="str">
        <f t="shared" si="398"/>
        <v>State Plan, Healthy Michigan, EPSDT</v>
      </c>
      <c r="K593" s="637"/>
      <c r="L593" s="637" t="str">
        <f t="shared" si="39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93" s="647"/>
      <c r="N593" s="647"/>
    </row>
    <row r="594" spans="1:14" ht="67.5" customHeight="1" thickBot="1">
      <c r="A594" s="734">
        <f>A591</f>
        <v>97110</v>
      </c>
      <c r="B594" s="740" t="str">
        <f>B591</f>
        <v>Physical Therapy</v>
      </c>
      <c r="C594" s="638" t="str">
        <f>C591</f>
        <v>PT individual</v>
      </c>
      <c r="D594" s="705" t="str">
        <f>D591</f>
        <v>Refer to code descriptions – some are per 15 minutes, some per encounter
DT:
15 min units = 40/day
30 min units = 20/day
Encounters= 1/day</v>
      </c>
      <c r="E594" s="638" t="str">
        <f>E591</f>
        <v>Activities performed by a licensed (by State of Michigan) physical therapist or a physical therapy assistant supervised by a licensed physical therapist</v>
      </c>
      <c r="F594" s="517" t="s">
        <v>682</v>
      </c>
      <c r="G594" s="517" t="s">
        <v>702</v>
      </c>
      <c r="H594" s="517" t="s">
        <v>659</v>
      </c>
      <c r="I594" s="705" t="str">
        <f>I591</f>
        <v>Line
Professional</v>
      </c>
      <c r="J594" s="705" t="str">
        <f>J591</f>
        <v>State Plan, Healthy Michigan, EPSDT</v>
      </c>
      <c r="K594" s="638" t="s">
        <v>1806</v>
      </c>
      <c r="L594" s="638" t="s">
        <v>535</v>
      </c>
      <c r="M594" s="667" t="str">
        <f>M591</f>
        <v xml:space="preserve"> </v>
      </c>
      <c r="N594" s="667" t="str">
        <f>N591</f>
        <v xml:space="preserve"> </v>
      </c>
    </row>
    <row r="595" spans="1:14" ht="63" customHeight="1">
      <c r="A595" s="732">
        <v>97112</v>
      </c>
      <c r="B595" s="741" t="s">
        <v>337</v>
      </c>
      <c r="C595" s="636" t="s">
        <v>339</v>
      </c>
      <c r="D595" s="704" t="s">
        <v>514</v>
      </c>
      <c r="E595" s="636" t="s">
        <v>685</v>
      </c>
      <c r="F595" s="519" t="s">
        <v>689</v>
      </c>
      <c r="G595" s="519" t="s">
        <v>716</v>
      </c>
      <c r="H595" s="30" t="s">
        <v>659</v>
      </c>
      <c r="I595" s="704" t="s">
        <v>148</v>
      </c>
      <c r="J595" s="704" t="s">
        <v>129</v>
      </c>
      <c r="K595" s="636" t="s">
        <v>1806</v>
      </c>
      <c r="L595" s="636" t="s">
        <v>515</v>
      </c>
      <c r="M595" s="646" t="s">
        <v>1474</v>
      </c>
      <c r="N595" s="646" t="s">
        <v>1474</v>
      </c>
    </row>
    <row r="596" spans="1:14" ht="63" customHeight="1">
      <c r="A596" s="733">
        <f t="shared" ref="A596:E597" si="399">A595</f>
        <v>97112</v>
      </c>
      <c r="B596" s="739" t="str">
        <f t="shared" si="399"/>
        <v>Occupational Therapy</v>
      </c>
      <c r="C596" s="642" t="str">
        <f t="shared" si="399"/>
        <v>OT individual</v>
      </c>
      <c r="D596" s="735" t="str">
        <f t="shared" si="399"/>
        <v>Refer to code descriptions – some are per 15 minutes, some per encounter
DT:
15 min units= 40/day
Hour units= 10/day
Encounters= 1/day</v>
      </c>
      <c r="E596" s="642" t="str">
        <f t="shared" si="399"/>
        <v>Services provided by an occupational therapist currently licensed by the State of Michigan or an occupational therapy assistant supervised by a licensed occupational therapist.</v>
      </c>
      <c r="F596" s="515" t="s">
        <v>591</v>
      </c>
      <c r="G596" s="285" t="s">
        <v>694</v>
      </c>
      <c r="H596" s="285" t="s">
        <v>659</v>
      </c>
      <c r="I596" s="735" t="str">
        <f t="shared" ref="I596:N597" si="400">I595</f>
        <v>Line
Professional</v>
      </c>
      <c r="J596" s="735" t="str">
        <f t="shared" si="400"/>
        <v>State Plan, Healthy Michigan, EPSDT</v>
      </c>
      <c r="K596" s="642" t="str">
        <f t="shared" si="400"/>
        <v/>
      </c>
      <c r="L596" s="642" t="str">
        <f t="shared" si="40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96" s="647" t="str">
        <f t="shared" si="400"/>
        <v xml:space="preserve"> </v>
      </c>
      <c r="N596" s="647" t="str">
        <f t="shared" si="400"/>
        <v xml:space="preserve"> </v>
      </c>
    </row>
    <row r="597" spans="1:14" ht="51.75" customHeight="1">
      <c r="A597" s="733">
        <f t="shared" si="399"/>
        <v>97112</v>
      </c>
      <c r="B597" s="739" t="str">
        <f t="shared" si="399"/>
        <v>Occupational Therapy</v>
      </c>
      <c r="C597" s="642" t="str">
        <f t="shared" si="399"/>
        <v>OT individual</v>
      </c>
      <c r="D597" s="735" t="str">
        <f t="shared" si="399"/>
        <v>Refer to code descriptions – some are per 15 minutes, some per encounter
DT:
15 min units= 40/day
Hour units= 10/day
Encounters= 1/day</v>
      </c>
      <c r="E597" s="642" t="str">
        <f t="shared" si="399"/>
        <v>Services provided by an occupational therapist currently licensed by the State of Michigan or an occupational therapy assistant supervised by a licensed occupational therapist.</v>
      </c>
      <c r="F597" s="478" t="s">
        <v>591</v>
      </c>
      <c r="G597" s="479" t="s">
        <v>695</v>
      </c>
      <c r="H597" s="479" t="s">
        <v>659</v>
      </c>
      <c r="I597" s="735" t="str">
        <f t="shared" si="400"/>
        <v>Line
Professional</v>
      </c>
      <c r="J597" s="735" t="str">
        <f t="shared" si="400"/>
        <v>State Plan, Healthy Michigan, EPSDT</v>
      </c>
      <c r="K597" s="642" t="str">
        <f t="shared" si="400"/>
        <v/>
      </c>
      <c r="L597" s="642" t="str">
        <f t="shared" si="40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97" s="647"/>
      <c r="N597" s="647"/>
    </row>
    <row r="598" spans="1:14" ht="62.25" customHeight="1">
      <c r="A598" s="733">
        <f>A595</f>
        <v>97112</v>
      </c>
      <c r="B598" s="742" t="str">
        <f>B595</f>
        <v>Occupational Therapy</v>
      </c>
      <c r="C598" s="649" t="str">
        <f>C595</f>
        <v>OT individual</v>
      </c>
      <c r="D598" s="713" t="str">
        <f>D595</f>
        <v>Refer to code descriptions – some are per 15 minutes, some per encounter
DT:
15 min units= 40/day
Hour units= 10/day
Encounters= 1/day</v>
      </c>
      <c r="E598" s="649" t="str">
        <f>E595</f>
        <v>Services provided by an occupational therapist currently licensed by the State of Michigan or an occupational therapy assistant supervised by a licensed occupational therapist.</v>
      </c>
      <c r="F598" s="515" t="s">
        <v>591</v>
      </c>
      <c r="G598" s="515" t="s">
        <v>693</v>
      </c>
      <c r="H598" s="180" t="s">
        <v>659</v>
      </c>
      <c r="I598" s="713" t="str">
        <f>I595</f>
        <v>Line
Professional</v>
      </c>
      <c r="J598" s="713" t="str">
        <f>J595</f>
        <v>State Plan, Healthy Michigan, EPSDT</v>
      </c>
      <c r="K598" s="649" t="s">
        <v>1806</v>
      </c>
      <c r="L598" s="649" t="s">
        <v>515</v>
      </c>
      <c r="M598" s="648" t="str">
        <f>M595</f>
        <v xml:space="preserve"> </v>
      </c>
      <c r="N598" s="648" t="str">
        <f>N595</f>
        <v xml:space="preserve"> </v>
      </c>
    </row>
    <row r="599" spans="1:14" ht="59.25" customHeight="1">
      <c r="A599" s="733">
        <f t="shared" ref="A599" si="401">A598</f>
        <v>97112</v>
      </c>
      <c r="B599" s="739" t="s">
        <v>353</v>
      </c>
      <c r="C599" s="642" t="s">
        <v>355</v>
      </c>
      <c r="D599" s="735" t="s">
        <v>536</v>
      </c>
      <c r="E599" s="642" t="s">
        <v>686</v>
      </c>
      <c r="F599" s="551" t="s">
        <v>592</v>
      </c>
      <c r="G599" s="551" t="s">
        <v>693</v>
      </c>
      <c r="H599" s="551" t="s">
        <v>659</v>
      </c>
      <c r="I599" s="735" t="s">
        <v>148</v>
      </c>
      <c r="J599" s="735" t="s">
        <v>129</v>
      </c>
      <c r="K599" s="642" t="s">
        <v>1806</v>
      </c>
      <c r="L599" s="642" t="s">
        <v>535</v>
      </c>
      <c r="M599" s="647" t="s">
        <v>1474</v>
      </c>
      <c r="N599" s="647" t="s">
        <v>1474</v>
      </c>
    </row>
    <row r="600" spans="1:14" ht="59.25" customHeight="1">
      <c r="A600" s="733">
        <f t="shared" ref="A600:E601" si="402">A599</f>
        <v>97112</v>
      </c>
      <c r="B600" s="724" t="str">
        <f t="shared" si="402"/>
        <v>Physical Therapy</v>
      </c>
      <c r="C600" s="637" t="str">
        <f t="shared" si="402"/>
        <v>PT individual</v>
      </c>
      <c r="D600" s="652" t="str">
        <f t="shared" si="402"/>
        <v>Refer to code descriptions – some are per 15 minutes, some per encounter
DT:
15 min units = 40/day
30 min units = 20/day
Encounters= 1/day</v>
      </c>
      <c r="E600" s="637" t="str">
        <f t="shared" si="402"/>
        <v>Activities performed by a licensed (by State of Michigan) physical therapist or a physical therapy assistant supervised by a licensed physical therapist</v>
      </c>
      <c r="F600" s="551" t="s">
        <v>592</v>
      </c>
      <c r="G600" s="281" t="s">
        <v>694</v>
      </c>
      <c r="H600" s="281" t="s">
        <v>659</v>
      </c>
      <c r="I600" s="652" t="str">
        <f t="shared" ref="I600:N601" si="403">I599</f>
        <v>Line
Professional</v>
      </c>
      <c r="J600" s="652" t="str">
        <f t="shared" si="403"/>
        <v>State Plan, Healthy Michigan, EPSDT</v>
      </c>
      <c r="K600" s="637" t="str">
        <f t="shared" si="403"/>
        <v/>
      </c>
      <c r="L600" s="637" t="str">
        <f t="shared" si="40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0" s="647" t="str">
        <f t="shared" si="403"/>
        <v xml:space="preserve"> </v>
      </c>
      <c r="N600" s="647" t="str">
        <f t="shared" si="403"/>
        <v xml:space="preserve"> </v>
      </c>
    </row>
    <row r="601" spans="1:14" ht="59.25" customHeight="1">
      <c r="A601" s="733">
        <f t="shared" si="402"/>
        <v>97112</v>
      </c>
      <c r="B601" s="724" t="str">
        <f t="shared" si="402"/>
        <v>Physical Therapy</v>
      </c>
      <c r="C601" s="637" t="str">
        <f t="shared" si="402"/>
        <v>PT individual</v>
      </c>
      <c r="D601" s="652" t="str">
        <f t="shared" si="402"/>
        <v>Refer to code descriptions – some are per 15 minutes, some per encounter
DT:
15 min units = 40/day
30 min units = 20/day
Encounters= 1/day</v>
      </c>
      <c r="E601" s="637" t="str">
        <f t="shared" si="402"/>
        <v>Activities performed by a licensed (by State of Michigan) physical therapist or a physical therapy assistant supervised by a licensed physical therapist</v>
      </c>
      <c r="F601" s="504" t="s">
        <v>592</v>
      </c>
      <c r="G601" s="281" t="s">
        <v>695</v>
      </c>
      <c r="H601" s="281" t="s">
        <v>659</v>
      </c>
      <c r="I601" s="652" t="str">
        <f t="shared" si="403"/>
        <v>Line
Professional</v>
      </c>
      <c r="J601" s="652" t="str">
        <f t="shared" si="403"/>
        <v>State Plan, Healthy Michigan, EPSDT</v>
      </c>
      <c r="K601" s="637" t="str">
        <f t="shared" si="403"/>
        <v/>
      </c>
      <c r="L601" s="637" t="str">
        <f t="shared" si="40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1" s="647"/>
      <c r="N601" s="647"/>
    </row>
    <row r="602" spans="1:14" ht="85.5" customHeight="1" thickBot="1">
      <c r="A602" s="734">
        <f>A599</f>
        <v>97112</v>
      </c>
      <c r="B602" s="740" t="str">
        <f>B599</f>
        <v>Physical Therapy</v>
      </c>
      <c r="C602" s="638" t="str">
        <f>C599</f>
        <v>PT individual</v>
      </c>
      <c r="D602" s="705" t="str">
        <f>D599</f>
        <v>Refer to code descriptions – some are per 15 minutes, some per encounter
DT:
15 min units = 40/day
30 min units = 20/day
Encounters= 1/day</v>
      </c>
      <c r="E602" s="638" t="str">
        <f>E599</f>
        <v>Activities performed by a licensed (by State of Michigan) physical therapist or a physical therapy assistant supervised by a licensed physical therapist</v>
      </c>
      <c r="F602" s="517" t="s">
        <v>682</v>
      </c>
      <c r="G602" s="517" t="s">
        <v>702</v>
      </c>
      <c r="H602" s="517" t="s">
        <v>659</v>
      </c>
      <c r="I602" s="705" t="str">
        <f>I599</f>
        <v>Line
Professional</v>
      </c>
      <c r="J602" s="705" t="str">
        <f>J599</f>
        <v>State Plan, Healthy Michigan, EPSDT</v>
      </c>
      <c r="K602" s="638" t="s">
        <v>1806</v>
      </c>
      <c r="L602" s="638" t="s">
        <v>535</v>
      </c>
      <c r="M602" s="667" t="str">
        <f>M599</f>
        <v xml:space="preserve"> </v>
      </c>
      <c r="N602" s="667" t="str">
        <f>N599</f>
        <v xml:space="preserve"> </v>
      </c>
    </row>
    <row r="603" spans="1:14" ht="63" customHeight="1">
      <c r="A603" s="732">
        <v>97113</v>
      </c>
      <c r="B603" s="741" t="s">
        <v>337</v>
      </c>
      <c r="C603" s="636" t="s">
        <v>339</v>
      </c>
      <c r="D603" s="704" t="s">
        <v>514</v>
      </c>
      <c r="E603" s="636" t="s">
        <v>685</v>
      </c>
      <c r="F603" s="519" t="s">
        <v>689</v>
      </c>
      <c r="G603" s="519" t="s">
        <v>716</v>
      </c>
      <c r="H603" s="30" t="s">
        <v>659</v>
      </c>
      <c r="I603" s="704" t="s">
        <v>148</v>
      </c>
      <c r="J603" s="704" t="s">
        <v>129</v>
      </c>
      <c r="K603" s="636" t="s">
        <v>1806</v>
      </c>
      <c r="L603" s="636" t="s">
        <v>515</v>
      </c>
      <c r="M603" s="646" t="s">
        <v>1474</v>
      </c>
      <c r="N603" s="646" t="s">
        <v>1474</v>
      </c>
    </row>
    <row r="604" spans="1:14" ht="63" customHeight="1">
      <c r="A604" s="733">
        <f t="shared" ref="A604:E605" si="404">A603</f>
        <v>97113</v>
      </c>
      <c r="B604" s="739" t="str">
        <f t="shared" si="404"/>
        <v>Occupational Therapy</v>
      </c>
      <c r="C604" s="642" t="str">
        <f t="shared" si="404"/>
        <v>OT individual</v>
      </c>
      <c r="D604" s="735" t="str">
        <f t="shared" si="404"/>
        <v>Refer to code descriptions – some are per 15 minutes, some per encounter
DT:
15 min units= 40/day
Hour units= 10/day
Encounters= 1/day</v>
      </c>
      <c r="E604" s="642" t="str">
        <f t="shared" si="404"/>
        <v>Services provided by an occupational therapist currently licensed by the State of Michigan or an occupational therapy assistant supervised by a licensed occupational therapist.</v>
      </c>
      <c r="F604" s="515" t="s">
        <v>591</v>
      </c>
      <c r="G604" s="285" t="s">
        <v>694</v>
      </c>
      <c r="H604" s="285" t="s">
        <v>659</v>
      </c>
      <c r="I604" s="735" t="str">
        <f t="shared" ref="I604:N605" si="405">I603</f>
        <v>Line
Professional</v>
      </c>
      <c r="J604" s="735" t="str">
        <f t="shared" si="405"/>
        <v>State Plan, Healthy Michigan, EPSDT</v>
      </c>
      <c r="K604" s="642" t="str">
        <f t="shared" si="405"/>
        <v/>
      </c>
      <c r="L604" s="642" t="str">
        <f t="shared" si="40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4" s="647" t="str">
        <f t="shared" si="405"/>
        <v xml:space="preserve"> </v>
      </c>
      <c r="N604" s="647" t="str">
        <f t="shared" si="405"/>
        <v xml:space="preserve"> </v>
      </c>
    </row>
    <row r="605" spans="1:14" ht="63" customHeight="1">
      <c r="A605" s="733">
        <f t="shared" si="404"/>
        <v>97113</v>
      </c>
      <c r="B605" s="739" t="str">
        <f t="shared" si="404"/>
        <v>Occupational Therapy</v>
      </c>
      <c r="C605" s="642" t="str">
        <f t="shared" si="404"/>
        <v>OT individual</v>
      </c>
      <c r="D605" s="735" t="str">
        <f t="shared" si="404"/>
        <v>Refer to code descriptions – some are per 15 minutes, some per encounter
DT:
15 min units= 40/day
Hour units= 10/day
Encounters= 1/day</v>
      </c>
      <c r="E605" s="642" t="str">
        <f t="shared" si="404"/>
        <v>Services provided by an occupational therapist currently licensed by the State of Michigan or an occupational therapy assistant supervised by a licensed occupational therapist.</v>
      </c>
      <c r="F605" s="478" t="s">
        <v>591</v>
      </c>
      <c r="G605" s="479" t="s">
        <v>695</v>
      </c>
      <c r="H605" s="479" t="s">
        <v>659</v>
      </c>
      <c r="I605" s="735" t="str">
        <f t="shared" si="405"/>
        <v>Line
Professional</v>
      </c>
      <c r="J605" s="735" t="str">
        <f t="shared" si="405"/>
        <v>State Plan, Healthy Michigan, EPSDT</v>
      </c>
      <c r="K605" s="642" t="str">
        <f t="shared" si="405"/>
        <v/>
      </c>
      <c r="L605" s="642" t="str">
        <f t="shared" si="40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5" s="647"/>
      <c r="N605" s="647"/>
    </row>
    <row r="606" spans="1:14" ht="88.5" customHeight="1">
      <c r="A606" s="733">
        <f>A603</f>
        <v>97113</v>
      </c>
      <c r="B606" s="742" t="str">
        <f>B603</f>
        <v>Occupational Therapy</v>
      </c>
      <c r="C606" s="649" t="str">
        <f>C603</f>
        <v>OT individual</v>
      </c>
      <c r="D606" s="713" t="str">
        <f>D603</f>
        <v>Refer to code descriptions – some are per 15 minutes, some per encounter
DT:
15 min units= 40/day
Hour units= 10/day
Encounters= 1/day</v>
      </c>
      <c r="E606" s="649" t="str">
        <f>E603</f>
        <v>Services provided by an occupational therapist currently licensed by the State of Michigan or an occupational therapy assistant supervised by a licensed occupational therapist.</v>
      </c>
      <c r="F606" s="515" t="s">
        <v>591</v>
      </c>
      <c r="G606" s="515" t="s">
        <v>693</v>
      </c>
      <c r="H606" s="180" t="s">
        <v>659</v>
      </c>
      <c r="I606" s="713" t="str">
        <f>I603</f>
        <v>Line
Professional</v>
      </c>
      <c r="J606" s="713" t="str">
        <f>J603</f>
        <v>State Plan, Healthy Michigan, EPSDT</v>
      </c>
      <c r="K606" s="649" t="s">
        <v>1806</v>
      </c>
      <c r="L606" s="649" t="s">
        <v>515</v>
      </c>
      <c r="M606" s="648" t="str">
        <f>M603</f>
        <v xml:space="preserve"> </v>
      </c>
      <c r="N606" s="648" t="str">
        <f>N603</f>
        <v xml:space="preserve"> </v>
      </c>
    </row>
    <row r="607" spans="1:14" ht="59.25" customHeight="1">
      <c r="A607" s="733">
        <f t="shared" ref="A607" si="406">A606</f>
        <v>97113</v>
      </c>
      <c r="B607" s="739" t="s">
        <v>353</v>
      </c>
      <c r="C607" s="642" t="s">
        <v>355</v>
      </c>
      <c r="D607" s="735" t="s">
        <v>536</v>
      </c>
      <c r="E607" s="642" t="s">
        <v>686</v>
      </c>
      <c r="F607" s="551" t="s">
        <v>592</v>
      </c>
      <c r="G607" s="551" t="s">
        <v>693</v>
      </c>
      <c r="H607" s="551" t="s">
        <v>659</v>
      </c>
      <c r="I607" s="735" t="s">
        <v>148</v>
      </c>
      <c r="J607" s="735" t="s">
        <v>129</v>
      </c>
      <c r="K607" s="642" t="s">
        <v>1806</v>
      </c>
      <c r="L607" s="642" t="s">
        <v>535</v>
      </c>
      <c r="M607" s="647" t="s">
        <v>1474</v>
      </c>
      <c r="N607" s="647" t="s">
        <v>1474</v>
      </c>
    </row>
    <row r="608" spans="1:14" ht="59.25" customHeight="1">
      <c r="A608" s="733">
        <f t="shared" ref="A608:E609" si="407">A607</f>
        <v>97113</v>
      </c>
      <c r="B608" s="724" t="str">
        <f t="shared" si="407"/>
        <v>Physical Therapy</v>
      </c>
      <c r="C608" s="637" t="str">
        <f t="shared" si="407"/>
        <v>PT individual</v>
      </c>
      <c r="D608" s="652" t="str">
        <f t="shared" si="407"/>
        <v>Refer to code descriptions – some are per 15 minutes, some per encounter
DT:
15 min units = 40/day
30 min units = 20/day
Encounters= 1/day</v>
      </c>
      <c r="E608" s="637" t="str">
        <f t="shared" si="407"/>
        <v>Activities performed by a licensed (by State of Michigan) physical therapist or a physical therapy assistant supervised by a licensed physical therapist</v>
      </c>
      <c r="F608" s="551" t="s">
        <v>592</v>
      </c>
      <c r="G608" s="281" t="s">
        <v>694</v>
      </c>
      <c r="H608" s="281" t="s">
        <v>659</v>
      </c>
      <c r="I608" s="652" t="str">
        <f t="shared" ref="I608:N608" si="408">I607</f>
        <v>Line
Professional</v>
      </c>
      <c r="J608" s="652" t="str">
        <f t="shared" si="408"/>
        <v>State Plan, Healthy Michigan, EPSDT</v>
      </c>
      <c r="K608" s="637" t="str">
        <f t="shared" si="408"/>
        <v/>
      </c>
      <c r="L608" s="637" t="str">
        <f t="shared" si="40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8" s="647" t="str">
        <f t="shared" si="408"/>
        <v xml:space="preserve"> </v>
      </c>
      <c r="N608" s="647" t="str">
        <f t="shared" si="408"/>
        <v xml:space="preserve"> </v>
      </c>
    </row>
    <row r="609" spans="1:14" ht="59.25" customHeight="1">
      <c r="A609" s="733">
        <f t="shared" si="407"/>
        <v>97113</v>
      </c>
      <c r="B609" s="724" t="str">
        <f t="shared" si="407"/>
        <v>Physical Therapy</v>
      </c>
      <c r="C609" s="637" t="str">
        <f t="shared" si="407"/>
        <v>PT individual</v>
      </c>
      <c r="D609" s="652" t="str">
        <f t="shared" si="407"/>
        <v>Refer to code descriptions – some are per 15 minutes, some per encounter
DT:
15 min units = 40/day
30 min units = 20/day
Encounters= 1/day</v>
      </c>
      <c r="E609" s="637" t="str">
        <f t="shared" si="407"/>
        <v>Activities performed by a licensed (by State of Michigan) physical therapist or a physical therapy assistant supervised by a licensed physical therapist</v>
      </c>
      <c r="F609" s="504" t="s">
        <v>592</v>
      </c>
      <c r="G609" s="281" t="s">
        <v>695</v>
      </c>
      <c r="H609" s="281" t="s">
        <v>659</v>
      </c>
      <c r="I609" s="652" t="s">
        <v>148</v>
      </c>
      <c r="J609" s="652" t="s">
        <v>129</v>
      </c>
      <c r="K609" s="637" t="s">
        <v>1806</v>
      </c>
      <c r="L609" s="637" t="s">
        <v>535</v>
      </c>
      <c r="M609" s="647"/>
      <c r="N609" s="647"/>
    </row>
    <row r="610" spans="1:14" ht="78.75" customHeight="1" thickBot="1">
      <c r="A610" s="734">
        <f>A607</f>
        <v>97113</v>
      </c>
      <c r="B610" s="740" t="str">
        <f>B607</f>
        <v>Physical Therapy</v>
      </c>
      <c r="C610" s="638" t="str">
        <f>C607</f>
        <v>PT individual</v>
      </c>
      <c r="D610" s="705" t="str">
        <f>D607</f>
        <v>Refer to code descriptions – some are per 15 minutes, some per encounter
DT:
15 min units = 40/day
30 min units = 20/day
Encounters= 1/day</v>
      </c>
      <c r="E610" s="638" t="str">
        <f>E607</f>
        <v>Activities performed by a licensed (by State of Michigan) physical therapist or a physical therapy assistant supervised by a licensed physical therapist</v>
      </c>
      <c r="F610" s="517" t="s">
        <v>682</v>
      </c>
      <c r="G610" s="517" t="s">
        <v>702</v>
      </c>
      <c r="H610" s="517" t="s">
        <v>659</v>
      </c>
      <c r="I610" s="705" t="str">
        <f>I607</f>
        <v>Line
Professional</v>
      </c>
      <c r="J610" s="705" t="str">
        <f>J607</f>
        <v>State Plan, Healthy Michigan, EPSDT</v>
      </c>
      <c r="K610" s="638" t="s">
        <v>1806</v>
      </c>
      <c r="L610" s="638" t="s">
        <v>535</v>
      </c>
      <c r="M610" s="667" t="str">
        <f>M607</f>
        <v xml:space="preserve"> </v>
      </c>
      <c r="N610" s="667" t="str">
        <f>N607</f>
        <v xml:space="preserve"> </v>
      </c>
    </row>
    <row r="611" spans="1:14" ht="59.25" customHeight="1">
      <c r="A611" s="732">
        <v>97116</v>
      </c>
      <c r="B611" s="741" t="s">
        <v>337</v>
      </c>
      <c r="C611" s="636" t="s">
        <v>339</v>
      </c>
      <c r="D611" s="704" t="s">
        <v>514</v>
      </c>
      <c r="E611" s="636" t="s">
        <v>685</v>
      </c>
      <c r="F611" s="519" t="s">
        <v>689</v>
      </c>
      <c r="G611" s="519" t="s">
        <v>716</v>
      </c>
      <c r="H611" s="30" t="s">
        <v>659</v>
      </c>
      <c r="I611" s="704" t="s">
        <v>148</v>
      </c>
      <c r="J611" s="704" t="s">
        <v>129</v>
      </c>
      <c r="K611" s="636" t="s">
        <v>1806</v>
      </c>
      <c r="L611" s="636" t="s">
        <v>515</v>
      </c>
      <c r="M611" s="646" t="s">
        <v>1474</v>
      </c>
      <c r="N611" s="646" t="s">
        <v>1474</v>
      </c>
    </row>
    <row r="612" spans="1:14" ht="59.25" customHeight="1">
      <c r="A612" s="733">
        <f t="shared" ref="A612:E613" si="409">A611</f>
        <v>97116</v>
      </c>
      <c r="B612" s="739" t="str">
        <f t="shared" si="409"/>
        <v>Occupational Therapy</v>
      </c>
      <c r="C612" s="642" t="str">
        <f t="shared" si="409"/>
        <v>OT individual</v>
      </c>
      <c r="D612" s="735" t="str">
        <f t="shared" si="409"/>
        <v>Refer to code descriptions – some are per 15 minutes, some per encounter
DT:
15 min units= 40/day
Hour units= 10/day
Encounters= 1/day</v>
      </c>
      <c r="E612" s="642" t="str">
        <f t="shared" si="409"/>
        <v>Services provided by an occupational therapist currently licensed by the State of Michigan or an occupational therapy assistant supervised by a licensed occupational therapist.</v>
      </c>
      <c r="F612" s="515" t="s">
        <v>591</v>
      </c>
      <c r="G612" s="285" t="s">
        <v>694</v>
      </c>
      <c r="H612" s="285" t="s">
        <v>659</v>
      </c>
      <c r="I612" s="735" t="str">
        <f t="shared" ref="I612:N613" si="410">I611</f>
        <v>Line
Professional</v>
      </c>
      <c r="J612" s="735" t="str">
        <f t="shared" si="410"/>
        <v>State Plan, Healthy Michigan, EPSDT</v>
      </c>
      <c r="K612" s="642" t="str">
        <f t="shared" si="410"/>
        <v/>
      </c>
      <c r="L612" s="642" t="str">
        <f t="shared" si="41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2" s="647" t="str">
        <f t="shared" si="410"/>
        <v xml:space="preserve"> </v>
      </c>
      <c r="N612" s="647" t="str">
        <f t="shared" si="410"/>
        <v xml:space="preserve"> </v>
      </c>
    </row>
    <row r="613" spans="1:14" ht="59.25" customHeight="1">
      <c r="A613" s="733">
        <f t="shared" si="409"/>
        <v>97116</v>
      </c>
      <c r="B613" s="739" t="str">
        <f t="shared" si="409"/>
        <v>Occupational Therapy</v>
      </c>
      <c r="C613" s="642" t="str">
        <f t="shared" si="409"/>
        <v>OT individual</v>
      </c>
      <c r="D613" s="735" t="str">
        <f t="shared" si="409"/>
        <v>Refer to code descriptions – some are per 15 minutes, some per encounter
DT:
15 min units= 40/day
Hour units= 10/day
Encounters= 1/day</v>
      </c>
      <c r="E613" s="642" t="str">
        <f t="shared" si="409"/>
        <v>Services provided by an occupational therapist currently licensed by the State of Michigan or an occupational therapy assistant supervised by a licensed occupational therapist.</v>
      </c>
      <c r="F613" s="478" t="s">
        <v>591</v>
      </c>
      <c r="G613" s="479" t="s">
        <v>695</v>
      </c>
      <c r="H613" s="479" t="s">
        <v>659</v>
      </c>
      <c r="I613" s="735" t="str">
        <f t="shared" si="410"/>
        <v>Line
Professional</v>
      </c>
      <c r="J613" s="735" t="str">
        <f t="shared" si="410"/>
        <v>State Plan, Healthy Michigan, EPSDT</v>
      </c>
      <c r="K613" s="642" t="str">
        <f t="shared" si="410"/>
        <v/>
      </c>
      <c r="L613" s="642" t="str">
        <f t="shared" si="41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3" s="647"/>
      <c r="N613" s="647"/>
    </row>
    <row r="614" spans="1:14" ht="84.75" customHeight="1">
      <c r="A614" s="733">
        <f>A611</f>
        <v>97116</v>
      </c>
      <c r="B614" s="742" t="str">
        <f>B611</f>
        <v>Occupational Therapy</v>
      </c>
      <c r="C614" s="649" t="str">
        <f>C611</f>
        <v>OT individual</v>
      </c>
      <c r="D614" s="713" t="str">
        <f>D611</f>
        <v>Refer to code descriptions – some are per 15 minutes, some per encounter
DT:
15 min units= 40/day
Hour units= 10/day
Encounters= 1/day</v>
      </c>
      <c r="E614" s="649" t="str">
        <f>E611</f>
        <v>Services provided by an occupational therapist currently licensed by the State of Michigan or an occupational therapy assistant supervised by a licensed occupational therapist.</v>
      </c>
      <c r="F614" s="515" t="s">
        <v>591</v>
      </c>
      <c r="G614" s="515" t="s">
        <v>693</v>
      </c>
      <c r="H614" s="180" t="s">
        <v>659</v>
      </c>
      <c r="I614" s="713" t="str">
        <f>I611</f>
        <v>Line
Professional</v>
      </c>
      <c r="J614" s="713" t="str">
        <f>J611</f>
        <v>State Plan, Healthy Michigan, EPSDT</v>
      </c>
      <c r="K614" s="649" t="s">
        <v>1806</v>
      </c>
      <c r="L614" s="649" t="s">
        <v>515</v>
      </c>
      <c r="M614" s="648" t="str">
        <f>M611</f>
        <v xml:space="preserve"> </v>
      </c>
      <c r="N614" s="648" t="str">
        <f>N611</f>
        <v xml:space="preserve"> </v>
      </c>
    </row>
    <row r="615" spans="1:14" ht="60" customHeight="1">
      <c r="A615" s="733">
        <f t="shared" ref="A615" si="411">A614</f>
        <v>97116</v>
      </c>
      <c r="B615" s="739" t="s">
        <v>353</v>
      </c>
      <c r="C615" s="642" t="s">
        <v>355</v>
      </c>
      <c r="D615" s="735" t="s">
        <v>536</v>
      </c>
      <c r="E615" s="642" t="s">
        <v>686</v>
      </c>
      <c r="F615" s="551" t="s">
        <v>592</v>
      </c>
      <c r="G615" s="551" t="s">
        <v>693</v>
      </c>
      <c r="H615" s="551" t="s">
        <v>659</v>
      </c>
      <c r="I615" s="735" t="s">
        <v>148</v>
      </c>
      <c r="J615" s="735" t="s">
        <v>129</v>
      </c>
      <c r="K615" s="642" t="s">
        <v>1806</v>
      </c>
      <c r="L615" s="642" t="s">
        <v>535</v>
      </c>
      <c r="M615" s="647" t="s">
        <v>1474</v>
      </c>
      <c r="N615" s="647" t="s">
        <v>1474</v>
      </c>
    </row>
    <row r="616" spans="1:14" ht="60" customHeight="1">
      <c r="A616" s="733">
        <f t="shared" ref="A616:E617" si="412">A615</f>
        <v>97116</v>
      </c>
      <c r="B616" s="724" t="str">
        <f t="shared" si="412"/>
        <v>Physical Therapy</v>
      </c>
      <c r="C616" s="637" t="str">
        <f t="shared" si="412"/>
        <v>PT individual</v>
      </c>
      <c r="D616" s="652" t="str">
        <f t="shared" si="412"/>
        <v>Refer to code descriptions – some are per 15 minutes, some per encounter
DT:
15 min units = 40/day
30 min units = 20/day
Encounters= 1/day</v>
      </c>
      <c r="E616" s="637" t="str">
        <f t="shared" si="412"/>
        <v>Activities performed by a licensed (by State of Michigan) physical therapist or a physical therapy assistant supervised by a licensed physical therapist</v>
      </c>
      <c r="F616" s="551" t="s">
        <v>592</v>
      </c>
      <c r="G616" s="281" t="s">
        <v>694</v>
      </c>
      <c r="H616" s="281" t="s">
        <v>659</v>
      </c>
      <c r="I616" s="652" t="str">
        <f t="shared" ref="I616:N617" si="413">I615</f>
        <v>Line
Professional</v>
      </c>
      <c r="J616" s="652" t="str">
        <f t="shared" si="413"/>
        <v>State Plan, Healthy Michigan, EPSDT</v>
      </c>
      <c r="K616" s="637" t="str">
        <f t="shared" si="413"/>
        <v/>
      </c>
      <c r="L616" s="637" t="str">
        <f t="shared" si="41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6" s="647" t="str">
        <f t="shared" si="413"/>
        <v xml:space="preserve"> </v>
      </c>
      <c r="N616" s="647" t="str">
        <f t="shared" si="413"/>
        <v xml:space="preserve"> </v>
      </c>
    </row>
    <row r="617" spans="1:14" ht="60" customHeight="1">
      <c r="A617" s="733">
        <f t="shared" si="412"/>
        <v>97116</v>
      </c>
      <c r="B617" s="724" t="str">
        <f t="shared" si="412"/>
        <v>Physical Therapy</v>
      </c>
      <c r="C617" s="637" t="str">
        <f t="shared" si="412"/>
        <v>PT individual</v>
      </c>
      <c r="D617" s="652" t="str">
        <f t="shared" si="412"/>
        <v>Refer to code descriptions – some are per 15 minutes, some per encounter
DT:
15 min units = 40/day
30 min units = 20/day
Encounters= 1/day</v>
      </c>
      <c r="E617" s="637" t="str">
        <f t="shared" si="412"/>
        <v>Activities performed by a licensed (by State of Michigan) physical therapist or a physical therapy assistant supervised by a licensed physical therapist</v>
      </c>
      <c r="F617" s="504" t="s">
        <v>592</v>
      </c>
      <c r="G617" s="281" t="s">
        <v>695</v>
      </c>
      <c r="H617" s="281" t="s">
        <v>659</v>
      </c>
      <c r="I617" s="652" t="str">
        <f t="shared" si="413"/>
        <v>Line
Professional</v>
      </c>
      <c r="J617" s="652" t="str">
        <f t="shared" si="413"/>
        <v>State Plan, Healthy Michigan, EPSDT</v>
      </c>
      <c r="K617" s="637" t="str">
        <f t="shared" si="413"/>
        <v/>
      </c>
      <c r="L617" s="637" t="str">
        <f t="shared" si="41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7" s="647"/>
      <c r="N617" s="647"/>
    </row>
    <row r="618" spans="1:14" ht="71.25" customHeight="1" thickBot="1">
      <c r="A618" s="734">
        <f>A615</f>
        <v>97116</v>
      </c>
      <c r="B618" s="740" t="str">
        <f>B615</f>
        <v>Physical Therapy</v>
      </c>
      <c r="C618" s="638" t="str">
        <f>C615</f>
        <v>PT individual</v>
      </c>
      <c r="D618" s="705" t="str">
        <f>D615</f>
        <v>Refer to code descriptions – some are per 15 minutes, some per encounter
DT:
15 min units = 40/day
30 min units = 20/day
Encounters= 1/day</v>
      </c>
      <c r="E618" s="638" t="str">
        <f>E615</f>
        <v>Activities performed by a licensed (by State of Michigan) physical therapist or a physical therapy assistant supervised by a licensed physical therapist</v>
      </c>
      <c r="F618" s="517" t="s">
        <v>682</v>
      </c>
      <c r="G618" s="517" t="s">
        <v>702</v>
      </c>
      <c r="H618" s="517" t="s">
        <v>659</v>
      </c>
      <c r="I618" s="705" t="str">
        <f>I615</f>
        <v>Line
Professional</v>
      </c>
      <c r="J618" s="705" t="str">
        <f>J615</f>
        <v>State Plan, Healthy Michigan, EPSDT</v>
      </c>
      <c r="K618" s="638" t="s">
        <v>1806</v>
      </c>
      <c r="L618" s="638" t="s">
        <v>535</v>
      </c>
      <c r="M618" s="667" t="str">
        <f>M615</f>
        <v xml:space="preserve"> </v>
      </c>
      <c r="N618" s="667" t="str">
        <f>N615</f>
        <v xml:space="preserve"> </v>
      </c>
    </row>
    <row r="619" spans="1:14" ht="71.25" customHeight="1">
      <c r="A619" s="732">
        <v>97124</v>
      </c>
      <c r="B619" s="741" t="s">
        <v>337</v>
      </c>
      <c r="C619" s="636" t="s">
        <v>339</v>
      </c>
      <c r="D619" s="704" t="s">
        <v>514</v>
      </c>
      <c r="E619" s="636" t="s">
        <v>685</v>
      </c>
      <c r="F619" s="519" t="s">
        <v>689</v>
      </c>
      <c r="G619" s="519" t="s">
        <v>716</v>
      </c>
      <c r="H619" s="30" t="s">
        <v>659</v>
      </c>
      <c r="I619" s="704" t="s">
        <v>148</v>
      </c>
      <c r="J619" s="704" t="s">
        <v>129</v>
      </c>
      <c r="K619" s="636" t="s">
        <v>1806</v>
      </c>
      <c r="L619" s="636" t="s">
        <v>515</v>
      </c>
      <c r="M619" s="646" t="s">
        <v>1474</v>
      </c>
      <c r="N619" s="646" t="s">
        <v>1474</v>
      </c>
    </row>
    <row r="620" spans="1:14" ht="71.25" customHeight="1">
      <c r="A620" s="733">
        <f t="shared" ref="A620:E621" si="414">A619</f>
        <v>97124</v>
      </c>
      <c r="B620" s="739" t="str">
        <f t="shared" si="414"/>
        <v>Occupational Therapy</v>
      </c>
      <c r="C620" s="642" t="str">
        <f t="shared" si="414"/>
        <v>OT individual</v>
      </c>
      <c r="D620" s="735" t="str">
        <f t="shared" si="414"/>
        <v>Refer to code descriptions – some are per 15 minutes, some per encounter
DT:
15 min units= 40/day
Hour units= 10/day
Encounters= 1/day</v>
      </c>
      <c r="E620" s="642" t="str">
        <f t="shared" si="414"/>
        <v>Services provided by an occupational therapist currently licensed by the State of Michigan or an occupational therapy assistant supervised by a licensed occupational therapist.</v>
      </c>
      <c r="F620" s="515" t="s">
        <v>591</v>
      </c>
      <c r="G620" s="285" t="s">
        <v>694</v>
      </c>
      <c r="H620" s="285" t="s">
        <v>659</v>
      </c>
      <c r="I620" s="735" t="str">
        <f t="shared" ref="I620:N621" si="415">I619</f>
        <v>Line
Professional</v>
      </c>
      <c r="J620" s="735" t="str">
        <f t="shared" si="415"/>
        <v>State Plan, Healthy Michigan, EPSDT</v>
      </c>
      <c r="K620" s="642" t="str">
        <f t="shared" si="415"/>
        <v/>
      </c>
      <c r="L620" s="642" t="str">
        <f t="shared" si="41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0" s="647" t="str">
        <f t="shared" si="415"/>
        <v xml:space="preserve"> </v>
      </c>
      <c r="N620" s="647" t="str">
        <f t="shared" si="415"/>
        <v xml:space="preserve"> </v>
      </c>
    </row>
    <row r="621" spans="1:14" ht="71.25" customHeight="1">
      <c r="A621" s="733">
        <f t="shared" si="414"/>
        <v>97124</v>
      </c>
      <c r="B621" s="739" t="str">
        <f t="shared" si="414"/>
        <v>Occupational Therapy</v>
      </c>
      <c r="C621" s="642" t="str">
        <f t="shared" si="414"/>
        <v>OT individual</v>
      </c>
      <c r="D621" s="735" t="str">
        <f t="shared" si="414"/>
        <v>Refer to code descriptions – some are per 15 minutes, some per encounter
DT:
15 min units= 40/day
Hour units= 10/day
Encounters= 1/day</v>
      </c>
      <c r="E621" s="642" t="str">
        <f t="shared" si="414"/>
        <v>Services provided by an occupational therapist currently licensed by the State of Michigan or an occupational therapy assistant supervised by a licensed occupational therapist.</v>
      </c>
      <c r="F621" s="478" t="s">
        <v>591</v>
      </c>
      <c r="G621" s="479" t="s">
        <v>695</v>
      </c>
      <c r="H621" s="479" t="s">
        <v>659</v>
      </c>
      <c r="I621" s="735" t="str">
        <f t="shared" si="415"/>
        <v>Line
Professional</v>
      </c>
      <c r="J621" s="735" t="str">
        <f t="shared" si="415"/>
        <v>State Plan, Healthy Michigan, EPSDT</v>
      </c>
      <c r="K621" s="642" t="str">
        <f t="shared" si="415"/>
        <v/>
      </c>
      <c r="L621" s="642" t="str">
        <f t="shared" si="41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1" s="647"/>
      <c r="N621" s="647"/>
    </row>
    <row r="622" spans="1:14" ht="71.25" customHeight="1">
      <c r="A622" s="733">
        <f>A619</f>
        <v>97124</v>
      </c>
      <c r="B622" s="742" t="str">
        <f>B619</f>
        <v>Occupational Therapy</v>
      </c>
      <c r="C622" s="649" t="str">
        <f>C619</f>
        <v>OT individual</v>
      </c>
      <c r="D622" s="713" t="str">
        <f>D619</f>
        <v>Refer to code descriptions – some are per 15 minutes, some per encounter
DT:
15 min units= 40/day
Hour units= 10/day
Encounters= 1/day</v>
      </c>
      <c r="E622" s="649" t="str">
        <f>E619</f>
        <v>Services provided by an occupational therapist currently licensed by the State of Michigan or an occupational therapy assistant supervised by a licensed occupational therapist.</v>
      </c>
      <c r="F622" s="515" t="s">
        <v>591</v>
      </c>
      <c r="G622" s="515" t="s">
        <v>693</v>
      </c>
      <c r="H622" s="180" t="s">
        <v>659</v>
      </c>
      <c r="I622" s="713" t="str">
        <f>I619</f>
        <v>Line
Professional</v>
      </c>
      <c r="J622" s="713" t="str">
        <f>J619</f>
        <v>State Plan, Healthy Michigan, EPSDT</v>
      </c>
      <c r="K622" s="649" t="s">
        <v>1806</v>
      </c>
      <c r="L622" s="649" t="s">
        <v>515</v>
      </c>
      <c r="M622" s="648" t="str">
        <f>M619</f>
        <v xml:space="preserve"> </v>
      </c>
      <c r="N622" s="648" t="str">
        <f>N619</f>
        <v xml:space="preserve"> </v>
      </c>
    </row>
    <row r="623" spans="1:14" ht="71.25" customHeight="1">
      <c r="A623" s="733">
        <f t="shared" ref="A623" si="416">A622</f>
        <v>97124</v>
      </c>
      <c r="B623" s="739" t="s">
        <v>353</v>
      </c>
      <c r="C623" s="876" t="s">
        <v>355</v>
      </c>
      <c r="D623" s="874" t="s">
        <v>536</v>
      </c>
      <c r="E623" s="876" t="s">
        <v>686</v>
      </c>
      <c r="F623" s="571" t="s">
        <v>592</v>
      </c>
      <c r="G623" s="571" t="s">
        <v>693</v>
      </c>
      <c r="H623" s="571" t="s">
        <v>659</v>
      </c>
      <c r="I623" s="874" t="s">
        <v>148</v>
      </c>
      <c r="J623" s="874" t="s">
        <v>129</v>
      </c>
      <c r="K623" s="876" t="s">
        <v>1806</v>
      </c>
      <c r="L623" s="876" t="s">
        <v>535</v>
      </c>
      <c r="M623" s="856" t="s">
        <v>1474</v>
      </c>
      <c r="N623" s="856" t="s">
        <v>1474</v>
      </c>
    </row>
    <row r="624" spans="1:14" ht="71.25" customHeight="1">
      <c r="A624" s="733">
        <f t="shared" ref="A624:E624" si="417">A623</f>
        <v>97124</v>
      </c>
      <c r="B624" s="724" t="str">
        <f t="shared" si="417"/>
        <v>Physical Therapy</v>
      </c>
      <c r="C624" s="834" t="str">
        <f t="shared" si="417"/>
        <v>PT individual</v>
      </c>
      <c r="D624" s="655" t="str">
        <f t="shared" si="417"/>
        <v>Refer to code descriptions – some are per 15 minutes, some per encounter
DT:
15 min units = 40/day
30 min units = 20/day
Encounters= 1/day</v>
      </c>
      <c r="E624" s="834" t="str">
        <f t="shared" si="417"/>
        <v>Activities performed by a licensed (by State of Michigan) physical therapist or a physical therapy assistant supervised by a licensed physical therapist</v>
      </c>
      <c r="F624" s="571" t="s">
        <v>592</v>
      </c>
      <c r="G624" s="348" t="s">
        <v>694</v>
      </c>
      <c r="H624" s="348" t="s">
        <v>659</v>
      </c>
      <c r="I624" s="655" t="str">
        <f t="shared" ref="I624:N624" si="418">I623</f>
        <v>Line
Professional</v>
      </c>
      <c r="J624" s="655" t="str">
        <f t="shared" si="418"/>
        <v>State Plan, Healthy Michigan, EPSDT</v>
      </c>
      <c r="K624" s="834" t="str">
        <f t="shared" si="418"/>
        <v/>
      </c>
      <c r="L624" s="834" t="str">
        <f t="shared" si="41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4" s="856" t="str">
        <f t="shared" si="418"/>
        <v xml:space="preserve"> </v>
      </c>
      <c r="N624" s="856" t="str">
        <f t="shared" si="418"/>
        <v xml:space="preserve"> </v>
      </c>
    </row>
    <row r="625" spans="1:14" ht="71.25" customHeight="1">
      <c r="A625" s="733">
        <f t="shared" ref="A625:E625" si="419">A624</f>
        <v>97124</v>
      </c>
      <c r="B625" s="724" t="str">
        <f t="shared" si="419"/>
        <v>Physical Therapy</v>
      </c>
      <c r="C625" s="834" t="str">
        <f t="shared" si="419"/>
        <v>PT individual</v>
      </c>
      <c r="D625" s="655" t="str">
        <f t="shared" si="419"/>
        <v>Refer to code descriptions – some are per 15 minutes, some per encounter
DT:
15 min units = 40/day
30 min units = 20/day
Encounters= 1/day</v>
      </c>
      <c r="E625" s="834" t="str">
        <f t="shared" si="419"/>
        <v>Activities performed by a licensed (by State of Michigan) physical therapist or a physical therapy assistant supervised by a licensed physical therapist</v>
      </c>
      <c r="F625" s="572" t="s">
        <v>592</v>
      </c>
      <c r="G625" s="348" t="s">
        <v>695</v>
      </c>
      <c r="H625" s="348" t="s">
        <v>659</v>
      </c>
      <c r="I625" s="655" t="str">
        <f t="shared" ref="I625:L625" si="420">I624</f>
        <v>Line
Professional</v>
      </c>
      <c r="J625" s="655" t="str">
        <f t="shared" si="420"/>
        <v>State Plan, Healthy Michigan, EPSDT</v>
      </c>
      <c r="K625" s="834" t="str">
        <f t="shared" si="420"/>
        <v/>
      </c>
      <c r="L625" s="834" t="str">
        <f t="shared" si="42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5" s="856"/>
      <c r="N625" s="856"/>
    </row>
    <row r="626" spans="1:14" ht="71.25" customHeight="1" thickBot="1">
      <c r="A626" s="734">
        <f>A623</f>
        <v>97124</v>
      </c>
      <c r="B626" s="740" t="str">
        <f>B623</f>
        <v>Physical Therapy</v>
      </c>
      <c r="C626" s="877" t="str">
        <f>C623</f>
        <v>PT individual</v>
      </c>
      <c r="D626" s="875" t="str">
        <f>D623</f>
        <v>Refer to code descriptions – some are per 15 minutes, some per encounter
DT:
15 min units = 40/day
30 min units = 20/day
Encounters= 1/day</v>
      </c>
      <c r="E626" s="877" t="str">
        <f>E623</f>
        <v>Activities performed by a licensed (by State of Michigan) physical therapist or a physical therapy assistant supervised by a licensed physical therapist</v>
      </c>
      <c r="F626" s="573" t="s">
        <v>682</v>
      </c>
      <c r="G626" s="573" t="s">
        <v>702</v>
      </c>
      <c r="H626" s="573" t="s">
        <v>659</v>
      </c>
      <c r="I626" s="875" t="str">
        <f>I623</f>
        <v>Line
Professional</v>
      </c>
      <c r="J626" s="875" t="str">
        <f>J623</f>
        <v>State Plan, Healthy Michigan, EPSDT</v>
      </c>
      <c r="K626" s="877" t="s">
        <v>1806</v>
      </c>
      <c r="L626" s="877" t="s">
        <v>535</v>
      </c>
      <c r="M626" s="857" t="str">
        <f>M623</f>
        <v xml:space="preserve"> </v>
      </c>
      <c r="N626" s="857" t="str">
        <f>N623</f>
        <v xml:space="preserve"> </v>
      </c>
    </row>
    <row r="627" spans="1:14" ht="60" customHeight="1">
      <c r="A627" s="930">
        <v>97124</v>
      </c>
      <c r="B627" s="706" t="s">
        <v>337</v>
      </c>
      <c r="C627" s="763" t="s">
        <v>339</v>
      </c>
      <c r="D627" s="736" t="s">
        <v>514</v>
      </c>
      <c r="E627" s="763" t="s">
        <v>685</v>
      </c>
      <c r="F627" s="563" t="s">
        <v>689</v>
      </c>
      <c r="G627" s="563" t="s">
        <v>716</v>
      </c>
      <c r="H627" s="290" t="s">
        <v>659</v>
      </c>
      <c r="I627" s="736" t="s">
        <v>148</v>
      </c>
      <c r="J627" s="736" t="s">
        <v>60</v>
      </c>
      <c r="K627" s="763" t="s">
        <v>1806</v>
      </c>
      <c r="L627" s="763" t="s">
        <v>515</v>
      </c>
      <c r="M627" s="868" t="s">
        <v>1474</v>
      </c>
      <c r="N627" s="868" t="s">
        <v>1474</v>
      </c>
    </row>
    <row r="628" spans="1:14" ht="60" customHeight="1">
      <c r="A628" s="931">
        <f t="shared" ref="A628:E629" si="421">A627</f>
        <v>97124</v>
      </c>
      <c r="B628" s="752" t="str">
        <f t="shared" si="421"/>
        <v>Occupational Therapy</v>
      </c>
      <c r="C628" s="764" t="str">
        <f t="shared" si="421"/>
        <v>OT individual</v>
      </c>
      <c r="D628" s="737" t="str">
        <f t="shared" si="421"/>
        <v>Refer to code descriptions – some are per 15 minutes, some per encounter
DT:
15 min units= 40/day
Hour units= 10/day
Encounters= 1/day</v>
      </c>
      <c r="E628" s="764" t="str">
        <f t="shared" si="421"/>
        <v>Services provided by an occupational therapist currently licensed by the State of Michigan or an occupational therapy assistant supervised by a licensed occupational therapist.</v>
      </c>
      <c r="F628" s="565" t="s">
        <v>591</v>
      </c>
      <c r="G628" s="293" t="s">
        <v>694</v>
      </c>
      <c r="H628" s="293" t="s">
        <v>659</v>
      </c>
      <c r="I628" s="737" t="str">
        <f t="shared" ref="I628:N629" si="422">I627</f>
        <v>Line
Professional</v>
      </c>
      <c r="J628" s="737" t="str">
        <f t="shared" si="422"/>
        <v>Child Waiver</v>
      </c>
      <c r="K628" s="764" t="str">
        <f t="shared" si="422"/>
        <v/>
      </c>
      <c r="L628" s="764" t="str">
        <f t="shared" si="42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8" s="869" t="str">
        <f t="shared" si="422"/>
        <v xml:space="preserve"> </v>
      </c>
      <c r="N628" s="869" t="str">
        <f t="shared" si="422"/>
        <v xml:space="preserve"> </v>
      </c>
    </row>
    <row r="629" spans="1:14" ht="60" customHeight="1">
      <c r="A629" s="931">
        <f t="shared" si="421"/>
        <v>97124</v>
      </c>
      <c r="B629" s="752" t="str">
        <f t="shared" si="421"/>
        <v>Occupational Therapy</v>
      </c>
      <c r="C629" s="764" t="str">
        <f t="shared" si="421"/>
        <v>OT individual</v>
      </c>
      <c r="D629" s="737" t="str">
        <f t="shared" si="421"/>
        <v>Refer to code descriptions – some are per 15 minutes, some per encounter
DT:
15 min units= 40/day
Hour units= 10/day
Encounters= 1/day</v>
      </c>
      <c r="E629" s="764" t="str">
        <f t="shared" si="421"/>
        <v>Services provided by an occupational therapist currently licensed by the State of Michigan or an occupational therapy assistant supervised by a licensed occupational therapist.</v>
      </c>
      <c r="F629" s="567" t="s">
        <v>591</v>
      </c>
      <c r="G629" s="566" t="s">
        <v>695</v>
      </c>
      <c r="H629" s="566" t="s">
        <v>659</v>
      </c>
      <c r="I629" s="737" t="str">
        <f t="shared" si="422"/>
        <v>Line
Professional</v>
      </c>
      <c r="J629" s="737" t="str">
        <f t="shared" si="422"/>
        <v>Child Waiver</v>
      </c>
      <c r="K629" s="764" t="str">
        <f t="shared" si="422"/>
        <v/>
      </c>
      <c r="L629" s="764" t="str">
        <f t="shared" si="42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9" s="869"/>
      <c r="N629" s="869"/>
    </row>
    <row r="630" spans="1:14" ht="100.5" customHeight="1">
      <c r="A630" s="931">
        <f>A627</f>
        <v>97124</v>
      </c>
      <c r="B630" s="707" t="str">
        <f>B627</f>
        <v>Occupational Therapy</v>
      </c>
      <c r="C630" s="765" t="str">
        <f>C627</f>
        <v>OT individual</v>
      </c>
      <c r="D630" s="738" t="str">
        <f>D627</f>
        <v>Refer to code descriptions – some are per 15 minutes, some per encounter
DT:
15 min units= 40/day
Hour units= 10/day
Encounters= 1/day</v>
      </c>
      <c r="E630" s="765" t="str">
        <f>E627</f>
        <v>Services provided by an occupational therapist currently licensed by the State of Michigan or an occupational therapy assistant supervised by a licensed occupational therapist.</v>
      </c>
      <c r="F630" s="565" t="s">
        <v>591</v>
      </c>
      <c r="G630" s="565" t="s">
        <v>693</v>
      </c>
      <c r="H630" s="172" t="s">
        <v>659</v>
      </c>
      <c r="I630" s="738" t="str">
        <f>I627</f>
        <v>Line
Professional</v>
      </c>
      <c r="J630" s="738" t="str">
        <f>J627</f>
        <v>Child Waiver</v>
      </c>
      <c r="K630" s="765" t="s">
        <v>1806</v>
      </c>
      <c r="L630" s="765" t="s">
        <v>515</v>
      </c>
      <c r="M630" s="870" t="str">
        <f>M627</f>
        <v xml:space="preserve"> </v>
      </c>
      <c r="N630" s="870" t="str">
        <f>N627</f>
        <v xml:space="preserve"> </v>
      </c>
    </row>
    <row r="631" spans="1:14" ht="60" customHeight="1">
      <c r="A631" s="931">
        <f t="shared" ref="A631" si="423">A630</f>
        <v>97124</v>
      </c>
      <c r="B631" s="749" t="s">
        <v>353</v>
      </c>
      <c r="C631" s="656" t="s">
        <v>355</v>
      </c>
      <c r="D631" s="871" t="s">
        <v>536</v>
      </c>
      <c r="E631" s="656" t="s">
        <v>686</v>
      </c>
      <c r="F631" s="566" t="s">
        <v>592</v>
      </c>
      <c r="G631" s="566" t="s">
        <v>693</v>
      </c>
      <c r="H631" s="566" t="s">
        <v>659</v>
      </c>
      <c r="I631" s="871" t="s">
        <v>148</v>
      </c>
      <c r="J631" s="871" t="s">
        <v>60</v>
      </c>
      <c r="K631" s="656" t="s">
        <v>1806</v>
      </c>
      <c r="L631" s="656" t="s">
        <v>535</v>
      </c>
      <c r="M631" s="659" t="s">
        <v>1474</v>
      </c>
      <c r="N631" s="659" t="s">
        <v>1474</v>
      </c>
    </row>
    <row r="632" spans="1:14" ht="60" customHeight="1">
      <c r="A632" s="931">
        <f t="shared" ref="A632:E633" si="424">A631</f>
        <v>97124</v>
      </c>
      <c r="B632" s="750" t="str">
        <f t="shared" si="424"/>
        <v>Physical Therapy</v>
      </c>
      <c r="C632" s="844" t="str">
        <f t="shared" si="424"/>
        <v>PT individual</v>
      </c>
      <c r="D632" s="872" t="str">
        <f t="shared" si="424"/>
        <v>Refer to code descriptions – some are per 15 minutes, some per encounter
DT:
15 min units = 40/day
30 min units = 20/day
Encounters= 1/day</v>
      </c>
      <c r="E632" s="844" t="str">
        <f t="shared" si="424"/>
        <v>Activities performed by a licensed (by State of Michigan) physical therapist or a physical therapy assistant supervised by a licensed physical therapist</v>
      </c>
      <c r="F632" s="566" t="s">
        <v>592</v>
      </c>
      <c r="G632" s="567" t="s">
        <v>694</v>
      </c>
      <c r="H632" s="567" t="s">
        <v>659</v>
      </c>
      <c r="I632" s="872" t="str">
        <f t="shared" ref="I632:N633" si="425">I631</f>
        <v>Line
Professional</v>
      </c>
      <c r="J632" s="872" t="str">
        <f t="shared" si="425"/>
        <v>Child Waiver</v>
      </c>
      <c r="K632" s="844" t="str">
        <f t="shared" si="425"/>
        <v/>
      </c>
      <c r="L632" s="844" t="str">
        <f t="shared" si="42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32" s="659" t="str">
        <f t="shared" si="425"/>
        <v xml:space="preserve"> </v>
      </c>
      <c r="N632" s="659" t="str">
        <f t="shared" si="425"/>
        <v xml:space="preserve"> </v>
      </c>
    </row>
    <row r="633" spans="1:14" ht="60" customHeight="1">
      <c r="A633" s="931">
        <f t="shared" si="424"/>
        <v>97124</v>
      </c>
      <c r="B633" s="750" t="str">
        <f t="shared" si="424"/>
        <v>Physical Therapy</v>
      </c>
      <c r="C633" s="844" t="str">
        <f t="shared" si="424"/>
        <v>PT individual</v>
      </c>
      <c r="D633" s="872" t="str">
        <f t="shared" si="424"/>
        <v>Refer to code descriptions – some are per 15 minutes, some per encounter
DT:
15 min units = 40/day
30 min units = 20/day
Encounters= 1/day</v>
      </c>
      <c r="E633" s="844" t="str">
        <f t="shared" si="424"/>
        <v>Activities performed by a licensed (by State of Michigan) physical therapist or a physical therapy assistant supervised by a licensed physical therapist</v>
      </c>
      <c r="F633" s="589" t="s">
        <v>592</v>
      </c>
      <c r="G633" s="567" t="s">
        <v>695</v>
      </c>
      <c r="H633" s="567" t="s">
        <v>659</v>
      </c>
      <c r="I633" s="872" t="str">
        <f t="shared" si="425"/>
        <v>Line
Professional</v>
      </c>
      <c r="J633" s="872" t="str">
        <f t="shared" si="425"/>
        <v>Child Waiver</v>
      </c>
      <c r="K633" s="844" t="str">
        <f t="shared" si="425"/>
        <v/>
      </c>
      <c r="L633" s="844" t="str">
        <f t="shared" si="42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33" s="659"/>
      <c r="N633" s="659"/>
    </row>
    <row r="634" spans="1:14" ht="84.75" customHeight="1" thickBot="1">
      <c r="A634" s="932">
        <f>A631</f>
        <v>97124</v>
      </c>
      <c r="B634" s="751" t="str">
        <f>B631</f>
        <v>Physical Therapy</v>
      </c>
      <c r="C634" s="658" t="str">
        <f>C631</f>
        <v>PT individual</v>
      </c>
      <c r="D634" s="873" t="str">
        <f>D631</f>
        <v>Refer to code descriptions – some are per 15 minutes, some per encounter
DT:
15 min units = 40/day
30 min units = 20/day
Encounters= 1/day</v>
      </c>
      <c r="E634" s="658" t="str">
        <f>E631</f>
        <v>Activities performed by a licensed (by State of Michigan) physical therapist or a physical therapy assistant supervised by a licensed physical therapist</v>
      </c>
      <c r="F634" s="568" t="s">
        <v>682</v>
      </c>
      <c r="G634" s="568" t="s">
        <v>702</v>
      </c>
      <c r="H634" s="568" t="s">
        <v>659</v>
      </c>
      <c r="I634" s="873" t="str">
        <f>I631</f>
        <v>Line
Professional</v>
      </c>
      <c r="J634" s="873" t="str">
        <f>J631</f>
        <v>Child Waiver</v>
      </c>
      <c r="K634" s="658" t="s">
        <v>1806</v>
      </c>
      <c r="L634" s="658" t="s">
        <v>535</v>
      </c>
      <c r="M634" s="660" t="str">
        <f>M631</f>
        <v xml:space="preserve"> </v>
      </c>
      <c r="N634" s="660" t="str">
        <f>N631</f>
        <v xml:space="preserve"> </v>
      </c>
    </row>
    <row r="635" spans="1:14" ht="37.5" customHeight="1">
      <c r="A635" s="721">
        <v>97129</v>
      </c>
      <c r="B635" s="723" t="s">
        <v>337</v>
      </c>
      <c r="C635" s="650" t="s">
        <v>339</v>
      </c>
      <c r="D635" s="661" t="s">
        <v>514</v>
      </c>
      <c r="E635" s="650" t="s">
        <v>1819</v>
      </c>
      <c r="F635" s="519" t="s">
        <v>689</v>
      </c>
      <c r="G635" s="519" t="s">
        <v>716</v>
      </c>
      <c r="H635" s="30" t="s">
        <v>659</v>
      </c>
      <c r="I635" s="661" t="s">
        <v>148</v>
      </c>
      <c r="J635" s="661" t="s">
        <v>129</v>
      </c>
      <c r="K635" s="650" t="s">
        <v>1806</v>
      </c>
      <c r="L635" s="650" t="s">
        <v>515</v>
      </c>
      <c r="M635" s="661" t="s">
        <v>1474</v>
      </c>
      <c r="N635" s="661" t="s">
        <v>1474</v>
      </c>
    </row>
    <row r="636" spans="1:14" ht="37.5" customHeight="1">
      <c r="A636" s="696">
        <f>A635</f>
        <v>97129</v>
      </c>
      <c r="B636" s="724" t="str">
        <f>B635</f>
        <v>Occupational Therapy</v>
      </c>
      <c r="C636" s="637" t="str">
        <f>C635</f>
        <v>OT individual</v>
      </c>
      <c r="D636" s="652" t="str">
        <f>D635</f>
        <v>Refer to code descriptions – some are per 15 minutes, some per encounter
DT:
15 min units= 40/day
Hour units= 10/day
Encounters= 1/day</v>
      </c>
      <c r="E636" s="637" t="s">
        <v>685</v>
      </c>
      <c r="F636" s="515" t="s">
        <v>591</v>
      </c>
      <c r="G636" s="515" t="s">
        <v>693</v>
      </c>
      <c r="H636" s="180" t="s">
        <v>659</v>
      </c>
      <c r="I636" s="652" t="str">
        <f>I635</f>
        <v>Line
Professional</v>
      </c>
      <c r="J636" s="652" t="str">
        <f>J635</f>
        <v>State Plan, Healthy Michigan, EPSDT</v>
      </c>
      <c r="K636" s="637" t="s">
        <v>1806</v>
      </c>
      <c r="L636" s="637" t="s">
        <v>515</v>
      </c>
      <c r="M636" s="652" t="str">
        <f>M635</f>
        <v xml:space="preserve"> </v>
      </c>
      <c r="N636" s="652" t="str">
        <f>N635</f>
        <v xml:space="preserve"> </v>
      </c>
    </row>
    <row r="637" spans="1:14" ht="37.5" customHeight="1">
      <c r="A637" s="696">
        <f t="shared" ref="A637:A642" si="426">A636</f>
        <v>97129</v>
      </c>
      <c r="B637" s="724" t="str">
        <f t="shared" ref="B637:B642" si="427">B636</f>
        <v>Occupational Therapy</v>
      </c>
      <c r="C637" s="637" t="str">
        <f t="shared" ref="C637:C642" si="428">C636</f>
        <v>OT individual</v>
      </c>
      <c r="D637" s="652" t="str">
        <f t="shared" ref="D637:D642" si="429">D636</f>
        <v>Refer to code descriptions – some are per 15 minutes, some per encounter
DT:
15 min units= 40/day
Hour units= 10/day
Encounters= 1/day</v>
      </c>
      <c r="E637" s="637" t="str">
        <f t="shared" ref="E637:E642" si="430">E636</f>
        <v>Services provided by an occupational therapist currently licensed by the State of Michigan or an occupational therapy assistant supervised by a licensed occupational therapist.</v>
      </c>
      <c r="F637" s="515" t="s">
        <v>591</v>
      </c>
      <c r="G637" s="281" t="s">
        <v>694</v>
      </c>
      <c r="H637" s="180" t="s">
        <v>659</v>
      </c>
      <c r="I637" s="652" t="str">
        <f t="shared" ref="I637:I642" si="431">I636</f>
        <v>Line
Professional</v>
      </c>
      <c r="J637" s="652" t="str">
        <f t="shared" ref="J637:J642" si="432">J636</f>
        <v>State Plan, Healthy Michigan, EPSDT</v>
      </c>
      <c r="K637" s="637" t="str">
        <f t="shared" ref="K637:K642" si="433">K636</f>
        <v/>
      </c>
      <c r="L637" s="637" t="str">
        <f t="shared" ref="L637:L642" si="434">L636</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37" s="652" t="str">
        <f t="shared" ref="M637:M640" si="435">M636</f>
        <v xml:space="preserve"> </v>
      </c>
      <c r="N637" s="652" t="str">
        <f t="shared" ref="N637:N640" si="436">N636</f>
        <v xml:space="preserve"> </v>
      </c>
    </row>
    <row r="638" spans="1:14" ht="37.5" customHeight="1">
      <c r="A638" s="696">
        <f t="shared" si="426"/>
        <v>97129</v>
      </c>
      <c r="B638" s="724" t="str">
        <f t="shared" si="427"/>
        <v>Occupational Therapy</v>
      </c>
      <c r="C638" s="637" t="str">
        <f t="shared" si="428"/>
        <v>OT individual</v>
      </c>
      <c r="D638" s="652" t="str">
        <f t="shared" si="429"/>
        <v>Refer to code descriptions – some are per 15 minutes, some per encounter
DT:
15 min units= 40/day
Hour units= 10/day
Encounters= 1/day</v>
      </c>
      <c r="E638" s="637" t="str">
        <f t="shared" si="430"/>
        <v>Services provided by an occupational therapist currently licensed by the State of Michigan or an occupational therapy assistant supervised by a licensed occupational therapist.</v>
      </c>
      <c r="F638" s="478" t="s">
        <v>591</v>
      </c>
      <c r="G638" s="479" t="s">
        <v>695</v>
      </c>
      <c r="H638" s="479" t="s">
        <v>659</v>
      </c>
      <c r="I638" s="652" t="str">
        <f t="shared" si="431"/>
        <v>Line
Professional</v>
      </c>
      <c r="J638" s="652" t="str">
        <f t="shared" si="432"/>
        <v>State Plan, Healthy Michigan, EPSDT</v>
      </c>
      <c r="K638" s="637" t="str">
        <f t="shared" si="433"/>
        <v/>
      </c>
      <c r="L638" s="637" t="str">
        <f t="shared" si="43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38" s="652"/>
      <c r="N638" s="652"/>
    </row>
    <row r="639" spans="1:14" ht="37.5" customHeight="1">
      <c r="A639" s="696">
        <f>A637</f>
        <v>97129</v>
      </c>
      <c r="B639" s="724" t="str">
        <f>B637</f>
        <v>Occupational Therapy</v>
      </c>
      <c r="C639" s="637" t="str">
        <f>C637</f>
        <v>OT individual</v>
      </c>
      <c r="D639" s="652" t="str">
        <f>D637</f>
        <v>Refer to code descriptions – some are per 15 minutes, some per encounter
DT:
15 min units= 40/day
Hour units= 10/day
Encounters= 1/day</v>
      </c>
      <c r="E639" s="637" t="str">
        <f>E637</f>
        <v>Services provided by an occupational therapist currently licensed by the State of Michigan or an occupational therapy assistant supervised by a licensed occupational therapist.</v>
      </c>
      <c r="F639" s="281" t="s">
        <v>592</v>
      </c>
      <c r="G639" s="281" t="s">
        <v>693</v>
      </c>
      <c r="H639" s="281" t="s">
        <v>659</v>
      </c>
      <c r="I639" s="652" t="str">
        <f t="shared" ref="I639:N639" si="437">I637</f>
        <v>Line
Professional</v>
      </c>
      <c r="J639" s="652" t="str">
        <f t="shared" si="437"/>
        <v>State Plan, Healthy Michigan, EPSDT</v>
      </c>
      <c r="K639" s="637" t="str">
        <f t="shared" si="437"/>
        <v/>
      </c>
      <c r="L639" s="637" t="str">
        <f t="shared" si="43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39" s="652" t="str">
        <f t="shared" si="437"/>
        <v xml:space="preserve"> </v>
      </c>
      <c r="N639" s="652" t="str">
        <f t="shared" si="437"/>
        <v xml:space="preserve"> </v>
      </c>
    </row>
    <row r="640" spans="1:14" ht="37.5" customHeight="1">
      <c r="A640" s="696">
        <f t="shared" si="426"/>
        <v>97129</v>
      </c>
      <c r="B640" s="724" t="str">
        <f t="shared" si="427"/>
        <v>Occupational Therapy</v>
      </c>
      <c r="C640" s="637" t="str">
        <f t="shared" si="428"/>
        <v>OT individual</v>
      </c>
      <c r="D640" s="652" t="str">
        <f t="shared" si="429"/>
        <v>Refer to code descriptions – some are per 15 minutes, some per encounter
DT:
15 min units= 40/day
Hour units= 10/day
Encounters= 1/day</v>
      </c>
      <c r="E640" s="637" t="str">
        <f t="shared" si="430"/>
        <v>Services provided by an occupational therapist currently licensed by the State of Michigan or an occupational therapy assistant supervised by a licensed occupational therapist.</v>
      </c>
      <c r="F640" s="281" t="s">
        <v>592</v>
      </c>
      <c r="G640" s="281" t="s">
        <v>694</v>
      </c>
      <c r="H640" s="281" t="s">
        <v>659</v>
      </c>
      <c r="I640" s="652" t="str">
        <f t="shared" si="431"/>
        <v>Line
Professional</v>
      </c>
      <c r="J640" s="652" t="str">
        <f t="shared" si="432"/>
        <v>State Plan, Healthy Michigan, EPSDT</v>
      </c>
      <c r="K640" s="637" t="str">
        <f t="shared" si="433"/>
        <v/>
      </c>
      <c r="L640" s="637" t="str">
        <f t="shared" si="43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0" s="652" t="str">
        <f t="shared" si="435"/>
        <v xml:space="preserve"> </v>
      </c>
      <c r="N640" s="652" t="str">
        <f t="shared" si="436"/>
        <v xml:space="preserve"> </v>
      </c>
    </row>
    <row r="641" spans="1:14" ht="37.5" customHeight="1">
      <c r="A641" s="696">
        <f t="shared" si="426"/>
        <v>97129</v>
      </c>
      <c r="B641" s="724" t="str">
        <f t="shared" si="427"/>
        <v>Occupational Therapy</v>
      </c>
      <c r="C641" s="637" t="str">
        <f t="shared" si="428"/>
        <v>OT individual</v>
      </c>
      <c r="D641" s="652" t="str">
        <f t="shared" si="429"/>
        <v>Refer to code descriptions – some are per 15 minutes, some per encounter
DT:
15 min units= 40/day
Hour units= 10/day
Encounters= 1/day</v>
      </c>
      <c r="E641" s="637" t="str">
        <f t="shared" si="430"/>
        <v>Services provided by an occupational therapist currently licensed by the State of Michigan or an occupational therapy assistant supervised by a licensed occupational therapist.</v>
      </c>
      <c r="F641" s="478" t="s">
        <v>592</v>
      </c>
      <c r="G641" s="479" t="s">
        <v>695</v>
      </c>
      <c r="H641" s="479" t="s">
        <v>659</v>
      </c>
      <c r="I641" s="652" t="str">
        <f t="shared" si="431"/>
        <v>Line
Professional</v>
      </c>
      <c r="J641" s="652" t="str">
        <f t="shared" si="432"/>
        <v>State Plan, Healthy Michigan, EPSDT</v>
      </c>
      <c r="K641" s="637" t="str">
        <f t="shared" si="433"/>
        <v/>
      </c>
      <c r="L641" s="637" t="str">
        <f t="shared" si="43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1" s="652"/>
      <c r="N641" s="652"/>
    </row>
    <row r="642" spans="1:14" ht="37.5" customHeight="1">
      <c r="A642" s="696">
        <f t="shared" si="426"/>
        <v>97129</v>
      </c>
      <c r="B642" s="724" t="str">
        <f t="shared" si="427"/>
        <v>Occupational Therapy</v>
      </c>
      <c r="C642" s="637" t="str">
        <f t="shared" si="428"/>
        <v>OT individual</v>
      </c>
      <c r="D642" s="652" t="str">
        <f t="shared" si="429"/>
        <v>Refer to code descriptions – some are per 15 minutes, some per encounter
DT:
15 min units= 40/day
Hour units= 10/day
Encounters= 1/day</v>
      </c>
      <c r="E642" s="637" t="str">
        <f t="shared" si="430"/>
        <v>Services provided by an occupational therapist currently licensed by the State of Michigan or an occupational therapy assistant supervised by a licensed occupational therapist.</v>
      </c>
      <c r="F642" s="479" t="s">
        <v>682</v>
      </c>
      <c r="G642" s="479" t="s">
        <v>702</v>
      </c>
      <c r="H642" s="479" t="s">
        <v>659</v>
      </c>
      <c r="I642" s="652" t="str">
        <f t="shared" si="431"/>
        <v>Line
Professional</v>
      </c>
      <c r="J642" s="652" t="str">
        <f t="shared" si="432"/>
        <v>State Plan, Healthy Michigan, EPSDT</v>
      </c>
      <c r="K642" s="637" t="str">
        <f t="shared" si="433"/>
        <v/>
      </c>
      <c r="L642" s="637" t="str">
        <f t="shared" si="43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2" s="652"/>
      <c r="N642" s="652"/>
    </row>
    <row r="643" spans="1:14" ht="37.5" customHeight="1" thickBot="1">
      <c r="A643" s="696">
        <f>A640</f>
        <v>97129</v>
      </c>
      <c r="B643" s="724" t="str">
        <f>B640</f>
        <v>Occupational Therapy</v>
      </c>
      <c r="C643" s="637" t="str">
        <f>C640</f>
        <v>OT individual</v>
      </c>
      <c r="D643" s="652" t="str">
        <f>D640</f>
        <v>Refer to code descriptions – some are per 15 minutes, some per encounter
DT:
15 min units= 40/day
Hour units= 10/day
Encounters= 1/day</v>
      </c>
      <c r="E643" s="637" t="str">
        <f>E640</f>
        <v>Services provided by an occupational therapist currently licensed by the State of Michigan or an occupational therapy assistant supervised by a licensed occupational therapist.</v>
      </c>
      <c r="F643" s="551" t="s">
        <v>715</v>
      </c>
      <c r="G643" s="551" t="s">
        <v>697</v>
      </c>
      <c r="H643" s="551" t="s">
        <v>659</v>
      </c>
      <c r="I643" s="652" t="str">
        <f t="shared" ref="I643:N643" si="438">I640</f>
        <v>Line
Professional</v>
      </c>
      <c r="J643" s="652" t="str">
        <f t="shared" si="438"/>
        <v>State Plan, Healthy Michigan, EPSDT</v>
      </c>
      <c r="K643" s="637" t="str">
        <f t="shared" si="438"/>
        <v/>
      </c>
      <c r="L643" s="637" t="str">
        <f t="shared" si="43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3" s="652" t="str">
        <f t="shared" si="438"/>
        <v xml:space="preserve"> </v>
      </c>
      <c r="N643" s="652" t="str">
        <f t="shared" si="438"/>
        <v xml:space="preserve"> </v>
      </c>
    </row>
    <row r="644" spans="1:14" ht="34.5" customHeight="1">
      <c r="A644" s="721">
        <v>97130</v>
      </c>
      <c r="B644" s="723" t="s">
        <v>337</v>
      </c>
      <c r="C644" s="650" t="s">
        <v>339</v>
      </c>
      <c r="D644" s="661" t="s">
        <v>514</v>
      </c>
      <c r="E644" s="650" t="s">
        <v>1820</v>
      </c>
      <c r="F644" s="519" t="s">
        <v>689</v>
      </c>
      <c r="G644" s="519" t="s">
        <v>716</v>
      </c>
      <c r="H644" s="30" t="s">
        <v>659</v>
      </c>
      <c r="I644" s="661" t="s">
        <v>148</v>
      </c>
      <c r="J644" s="661" t="s">
        <v>129</v>
      </c>
      <c r="K644" s="650" t="s">
        <v>1806</v>
      </c>
      <c r="L644" s="650" t="s">
        <v>515</v>
      </c>
      <c r="M644" s="661" t="s">
        <v>1474</v>
      </c>
      <c r="N644" s="661" t="s">
        <v>1474</v>
      </c>
    </row>
    <row r="645" spans="1:14" ht="34.5" customHeight="1">
      <c r="A645" s="696">
        <f t="shared" ref="A645:A651" si="439">A644</f>
        <v>97130</v>
      </c>
      <c r="B645" s="724" t="str">
        <f>B644</f>
        <v>Occupational Therapy</v>
      </c>
      <c r="C645" s="637" t="str">
        <f>C644</f>
        <v>OT individual</v>
      </c>
      <c r="D645" s="652" t="str">
        <f t="shared" ref="D645:D651" si="440">D644</f>
        <v>Refer to code descriptions – some are per 15 minutes, some per encounter
DT:
15 min units= 40/day
Hour units= 10/day
Encounters= 1/day</v>
      </c>
      <c r="E645" s="637" t="str">
        <f>E644</f>
        <v>Not specific detail in qualified provider document - under review. 
Suggest services provided by an occupational therapist currently licensed by the State of Michigan or an occupational therapy assistant supervised by a licensed occupational therapist.</v>
      </c>
      <c r="F645" s="515" t="s">
        <v>591</v>
      </c>
      <c r="G645" s="515" t="s">
        <v>693</v>
      </c>
      <c r="H645" s="180" t="s">
        <v>659</v>
      </c>
      <c r="I645" s="652" t="str">
        <f t="shared" ref="I645:N646" si="441">I644</f>
        <v>Line
Professional</v>
      </c>
      <c r="J645" s="652" t="str">
        <f t="shared" si="441"/>
        <v>State Plan, Healthy Michigan, EPSDT</v>
      </c>
      <c r="K645" s="637" t="str">
        <f t="shared" si="441"/>
        <v/>
      </c>
      <c r="L645" s="637" t="str">
        <f t="shared" si="44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5" s="652" t="str">
        <f t="shared" si="441"/>
        <v xml:space="preserve"> </v>
      </c>
      <c r="N645" s="652" t="str">
        <f t="shared" si="441"/>
        <v xml:space="preserve"> </v>
      </c>
    </row>
    <row r="646" spans="1:14" ht="34.5" customHeight="1">
      <c r="A646" s="696">
        <f t="shared" si="439"/>
        <v>97130</v>
      </c>
      <c r="B646" s="724" t="str">
        <f>B645</f>
        <v>Occupational Therapy</v>
      </c>
      <c r="C646" s="637" t="str">
        <f>C645</f>
        <v>OT individual</v>
      </c>
      <c r="D646" s="652" t="str">
        <f t="shared" si="440"/>
        <v>Refer to code descriptions – some are per 15 minutes, some per encounter
DT:
15 min units= 40/day
Hour units= 10/day
Encounters= 1/day</v>
      </c>
      <c r="E646" s="637" t="str">
        <f>E645</f>
        <v>Not specific detail in qualified provider document - under review. 
Suggest services provided by an occupational therapist currently licensed by the State of Michigan or an occupational therapy assistant supervised by a licensed occupational therapist.</v>
      </c>
      <c r="F646" s="515" t="s">
        <v>591</v>
      </c>
      <c r="G646" s="281" t="s">
        <v>694</v>
      </c>
      <c r="H646" s="180" t="s">
        <v>659</v>
      </c>
      <c r="I646" s="652" t="str">
        <f t="shared" si="441"/>
        <v>Line
Professional</v>
      </c>
      <c r="J646" s="652" t="str">
        <f t="shared" si="441"/>
        <v>State Plan, Healthy Michigan, EPSDT</v>
      </c>
      <c r="K646" s="637" t="str">
        <f t="shared" si="441"/>
        <v/>
      </c>
      <c r="L646" s="637" t="str">
        <f t="shared" si="44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6" s="652"/>
      <c r="N646" s="652"/>
    </row>
    <row r="647" spans="1:14" ht="34.5" customHeight="1">
      <c r="A647" s="696">
        <f>A645</f>
        <v>97130</v>
      </c>
      <c r="B647" s="724" t="str">
        <f>B644</f>
        <v>Occupational Therapy</v>
      </c>
      <c r="C647" s="637" t="str">
        <f>C644</f>
        <v>OT individual</v>
      </c>
      <c r="D647" s="652" t="str">
        <f>D645</f>
        <v>Refer to code descriptions – some are per 15 minutes, some per encounter
DT:
15 min units= 40/day
Hour units= 10/day
Encounters= 1/day</v>
      </c>
      <c r="E647" s="637" t="s">
        <v>685</v>
      </c>
      <c r="F647" s="478" t="s">
        <v>591</v>
      </c>
      <c r="G647" s="479" t="s">
        <v>695</v>
      </c>
      <c r="H647" s="479" t="s">
        <v>659</v>
      </c>
      <c r="I647" s="652" t="str">
        <f>I644</f>
        <v>Line
Professional</v>
      </c>
      <c r="J647" s="652" t="str">
        <f>J644</f>
        <v>State Plan, Healthy Michigan, EPSDT</v>
      </c>
      <c r="K647" s="637" t="s">
        <v>1806</v>
      </c>
      <c r="L647" s="637" t="s">
        <v>515</v>
      </c>
      <c r="M647" s="652" t="str">
        <f>M644</f>
        <v xml:space="preserve"> </v>
      </c>
      <c r="N647" s="652" t="str">
        <f>N644</f>
        <v xml:space="preserve"> </v>
      </c>
    </row>
    <row r="648" spans="1:14" ht="34.5" customHeight="1">
      <c r="A648" s="696">
        <f t="shared" si="439"/>
        <v>97130</v>
      </c>
      <c r="B648" s="724" t="str">
        <f t="shared" ref="B648:B651" si="442">B647</f>
        <v>Occupational Therapy</v>
      </c>
      <c r="C648" s="637" t="str">
        <f t="shared" ref="C648:C651" si="443">C647</f>
        <v>OT individual</v>
      </c>
      <c r="D648" s="652" t="str">
        <f t="shared" si="440"/>
        <v>Refer to code descriptions – some are per 15 minutes, some per encounter
DT:
15 min units= 40/day
Hour units= 10/day
Encounters= 1/day</v>
      </c>
      <c r="E648" s="637" t="str">
        <f t="shared" ref="E648:E651" si="444">E647</f>
        <v>Services provided by an occupational therapist currently licensed by the State of Michigan or an occupational therapy assistant supervised by a licensed occupational therapist.</v>
      </c>
      <c r="F648" s="281" t="s">
        <v>592</v>
      </c>
      <c r="G648" s="281" t="s">
        <v>693</v>
      </c>
      <c r="H648" s="281" t="s">
        <v>659</v>
      </c>
      <c r="I648" s="652" t="str">
        <f t="shared" ref="I648:I651" si="445">I647</f>
        <v>Line
Professional</v>
      </c>
      <c r="J648" s="652" t="str">
        <f t="shared" ref="J648:J651" si="446">J647</f>
        <v>State Plan, Healthy Michigan, EPSDT</v>
      </c>
      <c r="K648" s="637" t="str">
        <f t="shared" ref="K648:K651" si="447">K647</f>
        <v/>
      </c>
      <c r="L648" s="637" t="str">
        <f t="shared" ref="L648:L651" si="448">L647</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8" s="652" t="str">
        <f t="shared" ref="M648:M649" si="449">M647</f>
        <v xml:space="preserve"> </v>
      </c>
      <c r="N648" s="652" t="str">
        <f t="shared" ref="N648:N649" si="450">N647</f>
        <v xml:space="preserve"> </v>
      </c>
    </row>
    <row r="649" spans="1:14" ht="34.5" customHeight="1">
      <c r="A649" s="696">
        <f t="shared" si="439"/>
        <v>97130</v>
      </c>
      <c r="B649" s="724" t="str">
        <f t="shared" si="442"/>
        <v>Occupational Therapy</v>
      </c>
      <c r="C649" s="637" t="str">
        <f t="shared" si="443"/>
        <v>OT individual</v>
      </c>
      <c r="D649" s="652" t="str">
        <f t="shared" si="440"/>
        <v>Refer to code descriptions – some are per 15 minutes, some per encounter
DT:
15 min units= 40/day
Hour units= 10/day
Encounters= 1/day</v>
      </c>
      <c r="E649" s="637" t="str">
        <f t="shared" si="444"/>
        <v>Services provided by an occupational therapist currently licensed by the State of Michigan or an occupational therapy assistant supervised by a licensed occupational therapist.</v>
      </c>
      <c r="F649" s="281" t="s">
        <v>592</v>
      </c>
      <c r="G649" s="281" t="s">
        <v>694</v>
      </c>
      <c r="H649" s="281" t="s">
        <v>659</v>
      </c>
      <c r="I649" s="652" t="str">
        <f t="shared" si="445"/>
        <v>Line
Professional</v>
      </c>
      <c r="J649" s="652" t="str">
        <f t="shared" si="446"/>
        <v>State Plan, Healthy Michigan, EPSDT</v>
      </c>
      <c r="K649" s="637" t="str">
        <f t="shared" si="447"/>
        <v/>
      </c>
      <c r="L649" s="637" t="str">
        <f t="shared" si="44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9" s="652" t="str">
        <f t="shared" si="449"/>
        <v xml:space="preserve"> </v>
      </c>
      <c r="N649" s="652" t="str">
        <f t="shared" si="450"/>
        <v xml:space="preserve"> </v>
      </c>
    </row>
    <row r="650" spans="1:14" ht="34.5" customHeight="1">
      <c r="A650" s="696">
        <f t="shared" si="439"/>
        <v>97130</v>
      </c>
      <c r="B650" s="724" t="str">
        <f t="shared" si="442"/>
        <v>Occupational Therapy</v>
      </c>
      <c r="C650" s="637" t="str">
        <f t="shared" si="443"/>
        <v>OT individual</v>
      </c>
      <c r="D650" s="652" t="str">
        <f t="shared" si="440"/>
        <v>Refer to code descriptions – some are per 15 minutes, some per encounter
DT:
15 min units= 40/day
Hour units= 10/day
Encounters= 1/day</v>
      </c>
      <c r="E650" s="637" t="str">
        <f t="shared" si="444"/>
        <v>Services provided by an occupational therapist currently licensed by the State of Michigan or an occupational therapy assistant supervised by a licensed occupational therapist.</v>
      </c>
      <c r="F650" s="478" t="s">
        <v>592</v>
      </c>
      <c r="G650" s="479" t="s">
        <v>695</v>
      </c>
      <c r="H650" s="479" t="s">
        <v>659</v>
      </c>
      <c r="I650" s="652" t="str">
        <f t="shared" si="445"/>
        <v>Line
Professional</v>
      </c>
      <c r="J650" s="652" t="str">
        <f t="shared" si="446"/>
        <v>State Plan, Healthy Michigan, EPSDT</v>
      </c>
      <c r="K650" s="637" t="str">
        <f t="shared" si="447"/>
        <v/>
      </c>
      <c r="L650" s="637" t="str">
        <f t="shared" si="44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0" s="652"/>
      <c r="N650" s="652"/>
    </row>
    <row r="651" spans="1:14" ht="34.5" customHeight="1">
      <c r="A651" s="696">
        <f t="shared" si="439"/>
        <v>97130</v>
      </c>
      <c r="B651" s="724" t="str">
        <f t="shared" si="442"/>
        <v>Occupational Therapy</v>
      </c>
      <c r="C651" s="637" t="str">
        <f t="shared" si="443"/>
        <v>OT individual</v>
      </c>
      <c r="D651" s="652" t="str">
        <f t="shared" si="440"/>
        <v>Refer to code descriptions – some are per 15 minutes, some per encounter
DT:
15 min units= 40/day
Hour units= 10/day
Encounters= 1/day</v>
      </c>
      <c r="E651" s="637" t="str">
        <f t="shared" si="444"/>
        <v>Services provided by an occupational therapist currently licensed by the State of Michigan or an occupational therapy assistant supervised by a licensed occupational therapist.</v>
      </c>
      <c r="F651" s="479" t="s">
        <v>682</v>
      </c>
      <c r="G651" s="479" t="s">
        <v>702</v>
      </c>
      <c r="H651" s="479" t="s">
        <v>659</v>
      </c>
      <c r="I651" s="652" t="str">
        <f t="shared" si="445"/>
        <v>Line
Professional</v>
      </c>
      <c r="J651" s="652" t="str">
        <f t="shared" si="446"/>
        <v>State Plan, Healthy Michigan, EPSDT</v>
      </c>
      <c r="K651" s="637" t="str">
        <f t="shared" si="447"/>
        <v/>
      </c>
      <c r="L651" s="637" t="str">
        <f t="shared" si="44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1" s="652"/>
      <c r="N651" s="652"/>
    </row>
    <row r="652" spans="1:14" ht="34.5" customHeight="1" thickBot="1">
      <c r="A652" s="696">
        <f>A649</f>
        <v>97130</v>
      </c>
      <c r="B652" s="724" t="str">
        <f>B649</f>
        <v>Occupational Therapy</v>
      </c>
      <c r="C652" s="637" t="str">
        <f>C649</f>
        <v>OT individual</v>
      </c>
      <c r="D652" s="652" t="str">
        <f>D649</f>
        <v>Refer to code descriptions – some are per 15 minutes, some per encounter
DT:
15 min units= 40/day
Hour units= 10/day
Encounters= 1/day</v>
      </c>
      <c r="E652" s="637" t="str">
        <f>E649</f>
        <v>Services provided by an occupational therapist currently licensed by the State of Michigan or an occupational therapy assistant supervised by a licensed occupational therapist.</v>
      </c>
      <c r="F652" s="551" t="s">
        <v>715</v>
      </c>
      <c r="G652" s="551" t="s">
        <v>697</v>
      </c>
      <c r="H652" s="551" t="s">
        <v>659</v>
      </c>
      <c r="I652" s="652" t="str">
        <f t="shared" ref="I652:N652" si="451">I649</f>
        <v>Line
Professional</v>
      </c>
      <c r="J652" s="652" t="str">
        <f t="shared" si="451"/>
        <v>State Plan, Healthy Michigan, EPSDT</v>
      </c>
      <c r="K652" s="637" t="str">
        <f t="shared" si="451"/>
        <v/>
      </c>
      <c r="L652" s="637" t="str">
        <f t="shared" si="45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2" s="652" t="str">
        <f t="shared" si="451"/>
        <v xml:space="preserve"> </v>
      </c>
      <c r="N652" s="652" t="str">
        <f t="shared" si="451"/>
        <v xml:space="preserve"> </v>
      </c>
    </row>
    <row r="653" spans="1:14" ht="65.25" customHeight="1">
      <c r="A653" s="732">
        <v>97140</v>
      </c>
      <c r="B653" s="741" t="s">
        <v>337</v>
      </c>
      <c r="C653" s="636" t="s">
        <v>339</v>
      </c>
      <c r="D653" s="704" t="s">
        <v>514</v>
      </c>
      <c r="E653" s="636" t="s">
        <v>685</v>
      </c>
      <c r="F653" s="519" t="s">
        <v>689</v>
      </c>
      <c r="G653" s="519" t="s">
        <v>716</v>
      </c>
      <c r="H653" s="30" t="s">
        <v>659</v>
      </c>
      <c r="I653" s="704" t="s">
        <v>148</v>
      </c>
      <c r="J653" s="704" t="s">
        <v>129</v>
      </c>
      <c r="K653" s="636" t="s">
        <v>1806</v>
      </c>
      <c r="L653" s="636" t="s">
        <v>515</v>
      </c>
      <c r="M653" s="646" t="s">
        <v>1474</v>
      </c>
      <c r="N653" s="646" t="s">
        <v>1474</v>
      </c>
    </row>
    <row r="654" spans="1:14" ht="65.25" customHeight="1">
      <c r="A654" s="733">
        <f t="shared" ref="A654:E655" si="452">A653</f>
        <v>97140</v>
      </c>
      <c r="B654" s="739" t="str">
        <f t="shared" si="452"/>
        <v>Occupational Therapy</v>
      </c>
      <c r="C654" s="642" t="str">
        <f t="shared" si="452"/>
        <v>OT individual</v>
      </c>
      <c r="D654" s="735" t="str">
        <f t="shared" si="452"/>
        <v>Refer to code descriptions – some are per 15 minutes, some per encounter
DT:
15 min units= 40/day
Hour units= 10/day
Encounters= 1/day</v>
      </c>
      <c r="E654" s="642" t="str">
        <f t="shared" si="452"/>
        <v>Services provided by an occupational therapist currently licensed by the State of Michigan or an occupational therapy assistant supervised by a licensed occupational therapist.</v>
      </c>
      <c r="F654" s="515" t="s">
        <v>591</v>
      </c>
      <c r="G654" s="285" t="s">
        <v>694</v>
      </c>
      <c r="H654" s="285" t="s">
        <v>659</v>
      </c>
      <c r="I654" s="735" t="str">
        <f t="shared" ref="I654:N655" si="453">I653</f>
        <v>Line
Professional</v>
      </c>
      <c r="J654" s="735" t="str">
        <f t="shared" si="453"/>
        <v>State Plan, Healthy Michigan, EPSDT</v>
      </c>
      <c r="K654" s="642" t="str">
        <f t="shared" si="453"/>
        <v/>
      </c>
      <c r="L654" s="642" t="str">
        <f t="shared" si="45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4" s="647" t="str">
        <f t="shared" si="453"/>
        <v xml:space="preserve"> </v>
      </c>
      <c r="N654" s="647" t="str">
        <f t="shared" si="453"/>
        <v xml:space="preserve"> </v>
      </c>
    </row>
    <row r="655" spans="1:14" ht="65.25" customHeight="1">
      <c r="A655" s="733">
        <f t="shared" si="452"/>
        <v>97140</v>
      </c>
      <c r="B655" s="739" t="str">
        <f t="shared" si="452"/>
        <v>Occupational Therapy</v>
      </c>
      <c r="C655" s="642" t="str">
        <f t="shared" si="452"/>
        <v>OT individual</v>
      </c>
      <c r="D655" s="735" t="str">
        <f t="shared" si="452"/>
        <v>Refer to code descriptions – some are per 15 minutes, some per encounter
DT:
15 min units= 40/day
Hour units= 10/day
Encounters= 1/day</v>
      </c>
      <c r="E655" s="642" t="str">
        <f t="shared" si="452"/>
        <v>Services provided by an occupational therapist currently licensed by the State of Michigan or an occupational therapy assistant supervised by a licensed occupational therapist.</v>
      </c>
      <c r="F655" s="478" t="s">
        <v>591</v>
      </c>
      <c r="G655" s="479" t="s">
        <v>695</v>
      </c>
      <c r="H655" s="479" t="s">
        <v>659</v>
      </c>
      <c r="I655" s="735" t="str">
        <f t="shared" si="453"/>
        <v>Line
Professional</v>
      </c>
      <c r="J655" s="735" t="str">
        <f t="shared" si="453"/>
        <v>State Plan, Healthy Michigan, EPSDT</v>
      </c>
      <c r="K655" s="642" t="str">
        <f t="shared" si="453"/>
        <v/>
      </c>
      <c r="L655" s="642" t="str">
        <f t="shared" si="45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5" s="647"/>
      <c r="N655" s="647"/>
    </row>
    <row r="656" spans="1:14" ht="65.25" customHeight="1">
      <c r="A656" s="733">
        <f>A653</f>
        <v>97140</v>
      </c>
      <c r="B656" s="742" t="str">
        <f>B653</f>
        <v>Occupational Therapy</v>
      </c>
      <c r="C656" s="649" t="str">
        <f>C653</f>
        <v>OT individual</v>
      </c>
      <c r="D656" s="713" t="str">
        <f>D653</f>
        <v>Refer to code descriptions – some are per 15 minutes, some per encounter
DT:
15 min units= 40/day
Hour units= 10/day
Encounters= 1/day</v>
      </c>
      <c r="E656" s="649" t="str">
        <f>E653</f>
        <v>Services provided by an occupational therapist currently licensed by the State of Michigan or an occupational therapy assistant supervised by a licensed occupational therapist.</v>
      </c>
      <c r="F656" s="515" t="s">
        <v>591</v>
      </c>
      <c r="G656" s="515" t="s">
        <v>693</v>
      </c>
      <c r="H656" s="180" t="s">
        <v>659</v>
      </c>
      <c r="I656" s="713" t="str">
        <f>I653</f>
        <v>Line
Professional</v>
      </c>
      <c r="J656" s="713" t="str">
        <f>J653</f>
        <v>State Plan, Healthy Michigan, EPSDT</v>
      </c>
      <c r="K656" s="649" t="s">
        <v>1806</v>
      </c>
      <c r="L656" s="649" t="s">
        <v>515</v>
      </c>
      <c r="M656" s="648" t="str">
        <f>M653</f>
        <v xml:space="preserve"> </v>
      </c>
      <c r="N656" s="648" t="str">
        <f>N653</f>
        <v xml:space="preserve"> </v>
      </c>
    </row>
    <row r="657" spans="1:14" ht="65.25" customHeight="1">
      <c r="A657" s="733">
        <f t="shared" ref="A657" si="454">A656</f>
        <v>97140</v>
      </c>
      <c r="B657" s="739" t="s">
        <v>353</v>
      </c>
      <c r="C657" s="642" t="s">
        <v>355</v>
      </c>
      <c r="D657" s="735" t="s">
        <v>536</v>
      </c>
      <c r="E657" s="642" t="s">
        <v>686</v>
      </c>
      <c r="F657" s="551" t="s">
        <v>592</v>
      </c>
      <c r="G657" s="551" t="s">
        <v>693</v>
      </c>
      <c r="H657" s="551" t="s">
        <v>659</v>
      </c>
      <c r="I657" s="735" t="s">
        <v>148</v>
      </c>
      <c r="J657" s="735" t="s">
        <v>129</v>
      </c>
      <c r="K657" s="642" t="s">
        <v>1806</v>
      </c>
      <c r="L657" s="642" t="s">
        <v>535</v>
      </c>
      <c r="M657" s="647" t="s">
        <v>1474</v>
      </c>
      <c r="N657" s="647" t="s">
        <v>1474</v>
      </c>
    </row>
    <row r="658" spans="1:14" ht="65.25" customHeight="1">
      <c r="A658" s="733">
        <f t="shared" ref="A658:E659" si="455">A657</f>
        <v>97140</v>
      </c>
      <c r="B658" s="724" t="str">
        <f t="shared" si="455"/>
        <v>Physical Therapy</v>
      </c>
      <c r="C658" s="637" t="str">
        <f t="shared" si="455"/>
        <v>PT individual</v>
      </c>
      <c r="D658" s="652" t="str">
        <f t="shared" si="455"/>
        <v>Refer to code descriptions – some are per 15 minutes, some per encounter
DT:
15 min units = 40/day
30 min units = 20/day
Encounters= 1/day</v>
      </c>
      <c r="E658" s="637" t="str">
        <f t="shared" si="455"/>
        <v>Activities performed by a licensed (by State of Michigan) physical therapist or a physical therapy assistant supervised by a licensed physical therapist</v>
      </c>
      <c r="F658" s="551" t="s">
        <v>592</v>
      </c>
      <c r="G658" s="281" t="s">
        <v>694</v>
      </c>
      <c r="H658" s="281" t="s">
        <v>659</v>
      </c>
      <c r="I658" s="652" t="str">
        <f t="shared" ref="I658:N659" si="456">I657</f>
        <v>Line
Professional</v>
      </c>
      <c r="J658" s="652" t="str">
        <f t="shared" si="456"/>
        <v>State Plan, Healthy Michigan, EPSDT</v>
      </c>
      <c r="K658" s="637" t="str">
        <f t="shared" si="456"/>
        <v/>
      </c>
      <c r="L658" s="637" t="str">
        <f t="shared" si="45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8" s="647" t="str">
        <f t="shared" si="456"/>
        <v xml:space="preserve"> </v>
      </c>
      <c r="N658" s="647" t="str">
        <f t="shared" si="456"/>
        <v xml:space="preserve"> </v>
      </c>
    </row>
    <row r="659" spans="1:14" ht="65.25" customHeight="1">
      <c r="A659" s="733">
        <f t="shared" si="455"/>
        <v>97140</v>
      </c>
      <c r="B659" s="724" t="str">
        <f t="shared" si="455"/>
        <v>Physical Therapy</v>
      </c>
      <c r="C659" s="637" t="str">
        <f t="shared" si="455"/>
        <v>PT individual</v>
      </c>
      <c r="D659" s="652" t="str">
        <f t="shared" si="455"/>
        <v>Refer to code descriptions – some are per 15 minutes, some per encounter
DT:
15 min units = 40/day
30 min units = 20/day
Encounters= 1/day</v>
      </c>
      <c r="E659" s="637" t="str">
        <f t="shared" si="455"/>
        <v>Activities performed by a licensed (by State of Michigan) physical therapist or a physical therapy assistant supervised by a licensed physical therapist</v>
      </c>
      <c r="F659" s="504" t="s">
        <v>592</v>
      </c>
      <c r="G659" s="281" t="s">
        <v>695</v>
      </c>
      <c r="H659" s="281" t="s">
        <v>659</v>
      </c>
      <c r="I659" s="652" t="str">
        <f t="shared" si="456"/>
        <v>Line
Professional</v>
      </c>
      <c r="J659" s="652" t="str">
        <f t="shared" si="456"/>
        <v>State Plan, Healthy Michigan, EPSDT</v>
      </c>
      <c r="K659" s="637" t="str">
        <f t="shared" si="456"/>
        <v/>
      </c>
      <c r="L659" s="637" t="str">
        <f t="shared" si="45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9" s="647"/>
      <c r="N659" s="647"/>
    </row>
    <row r="660" spans="1:14" ht="65.25" customHeight="1" thickBot="1">
      <c r="A660" s="734">
        <f>A657</f>
        <v>97140</v>
      </c>
      <c r="B660" s="740" t="str">
        <f>B657</f>
        <v>Physical Therapy</v>
      </c>
      <c r="C660" s="638" t="str">
        <f>C657</f>
        <v>PT individual</v>
      </c>
      <c r="D660" s="705" t="str">
        <f>D657</f>
        <v>Refer to code descriptions – some are per 15 minutes, some per encounter
DT:
15 min units = 40/day
30 min units = 20/day
Encounters= 1/day</v>
      </c>
      <c r="E660" s="638" t="str">
        <f>E657</f>
        <v>Activities performed by a licensed (by State of Michigan) physical therapist or a physical therapy assistant supervised by a licensed physical therapist</v>
      </c>
      <c r="F660" s="517" t="s">
        <v>682</v>
      </c>
      <c r="G660" s="517" t="s">
        <v>702</v>
      </c>
      <c r="H660" s="517" t="s">
        <v>659</v>
      </c>
      <c r="I660" s="705" t="str">
        <f>I657</f>
        <v>Line
Professional</v>
      </c>
      <c r="J660" s="705" t="str">
        <f>J657</f>
        <v>State Plan, Healthy Michigan, EPSDT</v>
      </c>
      <c r="K660" s="638" t="s">
        <v>1806</v>
      </c>
      <c r="L660" s="638" t="s">
        <v>535</v>
      </c>
      <c r="M660" s="667" t="str">
        <f>M657</f>
        <v xml:space="preserve"> </v>
      </c>
      <c r="N660" s="667" t="str">
        <f>N657</f>
        <v xml:space="preserve"> </v>
      </c>
    </row>
    <row r="661" spans="1:14" ht="59.25" customHeight="1">
      <c r="A661" s="732">
        <v>97150</v>
      </c>
      <c r="B661" s="741" t="s">
        <v>337</v>
      </c>
      <c r="C661" s="636" t="s">
        <v>516</v>
      </c>
      <c r="D661" s="704" t="s">
        <v>58</v>
      </c>
      <c r="E661" s="636" t="s">
        <v>685</v>
      </c>
      <c r="F661" s="519" t="s">
        <v>689</v>
      </c>
      <c r="G661" s="519" t="s">
        <v>716</v>
      </c>
      <c r="H661" s="30" t="s">
        <v>659</v>
      </c>
      <c r="I661" s="704" t="s">
        <v>148</v>
      </c>
      <c r="J661" s="704" t="s">
        <v>129</v>
      </c>
      <c r="K661" s="636" t="s">
        <v>1806</v>
      </c>
      <c r="L661" s="636" t="s">
        <v>515</v>
      </c>
      <c r="M661" s="646" t="s">
        <v>1474</v>
      </c>
      <c r="N661" s="646" t="s">
        <v>1474</v>
      </c>
    </row>
    <row r="662" spans="1:14" ht="59.25" customHeight="1">
      <c r="A662" s="733">
        <f t="shared" ref="A662:E663" si="457">A661</f>
        <v>97150</v>
      </c>
      <c r="B662" s="739" t="str">
        <f t="shared" si="457"/>
        <v>Occupational Therapy</v>
      </c>
      <c r="C662" s="642" t="str">
        <f t="shared" si="457"/>
        <v>OT group, per session</v>
      </c>
      <c r="D662" s="735" t="str">
        <f t="shared" si="457"/>
        <v>Encounter</v>
      </c>
      <c r="E662" s="642" t="str">
        <f t="shared" si="457"/>
        <v>Services provided by an occupational therapist currently licensed by the State of Michigan or an occupational therapy assistant supervised by a licensed occupational therapist.</v>
      </c>
      <c r="F662" s="515" t="s">
        <v>591</v>
      </c>
      <c r="G662" s="285" t="s">
        <v>694</v>
      </c>
      <c r="H662" s="285" t="s">
        <v>659</v>
      </c>
      <c r="I662" s="735" t="str">
        <f t="shared" ref="I662:N663" si="458">I661</f>
        <v>Line
Professional</v>
      </c>
      <c r="J662" s="735" t="str">
        <f t="shared" si="458"/>
        <v>State Plan, Healthy Michigan, EPSDT</v>
      </c>
      <c r="K662" s="642" t="str">
        <f t="shared" si="458"/>
        <v/>
      </c>
      <c r="L662" s="642" t="str">
        <f t="shared" si="45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62" s="647" t="str">
        <f t="shared" si="458"/>
        <v xml:space="preserve"> </v>
      </c>
      <c r="N662" s="647" t="str">
        <f t="shared" si="458"/>
        <v xml:space="preserve"> </v>
      </c>
    </row>
    <row r="663" spans="1:14" ht="59.25" customHeight="1">
      <c r="A663" s="733">
        <f t="shared" si="457"/>
        <v>97150</v>
      </c>
      <c r="B663" s="739" t="str">
        <f t="shared" si="457"/>
        <v>Occupational Therapy</v>
      </c>
      <c r="C663" s="642" t="str">
        <f t="shared" si="457"/>
        <v>OT group, per session</v>
      </c>
      <c r="D663" s="735" t="str">
        <f t="shared" si="457"/>
        <v>Encounter</v>
      </c>
      <c r="E663" s="642" t="str">
        <f t="shared" si="457"/>
        <v>Services provided by an occupational therapist currently licensed by the State of Michigan or an occupational therapy assistant supervised by a licensed occupational therapist.</v>
      </c>
      <c r="F663" s="478" t="s">
        <v>591</v>
      </c>
      <c r="G663" s="479" t="s">
        <v>695</v>
      </c>
      <c r="H663" s="479" t="s">
        <v>659</v>
      </c>
      <c r="I663" s="735" t="str">
        <f t="shared" si="458"/>
        <v>Line
Professional</v>
      </c>
      <c r="J663" s="735" t="str">
        <f t="shared" si="458"/>
        <v>State Plan, Healthy Michigan, EPSDT</v>
      </c>
      <c r="K663" s="642" t="str">
        <f t="shared" si="458"/>
        <v/>
      </c>
      <c r="L663" s="642" t="str">
        <f t="shared" si="45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63" s="647"/>
      <c r="N663" s="647"/>
    </row>
    <row r="664" spans="1:14" ht="87.75" customHeight="1">
      <c r="A664" s="733">
        <f>A661</f>
        <v>97150</v>
      </c>
      <c r="B664" s="742" t="str">
        <f>B661</f>
        <v>Occupational Therapy</v>
      </c>
      <c r="C664" s="649" t="str">
        <f>C661</f>
        <v>OT group, per session</v>
      </c>
      <c r="D664" s="713" t="str">
        <f>D661</f>
        <v>Encounter</v>
      </c>
      <c r="E664" s="649" t="str">
        <f>E661</f>
        <v>Services provided by an occupational therapist currently licensed by the State of Michigan or an occupational therapy assistant supervised by a licensed occupational therapist.</v>
      </c>
      <c r="F664" s="515" t="s">
        <v>591</v>
      </c>
      <c r="G664" s="515" t="s">
        <v>693</v>
      </c>
      <c r="H664" s="180" t="s">
        <v>659</v>
      </c>
      <c r="I664" s="713" t="str">
        <f>I661</f>
        <v>Line
Professional</v>
      </c>
      <c r="J664" s="713" t="str">
        <f>J661</f>
        <v>State Plan, Healthy Michigan, EPSDT</v>
      </c>
      <c r="K664" s="649" t="s">
        <v>1806</v>
      </c>
      <c r="L664" s="649" t="s">
        <v>515</v>
      </c>
      <c r="M664" s="648" t="str">
        <f>M661</f>
        <v xml:space="preserve"> </v>
      </c>
      <c r="N664" s="648" t="str">
        <f>N661</f>
        <v xml:space="preserve"> </v>
      </c>
    </row>
    <row r="665" spans="1:14" ht="65.25" customHeight="1">
      <c r="A665" s="733">
        <f t="shared" ref="A665" si="459">A664</f>
        <v>97150</v>
      </c>
      <c r="B665" s="739" t="s">
        <v>353</v>
      </c>
      <c r="C665" s="642" t="s">
        <v>356</v>
      </c>
      <c r="D665" s="735" t="s">
        <v>534</v>
      </c>
      <c r="E665" s="642" t="s">
        <v>686</v>
      </c>
      <c r="F665" s="551" t="s">
        <v>592</v>
      </c>
      <c r="G665" s="551" t="s">
        <v>693</v>
      </c>
      <c r="H665" s="551" t="s">
        <v>659</v>
      </c>
      <c r="I665" s="735" t="s">
        <v>148</v>
      </c>
      <c r="J665" s="735" t="s">
        <v>129</v>
      </c>
      <c r="K665" s="642" t="s">
        <v>1806</v>
      </c>
      <c r="L665" s="642" t="s">
        <v>535</v>
      </c>
      <c r="M665" s="647" t="s">
        <v>1474</v>
      </c>
      <c r="N665" s="647" t="s">
        <v>1474</v>
      </c>
    </row>
    <row r="666" spans="1:14" ht="58.5" customHeight="1">
      <c r="A666" s="733">
        <f t="shared" ref="A666:E667" si="460">A665</f>
        <v>97150</v>
      </c>
      <c r="B666" s="724" t="str">
        <f t="shared" si="460"/>
        <v>Physical Therapy</v>
      </c>
      <c r="C666" s="637" t="str">
        <f t="shared" si="460"/>
        <v>PT group</v>
      </c>
      <c r="D666" s="652" t="str">
        <f t="shared" si="460"/>
        <v>Encounter
DT=1/day</v>
      </c>
      <c r="E666" s="637" t="str">
        <f t="shared" si="460"/>
        <v>Activities performed by a licensed (by State of Michigan) physical therapist or a physical therapy assistant supervised by a licensed physical therapist</v>
      </c>
      <c r="F666" s="551" t="s">
        <v>592</v>
      </c>
      <c r="G666" s="281" t="s">
        <v>694</v>
      </c>
      <c r="H666" s="281" t="s">
        <v>659</v>
      </c>
      <c r="I666" s="652" t="str">
        <f t="shared" ref="I666:N667" si="461">I665</f>
        <v>Line
Professional</v>
      </c>
      <c r="J666" s="652" t="str">
        <f t="shared" si="461"/>
        <v>State Plan, Healthy Michigan, EPSDT</v>
      </c>
      <c r="K666" s="637" t="str">
        <f t="shared" si="461"/>
        <v/>
      </c>
      <c r="L666" s="637" t="str">
        <f t="shared" si="46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66" s="647" t="str">
        <f t="shared" si="461"/>
        <v xml:space="preserve"> </v>
      </c>
      <c r="N666" s="647" t="str">
        <f t="shared" si="461"/>
        <v xml:space="preserve"> </v>
      </c>
    </row>
    <row r="667" spans="1:14" ht="65.25" customHeight="1">
      <c r="A667" s="733">
        <f t="shared" si="460"/>
        <v>97150</v>
      </c>
      <c r="B667" s="724" t="str">
        <f t="shared" si="460"/>
        <v>Physical Therapy</v>
      </c>
      <c r="C667" s="637" t="str">
        <f t="shared" si="460"/>
        <v>PT group</v>
      </c>
      <c r="D667" s="652" t="str">
        <f t="shared" si="460"/>
        <v>Encounter
DT=1/day</v>
      </c>
      <c r="E667" s="637" t="str">
        <f t="shared" si="460"/>
        <v>Activities performed by a licensed (by State of Michigan) physical therapist or a physical therapy assistant supervised by a licensed physical therapist</v>
      </c>
      <c r="F667" s="504" t="s">
        <v>592</v>
      </c>
      <c r="G667" s="281" t="s">
        <v>695</v>
      </c>
      <c r="H667" s="281" t="s">
        <v>659</v>
      </c>
      <c r="I667" s="652" t="str">
        <f t="shared" si="461"/>
        <v>Line
Professional</v>
      </c>
      <c r="J667" s="652" t="str">
        <f t="shared" si="461"/>
        <v>State Plan, Healthy Michigan, EPSDT</v>
      </c>
      <c r="K667" s="637" t="str">
        <f t="shared" si="461"/>
        <v/>
      </c>
      <c r="L667" s="637" t="str">
        <f t="shared" si="46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67" s="647"/>
      <c r="N667" s="647"/>
    </row>
    <row r="668" spans="1:14" ht="62.25" customHeight="1" thickBot="1">
      <c r="A668" s="734">
        <f>A665</f>
        <v>97150</v>
      </c>
      <c r="B668" s="740" t="str">
        <f>B665</f>
        <v>Physical Therapy</v>
      </c>
      <c r="C668" s="638" t="str">
        <f>C665</f>
        <v>PT group</v>
      </c>
      <c r="D668" s="705" t="str">
        <f>D665</f>
        <v>Encounter
DT=1/day</v>
      </c>
      <c r="E668" s="638" t="str">
        <f>E665</f>
        <v>Activities performed by a licensed (by State of Michigan) physical therapist or a physical therapy assistant supervised by a licensed physical therapist</v>
      </c>
      <c r="F668" s="517" t="s">
        <v>682</v>
      </c>
      <c r="G668" s="517" t="s">
        <v>702</v>
      </c>
      <c r="H668" s="517" t="s">
        <v>659</v>
      </c>
      <c r="I668" s="705" t="str">
        <f>I665</f>
        <v>Line
Professional</v>
      </c>
      <c r="J668" s="705" t="str">
        <f>J665</f>
        <v>State Plan, Healthy Michigan, EPSDT</v>
      </c>
      <c r="K668" s="638" t="s">
        <v>1806</v>
      </c>
      <c r="L668" s="638" t="s">
        <v>535</v>
      </c>
      <c r="M668" s="667" t="str">
        <f>M665</f>
        <v xml:space="preserve"> </v>
      </c>
      <c r="N668" s="667" t="str">
        <f>N665</f>
        <v xml:space="preserve"> </v>
      </c>
    </row>
    <row r="669" spans="1:14" s="28" customFormat="1" ht="32.450000000000003" customHeight="1">
      <c r="A669" s="698" t="s">
        <v>2395</v>
      </c>
      <c r="B669" s="729" t="s">
        <v>2386</v>
      </c>
      <c r="C669" s="797" t="s">
        <v>2387</v>
      </c>
      <c r="D669" s="903" t="s">
        <v>2388</v>
      </c>
      <c r="E669" s="797" t="s">
        <v>236</v>
      </c>
      <c r="F669" s="542" t="s">
        <v>134</v>
      </c>
      <c r="G669" s="545" t="s">
        <v>698</v>
      </c>
      <c r="H669" s="545" t="s">
        <v>625</v>
      </c>
      <c r="I669" s="903" t="s">
        <v>148</v>
      </c>
      <c r="J669" s="903" t="s">
        <v>129</v>
      </c>
      <c r="K669" s="937"/>
      <c r="L669" s="797" t="s">
        <v>2389</v>
      </c>
      <c r="M669" s="643" t="s">
        <v>2414</v>
      </c>
      <c r="N669" s="865" t="s">
        <v>2574</v>
      </c>
    </row>
    <row r="670" spans="1:14" s="28" customFormat="1" ht="32.450000000000003" customHeight="1">
      <c r="A670" s="699" t="str">
        <f>A669</f>
        <v>97151 
Open for both ABA and Non-ABA Effective 1/1/22 
*Can be reported as early as 10/1/21</v>
      </c>
      <c r="B670" s="730" t="str">
        <f t="shared" ref="B670:D676" si="462">B669</f>
        <v>Behavioral Identification Assessment</v>
      </c>
      <c r="C670" s="892" t="str">
        <f t="shared" si="462"/>
        <v>Behavior identification assessment by a qualified provider face to face with the individual and caregiver (s); includes interpretation of results and development of the behavioral plan of care.</v>
      </c>
      <c r="D670" s="904" t="str">
        <f t="shared" si="462"/>
        <v xml:space="preserve">Per 15 Minutes </v>
      </c>
      <c r="E670" s="892" t="str">
        <f>E669</f>
        <v>BCBA, BCaBA, or QBHP, LP/LLP</v>
      </c>
      <c r="F670" s="544" t="s">
        <v>712</v>
      </c>
      <c r="G670" s="561" t="s">
        <v>693</v>
      </c>
      <c r="H670" s="561" t="s">
        <v>625</v>
      </c>
      <c r="I670" s="904" t="str">
        <f>I669</f>
        <v>Line
Professional</v>
      </c>
      <c r="J670" s="904" t="str">
        <f>J669</f>
        <v>State Plan, Healthy Michigan, EPSDT</v>
      </c>
      <c r="K670" s="892"/>
      <c r="L670" s="892" t="str">
        <f>L669</f>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0" s="928" t="str">
        <f>M669</f>
        <v xml:space="preserve">ST - Related to Trauma or Injury
</v>
      </c>
      <c r="N670" s="866" t="str">
        <f>N669</f>
        <v>U5 - Autism Only
*Note: effective 1/1/22 for all Autism beneficiaries/programs</v>
      </c>
    </row>
    <row r="671" spans="1:14" s="28" customFormat="1" ht="32.450000000000003" customHeight="1">
      <c r="A671" s="699" t="str">
        <f t="shared" ref="A671:A676" si="463">A670</f>
        <v>97151 
Open for both ABA and Non-ABA Effective 1/1/22 
*Can be reported as early as 10/1/21</v>
      </c>
      <c r="B671" s="730" t="str">
        <f t="shared" si="462"/>
        <v>Behavioral Identification Assessment</v>
      </c>
      <c r="C671" s="892" t="str">
        <f t="shared" si="462"/>
        <v>Behavior identification assessment by a qualified provider face to face with the individual and caregiver (s); includes interpretation of results and development of the behavioral plan of care.</v>
      </c>
      <c r="D671" s="904" t="str">
        <f t="shared" si="462"/>
        <v xml:space="preserve">Per 15 Minutes </v>
      </c>
      <c r="E671" s="892" t="str">
        <f t="shared" ref="E671:E676" si="464">E670</f>
        <v>BCBA, BCaBA, or QBHP, LP/LLP</v>
      </c>
      <c r="F671" s="544" t="s">
        <v>596</v>
      </c>
      <c r="G671" s="561" t="s">
        <v>694</v>
      </c>
      <c r="H671" s="561" t="s">
        <v>625</v>
      </c>
      <c r="I671" s="904" t="str">
        <f t="shared" ref="I671:I676" si="465">I670</f>
        <v>Line
Professional</v>
      </c>
      <c r="J671" s="904" t="str">
        <f t="shared" ref="J671:J676" si="466">J670</f>
        <v>State Plan, Healthy Michigan, EPSDT</v>
      </c>
      <c r="K671" s="892"/>
      <c r="L671" s="892" t="str">
        <f t="shared" ref="L671:L676" si="467">L670</f>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1" s="928" t="str">
        <f t="shared" ref="M671:N676" si="468">M670</f>
        <v xml:space="preserve">ST - Related to Trauma or Injury
</v>
      </c>
      <c r="N671" s="866" t="str">
        <f t="shared" si="468"/>
        <v>U5 - Autism Only
*Note: effective 1/1/22 for all Autism beneficiaries/programs</v>
      </c>
    </row>
    <row r="672" spans="1:14" s="28" customFormat="1" ht="32.450000000000003" customHeight="1">
      <c r="A672" s="699" t="str">
        <f t="shared" si="463"/>
        <v>97151 
Open for both ABA and Non-ABA Effective 1/1/22 
*Can be reported as early as 10/1/21</v>
      </c>
      <c r="B672" s="730" t="str">
        <f t="shared" si="462"/>
        <v>Behavioral Identification Assessment</v>
      </c>
      <c r="C672" s="892" t="str">
        <f t="shared" si="462"/>
        <v>Behavior identification assessment by a qualified provider face to face with the individual and caregiver (s); includes interpretation of results and development of the behavioral plan of care.</v>
      </c>
      <c r="D672" s="904" t="str">
        <f t="shared" si="462"/>
        <v xml:space="preserve">Per 15 Minutes </v>
      </c>
      <c r="E672" s="892" t="str">
        <f t="shared" si="464"/>
        <v>BCBA, BCaBA, or QBHP, LP/LLP</v>
      </c>
      <c r="F672" s="544" t="s">
        <v>595</v>
      </c>
      <c r="G672" s="561" t="s">
        <v>694</v>
      </c>
      <c r="H672" s="561" t="s">
        <v>625</v>
      </c>
      <c r="I672" s="904" t="str">
        <f t="shared" si="465"/>
        <v>Line
Professional</v>
      </c>
      <c r="J672" s="904" t="str">
        <f t="shared" si="466"/>
        <v>State Plan, Healthy Michigan, EPSDT</v>
      </c>
      <c r="K672" s="892"/>
      <c r="L672" s="892" t="str">
        <f t="shared" si="467"/>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2" s="928" t="str">
        <f t="shared" si="468"/>
        <v xml:space="preserve">ST - Related to Trauma or Injury
</v>
      </c>
      <c r="N672" s="866" t="str">
        <f t="shared" si="468"/>
        <v>U5 - Autism Only
*Note: effective 1/1/22 for all Autism beneficiaries/programs</v>
      </c>
    </row>
    <row r="673" spans="1:14" s="28" customFormat="1" ht="32.450000000000003" customHeight="1">
      <c r="A673" s="699" t="str">
        <f t="shared" si="463"/>
        <v>97151 
Open for both ABA and Non-ABA Effective 1/1/22 
*Can be reported as early as 10/1/21</v>
      </c>
      <c r="B673" s="730" t="str">
        <f t="shared" si="462"/>
        <v>Behavioral Identification Assessment</v>
      </c>
      <c r="C673" s="892" t="str">
        <f t="shared" si="462"/>
        <v>Behavior identification assessment by a qualified provider face to face with the individual and caregiver (s); includes interpretation of results and development of the behavioral plan of care.</v>
      </c>
      <c r="D673" s="904" t="str">
        <f t="shared" si="462"/>
        <v xml:space="preserve">Per 15 Minutes </v>
      </c>
      <c r="E673" s="892" t="str">
        <f t="shared" si="464"/>
        <v>BCBA, BCaBA, or QBHP, LP/LLP</v>
      </c>
      <c r="F673" s="544" t="s">
        <v>134</v>
      </c>
      <c r="G673" s="561" t="s">
        <v>695</v>
      </c>
      <c r="H673" s="561" t="s">
        <v>625</v>
      </c>
      <c r="I673" s="904" t="str">
        <f t="shared" si="465"/>
        <v>Line
Professional</v>
      </c>
      <c r="J673" s="904" t="str">
        <f t="shared" si="466"/>
        <v>State Plan, Healthy Michigan, EPSDT</v>
      </c>
      <c r="K673" s="892"/>
      <c r="L673" s="892" t="str">
        <f t="shared" si="467"/>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3" s="928" t="str">
        <f t="shared" si="468"/>
        <v xml:space="preserve">ST - Related to Trauma or Injury
</v>
      </c>
      <c r="N673" s="866" t="str">
        <f t="shared" si="468"/>
        <v>U5 - Autism Only
*Note: effective 1/1/22 for all Autism beneficiaries/programs</v>
      </c>
    </row>
    <row r="674" spans="1:14" s="28" customFormat="1" ht="32.450000000000003" customHeight="1">
      <c r="A674" s="699" t="str">
        <f t="shared" si="463"/>
        <v>97151 
Open for both ABA and Non-ABA Effective 1/1/22 
*Can be reported as early as 10/1/21</v>
      </c>
      <c r="B674" s="730" t="str">
        <f t="shared" si="462"/>
        <v>Behavioral Identification Assessment</v>
      </c>
      <c r="C674" s="892" t="str">
        <f t="shared" si="462"/>
        <v>Behavior identification assessment by a qualified provider face to face with the individual and caregiver (s); includes interpretation of results and development of the behavioral plan of care.</v>
      </c>
      <c r="D674" s="904" t="str">
        <f t="shared" si="462"/>
        <v xml:space="preserve">Per 15 Minutes </v>
      </c>
      <c r="E674" s="892" t="str">
        <f t="shared" si="464"/>
        <v>BCBA, BCaBA, or QBHP, LP/LLP</v>
      </c>
      <c r="F674" s="469" t="s">
        <v>143</v>
      </c>
      <c r="G674" s="561" t="s">
        <v>694</v>
      </c>
      <c r="H674" s="561" t="s">
        <v>625</v>
      </c>
      <c r="I674" s="904" t="str">
        <f t="shared" si="465"/>
        <v>Line
Professional</v>
      </c>
      <c r="J674" s="904" t="str">
        <f t="shared" si="466"/>
        <v>State Plan, Healthy Michigan, EPSDT</v>
      </c>
      <c r="K674" s="892"/>
      <c r="L674" s="892" t="str">
        <f t="shared" si="467"/>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4" s="928" t="str">
        <f t="shared" si="468"/>
        <v xml:space="preserve">ST - Related to Trauma or Injury
</v>
      </c>
      <c r="N674" s="866" t="str">
        <f t="shared" si="468"/>
        <v>U5 - Autism Only
*Note: effective 1/1/22 for all Autism beneficiaries/programs</v>
      </c>
    </row>
    <row r="675" spans="1:14" s="28" customFormat="1" ht="32.450000000000003" customHeight="1">
      <c r="A675" s="699" t="str">
        <f t="shared" si="463"/>
        <v>97151 
Open for both ABA and Non-ABA Effective 1/1/22 
*Can be reported as early as 10/1/21</v>
      </c>
      <c r="B675" s="730" t="str">
        <f t="shared" si="462"/>
        <v>Behavioral Identification Assessment</v>
      </c>
      <c r="C675" s="892" t="str">
        <f t="shared" si="462"/>
        <v>Behavior identification assessment by a qualified provider face to face with the individual and caregiver (s); includes interpretation of results and development of the behavioral plan of care.</v>
      </c>
      <c r="D675" s="904" t="str">
        <f t="shared" si="462"/>
        <v xml:space="preserve">Per 15 Minutes </v>
      </c>
      <c r="E675" s="892" t="str">
        <f t="shared" si="464"/>
        <v>BCBA, BCaBA, or QBHP, LP/LLP</v>
      </c>
      <c r="F675" s="469" t="s">
        <v>141</v>
      </c>
      <c r="G675" s="561" t="s">
        <v>694</v>
      </c>
      <c r="H675" s="561" t="s">
        <v>625</v>
      </c>
      <c r="I675" s="904" t="str">
        <f t="shared" si="465"/>
        <v>Line
Professional</v>
      </c>
      <c r="J675" s="904" t="str">
        <f t="shared" si="466"/>
        <v>State Plan, Healthy Michigan, EPSDT</v>
      </c>
      <c r="K675" s="892"/>
      <c r="L675" s="892" t="str">
        <f t="shared" si="467"/>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5" s="928" t="str">
        <f t="shared" si="468"/>
        <v xml:space="preserve">ST - Related to Trauma or Injury
</v>
      </c>
      <c r="N675" s="866" t="str">
        <f t="shared" si="468"/>
        <v>U5 - Autism Only
*Note: effective 1/1/22 for all Autism beneficiaries/programs</v>
      </c>
    </row>
    <row r="676" spans="1:14" s="28" customFormat="1" ht="32.450000000000003" customHeight="1" thickBot="1">
      <c r="A676" s="700" t="str">
        <f t="shared" si="463"/>
        <v>97151 
Open for both ABA and Non-ABA Effective 1/1/22 
*Can be reported as early as 10/1/21</v>
      </c>
      <c r="B676" s="731" t="str">
        <f t="shared" si="462"/>
        <v>Behavioral Identification Assessment</v>
      </c>
      <c r="C676" s="893" t="str">
        <f t="shared" si="462"/>
        <v>Behavior identification assessment by a qualified provider face to face with the individual and caregiver (s); includes interpretation of results and development of the behavioral plan of care.</v>
      </c>
      <c r="D676" s="905" t="str">
        <f t="shared" si="462"/>
        <v xml:space="preserve">Per 15 Minutes </v>
      </c>
      <c r="E676" s="893" t="str">
        <f t="shared" si="464"/>
        <v>BCBA, BCaBA, or QBHP, LP/LLP</v>
      </c>
      <c r="F676" s="470" t="s">
        <v>1960</v>
      </c>
      <c r="G676" s="562" t="s">
        <v>694</v>
      </c>
      <c r="H676" s="562" t="s">
        <v>625</v>
      </c>
      <c r="I676" s="905" t="str">
        <f t="shared" si="465"/>
        <v>Line
Professional</v>
      </c>
      <c r="J676" s="905" t="str">
        <f t="shared" si="466"/>
        <v>State Plan, Healthy Michigan, EPSDT</v>
      </c>
      <c r="K676" s="893"/>
      <c r="L676" s="893" t="str">
        <f t="shared" si="467"/>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6" s="929" t="str">
        <f t="shared" si="468"/>
        <v xml:space="preserve">ST - Related to Trauma or Injury
</v>
      </c>
      <c r="N676" s="867" t="str">
        <f t="shared" si="468"/>
        <v>U5 - Autism Only
*Note: effective 1/1/22 for all Autism beneficiaries/programs</v>
      </c>
    </row>
    <row r="677" spans="1:14" s="28" customFormat="1" ht="26.45" customHeight="1">
      <c r="A677" s="743" t="s">
        <v>618</v>
      </c>
      <c r="B677" s="757" t="s">
        <v>117</v>
      </c>
      <c r="C677" s="746" t="s">
        <v>1761</v>
      </c>
      <c r="D677" s="878" t="s">
        <v>107</v>
      </c>
      <c r="E677" s="936" t="s">
        <v>237</v>
      </c>
      <c r="F677" s="176" t="s">
        <v>132</v>
      </c>
      <c r="G677" s="558" t="s">
        <v>691</v>
      </c>
      <c r="H677" s="558" t="s">
        <v>624</v>
      </c>
      <c r="I677" s="878" t="s">
        <v>148</v>
      </c>
      <c r="J677" s="878" t="s">
        <v>114</v>
      </c>
      <c r="K677" s="936" t="s">
        <v>1806</v>
      </c>
      <c r="L677" s="855" t="s">
        <v>2556</v>
      </c>
      <c r="M677" s="662" t="s">
        <v>1474</v>
      </c>
      <c r="N677" s="709" t="s">
        <v>616</v>
      </c>
    </row>
    <row r="678" spans="1:14" s="28" customFormat="1" ht="26.45" customHeight="1">
      <c r="A678" s="727" t="str">
        <f t="shared" ref="A678:A692" si="469">A677</f>
        <v>97153</v>
      </c>
      <c r="B678" s="748" t="str">
        <f t="shared" ref="B678:B692" si="470">B677</f>
        <v>ABA Adaptive Behavior Treatment</v>
      </c>
      <c r="C678" s="668" t="str">
        <f t="shared" ref="C678:C692" si="471">C677</f>
        <v xml:space="preserve">Adaptive behavior treatment by protocol administered by technician, face to face with one individual </v>
      </c>
      <c r="D678" s="683" t="str">
        <f t="shared" ref="D678:D692" si="472">D677</f>
        <v>Per 15 Minutes (effective 1/1/19)</v>
      </c>
      <c r="E678" s="668" t="str">
        <f t="shared" ref="E678:E692" si="473">E677</f>
        <v>Behavior Technician (could also include BCBA, BCaBA, or QBHP, or LP/LLP)</v>
      </c>
      <c r="F678" s="610" t="s">
        <v>577</v>
      </c>
      <c r="G678" s="550" t="s">
        <v>692</v>
      </c>
      <c r="H678" s="550" t="s">
        <v>624</v>
      </c>
      <c r="I678" s="683" t="str">
        <f t="shared" ref="I678:I692" si="474">I677</f>
        <v>Line
Professional</v>
      </c>
      <c r="J678" s="683" t="str">
        <f t="shared" ref="J678:J692" si="475">J677</f>
        <v>EPSDT
State Plan</v>
      </c>
      <c r="K678" s="668" t="s">
        <v>1806</v>
      </c>
      <c r="L678" s="668" t="s">
        <v>118</v>
      </c>
      <c r="M678" s="640" t="str">
        <f t="shared" ref="M678:M692" si="476">M677</f>
        <v xml:space="preserve"> </v>
      </c>
      <c r="N678" s="683" t="str">
        <f t="shared" ref="N678:N692" si="477">N677</f>
        <v>U7 - Self Determination</v>
      </c>
    </row>
    <row r="679" spans="1:14" s="28" customFormat="1" ht="26.45" customHeight="1">
      <c r="A679" s="727" t="str">
        <f t="shared" si="469"/>
        <v>97153</v>
      </c>
      <c r="B679" s="748" t="str">
        <f t="shared" si="470"/>
        <v>ABA Adaptive Behavior Treatment</v>
      </c>
      <c r="C679" s="668" t="str">
        <f t="shared" si="471"/>
        <v xml:space="preserve">Adaptive behavior treatment by protocol administered by technician, face to face with one individual </v>
      </c>
      <c r="D679" s="683" t="str">
        <f t="shared" si="472"/>
        <v>Per 15 Minutes (effective 1/1/19)</v>
      </c>
      <c r="E679" s="668" t="str">
        <f t="shared" si="473"/>
        <v>Behavior Technician (could also include BCBA, BCaBA, or QBHP, or LP/LLP)</v>
      </c>
      <c r="F679" s="610" t="s">
        <v>134</v>
      </c>
      <c r="G679" s="550" t="s">
        <v>698</v>
      </c>
      <c r="H679" s="550" t="s">
        <v>624</v>
      </c>
      <c r="I679" s="683" t="str">
        <f t="shared" si="474"/>
        <v>Line
Professional</v>
      </c>
      <c r="J679" s="683" t="str">
        <f t="shared" si="475"/>
        <v>EPSDT
State Plan</v>
      </c>
      <c r="K679" s="668" t="s">
        <v>1806</v>
      </c>
      <c r="L679" s="668" t="s">
        <v>118</v>
      </c>
      <c r="M679" s="640" t="str">
        <f t="shared" si="476"/>
        <v xml:space="preserve"> </v>
      </c>
      <c r="N679" s="683" t="str">
        <f t="shared" si="477"/>
        <v>U7 - Self Determination</v>
      </c>
    </row>
    <row r="680" spans="1:14" s="28" customFormat="1" ht="26.45" customHeight="1">
      <c r="A680" s="727" t="str">
        <f t="shared" si="469"/>
        <v>97153</v>
      </c>
      <c r="B680" s="748" t="str">
        <f t="shared" si="470"/>
        <v>ABA Adaptive Behavior Treatment</v>
      </c>
      <c r="C680" s="668" t="str">
        <f t="shared" si="471"/>
        <v xml:space="preserve">Adaptive behavior treatment by protocol administered by technician, face to face with one individual </v>
      </c>
      <c r="D680" s="683" t="str">
        <f t="shared" si="472"/>
        <v>Per 15 Minutes (effective 1/1/19)</v>
      </c>
      <c r="E680" s="668" t="str">
        <f t="shared" si="473"/>
        <v>Behavior Technician (could also include BCBA, BCaBA, or QBHP, or LP/LLP)</v>
      </c>
      <c r="F680" s="287" t="s">
        <v>1961</v>
      </c>
      <c r="G680" s="610" t="s">
        <v>704</v>
      </c>
      <c r="H680" s="550" t="s">
        <v>624</v>
      </c>
      <c r="I680" s="683" t="str">
        <f t="shared" si="474"/>
        <v>Line
Professional</v>
      </c>
      <c r="J680" s="683" t="str">
        <f t="shared" si="475"/>
        <v>EPSDT
State Plan</v>
      </c>
      <c r="K680" s="668" t="s">
        <v>1806</v>
      </c>
      <c r="L680" s="668" t="s">
        <v>118</v>
      </c>
      <c r="M680" s="640" t="str">
        <f t="shared" si="476"/>
        <v xml:space="preserve"> </v>
      </c>
      <c r="N680" s="683" t="str">
        <f t="shared" si="477"/>
        <v>U7 - Self Determination</v>
      </c>
    </row>
    <row r="681" spans="1:14" s="28" customFormat="1" ht="26.45" customHeight="1">
      <c r="A681" s="727" t="str">
        <f t="shared" si="469"/>
        <v>97153</v>
      </c>
      <c r="B681" s="748" t="str">
        <f t="shared" si="470"/>
        <v>ABA Adaptive Behavior Treatment</v>
      </c>
      <c r="C681" s="668" t="str">
        <f t="shared" si="471"/>
        <v xml:space="preserve">Adaptive behavior treatment by protocol administered by technician, face to face with one individual </v>
      </c>
      <c r="D681" s="683" t="str">
        <f t="shared" si="472"/>
        <v>Per 15 Minutes (effective 1/1/19)</v>
      </c>
      <c r="E681" s="668" t="str">
        <f t="shared" si="473"/>
        <v>Behavior Technician (could also include BCBA, BCaBA, or QBHP, or LP/LLP)</v>
      </c>
      <c r="F681" s="610" t="s">
        <v>2180</v>
      </c>
      <c r="G681" s="550" t="s">
        <v>704</v>
      </c>
      <c r="H681" s="550" t="s">
        <v>624</v>
      </c>
      <c r="I681" s="683" t="str">
        <f t="shared" si="474"/>
        <v>Line
Professional</v>
      </c>
      <c r="J681" s="683" t="str">
        <f t="shared" si="475"/>
        <v>EPSDT
State Plan</v>
      </c>
      <c r="K681" s="668" t="s">
        <v>1806</v>
      </c>
      <c r="L681" s="668" t="s">
        <v>118</v>
      </c>
      <c r="M681" s="640" t="str">
        <f t="shared" si="476"/>
        <v xml:space="preserve"> </v>
      </c>
      <c r="N681" s="683" t="str">
        <f t="shared" si="477"/>
        <v>U7 - Self Determination</v>
      </c>
    </row>
    <row r="682" spans="1:14" s="28" customFormat="1" ht="26.45" customHeight="1">
      <c r="A682" s="727" t="str">
        <f t="shared" si="469"/>
        <v>97153</v>
      </c>
      <c r="B682" s="748" t="str">
        <f t="shared" si="470"/>
        <v>ABA Adaptive Behavior Treatment</v>
      </c>
      <c r="C682" s="668" t="str">
        <f t="shared" si="471"/>
        <v xml:space="preserve">Adaptive behavior treatment by protocol administered by technician, face to face with one individual </v>
      </c>
      <c r="D682" s="683" t="str">
        <f t="shared" si="472"/>
        <v>Per 15 Minutes (effective 1/1/19)</v>
      </c>
      <c r="E682" s="668" t="str">
        <f t="shared" si="473"/>
        <v>Behavior Technician (could also include BCBA, BCaBA, or QBHP, or LP/LLP)</v>
      </c>
      <c r="F682" s="610" t="s">
        <v>712</v>
      </c>
      <c r="G682" s="550" t="s">
        <v>693</v>
      </c>
      <c r="H682" s="550" t="s">
        <v>624</v>
      </c>
      <c r="I682" s="683" t="str">
        <f t="shared" si="474"/>
        <v>Line
Professional</v>
      </c>
      <c r="J682" s="683" t="str">
        <f t="shared" si="475"/>
        <v>EPSDT
State Plan</v>
      </c>
      <c r="K682" s="668" t="s">
        <v>1806</v>
      </c>
      <c r="L682" s="668" t="s">
        <v>118</v>
      </c>
      <c r="M682" s="640" t="str">
        <f t="shared" si="476"/>
        <v xml:space="preserve"> </v>
      </c>
      <c r="N682" s="683" t="str">
        <f t="shared" si="477"/>
        <v>U7 - Self Determination</v>
      </c>
    </row>
    <row r="683" spans="1:14" s="28" customFormat="1" ht="26.45" customHeight="1">
      <c r="A683" s="727" t="str">
        <f>A681</f>
        <v>97153</v>
      </c>
      <c r="B683" s="748" t="str">
        <f>B681</f>
        <v>ABA Adaptive Behavior Treatment</v>
      </c>
      <c r="C683" s="668" t="str">
        <f>C681</f>
        <v xml:space="preserve">Adaptive behavior treatment by protocol administered by technician, face to face with one individual </v>
      </c>
      <c r="D683" s="683" t="str">
        <f>D681</f>
        <v>Per 15 Minutes (effective 1/1/19)</v>
      </c>
      <c r="E683" s="668" t="str">
        <f>E681</f>
        <v>Behavior Technician (could also include BCBA, BCaBA, or QBHP, or LP/LLP)</v>
      </c>
      <c r="F683" s="610" t="s">
        <v>596</v>
      </c>
      <c r="G683" s="550" t="s">
        <v>694</v>
      </c>
      <c r="H683" s="550" t="s">
        <v>624</v>
      </c>
      <c r="I683" s="683" t="str">
        <f>I681</f>
        <v>Line
Professional</v>
      </c>
      <c r="J683" s="683" t="str">
        <f>J681</f>
        <v>EPSDT
State Plan</v>
      </c>
      <c r="K683" s="668" t="s">
        <v>1806</v>
      </c>
      <c r="L683" s="668" t="s">
        <v>118</v>
      </c>
      <c r="M683" s="640" t="str">
        <f>M681</f>
        <v xml:space="preserve"> </v>
      </c>
      <c r="N683" s="683" t="str">
        <f>N681</f>
        <v>U7 - Self Determination</v>
      </c>
    </row>
    <row r="684" spans="1:14" s="28" customFormat="1" ht="26.45" customHeight="1">
      <c r="A684" s="727" t="str">
        <f t="shared" si="469"/>
        <v>97153</v>
      </c>
      <c r="B684" s="748" t="str">
        <f t="shared" si="470"/>
        <v>ABA Adaptive Behavior Treatment</v>
      </c>
      <c r="C684" s="668" t="str">
        <f t="shared" si="471"/>
        <v xml:space="preserve">Adaptive behavior treatment by protocol administered by technician, face to face with one individual </v>
      </c>
      <c r="D684" s="683" t="str">
        <f t="shared" si="472"/>
        <v>Per 15 Minutes (effective 1/1/19)</v>
      </c>
      <c r="E684" s="668" t="str">
        <f t="shared" si="473"/>
        <v>Behavior Technician (could also include BCBA, BCaBA, or QBHP, or LP/LLP)</v>
      </c>
      <c r="F684" s="610" t="s">
        <v>595</v>
      </c>
      <c r="G684" s="550" t="s">
        <v>694</v>
      </c>
      <c r="H684" s="550" t="s">
        <v>624</v>
      </c>
      <c r="I684" s="683" t="str">
        <f t="shared" si="474"/>
        <v>Line
Professional</v>
      </c>
      <c r="J684" s="683" t="str">
        <f t="shared" si="475"/>
        <v>EPSDT
State Plan</v>
      </c>
      <c r="K684" s="668" t="s">
        <v>1806</v>
      </c>
      <c r="L684" s="668" t="s">
        <v>118</v>
      </c>
      <c r="M684" s="640" t="str">
        <f t="shared" si="476"/>
        <v xml:space="preserve"> </v>
      </c>
      <c r="N684" s="683" t="str">
        <f t="shared" si="477"/>
        <v>U7 - Self Determination</v>
      </c>
    </row>
    <row r="685" spans="1:14" s="28" customFormat="1" ht="19.5" customHeight="1">
      <c r="A685" s="727" t="str">
        <f t="shared" si="469"/>
        <v>97153</v>
      </c>
      <c r="B685" s="748" t="str">
        <f t="shared" si="470"/>
        <v>ABA Adaptive Behavior Treatment</v>
      </c>
      <c r="C685" s="668" t="str">
        <f t="shared" si="471"/>
        <v xml:space="preserve">Adaptive behavior treatment by protocol administered by technician, face to face with one individual </v>
      </c>
      <c r="D685" s="683" t="str">
        <f t="shared" si="472"/>
        <v>Per 15 Minutes (effective 1/1/19)</v>
      </c>
      <c r="E685" s="668" t="str">
        <f t="shared" si="473"/>
        <v>Behavior Technician (could also include BCBA, BCaBA, or QBHP, or LP/LLP)</v>
      </c>
      <c r="F685" s="610" t="s">
        <v>134</v>
      </c>
      <c r="G685" s="550" t="s">
        <v>695</v>
      </c>
      <c r="H685" s="550" t="s">
        <v>624</v>
      </c>
      <c r="I685" s="683" t="str">
        <f t="shared" si="474"/>
        <v>Line
Professional</v>
      </c>
      <c r="J685" s="683" t="str">
        <f t="shared" si="475"/>
        <v>EPSDT
State Plan</v>
      </c>
      <c r="K685" s="668" t="s">
        <v>1806</v>
      </c>
      <c r="L685" s="668" t="s">
        <v>118</v>
      </c>
      <c r="M685" s="640" t="str">
        <f t="shared" si="476"/>
        <v xml:space="preserve"> </v>
      </c>
      <c r="N685" s="683" t="str">
        <f t="shared" si="477"/>
        <v>U7 - Self Determination</v>
      </c>
    </row>
    <row r="686" spans="1:14" s="28" customFormat="1" ht="19.5" customHeight="1">
      <c r="A686" s="727" t="str">
        <f t="shared" si="469"/>
        <v>97153</v>
      </c>
      <c r="B686" s="748" t="str">
        <f t="shared" si="470"/>
        <v>ABA Adaptive Behavior Treatment</v>
      </c>
      <c r="C686" s="668" t="str">
        <f t="shared" si="471"/>
        <v xml:space="preserve">Adaptive behavior treatment by protocol administered by technician, face to face with one individual </v>
      </c>
      <c r="D686" s="683" t="str">
        <f t="shared" si="472"/>
        <v>Per 15 Minutes (effective 1/1/19)</v>
      </c>
      <c r="E686" s="668" t="str">
        <f t="shared" si="473"/>
        <v>Behavior Technician (could also include BCBA, BCaBA, or QBHP, or LP/LLP)</v>
      </c>
      <c r="F686" s="173" t="s">
        <v>143</v>
      </c>
      <c r="G686" s="550" t="s">
        <v>694</v>
      </c>
      <c r="H686" s="550" t="s">
        <v>624</v>
      </c>
      <c r="I686" s="683" t="str">
        <f t="shared" si="474"/>
        <v>Line
Professional</v>
      </c>
      <c r="J686" s="683" t="str">
        <f t="shared" si="475"/>
        <v>EPSDT
State Plan</v>
      </c>
      <c r="K686" s="668" t="s">
        <v>1806</v>
      </c>
      <c r="L686" s="668" t="s">
        <v>118</v>
      </c>
      <c r="M686" s="640" t="str">
        <f t="shared" si="476"/>
        <v xml:space="preserve"> </v>
      </c>
      <c r="N686" s="683" t="str">
        <f t="shared" si="477"/>
        <v>U7 - Self Determination</v>
      </c>
    </row>
    <row r="687" spans="1:14" s="28" customFormat="1" ht="21.75" customHeight="1">
      <c r="A687" s="727" t="str">
        <f t="shared" si="469"/>
        <v>97153</v>
      </c>
      <c r="B687" s="748" t="str">
        <f t="shared" si="470"/>
        <v>ABA Adaptive Behavior Treatment</v>
      </c>
      <c r="C687" s="668" t="str">
        <f t="shared" si="471"/>
        <v xml:space="preserve">Adaptive behavior treatment by protocol administered by technician, face to face with one individual </v>
      </c>
      <c r="D687" s="683" t="str">
        <f t="shared" si="472"/>
        <v>Per 15 Minutes (effective 1/1/19)</v>
      </c>
      <c r="E687" s="668" t="str">
        <f t="shared" si="473"/>
        <v>Behavior Technician (could also include BCBA, BCaBA, or QBHP, or LP/LLP)</v>
      </c>
      <c r="F687" s="173" t="s">
        <v>141</v>
      </c>
      <c r="G687" s="550" t="s">
        <v>694</v>
      </c>
      <c r="H687" s="550" t="s">
        <v>624</v>
      </c>
      <c r="I687" s="683" t="str">
        <f t="shared" si="474"/>
        <v>Line
Professional</v>
      </c>
      <c r="J687" s="683" t="str">
        <f t="shared" si="475"/>
        <v>EPSDT
State Plan</v>
      </c>
      <c r="K687" s="668" t="s">
        <v>1806</v>
      </c>
      <c r="L687" s="668" t="s">
        <v>118</v>
      </c>
      <c r="M687" s="640" t="str">
        <f t="shared" si="476"/>
        <v xml:space="preserve"> </v>
      </c>
      <c r="N687" s="683" t="str">
        <f t="shared" si="477"/>
        <v>U7 - Self Determination</v>
      </c>
    </row>
    <row r="688" spans="1:14" s="28" customFormat="1" ht="26.45" customHeight="1">
      <c r="A688" s="727" t="str">
        <f t="shared" si="469"/>
        <v>97153</v>
      </c>
      <c r="B688" s="748" t="str">
        <f t="shared" si="470"/>
        <v>ABA Adaptive Behavior Treatment</v>
      </c>
      <c r="C688" s="668" t="str">
        <f t="shared" si="471"/>
        <v xml:space="preserve">Adaptive behavior treatment by protocol administered by technician, face to face with one individual </v>
      </c>
      <c r="D688" s="683" t="str">
        <f t="shared" si="472"/>
        <v>Per 15 Minutes (effective 1/1/19)</v>
      </c>
      <c r="E688" s="668" t="str">
        <f t="shared" si="473"/>
        <v>Behavior Technician (could also include BCBA, BCaBA, or QBHP, or LP/LLP)</v>
      </c>
      <c r="F688" s="287" t="s">
        <v>1960</v>
      </c>
      <c r="G688" s="550" t="s">
        <v>694</v>
      </c>
      <c r="H688" s="550" t="s">
        <v>624</v>
      </c>
      <c r="I688" s="683" t="str">
        <f t="shared" si="474"/>
        <v>Line
Professional</v>
      </c>
      <c r="J688" s="683" t="str">
        <f t="shared" si="475"/>
        <v>EPSDT
State Plan</v>
      </c>
      <c r="K688" s="668" t="s">
        <v>1806</v>
      </c>
      <c r="L688" s="668" t="s">
        <v>118</v>
      </c>
      <c r="M688" s="640" t="str">
        <f t="shared" si="476"/>
        <v xml:space="preserve"> </v>
      </c>
      <c r="N688" s="683" t="str">
        <f t="shared" si="477"/>
        <v>U7 - Self Determination</v>
      </c>
    </row>
    <row r="689" spans="1:15" s="28" customFormat="1" ht="38.25" customHeight="1">
      <c r="A689" s="727" t="str">
        <f t="shared" si="469"/>
        <v>97153</v>
      </c>
      <c r="B689" s="748" t="str">
        <f t="shared" si="470"/>
        <v>ABA Adaptive Behavior Treatment</v>
      </c>
      <c r="C689" s="668" t="str">
        <f t="shared" si="471"/>
        <v xml:space="preserve">Adaptive behavior treatment by protocol administered by technician, face to face with one individual </v>
      </c>
      <c r="D689" s="683" t="str">
        <f t="shared" si="472"/>
        <v>Per 15 Minutes (effective 1/1/19)</v>
      </c>
      <c r="E689" s="668" t="str">
        <f t="shared" si="473"/>
        <v>Behavior Technician (could also include BCBA, BCaBA, or QBHP, or LP/LLP)</v>
      </c>
      <c r="F689" s="610" t="s">
        <v>600</v>
      </c>
      <c r="G689" s="550" t="s">
        <v>703</v>
      </c>
      <c r="H689" s="550" t="s">
        <v>624</v>
      </c>
      <c r="I689" s="683" t="str">
        <f t="shared" si="474"/>
        <v>Line
Professional</v>
      </c>
      <c r="J689" s="683" t="str">
        <f t="shared" si="475"/>
        <v>EPSDT
State Plan</v>
      </c>
      <c r="K689" s="668" t="s">
        <v>1806</v>
      </c>
      <c r="L689" s="668" t="s">
        <v>118</v>
      </c>
      <c r="M689" s="640" t="str">
        <f t="shared" si="476"/>
        <v xml:space="preserve"> </v>
      </c>
      <c r="N689" s="683" t="str">
        <f t="shared" si="477"/>
        <v>U7 - Self Determination</v>
      </c>
    </row>
    <row r="690" spans="1:15" s="28" customFormat="1" ht="13.35" customHeight="1">
      <c r="A690" s="727" t="str">
        <f t="shared" si="469"/>
        <v>97153</v>
      </c>
      <c r="B690" s="748" t="str">
        <f t="shared" si="470"/>
        <v>ABA Adaptive Behavior Treatment</v>
      </c>
      <c r="C690" s="668" t="str">
        <f t="shared" si="471"/>
        <v xml:space="preserve">Adaptive behavior treatment by protocol administered by technician, face to face with one individual </v>
      </c>
      <c r="D690" s="683" t="str">
        <f t="shared" si="472"/>
        <v>Per 15 Minutes (effective 1/1/19)</v>
      </c>
      <c r="E690" s="668" t="str">
        <f t="shared" si="473"/>
        <v>Behavior Technician (could also include BCBA, BCaBA, or QBHP, or LP/LLP)</v>
      </c>
      <c r="F690" s="610" t="s">
        <v>140</v>
      </c>
      <c r="G690" s="550" t="s">
        <v>703</v>
      </c>
      <c r="H690" s="550" t="s">
        <v>624</v>
      </c>
      <c r="I690" s="683" t="str">
        <f t="shared" si="474"/>
        <v>Line
Professional</v>
      </c>
      <c r="J690" s="683" t="str">
        <f t="shared" si="475"/>
        <v>EPSDT
State Plan</v>
      </c>
      <c r="K690" s="668" t="s">
        <v>1806</v>
      </c>
      <c r="L690" s="668" t="s">
        <v>118</v>
      </c>
      <c r="M690" s="640" t="str">
        <f t="shared" si="476"/>
        <v xml:space="preserve"> </v>
      </c>
      <c r="N690" s="683" t="str">
        <f t="shared" si="477"/>
        <v>U7 - Self Determination</v>
      </c>
    </row>
    <row r="691" spans="1:15" s="28" customFormat="1" ht="13.35" customHeight="1">
      <c r="A691" s="744" t="str">
        <f t="shared" si="469"/>
        <v>97153</v>
      </c>
      <c r="B691" s="758" t="str">
        <f t="shared" si="470"/>
        <v>ABA Adaptive Behavior Treatment</v>
      </c>
      <c r="C691" s="669" t="str">
        <f t="shared" si="471"/>
        <v xml:space="preserve">Adaptive behavior treatment by protocol administered by technician, face to face with one individual </v>
      </c>
      <c r="D691" s="684" t="str">
        <f t="shared" si="472"/>
        <v>Per 15 Minutes (effective 1/1/19)</v>
      </c>
      <c r="E691" s="669" t="str">
        <f t="shared" si="473"/>
        <v>Behavior Technician (could also include BCBA, BCaBA, or QBHP, or LP/LLP)</v>
      </c>
      <c r="F691" s="175" t="s">
        <v>617</v>
      </c>
      <c r="G691" s="175" t="s">
        <v>696</v>
      </c>
      <c r="H691" s="175" t="s">
        <v>624</v>
      </c>
      <c r="I691" s="684" t="str">
        <f t="shared" si="474"/>
        <v>Line
Professional</v>
      </c>
      <c r="J691" s="684" t="str">
        <f t="shared" si="475"/>
        <v>EPSDT
State Plan</v>
      </c>
      <c r="K691" s="669" t="s">
        <v>1806</v>
      </c>
      <c r="L691" s="669" t="s">
        <v>118</v>
      </c>
      <c r="M691" s="640" t="str">
        <f t="shared" si="476"/>
        <v xml:space="preserve"> </v>
      </c>
      <c r="N691" s="684" t="str">
        <f t="shared" si="477"/>
        <v>U7 - Self Determination</v>
      </c>
    </row>
    <row r="692" spans="1:15" s="28" customFormat="1" ht="13.35" customHeight="1" thickBot="1">
      <c r="A692" s="745" t="str">
        <f t="shared" si="469"/>
        <v>97153</v>
      </c>
      <c r="B692" s="759" t="str">
        <f t="shared" si="470"/>
        <v>ABA Adaptive Behavior Treatment</v>
      </c>
      <c r="C692" s="670" t="str">
        <f t="shared" si="471"/>
        <v xml:space="preserve">Adaptive behavior treatment by protocol administered by technician, face to face with one individual </v>
      </c>
      <c r="D692" s="685" t="str">
        <f t="shared" si="472"/>
        <v>Per 15 Minutes (effective 1/1/19)</v>
      </c>
      <c r="E692" s="670" t="str">
        <f t="shared" si="473"/>
        <v>Behavior Technician (could also include BCBA, BCaBA, or QBHP, or LP/LLP)</v>
      </c>
      <c r="F692" s="174" t="s">
        <v>713</v>
      </c>
      <c r="G692" s="557" t="s">
        <v>703</v>
      </c>
      <c r="H692" s="557" t="s">
        <v>624</v>
      </c>
      <c r="I692" s="685" t="str">
        <f t="shared" si="474"/>
        <v>Line
Professional</v>
      </c>
      <c r="J692" s="685" t="str">
        <f t="shared" si="475"/>
        <v>EPSDT
State Plan</v>
      </c>
      <c r="K692" s="670" t="s">
        <v>1806</v>
      </c>
      <c r="L692" s="670" t="s">
        <v>118</v>
      </c>
      <c r="M692" s="641" t="str">
        <f t="shared" si="476"/>
        <v xml:space="preserve"> </v>
      </c>
      <c r="N692" s="685" t="str">
        <f t="shared" si="477"/>
        <v>U7 - Self Determination</v>
      </c>
    </row>
    <row r="693" spans="1:15" s="28" customFormat="1" ht="13.35" customHeight="1">
      <c r="A693" s="753" t="s">
        <v>619</v>
      </c>
      <c r="B693" s="748" t="s">
        <v>113</v>
      </c>
      <c r="C693" s="754" t="s">
        <v>1762</v>
      </c>
      <c r="D693" s="683" t="s">
        <v>107</v>
      </c>
      <c r="E693" s="668" t="s">
        <v>237</v>
      </c>
      <c r="F693" s="610" t="s">
        <v>132</v>
      </c>
      <c r="G693" s="550" t="s">
        <v>691</v>
      </c>
      <c r="H693" s="550" t="s">
        <v>624</v>
      </c>
      <c r="I693" s="683" t="s">
        <v>148</v>
      </c>
      <c r="J693" s="683" t="s">
        <v>114</v>
      </c>
      <c r="K693" s="668" t="s">
        <v>1806</v>
      </c>
      <c r="L693" s="935" t="s">
        <v>2557</v>
      </c>
      <c r="M693" s="639" t="s">
        <v>2404</v>
      </c>
      <c r="N693" s="639" t="s">
        <v>2363</v>
      </c>
    </row>
    <row r="694" spans="1:15" s="28" customFormat="1" ht="13.35" customHeight="1">
      <c r="A694" s="727" t="str">
        <f t="shared" ref="A694:A708" si="478">A693</f>
        <v>97154</v>
      </c>
      <c r="B694" s="748" t="str">
        <f t="shared" ref="B694:B708" si="479">B693</f>
        <v>ABA Group Adaptive Behavior Treatment</v>
      </c>
      <c r="C694" s="755" t="str">
        <f t="shared" ref="C694:C708" si="480">C693</f>
        <v>Group adaptive behavior treatment by protocol, administered by technician, face-to-face with two or more individuals.
No modifier for aide-level/behavior technician (BT).</v>
      </c>
      <c r="D694" s="683" t="str">
        <f t="shared" ref="D694:D708" si="481">D693</f>
        <v>Per 15 Minutes (effective 1/1/19)</v>
      </c>
      <c r="E694" s="668" t="str">
        <f t="shared" ref="E694:E708" si="482">E693</f>
        <v>Behavior Technician (could also include BCBA, BCaBA, or QBHP, or LP/LLP)</v>
      </c>
      <c r="F694" s="610" t="s">
        <v>577</v>
      </c>
      <c r="G694" s="550" t="s">
        <v>692</v>
      </c>
      <c r="H694" s="550" t="s">
        <v>624</v>
      </c>
      <c r="I694" s="683" t="str">
        <f t="shared" ref="I694:I708" si="483">I693</f>
        <v>Line
Professional</v>
      </c>
      <c r="J694" s="683" t="str">
        <f t="shared" ref="J694:J708" si="484">J693</f>
        <v>EPSDT
State Plan</v>
      </c>
      <c r="K694" s="668" t="s">
        <v>1806</v>
      </c>
      <c r="L694" s="668" t="s">
        <v>116</v>
      </c>
      <c r="M694" s="640" t="str">
        <f t="shared" ref="M694:M708" si="485">M693</f>
        <v xml:space="preserve"> UN - Two patients served
UP - Three patients served
UQ - Four patients served
UR - Five patients served
US - Six patients served</v>
      </c>
      <c r="N694" s="640" t="str">
        <f t="shared" ref="N694:N708" si="486">N693</f>
        <v xml:space="preserve">U7 - Self Determination
</v>
      </c>
    </row>
    <row r="695" spans="1:15" s="28" customFormat="1" ht="13.35" customHeight="1">
      <c r="A695" s="727" t="str">
        <f t="shared" si="478"/>
        <v>97154</v>
      </c>
      <c r="B695" s="748" t="str">
        <f t="shared" si="479"/>
        <v>ABA Group Adaptive Behavior Treatment</v>
      </c>
      <c r="C695" s="755" t="str">
        <f t="shared" si="480"/>
        <v>Group adaptive behavior treatment by protocol, administered by technician, face-to-face with two or more individuals.
No modifier for aide-level/behavior technician (BT).</v>
      </c>
      <c r="D695" s="683" t="str">
        <f t="shared" si="481"/>
        <v>Per 15 Minutes (effective 1/1/19)</v>
      </c>
      <c r="E695" s="668" t="str">
        <f t="shared" si="482"/>
        <v>Behavior Technician (could also include BCBA, BCaBA, or QBHP, or LP/LLP)</v>
      </c>
      <c r="F695" s="610" t="s">
        <v>134</v>
      </c>
      <c r="G695" s="550" t="s">
        <v>698</v>
      </c>
      <c r="H695" s="550" t="s">
        <v>624</v>
      </c>
      <c r="I695" s="683" t="str">
        <f t="shared" si="483"/>
        <v>Line
Professional</v>
      </c>
      <c r="J695" s="683" t="str">
        <f t="shared" si="484"/>
        <v>EPSDT
State Plan</v>
      </c>
      <c r="K695" s="668" t="s">
        <v>1806</v>
      </c>
      <c r="L695" s="668" t="s">
        <v>116</v>
      </c>
      <c r="M695" s="640" t="str">
        <f t="shared" si="485"/>
        <v xml:space="preserve"> UN - Two patients served
UP - Three patients served
UQ - Four patients served
UR - Five patients served
US - Six patients served</v>
      </c>
      <c r="N695" s="640" t="str">
        <f t="shared" si="486"/>
        <v xml:space="preserve">U7 - Self Determination
</v>
      </c>
    </row>
    <row r="696" spans="1:15" s="28" customFormat="1" ht="13.35" customHeight="1">
      <c r="A696" s="727" t="str">
        <f t="shared" si="478"/>
        <v>97154</v>
      </c>
      <c r="B696" s="748" t="str">
        <f t="shared" si="479"/>
        <v>ABA Group Adaptive Behavior Treatment</v>
      </c>
      <c r="C696" s="755" t="str">
        <f t="shared" si="480"/>
        <v>Group adaptive behavior treatment by protocol, administered by technician, face-to-face with two or more individuals.
No modifier for aide-level/behavior technician (BT).</v>
      </c>
      <c r="D696" s="683" t="str">
        <f t="shared" si="481"/>
        <v>Per 15 Minutes (effective 1/1/19)</v>
      </c>
      <c r="E696" s="668" t="str">
        <f t="shared" si="482"/>
        <v>Behavior Technician (could also include BCBA, BCaBA, or QBHP, or LP/LLP)</v>
      </c>
      <c r="F696" s="287" t="s">
        <v>1961</v>
      </c>
      <c r="G696" s="610" t="s">
        <v>704</v>
      </c>
      <c r="H696" s="550" t="s">
        <v>624</v>
      </c>
      <c r="I696" s="683" t="str">
        <f t="shared" si="483"/>
        <v>Line
Professional</v>
      </c>
      <c r="J696" s="683" t="str">
        <f t="shared" si="484"/>
        <v>EPSDT
State Plan</v>
      </c>
      <c r="K696" s="668" t="s">
        <v>1806</v>
      </c>
      <c r="L696" s="668" t="s">
        <v>116</v>
      </c>
      <c r="M696" s="640" t="str">
        <f t="shared" si="485"/>
        <v xml:space="preserve"> UN - Two patients served
UP - Three patients served
UQ - Four patients served
UR - Five patients served
US - Six patients served</v>
      </c>
      <c r="N696" s="640" t="str">
        <f t="shared" si="486"/>
        <v xml:space="preserve">U7 - Self Determination
</v>
      </c>
    </row>
    <row r="697" spans="1:15" s="28" customFormat="1" ht="13.35" customHeight="1">
      <c r="A697" s="727" t="str">
        <f t="shared" si="478"/>
        <v>97154</v>
      </c>
      <c r="B697" s="748" t="str">
        <f t="shared" si="479"/>
        <v>ABA Group Adaptive Behavior Treatment</v>
      </c>
      <c r="C697" s="755" t="str">
        <f t="shared" si="480"/>
        <v>Group adaptive behavior treatment by protocol, administered by technician, face-to-face with two or more individuals.
No modifier for aide-level/behavior technician (BT).</v>
      </c>
      <c r="D697" s="683" t="str">
        <f t="shared" si="481"/>
        <v>Per 15 Minutes (effective 1/1/19)</v>
      </c>
      <c r="E697" s="668" t="str">
        <f t="shared" si="482"/>
        <v>Behavior Technician (could also include BCBA, BCaBA, or QBHP, or LP/LLP)</v>
      </c>
      <c r="F697" s="287" t="s">
        <v>2180</v>
      </c>
      <c r="G697" s="610" t="s">
        <v>704</v>
      </c>
      <c r="H697" s="550" t="s">
        <v>624</v>
      </c>
      <c r="I697" s="683" t="str">
        <f t="shared" si="483"/>
        <v>Line
Professional</v>
      </c>
      <c r="J697" s="683" t="str">
        <f t="shared" si="484"/>
        <v>EPSDT
State Plan</v>
      </c>
      <c r="K697" s="668" t="s">
        <v>1806</v>
      </c>
      <c r="L697" s="668" t="s">
        <v>116</v>
      </c>
      <c r="M697" s="640" t="str">
        <f t="shared" si="485"/>
        <v xml:space="preserve"> UN - Two patients served
UP - Three patients served
UQ - Four patients served
UR - Five patients served
US - Six patients served</v>
      </c>
      <c r="N697" s="640" t="str">
        <f t="shared" si="486"/>
        <v xml:space="preserve">U7 - Self Determination
</v>
      </c>
    </row>
    <row r="698" spans="1:15" s="28" customFormat="1" ht="13.35" customHeight="1">
      <c r="A698" s="727" t="str">
        <f>A696</f>
        <v>97154</v>
      </c>
      <c r="B698" s="748" t="str">
        <f>B696</f>
        <v>ABA Group Adaptive Behavior Treatment</v>
      </c>
      <c r="C698" s="755" t="str">
        <f>C696</f>
        <v>Group adaptive behavior treatment by protocol, administered by technician, face-to-face with two or more individuals.
No modifier for aide-level/behavior technician (BT).</v>
      </c>
      <c r="D698" s="683" t="str">
        <f>D696</f>
        <v>Per 15 Minutes (effective 1/1/19)</v>
      </c>
      <c r="E698" s="668" t="str">
        <f>E696</f>
        <v>Behavior Technician (could also include BCBA, BCaBA, or QBHP, or LP/LLP)</v>
      </c>
      <c r="F698" s="610" t="s">
        <v>712</v>
      </c>
      <c r="G698" s="550" t="s">
        <v>693</v>
      </c>
      <c r="H698" s="550" t="s">
        <v>624</v>
      </c>
      <c r="I698" s="683" t="str">
        <f>I696</f>
        <v>Line
Professional</v>
      </c>
      <c r="J698" s="683" t="str">
        <f>J696</f>
        <v>EPSDT
State Plan</v>
      </c>
      <c r="K698" s="668" t="s">
        <v>1806</v>
      </c>
      <c r="L698" s="668" t="s">
        <v>116</v>
      </c>
      <c r="M698" s="640" t="str">
        <f>M696</f>
        <v xml:space="preserve"> UN - Two patients served
UP - Three patients served
UQ - Four patients served
UR - Five patients served
US - Six patients served</v>
      </c>
      <c r="N698" s="640" t="str">
        <f>N696</f>
        <v xml:space="preserve">U7 - Self Determination
</v>
      </c>
    </row>
    <row r="699" spans="1:15" s="28" customFormat="1" ht="13.35" customHeight="1">
      <c r="A699" s="727" t="str">
        <f t="shared" si="478"/>
        <v>97154</v>
      </c>
      <c r="B699" s="748" t="str">
        <f t="shared" si="479"/>
        <v>ABA Group Adaptive Behavior Treatment</v>
      </c>
      <c r="C699" s="755" t="str">
        <f t="shared" si="480"/>
        <v>Group adaptive behavior treatment by protocol, administered by technician, face-to-face with two or more individuals.
No modifier for aide-level/behavior technician (BT).</v>
      </c>
      <c r="D699" s="683" t="str">
        <f t="shared" si="481"/>
        <v>Per 15 Minutes (effective 1/1/19)</v>
      </c>
      <c r="E699" s="668" t="str">
        <f t="shared" si="482"/>
        <v>Behavior Technician (could also include BCBA, BCaBA, or QBHP, or LP/LLP)</v>
      </c>
      <c r="F699" s="610" t="s">
        <v>596</v>
      </c>
      <c r="G699" s="550" t="s">
        <v>694</v>
      </c>
      <c r="H699" s="550" t="s">
        <v>624</v>
      </c>
      <c r="I699" s="683" t="str">
        <f t="shared" si="483"/>
        <v>Line
Professional</v>
      </c>
      <c r="J699" s="683" t="str">
        <f t="shared" si="484"/>
        <v>EPSDT
State Plan</v>
      </c>
      <c r="K699" s="668" t="s">
        <v>1806</v>
      </c>
      <c r="L699" s="668" t="s">
        <v>116</v>
      </c>
      <c r="M699" s="640" t="str">
        <f t="shared" si="485"/>
        <v xml:space="preserve"> UN - Two patients served
UP - Three patients served
UQ - Four patients served
UR - Five patients served
US - Six patients served</v>
      </c>
      <c r="N699" s="640" t="str">
        <f t="shared" si="486"/>
        <v xml:space="preserve">U7 - Self Determination
</v>
      </c>
    </row>
    <row r="700" spans="1:15" s="28" customFormat="1" ht="14.1" customHeight="1">
      <c r="A700" s="727" t="str">
        <f t="shared" si="478"/>
        <v>97154</v>
      </c>
      <c r="B700" s="748" t="str">
        <f t="shared" si="479"/>
        <v>ABA Group Adaptive Behavior Treatment</v>
      </c>
      <c r="C700" s="755" t="str">
        <f t="shared" si="480"/>
        <v>Group adaptive behavior treatment by protocol, administered by technician, face-to-face with two or more individuals.
No modifier for aide-level/behavior technician (BT).</v>
      </c>
      <c r="D700" s="683" t="str">
        <f t="shared" si="481"/>
        <v>Per 15 Minutes (effective 1/1/19)</v>
      </c>
      <c r="E700" s="668" t="str">
        <f t="shared" si="482"/>
        <v>Behavior Technician (could also include BCBA, BCaBA, or QBHP, or LP/LLP)</v>
      </c>
      <c r="F700" s="610" t="s">
        <v>595</v>
      </c>
      <c r="G700" s="550" t="s">
        <v>694</v>
      </c>
      <c r="H700" s="550" t="s">
        <v>624</v>
      </c>
      <c r="I700" s="683" t="str">
        <f t="shared" si="483"/>
        <v>Line
Professional</v>
      </c>
      <c r="J700" s="683" t="str">
        <f t="shared" si="484"/>
        <v>EPSDT
State Plan</v>
      </c>
      <c r="K700" s="668" t="s">
        <v>1806</v>
      </c>
      <c r="L700" s="668" t="s">
        <v>116</v>
      </c>
      <c r="M700" s="640" t="str">
        <f t="shared" si="485"/>
        <v xml:space="preserve"> UN - Two patients served
UP - Three patients served
UQ - Four patients served
UR - Five patients served
US - Six patients served</v>
      </c>
      <c r="N700" s="640" t="str">
        <f t="shared" si="486"/>
        <v xml:space="preserve">U7 - Self Determination
</v>
      </c>
    </row>
    <row r="701" spans="1:15" s="28" customFormat="1" ht="20.45" customHeight="1">
      <c r="A701" s="727" t="str">
        <f t="shared" si="478"/>
        <v>97154</v>
      </c>
      <c r="B701" s="748" t="str">
        <f t="shared" si="479"/>
        <v>ABA Group Adaptive Behavior Treatment</v>
      </c>
      <c r="C701" s="755" t="str">
        <f t="shared" si="480"/>
        <v>Group adaptive behavior treatment by protocol, administered by technician, face-to-face with two or more individuals.
No modifier for aide-level/behavior technician (BT).</v>
      </c>
      <c r="D701" s="683" t="str">
        <f t="shared" si="481"/>
        <v>Per 15 Minutes (effective 1/1/19)</v>
      </c>
      <c r="E701" s="668" t="str">
        <f t="shared" si="482"/>
        <v>Behavior Technician (could also include BCBA, BCaBA, or QBHP, or LP/LLP)</v>
      </c>
      <c r="F701" s="610" t="s">
        <v>134</v>
      </c>
      <c r="G701" s="550" t="s">
        <v>695</v>
      </c>
      <c r="H701" s="550" t="s">
        <v>624</v>
      </c>
      <c r="I701" s="683" t="str">
        <f t="shared" si="483"/>
        <v>Line
Professional</v>
      </c>
      <c r="J701" s="683" t="str">
        <f t="shared" si="484"/>
        <v>EPSDT
State Plan</v>
      </c>
      <c r="K701" s="668" t="s">
        <v>1806</v>
      </c>
      <c r="L701" s="668" t="s">
        <v>116</v>
      </c>
      <c r="M701" s="640" t="str">
        <f t="shared" si="485"/>
        <v xml:space="preserve"> UN - Two patients served
UP - Three patients served
UQ - Four patients served
UR - Five patients served
US - Six patients served</v>
      </c>
      <c r="N701" s="640" t="str">
        <f t="shared" si="486"/>
        <v xml:space="preserve">U7 - Self Determination
</v>
      </c>
      <c r="O701" s="34"/>
    </row>
    <row r="702" spans="1:15" s="28" customFormat="1" ht="20.45" customHeight="1">
      <c r="A702" s="727" t="str">
        <f t="shared" si="478"/>
        <v>97154</v>
      </c>
      <c r="B702" s="748" t="str">
        <f t="shared" si="479"/>
        <v>ABA Group Adaptive Behavior Treatment</v>
      </c>
      <c r="C702" s="755" t="str">
        <f t="shared" si="480"/>
        <v>Group adaptive behavior treatment by protocol, administered by technician, face-to-face with two or more individuals.
No modifier for aide-level/behavior technician (BT).</v>
      </c>
      <c r="D702" s="683" t="str">
        <f t="shared" si="481"/>
        <v>Per 15 Minutes (effective 1/1/19)</v>
      </c>
      <c r="E702" s="668" t="str">
        <f t="shared" si="482"/>
        <v>Behavior Technician (could also include BCBA, BCaBA, or QBHP, or LP/LLP)</v>
      </c>
      <c r="F702" s="173" t="s">
        <v>143</v>
      </c>
      <c r="G702" s="550" t="s">
        <v>694</v>
      </c>
      <c r="H702" s="550" t="s">
        <v>624</v>
      </c>
      <c r="I702" s="683" t="str">
        <f t="shared" si="483"/>
        <v>Line
Professional</v>
      </c>
      <c r="J702" s="683" t="str">
        <f t="shared" si="484"/>
        <v>EPSDT
State Plan</v>
      </c>
      <c r="K702" s="668" t="s">
        <v>1806</v>
      </c>
      <c r="L702" s="668" t="s">
        <v>116</v>
      </c>
      <c r="M702" s="640" t="str">
        <f t="shared" si="485"/>
        <v xml:space="preserve"> UN - Two patients served
UP - Three patients served
UQ - Four patients served
UR - Five patients served
US - Six patients served</v>
      </c>
      <c r="N702" s="640" t="str">
        <f t="shared" si="486"/>
        <v xml:space="preserve">U7 - Self Determination
</v>
      </c>
      <c r="O702" s="34"/>
    </row>
    <row r="703" spans="1:15" s="28" customFormat="1" ht="20.45" customHeight="1">
      <c r="A703" s="727" t="str">
        <f t="shared" si="478"/>
        <v>97154</v>
      </c>
      <c r="B703" s="748" t="str">
        <f t="shared" si="479"/>
        <v>ABA Group Adaptive Behavior Treatment</v>
      </c>
      <c r="C703" s="755" t="str">
        <f t="shared" si="480"/>
        <v>Group adaptive behavior treatment by protocol, administered by technician, face-to-face with two or more individuals.
No modifier for aide-level/behavior technician (BT).</v>
      </c>
      <c r="D703" s="683" t="str">
        <f t="shared" si="481"/>
        <v>Per 15 Minutes (effective 1/1/19)</v>
      </c>
      <c r="E703" s="668" t="str">
        <f t="shared" si="482"/>
        <v>Behavior Technician (could also include BCBA, BCaBA, or QBHP, or LP/LLP)</v>
      </c>
      <c r="F703" s="173" t="s">
        <v>141</v>
      </c>
      <c r="G703" s="550" t="s">
        <v>694</v>
      </c>
      <c r="H703" s="550" t="s">
        <v>624</v>
      </c>
      <c r="I703" s="683" t="str">
        <f t="shared" si="483"/>
        <v>Line
Professional</v>
      </c>
      <c r="J703" s="683" t="str">
        <f t="shared" si="484"/>
        <v>EPSDT
State Plan</v>
      </c>
      <c r="K703" s="668" t="s">
        <v>1806</v>
      </c>
      <c r="L703" s="668" t="s">
        <v>116</v>
      </c>
      <c r="M703" s="640" t="str">
        <f t="shared" si="485"/>
        <v xml:space="preserve"> UN - Two patients served
UP - Three patients served
UQ - Four patients served
UR - Five patients served
US - Six patients served</v>
      </c>
      <c r="N703" s="640" t="str">
        <f t="shared" si="486"/>
        <v xml:space="preserve">U7 - Self Determination
</v>
      </c>
      <c r="O703" s="34"/>
    </row>
    <row r="704" spans="1:15" s="28" customFormat="1" ht="20.45" customHeight="1">
      <c r="A704" s="727" t="str">
        <f t="shared" si="478"/>
        <v>97154</v>
      </c>
      <c r="B704" s="748" t="str">
        <f t="shared" si="479"/>
        <v>ABA Group Adaptive Behavior Treatment</v>
      </c>
      <c r="C704" s="755" t="str">
        <f t="shared" si="480"/>
        <v>Group adaptive behavior treatment by protocol, administered by technician, face-to-face with two or more individuals.
No modifier for aide-level/behavior technician (BT).</v>
      </c>
      <c r="D704" s="683" t="str">
        <f t="shared" si="481"/>
        <v>Per 15 Minutes (effective 1/1/19)</v>
      </c>
      <c r="E704" s="668" t="str">
        <f t="shared" si="482"/>
        <v>Behavior Technician (could also include BCBA, BCaBA, or QBHP, or LP/LLP)</v>
      </c>
      <c r="F704" s="287" t="s">
        <v>1960</v>
      </c>
      <c r="G704" s="550" t="s">
        <v>694</v>
      </c>
      <c r="H704" s="550" t="s">
        <v>624</v>
      </c>
      <c r="I704" s="683" t="str">
        <f t="shared" si="483"/>
        <v>Line
Professional</v>
      </c>
      <c r="J704" s="683" t="str">
        <f t="shared" si="484"/>
        <v>EPSDT
State Plan</v>
      </c>
      <c r="K704" s="668" t="s">
        <v>1806</v>
      </c>
      <c r="L704" s="668" t="s">
        <v>116</v>
      </c>
      <c r="M704" s="640" t="str">
        <f t="shared" si="485"/>
        <v xml:space="preserve"> UN - Two patients served
UP - Three patients served
UQ - Four patients served
UR - Five patients served
US - Six patients served</v>
      </c>
      <c r="N704" s="640" t="str">
        <f t="shared" si="486"/>
        <v xml:space="preserve">U7 - Self Determination
</v>
      </c>
      <c r="O704" s="34"/>
    </row>
    <row r="705" spans="1:15" s="28" customFormat="1" ht="20.45" customHeight="1">
      <c r="A705" s="727" t="str">
        <f t="shared" si="478"/>
        <v>97154</v>
      </c>
      <c r="B705" s="748" t="str">
        <f t="shared" si="479"/>
        <v>ABA Group Adaptive Behavior Treatment</v>
      </c>
      <c r="C705" s="755" t="str">
        <f t="shared" si="480"/>
        <v>Group adaptive behavior treatment by protocol, administered by technician, face-to-face with two or more individuals.
No modifier for aide-level/behavior technician (BT).</v>
      </c>
      <c r="D705" s="683" t="str">
        <f t="shared" si="481"/>
        <v>Per 15 Minutes (effective 1/1/19)</v>
      </c>
      <c r="E705" s="668" t="str">
        <f t="shared" si="482"/>
        <v>Behavior Technician (could also include BCBA, BCaBA, or QBHP, or LP/LLP)</v>
      </c>
      <c r="F705" s="610" t="s">
        <v>617</v>
      </c>
      <c r="G705" s="610" t="s">
        <v>696</v>
      </c>
      <c r="H705" s="610" t="s">
        <v>624</v>
      </c>
      <c r="I705" s="683" t="str">
        <f t="shared" si="483"/>
        <v>Line
Professional</v>
      </c>
      <c r="J705" s="683" t="str">
        <f t="shared" si="484"/>
        <v>EPSDT
State Plan</v>
      </c>
      <c r="K705" s="668" t="s">
        <v>1806</v>
      </c>
      <c r="L705" s="668" t="s">
        <v>116</v>
      </c>
      <c r="M705" s="640" t="str">
        <f t="shared" si="485"/>
        <v xml:space="preserve"> UN - Two patients served
UP - Three patients served
UQ - Four patients served
UR - Five patients served
US - Six patients served</v>
      </c>
      <c r="N705" s="640" t="str">
        <f t="shared" si="486"/>
        <v xml:space="preserve">U7 - Self Determination
</v>
      </c>
      <c r="O705" s="34"/>
    </row>
    <row r="706" spans="1:15" s="28" customFormat="1" ht="20.45" customHeight="1">
      <c r="A706" s="727" t="str">
        <f t="shared" si="478"/>
        <v>97154</v>
      </c>
      <c r="B706" s="748" t="str">
        <f t="shared" si="479"/>
        <v>ABA Group Adaptive Behavior Treatment</v>
      </c>
      <c r="C706" s="755" t="str">
        <f t="shared" si="480"/>
        <v>Group adaptive behavior treatment by protocol, administered by technician, face-to-face with two or more individuals.
No modifier for aide-level/behavior technician (BT).</v>
      </c>
      <c r="D706" s="683" t="str">
        <f t="shared" si="481"/>
        <v>Per 15 Minutes (effective 1/1/19)</v>
      </c>
      <c r="E706" s="668" t="str">
        <f t="shared" si="482"/>
        <v>Behavior Technician (could also include BCBA, BCaBA, or QBHP, or LP/LLP)</v>
      </c>
      <c r="F706" s="610" t="s">
        <v>600</v>
      </c>
      <c r="G706" s="550" t="s">
        <v>703</v>
      </c>
      <c r="H706" s="550" t="s">
        <v>624</v>
      </c>
      <c r="I706" s="683" t="str">
        <f t="shared" si="483"/>
        <v>Line
Professional</v>
      </c>
      <c r="J706" s="683" t="str">
        <f t="shared" si="484"/>
        <v>EPSDT
State Plan</v>
      </c>
      <c r="K706" s="668" t="s">
        <v>1806</v>
      </c>
      <c r="L706" s="668" t="s">
        <v>116</v>
      </c>
      <c r="M706" s="640" t="str">
        <f t="shared" si="485"/>
        <v xml:space="preserve"> UN - Two patients served
UP - Three patients served
UQ - Four patients served
UR - Five patients served
US - Six patients served</v>
      </c>
      <c r="N706" s="640" t="str">
        <f t="shared" si="486"/>
        <v xml:space="preserve">U7 - Self Determination
</v>
      </c>
      <c r="O706" s="34"/>
    </row>
    <row r="707" spans="1:15" s="28" customFormat="1" ht="20.45" customHeight="1">
      <c r="A707" s="727" t="str">
        <f t="shared" si="478"/>
        <v>97154</v>
      </c>
      <c r="B707" s="748" t="str">
        <f t="shared" si="479"/>
        <v>ABA Group Adaptive Behavior Treatment</v>
      </c>
      <c r="C707" s="755" t="str">
        <f t="shared" si="480"/>
        <v>Group adaptive behavior treatment by protocol, administered by technician, face-to-face with two or more individuals.
No modifier for aide-level/behavior technician (BT).</v>
      </c>
      <c r="D707" s="683" t="str">
        <f t="shared" si="481"/>
        <v>Per 15 Minutes (effective 1/1/19)</v>
      </c>
      <c r="E707" s="668" t="str">
        <f t="shared" si="482"/>
        <v>Behavior Technician (could also include BCBA, BCaBA, or QBHP, or LP/LLP)</v>
      </c>
      <c r="F707" s="610" t="s">
        <v>140</v>
      </c>
      <c r="G707" s="550" t="s">
        <v>703</v>
      </c>
      <c r="H707" s="550" t="s">
        <v>624</v>
      </c>
      <c r="I707" s="683" t="str">
        <f t="shared" si="483"/>
        <v>Line
Professional</v>
      </c>
      <c r="J707" s="683" t="str">
        <f t="shared" si="484"/>
        <v>EPSDT
State Plan</v>
      </c>
      <c r="K707" s="668" t="s">
        <v>1806</v>
      </c>
      <c r="L707" s="668" t="s">
        <v>116</v>
      </c>
      <c r="M707" s="640" t="str">
        <f t="shared" si="485"/>
        <v xml:space="preserve"> UN - Two patients served
UP - Three patients served
UQ - Four patients served
UR - Five patients served
US - Six patients served</v>
      </c>
      <c r="N707" s="640" t="str">
        <f t="shared" si="486"/>
        <v xml:space="preserve">U7 - Self Determination
</v>
      </c>
      <c r="O707" s="34"/>
    </row>
    <row r="708" spans="1:15" s="28" customFormat="1" ht="48.75" customHeight="1" thickBot="1">
      <c r="A708" s="745" t="str">
        <f t="shared" si="478"/>
        <v>97154</v>
      </c>
      <c r="B708" s="759" t="str">
        <f t="shared" si="479"/>
        <v>ABA Group Adaptive Behavior Treatment</v>
      </c>
      <c r="C708" s="756" t="str">
        <f t="shared" si="480"/>
        <v>Group adaptive behavior treatment by protocol, administered by technician, face-to-face with two or more individuals.
No modifier for aide-level/behavior technician (BT).</v>
      </c>
      <c r="D708" s="685" t="str">
        <f t="shared" si="481"/>
        <v>Per 15 Minutes (effective 1/1/19)</v>
      </c>
      <c r="E708" s="670" t="str">
        <f t="shared" si="482"/>
        <v>Behavior Technician (could also include BCBA, BCaBA, or QBHP, or LP/LLP)</v>
      </c>
      <c r="F708" s="174" t="s">
        <v>713</v>
      </c>
      <c r="G708" s="557" t="s">
        <v>703</v>
      </c>
      <c r="H708" s="557" t="s">
        <v>624</v>
      </c>
      <c r="I708" s="685" t="str">
        <f t="shared" si="483"/>
        <v>Line
Professional</v>
      </c>
      <c r="J708" s="685" t="str">
        <f t="shared" si="484"/>
        <v>EPSDT
State Plan</v>
      </c>
      <c r="K708" s="670" t="s">
        <v>1806</v>
      </c>
      <c r="L708" s="670" t="s">
        <v>116</v>
      </c>
      <c r="M708" s="641" t="str">
        <f t="shared" si="485"/>
        <v xml:space="preserve"> UN - Two patients served
UP - Three patients served
UQ - Four patients served
UR - Five patients served
US - Six patients served</v>
      </c>
      <c r="N708" s="641" t="str">
        <f t="shared" si="486"/>
        <v xml:space="preserve">U7 - Self Determination
</v>
      </c>
      <c r="O708" s="34"/>
    </row>
    <row r="709" spans="1:15" s="28" customFormat="1" ht="20.100000000000001" customHeight="1">
      <c r="A709" s="726" t="s">
        <v>620</v>
      </c>
      <c r="B709" s="747" t="s">
        <v>120</v>
      </c>
      <c r="C709" s="754" t="s">
        <v>1763</v>
      </c>
      <c r="D709" s="728" t="s">
        <v>107</v>
      </c>
      <c r="E709" s="916" t="s">
        <v>236</v>
      </c>
      <c r="F709" s="610" t="s">
        <v>134</v>
      </c>
      <c r="G709" s="550" t="s">
        <v>698</v>
      </c>
      <c r="H709" s="550" t="s">
        <v>624</v>
      </c>
      <c r="I709" s="728" t="s">
        <v>148</v>
      </c>
      <c r="J709" s="728" t="s">
        <v>114</v>
      </c>
      <c r="K709" s="927" t="s">
        <v>1806</v>
      </c>
      <c r="L709" s="934" t="s">
        <v>1742</v>
      </c>
      <c r="M709" s="662" t="s">
        <v>1474</v>
      </c>
      <c r="N709" s="851"/>
      <c r="O709" s="34"/>
    </row>
    <row r="710" spans="1:15" s="28" customFormat="1" ht="20.100000000000001" customHeight="1">
      <c r="A710" s="727" t="str">
        <f t="shared" ref="A710:A719" si="487">A709</f>
        <v>97155</v>
      </c>
      <c r="B710" s="748" t="str">
        <f t="shared" ref="B710:B719" si="488">B709</f>
        <v>ABA Clinical Observation and Direction of Adaptive Behavior Treatment</v>
      </c>
      <c r="C710" s="755" t="str">
        <f t="shared" ref="C710:C719" si="489">C709</f>
        <v>Clinical observation &amp; direction of adaptive behavior treatment with protocol modification administered by qualified professional, face- to- face with one individual</v>
      </c>
      <c r="D710" s="683" t="str">
        <f t="shared" ref="D710:D719" si="490">D709</f>
        <v>Per 15 Minutes (effective 1/1/19)</v>
      </c>
      <c r="E710" s="668" t="str">
        <f t="shared" ref="E710:E719" si="491">E709</f>
        <v>BCBA, BCaBA, or QBHP, LP/LLP</v>
      </c>
      <c r="F710" s="610" t="s">
        <v>712</v>
      </c>
      <c r="G710" s="550" t="s">
        <v>693</v>
      </c>
      <c r="H710" s="550" t="s">
        <v>624</v>
      </c>
      <c r="I710" s="683" t="str">
        <f t="shared" ref="I710:I719" si="492">I709</f>
        <v>Line
Professional</v>
      </c>
      <c r="J710" s="683" t="str">
        <f t="shared" ref="J710:J719" si="493">J709</f>
        <v>EPSDT
State Plan</v>
      </c>
      <c r="K710" s="668" t="s">
        <v>1806</v>
      </c>
      <c r="L710" s="668" t="s">
        <v>1742</v>
      </c>
      <c r="M710" s="640" t="str">
        <f t="shared" ref="M710:M719" si="494">M709</f>
        <v xml:space="preserve"> </v>
      </c>
      <c r="N710" s="683"/>
      <c r="O710" s="34"/>
    </row>
    <row r="711" spans="1:15" s="28" customFormat="1" ht="20.100000000000001" customHeight="1">
      <c r="A711" s="727" t="str">
        <f t="shared" si="487"/>
        <v>97155</v>
      </c>
      <c r="B711" s="748" t="str">
        <f t="shared" si="488"/>
        <v>ABA Clinical Observation and Direction of Adaptive Behavior Treatment</v>
      </c>
      <c r="C711" s="755" t="str">
        <f t="shared" si="489"/>
        <v>Clinical observation &amp; direction of adaptive behavior treatment with protocol modification administered by qualified professional, face- to- face with one individual</v>
      </c>
      <c r="D711" s="683" t="str">
        <f t="shared" si="490"/>
        <v>Per 15 Minutes (effective 1/1/19)</v>
      </c>
      <c r="E711" s="668" t="str">
        <f t="shared" si="491"/>
        <v>BCBA, BCaBA, or QBHP, LP/LLP</v>
      </c>
      <c r="F711" s="610" t="s">
        <v>596</v>
      </c>
      <c r="G711" s="550" t="s">
        <v>694</v>
      </c>
      <c r="H711" s="550" t="s">
        <v>624</v>
      </c>
      <c r="I711" s="683" t="str">
        <f t="shared" si="492"/>
        <v>Line
Professional</v>
      </c>
      <c r="J711" s="683" t="str">
        <f t="shared" si="493"/>
        <v>EPSDT
State Plan</v>
      </c>
      <c r="K711" s="668" t="s">
        <v>1806</v>
      </c>
      <c r="L711" s="668" t="s">
        <v>1742</v>
      </c>
      <c r="M711" s="640" t="str">
        <f t="shared" si="494"/>
        <v xml:space="preserve"> </v>
      </c>
      <c r="N711" s="683"/>
      <c r="O711" s="34"/>
    </row>
    <row r="712" spans="1:15" s="28" customFormat="1" ht="20.100000000000001" customHeight="1">
      <c r="A712" s="727" t="str">
        <f t="shared" si="487"/>
        <v>97155</v>
      </c>
      <c r="B712" s="748" t="str">
        <f t="shared" si="488"/>
        <v>ABA Clinical Observation and Direction of Adaptive Behavior Treatment</v>
      </c>
      <c r="C712" s="755" t="str">
        <f t="shared" si="489"/>
        <v>Clinical observation &amp; direction of adaptive behavior treatment with protocol modification administered by qualified professional, face- to- face with one individual</v>
      </c>
      <c r="D712" s="683" t="str">
        <f t="shared" si="490"/>
        <v>Per 15 Minutes (effective 1/1/19)</v>
      </c>
      <c r="E712" s="668" t="str">
        <f t="shared" si="491"/>
        <v>BCBA, BCaBA, or QBHP, LP/LLP</v>
      </c>
      <c r="F712" s="610" t="s">
        <v>595</v>
      </c>
      <c r="G712" s="550" t="s">
        <v>694</v>
      </c>
      <c r="H712" s="550" t="s">
        <v>624</v>
      </c>
      <c r="I712" s="683" t="str">
        <f t="shared" si="492"/>
        <v>Line
Professional</v>
      </c>
      <c r="J712" s="683" t="str">
        <f t="shared" si="493"/>
        <v>EPSDT
State Plan</v>
      </c>
      <c r="K712" s="668" t="s">
        <v>1806</v>
      </c>
      <c r="L712" s="668" t="s">
        <v>1742</v>
      </c>
      <c r="M712" s="640" t="str">
        <f t="shared" si="494"/>
        <v xml:space="preserve"> </v>
      </c>
      <c r="N712" s="683"/>
      <c r="O712" s="34"/>
    </row>
    <row r="713" spans="1:15" s="28" customFormat="1" ht="20.100000000000001" customHeight="1">
      <c r="A713" s="727" t="str">
        <f t="shared" si="487"/>
        <v>97155</v>
      </c>
      <c r="B713" s="748" t="str">
        <f t="shared" si="488"/>
        <v>ABA Clinical Observation and Direction of Adaptive Behavior Treatment</v>
      </c>
      <c r="C713" s="755" t="str">
        <f t="shared" si="489"/>
        <v>Clinical observation &amp; direction of adaptive behavior treatment with protocol modification administered by qualified professional, face- to- face with one individual</v>
      </c>
      <c r="D713" s="683" t="str">
        <f t="shared" si="490"/>
        <v>Per 15 Minutes (effective 1/1/19)</v>
      </c>
      <c r="E713" s="668" t="str">
        <f t="shared" si="491"/>
        <v>BCBA, BCaBA, or QBHP, LP/LLP</v>
      </c>
      <c r="F713" s="610" t="s">
        <v>134</v>
      </c>
      <c r="G713" s="550" t="s">
        <v>695</v>
      </c>
      <c r="H713" s="550" t="s">
        <v>624</v>
      </c>
      <c r="I713" s="683" t="str">
        <f t="shared" si="492"/>
        <v>Line
Professional</v>
      </c>
      <c r="J713" s="683" t="str">
        <f t="shared" si="493"/>
        <v>EPSDT
State Plan</v>
      </c>
      <c r="K713" s="668" t="s">
        <v>1806</v>
      </c>
      <c r="L713" s="668" t="s">
        <v>1742</v>
      </c>
      <c r="M713" s="640" t="str">
        <f t="shared" si="494"/>
        <v xml:space="preserve"> </v>
      </c>
      <c r="N713" s="683"/>
      <c r="O713" s="34"/>
    </row>
    <row r="714" spans="1:15" s="28" customFormat="1" ht="20.100000000000001" customHeight="1">
      <c r="A714" s="727" t="str">
        <f t="shared" si="487"/>
        <v>97155</v>
      </c>
      <c r="B714" s="748" t="str">
        <f t="shared" si="488"/>
        <v>ABA Clinical Observation and Direction of Adaptive Behavior Treatment</v>
      </c>
      <c r="C714" s="755" t="str">
        <f t="shared" si="489"/>
        <v>Clinical observation &amp; direction of adaptive behavior treatment with protocol modification administered by qualified professional, face- to- face with one individual</v>
      </c>
      <c r="D714" s="683" t="str">
        <f t="shared" si="490"/>
        <v>Per 15 Minutes (effective 1/1/19)</v>
      </c>
      <c r="E714" s="668" t="str">
        <f t="shared" si="491"/>
        <v>BCBA, BCaBA, or QBHP, LP/LLP</v>
      </c>
      <c r="F714" s="173" t="s">
        <v>143</v>
      </c>
      <c r="G714" s="550" t="s">
        <v>694</v>
      </c>
      <c r="H714" s="550" t="s">
        <v>624</v>
      </c>
      <c r="I714" s="683" t="str">
        <f t="shared" si="492"/>
        <v>Line
Professional</v>
      </c>
      <c r="J714" s="683" t="str">
        <f t="shared" si="493"/>
        <v>EPSDT
State Plan</v>
      </c>
      <c r="K714" s="668" t="s">
        <v>1806</v>
      </c>
      <c r="L714" s="668" t="s">
        <v>1742</v>
      </c>
      <c r="M714" s="640" t="str">
        <f t="shared" si="494"/>
        <v xml:space="preserve"> </v>
      </c>
      <c r="N714" s="683"/>
      <c r="O714" s="34"/>
    </row>
    <row r="715" spans="1:15" s="28" customFormat="1" ht="20.100000000000001" customHeight="1">
      <c r="A715" s="727" t="str">
        <f t="shared" si="487"/>
        <v>97155</v>
      </c>
      <c r="B715" s="748" t="str">
        <f t="shared" si="488"/>
        <v>ABA Clinical Observation and Direction of Adaptive Behavior Treatment</v>
      </c>
      <c r="C715" s="755" t="str">
        <f t="shared" si="489"/>
        <v>Clinical observation &amp; direction of adaptive behavior treatment with protocol modification administered by qualified professional, face- to- face with one individual</v>
      </c>
      <c r="D715" s="683" t="str">
        <f t="shared" si="490"/>
        <v>Per 15 Minutes (effective 1/1/19)</v>
      </c>
      <c r="E715" s="668" t="str">
        <f t="shared" si="491"/>
        <v>BCBA, BCaBA, or QBHP, LP/LLP</v>
      </c>
      <c r="F715" s="173" t="s">
        <v>141</v>
      </c>
      <c r="G715" s="550" t="s">
        <v>694</v>
      </c>
      <c r="H715" s="550" t="s">
        <v>624</v>
      </c>
      <c r="I715" s="683" t="str">
        <f t="shared" si="492"/>
        <v>Line
Professional</v>
      </c>
      <c r="J715" s="683" t="str">
        <f t="shared" si="493"/>
        <v>EPSDT
State Plan</v>
      </c>
      <c r="K715" s="668" t="s">
        <v>1806</v>
      </c>
      <c r="L715" s="668" t="s">
        <v>1742</v>
      </c>
      <c r="M715" s="640" t="str">
        <f t="shared" si="494"/>
        <v xml:space="preserve"> </v>
      </c>
      <c r="N715" s="683"/>
      <c r="O715" s="34"/>
    </row>
    <row r="716" spans="1:15" s="28" customFormat="1" ht="20.100000000000001" customHeight="1">
      <c r="A716" s="727" t="str">
        <f t="shared" si="487"/>
        <v>97155</v>
      </c>
      <c r="B716" s="748" t="str">
        <f t="shared" si="488"/>
        <v>ABA Clinical Observation and Direction of Adaptive Behavior Treatment</v>
      </c>
      <c r="C716" s="755" t="str">
        <f t="shared" si="489"/>
        <v>Clinical observation &amp; direction of adaptive behavior treatment with protocol modification administered by qualified professional, face- to- face with one individual</v>
      </c>
      <c r="D716" s="683" t="str">
        <f t="shared" si="490"/>
        <v>Per 15 Minutes (effective 1/1/19)</v>
      </c>
      <c r="E716" s="668" t="str">
        <f t="shared" si="491"/>
        <v>BCBA, BCaBA, or QBHP, LP/LLP</v>
      </c>
      <c r="F716" s="482" t="s">
        <v>1960</v>
      </c>
      <c r="G716" s="559" t="s">
        <v>694</v>
      </c>
      <c r="H716" s="559" t="s">
        <v>624</v>
      </c>
      <c r="I716" s="683" t="str">
        <f t="shared" si="492"/>
        <v>Line
Professional</v>
      </c>
      <c r="J716" s="683" t="str">
        <f t="shared" si="493"/>
        <v>EPSDT
State Plan</v>
      </c>
      <c r="K716" s="668" t="s">
        <v>1806</v>
      </c>
      <c r="L716" s="668" t="s">
        <v>1742</v>
      </c>
      <c r="M716" s="640" t="str">
        <f t="shared" si="494"/>
        <v xml:space="preserve"> </v>
      </c>
      <c r="N716" s="683"/>
      <c r="O716" s="34"/>
    </row>
    <row r="717" spans="1:15" s="28" customFormat="1" ht="20.100000000000001" customHeight="1">
      <c r="A717" s="727" t="str">
        <f t="shared" si="487"/>
        <v>97155</v>
      </c>
      <c r="B717" s="748" t="str">
        <f t="shared" si="488"/>
        <v>ABA Clinical Observation and Direction of Adaptive Behavior Treatment</v>
      </c>
      <c r="C717" s="755" t="str">
        <f t="shared" si="489"/>
        <v>Clinical observation &amp; direction of adaptive behavior treatment with protocol modification administered by qualified professional, face- to- face with one individual</v>
      </c>
      <c r="D717" s="683" t="str">
        <f t="shared" si="490"/>
        <v>Per 15 Minutes (effective 1/1/19)</v>
      </c>
      <c r="E717" s="668" t="str">
        <f t="shared" si="491"/>
        <v>BCBA, BCaBA, or QBHP, LP/LLP</v>
      </c>
      <c r="F717" s="483" t="s">
        <v>132</v>
      </c>
      <c r="G717" s="483" t="s">
        <v>691</v>
      </c>
      <c r="H717" s="483" t="s">
        <v>624</v>
      </c>
      <c r="I717" s="683" t="str">
        <f t="shared" si="492"/>
        <v>Line
Professional</v>
      </c>
      <c r="J717" s="683" t="str">
        <f t="shared" si="493"/>
        <v>EPSDT
State Plan</v>
      </c>
      <c r="K717" s="668" t="s">
        <v>1806</v>
      </c>
      <c r="L717" s="668" t="s">
        <v>1742</v>
      </c>
      <c r="M717" s="640" t="str">
        <f t="shared" si="494"/>
        <v xml:space="preserve"> </v>
      </c>
      <c r="N717" s="683"/>
      <c r="O717" s="34"/>
    </row>
    <row r="718" spans="1:15" s="28" customFormat="1" ht="20.100000000000001" customHeight="1">
      <c r="A718" s="727" t="str">
        <f t="shared" si="487"/>
        <v>97155</v>
      </c>
      <c r="B718" s="748" t="str">
        <f t="shared" si="488"/>
        <v>ABA Clinical Observation and Direction of Adaptive Behavior Treatment</v>
      </c>
      <c r="C718" s="755" t="str">
        <f t="shared" si="489"/>
        <v>Clinical observation &amp; direction of adaptive behavior treatment with protocol modification administered by qualified professional, face- to- face with one individual</v>
      </c>
      <c r="D718" s="683" t="str">
        <f t="shared" si="490"/>
        <v>Per 15 Minutes (effective 1/1/19)</v>
      </c>
      <c r="E718" s="668" t="str">
        <f t="shared" si="491"/>
        <v>BCBA, BCaBA, or QBHP, LP/LLP</v>
      </c>
      <c r="F718" s="483" t="s">
        <v>577</v>
      </c>
      <c r="G718" s="483" t="s">
        <v>692</v>
      </c>
      <c r="H718" s="483" t="s">
        <v>624</v>
      </c>
      <c r="I718" s="683" t="str">
        <f t="shared" si="492"/>
        <v>Line
Professional</v>
      </c>
      <c r="J718" s="683" t="str">
        <f t="shared" si="493"/>
        <v>EPSDT
State Plan</v>
      </c>
      <c r="K718" s="668" t="s">
        <v>1806</v>
      </c>
      <c r="L718" s="668" t="s">
        <v>1742</v>
      </c>
      <c r="M718" s="640" t="str">
        <f t="shared" si="494"/>
        <v xml:space="preserve"> </v>
      </c>
      <c r="N718" s="683"/>
      <c r="O718" s="34"/>
    </row>
    <row r="719" spans="1:15" s="28" customFormat="1" ht="20.100000000000001" customHeight="1">
      <c r="A719" s="727" t="str">
        <f t="shared" si="487"/>
        <v>97155</v>
      </c>
      <c r="B719" s="748" t="str">
        <f t="shared" si="488"/>
        <v>ABA Clinical Observation and Direction of Adaptive Behavior Treatment</v>
      </c>
      <c r="C719" s="755" t="str">
        <f t="shared" si="489"/>
        <v>Clinical observation &amp; direction of adaptive behavior treatment with protocol modification administered by qualified professional, face- to- face with one individual</v>
      </c>
      <c r="D719" s="683" t="str">
        <f t="shared" si="490"/>
        <v>Per 15 Minutes (effective 1/1/19)</v>
      </c>
      <c r="E719" s="668" t="str">
        <f t="shared" si="491"/>
        <v>BCBA, BCaBA, or QBHP, LP/LLP</v>
      </c>
      <c r="F719" s="484" t="s">
        <v>600</v>
      </c>
      <c r="G719" s="483" t="s">
        <v>703</v>
      </c>
      <c r="H719" s="483" t="s">
        <v>624</v>
      </c>
      <c r="I719" s="683" t="str">
        <f t="shared" si="492"/>
        <v>Line
Professional</v>
      </c>
      <c r="J719" s="683" t="str">
        <f t="shared" si="493"/>
        <v>EPSDT
State Plan</v>
      </c>
      <c r="K719" s="668" t="s">
        <v>1806</v>
      </c>
      <c r="L719" s="668" t="s">
        <v>1742</v>
      </c>
      <c r="M719" s="640" t="str">
        <f t="shared" si="494"/>
        <v xml:space="preserve"> </v>
      </c>
      <c r="N719" s="683"/>
      <c r="O719" s="34"/>
    </row>
    <row r="720" spans="1:15" s="28" customFormat="1" ht="51.75" customHeight="1" thickBot="1">
      <c r="A720" s="727" t="str">
        <f>A715</f>
        <v>97155</v>
      </c>
      <c r="B720" s="748" t="str">
        <f>B715</f>
        <v>ABA Clinical Observation and Direction of Adaptive Behavior Treatment</v>
      </c>
      <c r="C720" s="756" t="str">
        <f>C715</f>
        <v>Clinical observation &amp; direction of adaptive behavior treatment with protocol modification administered by qualified professional, face- to- face with one individual</v>
      </c>
      <c r="D720" s="683" t="str">
        <f>D715</f>
        <v>Per 15 Minutes (effective 1/1/19)</v>
      </c>
      <c r="E720" s="668" t="str">
        <f>E715</f>
        <v>BCBA, BCaBA, or QBHP, LP/LLP</v>
      </c>
      <c r="F720" s="485" t="s">
        <v>140</v>
      </c>
      <c r="G720" s="485" t="s">
        <v>703</v>
      </c>
      <c r="H720" s="485" t="s">
        <v>624</v>
      </c>
      <c r="I720" s="683" t="str">
        <f>I715</f>
        <v>Line
Professional</v>
      </c>
      <c r="J720" s="683" t="str">
        <f>J715</f>
        <v>EPSDT
State Plan</v>
      </c>
      <c r="K720" s="668" t="s">
        <v>1806</v>
      </c>
      <c r="L720" s="668" t="s">
        <v>1742</v>
      </c>
      <c r="M720" s="641" t="str">
        <f>M715</f>
        <v xml:space="preserve"> </v>
      </c>
      <c r="N720" s="683"/>
      <c r="O720" s="34"/>
    </row>
    <row r="721" spans="1:15" s="28" customFormat="1" ht="20.100000000000001" customHeight="1">
      <c r="A721" s="726" t="s">
        <v>621</v>
      </c>
      <c r="B721" s="747" t="s">
        <v>119</v>
      </c>
      <c r="C721" s="754" t="s">
        <v>1764</v>
      </c>
      <c r="D721" s="728" t="s">
        <v>107</v>
      </c>
      <c r="E721" s="916" t="s">
        <v>236</v>
      </c>
      <c r="F721" s="610" t="s">
        <v>134</v>
      </c>
      <c r="G721" s="550" t="s">
        <v>698</v>
      </c>
      <c r="H721" s="550" t="s">
        <v>624</v>
      </c>
      <c r="I721" s="728" t="s">
        <v>148</v>
      </c>
      <c r="J721" s="728" t="s">
        <v>114</v>
      </c>
      <c r="K721" s="927" t="s">
        <v>1806</v>
      </c>
      <c r="L721" s="934" t="s">
        <v>1743</v>
      </c>
      <c r="M721" s="662" t="s">
        <v>1474</v>
      </c>
      <c r="N721" s="851"/>
      <c r="O721" s="34"/>
    </row>
    <row r="722" spans="1:15" s="28" customFormat="1" ht="20.100000000000001" customHeight="1">
      <c r="A722" s="727" t="str">
        <f t="shared" ref="A722:A731" si="495">A721</f>
        <v>97156</v>
      </c>
      <c r="B722" s="748" t="str">
        <f t="shared" ref="B722:B731" si="496">B721</f>
        <v>ABA Family Behavior Treatment Guidance</v>
      </c>
      <c r="C722" s="755" t="str">
        <f t="shared" ref="C722:C731" si="497">C721</f>
        <v>Family behavior treatment guidance administered by qualified professional.</v>
      </c>
      <c r="D722" s="683" t="str">
        <f t="shared" ref="D722:D731" si="498">D721</f>
        <v>Per 15 Minutes (effective 1/1/19)</v>
      </c>
      <c r="E722" s="668" t="str">
        <f t="shared" ref="E722:E731" si="499">E721</f>
        <v>BCBA, BCaBA, or QBHP, LP/LLP</v>
      </c>
      <c r="F722" s="610" t="s">
        <v>712</v>
      </c>
      <c r="G722" s="550" t="s">
        <v>693</v>
      </c>
      <c r="H722" s="550" t="s">
        <v>624</v>
      </c>
      <c r="I722" s="683" t="str">
        <f t="shared" ref="I722:I731" si="500">I721</f>
        <v>Line
Professional</v>
      </c>
      <c r="J722" s="683" t="str">
        <f t="shared" ref="J722:J731" si="501">J721</f>
        <v>EPSDT
State Plan</v>
      </c>
      <c r="K722" s="668" t="s">
        <v>1806</v>
      </c>
      <c r="L722" s="668" t="s">
        <v>1743</v>
      </c>
      <c r="M722" s="640" t="str">
        <f t="shared" ref="M722:M727" si="502">M721</f>
        <v xml:space="preserve"> </v>
      </c>
      <c r="N722" s="683"/>
      <c r="O722" s="34"/>
    </row>
    <row r="723" spans="1:15" s="28" customFormat="1" ht="20.100000000000001" customHeight="1">
      <c r="A723" s="727" t="str">
        <f t="shared" si="495"/>
        <v>97156</v>
      </c>
      <c r="B723" s="748" t="str">
        <f t="shared" si="496"/>
        <v>ABA Family Behavior Treatment Guidance</v>
      </c>
      <c r="C723" s="755" t="str">
        <f t="shared" si="497"/>
        <v>Family behavior treatment guidance administered by qualified professional.</v>
      </c>
      <c r="D723" s="683" t="str">
        <f t="shared" si="498"/>
        <v>Per 15 Minutes (effective 1/1/19)</v>
      </c>
      <c r="E723" s="668" t="str">
        <f t="shared" si="499"/>
        <v>BCBA, BCaBA, or QBHP, LP/LLP</v>
      </c>
      <c r="F723" s="610" t="s">
        <v>596</v>
      </c>
      <c r="G723" s="550" t="s">
        <v>694</v>
      </c>
      <c r="H723" s="550" t="s">
        <v>624</v>
      </c>
      <c r="I723" s="683" t="str">
        <f t="shared" si="500"/>
        <v>Line
Professional</v>
      </c>
      <c r="J723" s="683" t="str">
        <f t="shared" si="501"/>
        <v>EPSDT
State Plan</v>
      </c>
      <c r="K723" s="668" t="s">
        <v>1806</v>
      </c>
      <c r="L723" s="668" t="s">
        <v>1743</v>
      </c>
      <c r="M723" s="640" t="str">
        <f t="shared" si="502"/>
        <v xml:space="preserve"> </v>
      </c>
      <c r="N723" s="683"/>
      <c r="O723" s="34"/>
    </row>
    <row r="724" spans="1:15" s="28" customFormat="1" ht="20.100000000000001" customHeight="1">
      <c r="A724" s="727" t="str">
        <f t="shared" si="495"/>
        <v>97156</v>
      </c>
      <c r="B724" s="748" t="str">
        <f t="shared" si="496"/>
        <v>ABA Family Behavior Treatment Guidance</v>
      </c>
      <c r="C724" s="755" t="str">
        <f t="shared" si="497"/>
        <v>Family behavior treatment guidance administered by qualified professional.</v>
      </c>
      <c r="D724" s="683" t="str">
        <f t="shared" si="498"/>
        <v>Per 15 Minutes (effective 1/1/19)</v>
      </c>
      <c r="E724" s="668" t="str">
        <f t="shared" si="499"/>
        <v>BCBA, BCaBA, or QBHP, LP/LLP</v>
      </c>
      <c r="F724" s="610" t="s">
        <v>595</v>
      </c>
      <c r="G724" s="550" t="s">
        <v>694</v>
      </c>
      <c r="H724" s="550" t="s">
        <v>624</v>
      </c>
      <c r="I724" s="683" t="str">
        <f t="shared" si="500"/>
        <v>Line
Professional</v>
      </c>
      <c r="J724" s="683" t="str">
        <f t="shared" si="501"/>
        <v>EPSDT
State Plan</v>
      </c>
      <c r="K724" s="668" t="s">
        <v>1806</v>
      </c>
      <c r="L724" s="668" t="s">
        <v>1743</v>
      </c>
      <c r="M724" s="640" t="str">
        <f t="shared" si="502"/>
        <v xml:space="preserve"> </v>
      </c>
      <c r="N724" s="683"/>
      <c r="O724" s="34"/>
    </row>
    <row r="725" spans="1:15" s="28" customFormat="1" ht="20.100000000000001" customHeight="1">
      <c r="A725" s="727" t="str">
        <f t="shared" si="495"/>
        <v>97156</v>
      </c>
      <c r="B725" s="748" t="str">
        <f t="shared" si="496"/>
        <v>ABA Family Behavior Treatment Guidance</v>
      </c>
      <c r="C725" s="755" t="str">
        <f t="shared" si="497"/>
        <v>Family behavior treatment guidance administered by qualified professional.</v>
      </c>
      <c r="D725" s="683" t="str">
        <f t="shared" si="498"/>
        <v>Per 15 Minutes (effective 1/1/19)</v>
      </c>
      <c r="E725" s="668" t="str">
        <f t="shared" si="499"/>
        <v>BCBA, BCaBA, or QBHP, LP/LLP</v>
      </c>
      <c r="F725" s="610" t="s">
        <v>134</v>
      </c>
      <c r="G725" s="550" t="s">
        <v>695</v>
      </c>
      <c r="H725" s="550" t="s">
        <v>624</v>
      </c>
      <c r="I725" s="683" t="str">
        <f t="shared" si="500"/>
        <v>Line
Professional</v>
      </c>
      <c r="J725" s="683" t="str">
        <f t="shared" si="501"/>
        <v>EPSDT
State Plan</v>
      </c>
      <c r="K725" s="668" t="s">
        <v>1806</v>
      </c>
      <c r="L725" s="668" t="s">
        <v>1743</v>
      </c>
      <c r="M725" s="640" t="str">
        <f t="shared" si="502"/>
        <v xml:space="preserve"> </v>
      </c>
      <c r="N725" s="683"/>
      <c r="O725" s="34"/>
    </row>
    <row r="726" spans="1:15" s="28" customFormat="1" ht="20.100000000000001" customHeight="1">
      <c r="A726" s="727" t="str">
        <f t="shared" si="495"/>
        <v>97156</v>
      </c>
      <c r="B726" s="748" t="str">
        <f t="shared" si="496"/>
        <v>ABA Family Behavior Treatment Guidance</v>
      </c>
      <c r="C726" s="755" t="str">
        <f t="shared" si="497"/>
        <v>Family behavior treatment guidance administered by qualified professional.</v>
      </c>
      <c r="D726" s="683" t="str">
        <f t="shared" si="498"/>
        <v>Per 15 Minutes (effective 1/1/19)</v>
      </c>
      <c r="E726" s="668" t="str">
        <f t="shared" si="499"/>
        <v>BCBA, BCaBA, or QBHP, LP/LLP</v>
      </c>
      <c r="F726" s="173" t="s">
        <v>143</v>
      </c>
      <c r="G726" s="550" t="s">
        <v>694</v>
      </c>
      <c r="H726" s="550" t="s">
        <v>624</v>
      </c>
      <c r="I726" s="683" t="str">
        <f t="shared" si="500"/>
        <v>Line
Professional</v>
      </c>
      <c r="J726" s="683" t="str">
        <f t="shared" si="501"/>
        <v>EPSDT
State Plan</v>
      </c>
      <c r="K726" s="668" t="s">
        <v>1806</v>
      </c>
      <c r="L726" s="668" t="s">
        <v>1743</v>
      </c>
      <c r="M726" s="640" t="str">
        <f t="shared" si="502"/>
        <v xml:space="preserve"> </v>
      </c>
      <c r="N726" s="683"/>
      <c r="O726" s="34"/>
    </row>
    <row r="727" spans="1:15" s="28" customFormat="1" ht="20.100000000000001" customHeight="1">
      <c r="A727" s="727" t="str">
        <f t="shared" si="495"/>
        <v>97156</v>
      </c>
      <c r="B727" s="748" t="str">
        <f t="shared" si="496"/>
        <v>ABA Family Behavior Treatment Guidance</v>
      </c>
      <c r="C727" s="755" t="str">
        <f t="shared" si="497"/>
        <v>Family behavior treatment guidance administered by qualified professional.</v>
      </c>
      <c r="D727" s="683" t="str">
        <f t="shared" si="498"/>
        <v>Per 15 Minutes (effective 1/1/19)</v>
      </c>
      <c r="E727" s="668" t="str">
        <f t="shared" si="499"/>
        <v>BCBA, BCaBA, or QBHP, LP/LLP</v>
      </c>
      <c r="F727" s="173" t="s">
        <v>141</v>
      </c>
      <c r="G727" s="550" t="s">
        <v>694</v>
      </c>
      <c r="H727" s="550" t="s">
        <v>624</v>
      </c>
      <c r="I727" s="683" t="str">
        <f t="shared" si="500"/>
        <v>Line
Professional</v>
      </c>
      <c r="J727" s="683" t="str">
        <f t="shared" si="501"/>
        <v>EPSDT
State Plan</v>
      </c>
      <c r="K727" s="668" t="s">
        <v>1806</v>
      </c>
      <c r="L727" s="668" t="s">
        <v>1743</v>
      </c>
      <c r="M727" s="640" t="str">
        <f t="shared" si="502"/>
        <v xml:space="preserve"> </v>
      </c>
      <c r="N727" s="683"/>
      <c r="O727" s="34"/>
    </row>
    <row r="728" spans="1:15" s="28" customFormat="1" ht="20.100000000000001" customHeight="1">
      <c r="A728" s="727" t="str">
        <f t="shared" si="495"/>
        <v>97156</v>
      </c>
      <c r="B728" s="748" t="str">
        <f t="shared" si="496"/>
        <v>ABA Family Behavior Treatment Guidance</v>
      </c>
      <c r="C728" s="755" t="str">
        <f t="shared" si="497"/>
        <v>Family behavior treatment guidance administered by qualified professional.</v>
      </c>
      <c r="D728" s="683" t="str">
        <f t="shared" si="498"/>
        <v>Per 15 Minutes (effective 1/1/19)</v>
      </c>
      <c r="E728" s="668" t="str">
        <f t="shared" si="499"/>
        <v>BCBA, BCaBA, or QBHP, LP/LLP</v>
      </c>
      <c r="F728" s="482" t="s">
        <v>1960</v>
      </c>
      <c r="G728" s="559" t="s">
        <v>694</v>
      </c>
      <c r="H728" s="559" t="s">
        <v>624</v>
      </c>
      <c r="I728" s="683" t="str">
        <f t="shared" si="500"/>
        <v>Line
Professional</v>
      </c>
      <c r="J728" s="683" t="str">
        <f t="shared" si="501"/>
        <v>EPSDT
State Plan</v>
      </c>
      <c r="K728" s="668" t="s">
        <v>1806</v>
      </c>
      <c r="L728" s="668" t="s">
        <v>1743</v>
      </c>
      <c r="M728" s="640"/>
      <c r="N728" s="683"/>
      <c r="O728" s="34"/>
    </row>
    <row r="729" spans="1:15" s="28" customFormat="1" ht="20.100000000000001" customHeight="1">
      <c r="A729" s="727" t="str">
        <f>A728</f>
        <v>97156</v>
      </c>
      <c r="B729" s="748" t="str">
        <f>B728</f>
        <v>ABA Family Behavior Treatment Guidance</v>
      </c>
      <c r="C729" s="755" t="str">
        <f>C728</f>
        <v>Family behavior treatment guidance administered by qualified professional.</v>
      </c>
      <c r="D729" s="683" t="str">
        <f>D728</f>
        <v>Per 15 Minutes (effective 1/1/19)</v>
      </c>
      <c r="E729" s="668" t="str">
        <f>E728</f>
        <v>BCBA, BCaBA, or QBHP, LP/LLP</v>
      </c>
      <c r="F729" s="483" t="s">
        <v>132</v>
      </c>
      <c r="G729" s="483" t="s">
        <v>691</v>
      </c>
      <c r="H729" s="483" t="s">
        <v>624</v>
      </c>
      <c r="I729" s="683" t="str">
        <f>I728</f>
        <v>Line
Professional</v>
      </c>
      <c r="J729" s="683" t="str">
        <f>J728</f>
        <v>EPSDT
State Plan</v>
      </c>
      <c r="K729" s="668" t="s">
        <v>1806</v>
      </c>
      <c r="L729" s="668" t="s">
        <v>1743</v>
      </c>
      <c r="M729" s="640"/>
      <c r="N729" s="683"/>
      <c r="O729" s="34"/>
    </row>
    <row r="730" spans="1:15" s="28" customFormat="1" ht="20.100000000000001" customHeight="1">
      <c r="A730" s="727" t="str">
        <f t="shared" si="495"/>
        <v>97156</v>
      </c>
      <c r="B730" s="748" t="str">
        <f t="shared" si="496"/>
        <v>ABA Family Behavior Treatment Guidance</v>
      </c>
      <c r="C730" s="755" t="str">
        <f t="shared" si="497"/>
        <v>Family behavior treatment guidance administered by qualified professional.</v>
      </c>
      <c r="D730" s="683" t="str">
        <f t="shared" si="498"/>
        <v>Per 15 Minutes (effective 1/1/19)</v>
      </c>
      <c r="E730" s="668" t="str">
        <f t="shared" si="499"/>
        <v>BCBA, BCaBA, or QBHP, LP/LLP</v>
      </c>
      <c r="F730" s="483" t="s">
        <v>577</v>
      </c>
      <c r="G730" s="483" t="s">
        <v>692</v>
      </c>
      <c r="H730" s="483" t="s">
        <v>624</v>
      </c>
      <c r="I730" s="683" t="str">
        <f t="shared" si="500"/>
        <v>Line
Professional</v>
      </c>
      <c r="J730" s="683" t="str">
        <f t="shared" si="501"/>
        <v>EPSDT
State Plan</v>
      </c>
      <c r="K730" s="668" t="s">
        <v>1806</v>
      </c>
      <c r="L730" s="668" t="s">
        <v>1743</v>
      </c>
      <c r="M730" s="640"/>
      <c r="N730" s="683"/>
      <c r="O730" s="34"/>
    </row>
    <row r="731" spans="1:15" s="28" customFormat="1" ht="20.100000000000001" customHeight="1">
      <c r="A731" s="727" t="str">
        <f t="shared" si="495"/>
        <v>97156</v>
      </c>
      <c r="B731" s="748" t="str">
        <f t="shared" si="496"/>
        <v>ABA Family Behavior Treatment Guidance</v>
      </c>
      <c r="C731" s="755" t="str">
        <f t="shared" si="497"/>
        <v>Family behavior treatment guidance administered by qualified professional.</v>
      </c>
      <c r="D731" s="683" t="str">
        <f t="shared" si="498"/>
        <v>Per 15 Minutes (effective 1/1/19)</v>
      </c>
      <c r="E731" s="668" t="str">
        <f t="shared" si="499"/>
        <v>BCBA, BCaBA, or QBHP, LP/LLP</v>
      </c>
      <c r="F731" s="484" t="s">
        <v>600</v>
      </c>
      <c r="G731" s="483" t="s">
        <v>703</v>
      </c>
      <c r="H731" s="483" t="s">
        <v>624</v>
      </c>
      <c r="I731" s="683" t="str">
        <f t="shared" si="500"/>
        <v>Line
Professional</v>
      </c>
      <c r="J731" s="683" t="str">
        <f t="shared" si="501"/>
        <v>EPSDT
State Plan</v>
      </c>
      <c r="K731" s="668" t="s">
        <v>1806</v>
      </c>
      <c r="L731" s="668" t="s">
        <v>1743</v>
      </c>
      <c r="M731" s="640"/>
      <c r="N731" s="683"/>
      <c r="O731" s="34"/>
    </row>
    <row r="732" spans="1:15" s="28" customFormat="1" ht="15.75" thickBot="1">
      <c r="A732" s="727" t="str">
        <f>A727</f>
        <v>97156</v>
      </c>
      <c r="B732" s="748" t="str">
        <f>B727</f>
        <v>ABA Family Behavior Treatment Guidance</v>
      </c>
      <c r="C732" s="756" t="str">
        <f>C727</f>
        <v>Family behavior treatment guidance administered by qualified professional.</v>
      </c>
      <c r="D732" s="683" t="str">
        <f>D727</f>
        <v>Per 15 Minutes (effective 1/1/19)</v>
      </c>
      <c r="E732" s="668" t="str">
        <f>E727</f>
        <v>BCBA, BCaBA, or QBHP, LP/LLP</v>
      </c>
      <c r="F732" s="485" t="s">
        <v>140</v>
      </c>
      <c r="G732" s="485" t="s">
        <v>703</v>
      </c>
      <c r="H732" s="485" t="s">
        <v>624</v>
      </c>
      <c r="I732" s="683" t="str">
        <f>I727</f>
        <v>Line
Professional</v>
      </c>
      <c r="J732" s="683" t="str">
        <f>J727</f>
        <v>EPSDT
State Plan</v>
      </c>
      <c r="K732" s="668" t="s">
        <v>1806</v>
      </c>
      <c r="L732" s="668" t="s">
        <v>1743</v>
      </c>
      <c r="M732" s="641" t="str">
        <f>M727</f>
        <v xml:space="preserve"> </v>
      </c>
      <c r="N732" s="683"/>
      <c r="O732" s="34"/>
    </row>
    <row r="733" spans="1:15" s="28" customFormat="1" ht="20.100000000000001" customHeight="1">
      <c r="A733" s="726" t="s">
        <v>622</v>
      </c>
      <c r="B733" s="747" t="s">
        <v>119</v>
      </c>
      <c r="C733" s="754" t="s">
        <v>1765</v>
      </c>
      <c r="D733" s="728" t="s">
        <v>107</v>
      </c>
      <c r="E733" s="916" t="s">
        <v>236</v>
      </c>
      <c r="F733" s="610" t="s">
        <v>134</v>
      </c>
      <c r="G733" s="550" t="s">
        <v>698</v>
      </c>
      <c r="H733" s="550" t="s">
        <v>624</v>
      </c>
      <c r="I733" s="728" t="s">
        <v>148</v>
      </c>
      <c r="J733" s="728" t="s">
        <v>114</v>
      </c>
      <c r="K733" s="927" t="s">
        <v>1806</v>
      </c>
      <c r="L733" s="934" t="s">
        <v>1744</v>
      </c>
      <c r="M733" s="662" t="s">
        <v>2409</v>
      </c>
      <c r="N733" s="851"/>
      <c r="O733" s="34"/>
    </row>
    <row r="734" spans="1:15" s="28" customFormat="1" ht="20.100000000000001" customHeight="1">
      <c r="A734" s="727" t="str">
        <f t="shared" ref="A734:A743" si="503">A733</f>
        <v>97157</v>
      </c>
      <c r="B734" s="748" t="str">
        <f t="shared" ref="B734:B743" si="504">B733</f>
        <v>ABA Family Behavior Treatment Guidance</v>
      </c>
      <c r="C734" s="755" t="str">
        <f t="shared" ref="C734:C743" si="505">C733</f>
        <v>Multiple family behavior treatment guidance administered by qualified professional.</v>
      </c>
      <c r="D734" s="683" t="str">
        <f t="shared" ref="D734:D743" si="506">D733</f>
        <v>Per 15 Minutes (effective 1/1/19)</v>
      </c>
      <c r="E734" s="668" t="str">
        <f t="shared" ref="E734:E743" si="507">E733</f>
        <v>BCBA, BCaBA, or QBHP, LP/LLP</v>
      </c>
      <c r="F734" s="610" t="s">
        <v>712</v>
      </c>
      <c r="G734" s="550" t="s">
        <v>693</v>
      </c>
      <c r="H734" s="550" t="s">
        <v>624</v>
      </c>
      <c r="I734" s="683" t="str">
        <f t="shared" ref="I734:I743" si="508">I733</f>
        <v>Line
Professional</v>
      </c>
      <c r="J734" s="683" t="str">
        <f t="shared" ref="J734:J743" si="509">J733</f>
        <v>EPSDT
State Plan</v>
      </c>
      <c r="K734" s="668" t="s">
        <v>1806</v>
      </c>
      <c r="L734" s="668" t="s">
        <v>1744</v>
      </c>
      <c r="M734" s="640" t="str">
        <f t="shared" ref="M734:M743" si="510">M733</f>
        <v xml:space="preserve"> UN - Two patients served
UP - Three patients served
UQ - Four patients served
UR - Five patients served
US - Six patients served </v>
      </c>
      <c r="N734" s="683"/>
      <c r="O734" s="34"/>
    </row>
    <row r="735" spans="1:15" s="28" customFormat="1" ht="20.100000000000001" customHeight="1">
      <c r="A735" s="727" t="str">
        <f t="shared" si="503"/>
        <v>97157</v>
      </c>
      <c r="B735" s="748" t="str">
        <f t="shared" si="504"/>
        <v>ABA Family Behavior Treatment Guidance</v>
      </c>
      <c r="C735" s="755" t="str">
        <f t="shared" si="505"/>
        <v>Multiple family behavior treatment guidance administered by qualified professional.</v>
      </c>
      <c r="D735" s="683" t="str">
        <f t="shared" si="506"/>
        <v>Per 15 Minutes (effective 1/1/19)</v>
      </c>
      <c r="E735" s="668" t="str">
        <f t="shared" si="507"/>
        <v>BCBA, BCaBA, or QBHP, LP/LLP</v>
      </c>
      <c r="F735" s="610" t="s">
        <v>596</v>
      </c>
      <c r="G735" s="550" t="s">
        <v>694</v>
      </c>
      <c r="H735" s="550" t="s">
        <v>624</v>
      </c>
      <c r="I735" s="683" t="str">
        <f t="shared" si="508"/>
        <v>Line
Professional</v>
      </c>
      <c r="J735" s="683" t="str">
        <f t="shared" si="509"/>
        <v>EPSDT
State Plan</v>
      </c>
      <c r="K735" s="668" t="s">
        <v>1806</v>
      </c>
      <c r="L735" s="668" t="s">
        <v>1744</v>
      </c>
      <c r="M735" s="640" t="str">
        <f t="shared" si="510"/>
        <v xml:space="preserve"> UN - Two patients served
UP - Three patients served
UQ - Four patients served
UR - Five patients served
US - Six patients served </v>
      </c>
      <c r="N735" s="683"/>
      <c r="O735" s="34"/>
    </row>
    <row r="736" spans="1:15" s="28" customFormat="1" ht="20.100000000000001" customHeight="1">
      <c r="A736" s="727" t="str">
        <f t="shared" si="503"/>
        <v>97157</v>
      </c>
      <c r="B736" s="748" t="str">
        <f t="shared" si="504"/>
        <v>ABA Family Behavior Treatment Guidance</v>
      </c>
      <c r="C736" s="755" t="str">
        <f t="shared" si="505"/>
        <v>Multiple family behavior treatment guidance administered by qualified professional.</v>
      </c>
      <c r="D736" s="683" t="str">
        <f t="shared" si="506"/>
        <v>Per 15 Minutes (effective 1/1/19)</v>
      </c>
      <c r="E736" s="668" t="str">
        <f t="shared" si="507"/>
        <v>BCBA, BCaBA, or QBHP, LP/LLP</v>
      </c>
      <c r="F736" s="610" t="s">
        <v>595</v>
      </c>
      <c r="G736" s="550" t="s">
        <v>694</v>
      </c>
      <c r="H736" s="550" t="s">
        <v>624</v>
      </c>
      <c r="I736" s="683" t="str">
        <f t="shared" si="508"/>
        <v>Line
Professional</v>
      </c>
      <c r="J736" s="683" t="str">
        <f t="shared" si="509"/>
        <v>EPSDT
State Plan</v>
      </c>
      <c r="K736" s="668" t="s">
        <v>1806</v>
      </c>
      <c r="L736" s="668" t="s">
        <v>1744</v>
      </c>
      <c r="M736" s="640" t="str">
        <f t="shared" si="510"/>
        <v xml:space="preserve"> UN - Two patients served
UP - Three patients served
UQ - Four patients served
UR - Five patients served
US - Six patients served </v>
      </c>
      <c r="N736" s="683"/>
      <c r="O736" s="34"/>
    </row>
    <row r="737" spans="1:15" s="28" customFormat="1" ht="20.100000000000001" customHeight="1">
      <c r="A737" s="727" t="str">
        <f t="shared" si="503"/>
        <v>97157</v>
      </c>
      <c r="B737" s="748" t="str">
        <f t="shared" si="504"/>
        <v>ABA Family Behavior Treatment Guidance</v>
      </c>
      <c r="C737" s="755" t="str">
        <f t="shared" si="505"/>
        <v>Multiple family behavior treatment guidance administered by qualified professional.</v>
      </c>
      <c r="D737" s="683" t="str">
        <f t="shared" si="506"/>
        <v>Per 15 Minutes (effective 1/1/19)</v>
      </c>
      <c r="E737" s="668" t="str">
        <f t="shared" si="507"/>
        <v>BCBA, BCaBA, or QBHP, LP/LLP</v>
      </c>
      <c r="F737" s="610" t="s">
        <v>134</v>
      </c>
      <c r="G737" s="550" t="s">
        <v>695</v>
      </c>
      <c r="H737" s="550" t="s">
        <v>624</v>
      </c>
      <c r="I737" s="683" t="str">
        <f t="shared" si="508"/>
        <v>Line
Professional</v>
      </c>
      <c r="J737" s="683" t="str">
        <f t="shared" si="509"/>
        <v>EPSDT
State Plan</v>
      </c>
      <c r="K737" s="668" t="s">
        <v>1806</v>
      </c>
      <c r="L737" s="668" t="s">
        <v>1744</v>
      </c>
      <c r="M737" s="640" t="str">
        <f t="shared" si="510"/>
        <v xml:space="preserve"> UN - Two patients served
UP - Three patients served
UQ - Four patients served
UR - Five patients served
US - Six patients served </v>
      </c>
      <c r="N737" s="683"/>
      <c r="O737" s="34"/>
    </row>
    <row r="738" spans="1:15" s="28" customFormat="1" ht="20.100000000000001" customHeight="1">
      <c r="A738" s="727" t="str">
        <f t="shared" si="503"/>
        <v>97157</v>
      </c>
      <c r="B738" s="748" t="str">
        <f t="shared" si="504"/>
        <v>ABA Family Behavior Treatment Guidance</v>
      </c>
      <c r="C738" s="755" t="str">
        <f t="shared" si="505"/>
        <v>Multiple family behavior treatment guidance administered by qualified professional.</v>
      </c>
      <c r="D738" s="683" t="str">
        <f t="shared" si="506"/>
        <v>Per 15 Minutes (effective 1/1/19)</v>
      </c>
      <c r="E738" s="668" t="str">
        <f t="shared" si="507"/>
        <v>BCBA, BCaBA, or QBHP, LP/LLP</v>
      </c>
      <c r="F738" s="173" t="s">
        <v>143</v>
      </c>
      <c r="G738" s="550" t="s">
        <v>694</v>
      </c>
      <c r="H738" s="550" t="s">
        <v>624</v>
      </c>
      <c r="I738" s="683" t="str">
        <f t="shared" si="508"/>
        <v>Line
Professional</v>
      </c>
      <c r="J738" s="683" t="str">
        <f t="shared" si="509"/>
        <v>EPSDT
State Plan</v>
      </c>
      <c r="K738" s="668" t="s">
        <v>1806</v>
      </c>
      <c r="L738" s="668" t="s">
        <v>1744</v>
      </c>
      <c r="M738" s="640" t="str">
        <f t="shared" si="510"/>
        <v xml:space="preserve"> UN - Two patients served
UP - Three patients served
UQ - Four patients served
UR - Five patients served
US - Six patients served </v>
      </c>
      <c r="N738" s="683"/>
      <c r="O738" s="34"/>
    </row>
    <row r="739" spans="1:15" s="28" customFormat="1" ht="20.100000000000001" customHeight="1">
      <c r="A739" s="727" t="str">
        <f t="shared" si="503"/>
        <v>97157</v>
      </c>
      <c r="B739" s="748" t="str">
        <f t="shared" si="504"/>
        <v>ABA Family Behavior Treatment Guidance</v>
      </c>
      <c r="C739" s="755" t="str">
        <f t="shared" si="505"/>
        <v>Multiple family behavior treatment guidance administered by qualified professional.</v>
      </c>
      <c r="D739" s="683" t="str">
        <f t="shared" si="506"/>
        <v>Per 15 Minutes (effective 1/1/19)</v>
      </c>
      <c r="E739" s="668" t="str">
        <f t="shared" si="507"/>
        <v>BCBA, BCaBA, or QBHP, LP/LLP</v>
      </c>
      <c r="F739" s="173" t="s">
        <v>141</v>
      </c>
      <c r="G739" s="550" t="s">
        <v>694</v>
      </c>
      <c r="H739" s="550" t="s">
        <v>624</v>
      </c>
      <c r="I739" s="683" t="str">
        <f t="shared" si="508"/>
        <v>Line
Professional</v>
      </c>
      <c r="J739" s="683" t="str">
        <f t="shared" si="509"/>
        <v>EPSDT
State Plan</v>
      </c>
      <c r="K739" s="668" t="s">
        <v>1806</v>
      </c>
      <c r="L739" s="668" t="s">
        <v>1744</v>
      </c>
      <c r="M739" s="640" t="str">
        <f t="shared" si="510"/>
        <v xml:space="preserve"> UN - Two patients served
UP - Three patients served
UQ - Four patients served
UR - Five patients served
US - Six patients served </v>
      </c>
      <c r="N739" s="683"/>
      <c r="O739" s="34"/>
    </row>
    <row r="740" spans="1:15" s="28" customFormat="1" ht="20.100000000000001" customHeight="1">
      <c r="A740" s="727" t="str">
        <f t="shared" si="503"/>
        <v>97157</v>
      </c>
      <c r="B740" s="748" t="str">
        <f t="shared" si="504"/>
        <v>ABA Family Behavior Treatment Guidance</v>
      </c>
      <c r="C740" s="755" t="str">
        <f t="shared" si="505"/>
        <v>Multiple family behavior treatment guidance administered by qualified professional.</v>
      </c>
      <c r="D740" s="683" t="str">
        <f t="shared" si="506"/>
        <v>Per 15 Minutes (effective 1/1/19)</v>
      </c>
      <c r="E740" s="668" t="str">
        <f t="shared" si="507"/>
        <v>BCBA, BCaBA, or QBHP, LP/LLP</v>
      </c>
      <c r="F740" s="482" t="s">
        <v>1960</v>
      </c>
      <c r="G740" s="559" t="s">
        <v>694</v>
      </c>
      <c r="H740" s="559" t="s">
        <v>624</v>
      </c>
      <c r="I740" s="683" t="str">
        <f t="shared" si="508"/>
        <v>Line
Professional</v>
      </c>
      <c r="J740" s="683" t="str">
        <f t="shared" si="509"/>
        <v>EPSDT
State Plan</v>
      </c>
      <c r="K740" s="668" t="s">
        <v>1806</v>
      </c>
      <c r="L740" s="668" t="s">
        <v>1744</v>
      </c>
      <c r="M740" s="640" t="str">
        <f t="shared" si="510"/>
        <v xml:space="preserve"> UN - Two patients served
UP - Three patients served
UQ - Four patients served
UR - Five patients served
US - Six patients served </v>
      </c>
      <c r="N740" s="683"/>
      <c r="O740" s="34"/>
    </row>
    <row r="741" spans="1:15" s="28" customFormat="1" ht="20.100000000000001" customHeight="1">
      <c r="A741" s="727" t="str">
        <f t="shared" si="503"/>
        <v>97157</v>
      </c>
      <c r="B741" s="748" t="str">
        <f t="shared" si="504"/>
        <v>ABA Family Behavior Treatment Guidance</v>
      </c>
      <c r="C741" s="755" t="str">
        <f t="shared" si="505"/>
        <v>Multiple family behavior treatment guidance administered by qualified professional.</v>
      </c>
      <c r="D741" s="683" t="str">
        <f t="shared" si="506"/>
        <v>Per 15 Minutes (effective 1/1/19)</v>
      </c>
      <c r="E741" s="668" t="str">
        <f t="shared" si="507"/>
        <v>BCBA, BCaBA, or QBHP, LP/LLP</v>
      </c>
      <c r="F741" s="483" t="s">
        <v>132</v>
      </c>
      <c r="G741" s="483" t="s">
        <v>691</v>
      </c>
      <c r="H741" s="483" t="s">
        <v>624</v>
      </c>
      <c r="I741" s="683" t="str">
        <f t="shared" si="508"/>
        <v>Line
Professional</v>
      </c>
      <c r="J741" s="683" t="str">
        <f t="shared" si="509"/>
        <v>EPSDT
State Plan</v>
      </c>
      <c r="K741" s="668" t="s">
        <v>1806</v>
      </c>
      <c r="L741" s="668" t="s">
        <v>1744</v>
      </c>
      <c r="M741" s="640" t="str">
        <f t="shared" si="510"/>
        <v xml:space="preserve"> UN - Two patients served
UP - Three patients served
UQ - Four patients served
UR - Five patients served
US - Six patients served </v>
      </c>
      <c r="N741" s="683"/>
      <c r="O741" s="34"/>
    </row>
    <row r="742" spans="1:15" s="28" customFormat="1" ht="20.100000000000001" customHeight="1">
      <c r="A742" s="727" t="str">
        <f t="shared" si="503"/>
        <v>97157</v>
      </c>
      <c r="B742" s="748" t="str">
        <f t="shared" si="504"/>
        <v>ABA Family Behavior Treatment Guidance</v>
      </c>
      <c r="C742" s="755" t="str">
        <f t="shared" si="505"/>
        <v>Multiple family behavior treatment guidance administered by qualified professional.</v>
      </c>
      <c r="D742" s="683" t="str">
        <f t="shared" si="506"/>
        <v>Per 15 Minutes (effective 1/1/19)</v>
      </c>
      <c r="E742" s="668" t="str">
        <f t="shared" si="507"/>
        <v>BCBA, BCaBA, or QBHP, LP/LLP</v>
      </c>
      <c r="F742" s="483" t="s">
        <v>577</v>
      </c>
      <c r="G742" s="483" t="s">
        <v>692</v>
      </c>
      <c r="H742" s="483" t="s">
        <v>624</v>
      </c>
      <c r="I742" s="683" t="str">
        <f t="shared" si="508"/>
        <v>Line
Professional</v>
      </c>
      <c r="J742" s="683" t="str">
        <f t="shared" si="509"/>
        <v>EPSDT
State Plan</v>
      </c>
      <c r="K742" s="668" t="s">
        <v>1806</v>
      </c>
      <c r="L742" s="668" t="s">
        <v>1744</v>
      </c>
      <c r="M742" s="640" t="str">
        <f t="shared" si="510"/>
        <v xml:space="preserve"> UN - Two patients served
UP - Three patients served
UQ - Four patients served
UR - Five patients served
US - Six patients served </v>
      </c>
      <c r="N742" s="683"/>
      <c r="O742" s="34"/>
    </row>
    <row r="743" spans="1:15" s="28" customFormat="1" ht="20.100000000000001" customHeight="1">
      <c r="A743" s="727" t="str">
        <f t="shared" si="503"/>
        <v>97157</v>
      </c>
      <c r="B743" s="748" t="str">
        <f t="shared" si="504"/>
        <v>ABA Family Behavior Treatment Guidance</v>
      </c>
      <c r="C743" s="755" t="str">
        <f t="shared" si="505"/>
        <v>Multiple family behavior treatment guidance administered by qualified professional.</v>
      </c>
      <c r="D743" s="683" t="str">
        <f t="shared" si="506"/>
        <v>Per 15 Minutes (effective 1/1/19)</v>
      </c>
      <c r="E743" s="668" t="str">
        <f t="shared" si="507"/>
        <v>BCBA, BCaBA, or QBHP, LP/LLP</v>
      </c>
      <c r="F743" s="484" t="s">
        <v>600</v>
      </c>
      <c r="G743" s="483" t="s">
        <v>703</v>
      </c>
      <c r="H743" s="483" t="s">
        <v>624</v>
      </c>
      <c r="I743" s="683" t="str">
        <f t="shared" si="508"/>
        <v>Line
Professional</v>
      </c>
      <c r="J743" s="683" t="str">
        <f t="shared" si="509"/>
        <v>EPSDT
State Plan</v>
      </c>
      <c r="K743" s="668" t="s">
        <v>1806</v>
      </c>
      <c r="L743" s="668" t="s">
        <v>1744</v>
      </c>
      <c r="M743" s="640" t="str">
        <f t="shared" si="510"/>
        <v xml:space="preserve"> UN - Two patients served
UP - Three patients served
UQ - Four patients served
UR - Five patients served
US - Six patients served </v>
      </c>
      <c r="N743" s="683"/>
      <c r="O743" s="34"/>
    </row>
    <row r="744" spans="1:15" s="28" customFormat="1" ht="15.75" customHeight="1" thickBot="1">
      <c r="A744" s="727" t="str">
        <f>A739</f>
        <v>97157</v>
      </c>
      <c r="B744" s="748" t="str">
        <f>B739</f>
        <v>ABA Family Behavior Treatment Guidance</v>
      </c>
      <c r="C744" s="756" t="str">
        <f>C739</f>
        <v>Multiple family behavior treatment guidance administered by qualified professional.</v>
      </c>
      <c r="D744" s="683" t="str">
        <f>D739</f>
        <v>Per 15 Minutes (effective 1/1/19)</v>
      </c>
      <c r="E744" s="668" t="str">
        <f>E739</f>
        <v>BCBA, BCaBA, or QBHP, LP/LLP</v>
      </c>
      <c r="F744" s="485" t="s">
        <v>140</v>
      </c>
      <c r="G744" s="485" t="s">
        <v>703</v>
      </c>
      <c r="H744" s="485" t="s">
        <v>624</v>
      </c>
      <c r="I744" s="683" t="str">
        <f>I739</f>
        <v>Line
Professional</v>
      </c>
      <c r="J744" s="683" t="str">
        <f>J739</f>
        <v>EPSDT
State Plan</v>
      </c>
      <c r="K744" s="668" t="s">
        <v>1806</v>
      </c>
      <c r="L744" s="668" t="s">
        <v>1744</v>
      </c>
      <c r="M744" s="641" t="str">
        <f>M739</f>
        <v xml:space="preserve"> UN - Two patients served
UP - Three patients served
UQ - Four patients served
UR - Five patients served
US - Six patients served </v>
      </c>
      <c r="N744" s="683"/>
      <c r="O744" s="34"/>
    </row>
    <row r="745" spans="1:15" ht="15" customHeight="1">
      <c r="A745" s="726" t="s">
        <v>623</v>
      </c>
      <c r="B745" s="747" t="s">
        <v>122</v>
      </c>
      <c r="C745" s="754" t="s">
        <v>1766</v>
      </c>
      <c r="D745" s="728" t="s">
        <v>107</v>
      </c>
      <c r="E745" s="916" t="s">
        <v>236</v>
      </c>
      <c r="F745" s="610" t="s">
        <v>134</v>
      </c>
      <c r="G745" s="550" t="s">
        <v>698</v>
      </c>
      <c r="H745" s="550" t="s">
        <v>624</v>
      </c>
      <c r="I745" s="728" t="s">
        <v>148</v>
      </c>
      <c r="J745" s="728" t="s">
        <v>114</v>
      </c>
      <c r="K745" s="927" t="s">
        <v>1806</v>
      </c>
      <c r="L745" s="934" t="s">
        <v>123</v>
      </c>
      <c r="M745" s="662" t="s">
        <v>2355</v>
      </c>
      <c r="N745" s="851"/>
    </row>
    <row r="746" spans="1:15" ht="15" customHeight="1">
      <c r="A746" s="727" t="str">
        <f t="shared" ref="A746:A755" si="511">A745</f>
        <v>97158</v>
      </c>
      <c r="B746" s="748" t="str">
        <f t="shared" ref="B746:B755" si="512">B745</f>
        <v>ABA Adaptive Behavior Treatment Social Skills Group</v>
      </c>
      <c r="C746" s="755" t="str">
        <f t="shared" ref="C746:C755" si="513">C745</f>
        <v>Adaptive behavior treatment social skills group.</v>
      </c>
      <c r="D746" s="683" t="str">
        <f t="shared" ref="D746:D755" si="514">D745</f>
        <v>Per 15 Minutes (effective 1/1/19)</v>
      </c>
      <c r="E746" s="668" t="str">
        <f t="shared" ref="E746:E755" si="515">E745</f>
        <v>BCBA, BCaBA, or QBHP, LP/LLP</v>
      </c>
      <c r="F746" s="610" t="s">
        <v>712</v>
      </c>
      <c r="G746" s="550" t="s">
        <v>693</v>
      </c>
      <c r="H746" s="550" t="s">
        <v>624</v>
      </c>
      <c r="I746" s="683" t="str">
        <f t="shared" ref="I746:I755" si="516">I745</f>
        <v>Line
Professional</v>
      </c>
      <c r="J746" s="683" t="str">
        <f t="shared" ref="J746:J755" si="517">J745</f>
        <v>EPSDT
State Plan</v>
      </c>
      <c r="K746" s="668" t="s">
        <v>1806</v>
      </c>
      <c r="L746" s="668" t="s">
        <v>123</v>
      </c>
      <c r="M746" s="640" t="str">
        <f t="shared" ref="M746:M755" si="518">M745</f>
        <v xml:space="preserve"> UN - Two patients served
UP - Three patients served
UQ - Four patients served
UR - Five patients served
US - Six or more patients served </v>
      </c>
      <c r="N746" s="683"/>
    </row>
    <row r="747" spans="1:15" ht="15" customHeight="1">
      <c r="A747" s="727" t="str">
        <f t="shared" si="511"/>
        <v>97158</v>
      </c>
      <c r="B747" s="748" t="str">
        <f t="shared" si="512"/>
        <v>ABA Adaptive Behavior Treatment Social Skills Group</v>
      </c>
      <c r="C747" s="755" t="str">
        <f t="shared" si="513"/>
        <v>Adaptive behavior treatment social skills group.</v>
      </c>
      <c r="D747" s="683" t="str">
        <f t="shared" si="514"/>
        <v>Per 15 Minutes (effective 1/1/19)</v>
      </c>
      <c r="E747" s="668" t="str">
        <f t="shared" si="515"/>
        <v>BCBA, BCaBA, or QBHP, LP/LLP</v>
      </c>
      <c r="F747" s="610" t="s">
        <v>596</v>
      </c>
      <c r="G747" s="550" t="s">
        <v>694</v>
      </c>
      <c r="H747" s="550" t="s">
        <v>624</v>
      </c>
      <c r="I747" s="683" t="str">
        <f t="shared" si="516"/>
        <v>Line
Professional</v>
      </c>
      <c r="J747" s="683" t="str">
        <f t="shared" si="517"/>
        <v>EPSDT
State Plan</v>
      </c>
      <c r="K747" s="668" t="s">
        <v>1806</v>
      </c>
      <c r="L747" s="668" t="s">
        <v>123</v>
      </c>
      <c r="M747" s="640" t="str">
        <f t="shared" si="518"/>
        <v xml:space="preserve"> UN - Two patients served
UP - Three patients served
UQ - Four patients served
UR - Five patients served
US - Six or more patients served </v>
      </c>
      <c r="N747" s="683"/>
    </row>
    <row r="748" spans="1:15" ht="15" customHeight="1">
      <c r="A748" s="727" t="str">
        <f t="shared" si="511"/>
        <v>97158</v>
      </c>
      <c r="B748" s="748" t="str">
        <f t="shared" si="512"/>
        <v>ABA Adaptive Behavior Treatment Social Skills Group</v>
      </c>
      <c r="C748" s="755" t="str">
        <f t="shared" si="513"/>
        <v>Adaptive behavior treatment social skills group.</v>
      </c>
      <c r="D748" s="683" t="str">
        <f t="shared" si="514"/>
        <v>Per 15 Minutes (effective 1/1/19)</v>
      </c>
      <c r="E748" s="668" t="str">
        <f t="shared" si="515"/>
        <v>BCBA, BCaBA, or QBHP, LP/LLP</v>
      </c>
      <c r="F748" s="610" t="s">
        <v>595</v>
      </c>
      <c r="G748" s="550" t="s">
        <v>694</v>
      </c>
      <c r="H748" s="550" t="s">
        <v>624</v>
      </c>
      <c r="I748" s="683" t="str">
        <f t="shared" si="516"/>
        <v>Line
Professional</v>
      </c>
      <c r="J748" s="683" t="str">
        <f t="shared" si="517"/>
        <v>EPSDT
State Plan</v>
      </c>
      <c r="K748" s="668" t="s">
        <v>1806</v>
      </c>
      <c r="L748" s="668" t="s">
        <v>123</v>
      </c>
      <c r="M748" s="640" t="str">
        <f t="shared" si="518"/>
        <v xml:space="preserve"> UN - Two patients served
UP - Three patients served
UQ - Four patients served
UR - Five patients served
US - Six or more patients served </v>
      </c>
      <c r="N748" s="683"/>
    </row>
    <row r="749" spans="1:15" ht="15" customHeight="1">
      <c r="A749" s="727" t="str">
        <f t="shared" si="511"/>
        <v>97158</v>
      </c>
      <c r="B749" s="748" t="str">
        <f t="shared" si="512"/>
        <v>ABA Adaptive Behavior Treatment Social Skills Group</v>
      </c>
      <c r="C749" s="755" t="str">
        <f t="shared" si="513"/>
        <v>Adaptive behavior treatment social skills group.</v>
      </c>
      <c r="D749" s="683" t="str">
        <f t="shared" si="514"/>
        <v>Per 15 Minutes (effective 1/1/19)</v>
      </c>
      <c r="E749" s="668" t="str">
        <f t="shared" si="515"/>
        <v>BCBA, BCaBA, or QBHP, LP/LLP</v>
      </c>
      <c r="F749" s="610" t="s">
        <v>134</v>
      </c>
      <c r="G749" s="550" t="s">
        <v>695</v>
      </c>
      <c r="H749" s="550" t="s">
        <v>624</v>
      </c>
      <c r="I749" s="683" t="str">
        <f t="shared" si="516"/>
        <v>Line
Professional</v>
      </c>
      <c r="J749" s="683" t="str">
        <f t="shared" si="517"/>
        <v>EPSDT
State Plan</v>
      </c>
      <c r="K749" s="668" t="s">
        <v>1806</v>
      </c>
      <c r="L749" s="668" t="s">
        <v>123</v>
      </c>
      <c r="M749" s="640" t="str">
        <f t="shared" si="518"/>
        <v xml:space="preserve"> UN - Two patients served
UP - Three patients served
UQ - Four patients served
UR - Five patients served
US - Six or more patients served </v>
      </c>
      <c r="N749" s="683"/>
    </row>
    <row r="750" spans="1:15" ht="15" customHeight="1">
      <c r="A750" s="727" t="str">
        <f t="shared" si="511"/>
        <v>97158</v>
      </c>
      <c r="B750" s="748" t="str">
        <f t="shared" si="512"/>
        <v>ABA Adaptive Behavior Treatment Social Skills Group</v>
      </c>
      <c r="C750" s="755" t="str">
        <f t="shared" si="513"/>
        <v>Adaptive behavior treatment social skills group.</v>
      </c>
      <c r="D750" s="683" t="str">
        <f t="shared" si="514"/>
        <v>Per 15 Minutes (effective 1/1/19)</v>
      </c>
      <c r="E750" s="668" t="str">
        <f t="shared" si="515"/>
        <v>BCBA, BCaBA, or QBHP, LP/LLP</v>
      </c>
      <c r="F750" s="173" t="s">
        <v>143</v>
      </c>
      <c r="G750" s="550" t="s">
        <v>694</v>
      </c>
      <c r="H750" s="550" t="s">
        <v>624</v>
      </c>
      <c r="I750" s="683" t="str">
        <f t="shared" si="516"/>
        <v>Line
Professional</v>
      </c>
      <c r="J750" s="683" t="str">
        <f t="shared" si="517"/>
        <v>EPSDT
State Plan</v>
      </c>
      <c r="K750" s="668" t="s">
        <v>1806</v>
      </c>
      <c r="L750" s="668" t="s">
        <v>123</v>
      </c>
      <c r="M750" s="640" t="str">
        <f t="shared" si="518"/>
        <v xml:space="preserve"> UN - Two patients served
UP - Three patients served
UQ - Four patients served
UR - Five patients served
US - Six or more patients served </v>
      </c>
      <c r="N750" s="683"/>
    </row>
    <row r="751" spans="1:15" ht="15" customHeight="1">
      <c r="A751" s="727" t="str">
        <f t="shared" si="511"/>
        <v>97158</v>
      </c>
      <c r="B751" s="748" t="str">
        <f t="shared" si="512"/>
        <v>ABA Adaptive Behavior Treatment Social Skills Group</v>
      </c>
      <c r="C751" s="755" t="str">
        <f t="shared" si="513"/>
        <v>Adaptive behavior treatment social skills group.</v>
      </c>
      <c r="D751" s="683" t="str">
        <f t="shared" si="514"/>
        <v>Per 15 Minutes (effective 1/1/19)</v>
      </c>
      <c r="E751" s="668" t="str">
        <f t="shared" si="515"/>
        <v>BCBA, BCaBA, or QBHP, LP/LLP</v>
      </c>
      <c r="F751" s="173" t="s">
        <v>141</v>
      </c>
      <c r="G751" s="550" t="s">
        <v>694</v>
      </c>
      <c r="H751" s="550" t="s">
        <v>624</v>
      </c>
      <c r="I751" s="683" t="str">
        <f t="shared" si="516"/>
        <v>Line
Professional</v>
      </c>
      <c r="J751" s="683" t="str">
        <f t="shared" si="517"/>
        <v>EPSDT
State Plan</v>
      </c>
      <c r="K751" s="668" t="s">
        <v>1806</v>
      </c>
      <c r="L751" s="668" t="s">
        <v>123</v>
      </c>
      <c r="M751" s="640" t="str">
        <f t="shared" si="518"/>
        <v xml:space="preserve"> UN - Two patients served
UP - Three patients served
UQ - Four patients served
UR - Five patients served
US - Six or more patients served </v>
      </c>
      <c r="N751" s="683"/>
    </row>
    <row r="752" spans="1:15" ht="25.5" customHeight="1">
      <c r="A752" s="727" t="str">
        <f t="shared" si="511"/>
        <v>97158</v>
      </c>
      <c r="B752" s="748" t="str">
        <f t="shared" si="512"/>
        <v>ABA Adaptive Behavior Treatment Social Skills Group</v>
      </c>
      <c r="C752" s="755" t="str">
        <f t="shared" si="513"/>
        <v>Adaptive behavior treatment social skills group.</v>
      </c>
      <c r="D752" s="683" t="str">
        <f t="shared" si="514"/>
        <v>Per 15 Minutes (effective 1/1/19)</v>
      </c>
      <c r="E752" s="668" t="str">
        <f t="shared" si="515"/>
        <v>BCBA, BCaBA, or QBHP, LP/LLP</v>
      </c>
      <c r="F752" s="482" t="s">
        <v>1960</v>
      </c>
      <c r="G752" s="559" t="s">
        <v>694</v>
      </c>
      <c r="H752" s="559" t="s">
        <v>624</v>
      </c>
      <c r="I752" s="683" t="str">
        <f t="shared" si="516"/>
        <v>Line
Professional</v>
      </c>
      <c r="J752" s="683" t="str">
        <f t="shared" si="517"/>
        <v>EPSDT
State Plan</v>
      </c>
      <c r="K752" s="668" t="s">
        <v>1806</v>
      </c>
      <c r="L752" s="668" t="s">
        <v>123</v>
      </c>
      <c r="M752" s="640" t="str">
        <f t="shared" si="518"/>
        <v xml:space="preserve"> UN - Two patients served
UP - Three patients served
UQ - Four patients served
UR - Five patients served
US - Six or more patients served </v>
      </c>
      <c r="N752" s="683"/>
    </row>
    <row r="753" spans="1:14" ht="38.25" customHeight="1">
      <c r="A753" s="727" t="str">
        <f t="shared" si="511"/>
        <v>97158</v>
      </c>
      <c r="B753" s="748" t="str">
        <f t="shared" si="512"/>
        <v>ABA Adaptive Behavior Treatment Social Skills Group</v>
      </c>
      <c r="C753" s="755" t="str">
        <f t="shared" si="513"/>
        <v>Adaptive behavior treatment social skills group.</v>
      </c>
      <c r="D753" s="683" t="str">
        <f t="shared" si="514"/>
        <v>Per 15 Minutes (effective 1/1/19)</v>
      </c>
      <c r="E753" s="668" t="str">
        <f t="shared" si="515"/>
        <v>BCBA, BCaBA, or QBHP, LP/LLP</v>
      </c>
      <c r="F753" s="483" t="s">
        <v>132</v>
      </c>
      <c r="G753" s="483" t="s">
        <v>691</v>
      </c>
      <c r="H753" s="483" t="s">
        <v>624</v>
      </c>
      <c r="I753" s="683" t="str">
        <f t="shared" si="516"/>
        <v>Line
Professional</v>
      </c>
      <c r="J753" s="683" t="str">
        <f t="shared" si="517"/>
        <v>EPSDT
State Plan</v>
      </c>
      <c r="K753" s="668" t="s">
        <v>1806</v>
      </c>
      <c r="L753" s="668" t="s">
        <v>123</v>
      </c>
      <c r="M753" s="640" t="str">
        <f t="shared" si="518"/>
        <v xml:space="preserve"> UN - Two patients served
UP - Three patients served
UQ - Four patients served
UR - Five patients served
US - Six or more patients served </v>
      </c>
      <c r="N753" s="683"/>
    </row>
    <row r="754" spans="1:14" ht="25.5" customHeight="1">
      <c r="A754" s="727" t="str">
        <f t="shared" si="511"/>
        <v>97158</v>
      </c>
      <c r="B754" s="748" t="str">
        <f t="shared" si="512"/>
        <v>ABA Adaptive Behavior Treatment Social Skills Group</v>
      </c>
      <c r="C754" s="755" t="str">
        <f t="shared" si="513"/>
        <v>Adaptive behavior treatment social skills group.</v>
      </c>
      <c r="D754" s="683" t="str">
        <f t="shared" si="514"/>
        <v>Per 15 Minutes (effective 1/1/19)</v>
      </c>
      <c r="E754" s="668" t="str">
        <f t="shared" si="515"/>
        <v>BCBA, BCaBA, or QBHP, LP/LLP</v>
      </c>
      <c r="F754" s="483" t="s">
        <v>577</v>
      </c>
      <c r="G754" s="483" t="s">
        <v>692</v>
      </c>
      <c r="H754" s="483" t="s">
        <v>624</v>
      </c>
      <c r="I754" s="683" t="str">
        <f t="shared" si="516"/>
        <v>Line
Professional</v>
      </c>
      <c r="J754" s="683" t="str">
        <f t="shared" si="517"/>
        <v>EPSDT
State Plan</v>
      </c>
      <c r="K754" s="668" t="s">
        <v>1806</v>
      </c>
      <c r="L754" s="668" t="s">
        <v>123</v>
      </c>
      <c r="M754" s="640" t="str">
        <f t="shared" si="518"/>
        <v xml:space="preserve"> UN - Two patients served
UP - Three patients served
UQ - Four patients served
UR - Five patients served
US - Six or more patients served </v>
      </c>
      <c r="N754" s="683"/>
    </row>
    <row r="755" spans="1:14" ht="38.25" customHeight="1">
      <c r="A755" s="727" t="str">
        <f t="shared" si="511"/>
        <v>97158</v>
      </c>
      <c r="B755" s="748" t="str">
        <f t="shared" si="512"/>
        <v>ABA Adaptive Behavior Treatment Social Skills Group</v>
      </c>
      <c r="C755" s="755" t="str">
        <f t="shared" si="513"/>
        <v>Adaptive behavior treatment social skills group.</v>
      </c>
      <c r="D755" s="683" t="str">
        <f t="shared" si="514"/>
        <v>Per 15 Minutes (effective 1/1/19)</v>
      </c>
      <c r="E755" s="668" t="str">
        <f t="shared" si="515"/>
        <v>BCBA, BCaBA, or QBHP, LP/LLP</v>
      </c>
      <c r="F755" s="484" t="s">
        <v>600</v>
      </c>
      <c r="G755" s="483" t="s">
        <v>703</v>
      </c>
      <c r="H755" s="483" t="s">
        <v>624</v>
      </c>
      <c r="I755" s="683" t="str">
        <f t="shared" si="516"/>
        <v>Line
Professional</v>
      </c>
      <c r="J755" s="683" t="str">
        <f t="shared" si="517"/>
        <v>EPSDT
State Plan</v>
      </c>
      <c r="K755" s="668" t="s">
        <v>1806</v>
      </c>
      <c r="L755" s="668" t="s">
        <v>123</v>
      </c>
      <c r="M755" s="640" t="str">
        <f t="shared" si="518"/>
        <v xml:space="preserve"> UN - Two patients served
UP - Three patients served
UQ - Four patients served
UR - Five patients served
US - Six or more patients served </v>
      </c>
      <c r="N755" s="683"/>
    </row>
    <row r="756" spans="1:14" ht="15.75" customHeight="1" thickBot="1">
      <c r="A756" s="727" t="str">
        <f>A751</f>
        <v>97158</v>
      </c>
      <c r="B756" s="748" t="str">
        <f>B751</f>
        <v>ABA Adaptive Behavior Treatment Social Skills Group</v>
      </c>
      <c r="C756" s="756" t="str">
        <f>C751</f>
        <v>Adaptive behavior treatment social skills group.</v>
      </c>
      <c r="D756" s="683" t="str">
        <f>D751</f>
        <v>Per 15 Minutes (effective 1/1/19)</v>
      </c>
      <c r="E756" s="668" t="str">
        <f>E751</f>
        <v>BCBA, BCaBA, or QBHP, LP/LLP</v>
      </c>
      <c r="F756" s="485" t="s">
        <v>140</v>
      </c>
      <c r="G756" s="485" t="s">
        <v>703</v>
      </c>
      <c r="H756" s="485" t="s">
        <v>624</v>
      </c>
      <c r="I756" s="683" t="str">
        <f>I751</f>
        <v>Line
Professional</v>
      </c>
      <c r="J756" s="683" t="str">
        <f>J751</f>
        <v>EPSDT
State Plan</v>
      </c>
      <c r="K756" s="668" t="s">
        <v>1806</v>
      </c>
      <c r="L756" s="668" t="s">
        <v>123</v>
      </c>
      <c r="M756" s="641" t="str">
        <f>M751</f>
        <v xml:space="preserve"> UN - Two patients served
UP - Three patients served
UQ - Four patients served
UR - Five patients served
US - Six or more patients served </v>
      </c>
      <c r="N756" s="683"/>
    </row>
    <row r="757" spans="1:14" ht="105" customHeight="1">
      <c r="A757" s="721">
        <v>97161</v>
      </c>
      <c r="B757" s="723" t="s">
        <v>353</v>
      </c>
      <c r="C757" s="650" t="s">
        <v>354</v>
      </c>
      <c r="D757" s="661" t="s">
        <v>534</v>
      </c>
      <c r="E757" s="650" t="s">
        <v>687</v>
      </c>
      <c r="F757" s="519" t="s">
        <v>592</v>
      </c>
      <c r="G757" s="519" t="s">
        <v>693</v>
      </c>
      <c r="H757" s="519" t="s">
        <v>659</v>
      </c>
      <c r="I757" s="661" t="s">
        <v>148</v>
      </c>
      <c r="J757" s="661" t="s">
        <v>129</v>
      </c>
      <c r="K757" s="650" t="s">
        <v>1806</v>
      </c>
      <c r="L757" s="650" t="s">
        <v>535</v>
      </c>
      <c r="M757" s="651" t="s">
        <v>2152</v>
      </c>
      <c r="N757" s="661" t="s">
        <v>1474</v>
      </c>
    </row>
    <row r="758" spans="1:14" ht="84.75" customHeight="1">
      <c r="A758" s="696">
        <v>97161</v>
      </c>
      <c r="B758" s="724" t="s">
        <v>353</v>
      </c>
      <c r="C758" s="637" t="s">
        <v>354</v>
      </c>
      <c r="D758" s="652" t="s">
        <v>534</v>
      </c>
      <c r="E758" s="637" t="s">
        <v>687</v>
      </c>
      <c r="F758" s="515" t="s">
        <v>592</v>
      </c>
      <c r="G758" s="281" t="s">
        <v>694</v>
      </c>
      <c r="H758" s="515" t="s">
        <v>659</v>
      </c>
      <c r="I758" s="652" t="s">
        <v>148</v>
      </c>
      <c r="J758" s="652" t="s">
        <v>129</v>
      </c>
      <c r="K758" s="637" t="s">
        <v>1806</v>
      </c>
      <c r="L758" s="637" t="s">
        <v>535</v>
      </c>
      <c r="M758" s="652" t="str">
        <f>M757</f>
        <v>ST - Related to Trauma or Injury
WX - LOCUS Assessment</v>
      </c>
      <c r="N758" s="652"/>
    </row>
    <row r="759" spans="1:14" ht="84.75" customHeight="1" thickBot="1">
      <c r="A759" s="722">
        <f>A757</f>
        <v>97161</v>
      </c>
      <c r="B759" s="725" t="str">
        <f>B757</f>
        <v>Physical Therapy</v>
      </c>
      <c r="C759" s="654" t="str">
        <f>C757</f>
        <v>PT evaluation/re-evaluation</v>
      </c>
      <c r="D759" s="653" t="s">
        <v>534</v>
      </c>
      <c r="E759" s="654" t="s">
        <v>687</v>
      </c>
      <c r="F759" s="534" t="s">
        <v>592</v>
      </c>
      <c r="G759" s="591" t="s">
        <v>695</v>
      </c>
      <c r="H759" s="534" t="s">
        <v>659</v>
      </c>
      <c r="I759" s="653" t="s">
        <v>148</v>
      </c>
      <c r="J759" s="653" t="s">
        <v>129</v>
      </c>
      <c r="K759" s="654" t="s">
        <v>1806</v>
      </c>
      <c r="L759" s="654" t="s">
        <v>535</v>
      </c>
      <c r="M759" s="653" t="str">
        <f>M758</f>
        <v>ST - Related to Trauma or Injury
WX - LOCUS Assessment</v>
      </c>
      <c r="N759" s="653" t="s">
        <v>1474</v>
      </c>
    </row>
    <row r="760" spans="1:14" ht="114.75" customHeight="1">
      <c r="A760" s="721">
        <v>97162</v>
      </c>
      <c r="B760" s="723" t="s">
        <v>353</v>
      </c>
      <c r="C760" s="650" t="s">
        <v>354</v>
      </c>
      <c r="D760" s="661" t="s">
        <v>534</v>
      </c>
      <c r="E760" s="650" t="s">
        <v>687</v>
      </c>
      <c r="F760" s="519" t="s">
        <v>592</v>
      </c>
      <c r="G760" s="294" t="s">
        <v>694</v>
      </c>
      <c r="H760" s="519" t="s">
        <v>659</v>
      </c>
      <c r="I760" s="661" t="s">
        <v>148</v>
      </c>
      <c r="J760" s="661" t="s">
        <v>129</v>
      </c>
      <c r="K760" s="650" t="s">
        <v>1806</v>
      </c>
      <c r="L760" s="650" t="s">
        <v>535</v>
      </c>
      <c r="M760" s="651" t="s">
        <v>2152</v>
      </c>
      <c r="N760" s="661" t="s">
        <v>1474</v>
      </c>
    </row>
    <row r="761" spans="1:14" ht="92.25" customHeight="1">
      <c r="A761" s="696">
        <v>97162</v>
      </c>
      <c r="B761" s="724" t="s">
        <v>353</v>
      </c>
      <c r="C761" s="637" t="s">
        <v>354</v>
      </c>
      <c r="D761" s="652" t="s">
        <v>534</v>
      </c>
      <c r="E761" s="637" t="s">
        <v>687</v>
      </c>
      <c r="F761" s="348" t="s">
        <v>592</v>
      </c>
      <c r="G761" s="348" t="s">
        <v>695</v>
      </c>
      <c r="H761" s="348" t="s">
        <v>659</v>
      </c>
      <c r="I761" s="652" t="s">
        <v>148</v>
      </c>
      <c r="J761" s="652" t="s">
        <v>129</v>
      </c>
      <c r="K761" s="637" t="s">
        <v>1806</v>
      </c>
      <c r="L761" s="637" t="s">
        <v>535</v>
      </c>
      <c r="M761" s="652" t="str">
        <f>M760</f>
        <v>ST - Related to Trauma or Injury
WX - LOCUS Assessment</v>
      </c>
      <c r="N761" s="652"/>
    </row>
    <row r="762" spans="1:14" ht="119.25" customHeight="1" thickBot="1">
      <c r="A762" s="722">
        <f>A760</f>
        <v>97162</v>
      </c>
      <c r="B762" s="725" t="str">
        <f>B760</f>
        <v>Physical Therapy</v>
      </c>
      <c r="C762" s="654" t="str">
        <f>C760</f>
        <v>PT evaluation/re-evaluation</v>
      </c>
      <c r="D762" s="653" t="s">
        <v>534</v>
      </c>
      <c r="E762" s="654" t="s">
        <v>687</v>
      </c>
      <c r="F762" s="534" t="s">
        <v>592</v>
      </c>
      <c r="G762" s="534" t="s">
        <v>693</v>
      </c>
      <c r="H762" s="534" t="s">
        <v>659</v>
      </c>
      <c r="I762" s="653" t="s">
        <v>148</v>
      </c>
      <c r="J762" s="653" t="s">
        <v>129</v>
      </c>
      <c r="K762" s="654" t="s">
        <v>1806</v>
      </c>
      <c r="L762" s="654" t="s">
        <v>535</v>
      </c>
      <c r="M762" s="653" t="str">
        <f>M761</f>
        <v>ST - Related to Trauma or Injury
WX - LOCUS Assessment</v>
      </c>
      <c r="N762" s="653" t="s">
        <v>1474</v>
      </c>
    </row>
    <row r="763" spans="1:14" ht="93" customHeight="1">
      <c r="A763" s="721">
        <v>97163</v>
      </c>
      <c r="B763" s="723" t="s">
        <v>353</v>
      </c>
      <c r="C763" s="650" t="s">
        <v>354</v>
      </c>
      <c r="D763" s="661" t="s">
        <v>534</v>
      </c>
      <c r="E763" s="650" t="s">
        <v>687</v>
      </c>
      <c r="F763" s="519" t="s">
        <v>592</v>
      </c>
      <c r="G763" s="294" t="s">
        <v>694</v>
      </c>
      <c r="H763" s="519" t="s">
        <v>659</v>
      </c>
      <c r="I763" s="661" t="s">
        <v>148</v>
      </c>
      <c r="J763" s="661" t="s">
        <v>129</v>
      </c>
      <c r="K763" s="650" t="s">
        <v>1806</v>
      </c>
      <c r="L763" s="650" t="s">
        <v>535</v>
      </c>
      <c r="M763" s="651" t="s">
        <v>2152</v>
      </c>
      <c r="N763" s="661" t="s">
        <v>1474</v>
      </c>
    </row>
    <row r="764" spans="1:14" ht="148.5" customHeight="1">
      <c r="A764" s="696">
        <v>97163</v>
      </c>
      <c r="B764" s="724" t="s">
        <v>353</v>
      </c>
      <c r="C764" s="637" t="s">
        <v>354</v>
      </c>
      <c r="D764" s="652" t="s">
        <v>534</v>
      </c>
      <c r="E764" s="637" t="s">
        <v>687</v>
      </c>
      <c r="F764" s="348" t="s">
        <v>592</v>
      </c>
      <c r="G764" s="348" t="s">
        <v>695</v>
      </c>
      <c r="H764" s="348" t="s">
        <v>659</v>
      </c>
      <c r="I764" s="652" t="s">
        <v>148</v>
      </c>
      <c r="J764" s="652" t="s">
        <v>129</v>
      </c>
      <c r="K764" s="637" t="s">
        <v>1806</v>
      </c>
      <c r="L764" s="637" t="s">
        <v>535</v>
      </c>
      <c r="M764" s="652" t="str">
        <f>M763</f>
        <v>ST - Related to Trauma or Injury
WX - LOCUS Assessment</v>
      </c>
      <c r="N764" s="652" t="s">
        <v>1474</v>
      </c>
    </row>
    <row r="765" spans="1:14" ht="55.5" customHeight="1" thickBot="1">
      <c r="A765" s="722">
        <f>A763</f>
        <v>97163</v>
      </c>
      <c r="B765" s="725" t="s">
        <v>353</v>
      </c>
      <c r="C765" s="654" t="s">
        <v>354</v>
      </c>
      <c r="D765" s="653" t="s">
        <v>534</v>
      </c>
      <c r="E765" s="654" t="s">
        <v>687</v>
      </c>
      <c r="F765" s="534" t="s">
        <v>592</v>
      </c>
      <c r="G765" s="534" t="s">
        <v>693</v>
      </c>
      <c r="H765" s="534" t="s">
        <v>659</v>
      </c>
      <c r="I765" s="653" t="str">
        <f>I763</f>
        <v>Line
Professional</v>
      </c>
      <c r="J765" s="653" t="s">
        <v>129</v>
      </c>
      <c r="K765" s="654" t="s">
        <v>1806</v>
      </c>
      <c r="L765" s="654" t="s">
        <v>535</v>
      </c>
      <c r="M765" s="653" t="str">
        <f>M764</f>
        <v>ST - Related to Trauma or Injury
WX - LOCUS Assessment</v>
      </c>
      <c r="N765" s="653" t="s">
        <v>1474</v>
      </c>
    </row>
    <row r="766" spans="1:14" ht="125.25" customHeight="1">
      <c r="A766" s="721">
        <v>97164</v>
      </c>
      <c r="B766" s="723" t="s">
        <v>353</v>
      </c>
      <c r="C766" s="650" t="s">
        <v>354</v>
      </c>
      <c r="D766" s="661" t="s">
        <v>534</v>
      </c>
      <c r="E766" s="650" t="s">
        <v>687</v>
      </c>
      <c r="F766" s="519" t="s">
        <v>592</v>
      </c>
      <c r="G766" s="294" t="s">
        <v>694</v>
      </c>
      <c r="H766" s="519" t="s">
        <v>659</v>
      </c>
      <c r="I766" s="661" t="s">
        <v>148</v>
      </c>
      <c r="J766" s="661" t="s">
        <v>129</v>
      </c>
      <c r="K766" s="650" t="s">
        <v>1806</v>
      </c>
      <c r="L766" s="650" t="s">
        <v>535</v>
      </c>
      <c r="M766" s="852" t="s">
        <v>1474</v>
      </c>
      <c r="N766" s="852" t="s">
        <v>1474</v>
      </c>
    </row>
    <row r="767" spans="1:14" ht="96.75" customHeight="1">
      <c r="A767" s="696">
        <v>97164</v>
      </c>
      <c r="B767" s="724" t="s">
        <v>353</v>
      </c>
      <c r="C767" s="637" t="s">
        <v>354</v>
      </c>
      <c r="D767" s="652" t="s">
        <v>534</v>
      </c>
      <c r="E767" s="637" t="s">
        <v>687</v>
      </c>
      <c r="F767" s="348" t="s">
        <v>592</v>
      </c>
      <c r="G767" s="348" t="s">
        <v>695</v>
      </c>
      <c r="H767" s="348" t="s">
        <v>659</v>
      </c>
      <c r="I767" s="652" t="s">
        <v>148</v>
      </c>
      <c r="J767" s="652" t="s">
        <v>129</v>
      </c>
      <c r="K767" s="637" t="s">
        <v>1806</v>
      </c>
      <c r="L767" s="637" t="s">
        <v>535</v>
      </c>
      <c r="M767" s="853" t="s">
        <v>1474</v>
      </c>
      <c r="N767" s="853" t="s">
        <v>1474</v>
      </c>
    </row>
    <row r="768" spans="1:14" ht="98.25" customHeight="1" thickBot="1">
      <c r="A768" s="722">
        <f>A766</f>
        <v>97164</v>
      </c>
      <c r="B768" s="725" t="str">
        <f>B766</f>
        <v>Physical Therapy</v>
      </c>
      <c r="C768" s="654" t="str">
        <f>C766</f>
        <v>PT evaluation/re-evaluation</v>
      </c>
      <c r="D768" s="653" t="s">
        <v>534</v>
      </c>
      <c r="E768" s="654" t="s">
        <v>687</v>
      </c>
      <c r="F768" s="534" t="s">
        <v>592</v>
      </c>
      <c r="G768" s="534" t="s">
        <v>693</v>
      </c>
      <c r="H768" s="534" t="s">
        <v>659</v>
      </c>
      <c r="I768" s="653" t="s">
        <v>148</v>
      </c>
      <c r="J768" s="653" t="s">
        <v>129</v>
      </c>
      <c r="K768" s="654" t="s">
        <v>1806</v>
      </c>
      <c r="L768" s="654" t="s">
        <v>535</v>
      </c>
      <c r="M768" s="854" t="str">
        <f>M766</f>
        <v xml:space="preserve"> </v>
      </c>
      <c r="N768" s="854" t="s">
        <v>1474</v>
      </c>
    </row>
    <row r="769" spans="1:14" ht="65.25" customHeight="1">
      <c r="A769" s="721">
        <v>97165</v>
      </c>
      <c r="B769" s="723" t="s">
        <v>337</v>
      </c>
      <c r="C769" s="650" t="s">
        <v>338</v>
      </c>
      <c r="D769" s="661" t="s">
        <v>58</v>
      </c>
      <c r="E769" s="650" t="s">
        <v>688</v>
      </c>
      <c r="F769" s="486" t="s">
        <v>591</v>
      </c>
      <c r="G769" s="486" t="s">
        <v>695</v>
      </c>
      <c r="H769" s="486" t="s">
        <v>659</v>
      </c>
      <c r="I769" s="661" t="s">
        <v>148</v>
      </c>
      <c r="J769" s="661" t="s">
        <v>129</v>
      </c>
      <c r="K769" s="650" t="s">
        <v>1806</v>
      </c>
      <c r="L769" s="650" t="s">
        <v>515</v>
      </c>
      <c r="M769" s="651" t="s">
        <v>2152</v>
      </c>
      <c r="N769" s="661" t="s">
        <v>1474</v>
      </c>
    </row>
    <row r="770" spans="1:14" ht="65.25" customHeight="1">
      <c r="A770" s="696">
        <f>A769</f>
        <v>97165</v>
      </c>
      <c r="B770" s="724" t="str">
        <f t="shared" ref="B770:E770" si="519">B769</f>
        <v>Occupational Therapy</v>
      </c>
      <c r="C770" s="637" t="str">
        <f t="shared" si="519"/>
        <v>OT evaluation/re-evaluation</v>
      </c>
      <c r="D770" s="652" t="str">
        <f t="shared" si="519"/>
        <v>Encounter</v>
      </c>
      <c r="E770" s="637" t="str">
        <f t="shared" si="519"/>
        <v>Services provided by an occupational therapist currently licensed by the State of Michigan.</v>
      </c>
      <c r="F770" s="515" t="s">
        <v>591</v>
      </c>
      <c r="G770" s="281" t="s">
        <v>694</v>
      </c>
      <c r="H770" s="180" t="s">
        <v>659</v>
      </c>
      <c r="I770" s="652" t="str">
        <f>I769</f>
        <v>Line
Professional</v>
      </c>
      <c r="J770" s="652" t="str">
        <f t="shared" ref="J770:M771" si="520">J769</f>
        <v>State Plan, Healthy Michigan, EPSDT</v>
      </c>
      <c r="K770" s="637" t="str">
        <f t="shared" si="520"/>
        <v/>
      </c>
      <c r="L770" s="637" t="str">
        <f t="shared" si="52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70" s="655" t="str">
        <f t="shared" si="520"/>
        <v>ST - Related to Trauma or Injury
WX - LOCUS Assessment</v>
      </c>
      <c r="N770" s="652"/>
    </row>
    <row r="771" spans="1:14" ht="76.5" customHeight="1" thickBot="1">
      <c r="A771" s="722">
        <f>A769</f>
        <v>97165</v>
      </c>
      <c r="B771" s="725" t="str">
        <f>B769</f>
        <v>Occupational Therapy</v>
      </c>
      <c r="C771" s="654" t="str">
        <f>C769</f>
        <v>OT evaluation/re-evaluation</v>
      </c>
      <c r="D771" s="653" t="s">
        <v>58</v>
      </c>
      <c r="E771" s="654" t="s">
        <v>688</v>
      </c>
      <c r="F771" s="534" t="s">
        <v>591</v>
      </c>
      <c r="G771" s="534" t="s">
        <v>693</v>
      </c>
      <c r="H771" s="598" t="s">
        <v>659</v>
      </c>
      <c r="I771" s="653" t="s">
        <v>148</v>
      </c>
      <c r="J771" s="653" t="s">
        <v>129</v>
      </c>
      <c r="K771" s="654" t="s">
        <v>1806</v>
      </c>
      <c r="L771" s="654" t="s">
        <v>515</v>
      </c>
      <c r="M771" s="653" t="str">
        <f t="shared" si="520"/>
        <v>ST - Related to Trauma or Injury
WX - LOCUS Assessment</v>
      </c>
      <c r="N771" s="653" t="s">
        <v>1474</v>
      </c>
    </row>
    <row r="772" spans="1:14" ht="56.25" customHeight="1">
      <c r="A772" s="721">
        <v>97166</v>
      </c>
      <c r="B772" s="723" t="s">
        <v>337</v>
      </c>
      <c r="C772" s="650" t="s">
        <v>338</v>
      </c>
      <c r="D772" s="661" t="s">
        <v>58</v>
      </c>
      <c r="E772" s="650" t="s">
        <v>688</v>
      </c>
      <c r="F772" s="486" t="s">
        <v>591</v>
      </c>
      <c r="G772" s="486" t="s">
        <v>695</v>
      </c>
      <c r="H772" s="486" t="s">
        <v>659</v>
      </c>
      <c r="I772" s="661" t="s">
        <v>148</v>
      </c>
      <c r="J772" s="661" t="s">
        <v>129</v>
      </c>
      <c r="K772" s="650" t="s">
        <v>1806</v>
      </c>
      <c r="L772" s="650" t="s">
        <v>515</v>
      </c>
      <c r="M772" s="651" t="s">
        <v>2152</v>
      </c>
      <c r="N772" s="661" t="s">
        <v>1474</v>
      </c>
    </row>
    <row r="773" spans="1:14" ht="56.25" customHeight="1">
      <c r="A773" s="696">
        <f>A772</f>
        <v>97166</v>
      </c>
      <c r="B773" s="724" t="str">
        <f t="shared" ref="B773:E773" si="521">B772</f>
        <v>Occupational Therapy</v>
      </c>
      <c r="C773" s="637" t="str">
        <f t="shared" si="521"/>
        <v>OT evaluation/re-evaluation</v>
      </c>
      <c r="D773" s="652" t="str">
        <f t="shared" si="521"/>
        <v>Encounter</v>
      </c>
      <c r="E773" s="637" t="str">
        <f t="shared" si="521"/>
        <v>Services provided by an occupational therapist currently licensed by the State of Michigan.</v>
      </c>
      <c r="F773" s="515" t="s">
        <v>591</v>
      </c>
      <c r="G773" s="281" t="s">
        <v>694</v>
      </c>
      <c r="H773" s="180" t="s">
        <v>659</v>
      </c>
      <c r="I773" s="652" t="str">
        <f>I772</f>
        <v>Line
Professional</v>
      </c>
      <c r="J773" s="652" t="str">
        <f t="shared" ref="J773:M774" si="522">J772</f>
        <v>State Plan, Healthy Michigan, EPSDT</v>
      </c>
      <c r="K773" s="637" t="str">
        <f t="shared" si="522"/>
        <v/>
      </c>
      <c r="L773" s="637" t="str">
        <f t="shared" si="52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73" s="655" t="str">
        <f t="shared" si="522"/>
        <v>ST - Related to Trauma or Injury
WX - LOCUS Assessment</v>
      </c>
      <c r="N773" s="652"/>
    </row>
    <row r="774" spans="1:14" ht="84.75" customHeight="1" thickBot="1">
      <c r="A774" s="722">
        <v>97166</v>
      </c>
      <c r="B774" s="725" t="s">
        <v>337</v>
      </c>
      <c r="C774" s="654" t="s">
        <v>338</v>
      </c>
      <c r="D774" s="653" t="s">
        <v>58</v>
      </c>
      <c r="E774" s="654" t="s">
        <v>688</v>
      </c>
      <c r="F774" s="534" t="s">
        <v>591</v>
      </c>
      <c r="G774" s="534" t="s">
        <v>693</v>
      </c>
      <c r="H774" s="598" t="s">
        <v>659</v>
      </c>
      <c r="I774" s="653" t="s">
        <v>148</v>
      </c>
      <c r="J774" s="653" t="s">
        <v>129</v>
      </c>
      <c r="K774" s="654" t="s">
        <v>1806</v>
      </c>
      <c r="L774" s="654" t="s">
        <v>515</v>
      </c>
      <c r="M774" s="653" t="str">
        <f t="shared" si="522"/>
        <v>ST - Related to Trauma or Injury
WX - LOCUS Assessment</v>
      </c>
      <c r="N774" s="653" t="s">
        <v>1474</v>
      </c>
    </row>
    <row r="775" spans="1:14" ht="61.5" customHeight="1">
      <c r="A775" s="721">
        <v>97167</v>
      </c>
      <c r="B775" s="723" t="s">
        <v>337</v>
      </c>
      <c r="C775" s="650" t="s">
        <v>338</v>
      </c>
      <c r="D775" s="661" t="s">
        <v>58</v>
      </c>
      <c r="E775" s="650" t="s">
        <v>688</v>
      </c>
      <c r="F775" s="486" t="s">
        <v>591</v>
      </c>
      <c r="G775" s="486" t="s">
        <v>695</v>
      </c>
      <c r="H775" s="486" t="s">
        <v>659</v>
      </c>
      <c r="I775" s="661" t="s">
        <v>148</v>
      </c>
      <c r="J775" s="661" t="s">
        <v>129</v>
      </c>
      <c r="K775" s="650" t="s">
        <v>1806</v>
      </c>
      <c r="L775" s="650" t="s">
        <v>515</v>
      </c>
      <c r="M775" s="651" t="s">
        <v>2152</v>
      </c>
      <c r="N775" s="661" t="s">
        <v>1474</v>
      </c>
    </row>
    <row r="776" spans="1:14" ht="61.5" customHeight="1">
      <c r="A776" s="696">
        <f>A775</f>
        <v>97167</v>
      </c>
      <c r="B776" s="724" t="str">
        <f t="shared" ref="B776:E776" si="523">B775</f>
        <v>Occupational Therapy</v>
      </c>
      <c r="C776" s="637" t="str">
        <f t="shared" si="523"/>
        <v>OT evaluation/re-evaluation</v>
      </c>
      <c r="D776" s="652" t="str">
        <f t="shared" si="523"/>
        <v>Encounter</v>
      </c>
      <c r="E776" s="637" t="str">
        <f t="shared" si="523"/>
        <v>Services provided by an occupational therapist currently licensed by the State of Michigan.</v>
      </c>
      <c r="F776" s="515" t="s">
        <v>591</v>
      </c>
      <c r="G776" s="281" t="s">
        <v>694</v>
      </c>
      <c r="H776" s="180" t="s">
        <v>659</v>
      </c>
      <c r="I776" s="652" t="str">
        <f>I775</f>
        <v>Line
Professional</v>
      </c>
      <c r="J776" s="652" t="str">
        <f t="shared" ref="J776:M777" si="524">J775</f>
        <v>State Plan, Healthy Michigan, EPSDT</v>
      </c>
      <c r="K776" s="637" t="str">
        <f t="shared" si="524"/>
        <v/>
      </c>
      <c r="L776" s="637" t="str">
        <f t="shared" si="52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76" s="655" t="str">
        <f t="shared" si="524"/>
        <v>ST - Related to Trauma or Injury
WX - LOCUS Assessment</v>
      </c>
      <c r="N776" s="652"/>
    </row>
    <row r="777" spans="1:14" ht="79.5" customHeight="1" thickBot="1">
      <c r="A777" s="722">
        <v>97167</v>
      </c>
      <c r="B777" s="725" t="s">
        <v>337</v>
      </c>
      <c r="C777" s="654" t="s">
        <v>338</v>
      </c>
      <c r="D777" s="653" t="s">
        <v>58</v>
      </c>
      <c r="E777" s="654" t="s">
        <v>688</v>
      </c>
      <c r="F777" s="534" t="s">
        <v>591</v>
      </c>
      <c r="G777" s="534" t="s">
        <v>693</v>
      </c>
      <c r="H777" s="598" t="s">
        <v>659</v>
      </c>
      <c r="I777" s="653" t="s">
        <v>148</v>
      </c>
      <c r="J777" s="653" t="s">
        <v>129</v>
      </c>
      <c r="K777" s="654" t="s">
        <v>1806</v>
      </c>
      <c r="L777" s="654" t="s">
        <v>515</v>
      </c>
      <c r="M777" s="653" t="str">
        <f t="shared" si="524"/>
        <v>ST - Related to Trauma or Injury
WX - LOCUS Assessment</v>
      </c>
      <c r="N777" s="653" t="s">
        <v>1474</v>
      </c>
    </row>
    <row r="778" spans="1:14" ht="61.5" customHeight="1">
      <c r="A778" s="721">
        <v>97168</v>
      </c>
      <c r="B778" s="723" t="s">
        <v>337</v>
      </c>
      <c r="C778" s="650" t="s">
        <v>338</v>
      </c>
      <c r="D778" s="661" t="s">
        <v>58</v>
      </c>
      <c r="E778" s="650" t="s">
        <v>688</v>
      </c>
      <c r="F778" s="486" t="s">
        <v>591</v>
      </c>
      <c r="G778" s="486" t="s">
        <v>695</v>
      </c>
      <c r="H778" s="486" t="s">
        <v>659</v>
      </c>
      <c r="I778" s="661" t="s">
        <v>148</v>
      </c>
      <c r="J778" s="661" t="s">
        <v>129</v>
      </c>
      <c r="K778" s="650" t="s">
        <v>1806</v>
      </c>
      <c r="L778" s="650" t="s">
        <v>515</v>
      </c>
      <c r="M778" s="651" t="s">
        <v>2152</v>
      </c>
      <c r="N778" s="661" t="s">
        <v>1474</v>
      </c>
    </row>
    <row r="779" spans="1:14" ht="61.5" customHeight="1">
      <c r="A779" s="696">
        <f>A778</f>
        <v>97168</v>
      </c>
      <c r="B779" s="724" t="str">
        <f t="shared" ref="B779:E779" si="525">B778</f>
        <v>Occupational Therapy</v>
      </c>
      <c r="C779" s="637" t="str">
        <f t="shared" si="525"/>
        <v>OT evaluation/re-evaluation</v>
      </c>
      <c r="D779" s="652" t="str">
        <f t="shared" si="525"/>
        <v>Encounter</v>
      </c>
      <c r="E779" s="637" t="str">
        <f t="shared" si="525"/>
        <v>Services provided by an occupational therapist currently licensed by the State of Michigan.</v>
      </c>
      <c r="F779" s="515" t="s">
        <v>591</v>
      </c>
      <c r="G779" s="281" t="s">
        <v>694</v>
      </c>
      <c r="H779" s="180" t="s">
        <v>659</v>
      </c>
      <c r="I779" s="652" t="str">
        <f>I778</f>
        <v>Line
Professional</v>
      </c>
      <c r="J779" s="652" t="str">
        <f t="shared" ref="J779:M780" si="526">J778</f>
        <v>State Plan, Healthy Michigan, EPSDT</v>
      </c>
      <c r="K779" s="637" t="str">
        <f t="shared" si="526"/>
        <v/>
      </c>
      <c r="L779" s="637" t="str">
        <f t="shared" si="52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79" s="655" t="str">
        <f t="shared" si="526"/>
        <v>ST - Related to Trauma or Injury
WX - LOCUS Assessment</v>
      </c>
      <c r="N779" s="652"/>
    </row>
    <row r="780" spans="1:14" ht="76.5" customHeight="1" thickBot="1">
      <c r="A780" s="722">
        <v>97168</v>
      </c>
      <c r="B780" s="725" t="s">
        <v>337</v>
      </c>
      <c r="C780" s="654" t="s">
        <v>338</v>
      </c>
      <c r="D780" s="653" t="s">
        <v>58</v>
      </c>
      <c r="E780" s="654" t="s">
        <v>688</v>
      </c>
      <c r="F780" s="534" t="s">
        <v>591</v>
      </c>
      <c r="G780" s="534" t="s">
        <v>693</v>
      </c>
      <c r="H780" s="598" t="s">
        <v>659</v>
      </c>
      <c r="I780" s="653" t="s">
        <v>148</v>
      </c>
      <c r="J780" s="653" t="s">
        <v>129</v>
      </c>
      <c r="K780" s="654" t="s">
        <v>1806</v>
      </c>
      <c r="L780" s="654" t="s">
        <v>515</v>
      </c>
      <c r="M780" s="653" t="str">
        <f t="shared" si="526"/>
        <v>ST - Related to Trauma or Injury
WX - LOCUS Assessment</v>
      </c>
      <c r="N780" s="653" t="s">
        <v>1474</v>
      </c>
    </row>
    <row r="781" spans="1:14" ht="76.5" customHeight="1">
      <c r="A781" s="732">
        <v>97530</v>
      </c>
      <c r="B781" s="732" t="s">
        <v>337</v>
      </c>
      <c r="C781" s="894" t="s">
        <v>339</v>
      </c>
      <c r="D781" s="897" t="s">
        <v>536</v>
      </c>
      <c r="E781" s="900" t="s">
        <v>688</v>
      </c>
      <c r="F781" s="519" t="s">
        <v>591</v>
      </c>
      <c r="G781" s="519" t="s">
        <v>693</v>
      </c>
      <c r="H781" s="519" t="s">
        <v>659</v>
      </c>
      <c r="I781" s="897" t="s">
        <v>148</v>
      </c>
      <c r="J781" s="897" t="s">
        <v>129</v>
      </c>
      <c r="K781" s="704"/>
      <c r="L781" s="636" t="s">
        <v>535</v>
      </c>
      <c r="M781" s="704" t="s">
        <v>1215</v>
      </c>
      <c r="N781" s="712" t="s">
        <v>2590</v>
      </c>
    </row>
    <row r="782" spans="1:14" ht="76.5" customHeight="1">
      <c r="A782" s="733">
        <f>A781</f>
        <v>97530</v>
      </c>
      <c r="B782" s="733" t="str">
        <f>B781</f>
        <v>Occupational Therapy</v>
      </c>
      <c r="C782" s="895" t="str">
        <f>C781</f>
        <v>OT individual</v>
      </c>
      <c r="D782" s="898" t="str">
        <f>D781</f>
        <v>Refer to code descriptions – some are per 15 minutes, some per encounter
DT:
15 min units = 40/day
30 min units = 20/day
Encounters= 1/day</v>
      </c>
      <c r="E782" s="901" t="str">
        <f>E781</f>
        <v>Services provided by an occupational therapist currently licensed by the State of Michigan.</v>
      </c>
      <c r="F782" s="281" t="s">
        <v>591</v>
      </c>
      <c r="G782" s="281" t="s">
        <v>694</v>
      </c>
      <c r="H782" s="281" t="s">
        <v>659</v>
      </c>
      <c r="I782" s="898" t="str">
        <f t="shared" ref="I782:J782" si="527">I781</f>
        <v>Line
Professional</v>
      </c>
      <c r="J782" s="898" t="str">
        <f t="shared" si="527"/>
        <v>State Plan, Healthy Michigan, EPSDT</v>
      </c>
      <c r="K782" s="713"/>
      <c r="L782" s="649" t="str">
        <f t="shared" ref="L782:N784" si="528">L781</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82" s="713" t="str">
        <f t="shared" si="528"/>
        <v>Y4 - SAMHSA approved EBP for Co-occurring disorders</v>
      </c>
      <c r="N782" s="713" t="str">
        <f t="shared" si="528"/>
        <v>HH - Integrated Mental Health and Substance Abuse</v>
      </c>
    </row>
    <row r="783" spans="1:14" ht="76.5" customHeight="1">
      <c r="A783" s="733">
        <f t="shared" ref="A783:E784" si="529">A782</f>
        <v>97530</v>
      </c>
      <c r="B783" s="733" t="str">
        <f t="shared" si="529"/>
        <v>Occupational Therapy</v>
      </c>
      <c r="C783" s="895" t="str">
        <f t="shared" si="529"/>
        <v>OT individual</v>
      </c>
      <c r="D783" s="898" t="str">
        <f t="shared" si="529"/>
        <v>Refer to code descriptions – some are per 15 minutes, some per encounter
DT:
15 min units = 40/day
30 min units = 20/day
Encounters= 1/day</v>
      </c>
      <c r="E783" s="901" t="str">
        <f t="shared" si="529"/>
        <v>Services provided by an occupational therapist currently licensed by the State of Michigan.</v>
      </c>
      <c r="F783" s="348" t="s">
        <v>591</v>
      </c>
      <c r="G783" s="348" t="s">
        <v>695</v>
      </c>
      <c r="H783" s="348" t="s">
        <v>659</v>
      </c>
      <c r="I783" s="898" t="str">
        <f t="shared" ref="I783:J783" si="530">I782</f>
        <v>Line
Professional</v>
      </c>
      <c r="J783" s="898" t="str">
        <f t="shared" si="530"/>
        <v>State Plan, Healthy Michigan, EPSDT</v>
      </c>
      <c r="K783" s="713"/>
      <c r="L783" s="649" t="str">
        <f t="shared" si="52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83" s="713" t="str">
        <f t="shared" si="528"/>
        <v>Y4 - SAMHSA approved EBP for Co-occurring disorders</v>
      </c>
      <c r="N783" s="713" t="str">
        <f t="shared" si="528"/>
        <v>HH - Integrated Mental Health and Substance Abuse</v>
      </c>
    </row>
    <row r="784" spans="1:14" ht="76.5" customHeight="1" thickBot="1">
      <c r="A784" s="733">
        <f t="shared" si="529"/>
        <v>97530</v>
      </c>
      <c r="B784" s="734" t="str">
        <f t="shared" si="529"/>
        <v>Occupational Therapy</v>
      </c>
      <c r="C784" s="896" t="str">
        <f t="shared" si="529"/>
        <v>OT individual</v>
      </c>
      <c r="D784" s="899" t="str">
        <f t="shared" si="529"/>
        <v>Refer to code descriptions – some are per 15 minutes, some per encounter
DT:
15 min units = 40/day
30 min units = 20/day
Encounters= 1/day</v>
      </c>
      <c r="E784" s="902" t="str">
        <f t="shared" si="529"/>
        <v>Services provided by an occupational therapist currently licensed by the State of Michigan.</v>
      </c>
      <c r="F784" s="517" t="s">
        <v>689</v>
      </c>
      <c r="G784" s="481" t="s">
        <v>716</v>
      </c>
      <c r="H784" s="517" t="s">
        <v>659</v>
      </c>
      <c r="I784" s="899" t="str">
        <f t="shared" ref="I784:J784" si="531">I783</f>
        <v>Line
Professional</v>
      </c>
      <c r="J784" s="899" t="str">
        <f t="shared" si="531"/>
        <v>State Plan, Healthy Michigan, EPSDT</v>
      </c>
      <c r="K784" s="705"/>
      <c r="L784" s="638" t="str">
        <f t="shared" si="52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84" s="705" t="str">
        <f t="shared" si="528"/>
        <v>Y4 - SAMHSA approved EBP for Co-occurring disorders</v>
      </c>
      <c r="N784" s="705" t="str">
        <f t="shared" si="528"/>
        <v>HH - Integrated Mental Health and Substance Abuse</v>
      </c>
    </row>
    <row r="785" spans="1:15" ht="76.5" customHeight="1">
      <c r="A785" s="733">
        <v>97530</v>
      </c>
      <c r="B785" s="732" t="s">
        <v>353</v>
      </c>
      <c r="C785" s="894" t="s">
        <v>355</v>
      </c>
      <c r="D785" s="897" t="s">
        <v>536</v>
      </c>
      <c r="E785" s="900" t="s">
        <v>2339</v>
      </c>
      <c r="F785" s="571" t="s">
        <v>592</v>
      </c>
      <c r="G785" s="551" t="s">
        <v>693</v>
      </c>
      <c r="H785" s="551" t="s">
        <v>659</v>
      </c>
      <c r="I785" s="897" t="s">
        <v>148</v>
      </c>
      <c r="J785" s="897" t="s">
        <v>129</v>
      </c>
      <c r="K785" s="642" t="s">
        <v>1806</v>
      </c>
      <c r="L785" s="642" t="s">
        <v>535</v>
      </c>
      <c r="M785" s="735" t="s">
        <v>1215</v>
      </c>
      <c r="N785" s="874" t="s">
        <v>2590</v>
      </c>
    </row>
    <row r="786" spans="1:15" ht="76.5" customHeight="1">
      <c r="A786" s="733">
        <f>A785</f>
        <v>97530</v>
      </c>
      <c r="B786" s="733" t="str">
        <f>B785</f>
        <v>Physical Therapy</v>
      </c>
      <c r="C786" s="895" t="str">
        <f>C785</f>
        <v>PT individual</v>
      </c>
      <c r="D786" s="898" t="str">
        <f>D785</f>
        <v>Refer to code descriptions – some are per 15 minutes, some per encounter
DT:
15 min units = 40/day
30 min units = 20/day
Encounters= 1/day</v>
      </c>
      <c r="E786" s="901" t="str">
        <f>E785</f>
        <v>Services provided by an physical  therapist currently licensed by the State of Michigan.</v>
      </c>
      <c r="F786" s="348" t="s">
        <v>592</v>
      </c>
      <c r="G786" s="281" t="s">
        <v>694</v>
      </c>
      <c r="H786" s="281" t="s">
        <v>659</v>
      </c>
      <c r="I786" s="898" t="str">
        <f>I785</f>
        <v>Line
Professional</v>
      </c>
      <c r="J786" s="898" t="str">
        <f>J785</f>
        <v>State Plan, Healthy Michigan, EPSDT</v>
      </c>
      <c r="K786" s="649" t="str">
        <f t="shared" ref="K786:K787" si="532">K785</f>
        <v/>
      </c>
      <c r="L786" s="649" t="str">
        <f t="shared" ref="L786:N788" si="533">L785</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86" s="713" t="str">
        <f t="shared" si="533"/>
        <v>Y4 - SAMHSA approved EBP for Co-occurring disorders</v>
      </c>
      <c r="N786" s="713" t="str">
        <f t="shared" si="533"/>
        <v>HH - Integrated Mental Health and Substance Abuse</v>
      </c>
    </row>
    <row r="787" spans="1:15" ht="76.5" customHeight="1">
      <c r="A787" s="733">
        <f>A786</f>
        <v>97530</v>
      </c>
      <c r="B787" s="733" t="str">
        <f t="shared" ref="B787:E788" si="534">B786</f>
        <v>Physical Therapy</v>
      </c>
      <c r="C787" s="895" t="str">
        <f t="shared" si="534"/>
        <v>PT individual</v>
      </c>
      <c r="D787" s="898" t="str">
        <f t="shared" si="534"/>
        <v>Refer to code descriptions – some are per 15 minutes, some per encounter
DT:
15 min units = 40/day
30 min units = 20/day
Encounters= 1/day</v>
      </c>
      <c r="E787" s="901" t="str">
        <f t="shared" si="534"/>
        <v>Services provided by an physical  therapist currently licensed by the State of Michigan.</v>
      </c>
      <c r="F787" s="348" t="s">
        <v>592</v>
      </c>
      <c r="G787" s="348" t="s">
        <v>695</v>
      </c>
      <c r="H787" s="348" t="s">
        <v>659</v>
      </c>
      <c r="I787" s="898" t="str">
        <f t="shared" ref="I787:J788" si="535">I786</f>
        <v>Line
Professional</v>
      </c>
      <c r="J787" s="898" t="str">
        <f t="shared" si="535"/>
        <v>State Plan, Healthy Michigan, EPSDT</v>
      </c>
      <c r="K787" s="649" t="str">
        <f t="shared" si="532"/>
        <v/>
      </c>
      <c r="L787" s="649" t="str">
        <f t="shared" si="53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87" s="713" t="str">
        <f t="shared" si="533"/>
        <v>Y4 - SAMHSA approved EBP for Co-occurring disorders</v>
      </c>
      <c r="N787" s="713" t="str">
        <f t="shared" si="533"/>
        <v>HH - Integrated Mental Health and Substance Abuse</v>
      </c>
    </row>
    <row r="788" spans="1:15" ht="76.5" customHeight="1" thickBot="1">
      <c r="A788" s="734">
        <f>A787</f>
        <v>97530</v>
      </c>
      <c r="B788" s="734" t="str">
        <f t="shared" si="534"/>
        <v>Physical Therapy</v>
      </c>
      <c r="C788" s="896" t="str">
        <f t="shared" si="534"/>
        <v>PT individual</v>
      </c>
      <c r="D788" s="899" t="str">
        <f t="shared" si="534"/>
        <v>Refer to code descriptions – some are per 15 minutes, some per encounter
DT:
15 min units = 40/day
30 min units = 20/day
Encounters= 1/day</v>
      </c>
      <c r="E788" s="902" t="str">
        <f t="shared" si="534"/>
        <v>Services provided by an physical  therapist currently licensed by the State of Michigan.</v>
      </c>
      <c r="F788" s="573" t="s">
        <v>682</v>
      </c>
      <c r="G788" s="481" t="s">
        <v>702</v>
      </c>
      <c r="H788" s="517" t="s">
        <v>659</v>
      </c>
      <c r="I788" s="899" t="str">
        <f t="shared" si="535"/>
        <v>Line
Professional</v>
      </c>
      <c r="J788" s="899" t="str">
        <f t="shared" si="535"/>
        <v>State Plan, Healthy Michigan, EPSDT</v>
      </c>
      <c r="K788" s="638" t="s">
        <v>1806</v>
      </c>
      <c r="L788" s="638" t="str">
        <f t="shared" si="53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88" s="705" t="str">
        <f t="shared" si="533"/>
        <v>Y4 - SAMHSA approved EBP for Co-occurring disorders</v>
      </c>
      <c r="N788" s="705" t="str">
        <f t="shared" si="533"/>
        <v>HH - Integrated Mental Health and Substance Abuse</v>
      </c>
    </row>
    <row r="789" spans="1:15" s="28" customFormat="1" ht="66.75" customHeight="1">
      <c r="A789" s="930">
        <v>97530</v>
      </c>
      <c r="B789" s="930" t="s">
        <v>337</v>
      </c>
      <c r="C789" s="945" t="s">
        <v>339</v>
      </c>
      <c r="D789" s="912" t="s">
        <v>536</v>
      </c>
      <c r="E789" s="909" t="s">
        <v>688</v>
      </c>
      <c r="F789" s="563" t="s">
        <v>591</v>
      </c>
      <c r="G789" s="563" t="s">
        <v>693</v>
      </c>
      <c r="H789" s="563" t="s">
        <v>659</v>
      </c>
      <c r="I789" s="912" t="s">
        <v>148</v>
      </c>
      <c r="J789" s="912" t="s">
        <v>60</v>
      </c>
      <c r="K789" s="736"/>
      <c r="L789" s="763" t="s">
        <v>535</v>
      </c>
      <c r="M789" s="736" t="s">
        <v>1215</v>
      </c>
      <c r="N789" s="848" t="s">
        <v>2590</v>
      </c>
      <c r="O789" s="34"/>
    </row>
    <row r="790" spans="1:15" s="28" customFormat="1" ht="66.75" customHeight="1">
      <c r="A790" s="931">
        <f>A789</f>
        <v>97530</v>
      </c>
      <c r="B790" s="931" t="str">
        <f>B789</f>
        <v>Occupational Therapy</v>
      </c>
      <c r="C790" s="946" t="str">
        <f>C789</f>
        <v>OT individual</v>
      </c>
      <c r="D790" s="913" t="str">
        <f>D789</f>
        <v>Refer to code descriptions – some are per 15 minutes, some per encounter
DT:
15 min units = 40/day
30 min units = 20/day
Encounters= 1/day</v>
      </c>
      <c r="E790" s="910" t="str">
        <f>E789</f>
        <v>Services provided by an occupational therapist currently licensed by the State of Michigan.</v>
      </c>
      <c r="F790" s="286" t="s">
        <v>591</v>
      </c>
      <c r="G790" s="286" t="s">
        <v>694</v>
      </c>
      <c r="H790" s="286" t="s">
        <v>659</v>
      </c>
      <c r="I790" s="913" t="str">
        <f t="shared" ref="I790:J792" si="536">I789</f>
        <v>Line
Professional</v>
      </c>
      <c r="J790" s="913" t="str">
        <f t="shared" si="536"/>
        <v>Child Waiver</v>
      </c>
      <c r="K790" s="738"/>
      <c r="L790" s="765" t="str">
        <f t="shared" ref="L790:N792" si="537">L789</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90" s="738" t="str">
        <f t="shared" si="537"/>
        <v>Y4 - SAMHSA approved EBP for Co-occurring disorders</v>
      </c>
      <c r="N790" s="738" t="str">
        <f t="shared" si="537"/>
        <v>HH - Integrated Mental Health and Substance Abuse</v>
      </c>
      <c r="O790" s="34"/>
    </row>
    <row r="791" spans="1:15" s="28" customFormat="1" ht="66.75" customHeight="1">
      <c r="A791" s="931">
        <f t="shared" ref="A791:A792" si="538">A790</f>
        <v>97530</v>
      </c>
      <c r="B791" s="931" t="str">
        <f t="shared" ref="B791:E792" si="539">B790</f>
        <v>Occupational Therapy</v>
      </c>
      <c r="C791" s="946" t="str">
        <f t="shared" si="539"/>
        <v>OT individual</v>
      </c>
      <c r="D791" s="913" t="str">
        <f t="shared" si="539"/>
        <v>Refer to code descriptions – some are per 15 minutes, some per encounter
DT:
15 min units = 40/day
30 min units = 20/day
Encounters= 1/day</v>
      </c>
      <c r="E791" s="910" t="str">
        <f t="shared" si="539"/>
        <v>Services provided by an occupational therapist currently licensed by the State of Michigan.</v>
      </c>
      <c r="F791" s="547" t="s">
        <v>591</v>
      </c>
      <c r="G791" s="547" t="s">
        <v>695</v>
      </c>
      <c r="H791" s="547" t="s">
        <v>659</v>
      </c>
      <c r="I791" s="913" t="str">
        <f t="shared" si="536"/>
        <v>Line
Professional</v>
      </c>
      <c r="J791" s="913" t="str">
        <f t="shared" si="536"/>
        <v>Child Waiver</v>
      </c>
      <c r="K791" s="738"/>
      <c r="L791" s="765" t="str">
        <f t="shared" si="53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91" s="738" t="str">
        <f t="shared" si="537"/>
        <v>Y4 - SAMHSA approved EBP for Co-occurring disorders</v>
      </c>
      <c r="N791" s="738" t="str">
        <f t="shared" si="537"/>
        <v>HH - Integrated Mental Health and Substance Abuse</v>
      </c>
      <c r="O791" s="34"/>
    </row>
    <row r="792" spans="1:15" ht="54" customHeight="1" thickBot="1">
      <c r="A792" s="931">
        <f t="shared" si="538"/>
        <v>97530</v>
      </c>
      <c r="B792" s="932" t="str">
        <f t="shared" si="539"/>
        <v>Occupational Therapy</v>
      </c>
      <c r="C792" s="947" t="str">
        <f t="shared" si="539"/>
        <v>OT individual</v>
      </c>
      <c r="D792" s="914" t="str">
        <f t="shared" si="539"/>
        <v>Refer to code descriptions – some are per 15 minutes, some per encounter
DT:
15 min units = 40/day
30 min units = 20/day
Encounters= 1/day</v>
      </c>
      <c r="E792" s="911" t="str">
        <f t="shared" si="539"/>
        <v>Services provided by an occupational therapist currently licensed by the State of Michigan.</v>
      </c>
      <c r="F792" s="588" t="s">
        <v>689</v>
      </c>
      <c r="G792" s="548" t="s">
        <v>716</v>
      </c>
      <c r="H792" s="588" t="s">
        <v>659</v>
      </c>
      <c r="I792" s="914" t="str">
        <f t="shared" si="536"/>
        <v>Line
Professional</v>
      </c>
      <c r="J792" s="914" t="str">
        <f t="shared" si="536"/>
        <v>Child Waiver</v>
      </c>
      <c r="K792" s="954"/>
      <c r="L792" s="933" t="str">
        <f t="shared" si="53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92" s="954" t="str">
        <f t="shared" si="537"/>
        <v>Y4 - SAMHSA approved EBP for Co-occurring disorders</v>
      </c>
      <c r="N792" s="954" t="str">
        <f t="shared" si="537"/>
        <v>HH - Integrated Mental Health and Substance Abuse</v>
      </c>
    </row>
    <row r="793" spans="1:15" ht="54" customHeight="1">
      <c r="A793" s="931">
        <v>97530</v>
      </c>
      <c r="B793" s="958" t="s">
        <v>353</v>
      </c>
      <c r="C793" s="951" t="s">
        <v>355</v>
      </c>
      <c r="D793" s="906" t="s">
        <v>536</v>
      </c>
      <c r="E793" s="955" t="s">
        <v>2339</v>
      </c>
      <c r="F793" s="566" t="s">
        <v>592</v>
      </c>
      <c r="G793" s="566" t="s">
        <v>693</v>
      </c>
      <c r="H793" s="566" t="s">
        <v>659</v>
      </c>
      <c r="I793" s="906" t="s">
        <v>148</v>
      </c>
      <c r="J793" s="906" t="s">
        <v>60</v>
      </c>
      <c r="K793" s="656" t="s">
        <v>1806</v>
      </c>
      <c r="L793" s="656" t="s">
        <v>535</v>
      </c>
      <c r="M793" s="871" t="s">
        <v>1215</v>
      </c>
      <c r="N793" s="871" t="s">
        <v>2590</v>
      </c>
    </row>
    <row r="794" spans="1:15" ht="71.25" customHeight="1">
      <c r="A794" s="931">
        <f>A793</f>
        <v>97530</v>
      </c>
      <c r="B794" s="959" t="str">
        <f>B793</f>
        <v>Physical Therapy</v>
      </c>
      <c r="C794" s="952" t="str">
        <f>C793</f>
        <v>PT individual</v>
      </c>
      <c r="D794" s="907" t="str">
        <f>D793</f>
        <v>Refer to code descriptions – some are per 15 minutes, some per encounter
DT:
15 min units = 40/day
30 min units = 20/day
Encounters= 1/day</v>
      </c>
      <c r="E794" s="956" t="str">
        <f>E793</f>
        <v>Services provided by an physical  therapist currently licensed by the State of Michigan.</v>
      </c>
      <c r="F794" s="567" t="s">
        <v>592</v>
      </c>
      <c r="G794" s="567" t="s">
        <v>694</v>
      </c>
      <c r="H794" s="567" t="s">
        <v>659</v>
      </c>
      <c r="I794" s="907" t="str">
        <f>I793</f>
        <v>Line
Professional</v>
      </c>
      <c r="J794" s="907" t="str">
        <f>J793</f>
        <v>Child Waiver</v>
      </c>
      <c r="K794" s="657" t="str">
        <f t="shared" ref="K794:K795" si="540">K793</f>
        <v/>
      </c>
      <c r="L794" s="657" t="str">
        <f t="shared" ref="L794:N796" si="541">L793</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94" s="883" t="str">
        <f t="shared" si="541"/>
        <v>Y4 - SAMHSA approved EBP for Co-occurring disorders</v>
      </c>
      <c r="N794" s="883" t="str">
        <f t="shared" si="541"/>
        <v>HH - Integrated Mental Health and Substance Abuse</v>
      </c>
    </row>
    <row r="795" spans="1:15" ht="61.5" customHeight="1">
      <c r="A795" s="931">
        <f>A794</f>
        <v>97530</v>
      </c>
      <c r="B795" s="959" t="str">
        <f t="shared" ref="B795:B796" si="542">B794</f>
        <v>Physical Therapy</v>
      </c>
      <c r="C795" s="952" t="str">
        <f t="shared" ref="C795:C796" si="543">C794</f>
        <v>PT individual</v>
      </c>
      <c r="D795" s="907" t="str">
        <f t="shared" ref="D795:D796" si="544">D794</f>
        <v>Refer to code descriptions – some are per 15 minutes, some per encounter
DT:
15 min units = 40/day
30 min units = 20/day
Encounters= 1/day</v>
      </c>
      <c r="E795" s="956" t="str">
        <f t="shared" ref="E795:E796" si="545">E794</f>
        <v>Services provided by an physical  therapist currently licensed by the State of Michigan.</v>
      </c>
      <c r="F795" s="567" t="s">
        <v>592</v>
      </c>
      <c r="G795" s="567" t="s">
        <v>695</v>
      </c>
      <c r="H795" s="567" t="s">
        <v>659</v>
      </c>
      <c r="I795" s="907" t="str">
        <f t="shared" ref="I795:I796" si="546">I794</f>
        <v>Line
Professional</v>
      </c>
      <c r="J795" s="907" t="str">
        <f t="shared" ref="J795:J796" si="547">J794</f>
        <v>Child Waiver</v>
      </c>
      <c r="K795" s="657" t="str">
        <f t="shared" si="540"/>
        <v/>
      </c>
      <c r="L795" s="657" t="str">
        <f t="shared" si="54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95" s="883" t="str">
        <f t="shared" si="541"/>
        <v>Y4 - SAMHSA approved EBP for Co-occurring disorders</v>
      </c>
      <c r="N795" s="883" t="str">
        <f t="shared" si="541"/>
        <v>HH - Integrated Mental Health and Substance Abuse</v>
      </c>
    </row>
    <row r="796" spans="1:15" ht="61.5" customHeight="1" thickBot="1">
      <c r="A796" s="932">
        <f>A795</f>
        <v>97530</v>
      </c>
      <c r="B796" s="960" t="str">
        <f t="shared" si="542"/>
        <v>Physical Therapy</v>
      </c>
      <c r="C796" s="953" t="str">
        <f t="shared" si="543"/>
        <v>PT individual</v>
      </c>
      <c r="D796" s="908" t="str">
        <f t="shared" si="544"/>
        <v>Refer to code descriptions – some are per 15 minutes, some per encounter
DT:
15 min units = 40/day
30 min units = 20/day
Encounters= 1/day</v>
      </c>
      <c r="E796" s="957" t="str">
        <f t="shared" si="545"/>
        <v>Services provided by an physical  therapist currently licensed by the State of Michigan.</v>
      </c>
      <c r="F796" s="568" t="s">
        <v>682</v>
      </c>
      <c r="G796" s="568" t="s">
        <v>702</v>
      </c>
      <c r="H796" s="568" t="s">
        <v>659</v>
      </c>
      <c r="I796" s="908" t="str">
        <f t="shared" si="546"/>
        <v>Line
Professional</v>
      </c>
      <c r="J796" s="908" t="str">
        <f t="shared" si="547"/>
        <v>Child Waiver</v>
      </c>
      <c r="K796" s="658" t="s">
        <v>1806</v>
      </c>
      <c r="L796" s="658" t="str">
        <f t="shared" si="54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96" s="873" t="str">
        <f t="shared" si="541"/>
        <v>Y4 - SAMHSA approved EBP for Co-occurring disorders</v>
      </c>
      <c r="N796" s="873" t="str">
        <f t="shared" si="541"/>
        <v>HH - Integrated Mental Health and Substance Abuse</v>
      </c>
    </row>
    <row r="797" spans="1:15" ht="96" customHeight="1">
      <c r="A797" s="695">
        <v>97533</v>
      </c>
      <c r="B797" s="741" t="s">
        <v>337</v>
      </c>
      <c r="C797" s="636" t="s">
        <v>339</v>
      </c>
      <c r="D797" s="704" t="s">
        <v>514</v>
      </c>
      <c r="E797" s="636" t="s">
        <v>685</v>
      </c>
      <c r="F797" s="519" t="s">
        <v>689</v>
      </c>
      <c r="G797" s="519" t="s">
        <v>716</v>
      </c>
      <c r="H797" s="30" t="s">
        <v>659</v>
      </c>
      <c r="I797" s="704" t="s">
        <v>148</v>
      </c>
      <c r="J797" s="704" t="s">
        <v>129</v>
      </c>
      <c r="K797" s="636" t="s">
        <v>1806</v>
      </c>
      <c r="L797" s="636" t="s">
        <v>515</v>
      </c>
      <c r="M797" s="646" t="s">
        <v>1474</v>
      </c>
      <c r="N797" s="646" t="s">
        <v>1474</v>
      </c>
    </row>
    <row r="798" spans="1:15" ht="58.5" customHeight="1">
      <c r="A798" s="696">
        <f>A797</f>
        <v>97533</v>
      </c>
      <c r="B798" s="724" t="str">
        <f t="shared" ref="B798:E798" si="548">B797</f>
        <v>Occupational Therapy</v>
      </c>
      <c r="C798" s="637" t="str">
        <f t="shared" si="548"/>
        <v>OT individual</v>
      </c>
      <c r="D798" s="652" t="str">
        <f t="shared" si="548"/>
        <v>Refer to code descriptions – some are per 15 minutes, some per encounter
DT:
15 min units= 40/day
Hour units= 10/day
Encounters= 1/day</v>
      </c>
      <c r="E798" s="637" t="str">
        <f t="shared" si="548"/>
        <v>Services provided by an occupational therapist currently licensed by the State of Michigan or an occupational therapy assistant supervised by a licensed occupational therapist.</v>
      </c>
      <c r="F798" s="478" t="s">
        <v>591</v>
      </c>
      <c r="G798" s="478" t="s">
        <v>695</v>
      </c>
      <c r="H798" s="478" t="s">
        <v>659</v>
      </c>
      <c r="I798" s="652" t="str">
        <f>I797</f>
        <v>Line
Professional</v>
      </c>
      <c r="J798" s="652" t="str">
        <f t="shared" ref="J798:L798" si="549">J797</f>
        <v>State Plan, Healthy Michigan, EPSDT</v>
      </c>
      <c r="K798" s="637" t="str">
        <f t="shared" si="549"/>
        <v/>
      </c>
      <c r="L798" s="637" t="str">
        <f t="shared" si="54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98" s="647"/>
      <c r="N798" s="647"/>
    </row>
    <row r="799" spans="1:15" ht="57.75" customHeight="1">
      <c r="A799" s="696">
        <f>A797</f>
        <v>97533</v>
      </c>
      <c r="B799" s="724" t="str">
        <f>B797</f>
        <v>Occupational Therapy</v>
      </c>
      <c r="C799" s="637" t="str">
        <f>C797</f>
        <v>OT individual</v>
      </c>
      <c r="D799" s="652" t="str">
        <f>D797</f>
        <v>Refer to code descriptions – some are per 15 minutes, some per encounter
DT:
15 min units= 40/day
Hour units= 10/day
Encounters= 1/day</v>
      </c>
      <c r="E799" s="637" t="str">
        <f>E797</f>
        <v>Services provided by an occupational therapist currently licensed by the State of Michigan or an occupational therapy assistant supervised by a licensed occupational therapist.</v>
      </c>
      <c r="F799" s="282" t="s">
        <v>591</v>
      </c>
      <c r="G799" s="282" t="s">
        <v>694</v>
      </c>
      <c r="H799" s="282" t="s">
        <v>659</v>
      </c>
      <c r="I799" s="652" t="str">
        <f t="shared" ref="I799:N799" si="550">I797</f>
        <v>Line
Professional</v>
      </c>
      <c r="J799" s="652" t="str">
        <f t="shared" si="550"/>
        <v>State Plan, Healthy Michigan, EPSDT</v>
      </c>
      <c r="K799" s="637" t="str">
        <f t="shared" si="550"/>
        <v/>
      </c>
      <c r="L799" s="637" t="str">
        <f t="shared" si="55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99" s="647" t="str">
        <f t="shared" si="550"/>
        <v xml:space="preserve"> </v>
      </c>
      <c r="N799" s="647" t="str">
        <f t="shared" si="550"/>
        <v xml:space="preserve"> </v>
      </c>
    </row>
    <row r="800" spans="1:15" ht="57.75" customHeight="1" thickBot="1">
      <c r="A800" s="697">
        <f>A797</f>
        <v>97533</v>
      </c>
      <c r="B800" s="740" t="str">
        <f>B797</f>
        <v>Occupational Therapy</v>
      </c>
      <c r="C800" s="638" t="str">
        <f>C797</f>
        <v>OT individual</v>
      </c>
      <c r="D800" s="705" t="str">
        <f>D797</f>
        <v>Refer to code descriptions – some are per 15 minutes, some per encounter
DT:
15 min units= 40/day
Hour units= 10/day
Encounters= 1/day</v>
      </c>
      <c r="E800" s="638" t="str">
        <f>E797</f>
        <v>Services provided by an occupational therapist currently licensed by the State of Michigan or an occupational therapy assistant supervised by a licensed occupational therapist.</v>
      </c>
      <c r="F800" s="517" t="s">
        <v>591</v>
      </c>
      <c r="G800" s="517" t="s">
        <v>693</v>
      </c>
      <c r="H800" s="33" t="s">
        <v>659</v>
      </c>
      <c r="I800" s="705" t="str">
        <f>I797</f>
        <v>Line
Professional</v>
      </c>
      <c r="J800" s="705" t="str">
        <f>J797</f>
        <v>State Plan, Healthy Michigan, EPSDT</v>
      </c>
      <c r="K800" s="638" t="s">
        <v>1806</v>
      </c>
      <c r="L800" s="638" t="s">
        <v>515</v>
      </c>
      <c r="M800" s="667" t="str">
        <f>M797</f>
        <v xml:space="preserve"> </v>
      </c>
      <c r="N800" s="667" t="str">
        <f>N797</f>
        <v xml:space="preserve"> </v>
      </c>
    </row>
    <row r="801" spans="1:14" ht="72.75" customHeight="1">
      <c r="A801" s="695">
        <v>97535</v>
      </c>
      <c r="B801" s="741" t="s">
        <v>337</v>
      </c>
      <c r="C801" s="636" t="s">
        <v>339</v>
      </c>
      <c r="D801" s="704" t="s">
        <v>514</v>
      </c>
      <c r="E801" s="636" t="s">
        <v>340</v>
      </c>
      <c r="F801" s="519" t="s">
        <v>689</v>
      </c>
      <c r="G801" s="519" t="s">
        <v>716</v>
      </c>
      <c r="H801" s="30" t="s">
        <v>659</v>
      </c>
      <c r="I801" s="704" t="s">
        <v>148</v>
      </c>
      <c r="J801" s="704" t="s">
        <v>129</v>
      </c>
      <c r="K801" s="636" t="s">
        <v>1806</v>
      </c>
      <c r="L801" s="636" t="s">
        <v>515</v>
      </c>
      <c r="M801" s="646" t="s">
        <v>1474</v>
      </c>
      <c r="N801" s="646" t="s">
        <v>1474</v>
      </c>
    </row>
    <row r="802" spans="1:14" ht="78" customHeight="1">
      <c r="A802" s="696">
        <f>A801</f>
        <v>97535</v>
      </c>
      <c r="B802" s="724" t="str">
        <f t="shared" ref="B802:E802" si="551">B801</f>
        <v>Occupational Therapy</v>
      </c>
      <c r="C802" s="637" t="str">
        <f t="shared" si="551"/>
        <v>OT individual</v>
      </c>
      <c r="D802" s="652" t="str">
        <f t="shared" si="551"/>
        <v>Refer to code descriptions – some are per 15 minutes, some per encounter
DT:
15 min units= 40/day
Hour units= 10/day
Encounters= 1/day</v>
      </c>
      <c r="E802" s="637" t="str">
        <f t="shared" si="551"/>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02" s="478" t="s">
        <v>591</v>
      </c>
      <c r="G802" s="478" t="s">
        <v>695</v>
      </c>
      <c r="H802" s="478" t="s">
        <v>659</v>
      </c>
      <c r="I802" s="652" t="str">
        <f>I801</f>
        <v>Line
Professional</v>
      </c>
      <c r="J802" s="652" t="str">
        <f t="shared" ref="J802:L802" si="552">J801</f>
        <v>State Plan, Healthy Michigan, EPSDT</v>
      </c>
      <c r="K802" s="637" t="str">
        <f t="shared" si="552"/>
        <v/>
      </c>
      <c r="L802" s="637" t="str">
        <f t="shared" si="55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02" s="647"/>
      <c r="N802" s="647"/>
    </row>
    <row r="803" spans="1:14" ht="59.25" customHeight="1">
      <c r="A803" s="696">
        <f>A801</f>
        <v>97535</v>
      </c>
      <c r="B803" s="724" t="str">
        <f>B801</f>
        <v>Occupational Therapy</v>
      </c>
      <c r="C803" s="637" t="str">
        <f>C801</f>
        <v>OT individual</v>
      </c>
      <c r="D803" s="652" t="str">
        <f>D801</f>
        <v>Refer to code descriptions – some are per 15 minutes, some per encounter
DT:
15 min units= 40/day
Hour units= 10/day
Encounters= 1/day</v>
      </c>
      <c r="E803" s="637" t="str">
        <f>E801</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03" s="282" t="s">
        <v>591</v>
      </c>
      <c r="G803" s="282" t="s">
        <v>694</v>
      </c>
      <c r="H803" s="282" t="s">
        <v>659</v>
      </c>
      <c r="I803" s="652" t="str">
        <f t="shared" ref="I803:N803" si="553">I801</f>
        <v>Line
Professional</v>
      </c>
      <c r="J803" s="652" t="str">
        <f t="shared" si="553"/>
        <v>State Plan, Healthy Michigan, EPSDT</v>
      </c>
      <c r="K803" s="637" t="str">
        <f t="shared" si="553"/>
        <v/>
      </c>
      <c r="L803" s="637" t="str">
        <f t="shared" si="55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03" s="647" t="str">
        <f t="shared" si="553"/>
        <v xml:space="preserve"> </v>
      </c>
      <c r="N803" s="647" t="str">
        <f t="shared" si="553"/>
        <v xml:space="preserve"> </v>
      </c>
    </row>
    <row r="804" spans="1:14" ht="59.25" customHeight="1" thickBot="1">
      <c r="A804" s="697">
        <f>A801</f>
        <v>97535</v>
      </c>
      <c r="B804" s="740" t="str">
        <f>B801</f>
        <v>Occupational Therapy</v>
      </c>
      <c r="C804" s="638" t="str">
        <f>C801</f>
        <v>OT individual</v>
      </c>
      <c r="D804" s="705" t="str">
        <f>D801</f>
        <v>Refer to code descriptions – some are per 15 minutes, some per encounter
DT:
15 min units= 40/day
Hour units= 10/day
Encounters= 1/day</v>
      </c>
      <c r="E804" s="638" t="str">
        <f>E801</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04" s="517" t="s">
        <v>591</v>
      </c>
      <c r="G804" s="517" t="s">
        <v>693</v>
      </c>
      <c r="H804" s="33" t="s">
        <v>659</v>
      </c>
      <c r="I804" s="705" t="str">
        <f>I801</f>
        <v>Line
Professional</v>
      </c>
      <c r="J804" s="705" t="str">
        <f>J801</f>
        <v>State Plan, Healthy Michigan, EPSDT</v>
      </c>
      <c r="K804" s="638" t="s">
        <v>1806</v>
      </c>
      <c r="L804" s="638" t="s">
        <v>515</v>
      </c>
      <c r="M804" s="667" t="str">
        <f>M801</f>
        <v xml:space="preserve"> </v>
      </c>
      <c r="N804" s="667" t="str">
        <f>N801</f>
        <v xml:space="preserve"> </v>
      </c>
    </row>
    <row r="805" spans="1:14" ht="116.25" customHeight="1">
      <c r="A805" s="695">
        <v>97537</v>
      </c>
      <c r="B805" s="741" t="s">
        <v>337</v>
      </c>
      <c r="C805" s="636" t="s">
        <v>339</v>
      </c>
      <c r="D805" s="704" t="s">
        <v>514</v>
      </c>
      <c r="E805" s="636" t="s">
        <v>685</v>
      </c>
      <c r="F805" s="519" t="s">
        <v>689</v>
      </c>
      <c r="G805" s="519" t="s">
        <v>716</v>
      </c>
      <c r="H805" s="30" t="s">
        <v>659</v>
      </c>
      <c r="I805" s="704" t="s">
        <v>148</v>
      </c>
      <c r="J805" s="704" t="s">
        <v>129</v>
      </c>
      <c r="K805" s="636" t="s">
        <v>1806</v>
      </c>
      <c r="L805" s="636" t="s">
        <v>515</v>
      </c>
      <c r="M805" s="646" t="s">
        <v>1474</v>
      </c>
      <c r="N805" s="646" t="s">
        <v>1474</v>
      </c>
    </row>
    <row r="806" spans="1:14" ht="58.5" customHeight="1">
      <c r="A806" s="696">
        <f>A805</f>
        <v>97537</v>
      </c>
      <c r="B806" s="724" t="str">
        <f>B805</f>
        <v>Occupational Therapy</v>
      </c>
      <c r="C806" s="637" t="str">
        <f>C805</f>
        <v>OT individual</v>
      </c>
      <c r="D806" s="652" t="str">
        <f>D805</f>
        <v>Refer to code descriptions – some are per 15 minutes, some per encounter
DT:
15 min units= 40/day
Hour units= 10/day
Encounters= 1/day</v>
      </c>
      <c r="E806" s="637" t="str">
        <f>E805</f>
        <v>Services provided by an occupational therapist currently licensed by the State of Michigan or an occupational therapy assistant supervised by a licensed occupational therapist.</v>
      </c>
      <c r="F806" s="478" t="s">
        <v>591</v>
      </c>
      <c r="G806" s="478" t="s">
        <v>695</v>
      </c>
      <c r="H806" s="478" t="s">
        <v>659</v>
      </c>
      <c r="I806" s="652" t="str">
        <f>I805</f>
        <v>Line
Professional</v>
      </c>
      <c r="J806" s="652" t="str">
        <f t="shared" ref="J806:L806" si="554">J805</f>
        <v>State Plan, Healthy Michigan, EPSDT</v>
      </c>
      <c r="K806" s="637" t="str">
        <f t="shared" si="554"/>
        <v/>
      </c>
      <c r="L806" s="637" t="str">
        <f t="shared" si="55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06" s="647"/>
      <c r="N806" s="647"/>
    </row>
    <row r="807" spans="1:14" ht="63.75" customHeight="1">
      <c r="A807" s="696">
        <f>A805</f>
        <v>97537</v>
      </c>
      <c r="B807" s="724" t="str">
        <f>B805</f>
        <v>Occupational Therapy</v>
      </c>
      <c r="C807" s="637" t="str">
        <f>C805</f>
        <v>OT individual</v>
      </c>
      <c r="D807" s="652" t="str">
        <f>D805</f>
        <v>Refer to code descriptions – some are per 15 minutes, some per encounter
DT:
15 min units= 40/day
Hour units= 10/day
Encounters= 1/day</v>
      </c>
      <c r="E807" s="637" t="str">
        <f>E805</f>
        <v>Services provided by an occupational therapist currently licensed by the State of Michigan or an occupational therapy assistant supervised by a licensed occupational therapist.</v>
      </c>
      <c r="F807" s="282" t="s">
        <v>591</v>
      </c>
      <c r="G807" s="282" t="s">
        <v>694</v>
      </c>
      <c r="H807" s="282" t="s">
        <v>659</v>
      </c>
      <c r="I807" s="652" t="str">
        <f t="shared" ref="I807:N807" si="555">I805</f>
        <v>Line
Professional</v>
      </c>
      <c r="J807" s="652" t="str">
        <f t="shared" si="555"/>
        <v>State Plan, Healthy Michigan, EPSDT</v>
      </c>
      <c r="K807" s="637" t="str">
        <f t="shared" si="555"/>
        <v/>
      </c>
      <c r="L807" s="637" t="str">
        <f t="shared" si="55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07" s="647" t="str">
        <f t="shared" si="555"/>
        <v xml:space="preserve"> </v>
      </c>
      <c r="N807" s="647" t="str">
        <f t="shared" si="555"/>
        <v xml:space="preserve"> </v>
      </c>
    </row>
    <row r="808" spans="1:14" ht="63.75" customHeight="1" thickBot="1">
      <c r="A808" s="697">
        <f>A805</f>
        <v>97537</v>
      </c>
      <c r="B808" s="740" t="str">
        <f>B805</f>
        <v>Occupational Therapy</v>
      </c>
      <c r="C808" s="638" t="str">
        <f>C805</f>
        <v>OT individual</v>
      </c>
      <c r="D808" s="705" t="str">
        <f>D805</f>
        <v>Refer to code descriptions – some are per 15 minutes, some per encounter
DT:
15 min units= 40/day
Hour units= 10/day
Encounters= 1/day</v>
      </c>
      <c r="E808" s="638" t="str">
        <f>E805</f>
        <v>Services provided by an occupational therapist currently licensed by the State of Michigan or an occupational therapy assistant supervised by a licensed occupational therapist.</v>
      </c>
      <c r="F808" s="517" t="s">
        <v>591</v>
      </c>
      <c r="G808" s="517" t="s">
        <v>693</v>
      </c>
      <c r="H808" s="33" t="s">
        <v>659</v>
      </c>
      <c r="I808" s="705" t="str">
        <f>I805</f>
        <v>Line
Professional</v>
      </c>
      <c r="J808" s="705" t="str">
        <f>J805</f>
        <v>State Plan, Healthy Michigan, EPSDT</v>
      </c>
      <c r="K808" s="638" t="s">
        <v>1806</v>
      </c>
      <c r="L808" s="638" t="s">
        <v>515</v>
      </c>
      <c r="M808" s="667" t="str">
        <f>M805</f>
        <v xml:space="preserve"> </v>
      </c>
      <c r="N808" s="667" t="str">
        <f>N805</f>
        <v xml:space="preserve"> </v>
      </c>
    </row>
    <row r="809" spans="1:14" ht="71.25" customHeight="1">
      <c r="A809" s="695">
        <v>97542</v>
      </c>
      <c r="B809" s="741" t="s">
        <v>337</v>
      </c>
      <c r="C809" s="636" t="s">
        <v>339</v>
      </c>
      <c r="D809" s="704" t="s">
        <v>514</v>
      </c>
      <c r="E809" s="636" t="s">
        <v>685</v>
      </c>
      <c r="F809" s="519" t="s">
        <v>689</v>
      </c>
      <c r="G809" s="519" t="s">
        <v>716</v>
      </c>
      <c r="H809" s="30" t="s">
        <v>659</v>
      </c>
      <c r="I809" s="704" t="s">
        <v>148</v>
      </c>
      <c r="J809" s="704" t="s">
        <v>129</v>
      </c>
      <c r="K809" s="636" t="s">
        <v>1806</v>
      </c>
      <c r="L809" s="636" t="s">
        <v>515</v>
      </c>
      <c r="M809" s="646" t="s">
        <v>1474</v>
      </c>
      <c r="N809" s="646" t="s">
        <v>1474</v>
      </c>
    </row>
    <row r="810" spans="1:14" ht="61.5" customHeight="1">
      <c r="A810" s="696">
        <f>A809</f>
        <v>97542</v>
      </c>
      <c r="B810" s="724" t="str">
        <f t="shared" ref="B810:E810" si="556">B809</f>
        <v>Occupational Therapy</v>
      </c>
      <c r="C810" s="637" t="str">
        <f t="shared" si="556"/>
        <v>OT individual</v>
      </c>
      <c r="D810" s="652" t="str">
        <f t="shared" si="556"/>
        <v>Refer to code descriptions – some are per 15 minutes, some per encounter
DT:
15 min units= 40/day
Hour units= 10/day
Encounters= 1/day</v>
      </c>
      <c r="E810" s="637" t="str">
        <f t="shared" si="556"/>
        <v>Services provided by an occupational therapist currently licensed by the State of Michigan or an occupational therapy assistant supervised by a licensed occupational therapist.</v>
      </c>
      <c r="F810" s="478" t="s">
        <v>591</v>
      </c>
      <c r="G810" s="478" t="s">
        <v>695</v>
      </c>
      <c r="H810" s="478" t="s">
        <v>659</v>
      </c>
      <c r="I810" s="652" t="str">
        <f>I809</f>
        <v>Line
Professional</v>
      </c>
      <c r="J810" s="652" t="str">
        <f t="shared" ref="J810:L810" si="557">J809</f>
        <v>State Plan, Healthy Michigan, EPSDT</v>
      </c>
      <c r="K810" s="637" t="str">
        <f t="shared" si="557"/>
        <v/>
      </c>
      <c r="L810" s="637" t="str">
        <f t="shared" si="55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10" s="647"/>
      <c r="N810" s="647"/>
    </row>
    <row r="811" spans="1:14" ht="58.5" customHeight="1">
      <c r="A811" s="696">
        <f>A809</f>
        <v>97542</v>
      </c>
      <c r="B811" s="724" t="str">
        <f>B809</f>
        <v>Occupational Therapy</v>
      </c>
      <c r="C811" s="637" t="str">
        <f>C809</f>
        <v>OT individual</v>
      </c>
      <c r="D811" s="652" t="str">
        <f>D809</f>
        <v>Refer to code descriptions – some are per 15 minutes, some per encounter
DT:
15 min units= 40/day
Hour units= 10/day
Encounters= 1/day</v>
      </c>
      <c r="E811" s="637" t="str">
        <f>E809</f>
        <v>Services provided by an occupational therapist currently licensed by the State of Michigan or an occupational therapy assistant supervised by a licensed occupational therapist.</v>
      </c>
      <c r="F811" s="282" t="s">
        <v>591</v>
      </c>
      <c r="G811" s="282" t="s">
        <v>694</v>
      </c>
      <c r="H811" s="282" t="s">
        <v>659</v>
      </c>
      <c r="I811" s="652" t="str">
        <f t="shared" ref="I811:N811" si="558">I809</f>
        <v>Line
Professional</v>
      </c>
      <c r="J811" s="652" t="str">
        <f t="shared" si="558"/>
        <v>State Plan, Healthy Michigan, EPSDT</v>
      </c>
      <c r="K811" s="637" t="str">
        <f t="shared" si="558"/>
        <v/>
      </c>
      <c r="L811" s="637" t="str">
        <f t="shared" si="55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11" s="647" t="str">
        <f t="shared" si="558"/>
        <v xml:space="preserve"> </v>
      </c>
      <c r="N811" s="647" t="str">
        <f t="shared" si="558"/>
        <v xml:space="preserve"> </v>
      </c>
    </row>
    <row r="812" spans="1:14" ht="58.5" customHeight="1" thickBot="1">
      <c r="A812" s="697">
        <f>A809</f>
        <v>97542</v>
      </c>
      <c r="B812" s="740" t="str">
        <f>B809</f>
        <v>Occupational Therapy</v>
      </c>
      <c r="C812" s="638" t="str">
        <f>C809</f>
        <v>OT individual</v>
      </c>
      <c r="D812" s="705" t="str">
        <f>D809</f>
        <v>Refer to code descriptions – some are per 15 minutes, some per encounter
DT:
15 min units= 40/day
Hour units= 10/day
Encounters= 1/day</v>
      </c>
      <c r="E812" s="638" t="str">
        <f>E809</f>
        <v>Services provided by an occupational therapist currently licensed by the State of Michigan or an occupational therapy assistant supervised by a licensed occupational therapist.</v>
      </c>
      <c r="F812" s="517" t="s">
        <v>591</v>
      </c>
      <c r="G812" s="517" t="s">
        <v>693</v>
      </c>
      <c r="H812" s="33" t="s">
        <v>659</v>
      </c>
      <c r="I812" s="705" t="str">
        <f>I809</f>
        <v>Line
Professional</v>
      </c>
      <c r="J812" s="705" t="str">
        <f>J809</f>
        <v>State Plan, Healthy Michigan, EPSDT</v>
      </c>
      <c r="K812" s="638" t="s">
        <v>1806</v>
      </c>
      <c r="L812" s="638" t="s">
        <v>515</v>
      </c>
      <c r="M812" s="667" t="str">
        <f>M809</f>
        <v xml:space="preserve"> </v>
      </c>
      <c r="N812" s="667" t="str">
        <f>N809</f>
        <v xml:space="preserve"> </v>
      </c>
    </row>
    <row r="813" spans="1:14" ht="85.5" customHeight="1">
      <c r="A813" s="695">
        <v>97750</v>
      </c>
      <c r="B813" s="741" t="s">
        <v>337</v>
      </c>
      <c r="C813" s="636" t="s">
        <v>339</v>
      </c>
      <c r="D813" s="704" t="s">
        <v>514</v>
      </c>
      <c r="E813" s="636" t="s">
        <v>685</v>
      </c>
      <c r="F813" s="519" t="s">
        <v>689</v>
      </c>
      <c r="G813" s="519" t="s">
        <v>716</v>
      </c>
      <c r="H813" s="30" t="s">
        <v>659</v>
      </c>
      <c r="I813" s="704" t="s">
        <v>148</v>
      </c>
      <c r="J813" s="704" t="s">
        <v>129</v>
      </c>
      <c r="K813" s="636" t="s">
        <v>1806</v>
      </c>
      <c r="L813" s="636" t="s">
        <v>515</v>
      </c>
      <c r="M813" s="646" t="s">
        <v>1474</v>
      </c>
      <c r="N813" s="646" t="s">
        <v>1474</v>
      </c>
    </row>
    <row r="814" spans="1:14" ht="65.25" customHeight="1">
      <c r="A814" s="696">
        <f>A813</f>
        <v>97750</v>
      </c>
      <c r="B814" s="724" t="str">
        <f t="shared" ref="B814:E814" si="559">B813</f>
        <v>Occupational Therapy</v>
      </c>
      <c r="C814" s="637" t="str">
        <f t="shared" si="559"/>
        <v>OT individual</v>
      </c>
      <c r="D814" s="652" t="str">
        <f t="shared" si="559"/>
        <v>Refer to code descriptions – some are per 15 minutes, some per encounter
DT:
15 min units= 40/day
Hour units= 10/day
Encounters= 1/day</v>
      </c>
      <c r="E814" s="637" t="str">
        <f t="shared" si="559"/>
        <v>Services provided by an occupational therapist currently licensed by the State of Michigan or an occupational therapy assistant supervised by a licensed occupational therapist.</v>
      </c>
      <c r="F814" s="478" t="s">
        <v>591</v>
      </c>
      <c r="G814" s="478" t="s">
        <v>695</v>
      </c>
      <c r="H814" s="478" t="s">
        <v>659</v>
      </c>
      <c r="I814" s="652" t="str">
        <f>I813</f>
        <v>Line
Professional</v>
      </c>
      <c r="J814" s="652" t="str">
        <f t="shared" ref="J814:L814" si="560">J813</f>
        <v>State Plan, Healthy Michigan, EPSDT</v>
      </c>
      <c r="K814" s="637" t="str">
        <f t="shared" si="560"/>
        <v/>
      </c>
      <c r="L814" s="637" t="str">
        <f t="shared" si="56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14" s="647"/>
      <c r="N814" s="647"/>
    </row>
    <row r="815" spans="1:14" ht="66" customHeight="1">
      <c r="A815" s="696">
        <f>A813</f>
        <v>97750</v>
      </c>
      <c r="B815" s="724" t="str">
        <f>B813</f>
        <v>Occupational Therapy</v>
      </c>
      <c r="C815" s="637" t="str">
        <f>C813</f>
        <v>OT individual</v>
      </c>
      <c r="D815" s="652" t="str">
        <f>D813</f>
        <v>Refer to code descriptions – some are per 15 minutes, some per encounter
DT:
15 min units= 40/day
Hour units= 10/day
Encounters= 1/day</v>
      </c>
      <c r="E815" s="637" t="str">
        <f>E813</f>
        <v>Services provided by an occupational therapist currently licensed by the State of Michigan or an occupational therapy assistant supervised by a licensed occupational therapist.</v>
      </c>
      <c r="F815" s="282" t="s">
        <v>591</v>
      </c>
      <c r="G815" s="282" t="s">
        <v>694</v>
      </c>
      <c r="H815" s="282" t="s">
        <v>659</v>
      </c>
      <c r="I815" s="652" t="str">
        <f t="shared" ref="I815:N815" si="561">I813</f>
        <v>Line
Professional</v>
      </c>
      <c r="J815" s="652" t="str">
        <f t="shared" si="561"/>
        <v>State Plan, Healthy Michigan, EPSDT</v>
      </c>
      <c r="K815" s="637" t="str">
        <f t="shared" si="561"/>
        <v/>
      </c>
      <c r="L815" s="637" t="str">
        <f t="shared" si="56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15" s="647" t="str">
        <f t="shared" si="561"/>
        <v xml:space="preserve"> </v>
      </c>
      <c r="N815" s="647" t="str">
        <f t="shared" si="561"/>
        <v xml:space="preserve"> </v>
      </c>
    </row>
    <row r="816" spans="1:14" ht="66" customHeight="1" thickBot="1">
      <c r="A816" s="697">
        <f>A813</f>
        <v>97750</v>
      </c>
      <c r="B816" s="740" t="str">
        <f>B813</f>
        <v>Occupational Therapy</v>
      </c>
      <c r="C816" s="638" t="str">
        <f>C813</f>
        <v>OT individual</v>
      </c>
      <c r="D816" s="705" t="str">
        <f>D813</f>
        <v>Refer to code descriptions – some are per 15 minutes, some per encounter
DT:
15 min units= 40/day
Hour units= 10/day
Encounters= 1/day</v>
      </c>
      <c r="E816" s="638" t="str">
        <f>E813</f>
        <v>Services provided by an occupational therapist currently licensed by the State of Michigan or an occupational therapy assistant supervised by a licensed occupational therapist.</v>
      </c>
      <c r="F816" s="517" t="s">
        <v>591</v>
      </c>
      <c r="G816" s="517" t="s">
        <v>693</v>
      </c>
      <c r="H816" s="33" t="s">
        <v>659</v>
      </c>
      <c r="I816" s="705" t="str">
        <f>I813</f>
        <v>Line
Professional</v>
      </c>
      <c r="J816" s="705" t="str">
        <f>J813</f>
        <v>State Plan, Healthy Michigan, EPSDT</v>
      </c>
      <c r="K816" s="638" t="s">
        <v>1806</v>
      </c>
      <c r="L816" s="638" t="s">
        <v>515</v>
      </c>
      <c r="M816" s="667" t="str">
        <f>M813</f>
        <v xml:space="preserve"> </v>
      </c>
      <c r="N816" s="667" t="str">
        <f>N813</f>
        <v xml:space="preserve"> </v>
      </c>
    </row>
    <row r="817" spans="1:14" ht="69" customHeight="1">
      <c r="A817" s="695">
        <v>97755</v>
      </c>
      <c r="B817" s="741" t="s">
        <v>337</v>
      </c>
      <c r="C817" s="636" t="s">
        <v>339</v>
      </c>
      <c r="D817" s="704" t="s">
        <v>514</v>
      </c>
      <c r="E817" s="636" t="s">
        <v>685</v>
      </c>
      <c r="F817" s="519" t="s">
        <v>689</v>
      </c>
      <c r="G817" s="519" t="s">
        <v>716</v>
      </c>
      <c r="H817" s="30" t="s">
        <v>659</v>
      </c>
      <c r="I817" s="704" t="s">
        <v>148</v>
      </c>
      <c r="J817" s="704" t="s">
        <v>129</v>
      </c>
      <c r="K817" s="636" t="s">
        <v>1806</v>
      </c>
      <c r="L817" s="636" t="s">
        <v>515</v>
      </c>
      <c r="M817" s="646" t="s">
        <v>1474</v>
      </c>
      <c r="N817" s="646" t="s">
        <v>1474</v>
      </c>
    </row>
    <row r="818" spans="1:14" ht="42" customHeight="1">
      <c r="A818" s="696">
        <f>A817</f>
        <v>97755</v>
      </c>
      <c r="B818" s="724" t="str">
        <f t="shared" ref="B818:E818" si="562">B817</f>
        <v>Occupational Therapy</v>
      </c>
      <c r="C818" s="637" t="str">
        <f t="shared" si="562"/>
        <v>OT individual</v>
      </c>
      <c r="D818" s="652" t="str">
        <f t="shared" si="562"/>
        <v>Refer to code descriptions – some are per 15 minutes, some per encounter
DT:
15 min units= 40/day
Hour units= 10/day
Encounters= 1/day</v>
      </c>
      <c r="E818" s="637" t="str">
        <f t="shared" si="562"/>
        <v>Services provided by an occupational therapist currently licensed by the State of Michigan or an occupational therapy assistant supervised by a licensed occupational therapist.</v>
      </c>
      <c r="F818" s="478" t="s">
        <v>591</v>
      </c>
      <c r="G818" s="478" t="s">
        <v>695</v>
      </c>
      <c r="H818" s="478" t="s">
        <v>659</v>
      </c>
      <c r="I818" s="652" t="str">
        <f>I817</f>
        <v>Line
Professional</v>
      </c>
      <c r="J818" s="652" t="str">
        <f t="shared" ref="J818:L818" si="563">J817</f>
        <v>State Plan, Healthy Michigan, EPSDT</v>
      </c>
      <c r="K818" s="637" t="str">
        <f t="shared" si="563"/>
        <v/>
      </c>
      <c r="L818" s="637" t="str">
        <f t="shared" si="56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18" s="647"/>
      <c r="N818" s="647"/>
    </row>
    <row r="819" spans="1:14" ht="66" customHeight="1">
      <c r="A819" s="696">
        <f>A817</f>
        <v>97755</v>
      </c>
      <c r="B819" s="724" t="str">
        <f>B817</f>
        <v>Occupational Therapy</v>
      </c>
      <c r="C819" s="637" t="str">
        <f>C817</f>
        <v>OT individual</v>
      </c>
      <c r="D819" s="652" t="str">
        <f>D817</f>
        <v>Refer to code descriptions – some are per 15 minutes, some per encounter
DT:
15 min units= 40/day
Hour units= 10/day
Encounters= 1/day</v>
      </c>
      <c r="E819" s="637" t="str">
        <f>E817</f>
        <v>Services provided by an occupational therapist currently licensed by the State of Michigan or an occupational therapy assistant supervised by a licensed occupational therapist.</v>
      </c>
      <c r="F819" s="282" t="s">
        <v>591</v>
      </c>
      <c r="G819" s="282" t="s">
        <v>694</v>
      </c>
      <c r="H819" s="282" t="s">
        <v>659</v>
      </c>
      <c r="I819" s="652" t="str">
        <f t="shared" ref="I819:N819" si="564">I817</f>
        <v>Line
Professional</v>
      </c>
      <c r="J819" s="652" t="str">
        <f t="shared" si="564"/>
        <v>State Plan, Healthy Michigan, EPSDT</v>
      </c>
      <c r="K819" s="637" t="str">
        <f t="shared" si="564"/>
        <v/>
      </c>
      <c r="L819" s="637" t="str">
        <f t="shared" si="56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19" s="647" t="str">
        <f t="shared" si="564"/>
        <v xml:space="preserve"> </v>
      </c>
      <c r="N819" s="647" t="str">
        <f t="shared" si="564"/>
        <v xml:space="preserve"> </v>
      </c>
    </row>
    <row r="820" spans="1:14" ht="76.5" customHeight="1" thickBot="1">
      <c r="A820" s="697">
        <f>A817</f>
        <v>97755</v>
      </c>
      <c r="B820" s="740" t="str">
        <f>B817</f>
        <v>Occupational Therapy</v>
      </c>
      <c r="C820" s="638" t="str">
        <f>C817</f>
        <v>OT individual</v>
      </c>
      <c r="D820" s="705" t="str">
        <f>D817</f>
        <v>Refer to code descriptions – some are per 15 minutes, some per encounter
DT:
15 min units= 40/day
Hour units= 10/day
Encounters= 1/day</v>
      </c>
      <c r="E820" s="638" t="str">
        <f>E817</f>
        <v>Services provided by an occupational therapist currently licensed by the State of Michigan or an occupational therapy assistant supervised by a licensed occupational therapist.</v>
      </c>
      <c r="F820" s="517" t="s">
        <v>591</v>
      </c>
      <c r="G820" s="517" t="s">
        <v>693</v>
      </c>
      <c r="H820" s="33" t="s">
        <v>659</v>
      </c>
      <c r="I820" s="705" t="str">
        <f>I817</f>
        <v>Line
Professional</v>
      </c>
      <c r="J820" s="705" t="str">
        <f>J817</f>
        <v>State Plan, Healthy Michigan, EPSDT</v>
      </c>
      <c r="K820" s="638" t="s">
        <v>1806</v>
      </c>
      <c r="L820" s="638" t="s">
        <v>515</v>
      </c>
      <c r="M820" s="667" t="str">
        <f>M817</f>
        <v xml:space="preserve"> </v>
      </c>
      <c r="N820" s="667" t="str">
        <f>N817</f>
        <v xml:space="preserve"> </v>
      </c>
    </row>
    <row r="821" spans="1:14" ht="56.45" customHeight="1">
      <c r="A821" s="695">
        <v>97760</v>
      </c>
      <c r="B821" s="741" t="s">
        <v>337</v>
      </c>
      <c r="C821" s="636" t="s">
        <v>339</v>
      </c>
      <c r="D821" s="704" t="s">
        <v>514</v>
      </c>
      <c r="E821" s="636" t="s">
        <v>685</v>
      </c>
      <c r="F821" s="519" t="s">
        <v>689</v>
      </c>
      <c r="G821" s="519" t="s">
        <v>716</v>
      </c>
      <c r="H821" s="30" t="s">
        <v>659</v>
      </c>
      <c r="I821" s="704" t="s">
        <v>148</v>
      </c>
      <c r="J821" s="704" t="s">
        <v>129</v>
      </c>
      <c r="K821" s="636" t="s">
        <v>1806</v>
      </c>
      <c r="L821" s="636" t="s">
        <v>515</v>
      </c>
      <c r="M821" s="646" t="s">
        <v>1474</v>
      </c>
      <c r="N821" s="646" t="s">
        <v>1474</v>
      </c>
    </row>
    <row r="822" spans="1:14" ht="56.45" customHeight="1">
      <c r="A822" s="696">
        <f>A821</f>
        <v>97760</v>
      </c>
      <c r="B822" s="724" t="str">
        <f t="shared" ref="B822:E822" si="565">B821</f>
        <v>Occupational Therapy</v>
      </c>
      <c r="C822" s="637" t="str">
        <f t="shared" si="565"/>
        <v>OT individual</v>
      </c>
      <c r="D822" s="652" t="str">
        <f t="shared" si="565"/>
        <v>Refer to code descriptions – some are per 15 minutes, some per encounter
DT:
15 min units= 40/day
Hour units= 10/day
Encounters= 1/day</v>
      </c>
      <c r="E822" s="637" t="str">
        <f t="shared" si="565"/>
        <v>Services provided by an occupational therapist currently licensed by the State of Michigan or an occupational therapy assistant supervised by a licensed occupational therapist.</v>
      </c>
      <c r="F822" s="478" t="s">
        <v>591</v>
      </c>
      <c r="G822" s="478" t="s">
        <v>695</v>
      </c>
      <c r="H822" s="478" t="s">
        <v>659</v>
      </c>
      <c r="I822" s="652" t="str">
        <f>I821</f>
        <v>Line
Professional</v>
      </c>
      <c r="J822" s="652" t="str">
        <f t="shared" ref="J822:L822" si="566">J821</f>
        <v>State Plan, Healthy Michigan, EPSDT</v>
      </c>
      <c r="K822" s="637" t="str">
        <f t="shared" si="566"/>
        <v/>
      </c>
      <c r="L822" s="637" t="str">
        <f t="shared" si="56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22" s="647"/>
      <c r="N822" s="647"/>
    </row>
    <row r="823" spans="1:14" ht="56.45" customHeight="1">
      <c r="A823" s="696">
        <f>A821</f>
        <v>97760</v>
      </c>
      <c r="B823" s="724" t="str">
        <f>B821</f>
        <v>Occupational Therapy</v>
      </c>
      <c r="C823" s="637" t="str">
        <f>C821</f>
        <v>OT individual</v>
      </c>
      <c r="D823" s="652" t="str">
        <f>D821</f>
        <v>Refer to code descriptions – some are per 15 minutes, some per encounter
DT:
15 min units= 40/day
Hour units= 10/day
Encounters= 1/day</v>
      </c>
      <c r="E823" s="637" t="str">
        <f>E821</f>
        <v>Services provided by an occupational therapist currently licensed by the State of Michigan or an occupational therapy assistant supervised by a licensed occupational therapist.</v>
      </c>
      <c r="F823" s="282" t="s">
        <v>591</v>
      </c>
      <c r="G823" s="282" t="s">
        <v>694</v>
      </c>
      <c r="H823" s="282" t="s">
        <v>659</v>
      </c>
      <c r="I823" s="652" t="str">
        <f t="shared" ref="I823:N823" si="567">I821</f>
        <v>Line
Professional</v>
      </c>
      <c r="J823" s="652" t="str">
        <f t="shared" si="567"/>
        <v>State Plan, Healthy Michigan, EPSDT</v>
      </c>
      <c r="K823" s="637" t="str">
        <f t="shared" si="567"/>
        <v/>
      </c>
      <c r="L823" s="637" t="str">
        <f t="shared" si="56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23" s="647" t="str">
        <f t="shared" si="567"/>
        <v xml:space="preserve"> </v>
      </c>
      <c r="N823" s="647" t="str">
        <f t="shared" si="567"/>
        <v xml:space="preserve"> </v>
      </c>
    </row>
    <row r="824" spans="1:14" ht="56.45" customHeight="1" thickBot="1">
      <c r="A824" s="697">
        <f>A821</f>
        <v>97760</v>
      </c>
      <c r="B824" s="740" t="str">
        <f>B821</f>
        <v>Occupational Therapy</v>
      </c>
      <c r="C824" s="638" t="str">
        <f>C821</f>
        <v>OT individual</v>
      </c>
      <c r="D824" s="705" t="str">
        <f>D821</f>
        <v>Refer to code descriptions – some are per 15 minutes, some per encounter
DT:
15 min units= 40/day
Hour units= 10/day
Encounters= 1/day</v>
      </c>
      <c r="E824" s="638" t="str">
        <f>E821</f>
        <v>Services provided by an occupational therapist currently licensed by the State of Michigan or an occupational therapy assistant supervised by a licensed occupational therapist.</v>
      </c>
      <c r="F824" s="517" t="s">
        <v>591</v>
      </c>
      <c r="G824" s="517" t="s">
        <v>693</v>
      </c>
      <c r="H824" s="33" t="s">
        <v>659</v>
      </c>
      <c r="I824" s="705" t="str">
        <f>I821</f>
        <v>Line
Professional</v>
      </c>
      <c r="J824" s="705" t="str">
        <f>J821</f>
        <v>State Plan, Healthy Michigan, EPSDT</v>
      </c>
      <c r="K824" s="638" t="s">
        <v>1806</v>
      </c>
      <c r="L824" s="638" t="s">
        <v>515</v>
      </c>
      <c r="M824" s="667" t="str">
        <f>M821</f>
        <v xml:space="preserve"> </v>
      </c>
      <c r="N824" s="667" t="str">
        <f>N821</f>
        <v xml:space="preserve"> </v>
      </c>
    </row>
    <row r="825" spans="1:14" ht="32.25" customHeight="1">
      <c r="A825" s="767">
        <v>97761</v>
      </c>
      <c r="B825" s="701" t="s">
        <v>2455</v>
      </c>
      <c r="C825" s="706" t="s">
        <v>2456</v>
      </c>
      <c r="D825" s="701" t="s">
        <v>3</v>
      </c>
      <c r="E825" s="706" t="s">
        <v>764</v>
      </c>
      <c r="F825" s="563" t="s">
        <v>689</v>
      </c>
      <c r="G825" s="563" t="s">
        <v>716</v>
      </c>
      <c r="H825" s="563" t="s">
        <v>659</v>
      </c>
      <c r="I825" s="701" t="s">
        <v>148</v>
      </c>
      <c r="J825" s="701" t="s">
        <v>60</v>
      </c>
      <c r="K825" s="701"/>
      <c r="L825" s="941" t="s">
        <v>2457</v>
      </c>
      <c r="M825" s="718"/>
      <c r="N825" s="961"/>
    </row>
    <row r="826" spans="1:14">
      <c r="A826" s="768">
        <f t="shared" ref="A826:D830" si="568">A825</f>
        <v>97761</v>
      </c>
      <c r="B826" s="702" t="str">
        <f t="shared" si="568"/>
        <v>Prosthetic Training 1st Enc</v>
      </c>
      <c r="C826" s="707" t="str">
        <f t="shared" si="568"/>
        <v>Prosthetic(s) training, upper and/or lower extremity(ies), initial prosthetic(s) encounter, each 15 minutes</v>
      </c>
      <c r="D826" s="702" t="str">
        <f t="shared" si="568"/>
        <v>15 Minutes</v>
      </c>
      <c r="E826" s="707" t="str">
        <f>E825</f>
        <v>N/A</v>
      </c>
      <c r="F826" s="286" t="s">
        <v>591</v>
      </c>
      <c r="G826" s="286" t="s">
        <v>694</v>
      </c>
      <c r="H826" s="286" t="s">
        <v>659</v>
      </c>
      <c r="I826" s="702" t="str">
        <f>I825</f>
        <v>Line
Professional</v>
      </c>
      <c r="J826" s="702" t="str">
        <f t="shared" ref="I826:J830" si="569">J825</f>
        <v>Child Waiver</v>
      </c>
      <c r="K826" s="702"/>
      <c r="L826" s="942" t="str">
        <f>L825</f>
        <v>8 Sessions Per Month for Combined OT &amp; PT Procedures</v>
      </c>
      <c r="M826" s="719"/>
      <c r="N826" s="962"/>
    </row>
    <row r="827" spans="1:14">
      <c r="A827" s="768">
        <f t="shared" si="568"/>
        <v>97761</v>
      </c>
      <c r="B827" s="702" t="str">
        <f t="shared" si="568"/>
        <v>Prosthetic Training 1st Enc</v>
      </c>
      <c r="C827" s="707" t="str">
        <f t="shared" si="568"/>
        <v>Prosthetic(s) training, upper and/or lower extremity(ies), initial prosthetic(s) encounter, each 15 minutes</v>
      </c>
      <c r="D827" s="702" t="str">
        <f t="shared" si="568"/>
        <v>15 Minutes</v>
      </c>
      <c r="E827" s="707" t="str">
        <f>E826</f>
        <v>N/A</v>
      </c>
      <c r="F827" s="286" t="s">
        <v>591</v>
      </c>
      <c r="G827" s="286" t="s">
        <v>693</v>
      </c>
      <c r="H827" s="286" t="s">
        <v>659</v>
      </c>
      <c r="I827" s="702" t="str">
        <f t="shared" si="569"/>
        <v>Line
Professional</v>
      </c>
      <c r="J827" s="702" t="str">
        <f t="shared" si="569"/>
        <v>Child Waiver</v>
      </c>
      <c r="K827" s="702"/>
      <c r="L827" s="942" t="str">
        <f>L826</f>
        <v>8 Sessions Per Month for Combined OT &amp; PT Procedures</v>
      </c>
      <c r="M827" s="719"/>
      <c r="N827" s="962"/>
    </row>
    <row r="828" spans="1:14">
      <c r="A828" s="768">
        <f t="shared" si="568"/>
        <v>97761</v>
      </c>
      <c r="B828" s="702" t="str">
        <f t="shared" si="568"/>
        <v>Prosthetic Training 1st Enc</v>
      </c>
      <c r="C828" s="707" t="str">
        <f t="shared" si="568"/>
        <v>Prosthetic(s) training, upper and/or lower extremity(ies), initial prosthetic(s) encounter, each 15 minutes</v>
      </c>
      <c r="D828" s="702" t="str">
        <f t="shared" si="568"/>
        <v>15 Minutes</v>
      </c>
      <c r="E828" s="707" t="str">
        <f>E827</f>
        <v>N/A</v>
      </c>
      <c r="F828" s="286" t="s">
        <v>592</v>
      </c>
      <c r="G828" s="286" t="s">
        <v>693</v>
      </c>
      <c r="H828" s="286" t="s">
        <v>659</v>
      </c>
      <c r="I828" s="702" t="str">
        <f t="shared" si="569"/>
        <v>Line
Professional</v>
      </c>
      <c r="J828" s="702" t="str">
        <f t="shared" si="569"/>
        <v>Child Waiver</v>
      </c>
      <c r="K828" s="702"/>
      <c r="L828" s="942" t="str">
        <f>L827</f>
        <v>8 Sessions Per Month for Combined OT &amp; PT Procedures</v>
      </c>
      <c r="M828" s="719"/>
      <c r="N828" s="962"/>
    </row>
    <row r="829" spans="1:14">
      <c r="A829" s="768">
        <f t="shared" si="568"/>
        <v>97761</v>
      </c>
      <c r="B829" s="702" t="str">
        <f t="shared" si="568"/>
        <v>Prosthetic Training 1st Enc</v>
      </c>
      <c r="C829" s="707" t="str">
        <f t="shared" si="568"/>
        <v>Prosthetic(s) training, upper and/or lower extremity(ies), initial prosthetic(s) encounter, each 15 minutes</v>
      </c>
      <c r="D829" s="702" t="str">
        <f t="shared" si="568"/>
        <v>15 Minutes</v>
      </c>
      <c r="E829" s="707" t="str">
        <f>E828</f>
        <v>N/A</v>
      </c>
      <c r="F829" s="286" t="s">
        <v>592</v>
      </c>
      <c r="G829" s="286" t="s">
        <v>694</v>
      </c>
      <c r="H829" s="286" t="s">
        <v>659</v>
      </c>
      <c r="I829" s="702" t="str">
        <f t="shared" si="569"/>
        <v>Line
Professional</v>
      </c>
      <c r="J829" s="702" t="str">
        <f t="shared" si="569"/>
        <v>Child Waiver</v>
      </c>
      <c r="K829" s="702"/>
      <c r="L829" s="942" t="str">
        <f>L828</f>
        <v>8 Sessions Per Month for Combined OT &amp; PT Procedures</v>
      </c>
      <c r="M829" s="719"/>
      <c r="N829" s="962"/>
    </row>
    <row r="830" spans="1:14" ht="15.75" thickBot="1">
      <c r="A830" s="769">
        <f t="shared" si="568"/>
        <v>97761</v>
      </c>
      <c r="B830" s="703" t="str">
        <f t="shared" si="568"/>
        <v>Prosthetic Training 1st Enc</v>
      </c>
      <c r="C830" s="708" t="str">
        <f t="shared" si="568"/>
        <v>Prosthetic(s) training, upper and/or lower extremity(ies), initial prosthetic(s) encounter, each 15 minutes</v>
      </c>
      <c r="D830" s="703" t="str">
        <f t="shared" si="568"/>
        <v>15 Minutes</v>
      </c>
      <c r="E830" s="708" t="str">
        <f>E829</f>
        <v>N/A</v>
      </c>
      <c r="F830" s="459" t="s">
        <v>592</v>
      </c>
      <c r="G830" s="459" t="s">
        <v>695</v>
      </c>
      <c r="H830" s="459" t="s">
        <v>659</v>
      </c>
      <c r="I830" s="703" t="str">
        <f t="shared" si="569"/>
        <v>Line
Professional</v>
      </c>
      <c r="J830" s="703" t="str">
        <f t="shared" si="569"/>
        <v>Child Waiver</v>
      </c>
      <c r="K830" s="703"/>
      <c r="L830" s="943" t="str">
        <f>L829</f>
        <v>8 Sessions Per Month for Combined OT &amp; PT Procedures</v>
      </c>
      <c r="M830" s="720"/>
      <c r="N830" s="963"/>
    </row>
    <row r="831" spans="1:14" ht="56.45" customHeight="1">
      <c r="A831" s="695">
        <v>97763</v>
      </c>
      <c r="B831" s="741" t="s">
        <v>337</v>
      </c>
      <c r="C831" s="636" t="s">
        <v>339</v>
      </c>
      <c r="D831" s="704" t="s">
        <v>514</v>
      </c>
      <c r="E831" s="636" t="s">
        <v>685</v>
      </c>
      <c r="F831" s="519" t="s">
        <v>689</v>
      </c>
      <c r="G831" s="519" t="s">
        <v>716</v>
      </c>
      <c r="H831" s="30" t="s">
        <v>659</v>
      </c>
      <c r="I831" s="704" t="s">
        <v>148</v>
      </c>
      <c r="J831" s="704" t="s">
        <v>129</v>
      </c>
      <c r="K831" s="636" t="s">
        <v>1806</v>
      </c>
      <c r="L831" s="636" t="s">
        <v>515</v>
      </c>
      <c r="M831" s="646" t="s">
        <v>1474</v>
      </c>
      <c r="N831" s="646" t="s">
        <v>1474</v>
      </c>
    </row>
    <row r="832" spans="1:14" ht="56.45" customHeight="1">
      <c r="A832" s="696">
        <f>A831</f>
        <v>97763</v>
      </c>
      <c r="B832" s="724" t="str">
        <f t="shared" ref="B832:E832" si="570">B831</f>
        <v>Occupational Therapy</v>
      </c>
      <c r="C832" s="637" t="str">
        <f t="shared" si="570"/>
        <v>OT individual</v>
      </c>
      <c r="D832" s="652" t="str">
        <f t="shared" si="570"/>
        <v>Refer to code descriptions – some are per 15 minutes, some per encounter
DT:
15 min units= 40/day
Hour units= 10/day
Encounters= 1/day</v>
      </c>
      <c r="E832" s="637" t="str">
        <f t="shared" si="570"/>
        <v>Services provided by an occupational therapist currently licensed by the State of Michigan or an occupational therapy assistant supervised by a licensed occupational therapist.</v>
      </c>
      <c r="F832" s="478" t="s">
        <v>591</v>
      </c>
      <c r="G832" s="478" t="s">
        <v>695</v>
      </c>
      <c r="H832" s="478" t="s">
        <v>659</v>
      </c>
      <c r="I832" s="652" t="str">
        <f>I831</f>
        <v>Line
Professional</v>
      </c>
      <c r="J832" s="652" t="str">
        <f t="shared" ref="J832:L832" si="571">J831</f>
        <v>State Plan, Healthy Michigan, EPSDT</v>
      </c>
      <c r="K832" s="637" t="str">
        <f t="shared" si="571"/>
        <v/>
      </c>
      <c r="L832" s="637" t="str">
        <f t="shared" si="57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32" s="647"/>
      <c r="N832" s="647"/>
    </row>
    <row r="833" spans="1:14" ht="56.45" customHeight="1">
      <c r="A833" s="696">
        <f>A831</f>
        <v>97763</v>
      </c>
      <c r="B833" s="724" t="str">
        <f>B831</f>
        <v>Occupational Therapy</v>
      </c>
      <c r="C833" s="637" t="str">
        <f>C831</f>
        <v>OT individual</v>
      </c>
      <c r="D833" s="652" t="str">
        <f>D831</f>
        <v>Refer to code descriptions – some are per 15 minutes, some per encounter
DT:
15 min units= 40/day
Hour units= 10/day
Encounters= 1/day</v>
      </c>
      <c r="E833" s="637" t="str">
        <f>E831</f>
        <v>Services provided by an occupational therapist currently licensed by the State of Michigan or an occupational therapy assistant supervised by a licensed occupational therapist.</v>
      </c>
      <c r="F833" s="282" t="s">
        <v>591</v>
      </c>
      <c r="G833" s="282" t="s">
        <v>694</v>
      </c>
      <c r="H833" s="282" t="s">
        <v>659</v>
      </c>
      <c r="I833" s="652" t="str">
        <f t="shared" ref="I833:N833" si="572">I831</f>
        <v>Line
Professional</v>
      </c>
      <c r="J833" s="652" t="str">
        <f t="shared" si="572"/>
        <v>State Plan, Healthy Michigan, EPSDT</v>
      </c>
      <c r="K833" s="637" t="str">
        <f t="shared" si="572"/>
        <v/>
      </c>
      <c r="L833" s="637" t="str">
        <f t="shared" si="57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833" s="647" t="str">
        <f t="shared" si="572"/>
        <v xml:space="preserve"> </v>
      </c>
      <c r="N833" s="647" t="str">
        <f t="shared" si="572"/>
        <v xml:space="preserve"> </v>
      </c>
    </row>
    <row r="834" spans="1:14" ht="66" customHeight="1" thickBot="1">
      <c r="A834" s="697">
        <f>A831</f>
        <v>97763</v>
      </c>
      <c r="B834" s="740" t="str">
        <f>B831</f>
        <v>Occupational Therapy</v>
      </c>
      <c r="C834" s="638" t="str">
        <f>C831</f>
        <v>OT individual</v>
      </c>
      <c r="D834" s="705" t="str">
        <f>D831</f>
        <v>Refer to code descriptions – some are per 15 minutes, some per encounter
DT:
15 min units= 40/day
Hour units= 10/day
Encounters= 1/day</v>
      </c>
      <c r="E834" s="638" t="str">
        <f>E831</f>
        <v>Services provided by an occupational therapist currently licensed by the State of Michigan or an occupational therapy assistant supervised by a licensed occupational therapist.</v>
      </c>
      <c r="F834" s="517" t="s">
        <v>591</v>
      </c>
      <c r="G834" s="517" t="s">
        <v>693</v>
      </c>
      <c r="H834" s="33" t="s">
        <v>659</v>
      </c>
      <c r="I834" s="705" t="str">
        <f>I831</f>
        <v>Line
Professional</v>
      </c>
      <c r="J834" s="705" t="str">
        <f>J831</f>
        <v>State Plan, Healthy Michigan, EPSDT</v>
      </c>
      <c r="K834" s="638" t="s">
        <v>1806</v>
      </c>
      <c r="L834" s="638" t="s">
        <v>515</v>
      </c>
      <c r="M834" s="667" t="str">
        <f>M831</f>
        <v xml:space="preserve"> </v>
      </c>
      <c r="N834" s="667" t="str">
        <f>N831</f>
        <v xml:space="preserve"> </v>
      </c>
    </row>
    <row r="835" spans="1:14" ht="79.5" customHeight="1">
      <c r="A835" s="801">
        <v>97802</v>
      </c>
      <c r="B835" s="729" t="s">
        <v>130</v>
      </c>
      <c r="C835" s="771" t="s">
        <v>256</v>
      </c>
      <c r="D835" s="968" t="s">
        <v>257</v>
      </c>
      <c r="E835" s="797" t="s">
        <v>2279</v>
      </c>
      <c r="F835" s="514" t="s">
        <v>2277</v>
      </c>
      <c r="G835" s="514" t="s">
        <v>2280</v>
      </c>
      <c r="H835" s="519" t="s">
        <v>1825</v>
      </c>
      <c r="I835" s="704" t="s">
        <v>148</v>
      </c>
      <c r="J835" s="704" t="s">
        <v>129</v>
      </c>
      <c r="K835" s="771" t="s">
        <v>1806</v>
      </c>
      <c r="L835" s="797" t="s">
        <v>2433</v>
      </c>
      <c r="M835" s="971" t="s">
        <v>2151</v>
      </c>
      <c r="N835" s="974" t="s">
        <v>1474</v>
      </c>
    </row>
    <row r="836" spans="1:14" ht="81.75" customHeight="1">
      <c r="A836" s="802">
        <v>97802</v>
      </c>
      <c r="B836" s="966" t="s">
        <v>130</v>
      </c>
      <c r="C836" s="967" t="s">
        <v>256</v>
      </c>
      <c r="D836" s="969" t="s">
        <v>257</v>
      </c>
      <c r="E836" s="970" t="s">
        <v>2279</v>
      </c>
      <c r="F836" s="348" t="s">
        <v>2278</v>
      </c>
      <c r="G836" s="515" t="s">
        <v>693</v>
      </c>
      <c r="H836" s="515" t="s">
        <v>1825</v>
      </c>
      <c r="I836" s="735" t="s">
        <v>148</v>
      </c>
      <c r="J836" s="735" t="s">
        <v>129</v>
      </c>
      <c r="K836" s="967" t="s">
        <v>1806</v>
      </c>
      <c r="L836" s="970" t="s">
        <v>2433</v>
      </c>
      <c r="M836" s="972" t="s">
        <v>2151</v>
      </c>
      <c r="N836" s="975"/>
    </row>
    <row r="837" spans="1:14" ht="81.75" customHeight="1">
      <c r="A837" s="802">
        <f t="shared" ref="A837:E838" si="573">A836</f>
        <v>97802</v>
      </c>
      <c r="B837" s="966" t="str">
        <f t="shared" si="573"/>
        <v>Assessments
Health Psychiatric
Evaluation Psychological
testing Other assessments, tests</v>
      </c>
      <c r="C837" s="967" t="str">
        <f t="shared" si="573"/>
        <v>Nutrition assessments</v>
      </c>
      <c r="D837" s="969" t="str">
        <f t="shared" si="573"/>
        <v>DT: 97802=40/day</v>
      </c>
      <c r="E837" s="970" t="str">
        <f t="shared" si="573"/>
        <v>Dietician or Nutritionist (operating within scope of practice)</v>
      </c>
      <c r="F837" s="478" t="s">
        <v>2278</v>
      </c>
      <c r="G837" s="478" t="s">
        <v>694</v>
      </c>
      <c r="H837" s="478" t="str">
        <f>H836</f>
        <v>Psychiatric Services - Med Clinic</v>
      </c>
      <c r="I837" s="735" t="str">
        <f t="shared" ref="I837:M837" si="574">I836</f>
        <v>Line
Professional</v>
      </c>
      <c r="J837" s="735" t="str">
        <f t="shared" si="574"/>
        <v>State Plan, Healthy Michigan, EPSDT</v>
      </c>
      <c r="K837" s="967" t="str">
        <f t="shared" si="574"/>
        <v/>
      </c>
      <c r="L837" s="970" t="str">
        <f t="shared" si="574"/>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837" s="972" t="str">
        <f t="shared" si="574"/>
        <v xml:space="preserve"> WX - LOCUS Assessment</v>
      </c>
      <c r="N837" s="975"/>
    </row>
    <row r="838" spans="1:14" ht="74.25" customHeight="1">
      <c r="A838" s="802">
        <f t="shared" si="573"/>
        <v>97802</v>
      </c>
      <c r="B838" s="730" t="str">
        <f t="shared" si="573"/>
        <v>Assessments
Health Psychiatric
Evaluation Psychological
testing Other assessments, tests</v>
      </c>
      <c r="C838" s="772" t="str">
        <f t="shared" si="573"/>
        <v>Nutrition assessments</v>
      </c>
      <c r="D838" s="842" t="str">
        <f t="shared" si="573"/>
        <v>DT: 97802=40/day</v>
      </c>
      <c r="E838" s="772" t="str">
        <f t="shared" si="573"/>
        <v>Dietician or Nutritionist (operating within scope of practice)</v>
      </c>
      <c r="F838" s="478" t="s">
        <v>2278</v>
      </c>
      <c r="G838" s="478" t="s">
        <v>695</v>
      </c>
      <c r="H838" s="478" t="s">
        <v>1825</v>
      </c>
      <c r="I838" s="713" t="str">
        <f>I835</f>
        <v>Line
Professional</v>
      </c>
      <c r="J838" s="713" t="str">
        <f>J835</f>
        <v>State Plan, Healthy Michigan, EPSDT</v>
      </c>
      <c r="K838" s="772" t="s">
        <v>1806</v>
      </c>
      <c r="L838" s="772" t="s">
        <v>690</v>
      </c>
      <c r="M838" s="973" t="str">
        <f>M835</f>
        <v xml:space="preserve"> WX - LOCUS Assessment</v>
      </c>
      <c r="N838" s="973" t="str">
        <f>N835</f>
        <v xml:space="preserve"> </v>
      </c>
    </row>
    <row r="839" spans="1:14" ht="56.45" customHeight="1">
      <c r="A839" s="802">
        <f t="shared" ref="A839:A843" si="575">A838</f>
        <v>97802</v>
      </c>
      <c r="B839" s="976" t="s">
        <v>313</v>
      </c>
      <c r="C839" s="977" t="s">
        <v>1955</v>
      </c>
      <c r="D839" s="980" t="s">
        <v>496</v>
      </c>
      <c r="E839" s="981" t="s">
        <v>2283</v>
      </c>
      <c r="F839" s="571" t="s">
        <v>2277</v>
      </c>
      <c r="G839" s="571" t="s">
        <v>2280</v>
      </c>
      <c r="H839" s="551" t="s">
        <v>1825</v>
      </c>
      <c r="I839" s="980" t="s">
        <v>148</v>
      </c>
      <c r="J839" s="980" t="s">
        <v>129</v>
      </c>
      <c r="K839" s="977" t="s">
        <v>1806</v>
      </c>
      <c r="L839" s="977" t="s">
        <v>501</v>
      </c>
      <c r="M839" s="980" t="s">
        <v>1015</v>
      </c>
      <c r="N839" s="980" t="s">
        <v>1474</v>
      </c>
    </row>
    <row r="840" spans="1:14" ht="56.45" customHeight="1">
      <c r="A840" s="802">
        <f t="shared" si="575"/>
        <v>97802</v>
      </c>
      <c r="B840" s="838" t="str">
        <f>B839</f>
        <v>Health Services</v>
      </c>
      <c r="C840" s="978" t="str">
        <f>C839</f>
        <v>Medical nutrition therapy</v>
      </c>
      <c r="D840" s="928" t="str">
        <f>D839</f>
        <v>Refer to code descriptions – some are per 15 minutes, some per encounter
DT:
97802=40/day</v>
      </c>
      <c r="E840" s="978" t="str">
        <f>E839</f>
        <v>Registered nurse, nurse practitioner, clinical nurse specialist, dietician, or licensed physician’s assistant according to their scope of practice.</v>
      </c>
      <c r="F840" s="515" t="s">
        <v>590</v>
      </c>
      <c r="G840" s="515" t="s">
        <v>693</v>
      </c>
      <c r="H840" s="515" t="s">
        <v>1825</v>
      </c>
      <c r="I840" s="928" t="str">
        <f>I839</f>
        <v>Line
Professional</v>
      </c>
      <c r="J840" s="928" t="str">
        <f>J839</f>
        <v>State Plan, Healthy Michigan, EPSDT</v>
      </c>
      <c r="K840" s="978" t="s">
        <v>1806</v>
      </c>
      <c r="L840" s="978" t="s">
        <v>501</v>
      </c>
      <c r="M840" s="928" t="str">
        <f>M839</f>
        <v>ST - Related to Trauma or Injury</v>
      </c>
      <c r="N840" s="928" t="str">
        <f>N839</f>
        <v xml:space="preserve"> </v>
      </c>
    </row>
    <row r="841" spans="1:14" ht="63.75" customHeight="1">
      <c r="A841" s="802">
        <f t="shared" si="575"/>
        <v>97802</v>
      </c>
      <c r="B841" s="838" t="str">
        <f t="shared" ref="B841:B843" si="576">B840</f>
        <v>Health Services</v>
      </c>
      <c r="C841" s="978" t="str">
        <f t="shared" ref="C841:C843" si="577">C840</f>
        <v>Medical nutrition therapy</v>
      </c>
      <c r="D841" s="928" t="str">
        <f t="shared" ref="D841:D843" si="578">D840</f>
        <v>Refer to code descriptions – some are per 15 minutes, some per encounter
DT:
97802=40/day</v>
      </c>
      <c r="E841" s="978" t="str">
        <f t="shared" ref="E841:E843" si="579">E840</f>
        <v>Registered nurse, nurse practitioner, clinical nurse specialist, dietician, or licensed physician’s assistant according to their scope of practice.</v>
      </c>
      <c r="F841" s="285" t="s">
        <v>140</v>
      </c>
      <c r="G841" s="285" t="s">
        <v>703</v>
      </c>
      <c r="H841" s="551" t="s">
        <v>1825</v>
      </c>
      <c r="I841" s="928" t="str">
        <f t="shared" ref="I841:I843" si="580">I840</f>
        <v>Line
Professional</v>
      </c>
      <c r="J841" s="928" t="str">
        <f t="shared" ref="J841:J843" si="581">J840</f>
        <v>State Plan, Healthy Michigan, EPSDT</v>
      </c>
      <c r="K841" s="978" t="str">
        <f t="shared" ref="K841:K843" si="582">K840</f>
        <v/>
      </c>
      <c r="L841" s="978" t="str">
        <f t="shared" ref="L841:L843" si="583">L840</f>
        <v>When/how to report encounter:
-Face-to-face with beneficiary
Allocating and reporting costs:
-Cost of indirect activity
-Cost if staff provide multiple services</v>
      </c>
      <c r="M841" s="928" t="str">
        <f t="shared" ref="M841:M843" si="584">M840</f>
        <v>ST - Related to Trauma or Injury</v>
      </c>
      <c r="N841" s="928" t="str">
        <f t="shared" ref="N841:N843" si="585">N840</f>
        <v xml:space="preserve"> </v>
      </c>
    </row>
    <row r="842" spans="1:14" ht="63.75" customHeight="1">
      <c r="A842" s="802">
        <f t="shared" si="575"/>
        <v>97802</v>
      </c>
      <c r="B842" s="838" t="str">
        <f t="shared" si="576"/>
        <v>Health Services</v>
      </c>
      <c r="C842" s="978" t="str">
        <f t="shared" si="577"/>
        <v>Medical nutrition therapy</v>
      </c>
      <c r="D842" s="928" t="str">
        <f t="shared" si="578"/>
        <v>Refer to code descriptions – some are per 15 minutes, some per encounter
DT:
97802=40/day</v>
      </c>
      <c r="E842" s="978" t="str">
        <f t="shared" si="579"/>
        <v>Registered nurse, nurse practitioner, clinical nurse specialist, dietician, or licensed physician’s assistant according to their scope of practice.</v>
      </c>
      <c r="F842" s="285" t="s">
        <v>600</v>
      </c>
      <c r="G842" s="285" t="s">
        <v>703</v>
      </c>
      <c r="H842" s="551" t="s">
        <v>1825</v>
      </c>
      <c r="I842" s="928" t="str">
        <f t="shared" si="580"/>
        <v>Line
Professional</v>
      </c>
      <c r="J842" s="928" t="str">
        <f t="shared" si="581"/>
        <v>State Plan, Healthy Michigan, EPSDT</v>
      </c>
      <c r="K842" s="978" t="str">
        <f t="shared" si="582"/>
        <v/>
      </c>
      <c r="L842" s="978" t="str">
        <f t="shared" si="583"/>
        <v>When/how to report encounter:
-Face-to-face with beneficiary
Allocating and reporting costs:
-Cost of indirect activity
-Cost if staff provide multiple services</v>
      </c>
      <c r="M842" s="928" t="str">
        <f t="shared" si="584"/>
        <v>ST - Related to Trauma or Injury</v>
      </c>
      <c r="N842" s="928" t="str">
        <f t="shared" si="585"/>
        <v xml:space="preserve"> </v>
      </c>
    </row>
    <row r="843" spans="1:14" ht="64.5" customHeight="1" thickBot="1">
      <c r="A843" s="803">
        <f t="shared" si="575"/>
        <v>97802</v>
      </c>
      <c r="B843" s="839" t="str">
        <f t="shared" si="576"/>
        <v>Health Services</v>
      </c>
      <c r="C843" s="979" t="str">
        <f t="shared" si="577"/>
        <v>Medical nutrition therapy</v>
      </c>
      <c r="D843" s="929" t="str">
        <f t="shared" si="578"/>
        <v>Refer to code descriptions – some are per 15 minutes, some per encounter
DT:
97802=40/day</v>
      </c>
      <c r="E843" s="979" t="str">
        <f t="shared" si="579"/>
        <v>Registered nurse, nurse practitioner, clinical nurse specialist, dietician, or licensed physician’s assistant according to their scope of practice.</v>
      </c>
      <c r="F843" s="282" t="s">
        <v>149</v>
      </c>
      <c r="G843" s="282" t="s">
        <v>703</v>
      </c>
      <c r="H843" s="534" t="s">
        <v>1825</v>
      </c>
      <c r="I843" s="929" t="str">
        <f t="shared" si="580"/>
        <v>Line
Professional</v>
      </c>
      <c r="J843" s="929" t="str">
        <f t="shared" si="581"/>
        <v>State Plan, Healthy Michigan, EPSDT</v>
      </c>
      <c r="K843" s="979" t="str">
        <f t="shared" si="582"/>
        <v/>
      </c>
      <c r="L843" s="979" t="str">
        <f t="shared" si="583"/>
        <v>When/how to report encounter:
-Face-to-face with beneficiary
Allocating and reporting costs:
-Cost of indirect activity
-Cost if staff provide multiple services</v>
      </c>
      <c r="M843" s="929" t="str">
        <f t="shared" si="584"/>
        <v>ST - Related to Trauma or Injury</v>
      </c>
      <c r="N843" s="929" t="str">
        <f t="shared" si="585"/>
        <v xml:space="preserve"> </v>
      </c>
    </row>
    <row r="844" spans="1:14" ht="71.25" customHeight="1">
      <c r="A844" s="801">
        <v>97803</v>
      </c>
      <c r="B844" s="729" t="s">
        <v>130</v>
      </c>
      <c r="C844" s="771" t="s">
        <v>256</v>
      </c>
      <c r="D844" s="968" t="s">
        <v>497</v>
      </c>
      <c r="E844" s="797" t="s">
        <v>2281</v>
      </c>
      <c r="F844" s="514" t="s">
        <v>2277</v>
      </c>
      <c r="G844" s="514" t="s">
        <v>2280</v>
      </c>
      <c r="H844" s="519" t="s">
        <v>1825</v>
      </c>
      <c r="I844" s="704" t="s">
        <v>148</v>
      </c>
      <c r="J844" s="704" t="s">
        <v>129</v>
      </c>
      <c r="K844" s="771" t="s">
        <v>1806</v>
      </c>
      <c r="L844" s="797" t="s">
        <v>2433</v>
      </c>
      <c r="M844" s="971" t="s">
        <v>2152</v>
      </c>
      <c r="N844" s="974" t="s">
        <v>1474</v>
      </c>
    </row>
    <row r="845" spans="1:14" ht="72.75" customHeight="1">
      <c r="A845" s="802">
        <v>97803</v>
      </c>
      <c r="B845" s="966" t="s">
        <v>130</v>
      </c>
      <c r="C845" s="967" t="s">
        <v>256</v>
      </c>
      <c r="D845" s="969" t="s">
        <v>497</v>
      </c>
      <c r="E845" s="970" t="s">
        <v>2281</v>
      </c>
      <c r="F845" s="348" t="s">
        <v>2278</v>
      </c>
      <c r="G845" s="515" t="s">
        <v>693</v>
      </c>
      <c r="H845" s="515" t="s">
        <v>1825</v>
      </c>
      <c r="I845" s="735" t="s">
        <v>148</v>
      </c>
      <c r="J845" s="735" t="s">
        <v>129</v>
      </c>
      <c r="K845" s="967" t="s">
        <v>1806</v>
      </c>
      <c r="L845" s="970" t="s">
        <v>2433</v>
      </c>
      <c r="M845" s="972" t="str">
        <f>M844</f>
        <v>ST - Related to Trauma or Injury
WX - LOCUS Assessment</v>
      </c>
      <c r="N845" s="975" t="s">
        <v>1474</v>
      </c>
    </row>
    <row r="846" spans="1:14" ht="72.75" customHeight="1">
      <c r="A846" s="802">
        <f>A845</f>
        <v>97803</v>
      </c>
      <c r="B846" s="966" t="str">
        <f>B845</f>
        <v>Assessments
Health Psychiatric
Evaluation Psychological
testing Other assessments, tests</v>
      </c>
      <c r="C846" s="967" t="str">
        <f>C845</f>
        <v>Nutrition assessments</v>
      </c>
      <c r="D846" s="969" t="str">
        <f>D845</f>
        <v>Refer to code descriptions – some are per 15 minutes, some per encounter
DT:
97803=40/day</v>
      </c>
      <c r="E846" s="970" t="str">
        <f>E845</f>
        <v>Dietician or nutritionist (operating within scope of practice)</v>
      </c>
      <c r="F846" s="478" t="s">
        <v>2278</v>
      </c>
      <c r="G846" s="478" t="s">
        <v>694</v>
      </c>
      <c r="H846" s="478" t="str">
        <f>H845</f>
        <v>Psychiatric Services - Med Clinic</v>
      </c>
      <c r="I846" s="735" t="str">
        <f t="shared" ref="I846:M846" si="586">I845</f>
        <v>Line
Professional</v>
      </c>
      <c r="J846" s="735" t="str">
        <f t="shared" si="586"/>
        <v>State Plan, Healthy Michigan, EPSDT</v>
      </c>
      <c r="K846" s="967" t="str">
        <f t="shared" si="586"/>
        <v/>
      </c>
      <c r="L846" s="970" t="str">
        <f t="shared" si="586"/>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846" s="972" t="str">
        <f t="shared" si="586"/>
        <v>ST - Related to Trauma or Injury
WX - LOCUS Assessment</v>
      </c>
      <c r="N846" s="975"/>
    </row>
    <row r="847" spans="1:14" ht="77.25" customHeight="1">
      <c r="A847" s="802">
        <f>A844</f>
        <v>97803</v>
      </c>
      <c r="B847" s="730" t="str">
        <f>B844</f>
        <v>Assessments
Health Psychiatric
Evaluation Psychological
testing Other assessments, tests</v>
      </c>
      <c r="C847" s="772" t="str">
        <f>C844</f>
        <v>Nutrition assessments</v>
      </c>
      <c r="D847" s="842" t="s">
        <v>497</v>
      </c>
      <c r="E847" s="772" t="str">
        <f>E844</f>
        <v>Dietician or nutritionist (operating within scope of practice)</v>
      </c>
      <c r="F847" s="478" t="s">
        <v>2278</v>
      </c>
      <c r="G847" s="478" t="s">
        <v>695</v>
      </c>
      <c r="H847" s="478" t="s">
        <v>1825</v>
      </c>
      <c r="I847" s="713" t="str">
        <f>I844</f>
        <v>Line
Professional</v>
      </c>
      <c r="J847" s="713" t="str">
        <f>J844</f>
        <v>State Plan, Healthy Michigan, EPSDT</v>
      </c>
      <c r="K847" s="772" t="s">
        <v>1806</v>
      </c>
      <c r="L847" s="772" t="s">
        <v>690</v>
      </c>
      <c r="M847" s="973" t="str">
        <f>M845</f>
        <v>ST - Related to Trauma or Injury
WX - LOCUS Assessment</v>
      </c>
      <c r="N847" s="973" t="str">
        <f>N844</f>
        <v xml:space="preserve"> </v>
      </c>
    </row>
    <row r="848" spans="1:14" ht="68.25" customHeight="1">
      <c r="A848" s="802">
        <f t="shared" ref="A848:A852" si="587">A847</f>
        <v>97803</v>
      </c>
      <c r="B848" s="976" t="s">
        <v>313</v>
      </c>
      <c r="C848" s="977" t="s">
        <v>314</v>
      </c>
      <c r="D848" s="980" t="s">
        <v>497</v>
      </c>
      <c r="E848" s="981" t="s">
        <v>2283</v>
      </c>
      <c r="F848" s="571" t="s">
        <v>2277</v>
      </c>
      <c r="G848" s="571" t="s">
        <v>2280</v>
      </c>
      <c r="H848" s="551" t="s">
        <v>1825</v>
      </c>
      <c r="I848" s="980" t="s">
        <v>148</v>
      </c>
      <c r="J848" s="980" t="s">
        <v>129</v>
      </c>
      <c r="K848" s="977" t="s">
        <v>1806</v>
      </c>
      <c r="L848" s="977" t="s">
        <v>501</v>
      </c>
      <c r="M848" s="980" t="s">
        <v>1474</v>
      </c>
      <c r="N848" s="980" t="s">
        <v>1474</v>
      </c>
    </row>
    <row r="849" spans="1:15" ht="57.75" customHeight="1">
      <c r="A849" s="802">
        <f t="shared" si="587"/>
        <v>97803</v>
      </c>
      <c r="B849" s="838" t="str">
        <f>B848</f>
        <v>Health Services</v>
      </c>
      <c r="C849" s="978" t="str">
        <f>C848</f>
        <v>medical nutrition therapy</v>
      </c>
      <c r="D849" s="928" t="str">
        <f>D848</f>
        <v>Refer to code descriptions – some are per 15 minutes, some per encounter
DT:
97803=40/day</v>
      </c>
      <c r="E849" s="978" t="str">
        <f>E848</f>
        <v>Registered nurse, nurse practitioner, clinical nurse specialist, dietician, or licensed physician’s assistant according to their scope of practice.</v>
      </c>
      <c r="F849" s="515" t="s">
        <v>590</v>
      </c>
      <c r="G849" s="515" t="s">
        <v>693</v>
      </c>
      <c r="H849" s="515" t="s">
        <v>1825</v>
      </c>
      <c r="I849" s="928" t="str">
        <f>I848</f>
        <v>Line
Professional</v>
      </c>
      <c r="J849" s="928" t="str">
        <f>J848</f>
        <v>State Plan, Healthy Michigan, EPSDT</v>
      </c>
      <c r="K849" s="978" t="s">
        <v>1806</v>
      </c>
      <c r="L849" s="978" t="s">
        <v>501</v>
      </c>
      <c r="M849" s="928" t="str">
        <f>M848</f>
        <v xml:space="preserve"> </v>
      </c>
      <c r="N849" s="928" t="str">
        <f>N848</f>
        <v xml:space="preserve"> </v>
      </c>
    </row>
    <row r="850" spans="1:15" ht="49.5" customHeight="1">
      <c r="A850" s="802">
        <f t="shared" si="587"/>
        <v>97803</v>
      </c>
      <c r="B850" s="838" t="str">
        <f t="shared" ref="B850:B852" si="588">B849</f>
        <v>Health Services</v>
      </c>
      <c r="C850" s="978" t="str">
        <f t="shared" ref="C850:C852" si="589">C849</f>
        <v>medical nutrition therapy</v>
      </c>
      <c r="D850" s="928" t="str">
        <f t="shared" ref="D850:D852" si="590">D849</f>
        <v>Refer to code descriptions – some are per 15 minutes, some per encounter
DT:
97803=40/day</v>
      </c>
      <c r="E850" s="978" t="str">
        <f t="shared" ref="E850:E852" si="591">E849</f>
        <v>Registered nurse, nurse practitioner, clinical nurse specialist, dietician, or licensed physician’s assistant according to their scope of practice.</v>
      </c>
      <c r="F850" s="285" t="s">
        <v>140</v>
      </c>
      <c r="G850" s="285" t="s">
        <v>703</v>
      </c>
      <c r="H850" s="551" t="s">
        <v>1825</v>
      </c>
      <c r="I850" s="928" t="str">
        <f t="shared" ref="I850:I852" si="592">I849</f>
        <v>Line
Professional</v>
      </c>
      <c r="J850" s="928" t="str">
        <f t="shared" ref="J850:J852" si="593">J849</f>
        <v>State Plan, Healthy Michigan, EPSDT</v>
      </c>
      <c r="K850" s="978" t="str">
        <f t="shared" ref="K850:K852" si="594">K849</f>
        <v/>
      </c>
      <c r="L850" s="978" t="str">
        <f t="shared" ref="L850:L852" si="595">L849</f>
        <v>When/how to report encounter:
-Face-to-face with beneficiary
Allocating and reporting costs:
-Cost of indirect activity
-Cost if staff provide multiple services</v>
      </c>
      <c r="M850" s="928" t="str">
        <f t="shared" ref="M850:M852" si="596">M849</f>
        <v xml:space="preserve"> </v>
      </c>
      <c r="N850" s="928" t="str">
        <f t="shared" ref="N850:N852" si="597">N849</f>
        <v xml:space="preserve"> </v>
      </c>
    </row>
    <row r="851" spans="1:15" ht="76.349999999999994" customHeight="1">
      <c r="A851" s="802">
        <f t="shared" si="587"/>
        <v>97803</v>
      </c>
      <c r="B851" s="838" t="str">
        <f t="shared" si="588"/>
        <v>Health Services</v>
      </c>
      <c r="C851" s="978" t="str">
        <f t="shared" si="589"/>
        <v>medical nutrition therapy</v>
      </c>
      <c r="D851" s="928" t="str">
        <f t="shared" si="590"/>
        <v>Refer to code descriptions – some are per 15 minutes, some per encounter
DT:
97803=40/day</v>
      </c>
      <c r="E851" s="978" t="str">
        <f t="shared" si="591"/>
        <v>Registered nurse, nurse practitioner, clinical nurse specialist, dietician, or licensed physician’s assistant according to their scope of practice.</v>
      </c>
      <c r="F851" s="285" t="s">
        <v>600</v>
      </c>
      <c r="G851" s="285" t="s">
        <v>703</v>
      </c>
      <c r="H851" s="551" t="s">
        <v>1825</v>
      </c>
      <c r="I851" s="928" t="str">
        <f t="shared" si="592"/>
        <v>Line
Professional</v>
      </c>
      <c r="J851" s="928" t="str">
        <f t="shared" si="593"/>
        <v>State Plan, Healthy Michigan, EPSDT</v>
      </c>
      <c r="K851" s="978" t="str">
        <f t="shared" si="594"/>
        <v/>
      </c>
      <c r="L851" s="978" t="str">
        <f t="shared" si="595"/>
        <v>When/how to report encounter:
-Face-to-face with beneficiary
Allocating and reporting costs:
-Cost of indirect activity
-Cost if staff provide multiple services</v>
      </c>
      <c r="M851" s="928" t="str">
        <f t="shared" si="596"/>
        <v xml:space="preserve"> </v>
      </c>
      <c r="N851" s="928" t="str">
        <f t="shared" si="597"/>
        <v xml:space="preserve"> </v>
      </c>
    </row>
    <row r="852" spans="1:15" ht="57.75" customHeight="1" thickBot="1">
      <c r="A852" s="803">
        <f t="shared" si="587"/>
        <v>97803</v>
      </c>
      <c r="B852" s="839" t="str">
        <f t="shared" si="588"/>
        <v>Health Services</v>
      </c>
      <c r="C852" s="979" t="str">
        <f t="shared" si="589"/>
        <v>medical nutrition therapy</v>
      </c>
      <c r="D852" s="929" t="str">
        <f t="shared" si="590"/>
        <v>Refer to code descriptions – some are per 15 minutes, some per encounter
DT:
97803=40/day</v>
      </c>
      <c r="E852" s="979" t="str">
        <f t="shared" si="591"/>
        <v>Registered nurse, nurse practitioner, clinical nurse specialist, dietician, or licensed physician’s assistant according to their scope of practice.</v>
      </c>
      <c r="F852" s="283" t="s">
        <v>149</v>
      </c>
      <c r="G852" s="283" t="s">
        <v>703</v>
      </c>
      <c r="H852" s="534" t="s">
        <v>1825</v>
      </c>
      <c r="I852" s="929" t="str">
        <f t="shared" si="592"/>
        <v>Line
Professional</v>
      </c>
      <c r="J852" s="929" t="str">
        <f t="shared" si="593"/>
        <v>State Plan, Healthy Michigan, EPSDT</v>
      </c>
      <c r="K852" s="979" t="str">
        <f t="shared" si="594"/>
        <v/>
      </c>
      <c r="L852" s="979" t="str">
        <f t="shared" si="595"/>
        <v>When/how to report encounter:
-Face-to-face with beneficiary
Allocating and reporting costs:
-Cost of indirect activity
-Cost if staff provide multiple services</v>
      </c>
      <c r="M852" s="929" t="str">
        <f t="shared" si="596"/>
        <v xml:space="preserve"> </v>
      </c>
      <c r="N852" s="929" t="str">
        <f t="shared" si="597"/>
        <v xml:space="preserve"> </v>
      </c>
    </row>
    <row r="853" spans="1:15" s="38" customFormat="1" ht="76.349999999999994" customHeight="1">
      <c r="A853" s="801">
        <v>97804</v>
      </c>
      <c r="B853" s="837" t="s">
        <v>313</v>
      </c>
      <c r="C853" s="982" t="s">
        <v>1955</v>
      </c>
      <c r="D853" s="983" t="s">
        <v>1769</v>
      </c>
      <c r="E853" s="986" t="s">
        <v>2283</v>
      </c>
      <c r="F853" s="571" t="s">
        <v>2277</v>
      </c>
      <c r="G853" s="571" t="s">
        <v>2280</v>
      </c>
      <c r="H853" s="551" t="s">
        <v>1825</v>
      </c>
      <c r="I853" s="983" t="s">
        <v>148</v>
      </c>
      <c r="J853" s="983" t="s">
        <v>129</v>
      </c>
      <c r="K853" s="989" t="s">
        <v>1806</v>
      </c>
      <c r="L853" s="989" t="s">
        <v>501</v>
      </c>
      <c r="M853" s="643" t="s">
        <v>2147</v>
      </c>
      <c r="N853" s="983" t="s">
        <v>1474</v>
      </c>
      <c r="O853" s="34"/>
    </row>
    <row r="854" spans="1:15" s="38" customFormat="1" ht="76.349999999999994" customHeight="1">
      <c r="A854" s="802">
        <f t="shared" ref="A854:A856" si="598">A853</f>
        <v>97804</v>
      </c>
      <c r="B854" s="838" t="str">
        <f t="shared" ref="B854:B856" si="599">B853</f>
        <v>Health Services</v>
      </c>
      <c r="C854" s="978" t="str">
        <f t="shared" ref="C854:C856" si="600">C853</f>
        <v>Medical nutrition therapy</v>
      </c>
      <c r="D854" s="984" t="str">
        <f t="shared" ref="D854:D856" si="601">D853</f>
        <v>Refer to code descriptions – 20/day</v>
      </c>
      <c r="E854" s="987" t="str">
        <f t="shared" ref="E854:E856" si="602">E853</f>
        <v>Registered nurse, nurse practitioner, clinical nurse specialist, dietician, or licensed physician’s assistant according to their scope of practice.</v>
      </c>
      <c r="F854" s="281" t="s">
        <v>140</v>
      </c>
      <c r="G854" s="281" t="s">
        <v>703</v>
      </c>
      <c r="H854" s="515" t="s">
        <v>1825</v>
      </c>
      <c r="I854" s="984" t="str">
        <f t="shared" ref="I854:I856" si="603">I853</f>
        <v>Line
Professional</v>
      </c>
      <c r="J854" s="984" t="str">
        <f t="shared" ref="J854:J856" si="604">J853</f>
        <v>State Plan, Healthy Michigan, EPSDT</v>
      </c>
      <c r="K854" s="987" t="str">
        <f t="shared" ref="K854:K856" si="605">K853</f>
        <v/>
      </c>
      <c r="L854" s="987" t="str">
        <f t="shared" ref="L854:L856" si="606">L853</f>
        <v>When/how to report encounter:
-Face-to-face with beneficiary
Allocating and reporting costs:
-Cost of indirect activity
-Cost if staff provide multiple services</v>
      </c>
      <c r="M854" s="990" t="str">
        <f>M853</f>
        <v xml:space="preserve"> ST - Related to Trauma or Injury
UN - Two patients served
UP - Three patients served
UQ - Four patients served
UR - Five patients served
US - Six or more patients served</v>
      </c>
      <c r="N854" s="984" t="str">
        <f t="shared" ref="N854:N856" si="607">N853</f>
        <v xml:space="preserve"> </v>
      </c>
      <c r="O854" s="34"/>
    </row>
    <row r="855" spans="1:15" s="41" customFormat="1" ht="64.5" customHeight="1">
      <c r="A855" s="802">
        <f t="shared" si="598"/>
        <v>97804</v>
      </c>
      <c r="B855" s="838" t="str">
        <f t="shared" si="599"/>
        <v>Health Services</v>
      </c>
      <c r="C855" s="978" t="str">
        <f t="shared" si="600"/>
        <v>Medical nutrition therapy</v>
      </c>
      <c r="D855" s="984" t="str">
        <f t="shared" si="601"/>
        <v>Refer to code descriptions – 20/day</v>
      </c>
      <c r="E855" s="987" t="str">
        <f t="shared" si="602"/>
        <v>Registered nurse, nurse practitioner, clinical nurse specialist, dietician, or licensed physician’s assistant according to their scope of practice.</v>
      </c>
      <c r="F855" s="281" t="s">
        <v>600</v>
      </c>
      <c r="G855" s="281" t="s">
        <v>703</v>
      </c>
      <c r="H855" s="515" t="s">
        <v>1825</v>
      </c>
      <c r="I855" s="984" t="str">
        <f t="shared" si="603"/>
        <v>Line
Professional</v>
      </c>
      <c r="J855" s="984" t="str">
        <f t="shared" si="604"/>
        <v>State Plan, Healthy Michigan, EPSDT</v>
      </c>
      <c r="K855" s="987" t="str">
        <f t="shared" si="605"/>
        <v/>
      </c>
      <c r="L855" s="987" t="str">
        <f t="shared" si="606"/>
        <v>When/how to report encounter:
-Face-to-face with beneficiary
Allocating and reporting costs:
-Cost of indirect activity
-Cost if staff provide multiple services</v>
      </c>
      <c r="M855" s="990" t="str">
        <f>M854</f>
        <v xml:space="preserve"> ST - Related to Trauma or Injury
UN - Two patients served
UP - Three patients served
UQ - Four patients served
UR - Five patients served
US - Six or more patients served</v>
      </c>
      <c r="N855" s="984" t="str">
        <f t="shared" si="607"/>
        <v xml:space="preserve"> </v>
      </c>
      <c r="O855" s="34"/>
    </row>
    <row r="856" spans="1:15" s="41" customFormat="1" ht="57.75" customHeight="1" thickBot="1">
      <c r="A856" s="803">
        <f t="shared" si="598"/>
        <v>97804</v>
      </c>
      <c r="B856" s="839" t="str">
        <f t="shared" si="599"/>
        <v>Health Services</v>
      </c>
      <c r="C856" s="979" t="str">
        <f t="shared" si="600"/>
        <v>Medical nutrition therapy</v>
      </c>
      <c r="D856" s="985" t="str">
        <f t="shared" si="601"/>
        <v>Refer to code descriptions – 20/day</v>
      </c>
      <c r="E856" s="988" t="str">
        <f t="shared" si="602"/>
        <v>Registered nurse, nurse practitioner, clinical nurse specialist, dietician, or licensed physician’s assistant according to their scope of practice.</v>
      </c>
      <c r="F856" s="283" t="s">
        <v>149</v>
      </c>
      <c r="G856" s="283" t="s">
        <v>703</v>
      </c>
      <c r="H856" s="517" t="s">
        <v>1825</v>
      </c>
      <c r="I856" s="985" t="str">
        <f t="shared" si="603"/>
        <v>Line
Professional</v>
      </c>
      <c r="J856" s="985" t="str">
        <f t="shared" si="604"/>
        <v>State Plan, Healthy Michigan, EPSDT</v>
      </c>
      <c r="K856" s="988" t="str">
        <f t="shared" si="605"/>
        <v/>
      </c>
      <c r="L856" s="988" t="str">
        <f t="shared" si="606"/>
        <v>When/how to report encounter:
-Face-to-face with beneficiary
Allocating and reporting costs:
-Cost of indirect activity
-Cost if staff provide multiple services</v>
      </c>
      <c r="M856" s="991" t="str">
        <f>M855</f>
        <v xml:space="preserve"> ST - Related to Trauma or Injury
UN - Two patients served
UP - Three patients served
UQ - Four patients served
UR - Five patients served
US - Six or more patients served</v>
      </c>
      <c r="N856" s="985" t="str">
        <f t="shared" si="607"/>
        <v xml:space="preserve"> </v>
      </c>
      <c r="O856" s="34"/>
    </row>
    <row r="857" spans="1:15" s="41" customFormat="1" ht="51" customHeight="1">
      <c r="A857" s="790">
        <v>97810</v>
      </c>
      <c r="B857" s="805" t="s">
        <v>1073</v>
      </c>
      <c r="C857" s="673" t="s">
        <v>1071</v>
      </c>
      <c r="D857" s="711" t="s">
        <v>58</v>
      </c>
      <c r="E857" s="995" t="s">
        <v>1074</v>
      </c>
      <c r="F857" s="538" t="s">
        <v>577</v>
      </c>
      <c r="G857" s="538" t="s">
        <v>692</v>
      </c>
      <c r="H857" s="243" t="s">
        <v>625</v>
      </c>
      <c r="I857" s="997" t="s">
        <v>148</v>
      </c>
      <c r="J857" s="997" t="s">
        <v>1067</v>
      </c>
      <c r="K857" s="995" t="s">
        <v>1806</v>
      </c>
      <c r="L857" s="995" t="s">
        <v>1075</v>
      </c>
      <c r="M857" s="999" t="s">
        <v>1474</v>
      </c>
      <c r="N857" s="999" t="s">
        <v>705</v>
      </c>
      <c r="O857" s="34"/>
    </row>
    <row r="858" spans="1:15" s="41" customFormat="1" ht="36.75" customHeight="1">
      <c r="A858" s="790">
        <f t="shared" ref="A858:A860" si="608">A857</f>
        <v>97810</v>
      </c>
      <c r="B858" s="805" t="str">
        <f t="shared" ref="B858:B860" si="609">B857</f>
        <v>Substance Use Disorder: Acupuncture</v>
      </c>
      <c r="C858" s="673" t="str">
        <f t="shared" ref="C858:C860" si="610">C857</f>
        <v>Acupuncture, 1 or more needles, initial 15 minutes</v>
      </c>
      <c r="D858" s="711" t="str">
        <f t="shared" ref="D858:D860" si="611">D857</f>
        <v>Encounter</v>
      </c>
      <c r="E858" s="675" t="str">
        <f t="shared" ref="E858:E860" si="612">E857</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58" s="577" t="s">
        <v>1076</v>
      </c>
      <c r="G858" s="524" t="s">
        <v>693</v>
      </c>
      <c r="H858" s="538" t="s">
        <v>625</v>
      </c>
      <c r="I858" s="692" t="str">
        <f t="shared" ref="I858:I860" si="613">I857</f>
        <v>Line
Professional</v>
      </c>
      <c r="J858" s="692" t="str">
        <f t="shared" ref="J858:J860" si="614">J857</f>
        <v>Block Grant, PA2</v>
      </c>
      <c r="K858" s="675" t="s">
        <v>1806</v>
      </c>
      <c r="L858" s="675" t="str">
        <f>L857</f>
        <v>Adjunct and not covered service, but can be reported. 
The supervising physician needs not be 
trained in acupuncture nor be present when the procedure is performed.</v>
      </c>
      <c r="M858" s="692" t="str">
        <f t="shared" ref="M858:M860" si="615">M857</f>
        <v xml:space="preserve"> </v>
      </c>
      <c r="N858" s="692" t="str">
        <f t="shared" ref="N858:N860" si="616">N857</f>
        <v>SFY 22 - HF for SUD is removed
HD - Pregnant/Parenting Women's Program</v>
      </c>
      <c r="O858" s="34"/>
    </row>
    <row r="859" spans="1:15" s="41" customFormat="1" ht="36.75" customHeight="1">
      <c r="A859" s="790">
        <f t="shared" si="608"/>
        <v>97810</v>
      </c>
      <c r="B859" s="805" t="str">
        <f t="shared" si="609"/>
        <v>Substance Use Disorder: Acupuncture</v>
      </c>
      <c r="C859" s="673" t="str">
        <f t="shared" si="610"/>
        <v>Acupuncture, 1 or more needles, initial 15 minutes</v>
      </c>
      <c r="D859" s="711" t="str">
        <f t="shared" si="611"/>
        <v>Encounter</v>
      </c>
      <c r="E859" s="996" t="str">
        <f t="shared" si="612"/>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59" s="493" t="s">
        <v>1076</v>
      </c>
      <c r="G859" s="493" t="s">
        <v>694</v>
      </c>
      <c r="H859" s="487" t="s">
        <v>625</v>
      </c>
      <c r="I859" s="998" t="str">
        <f t="shared" si="613"/>
        <v>Line
Professional</v>
      </c>
      <c r="J859" s="998" t="str">
        <f t="shared" si="614"/>
        <v>Block Grant, PA2</v>
      </c>
      <c r="K859" s="996" t="s">
        <v>1806</v>
      </c>
      <c r="L859" s="996" t="str">
        <f>L858</f>
        <v>Adjunct and not covered service, but can be reported. 
The supervising physician needs not be 
trained in acupuncture nor be present when the procedure is performed.</v>
      </c>
      <c r="M859" s="998" t="str">
        <f t="shared" si="615"/>
        <v xml:space="preserve"> </v>
      </c>
      <c r="N859" s="998" t="str">
        <f t="shared" si="616"/>
        <v>SFY 22 - HF for SUD is removed
HD - Pregnant/Parenting Women's Program</v>
      </c>
      <c r="O859" s="34"/>
    </row>
    <row r="860" spans="1:15" s="41" customFormat="1" ht="36.75" customHeight="1">
      <c r="A860" s="790">
        <f t="shared" si="608"/>
        <v>97810</v>
      </c>
      <c r="B860" s="805" t="str">
        <f t="shared" si="609"/>
        <v>Substance Use Disorder: Acupuncture</v>
      </c>
      <c r="C860" s="673" t="str">
        <f t="shared" si="610"/>
        <v>Acupuncture, 1 or more needles, initial 15 minutes</v>
      </c>
      <c r="D860" s="711" t="str">
        <f t="shared" si="611"/>
        <v>Encounter</v>
      </c>
      <c r="E860" s="996" t="str">
        <f t="shared" si="612"/>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60" s="493" t="s">
        <v>1076</v>
      </c>
      <c r="G860" s="493" t="s">
        <v>695</v>
      </c>
      <c r="H860" s="487" t="s">
        <v>625</v>
      </c>
      <c r="I860" s="998" t="str">
        <f t="shared" si="613"/>
        <v>Line
Professional</v>
      </c>
      <c r="J860" s="998" t="str">
        <f t="shared" si="614"/>
        <v>Block Grant, PA2</v>
      </c>
      <c r="K860" s="996" t="s">
        <v>1806</v>
      </c>
      <c r="L860" s="996" t="str">
        <f>L859</f>
        <v>Adjunct and not covered service, but can be reported. 
The supervising physician needs not be 
trained in acupuncture nor be present when the procedure is performed.</v>
      </c>
      <c r="M860" s="998" t="str">
        <f t="shared" si="615"/>
        <v xml:space="preserve"> </v>
      </c>
      <c r="N860" s="998" t="str">
        <f t="shared" si="616"/>
        <v>SFY 22 - HF for SUD is removed
HD - Pregnant/Parenting Women's Program</v>
      </c>
      <c r="O860" s="34"/>
    </row>
    <row r="861" spans="1:15" s="41" customFormat="1" ht="57" customHeight="1" thickBot="1">
      <c r="A861" s="992">
        <f>A858</f>
        <v>97810</v>
      </c>
      <c r="B861" s="993" t="str">
        <f>B858</f>
        <v>Substance Use Disorder: Acupuncture</v>
      </c>
      <c r="C861" s="677" t="str">
        <f>C858</f>
        <v>Acupuncture, 1 or more needles, initial 15 minutes</v>
      </c>
      <c r="D861" s="994" t="str">
        <f>D858</f>
        <v>Encounter</v>
      </c>
      <c r="E861" s="676" t="str">
        <f>E858</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61" s="578" t="s">
        <v>1265</v>
      </c>
      <c r="G861" s="525" t="s">
        <v>700</v>
      </c>
      <c r="H861" s="528" t="s">
        <v>625</v>
      </c>
      <c r="I861" s="693" t="str">
        <f>I858</f>
        <v>Line
Professional</v>
      </c>
      <c r="J861" s="693" t="str">
        <f>J858</f>
        <v>Block Grant, PA2</v>
      </c>
      <c r="K861" s="676" t="s">
        <v>1806</v>
      </c>
      <c r="L861" s="676" t="str">
        <f>L860</f>
        <v>Adjunct and not covered service, but can be reported. 
The supervising physician needs not be 
trained in acupuncture nor be present when the procedure is performed.</v>
      </c>
      <c r="M861" s="693" t="str">
        <f>M858</f>
        <v xml:space="preserve"> </v>
      </c>
      <c r="N861" s="693" t="str">
        <f>N858</f>
        <v>SFY 22 - HF for SUD is removed
HD - Pregnant/Parenting Women's Program</v>
      </c>
      <c r="O861" s="34"/>
    </row>
    <row r="862" spans="1:15" s="38" customFormat="1" ht="39.75" customHeight="1">
      <c r="A862" s="790">
        <v>97811</v>
      </c>
      <c r="B862" s="805" t="s">
        <v>1073</v>
      </c>
      <c r="C862" s="673" t="s">
        <v>1072</v>
      </c>
      <c r="D862" s="711" t="s">
        <v>58</v>
      </c>
      <c r="E862" s="995" t="s">
        <v>1074</v>
      </c>
      <c r="F862" s="538" t="s">
        <v>577</v>
      </c>
      <c r="G862" s="538" t="s">
        <v>692</v>
      </c>
      <c r="H862" s="243" t="s">
        <v>625</v>
      </c>
      <c r="I862" s="997" t="s">
        <v>148</v>
      </c>
      <c r="J862" s="997" t="s">
        <v>1067</v>
      </c>
      <c r="K862" s="995" t="s">
        <v>1806</v>
      </c>
      <c r="L862" s="995" t="s">
        <v>1075</v>
      </c>
      <c r="M862" s="999" t="s">
        <v>1474</v>
      </c>
      <c r="N862" s="999" t="s">
        <v>705</v>
      </c>
      <c r="O862" s="34"/>
    </row>
    <row r="863" spans="1:15" s="38" customFormat="1" ht="38.25">
      <c r="A863" s="790">
        <v>97811</v>
      </c>
      <c r="B863" s="805" t="s">
        <v>1073</v>
      </c>
      <c r="C863" s="673" t="s">
        <v>1072</v>
      </c>
      <c r="D863" s="711" t="s">
        <v>58</v>
      </c>
      <c r="E863" s="675" t="s">
        <v>1074</v>
      </c>
      <c r="F863" s="577" t="s">
        <v>1076</v>
      </c>
      <c r="G863" s="524" t="s">
        <v>694</v>
      </c>
      <c r="H863" s="538" t="s">
        <v>625</v>
      </c>
      <c r="I863" s="692" t="s">
        <v>148</v>
      </c>
      <c r="J863" s="692" t="s">
        <v>1067</v>
      </c>
      <c r="K863" s="675" t="s">
        <v>1806</v>
      </c>
      <c r="L863" s="675" t="str">
        <f>L862</f>
        <v>Adjunct and not covered service, but can be reported. 
The supervising physician needs not be 
trained in acupuncture nor be present when the procedure is performed.</v>
      </c>
      <c r="M863" s="692" t="s">
        <v>1474</v>
      </c>
      <c r="N863" s="692" t="s">
        <v>705</v>
      </c>
      <c r="O863" s="34"/>
    </row>
    <row r="864" spans="1:15" s="38" customFormat="1" ht="38.25">
      <c r="A864" s="790">
        <v>97811</v>
      </c>
      <c r="B864" s="805" t="s">
        <v>1073</v>
      </c>
      <c r="C864" s="673" t="s">
        <v>1072</v>
      </c>
      <c r="D864" s="711" t="s">
        <v>58</v>
      </c>
      <c r="E864" s="996" t="s">
        <v>1074</v>
      </c>
      <c r="F864" s="493" t="s">
        <v>1076</v>
      </c>
      <c r="G864" s="493" t="s">
        <v>695</v>
      </c>
      <c r="H864" s="487" t="s">
        <v>625</v>
      </c>
      <c r="I864" s="998" t="s">
        <v>148</v>
      </c>
      <c r="J864" s="998" t="s">
        <v>1067</v>
      </c>
      <c r="K864" s="996" t="s">
        <v>1806</v>
      </c>
      <c r="L864" s="996" t="str">
        <f>L863</f>
        <v>Adjunct and not covered service, but can be reported. 
The supervising physician needs not be 
trained in acupuncture nor be present when the procedure is performed.</v>
      </c>
      <c r="M864" s="998" t="s">
        <v>1474</v>
      </c>
      <c r="N864" s="998" t="s">
        <v>705</v>
      </c>
      <c r="O864" s="34"/>
    </row>
    <row r="865" spans="1:15" s="38" customFormat="1" ht="38.25" customHeight="1">
      <c r="A865" s="790">
        <f>A862</f>
        <v>97811</v>
      </c>
      <c r="B865" s="805" t="str">
        <f>B862</f>
        <v>Substance Use Disorder: Acupuncture</v>
      </c>
      <c r="C865" s="673" t="str">
        <f>C862</f>
        <v>97811 - Acupuncture, 1 or more needles, each additional 15 minutes.</v>
      </c>
      <c r="D865" s="711" t="str">
        <f>D862</f>
        <v>Encounter</v>
      </c>
      <c r="E865" s="996" t="str">
        <f>E862</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65" s="493" t="s">
        <v>1076</v>
      </c>
      <c r="G865" s="493" t="s">
        <v>693</v>
      </c>
      <c r="H865" s="487" t="s">
        <v>625</v>
      </c>
      <c r="I865" s="998" t="str">
        <f>I862</f>
        <v>Line
Professional</v>
      </c>
      <c r="J865" s="998" t="str">
        <f>J862</f>
        <v>Block Grant, PA2</v>
      </c>
      <c r="K865" s="996" t="s">
        <v>1806</v>
      </c>
      <c r="L865" s="996" t="str">
        <f>L864</f>
        <v>Adjunct and not covered service, but can be reported. 
The supervising physician needs not be 
trained in acupuncture nor be present when the procedure is performed.</v>
      </c>
      <c r="M865" s="998" t="str">
        <f>M862</f>
        <v xml:space="preserve"> </v>
      </c>
      <c r="N865" s="998" t="str">
        <f>N862</f>
        <v>SFY 22 - HF for SUD is removed
HD - Pregnant/Parenting Women's Program</v>
      </c>
      <c r="O865" s="34"/>
    </row>
    <row r="866" spans="1:15" s="38" customFormat="1" ht="59.25" customHeight="1" thickBot="1">
      <c r="A866" s="992">
        <f t="shared" ref="A866" si="617">A865</f>
        <v>97811</v>
      </c>
      <c r="B866" s="993" t="str">
        <f t="shared" ref="B866" si="618">B865</f>
        <v>Substance Use Disorder: Acupuncture</v>
      </c>
      <c r="C866" s="677" t="str">
        <f t="shared" ref="C866" si="619">C865</f>
        <v>97811 - Acupuncture, 1 or more needles, each additional 15 minutes.</v>
      </c>
      <c r="D866" s="994" t="str">
        <f t="shared" ref="D866" si="620">D865</f>
        <v>Encounter</v>
      </c>
      <c r="E866" s="676" t="str">
        <f t="shared" ref="E866" si="621">E865</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66" s="578" t="s">
        <v>1265</v>
      </c>
      <c r="G866" s="525" t="s">
        <v>700</v>
      </c>
      <c r="H866" s="528" t="s">
        <v>625</v>
      </c>
      <c r="I866" s="693" t="str">
        <f t="shared" ref="I866" si="622">I865</f>
        <v>Line
Professional</v>
      </c>
      <c r="J866" s="693" t="str">
        <f t="shared" ref="J866" si="623">J865</f>
        <v>Block Grant, PA2</v>
      </c>
      <c r="K866" s="676" t="s">
        <v>1806</v>
      </c>
      <c r="L866" s="676" t="str">
        <f>L865</f>
        <v>Adjunct and not covered service, but can be reported. 
The supervising physician needs not be 
trained in acupuncture nor be present when the procedure is performed.</v>
      </c>
      <c r="M866" s="693" t="str">
        <f t="shared" ref="M866" si="624">M865</f>
        <v xml:space="preserve"> </v>
      </c>
      <c r="N866" s="693" t="str">
        <f t="shared" ref="N866" si="625">N865</f>
        <v>SFY 22 - HF for SUD is removed
HD - Pregnant/Parenting Women's Program</v>
      </c>
      <c r="O866" s="34"/>
    </row>
    <row r="867" spans="1:15" s="38" customFormat="1" ht="26.25" customHeight="1">
      <c r="A867" s="1000">
        <v>98966</v>
      </c>
      <c r="B867" s="1000" t="s">
        <v>2528</v>
      </c>
      <c r="C867" s="1003" t="s">
        <v>2529</v>
      </c>
      <c r="D867" s="1006" t="s">
        <v>58</v>
      </c>
      <c r="E867" s="1003" t="s">
        <v>2543</v>
      </c>
      <c r="F867" s="495" t="s">
        <v>134</v>
      </c>
      <c r="G867" s="495" t="s">
        <v>698</v>
      </c>
      <c r="H867" s="495" t="s">
        <v>625</v>
      </c>
      <c r="I867" s="1006" t="s">
        <v>148</v>
      </c>
      <c r="J867" s="1006" t="s">
        <v>129</v>
      </c>
      <c r="K867" s="1006"/>
      <c r="L867" s="1003"/>
      <c r="M867" s="1006"/>
      <c r="N867" s="1006"/>
      <c r="O867" s="34"/>
    </row>
    <row r="868" spans="1:15" s="38" customFormat="1" ht="35.25" customHeight="1">
      <c r="A868" s="1001">
        <f t="shared" ref="A868:E871" si="626">A867</f>
        <v>98966</v>
      </c>
      <c r="B868" s="1001" t="str">
        <f t="shared" si="626"/>
        <v>Telephone Assessment and Management Service</v>
      </c>
      <c r="C868" s="1004" t="str">
        <f t="shared" si="62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68" s="1007" t="str">
        <f t="shared" si="626"/>
        <v>Encounter</v>
      </c>
      <c r="E868" s="1004" t="str">
        <f t="shared" si="626"/>
        <v>Psychologist, master’s social worker, licensed professional counselor, or marriage and family therapist</v>
      </c>
      <c r="F868" s="494" t="s">
        <v>134</v>
      </c>
      <c r="G868" s="494" t="s">
        <v>695</v>
      </c>
      <c r="H868" s="494" t="s">
        <v>625</v>
      </c>
      <c r="I868" s="1007" t="str">
        <f t="shared" ref="I868:J871" si="627">I867</f>
        <v>Line
Professional</v>
      </c>
      <c r="J868" s="1007" t="str">
        <f t="shared" si="627"/>
        <v>State Plan, Healthy Michigan, EPSDT</v>
      </c>
      <c r="K868" s="1007"/>
      <c r="L868" s="1004"/>
      <c r="M868" s="1007"/>
      <c r="N868" s="1007"/>
      <c r="O868" s="34"/>
    </row>
    <row r="869" spans="1:15" s="38" customFormat="1" ht="33.75" customHeight="1">
      <c r="A869" s="1001">
        <f t="shared" si="626"/>
        <v>98966</v>
      </c>
      <c r="B869" s="1001" t="str">
        <f t="shared" si="626"/>
        <v>Telephone Assessment and Management Service</v>
      </c>
      <c r="C869" s="1004" t="str">
        <f t="shared" si="62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69" s="1007" t="str">
        <f t="shared" si="626"/>
        <v>Encounter</v>
      </c>
      <c r="E869" s="1004" t="str">
        <f t="shared" si="626"/>
        <v>Psychologist, master’s social worker, licensed professional counselor, or marriage and family therapist</v>
      </c>
      <c r="F869" s="478" t="s">
        <v>141</v>
      </c>
      <c r="G869" s="478" t="s">
        <v>697</v>
      </c>
      <c r="H869" s="478" t="s">
        <v>625</v>
      </c>
      <c r="I869" s="1007" t="str">
        <f t="shared" si="627"/>
        <v>Line
Professional</v>
      </c>
      <c r="J869" s="1007" t="str">
        <f t="shared" si="627"/>
        <v>State Plan, Healthy Michigan, EPSDT</v>
      </c>
      <c r="K869" s="1007"/>
      <c r="L869" s="1004"/>
      <c r="M869" s="1007"/>
      <c r="N869" s="1007"/>
      <c r="O869" s="34"/>
    </row>
    <row r="870" spans="1:15" s="38" customFormat="1" ht="30.75" customHeight="1">
      <c r="A870" s="1001">
        <f t="shared" si="626"/>
        <v>98966</v>
      </c>
      <c r="B870" s="1001" t="str">
        <f t="shared" si="626"/>
        <v>Telephone Assessment and Management Service</v>
      </c>
      <c r="C870" s="1004" t="str">
        <f t="shared" si="62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70" s="1007" t="str">
        <f t="shared" si="626"/>
        <v>Encounter</v>
      </c>
      <c r="E870" s="1004" t="str">
        <f t="shared" si="626"/>
        <v>Psychologist, master’s social worker, licensed professional counselor, or marriage and family therapist</v>
      </c>
      <c r="F870" s="478" t="s">
        <v>143</v>
      </c>
      <c r="G870" s="478" t="s">
        <v>697</v>
      </c>
      <c r="H870" s="478" t="s">
        <v>625</v>
      </c>
      <c r="I870" s="1007" t="str">
        <f t="shared" si="627"/>
        <v>Line
Professional</v>
      </c>
      <c r="J870" s="1007" t="str">
        <f t="shared" si="627"/>
        <v>State Plan, Healthy Michigan, EPSDT</v>
      </c>
      <c r="K870" s="1007"/>
      <c r="L870" s="1004"/>
      <c r="M870" s="1007"/>
      <c r="N870" s="1007"/>
      <c r="O870" s="34"/>
    </row>
    <row r="871" spans="1:15" s="38" customFormat="1" ht="87.75" customHeight="1" thickBot="1">
      <c r="A871" s="1002">
        <f t="shared" si="626"/>
        <v>98966</v>
      </c>
      <c r="B871" s="1002" t="str">
        <f t="shared" si="626"/>
        <v>Telephone Assessment and Management Service</v>
      </c>
      <c r="C871" s="1005" t="str">
        <f t="shared" si="62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71" s="1008" t="str">
        <f t="shared" si="626"/>
        <v>Encounter</v>
      </c>
      <c r="E871" s="1005" t="str">
        <f t="shared" si="626"/>
        <v>Psychologist, master’s social worker, licensed professional counselor, or marriage and family therapist</v>
      </c>
      <c r="F871" s="533" t="s">
        <v>144</v>
      </c>
      <c r="G871" s="533" t="s">
        <v>694</v>
      </c>
      <c r="H871" s="533" t="s">
        <v>625</v>
      </c>
      <c r="I871" s="1008" t="str">
        <f t="shared" si="627"/>
        <v>Line
Professional</v>
      </c>
      <c r="J871" s="1008" t="str">
        <f t="shared" si="627"/>
        <v>State Plan, Healthy Michigan, EPSDT</v>
      </c>
      <c r="K871" s="1008"/>
      <c r="L871" s="1005"/>
      <c r="M871" s="1008"/>
      <c r="N871" s="1008"/>
      <c r="O871" s="34"/>
    </row>
    <row r="872" spans="1:15" s="38" customFormat="1" ht="44.25" customHeight="1">
      <c r="A872" s="1000">
        <v>98967</v>
      </c>
      <c r="B872" s="1000" t="s">
        <v>2528</v>
      </c>
      <c r="C872" s="1003" t="s">
        <v>2530</v>
      </c>
      <c r="D872" s="1006" t="s">
        <v>58</v>
      </c>
      <c r="E872" s="1003" t="s">
        <v>2543</v>
      </c>
      <c r="F872" s="495" t="s">
        <v>134</v>
      </c>
      <c r="G872" s="495" t="s">
        <v>698</v>
      </c>
      <c r="H872" s="495" t="s">
        <v>625</v>
      </c>
      <c r="I872" s="1006" t="s">
        <v>148</v>
      </c>
      <c r="J872" s="1006" t="s">
        <v>129</v>
      </c>
      <c r="K872" s="1006"/>
      <c r="L872" s="1003"/>
      <c r="M872" s="1006"/>
      <c r="N872" s="1006"/>
      <c r="O872" s="34"/>
    </row>
    <row r="873" spans="1:15" s="38" customFormat="1" ht="44.25" customHeight="1">
      <c r="A873" s="1001">
        <f t="shared" ref="A873:E876" si="628">A872</f>
        <v>98967</v>
      </c>
      <c r="B873" s="1001" t="str">
        <f t="shared" si="628"/>
        <v>Telephone Assessment and Management Service</v>
      </c>
      <c r="C873" s="1004" t="str">
        <f t="shared" si="62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73" s="1007" t="str">
        <f t="shared" si="628"/>
        <v>Encounter</v>
      </c>
      <c r="E873" s="1004" t="str">
        <f t="shared" si="628"/>
        <v>Psychologist, master’s social worker, licensed professional counselor, or marriage and family therapist</v>
      </c>
      <c r="F873" s="494" t="s">
        <v>134</v>
      </c>
      <c r="G873" s="494" t="s">
        <v>695</v>
      </c>
      <c r="H873" s="494" t="s">
        <v>625</v>
      </c>
      <c r="I873" s="1007" t="str">
        <f t="shared" ref="I873:J876" si="629">I872</f>
        <v>Line
Professional</v>
      </c>
      <c r="J873" s="1007" t="str">
        <f t="shared" si="629"/>
        <v>State Plan, Healthy Michigan, EPSDT</v>
      </c>
      <c r="K873" s="1007"/>
      <c r="L873" s="1004"/>
      <c r="M873" s="1007"/>
      <c r="N873" s="1007"/>
      <c r="O873" s="34"/>
    </row>
    <row r="874" spans="1:15" s="38" customFormat="1" ht="54.75" customHeight="1">
      <c r="A874" s="1001">
        <f t="shared" si="628"/>
        <v>98967</v>
      </c>
      <c r="B874" s="1001" t="str">
        <f t="shared" si="628"/>
        <v>Telephone Assessment and Management Service</v>
      </c>
      <c r="C874" s="1004" t="str">
        <f t="shared" si="62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74" s="1007" t="str">
        <f t="shared" si="628"/>
        <v>Encounter</v>
      </c>
      <c r="E874" s="1004" t="str">
        <f t="shared" si="628"/>
        <v>Psychologist, master’s social worker, licensed professional counselor, or marriage and family therapist</v>
      </c>
      <c r="F874" s="478" t="s">
        <v>141</v>
      </c>
      <c r="G874" s="478" t="s">
        <v>697</v>
      </c>
      <c r="H874" s="478" t="s">
        <v>625</v>
      </c>
      <c r="I874" s="1007" t="str">
        <f t="shared" si="629"/>
        <v>Line
Professional</v>
      </c>
      <c r="J874" s="1007" t="str">
        <f t="shared" si="629"/>
        <v>State Plan, Healthy Michigan, EPSDT</v>
      </c>
      <c r="K874" s="1007"/>
      <c r="L874" s="1004"/>
      <c r="M874" s="1007"/>
      <c r="N874" s="1007"/>
      <c r="O874" s="34"/>
    </row>
    <row r="875" spans="1:15" s="38" customFormat="1" ht="48" customHeight="1">
      <c r="A875" s="1001">
        <f t="shared" si="628"/>
        <v>98967</v>
      </c>
      <c r="B875" s="1001" t="str">
        <f t="shared" si="628"/>
        <v>Telephone Assessment and Management Service</v>
      </c>
      <c r="C875" s="1004" t="str">
        <f t="shared" si="62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75" s="1007" t="str">
        <f t="shared" si="628"/>
        <v>Encounter</v>
      </c>
      <c r="E875" s="1004" t="str">
        <f t="shared" si="628"/>
        <v>Psychologist, master’s social worker, licensed professional counselor, or marriage and family therapist</v>
      </c>
      <c r="F875" s="478" t="s">
        <v>143</v>
      </c>
      <c r="G875" s="478" t="s">
        <v>697</v>
      </c>
      <c r="H875" s="478" t="s">
        <v>625</v>
      </c>
      <c r="I875" s="1007" t="str">
        <f t="shared" si="629"/>
        <v>Line
Professional</v>
      </c>
      <c r="J875" s="1007" t="str">
        <f t="shared" si="629"/>
        <v>State Plan, Healthy Michigan, EPSDT</v>
      </c>
      <c r="K875" s="1007"/>
      <c r="L875" s="1004"/>
      <c r="M875" s="1007"/>
      <c r="N875" s="1007"/>
      <c r="O875" s="34"/>
    </row>
    <row r="876" spans="1:15" s="38" customFormat="1" ht="45.75" customHeight="1" thickBot="1">
      <c r="A876" s="1002">
        <f t="shared" si="628"/>
        <v>98967</v>
      </c>
      <c r="B876" s="1002" t="str">
        <f t="shared" si="628"/>
        <v>Telephone Assessment and Management Service</v>
      </c>
      <c r="C876" s="1005" t="str">
        <f t="shared" si="62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76" s="1008" t="str">
        <f t="shared" si="628"/>
        <v>Encounter</v>
      </c>
      <c r="E876" s="1005" t="str">
        <f t="shared" si="628"/>
        <v>Psychologist, master’s social worker, licensed professional counselor, or marriage and family therapist</v>
      </c>
      <c r="F876" s="533" t="s">
        <v>144</v>
      </c>
      <c r="G876" s="533" t="s">
        <v>694</v>
      </c>
      <c r="H876" s="533" t="s">
        <v>625</v>
      </c>
      <c r="I876" s="1008" t="str">
        <f>I875</f>
        <v>Line
Professional</v>
      </c>
      <c r="J876" s="1008" t="str">
        <f t="shared" si="629"/>
        <v>State Plan, Healthy Michigan, EPSDT</v>
      </c>
      <c r="K876" s="1008"/>
      <c r="L876" s="1005"/>
      <c r="M876" s="1008"/>
      <c r="N876" s="1008"/>
      <c r="O876" s="34"/>
    </row>
    <row r="877" spans="1:15" s="38" customFormat="1" ht="36" customHeight="1">
      <c r="A877" s="1000">
        <v>98968</v>
      </c>
      <c r="B877" s="1000" t="s">
        <v>2528</v>
      </c>
      <c r="C877" s="1003" t="s">
        <v>2531</v>
      </c>
      <c r="D877" s="1006" t="s">
        <v>58</v>
      </c>
      <c r="E877" s="1003" t="s">
        <v>2543</v>
      </c>
      <c r="F877" s="495" t="s">
        <v>134</v>
      </c>
      <c r="G877" s="495" t="s">
        <v>698</v>
      </c>
      <c r="H877" s="495" t="s">
        <v>625</v>
      </c>
      <c r="I877" s="1006" t="s">
        <v>148</v>
      </c>
      <c r="J877" s="1006" t="s">
        <v>129</v>
      </c>
      <c r="K877" s="1006"/>
      <c r="L877" s="1003"/>
      <c r="M877" s="1006"/>
      <c r="N877" s="1006"/>
      <c r="O877" s="34"/>
    </row>
    <row r="878" spans="1:15" s="38" customFormat="1" ht="48.75" customHeight="1">
      <c r="A878" s="1001">
        <f t="shared" ref="A878:E881" si="630">A877</f>
        <v>98968</v>
      </c>
      <c r="B878" s="1001" t="str">
        <f t="shared" si="630"/>
        <v>Telephone Assessment and Management Service</v>
      </c>
      <c r="C878" s="1004" t="str">
        <f t="shared" si="630"/>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78" s="1007" t="str">
        <f t="shared" si="630"/>
        <v>Encounter</v>
      </c>
      <c r="E878" s="1004" t="str">
        <f t="shared" si="630"/>
        <v>Psychologist, master’s social worker, licensed professional counselor, or marriage and family therapist</v>
      </c>
      <c r="F878" s="494" t="s">
        <v>134</v>
      </c>
      <c r="G878" s="494" t="s">
        <v>695</v>
      </c>
      <c r="H878" s="494" t="s">
        <v>625</v>
      </c>
      <c r="I878" s="1007" t="str">
        <f t="shared" ref="I878:J881" si="631">I877</f>
        <v>Line
Professional</v>
      </c>
      <c r="J878" s="1007" t="str">
        <f t="shared" si="631"/>
        <v>State Plan, Healthy Michigan, EPSDT</v>
      </c>
      <c r="K878" s="1007"/>
      <c r="L878" s="1004"/>
      <c r="M878" s="1007"/>
      <c r="N878" s="1007"/>
      <c r="O878" s="34"/>
    </row>
    <row r="879" spans="1:15" s="38" customFormat="1" ht="45" customHeight="1">
      <c r="A879" s="1001">
        <f t="shared" si="630"/>
        <v>98968</v>
      </c>
      <c r="B879" s="1001" t="str">
        <f t="shared" si="630"/>
        <v>Telephone Assessment and Management Service</v>
      </c>
      <c r="C879" s="1004" t="str">
        <f t="shared" si="630"/>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79" s="1007" t="str">
        <f t="shared" si="630"/>
        <v>Encounter</v>
      </c>
      <c r="E879" s="1004" t="str">
        <f t="shared" si="630"/>
        <v>Psychologist, master’s social worker, licensed professional counselor, or marriage and family therapist</v>
      </c>
      <c r="F879" s="478" t="s">
        <v>141</v>
      </c>
      <c r="G879" s="478" t="s">
        <v>697</v>
      </c>
      <c r="H879" s="478" t="s">
        <v>625</v>
      </c>
      <c r="I879" s="1007" t="str">
        <f t="shared" si="631"/>
        <v>Line
Professional</v>
      </c>
      <c r="J879" s="1007" t="str">
        <f t="shared" si="631"/>
        <v>State Plan, Healthy Michigan, EPSDT</v>
      </c>
      <c r="K879" s="1007"/>
      <c r="L879" s="1004"/>
      <c r="M879" s="1007"/>
      <c r="N879" s="1007"/>
      <c r="O879" s="34"/>
    </row>
    <row r="880" spans="1:15" s="38" customFormat="1" ht="57" customHeight="1">
      <c r="A880" s="1001">
        <f t="shared" si="630"/>
        <v>98968</v>
      </c>
      <c r="B880" s="1001" t="str">
        <f t="shared" si="630"/>
        <v>Telephone Assessment and Management Service</v>
      </c>
      <c r="C880" s="1004" t="str">
        <f t="shared" si="630"/>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80" s="1007" t="str">
        <f t="shared" si="630"/>
        <v>Encounter</v>
      </c>
      <c r="E880" s="1004" t="str">
        <f t="shared" si="630"/>
        <v>Psychologist, master’s social worker, licensed professional counselor, or marriage and family therapist</v>
      </c>
      <c r="F880" s="478" t="s">
        <v>143</v>
      </c>
      <c r="G880" s="478" t="s">
        <v>697</v>
      </c>
      <c r="H880" s="478" t="s">
        <v>625</v>
      </c>
      <c r="I880" s="1007" t="str">
        <f t="shared" si="631"/>
        <v>Line
Professional</v>
      </c>
      <c r="J880" s="1007" t="str">
        <f t="shared" si="631"/>
        <v>State Plan, Healthy Michigan, EPSDT</v>
      </c>
      <c r="K880" s="1007"/>
      <c r="L880" s="1004"/>
      <c r="M880" s="1007"/>
      <c r="N880" s="1007"/>
      <c r="O880" s="34"/>
    </row>
    <row r="881" spans="1:15" s="38" customFormat="1" ht="61.5" customHeight="1" thickBot="1">
      <c r="A881" s="1002">
        <f t="shared" si="630"/>
        <v>98968</v>
      </c>
      <c r="B881" s="1002" t="str">
        <f t="shared" si="630"/>
        <v>Telephone Assessment and Management Service</v>
      </c>
      <c r="C881" s="1005" t="str">
        <f t="shared" si="630"/>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81" s="1008" t="str">
        <f t="shared" si="630"/>
        <v>Encounter</v>
      </c>
      <c r="E881" s="1005" t="str">
        <f t="shared" si="630"/>
        <v>Psychologist, master’s social worker, licensed professional counselor, or marriage and family therapist</v>
      </c>
      <c r="F881" s="533" t="s">
        <v>144</v>
      </c>
      <c r="G881" s="533" t="s">
        <v>694</v>
      </c>
      <c r="H881" s="533" t="s">
        <v>625</v>
      </c>
      <c r="I881" s="1008" t="str">
        <f t="shared" si="631"/>
        <v>Line
Professional</v>
      </c>
      <c r="J881" s="1008" t="str">
        <f t="shared" si="631"/>
        <v>State Plan, Healthy Michigan, EPSDT</v>
      </c>
      <c r="K881" s="1008"/>
      <c r="L881" s="1005"/>
      <c r="M881" s="1008"/>
      <c r="N881" s="1008"/>
      <c r="O881" s="34"/>
    </row>
    <row r="882" spans="1:15" s="38" customFormat="1" ht="69" customHeight="1">
      <c r="A882" s="1009">
        <v>99202</v>
      </c>
      <c r="B882" s="1009" t="s">
        <v>2296</v>
      </c>
      <c r="C882" s="986" t="s">
        <v>2297</v>
      </c>
      <c r="D882" s="643" t="s">
        <v>1054</v>
      </c>
      <c r="E882" s="986" t="s">
        <v>259</v>
      </c>
      <c r="F882" s="542" t="s">
        <v>145</v>
      </c>
      <c r="G882" s="542" t="s">
        <v>701</v>
      </c>
      <c r="H882" s="542" t="s">
        <v>1825</v>
      </c>
      <c r="I882" s="965" t="s">
        <v>148</v>
      </c>
      <c r="J882" s="643" t="s">
        <v>129</v>
      </c>
      <c r="K882" s="1014" t="s">
        <v>1805</v>
      </c>
      <c r="L882" s="1017" t="s">
        <v>1776</v>
      </c>
      <c r="M882" s="965" t="s">
        <v>1215</v>
      </c>
      <c r="N882" s="643" t="s">
        <v>2593</v>
      </c>
      <c r="O882" s="34"/>
    </row>
    <row r="883" spans="1:15" s="38" customFormat="1" ht="60" customHeight="1">
      <c r="A883" s="1010">
        <f t="shared" ref="A883:A886" si="632">A882</f>
        <v>99202</v>
      </c>
      <c r="B883" s="1010" t="str">
        <f t="shared" ref="B883:D886" si="633">B882</f>
        <v>Evaluation and Management of New Patient</v>
      </c>
      <c r="C883" s="1012" t="str">
        <f t="shared" si="633"/>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83" s="990" t="str">
        <f t="shared" si="633"/>
        <v>Encounter: 15-29 Minutes
DT: 2/day</v>
      </c>
      <c r="E883" s="1012" t="str">
        <f t="shared" ref="E883:E886" si="634">E882</f>
        <v>Physician (MD or DO), licensed physician’s assistant, clinical nurse specialist, or nurse practitioner under their scope of practice and under the supervision and delegation of a physician</v>
      </c>
      <c r="F883" s="543" t="s">
        <v>577</v>
      </c>
      <c r="G883" s="543" t="s">
        <v>692</v>
      </c>
      <c r="H883" s="543" t="s">
        <v>1825</v>
      </c>
      <c r="I883" s="928" t="str">
        <f t="shared" ref="I883:I886" si="635">I882</f>
        <v>Line
Professional</v>
      </c>
      <c r="J883" s="928" t="str">
        <f t="shared" ref="J883:J886" si="636">J882</f>
        <v>State Plan, Healthy Michigan, EPSDT</v>
      </c>
      <c r="K883" s="1015" t="str">
        <f t="shared" ref="K883:L886" si="637">K882</f>
        <v>CCBHC Reporting Service</v>
      </c>
      <c r="L883" s="1018" t="str">
        <f t="shared" si="637"/>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83" s="928" t="str">
        <f t="shared" ref="M883:M886" si="638">M882</f>
        <v>Y4 - SAMHSA approved EBP for Co-occurring disorders</v>
      </c>
      <c r="N883" s="928" t="str">
        <f t="shared" ref="N883:N886" si="639">N882</f>
        <v xml:space="preserve">HH - Integrated Mental Health and Substance Abuse
</v>
      </c>
      <c r="O883" s="34"/>
    </row>
    <row r="884" spans="1:15" s="41" customFormat="1" ht="37.5" customHeight="1">
      <c r="A884" s="1010">
        <f t="shared" si="632"/>
        <v>99202</v>
      </c>
      <c r="B884" s="1010" t="str">
        <f t="shared" si="633"/>
        <v>Evaluation and Management of New Patient</v>
      </c>
      <c r="C884" s="1012" t="str">
        <f t="shared" si="633"/>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84" s="990" t="str">
        <f t="shared" si="633"/>
        <v>Encounter: 15-29 Minutes
DT: 2/day</v>
      </c>
      <c r="E884" s="1012" t="str">
        <f t="shared" si="634"/>
        <v>Physician (MD or DO), licensed physician’s assistant, clinical nurse specialist, or nurse practitioner under their scope of practice and under the supervision and delegation of a physician</v>
      </c>
      <c r="F884" s="515" t="s">
        <v>140</v>
      </c>
      <c r="G884" s="204" t="s">
        <v>703</v>
      </c>
      <c r="H884" s="180" t="s">
        <v>1825</v>
      </c>
      <c r="I884" s="928" t="str">
        <f t="shared" si="635"/>
        <v>Line
Professional</v>
      </c>
      <c r="J884" s="928" t="str">
        <f t="shared" si="636"/>
        <v>State Plan, Healthy Michigan, EPSDT</v>
      </c>
      <c r="K884" s="1015" t="str">
        <f t="shared" si="637"/>
        <v>CCBHC Reporting Service</v>
      </c>
      <c r="L884" s="1018" t="str">
        <f t="shared" si="637"/>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84" s="928" t="str">
        <f t="shared" si="638"/>
        <v>Y4 - SAMHSA approved EBP for Co-occurring disorders</v>
      </c>
      <c r="N884" s="928" t="str">
        <f t="shared" si="639"/>
        <v xml:space="preserve">HH - Integrated Mental Health and Substance Abuse
</v>
      </c>
      <c r="O884" s="34"/>
    </row>
    <row r="885" spans="1:15" s="41" customFormat="1" ht="51" customHeight="1">
      <c r="A885" s="1010">
        <f t="shared" si="632"/>
        <v>99202</v>
      </c>
      <c r="B885" s="1010" t="str">
        <f t="shared" si="633"/>
        <v>Evaluation and Management of New Patient</v>
      </c>
      <c r="C885" s="1012" t="str">
        <f t="shared" si="633"/>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85" s="990" t="str">
        <f t="shared" si="633"/>
        <v>Encounter: 15-29 Minutes
DT: 2/day</v>
      </c>
      <c r="E885" s="1012" t="str">
        <f t="shared" si="634"/>
        <v>Physician (MD or DO), licensed physician’s assistant, clinical nurse specialist, or nurse practitioner under their scope of practice and under the supervision and delegation of a physician</v>
      </c>
      <c r="F885" s="515" t="s">
        <v>665</v>
      </c>
      <c r="G885" s="204" t="s">
        <v>703</v>
      </c>
      <c r="H885" s="180" t="s">
        <v>1825</v>
      </c>
      <c r="I885" s="928" t="str">
        <f t="shared" si="635"/>
        <v>Line
Professional</v>
      </c>
      <c r="J885" s="928" t="str">
        <f t="shared" si="636"/>
        <v>State Plan, Healthy Michigan, EPSDT</v>
      </c>
      <c r="K885" s="1015" t="str">
        <f t="shared" si="637"/>
        <v>CCBHC Reporting Service</v>
      </c>
      <c r="L885" s="1018" t="str">
        <f t="shared" si="637"/>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85" s="928" t="str">
        <f t="shared" si="638"/>
        <v>Y4 - SAMHSA approved EBP for Co-occurring disorders</v>
      </c>
      <c r="N885" s="928" t="str">
        <f t="shared" si="639"/>
        <v xml:space="preserve">HH - Integrated Mental Health and Substance Abuse
</v>
      </c>
      <c r="O885" s="34"/>
    </row>
    <row r="886" spans="1:15" s="41" customFormat="1" ht="53.25" customHeight="1" thickBot="1">
      <c r="A886" s="1011">
        <f t="shared" si="632"/>
        <v>99202</v>
      </c>
      <c r="B886" s="1011" t="str">
        <f t="shared" si="633"/>
        <v>Evaluation and Management of New Patient</v>
      </c>
      <c r="C886" s="1013" t="str">
        <f t="shared" si="633"/>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86" s="991" t="str">
        <f t="shared" si="633"/>
        <v>Encounter: 15-29 Minutes
DT: 2/day</v>
      </c>
      <c r="E886" s="1013" t="str">
        <f t="shared" si="634"/>
        <v>Physician (MD or DO), licensed physician’s assistant, clinical nurse specialist, or nurse practitioner under their scope of practice and under the supervision and delegation of a physician</v>
      </c>
      <c r="F886" s="535" t="s">
        <v>149</v>
      </c>
      <c r="G886" s="535" t="s">
        <v>703</v>
      </c>
      <c r="H886" s="535" t="s">
        <v>1825</v>
      </c>
      <c r="I886" s="929" t="str">
        <f t="shared" si="635"/>
        <v>Line
Professional</v>
      </c>
      <c r="J886" s="929" t="str">
        <f t="shared" si="636"/>
        <v>State Plan, Healthy Michigan, EPSDT</v>
      </c>
      <c r="K886" s="1016" t="str">
        <f t="shared" si="637"/>
        <v>CCBHC Reporting Service</v>
      </c>
      <c r="L886" s="1019" t="str">
        <f t="shared" si="637"/>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86" s="929" t="str">
        <f t="shared" si="638"/>
        <v>Y4 - SAMHSA approved EBP for Co-occurring disorders</v>
      </c>
      <c r="N886" s="929" t="str">
        <f t="shared" si="639"/>
        <v xml:space="preserve">HH - Integrated Mental Health and Substance Abuse
</v>
      </c>
      <c r="O886" s="34"/>
    </row>
    <row r="887" spans="1:15" s="41" customFormat="1" ht="39" customHeight="1">
      <c r="A887" s="1020">
        <v>99202</v>
      </c>
      <c r="B887" s="1020" t="s">
        <v>2296</v>
      </c>
      <c r="C887" s="687" t="s">
        <v>2297</v>
      </c>
      <c r="D887" s="688" t="s">
        <v>1054</v>
      </c>
      <c r="E887" s="687" t="s">
        <v>330</v>
      </c>
      <c r="F887" s="523" t="s">
        <v>132</v>
      </c>
      <c r="G887" s="523" t="s">
        <v>691</v>
      </c>
      <c r="H887" s="523" t="s">
        <v>1825</v>
      </c>
      <c r="I887" s="778" t="s">
        <v>148</v>
      </c>
      <c r="J887" s="778" t="s">
        <v>651</v>
      </c>
      <c r="K887" s="1025" t="s">
        <v>1805</v>
      </c>
      <c r="L887" s="1028" t="s">
        <v>1776</v>
      </c>
      <c r="M887" s="778" t="s">
        <v>1215</v>
      </c>
      <c r="N887" s="688" t="s">
        <v>2589</v>
      </c>
      <c r="O887" s="34"/>
    </row>
    <row r="888" spans="1:15" s="41" customFormat="1" ht="33" customHeight="1">
      <c r="A888" s="1021">
        <f t="shared" ref="A888:A891" si="640">A887</f>
        <v>99202</v>
      </c>
      <c r="B888" s="1021" t="str">
        <f t="shared" ref="B888:D891" si="641">B887</f>
        <v>Evaluation and Management of New Patient</v>
      </c>
      <c r="C888" s="1023" t="str">
        <f t="shared" si="64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88" s="689" t="str">
        <f t="shared" si="641"/>
        <v>Encounter: 15-29 Minutes
DT: 2/day</v>
      </c>
      <c r="E888" s="1023" t="str">
        <f t="shared" ref="E888:E891" si="642">E887</f>
        <v>Physician (MD or DO), licensed physician’s assistant, nurse practitioner, or clinical nurse specialist under their scope of practice and under the supervision and delegation of a physician.</v>
      </c>
      <c r="F888" s="538" t="s">
        <v>577</v>
      </c>
      <c r="G888" s="524" t="s">
        <v>692</v>
      </c>
      <c r="H888" s="524" t="s">
        <v>1825</v>
      </c>
      <c r="I888" s="711" t="str">
        <f t="shared" ref="I888:J891" si="643">I887</f>
        <v>Line
Professional</v>
      </c>
      <c r="J888" s="711" t="str">
        <f>J887</f>
        <v>Healthy Michigan, 1115 Demonstration Waiver, Block Grant, and PA2</v>
      </c>
      <c r="K888" s="1026" t="str">
        <f>K887</f>
        <v>CCBHC Reporting Service</v>
      </c>
      <c r="L888" s="1029" t="str">
        <f>L887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88" s="711" t="str">
        <f>M887</f>
        <v>Y4 - SAMHSA approved EBP for Co-occurring disorders</v>
      </c>
      <c r="N888" s="711" t="str">
        <f t="shared" ref="N888:N891" si="644">N887</f>
        <v xml:space="preserve">SFY 22 - HF for SUD is removed
HD - Pregnant/Parenting Women's Program
HH - Integrated Mental Health and Substance Abuse
</v>
      </c>
      <c r="O888" s="34"/>
    </row>
    <row r="889" spans="1:15" s="38" customFormat="1" ht="60" customHeight="1">
      <c r="A889" s="1021">
        <f t="shared" si="640"/>
        <v>99202</v>
      </c>
      <c r="B889" s="1021" t="str">
        <f t="shared" si="641"/>
        <v>Evaluation and Management of New Patient</v>
      </c>
      <c r="C889" s="1023" t="str">
        <f t="shared" si="64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89" s="689" t="str">
        <f t="shared" si="641"/>
        <v>Encounter: 15-29 Minutes
DT: 2/day</v>
      </c>
      <c r="E889" s="1023" t="str">
        <f t="shared" si="642"/>
        <v>Physician (MD or DO), licensed physician’s assistant, nurse practitioner, or clinical nurse specialist under their scope of practice and under the supervision and delegation of a physician.</v>
      </c>
      <c r="F889" s="538" t="s">
        <v>140</v>
      </c>
      <c r="G889" s="524" t="s">
        <v>703</v>
      </c>
      <c r="H889" s="524" t="s">
        <v>1825</v>
      </c>
      <c r="I889" s="711" t="str">
        <f t="shared" si="643"/>
        <v>Line
Professional</v>
      </c>
      <c r="J889" s="711" t="str">
        <f t="shared" si="643"/>
        <v>Healthy Michigan, 1115 Demonstration Waiver, Block Grant, and PA2</v>
      </c>
      <c r="K889" s="1026" t="str">
        <f t="shared" ref="K889:M891" si="645">K888</f>
        <v>CCBHC Reporting Service</v>
      </c>
      <c r="L889" s="1029" t="str">
        <f t="shared" si="64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89" s="711" t="str">
        <f t="shared" si="645"/>
        <v>Y4 - SAMHSA approved EBP for Co-occurring disorders</v>
      </c>
      <c r="N889" s="711" t="str">
        <f t="shared" si="644"/>
        <v xml:space="preserve">SFY 22 - HF for SUD is removed
HD - Pregnant/Parenting Women's Program
HH - Integrated Mental Health and Substance Abuse
</v>
      </c>
      <c r="O889" s="34"/>
    </row>
    <row r="890" spans="1:15" s="38" customFormat="1" ht="48.75" customHeight="1">
      <c r="A890" s="1021">
        <f t="shared" si="640"/>
        <v>99202</v>
      </c>
      <c r="B890" s="1021" t="str">
        <f t="shared" si="641"/>
        <v>Evaluation and Management of New Patient</v>
      </c>
      <c r="C890" s="1023" t="str">
        <f t="shared" si="64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0" s="689" t="str">
        <f t="shared" si="641"/>
        <v>Encounter: 15-29 Minutes
DT: 2/day</v>
      </c>
      <c r="E890" s="1023" t="str">
        <f t="shared" si="642"/>
        <v>Physician (MD or DO), licensed physician’s assistant, nurse practitioner, or clinical nurse specialist under their scope of practice and under the supervision and delegation of a physician.</v>
      </c>
      <c r="F890" s="538" t="s">
        <v>665</v>
      </c>
      <c r="G890" s="524" t="s">
        <v>703</v>
      </c>
      <c r="H890" s="524" t="s">
        <v>1825</v>
      </c>
      <c r="I890" s="711" t="str">
        <f t="shared" si="643"/>
        <v>Line
Professional</v>
      </c>
      <c r="J890" s="711" t="str">
        <f t="shared" si="643"/>
        <v>Healthy Michigan, 1115 Demonstration Waiver, Block Grant, and PA2</v>
      </c>
      <c r="K890" s="1026" t="str">
        <f t="shared" si="645"/>
        <v>CCBHC Reporting Service</v>
      </c>
      <c r="L890" s="1029" t="str">
        <f t="shared" si="64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90" s="711" t="str">
        <f t="shared" si="645"/>
        <v>Y4 - SAMHSA approved EBP for Co-occurring disorders</v>
      </c>
      <c r="N890" s="711" t="str">
        <f t="shared" si="644"/>
        <v xml:space="preserve">SFY 22 - HF for SUD is removed
HD - Pregnant/Parenting Women's Program
HH - Integrated Mental Health and Substance Abuse
</v>
      </c>
      <c r="O890" s="34"/>
    </row>
    <row r="891" spans="1:15" s="38" customFormat="1" ht="54" customHeight="1" thickBot="1">
      <c r="A891" s="1022">
        <f t="shared" si="640"/>
        <v>99202</v>
      </c>
      <c r="B891" s="1022" t="str">
        <f t="shared" si="641"/>
        <v>Evaluation and Management of New Patient</v>
      </c>
      <c r="C891" s="1024" t="str">
        <f t="shared" si="64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1" s="714" t="str">
        <f t="shared" si="641"/>
        <v>Encounter: 15-29 Minutes
DT: 2/day</v>
      </c>
      <c r="E891" s="1024" t="str">
        <f t="shared" si="642"/>
        <v>Physician (MD or DO), licensed physician’s assistant, nurse practitioner, or clinical nurse specialist under their scope of practice and under the supervision and delegation of a physician.</v>
      </c>
      <c r="F891" s="525" t="s">
        <v>149</v>
      </c>
      <c r="G891" s="528" t="s">
        <v>703</v>
      </c>
      <c r="H891" s="528" t="s">
        <v>1825</v>
      </c>
      <c r="I891" s="994" t="str">
        <f t="shared" si="643"/>
        <v>Line
Professional</v>
      </c>
      <c r="J891" s="994" t="str">
        <f t="shared" si="643"/>
        <v>Healthy Michigan, 1115 Demonstration Waiver, Block Grant, and PA2</v>
      </c>
      <c r="K891" s="1027" t="str">
        <f t="shared" si="645"/>
        <v>CCBHC Reporting Service</v>
      </c>
      <c r="L891" s="1030" t="str">
        <f t="shared" si="64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91" s="994" t="str">
        <f t="shared" si="645"/>
        <v>Y4 - SAMHSA approved EBP for Co-occurring disorders</v>
      </c>
      <c r="N891" s="994" t="str">
        <f t="shared" si="644"/>
        <v xml:space="preserve">SFY 22 - HF for SUD is removed
HD - Pregnant/Parenting Women's Program
HH - Integrated Mental Health and Substance Abuse
</v>
      </c>
      <c r="O891" s="34"/>
    </row>
    <row r="892" spans="1:15" s="38" customFormat="1" ht="41.25" customHeight="1">
      <c r="A892" s="1009">
        <v>99203</v>
      </c>
      <c r="B892" s="1009" t="s">
        <v>2296</v>
      </c>
      <c r="C892" s="986" t="s">
        <v>2298</v>
      </c>
      <c r="D892" s="643" t="s">
        <v>1053</v>
      </c>
      <c r="E892" s="819" t="s">
        <v>259</v>
      </c>
      <c r="F892" s="542" t="s">
        <v>145</v>
      </c>
      <c r="G892" s="542" t="s">
        <v>701</v>
      </c>
      <c r="H892" s="542" t="s">
        <v>1825</v>
      </c>
      <c r="I892" s="965" t="s">
        <v>148</v>
      </c>
      <c r="J892" s="965" t="s">
        <v>129</v>
      </c>
      <c r="K892" s="1014" t="s">
        <v>1805</v>
      </c>
      <c r="L892" s="1017" t="s">
        <v>1776</v>
      </c>
      <c r="M892" s="965" t="s">
        <v>1215</v>
      </c>
      <c r="N892" s="643" t="s">
        <v>2592</v>
      </c>
      <c r="O892" s="34"/>
    </row>
    <row r="893" spans="1:15" s="38" customFormat="1" ht="57" customHeight="1">
      <c r="A893" s="1010">
        <f t="shared" ref="A893:A896" si="646">A892</f>
        <v>99203</v>
      </c>
      <c r="B893" s="1010" t="str">
        <f t="shared" ref="B893:D896" si="647">B892</f>
        <v>Evaluation and Management of New Patient</v>
      </c>
      <c r="C893" s="1012" t="str">
        <f t="shared" si="647"/>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93" s="990" t="str">
        <f t="shared" si="647"/>
        <v>Encounter: 30-44 Minutes
DT: 2/day</v>
      </c>
      <c r="E893" s="978" t="str">
        <f t="shared" ref="E893:E896" si="648">E892</f>
        <v>Physician (MD or DO), licensed physician’s assistant, clinical nurse specialist, or nurse practitioner under their scope of practice and under the supervision and delegation of a physician</v>
      </c>
      <c r="F893" s="543" t="s">
        <v>577</v>
      </c>
      <c r="G893" s="543" t="s">
        <v>692</v>
      </c>
      <c r="H893" s="543" t="s">
        <v>1825</v>
      </c>
      <c r="I893" s="928" t="str">
        <f t="shared" ref="I893:I896" si="649">I892</f>
        <v>Line
Professional</v>
      </c>
      <c r="J893" s="928" t="str">
        <f t="shared" ref="J893:J896" si="650">J892</f>
        <v>State Plan, Healthy Michigan, EPSDT</v>
      </c>
      <c r="K893" s="1015" t="str">
        <f t="shared" ref="K893:L896" si="651">K892</f>
        <v>CCBHC Reporting Service</v>
      </c>
      <c r="L893" s="1018" t="str">
        <f t="shared" si="651"/>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93" s="928" t="str">
        <f t="shared" ref="M893:M896" si="652">M892</f>
        <v>Y4 - SAMHSA approved EBP for Co-occurring disorders</v>
      </c>
      <c r="N893" s="928" t="str">
        <f t="shared" ref="N893:N896" si="653">N892</f>
        <v xml:space="preserve">HH - Integrated Mental Health and Substance Abuse
</v>
      </c>
      <c r="O893" s="34"/>
    </row>
    <row r="894" spans="1:15" s="41" customFormat="1" ht="45.75" customHeight="1">
      <c r="A894" s="1010">
        <f t="shared" si="646"/>
        <v>99203</v>
      </c>
      <c r="B894" s="1010" t="str">
        <f t="shared" si="647"/>
        <v>Evaluation and Management of New Patient</v>
      </c>
      <c r="C894" s="1012" t="str">
        <f t="shared" si="647"/>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94" s="990" t="str">
        <f t="shared" si="647"/>
        <v>Encounter: 30-44 Minutes
DT: 2/day</v>
      </c>
      <c r="E894" s="978" t="str">
        <f t="shared" si="648"/>
        <v>Physician (MD or DO), licensed physician’s assistant, clinical nurse specialist, or nurse practitioner under their scope of practice and under the supervision and delegation of a physician</v>
      </c>
      <c r="F894" s="515" t="s">
        <v>140</v>
      </c>
      <c r="G894" s="204" t="s">
        <v>703</v>
      </c>
      <c r="H894" s="180" t="s">
        <v>1825</v>
      </c>
      <c r="I894" s="928" t="str">
        <f t="shared" si="649"/>
        <v>Line
Professional</v>
      </c>
      <c r="J894" s="928" t="str">
        <f t="shared" si="650"/>
        <v>State Plan, Healthy Michigan, EPSDT</v>
      </c>
      <c r="K894" s="1015" t="str">
        <f t="shared" si="651"/>
        <v>CCBHC Reporting Service</v>
      </c>
      <c r="L894" s="1018" t="str">
        <f t="shared" si="651"/>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94" s="928" t="str">
        <f t="shared" si="652"/>
        <v>Y4 - SAMHSA approved EBP for Co-occurring disorders</v>
      </c>
      <c r="N894" s="928" t="str">
        <f t="shared" si="653"/>
        <v xml:space="preserve">HH - Integrated Mental Health and Substance Abuse
</v>
      </c>
      <c r="O894" s="34"/>
    </row>
    <row r="895" spans="1:15" s="41" customFormat="1" ht="42" customHeight="1">
      <c r="A895" s="1010">
        <f t="shared" si="646"/>
        <v>99203</v>
      </c>
      <c r="B895" s="1010" t="str">
        <f t="shared" si="647"/>
        <v>Evaluation and Management of New Patient</v>
      </c>
      <c r="C895" s="1012" t="str">
        <f t="shared" si="647"/>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95" s="990" t="str">
        <f t="shared" si="647"/>
        <v>Encounter: 30-44 Minutes
DT: 2/day</v>
      </c>
      <c r="E895" s="978" t="str">
        <f t="shared" si="648"/>
        <v>Physician (MD or DO), licensed physician’s assistant, clinical nurse specialist, or nurse practitioner under their scope of practice and under the supervision and delegation of a physician</v>
      </c>
      <c r="F895" s="515" t="s">
        <v>665</v>
      </c>
      <c r="G895" s="204" t="s">
        <v>703</v>
      </c>
      <c r="H895" s="180" t="s">
        <v>1825</v>
      </c>
      <c r="I895" s="928" t="str">
        <f t="shared" si="649"/>
        <v>Line
Professional</v>
      </c>
      <c r="J895" s="928" t="str">
        <f t="shared" si="650"/>
        <v>State Plan, Healthy Michigan, EPSDT</v>
      </c>
      <c r="K895" s="1015" t="str">
        <f t="shared" si="651"/>
        <v>CCBHC Reporting Service</v>
      </c>
      <c r="L895" s="1018" t="str">
        <f t="shared" si="651"/>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95" s="928" t="str">
        <f t="shared" si="652"/>
        <v>Y4 - SAMHSA approved EBP for Co-occurring disorders</v>
      </c>
      <c r="N895" s="928" t="str">
        <f t="shared" si="653"/>
        <v xml:space="preserve">HH - Integrated Mental Health and Substance Abuse
</v>
      </c>
      <c r="O895" s="34"/>
    </row>
    <row r="896" spans="1:15" s="41" customFormat="1" ht="57.75" customHeight="1" thickBot="1">
      <c r="A896" s="1011">
        <f t="shared" si="646"/>
        <v>99203</v>
      </c>
      <c r="B896" s="1011" t="str">
        <f t="shared" si="647"/>
        <v>Evaluation and Management of New Patient</v>
      </c>
      <c r="C896" s="1013" t="str">
        <f t="shared" si="647"/>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96" s="991" t="str">
        <f t="shared" si="647"/>
        <v>Encounter: 30-44 Minutes
DT: 2/day</v>
      </c>
      <c r="E896" s="979" t="str">
        <f t="shared" si="648"/>
        <v>Physician (MD or DO), licensed physician’s assistant, clinical nurse specialist, or nurse practitioner under their scope of practice and under the supervision and delegation of a physician</v>
      </c>
      <c r="F896" s="535" t="s">
        <v>149</v>
      </c>
      <c r="G896" s="535" t="s">
        <v>703</v>
      </c>
      <c r="H896" s="535" t="s">
        <v>1825</v>
      </c>
      <c r="I896" s="929" t="str">
        <f t="shared" si="649"/>
        <v>Line
Professional</v>
      </c>
      <c r="J896" s="929" t="str">
        <f t="shared" si="650"/>
        <v>State Plan, Healthy Michigan, EPSDT</v>
      </c>
      <c r="K896" s="1016" t="str">
        <f t="shared" si="651"/>
        <v>CCBHC Reporting Service</v>
      </c>
      <c r="L896" s="1019" t="str">
        <f t="shared" si="651"/>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96" s="929" t="str">
        <f t="shared" si="652"/>
        <v>Y4 - SAMHSA approved EBP for Co-occurring disorders</v>
      </c>
      <c r="N896" s="929" t="str">
        <f t="shared" si="653"/>
        <v xml:space="preserve">HH - Integrated Mental Health and Substance Abuse
</v>
      </c>
      <c r="O896" s="34"/>
    </row>
    <row r="897" spans="1:15" s="41" customFormat="1" ht="48" customHeight="1">
      <c r="A897" s="1031">
        <v>99203</v>
      </c>
      <c r="B897" s="1031" t="s">
        <v>2296</v>
      </c>
      <c r="C897" s="861" t="s">
        <v>2298</v>
      </c>
      <c r="D897" s="691" t="s">
        <v>1053</v>
      </c>
      <c r="E897" s="674" t="s">
        <v>259</v>
      </c>
      <c r="F897" s="523" t="s">
        <v>132</v>
      </c>
      <c r="G897" s="523" t="s">
        <v>691</v>
      </c>
      <c r="H897" s="523" t="s">
        <v>1825</v>
      </c>
      <c r="I897" s="860" t="s">
        <v>148</v>
      </c>
      <c r="J897" s="860" t="s">
        <v>651</v>
      </c>
      <c r="K897" s="1025" t="s">
        <v>1805</v>
      </c>
      <c r="L897" s="1028" t="s">
        <v>1776</v>
      </c>
      <c r="M897" s="778" t="s">
        <v>1215</v>
      </c>
      <c r="N897" s="688" t="s">
        <v>2589</v>
      </c>
      <c r="O897" s="34"/>
    </row>
    <row r="898" spans="1:15" s="41" customFormat="1" ht="74.25" customHeight="1">
      <c r="A898" s="1032">
        <f t="shared" ref="A898:B901" si="654">A897</f>
        <v>99203</v>
      </c>
      <c r="B898" s="1032" t="str">
        <f>B897</f>
        <v>Evaluation and Management of New Patient</v>
      </c>
      <c r="C898" s="1034" t="str">
        <f>C897</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98" s="1036" t="str">
        <f>D897</f>
        <v>Encounter: 30-44 Minutes
DT: 2/day</v>
      </c>
      <c r="E898" s="675" t="str">
        <f t="shared" ref="E898:E901" si="655">E897</f>
        <v>Physician (MD or DO), licensed physician’s assistant, clinical nurse specialist, or nurse practitioner under their scope of practice and under the supervision and delegation of a physician</v>
      </c>
      <c r="F898" s="538" t="s">
        <v>577</v>
      </c>
      <c r="G898" s="524" t="s">
        <v>692</v>
      </c>
      <c r="H898" s="524" t="s">
        <v>1825</v>
      </c>
      <c r="I898" s="692" t="str">
        <f t="shared" ref="I898:J901" si="656">I897</f>
        <v>Line
Professional</v>
      </c>
      <c r="J898" s="692" t="str">
        <f>J897</f>
        <v>Healthy Michigan, 1115 Demonstration Waiver, Block Grant, and PA2</v>
      </c>
      <c r="K898" s="1026" t="str">
        <f>K897</f>
        <v>CCBHC Reporting Service</v>
      </c>
      <c r="L898" s="1029" t="str">
        <f>L897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98" s="711" t="str">
        <f t="shared" ref="M898:M901" si="657">M897</f>
        <v>Y4 - SAMHSA approved EBP for Co-occurring disorders</v>
      </c>
      <c r="N898" s="711" t="str">
        <f t="shared" ref="N898:N901" si="658">N897</f>
        <v xml:space="preserve">SFY 22 - HF for SUD is removed
HD - Pregnant/Parenting Women's Program
HH - Integrated Mental Health and Substance Abuse
</v>
      </c>
      <c r="O898" s="34"/>
    </row>
    <row r="899" spans="1:15" s="38" customFormat="1" ht="44.25" customHeight="1">
      <c r="A899" s="1032">
        <f t="shared" si="654"/>
        <v>99203</v>
      </c>
      <c r="B899" s="1032" t="str">
        <f t="shared" si="654"/>
        <v>Evaluation and Management of New Patient</v>
      </c>
      <c r="C899" s="1034" t="str">
        <f t="shared" ref="C899:D901" si="659">C898</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899" s="1036" t="str">
        <f t="shared" si="659"/>
        <v>Encounter: 30-44 Minutes
DT: 2/day</v>
      </c>
      <c r="E899" s="675" t="str">
        <f t="shared" si="655"/>
        <v>Physician (MD or DO), licensed physician’s assistant, clinical nurse specialist, or nurse practitioner under their scope of practice and under the supervision and delegation of a physician</v>
      </c>
      <c r="F899" s="538" t="s">
        <v>140</v>
      </c>
      <c r="G899" s="524" t="s">
        <v>703</v>
      </c>
      <c r="H899" s="524" t="s">
        <v>1825</v>
      </c>
      <c r="I899" s="692" t="str">
        <f t="shared" si="656"/>
        <v>Line
Professional</v>
      </c>
      <c r="J899" s="692" t="str">
        <f t="shared" si="656"/>
        <v>Healthy Michigan, 1115 Demonstration Waiver, Block Grant, and PA2</v>
      </c>
      <c r="K899" s="1026" t="str">
        <f t="shared" ref="K899:L901" si="660">K898</f>
        <v>CCBHC Reporting Service</v>
      </c>
      <c r="L899" s="1029" t="str">
        <f t="shared" si="66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899" s="711" t="str">
        <f t="shared" si="657"/>
        <v>Y4 - SAMHSA approved EBP for Co-occurring disorders</v>
      </c>
      <c r="N899" s="711" t="str">
        <f t="shared" si="658"/>
        <v xml:space="preserve">SFY 22 - HF for SUD is removed
HD - Pregnant/Parenting Women's Program
HH - Integrated Mental Health and Substance Abuse
</v>
      </c>
      <c r="O899" s="34"/>
    </row>
    <row r="900" spans="1:15" s="38" customFormat="1" ht="36.75" customHeight="1">
      <c r="A900" s="1032">
        <f t="shared" si="654"/>
        <v>99203</v>
      </c>
      <c r="B900" s="1032" t="str">
        <f t="shared" si="654"/>
        <v>Evaluation and Management of New Patient</v>
      </c>
      <c r="C900" s="1034" t="str">
        <f t="shared" si="6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0" s="1036" t="str">
        <f t="shared" si="659"/>
        <v>Encounter: 30-44 Minutes
DT: 2/day</v>
      </c>
      <c r="E900" s="675" t="str">
        <f t="shared" si="655"/>
        <v>Physician (MD or DO), licensed physician’s assistant, clinical nurse specialist, or nurse practitioner under their scope of practice and under the supervision and delegation of a physician</v>
      </c>
      <c r="F900" s="538" t="s">
        <v>665</v>
      </c>
      <c r="G900" s="524" t="s">
        <v>703</v>
      </c>
      <c r="H900" s="524" t="s">
        <v>1825</v>
      </c>
      <c r="I900" s="692" t="str">
        <f t="shared" si="656"/>
        <v>Line
Professional</v>
      </c>
      <c r="J900" s="692" t="str">
        <f t="shared" si="656"/>
        <v>Healthy Michigan, 1115 Demonstration Waiver, Block Grant, and PA2</v>
      </c>
      <c r="K900" s="1026" t="str">
        <f t="shared" si="660"/>
        <v>CCBHC Reporting Service</v>
      </c>
      <c r="L900" s="1029" t="str">
        <f t="shared" si="66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00" s="711" t="str">
        <f t="shared" si="657"/>
        <v>Y4 - SAMHSA approved EBP for Co-occurring disorders</v>
      </c>
      <c r="N900" s="711" t="str">
        <f t="shared" si="658"/>
        <v xml:space="preserve">SFY 22 - HF for SUD is removed
HD - Pregnant/Parenting Women's Program
HH - Integrated Mental Health and Substance Abuse
</v>
      </c>
      <c r="O900" s="34"/>
    </row>
    <row r="901" spans="1:15" s="38" customFormat="1" ht="42" customHeight="1" thickBot="1">
      <c r="A901" s="1033">
        <f t="shared" si="654"/>
        <v>99203</v>
      </c>
      <c r="B901" s="1033" t="str">
        <f t="shared" si="654"/>
        <v>Evaluation and Management of New Patient</v>
      </c>
      <c r="C901" s="1035" t="str">
        <f t="shared" si="659"/>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1" s="1037" t="str">
        <f t="shared" si="659"/>
        <v>Encounter: 30-44 Minutes
DT: 2/day</v>
      </c>
      <c r="E901" s="676" t="str">
        <f t="shared" si="655"/>
        <v>Physician (MD or DO), licensed physician’s assistant, clinical nurse specialist, or nurse practitioner under their scope of practice and under the supervision and delegation of a physician</v>
      </c>
      <c r="F901" s="525" t="s">
        <v>149</v>
      </c>
      <c r="G901" s="525" t="s">
        <v>703</v>
      </c>
      <c r="H901" s="606" t="s">
        <v>1825</v>
      </c>
      <c r="I901" s="693" t="str">
        <f t="shared" si="656"/>
        <v>Line
Professional</v>
      </c>
      <c r="J901" s="693" t="str">
        <f t="shared" si="656"/>
        <v>Healthy Michigan, 1115 Demonstration Waiver, Block Grant, and PA2</v>
      </c>
      <c r="K901" s="1027" t="str">
        <f t="shared" si="660"/>
        <v>CCBHC Reporting Service</v>
      </c>
      <c r="L901" s="1030" t="str">
        <f t="shared" si="66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01" s="994" t="str">
        <f t="shared" si="657"/>
        <v>Y4 - SAMHSA approved EBP for Co-occurring disorders</v>
      </c>
      <c r="N901" s="994" t="str">
        <f t="shared" si="658"/>
        <v xml:space="preserve">SFY 22 - HF for SUD is removed
HD - Pregnant/Parenting Women's Program
HH - Integrated Mental Health and Substance Abuse
</v>
      </c>
      <c r="O901" s="34"/>
    </row>
    <row r="902" spans="1:15" s="38" customFormat="1" ht="45" customHeight="1">
      <c r="A902" s="1009">
        <v>99204</v>
      </c>
      <c r="B902" s="1009" t="s">
        <v>2296</v>
      </c>
      <c r="C902" s="986" t="s">
        <v>2300</v>
      </c>
      <c r="D902" s="643" t="s">
        <v>1052</v>
      </c>
      <c r="E902" s="819" t="s">
        <v>259</v>
      </c>
      <c r="F902" s="542" t="s">
        <v>145</v>
      </c>
      <c r="G902" s="542" t="s">
        <v>701</v>
      </c>
      <c r="H902" s="542" t="s">
        <v>1825</v>
      </c>
      <c r="I902" s="965" t="s">
        <v>148</v>
      </c>
      <c r="J902" s="965" t="s">
        <v>129</v>
      </c>
      <c r="K902" s="1014" t="s">
        <v>1805</v>
      </c>
      <c r="L902" s="1017" t="s">
        <v>1776</v>
      </c>
      <c r="M902" s="965" t="s">
        <v>1215</v>
      </c>
      <c r="N902" s="643" t="s">
        <v>2592</v>
      </c>
      <c r="O902" s="34"/>
    </row>
    <row r="903" spans="1:15" s="38" customFormat="1" ht="75.75" customHeight="1">
      <c r="A903" s="1010">
        <f t="shared" ref="A903:C906" si="661">A902</f>
        <v>99204</v>
      </c>
      <c r="B903" s="1010" t="str">
        <f>B902</f>
        <v>Evaluation and Management of New Patient</v>
      </c>
      <c r="C903" s="1012" t="str">
        <f>C902</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03" s="990" t="str">
        <f t="shared" ref="D903:D906" si="662">D902</f>
        <v>Encounter: 45-59 Minutes
DT: 2/day</v>
      </c>
      <c r="E903" s="978" t="str">
        <f t="shared" ref="E903:E906" si="663">E902</f>
        <v>Physician (MD or DO), licensed physician’s assistant, clinical nurse specialist, or nurse practitioner under their scope of practice and under the supervision and delegation of a physician</v>
      </c>
      <c r="F903" s="543" t="s">
        <v>577</v>
      </c>
      <c r="G903" s="543" t="s">
        <v>692</v>
      </c>
      <c r="H903" s="543" t="s">
        <v>1825</v>
      </c>
      <c r="I903" s="928" t="str">
        <f t="shared" ref="I903:I906" si="664">I902</f>
        <v>Line
Professional</v>
      </c>
      <c r="J903" s="928" t="str">
        <f t="shared" ref="J903:J906" si="665">J902</f>
        <v>State Plan, Healthy Michigan, EPSDT</v>
      </c>
      <c r="K903" s="1015" t="str">
        <f t="shared" ref="K903:L906" si="666">K902</f>
        <v>CCBHC Reporting Service</v>
      </c>
      <c r="L903" s="1018" t="str">
        <f t="shared" si="666"/>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03" s="928" t="str">
        <f t="shared" ref="M903:M906" si="667">M902</f>
        <v>Y4 - SAMHSA approved EBP for Co-occurring disorders</v>
      </c>
      <c r="N903" s="928" t="str">
        <f t="shared" ref="N903:N906" si="668">N902</f>
        <v xml:space="preserve">HH - Integrated Mental Health and Substance Abuse
</v>
      </c>
      <c r="O903" s="34"/>
    </row>
    <row r="904" spans="1:15" s="41" customFormat="1" ht="66.75" customHeight="1">
      <c r="A904" s="1010">
        <f t="shared" si="661"/>
        <v>99204</v>
      </c>
      <c r="B904" s="1010" t="str">
        <f t="shared" si="661"/>
        <v>Evaluation and Management of New Patient</v>
      </c>
      <c r="C904" s="1012" t="str">
        <f t="shared" si="661"/>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04" s="990" t="str">
        <f t="shared" si="662"/>
        <v>Encounter: 45-59 Minutes
DT: 2/day</v>
      </c>
      <c r="E904" s="978" t="str">
        <f t="shared" si="663"/>
        <v>Physician (MD or DO), licensed physician’s assistant, clinical nurse specialist, or nurse practitioner under their scope of practice and under the supervision and delegation of a physician</v>
      </c>
      <c r="F904" s="515" t="s">
        <v>140</v>
      </c>
      <c r="G904" s="204" t="s">
        <v>703</v>
      </c>
      <c r="H904" s="180" t="s">
        <v>1825</v>
      </c>
      <c r="I904" s="928" t="str">
        <f t="shared" si="664"/>
        <v>Line
Professional</v>
      </c>
      <c r="J904" s="928" t="str">
        <f t="shared" si="665"/>
        <v>State Plan, Healthy Michigan, EPSDT</v>
      </c>
      <c r="K904" s="1015" t="str">
        <f t="shared" si="666"/>
        <v>CCBHC Reporting Service</v>
      </c>
      <c r="L904" s="1018" t="str">
        <f t="shared" si="666"/>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04" s="928" t="str">
        <f t="shared" si="667"/>
        <v>Y4 - SAMHSA approved EBP for Co-occurring disorders</v>
      </c>
      <c r="N904" s="928" t="str">
        <f t="shared" si="668"/>
        <v xml:space="preserve">HH - Integrated Mental Health and Substance Abuse
</v>
      </c>
      <c r="O904" s="34"/>
    </row>
    <row r="905" spans="1:15" s="41" customFormat="1" ht="47.25" customHeight="1">
      <c r="A905" s="1010">
        <f t="shared" si="661"/>
        <v>99204</v>
      </c>
      <c r="B905" s="1010" t="str">
        <f t="shared" si="661"/>
        <v>Evaluation and Management of New Patient</v>
      </c>
      <c r="C905" s="1012" t="str">
        <f t="shared" si="661"/>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05" s="990" t="str">
        <f t="shared" si="662"/>
        <v>Encounter: 45-59 Minutes
DT: 2/day</v>
      </c>
      <c r="E905" s="978" t="str">
        <f t="shared" si="663"/>
        <v>Physician (MD or DO), licensed physician’s assistant, clinical nurse specialist, or nurse practitioner under their scope of practice and under the supervision and delegation of a physician</v>
      </c>
      <c r="F905" s="515" t="s">
        <v>665</v>
      </c>
      <c r="G905" s="204" t="s">
        <v>703</v>
      </c>
      <c r="H905" s="180" t="s">
        <v>1825</v>
      </c>
      <c r="I905" s="928" t="str">
        <f t="shared" si="664"/>
        <v>Line
Professional</v>
      </c>
      <c r="J905" s="928" t="str">
        <f t="shared" si="665"/>
        <v>State Plan, Healthy Michigan, EPSDT</v>
      </c>
      <c r="K905" s="1015" t="str">
        <f t="shared" si="666"/>
        <v>CCBHC Reporting Service</v>
      </c>
      <c r="L905" s="1018" t="str">
        <f t="shared" si="666"/>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05" s="928" t="str">
        <f t="shared" si="667"/>
        <v>Y4 - SAMHSA approved EBP for Co-occurring disorders</v>
      </c>
      <c r="N905" s="928" t="str">
        <f t="shared" si="668"/>
        <v xml:space="preserve">HH - Integrated Mental Health and Substance Abuse
</v>
      </c>
      <c r="O905" s="34"/>
    </row>
    <row r="906" spans="1:15" s="41" customFormat="1" ht="40.5" customHeight="1" thickBot="1">
      <c r="A906" s="1011">
        <f t="shared" si="661"/>
        <v>99204</v>
      </c>
      <c r="B906" s="1011" t="str">
        <f t="shared" si="661"/>
        <v>Evaluation and Management of New Patient</v>
      </c>
      <c r="C906" s="1013" t="str">
        <f t="shared" si="661"/>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06" s="991" t="str">
        <f t="shared" si="662"/>
        <v>Encounter: 45-59 Minutes
DT: 2/day</v>
      </c>
      <c r="E906" s="979" t="str">
        <f t="shared" si="663"/>
        <v>Physician (MD or DO), licensed physician’s assistant, clinical nurse specialist, or nurse practitioner under their scope of practice and under the supervision and delegation of a physician</v>
      </c>
      <c r="F906" s="535" t="s">
        <v>149</v>
      </c>
      <c r="G906" s="535" t="s">
        <v>703</v>
      </c>
      <c r="H906" s="535" t="s">
        <v>1825</v>
      </c>
      <c r="I906" s="929" t="str">
        <f t="shared" si="664"/>
        <v>Line
Professional</v>
      </c>
      <c r="J906" s="929" t="str">
        <f t="shared" si="665"/>
        <v>State Plan, Healthy Michigan, EPSDT</v>
      </c>
      <c r="K906" s="1016" t="str">
        <f t="shared" si="666"/>
        <v>CCBHC Reporting Service</v>
      </c>
      <c r="L906" s="1019" t="str">
        <f t="shared" si="666"/>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06" s="929" t="str">
        <f t="shared" si="667"/>
        <v>Y4 - SAMHSA approved EBP for Co-occurring disorders</v>
      </c>
      <c r="N906" s="929" t="str">
        <f t="shared" si="668"/>
        <v xml:space="preserve">HH - Integrated Mental Health and Substance Abuse
</v>
      </c>
      <c r="O906" s="34"/>
    </row>
    <row r="907" spans="1:15" s="41" customFormat="1" ht="30.75" customHeight="1">
      <c r="A907" s="1031">
        <v>99204</v>
      </c>
      <c r="B907" s="1031" t="s">
        <v>2296</v>
      </c>
      <c r="C907" s="861" t="s">
        <v>2300</v>
      </c>
      <c r="D907" s="691" t="s">
        <v>2301</v>
      </c>
      <c r="E907" s="674" t="s">
        <v>259</v>
      </c>
      <c r="F907" s="523" t="s">
        <v>132</v>
      </c>
      <c r="G907" s="523" t="s">
        <v>691</v>
      </c>
      <c r="H907" s="523" t="s">
        <v>1825</v>
      </c>
      <c r="I907" s="860" t="s">
        <v>148</v>
      </c>
      <c r="J907" s="860" t="s">
        <v>651</v>
      </c>
      <c r="K907" s="1025" t="s">
        <v>1805</v>
      </c>
      <c r="L907" s="1028" t="s">
        <v>1776</v>
      </c>
      <c r="M907" s="778" t="s">
        <v>1215</v>
      </c>
      <c r="N907" s="688" t="s">
        <v>2596</v>
      </c>
      <c r="O907" s="34"/>
    </row>
    <row r="908" spans="1:15" s="41" customFormat="1" ht="49.5" customHeight="1">
      <c r="A908" s="1032">
        <f t="shared" ref="A908:D911" si="669">A907</f>
        <v>99204</v>
      </c>
      <c r="B908" s="1032" t="str">
        <f>B907</f>
        <v>Evaluation and Management of New Patient</v>
      </c>
      <c r="C908" s="1034" t="str">
        <f>C907</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08" s="1036" t="str">
        <f>D907</f>
        <v>Encounter:  45-59 minutes
DT: 2/day</v>
      </c>
      <c r="E908" s="675" t="str">
        <f t="shared" ref="E908:E911" si="670">E907</f>
        <v>Physician (MD or DO), licensed physician’s assistant, clinical nurse specialist, or nurse practitioner under their scope of practice and under the supervision and delegation of a physician</v>
      </c>
      <c r="F908" s="538" t="s">
        <v>577</v>
      </c>
      <c r="G908" s="524" t="s">
        <v>692</v>
      </c>
      <c r="H908" s="524" t="s">
        <v>1825</v>
      </c>
      <c r="I908" s="692" t="str">
        <f t="shared" ref="I908:J911" si="671">I907</f>
        <v>Line
Professional</v>
      </c>
      <c r="J908" s="692" t="str">
        <f>J907</f>
        <v>Healthy Michigan, 1115 Demonstration Waiver, Block Grant, and PA2</v>
      </c>
      <c r="K908" s="1026" t="str">
        <f>K907</f>
        <v>CCBHC Reporting Service</v>
      </c>
      <c r="L908" s="1029" t="str">
        <f>L907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08" s="711" t="str">
        <f t="shared" ref="M908:M911" si="672">M907</f>
        <v>Y4 - SAMHSA approved EBP for Co-occurring disorders</v>
      </c>
      <c r="N908" s="711" t="str">
        <f t="shared" ref="N908:N911" si="673">N907</f>
        <v xml:space="preserve">SFY 22 - HF for SUD is removed
HH - Integrated Mental Health and Substance Abuse
</v>
      </c>
      <c r="O908" s="34"/>
    </row>
    <row r="909" spans="1:15" s="38" customFormat="1" ht="41.25" customHeight="1">
      <c r="A909" s="1032">
        <f t="shared" si="669"/>
        <v>99204</v>
      </c>
      <c r="B909" s="1032" t="str">
        <f t="shared" si="669"/>
        <v>Evaluation and Management of New Patient</v>
      </c>
      <c r="C909" s="1034" t="str">
        <f t="shared" si="669"/>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09" s="1036" t="str">
        <f>D908</f>
        <v>Encounter:  45-59 minutes
DT: 2/day</v>
      </c>
      <c r="E909" s="675" t="str">
        <f t="shared" si="670"/>
        <v>Physician (MD or DO), licensed physician’s assistant, clinical nurse specialist, or nurse practitioner under their scope of practice and under the supervision and delegation of a physician</v>
      </c>
      <c r="F909" s="538" t="s">
        <v>140</v>
      </c>
      <c r="G909" s="524" t="s">
        <v>703</v>
      </c>
      <c r="H909" s="524" t="s">
        <v>1825</v>
      </c>
      <c r="I909" s="692" t="str">
        <f t="shared" si="671"/>
        <v>Line
Professional</v>
      </c>
      <c r="J909" s="692" t="str">
        <f t="shared" si="671"/>
        <v>Healthy Michigan, 1115 Demonstration Waiver, Block Grant, and PA2</v>
      </c>
      <c r="K909" s="1026" t="str">
        <f t="shared" ref="K909:L911" si="674">K908</f>
        <v>CCBHC Reporting Service</v>
      </c>
      <c r="L909" s="1029" t="str">
        <f t="shared" si="674"/>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09" s="711" t="str">
        <f t="shared" si="672"/>
        <v>Y4 - SAMHSA approved EBP for Co-occurring disorders</v>
      </c>
      <c r="N909" s="711" t="str">
        <f t="shared" si="673"/>
        <v xml:space="preserve">SFY 22 - HF for SUD is removed
HH - Integrated Mental Health and Substance Abuse
</v>
      </c>
      <c r="O909" s="34"/>
    </row>
    <row r="910" spans="1:15" s="38" customFormat="1" ht="35.25" customHeight="1">
      <c r="A910" s="1032">
        <f t="shared" si="669"/>
        <v>99204</v>
      </c>
      <c r="B910" s="1032" t="str">
        <f t="shared" si="669"/>
        <v>Evaluation and Management of New Patient</v>
      </c>
      <c r="C910" s="1034" t="str">
        <f t="shared" si="669"/>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0" s="1036" t="str">
        <f t="shared" si="669"/>
        <v>Encounter:  45-59 minutes
DT: 2/day</v>
      </c>
      <c r="E910" s="675" t="str">
        <f t="shared" si="670"/>
        <v>Physician (MD or DO), licensed physician’s assistant, clinical nurse specialist, or nurse practitioner under their scope of practice and under the supervision and delegation of a physician</v>
      </c>
      <c r="F910" s="538" t="s">
        <v>665</v>
      </c>
      <c r="G910" s="524" t="s">
        <v>703</v>
      </c>
      <c r="H910" s="524" t="s">
        <v>1825</v>
      </c>
      <c r="I910" s="692" t="str">
        <f t="shared" si="671"/>
        <v>Line
Professional</v>
      </c>
      <c r="J910" s="692" t="str">
        <f t="shared" si="671"/>
        <v>Healthy Michigan, 1115 Demonstration Waiver, Block Grant, and PA2</v>
      </c>
      <c r="K910" s="1026" t="str">
        <f t="shared" si="674"/>
        <v>CCBHC Reporting Service</v>
      </c>
      <c r="L910" s="1029" t="str">
        <f t="shared" si="674"/>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10" s="711" t="str">
        <f t="shared" si="672"/>
        <v>Y4 - SAMHSA approved EBP for Co-occurring disorders</v>
      </c>
      <c r="N910" s="711" t="str">
        <f t="shared" si="673"/>
        <v xml:space="preserve">SFY 22 - HF for SUD is removed
HH - Integrated Mental Health and Substance Abuse
</v>
      </c>
      <c r="O910" s="34"/>
    </row>
    <row r="911" spans="1:15" s="38" customFormat="1" ht="39.75" customHeight="1" thickBot="1">
      <c r="A911" s="1033">
        <f t="shared" si="669"/>
        <v>99204</v>
      </c>
      <c r="B911" s="1033" t="str">
        <f t="shared" si="669"/>
        <v>Evaluation and Management of New Patient</v>
      </c>
      <c r="C911" s="1035" t="str">
        <f t="shared" si="669"/>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1" s="1037" t="str">
        <f t="shared" si="669"/>
        <v>Encounter:  45-59 minutes
DT: 2/day</v>
      </c>
      <c r="E911" s="676" t="str">
        <f t="shared" si="670"/>
        <v>Physician (MD or DO), licensed physician’s assistant, clinical nurse specialist, or nurse practitioner under their scope of practice and under the supervision and delegation of a physician</v>
      </c>
      <c r="F911" s="525" t="s">
        <v>149</v>
      </c>
      <c r="G911" s="525" t="s">
        <v>703</v>
      </c>
      <c r="H911" s="525" t="s">
        <v>1825</v>
      </c>
      <c r="I911" s="693" t="str">
        <f t="shared" si="671"/>
        <v>Line
Professional</v>
      </c>
      <c r="J911" s="693" t="str">
        <f t="shared" si="671"/>
        <v>Healthy Michigan, 1115 Demonstration Waiver, Block Grant, and PA2</v>
      </c>
      <c r="K911" s="1027" t="str">
        <f t="shared" si="674"/>
        <v>CCBHC Reporting Service</v>
      </c>
      <c r="L911" s="1030" t="str">
        <f t="shared" si="674"/>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11" s="994" t="str">
        <f t="shared" si="672"/>
        <v>Y4 - SAMHSA approved EBP for Co-occurring disorders</v>
      </c>
      <c r="N911" s="994" t="str">
        <f t="shared" si="673"/>
        <v xml:space="preserve">SFY 22 - HF for SUD is removed
HH - Integrated Mental Health and Substance Abuse
</v>
      </c>
      <c r="O911" s="34"/>
    </row>
    <row r="912" spans="1:15" s="38" customFormat="1" ht="51" customHeight="1">
      <c r="A912" s="1009">
        <v>99205</v>
      </c>
      <c r="B912" s="1009" t="s">
        <v>2296</v>
      </c>
      <c r="C912" s="986" t="s">
        <v>2302</v>
      </c>
      <c r="D912" s="643" t="s">
        <v>1051</v>
      </c>
      <c r="E912" s="819" t="s">
        <v>259</v>
      </c>
      <c r="F912" s="542" t="s">
        <v>145</v>
      </c>
      <c r="G912" s="542" t="s">
        <v>701</v>
      </c>
      <c r="H912" s="542" t="s">
        <v>1825</v>
      </c>
      <c r="I912" s="965" t="s">
        <v>148</v>
      </c>
      <c r="J912" s="1014" t="s">
        <v>129</v>
      </c>
      <c r="K912" s="1014" t="s">
        <v>1805</v>
      </c>
      <c r="L912" s="1017" t="s">
        <v>1776</v>
      </c>
      <c r="M912" s="965" t="s">
        <v>1215</v>
      </c>
      <c r="N912" s="643" t="s">
        <v>2592</v>
      </c>
      <c r="O912" s="34"/>
    </row>
    <row r="913" spans="1:15" s="38" customFormat="1" ht="51" customHeight="1">
      <c r="A913" s="1010">
        <f t="shared" ref="A913:A916" si="675">A912</f>
        <v>99205</v>
      </c>
      <c r="B913" s="1010" t="str">
        <f>B912</f>
        <v>Evaluation and Management of New Patient</v>
      </c>
      <c r="C913" s="1012" t="str">
        <f>C912</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13" s="990" t="str">
        <f t="shared" ref="D913:D916" si="676">D912</f>
        <v>Encounter: 60-74 Minutes
DT: 2/day</v>
      </c>
      <c r="E913" s="978" t="str">
        <f t="shared" ref="E913:E916" si="677">E912</f>
        <v>Physician (MD or DO), licensed physician’s assistant, clinical nurse specialist, or nurse practitioner under their scope of practice and under the supervision and delegation of a physician</v>
      </c>
      <c r="F913" s="543" t="s">
        <v>577</v>
      </c>
      <c r="G913" s="543" t="s">
        <v>692</v>
      </c>
      <c r="H913" s="543" t="s">
        <v>1825</v>
      </c>
      <c r="I913" s="928" t="str">
        <f t="shared" ref="I913:I916" si="678">I912</f>
        <v>Line
Professional</v>
      </c>
      <c r="J913" s="1015" t="str">
        <f t="shared" ref="J913:J916" si="679">J912</f>
        <v>State Plan, Healthy Michigan, EPSDT</v>
      </c>
      <c r="K913" s="1015" t="str">
        <f t="shared" ref="K913:L916" si="680">K912</f>
        <v>CCBHC Reporting Service</v>
      </c>
      <c r="L913" s="1018" t="str">
        <f t="shared" si="68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13" s="928" t="str">
        <f t="shared" ref="M913:M916" si="681">M912</f>
        <v>Y4 - SAMHSA approved EBP for Co-occurring disorders</v>
      </c>
      <c r="N913" s="928" t="str">
        <f t="shared" ref="N913:N916" si="682">N912</f>
        <v xml:space="preserve">HH - Integrated Mental Health and Substance Abuse
</v>
      </c>
      <c r="O913" s="34"/>
    </row>
    <row r="914" spans="1:15" ht="52.5" customHeight="1">
      <c r="A914" s="1010">
        <f>A913</f>
        <v>99205</v>
      </c>
      <c r="B914" s="1010" t="str">
        <f t="shared" ref="B914:B916" si="683">B913</f>
        <v>Evaluation and Management of New Patient</v>
      </c>
      <c r="C914" s="1012" t="str">
        <f t="shared" ref="C914:C916" si="684">C913</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14" s="990" t="str">
        <f t="shared" si="676"/>
        <v>Encounter: 60-74 Minutes
DT: 2/day</v>
      </c>
      <c r="E914" s="978" t="str">
        <f t="shared" si="677"/>
        <v>Physician (MD or DO), licensed physician’s assistant, clinical nurse specialist, or nurse practitioner under their scope of practice and under the supervision and delegation of a physician</v>
      </c>
      <c r="F914" s="515" t="s">
        <v>140</v>
      </c>
      <c r="G914" s="204" t="s">
        <v>703</v>
      </c>
      <c r="H914" s="180" t="s">
        <v>1825</v>
      </c>
      <c r="I914" s="928" t="str">
        <f t="shared" si="678"/>
        <v>Line
Professional</v>
      </c>
      <c r="J914" s="1015" t="str">
        <f t="shared" si="679"/>
        <v>State Plan, Healthy Michigan, EPSDT</v>
      </c>
      <c r="K914" s="1015" t="str">
        <f t="shared" si="680"/>
        <v>CCBHC Reporting Service</v>
      </c>
      <c r="L914" s="1018" t="str">
        <f t="shared" si="68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14" s="928" t="str">
        <f t="shared" si="681"/>
        <v>Y4 - SAMHSA approved EBP for Co-occurring disorders</v>
      </c>
      <c r="N914" s="928" t="str">
        <f t="shared" si="682"/>
        <v xml:space="preserve">HH - Integrated Mental Health and Substance Abuse
</v>
      </c>
    </row>
    <row r="915" spans="1:15" ht="45" customHeight="1">
      <c r="A915" s="1010">
        <f t="shared" si="675"/>
        <v>99205</v>
      </c>
      <c r="B915" s="1010" t="str">
        <f t="shared" si="683"/>
        <v>Evaluation and Management of New Patient</v>
      </c>
      <c r="C915" s="1012" t="str">
        <f t="shared" si="684"/>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15" s="990" t="str">
        <f t="shared" si="676"/>
        <v>Encounter: 60-74 Minutes
DT: 2/day</v>
      </c>
      <c r="E915" s="978" t="str">
        <f t="shared" si="677"/>
        <v>Physician (MD or DO), licensed physician’s assistant, clinical nurse specialist, or nurse practitioner under their scope of practice and under the supervision and delegation of a physician</v>
      </c>
      <c r="F915" s="515" t="s">
        <v>665</v>
      </c>
      <c r="G915" s="204" t="s">
        <v>703</v>
      </c>
      <c r="H915" s="180" t="s">
        <v>1825</v>
      </c>
      <c r="I915" s="928" t="str">
        <f t="shared" si="678"/>
        <v>Line
Professional</v>
      </c>
      <c r="J915" s="1015" t="str">
        <f t="shared" si="679"/>
        <v>State Plan, Healthy Michigan, EPSDT</v>
      </c>
      <c r="K915" s="1015" t="str">
        <f t="shared" si="680"/>
        <v>CCBHC Reporting Service</v>
      </c>
      <c r="L915" s="1018" t="str">
        <f t="shared" si="68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15" s="928" t="str">
        <f t="shared" si="681"/>
        <v>Y4 - SAMHSA approved EBP for Co-occurring disorders</v>
      </c>
      <c r="N915" s="928" t="str">
        <f t="shared" si="682"/>
        <v xml:space="preserve">HH - Integrated Mental Health and Substance Abuse
</v>
      </c>
    </row>
    <row r="916" spans="1:15" ht="39.75" customHeight="1" thickBot="1">
      <c r="A916" s="1011">
        <f t="shared" si="675"/>
        <v>99205</v>
      </c>
      <c r="B916" s="1011" t="str">
        <f t="shared" si="683"/>
        <v>Evaluation and Management of New Patient</v>
      </c>
      <c r="C916" s="1013" t="str">
        <f t="shared" si="684"/>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16" s="991" t="str">
        <f t="shared" si="676"/>
        <v>Encounter: 60-74 Minutes
DT: 2/day</v>
      </c>
      <c r="E916" s="979" t="str">
        <f t="shared" si="677"/>
        <v>Physician (MD or DO), licensed physician’s assistant, clinical nurse specialist, or nurse practitioner under their scope of practice and under the supervision and delegation of a physician</v>
      </c>
      <c r="F916" s="535" t="s">
        <v>149</v>
      </c>
      <c r="G916" s="535" t="s">
        <v>703</v>
      </c>
      <c r="H916" s="535" t="s">
        <v>1825</v>
      </c>
      <c r="I916" s="929" t="str">
        <f t="shared" si="678"/>
        <v>Line
Professional</v>
      </c>
      <c r="J916" s="1016" t="str">
        <f t="shared" si="679"/>
        <v>State Plan, Healthy Michigan, EPSDT</v>
      </c>
      <c r="K916" s="1016" t="str">
        <f t="shared" si="680"/>
        <v>CCBHC Reporting Service</v>
      </c>
      <c r="L916" s="1019" t="str">
        <f t="shared" si="68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16" s="929" t="str">
        <f t="shared" si="681"/>
        <v>Y4 - SAMHSA approved EBP for Co-occurring disorders</v>
      </c>
      <c r="N916" s="929" t="str">
        <f t="shared" si="682"/>
        <v xml:space="preserve">HH - Integrated Mental Health and Substance Abuse
</v>
      </c>
    </row>
    <row r="917" spans="1:15" ht="41.25" customHeight="1">
      <c r="A917" s="1031">
        <v>99205</v>
      </c>
      <c r="B917" s="1031" t="s">
        <v>2296</v>
      </c>
      <c r="C917" s="861" t="s">
        <v>2302</v>
      </c>
      <c r="D917" s="691" t="s">
        <v>2303</v>
      </c>
      <c r="E917" s="674" t="s">
        <v>259</v>
      </c>
      <c r="F917" s="523" t="s">
        <v>132</v>
      </c>
      <c r="G917" s="523" t="s">
        <v>691</v>
      </c>
      <c r="H917" s="523" t="s">
        <v>1825</v>
      </c>
      <c r="I917" s="860" t="s">
        <v>148</v>
      </c>
      <c r="J917" s="860" t="s">
        <v>651</v>
      </c>
      <c r="K917" s="1025" t="s">
        <v>1805</v>
      </c>
      <c r="L917" s="1028" t="s">
        <v>1776</v>
      </c>
      <c r="M917" s="778" t="s">
        <v>1215</v>
      </c>
      <c r="N917" s="688" t="s">
        <v>2589</v>
      </c>
    </row>
    <row r="918" spans="1:15" ht="36" customHeight="1">
      <c r="A918" s="1032">
        <f t="shared" ref="A918:D921" si="685">A917</f>
        <v>99205</v>
      </c>
      <c r="B918" s="1032" t="str">
        <f>B917</f>
        <v>Evaluation and Management of New Patient</v>
      </c>
      <c r="C918" s="1034" t="str">
        <f>C917</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18" s="1036" t="str">
        <f>D917</f>
        <v>Encounter: 60-74 minutes
DT: 2/day</v>
      </c>
      <c r="E918" s="675" t="str">
        <f t="shared" ref="E918:E921" si="686">E917</f>
        <v>Physician (MD or DO), licensed physician’s assistant, clinical nurse specialist, or nurse practitioner under their scope of practice and under the supervision and delegation of a physician</v>
      </c>
      <c r="F918" s="538" t="s">
        <v>577</v>
      </c>
      <c r="G918" s="524" t="s">
        <v>692</v>
      </c>
      <c r="H918" s="524" t="s">
        <v>1825</v>
      </c>
      <c r="I918" s="692" t="str">
        <f t="shared" ref="I918:J921" si="687">I917</f>
        <v>Line
Professional</v>
      </c>
      <c r="J918" s="692" t="str">
        <f>J917</f>
        <v>Healthy Michigan, 1115 Demonstration Waiver, Block Grant, and PA2</v>
      </c>
      <c r="K918" s="1026" t="str">
        <f>K917</f>
        <v>CCBHC Reporting Service</v>
      </c>
      <c r="L918" s="1029" t="str">
        <f>L917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18" s="711" t="str">
        <f t="shared" ref="M918:M921" si="688">M917</f>
        <v>Y4 - SAMHSA approved EBP for Co-occurring disorders</v>
      </c>
      <c r="N918" s="711" t="str">
        <f t="shared" ref="N918:N921" si="689">N917</f>
        <v xml:space="preserve">SFY 22 - HF for SUD is removed
HD - Pregnant/Parenting Women's Program
HH - Integrated Mental Health and Substance Abuse
</v>
      </c>
    </row>
    <row r="919" spans="1:15" ht="33.75" customHeight="1">
      <c r="A919" s="1032">
        <f t="shared" si="685"/>
        <v>99205</v>
      </c>
      <c r="B919" s="1032" t="str">
        <f t="shared" si="685"/>
        <v>Evaluation and Management of New Patient</v>
      </c>
      <c r="C919" s="1034" t="str">
        <f t="shared" si="685"/>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19" s="1036" t="str">
        <f t="shared" si="685"/>
        <v>Encounter: 60-74 minutes
DT: 2/day</v>
      </c>
      <c r="E919" s="675" t="str">
        <f t="shared" si="686"/>
        <v>Physician (MD or DO), licensed physician’s assistant, clinical nurse specialist, or nurse practitioner under their scope of practice and under the supervision and delegation of a physician</v>
      </c>
      <c r="F919" s="538" t="s">
        <v>140</v>
      </c>
      <c r="G919" s="524" t="s">
        <v>703</v>
      </c>
      <c r="H919" s="524" t="s">
        <v>1825</v>
      </c>
      <c r="I919" s="692" t="str">
        <f t="shared" si="687"/>
        <v>Line
Professional</v>
      </c>
      <c r="J919" s="692" t="str">
        <f t="shared" si="687"/>
        <v>Healthy Michigan, 1115 Demonstration Waiver, Block Grant, and PA2</v>
      </c>
      <c r="K919" s="1026" t="str">
        <f t="shared" ref="K919:L921" si="690">K918</f>
        <v>CCBHC Reporting Service</v>
      </c>
      <c r="L919" s="1029" t="str">
        <f t="shared" si="69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19" s="711" t="str">
        <f t="shared" si="688"/>
        <v>Y4 - SAMHSA approved EBP for Co-occurring disorders</v>
      </c>
      <c r="N919" s="711" t="str">
        <f t="shared" si="689"/>
        <v xml:space="preserve">SFY 22 - HF for SUD is removed
HD - Pregnant/Parenting Women's Program
HH - Integrated Mental Health and Substance Abuse
</v>
      </c>
    </row>
    <row r="920" spans="1:15" ht="43.5" customHeight="1">
      <c r="A920" s="1032">
        <f t="shared" si="685"/>
        <v>99205</v>
      </c>
      <c r="B920" s="1032" t="str">
        <f t="shared" si="685"/>
        <v>Evaluation and Management of New Patient</v>
      </c>
      <c r="C920" s="1034" t="str">
        <f t="shared" si="685"/>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0" s="1036" t="str">
        <f t="shared" si="685"/>
        <v>Encounter: 60-74 minutes
DT: 2/day</v>
      </c>
      <c r="E920" s="675" t="str">
        <f t="shared" si="686"/>
        <v>Physician (MD or DO), licensed physician’s assistant, clinical nurse specialist, or nurse practitioner under their scope of practice and under the supervision and delegation of a physician</v>
      </c>
      <c r="F920" s="538" t="s">
        <v>665</v>
      </c>
      <c r="G920" s="524" t="s">
        <v>703</v>
      </c>
      <c r="H920" s="524" t="s">
        <v>1825</v>
      </c>
      <c r="I920" s="692" t="str">
        <f t="shared" si="687"/>
        <v>Line
Professional</v>
      </c>
      <c r="J920" s="692" t="str">
        <f t="shared" si="687"/>
        <v>Healthy Michigan, 1115 Demonstration Waiver, Block Grant, and PA2</v>
      </c>
      <c r="K920" s="1026" t="str">
        <f t="shared" si="690"/>
        <v>CCBHC Reporting Service</v>
      </c>
      <c r="L920" s="1029" t="str">
        <f t="shared" si="69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20" s="711" t="str">
        <f t="shared" si="688"/>
        <v>Y4 - SAMHSA approved EBP for Co-occurring disorders</v>
      </c>
      <c r="N920" s="711" t="str">
        <f t="shared" si="689"/>
        <v xml:space="preserve">SFY 22 - HF for SUD is removed
HD - Pregnant/Parenting Women's Program
HH - Integrated Mental Health and Substance Abuse
</v>
      </c>
    </row>
    <row r="921" spans="1:15" s="38" customFormat="1" ht="36" customHeight="1" thickBot="1">
      <c r="A921" s="1033">
        <f t="shared" si="685"/>
        <v>99205</v>
      </c>
      <c r="B921" s="1033" t="str">
        <f t="shared" si="685"/>
        <v>Evaluation and Management of New Patient</v>
      </c>
      <c r="C921" s="1035" t="str">
        <f t="shared" si="685"/>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1" s="1037" t="str">
        <f t="shared" si="685"/>
        <v>Encounter: 60-74 minutes
DT: 2/day</v>
      </c>
      <c r="E921" s="676" t="str">
        <f t="shared" si="686"/>
        <v>Physician (MD or DO), licensed physician’s assistant, clinical nurse specialist, or nurse practitioner under their scope of practice and under the supervision and delegation of a physician</v>
      </c>
      <c r="F921" s="525" t="s">
        <v>149</v>
      </c>
      <c r="G921" s="525" t="s">
        <v>703</v>
      </c>
      <c r="H921" s="525" t="s">
        <v>1825</v>
      </c>
      <c r="I921" s="693" t="str">
        <f t="shared" si="687"/>
        <v>Line
Professional</v>
      </c>
      <c r="J921" s="693" t="str">
        <f t="shared" si="687"/>
        <v>Healthy Michigan, 1115 Demonstration Waiver, Block Grant, and PA2</v>
      </c>
      <c r="K921" s="1027" t="str">
        <f t="shared" si="690"/>
        <v>CCBHC Reporting Service</v>
      </c>
      <c r="L921" s="1030" t="str">
        <f t="shared" si="690"/>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21" s="994" t="str">
        <f t="shared" si="688"/>
        <v>Y4 - SAMHSA approved EBP for Co-occurring disorders</v>
      </c>
      <c r="N921" s="994" t="str">
        <f t="shared" si="689"/>
        <v xml:space="preserve">SFY 22 - HF for SUD is removed
HD - Pregnant/Parenting Women's Program
HH - Integrated Mental Health and Substance Abuse
</v>
      </c>
      <c r="O921" s="34"/>
    </row>
    <row r="922" spans="1:15" s="38" customFormat="1" ht="39" customHeight="1">
      <c r="A922" s="1038">
        <v>99211</v>
      </c>
      <c r="B922" s="1038" t="s">
        <v>2304</v>
      </c>
      <c r="C922" s="1041" t="s">
        <v>2305</v>
      </c>
      <c r="D922" s="1044" t="s">
        <v>1050</v>
      </c>
      <c r="E922" s="650" t="s">
        <v>260</v>
      </c>
      <c r="F922" s="542" t="s">
        <v>145</v>
      </c>
      <c r="G922" s="542" t="s">
        <v>701</v>
      </c>
      <c r="H922" s="542" t="s">
        <v>1825</v>
      </c>
      <c r="I922" s="661" t="s">
        <v>148</v>
      </c>
      <c r="J922" s="661" t="s">
        <v>129</v>
      </c>
      <c r="K922" s="924" t="s">
        <v>1805</v>
      </c>
      <c r="L922" s="774" t="s">
        <v>1776</v>
      </c>
      <c r="M922" s="965" t="s">
        <v>1215</v>
      </c>
      <c r="N922" s="643" t="s">
        <v>2593</v>
      </c>
      <c r="O922" s="34"/>
    </row>
    <row r="923" spans="1:15" s="38" customFormat="1" ht="45" customHeight="1">
      <c r="A923" s="1039">
        <f t="shared" ref="A923:D928" si="691">A922</f>
        <v>99211</v>
      </c>
      <c r="B923" s="1039" t="str">
        <f>B922</f>
        <v>Evaluation and Management of Established Patient</v>
      </c>
      <c r="C923" s="1042" t="str">
        <f>C922</f>
        <v>Office or other outpatient visit for the evaluation and management of an established patient, that may not require the presence of a physician or other qualified health care professional. Usually, the presenting problem(s) are minimal.</v>
      </c>
      <c r="D923" s="1045" t="str">
        <f>D922</f>
        <v>Encounter
DT: 2/day</v>
      </c>
      <c r="E923" s="637" t="str">
        <f t="shared" ref="E923:E928" si="692">E922</f>
        <v>Physician (MD or DO), licensed physician's assistant, nurse practitioner, clinical nurse specialist, registered nurse, or a licensed practical nurse assisting a physician</v>
      </c>
      <c r="F923" s="543" t="s">
        <v>577</v>
      </c>
      <c r="G923" s="543" t="s">
        <v>692</v>
      </c>
      <c r="H923" s="543" t="s">
        <v>1825</v>
      </c>
      <c r="I923" s="652" t="str">
        <f t="shared" ref="I923:I928" si="693">I922</f>
        <v>Line
Professional</v>
      </c>
      <c r="J923" s="652" t="str">
        <f t="shared" ref="J923:J928" si="694">J922</f>
        <v>State Plan, Healthy Michigan, EPSDT</v>
      </c>
      <c r="K923" s="925" t="str">
        <f t="shared" ref="K923:L928" si="695">K922</f>
        <v>CCBHC Reporting Service</v>
      </c>
      <c r="L923" s="827" t="str">
        <f t="shared" si="69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23" s="928" t="str">
        <f t="shared" ref="M923:M928" si="696">M922</f>
        <v>Y4 - SAMHSA approved EBP for Co-occurring disorders</v>
      </c>
      <c r="N923" s="928" t="str">
        <f t="shared" ref="N923:N928" si="697">N922</f>
        <v xml:space="preserve">HH - Integrated Mental Health and Substance Abuse
</v>
      </c>
      <c r="O923" s="34"/>
    </row>
    <row r="924" spans="1:15" s="38" customFormat="1" ht="41.25" customHeight="1">
      <c r="A924" s="1039">
        <f t="shared" si="691"/>
        <v>99211</v>
      </c>
      <c r="B924" s="1039" t="str">
        <f t="shared" si="691"/>
        <v>Evaluation and Management of Established Patient</v>
      </c>
      <c r="C924" s="1042" t="str">
        <f t="shared" si="691"/>
        <v>Office or other outpatient visit for the evaluation and management of an established patient, that may not require the presence of a physician or other qualified health care professional. Usually, the presenting problem(s) are minimal.</v>
      </c>
      <c r="D924" s="1045" t="str">
        <f t="shared" si="691"/>
        <v>Encounter
DT: 2/day</v>
      </c>
      <c r="E924" s="637" t="str">
        <f t="shared" si="692"/>
        <v>Physician (MD or DO), licensed physician's assistant, nurse practitioner, clinical nurse specialist, registered nurse, or a licensed practical nurse assisting a physician</v>
      </c>
      <c r="F924" s="515" t="s">
        <v>140</v>
      </c>
      <c r="G924" s="204" t="s">
        <v>703</v>
      </c>
      <c r="H924" s="180" t="s">
        <v>1825</v>
      </c>
      <c r="I924" s="652" t="str">
        <f t="shared" si="693"/>
        <v>Line
Professional</v>
      </c>
      <c r="J924" s="652" t="str">
        <f t="shared" si="694"/>
        <v>State Plan, Healthy Michigan, EPSDT</v>
      </c>
      <c r="K924" s="925" t="str">
        <f t="shared" si="695"/>
        <v>CCBHC Reporting Service</v>
      </c>
      <c r="L924" s="827" t="str">
        <f t="shared" si="69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24" s="928" t="str">
        <f t="shared" si="696"/>
        <v>Y4 - SAMHSA approved EBP for Co-occurring disorders</v>
      </c>
      <c r="N924" s="928" t="str">
        <f t="shared" si="697"/>
        <v xml:space="preserve">HH - Integrated Mental Health and Substance Abuse
</v>
      </c>
      <c r="O924" s="34"/>
    </row>
    <row r="925" spans="1:15" s="38" customFormat="1" ht="48" customHeight="1">
      <c r="A925" s="1039">
        <f t="shared" si="691"/>
        <v>99211</v>
      </c>
      <c r="B925" s="1039" t="str">
        <f t="shared" si="691"/>
        <v>Evaluation and Management of Established Patient</v>
      </c>
      <c r="C925" s="1042" t="str">
        <f t="shared" si="691"/>
        <v>Office or other outpatient visit for the evaluation and management of an established patient, that may not require the presence of a physician or other qualified health care professional. Usually, the presenting problem(s) are minimal.</v>
      </c>
      <c r="D925" s="1045" t="str">
        <f t="shared" si="691"/>
        <v>Encounter
DT: 2/day</v>
      </c>
      <c r="E925" s="637" t="str">
        <f t="shared" si="692"/>
        <v>Physician (MD or DO), licensed physician's assistant, nurse practitioner, clinical nurse specialist, registered nurse, or a licensed practical nurse assisting a physician</v>
      </c>
      <c r="F925" s="515" t="s">
        <v>665</v>
      </c>
      <c r="G925" s="204" t="s">
        <v>703</v>
      </c>
      <c r="H925" s="180" t="s">
        <v>1825</v>
      </c>
      <c r="I925" s="652" t="str">
        <f t="shared" si="693"/>
        <v>Line
Professional</v>
      </c>
      <c r="J925" s="652" t="str">
        <f t="shared" si="694"/>
        <v>State Plan, Healthy Michigan, EPSDT</v>
      </c>
      <c r="K925" s="925" t="str">
        <f t="shared" si="695"/>
        <v>CCBHC Reporting Service</v>
      </c>
      <c r="L925" s="827" t="str">
        <f t="shared" si="69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25" s="928" t="str">
        <f t="shared" si="696"/>
        <v>Y4 - SAMHSA approved EBP for Co-occurring disorders</v>
      </c>
      <c r="N925" s="928" t="str">
        <f t="shared" si="697"/>
        <v xml:space="preserve">HH - Integrated Mental Health and Substance Abuse
</v>
      </c>
      <c r="O925" s="34"/>
    </row>
    <row r="926" spans="1:15" s="38" customFormat="1" ht="39.75" customHeight="1">
      <c r="A926" s="1039">
        <f t="shared" si="691"/>
        <v>99211</v>
      </c>
      <c r="B926" s="1039" t="str">
        <f t="shared" si="691"/>
        <v>Evaluation and Management of Established Patient</v>
      </c>
      <c r="C926" s="1042" t="str">
        <f t="shared" si="691"/>
        <v>Office or other outpatient visit for the evaluation and management of an established patient, that may not require the presence of a physician or other qualified health care professional. Usually, the presenting problem(s) are minimal.</v>
      </c>
      <c r="D926" s="1045" t="str">
        <f t="shared" si="691"/>
        <v>Encounter
DT: 2/day</v>
      </c>
      <c r="E926" s="637" t="str">
        <f t="shared" si="692"/>
        <v>Physician (MD or DO), licensed physician's assistant, nurse practitioner, clinical nurse specialist, registered nurse, or a licensed practical nurse assisting a physician</v>
      </c>
      <c r="F926" s="515" t="s">
        <v>149</v>
      </c>
      <c r="G926" s="515" t="s">
        <v>703</v>
      </c>
      <c r="H926" s="515" t="s">
        <v>1825</v>
      </c>
      <c r="I926" s="652" t="str">
        <f t="shared" si="693"/>
        <v>Line
Professional</v>
      </c>
      <c r="J926" s="652" t="str">
        <f t="shared" si="694"/>
        <v>State Plan, Healthy Michigan, EPSDT</v>
      </c>
      <c r="K926" s="925" t="str">
        <f t="shared" si="695"/>
        <v>CCBHC Reporting Service</v>
      </c>
      <c r="L926" s="827" t="str">
        <f t="shared" si="69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26" s="928" t="str">
        <f t="shared" si="696"/>
        <v>Y4 - SAMHSA approved EBP for Co-occurring disorders</v>
      </c>
      <c r="N926" s="928" t="str">
        <f t="shared" si="697"/>
        <v xml:space="preserve">HH - Integrated Mental Health and Substance Abuse
</v>
      </c>
      <c r="O926" s="34"/>
    </row>
    <row r="927" spans="1:15" s="38" customFormat="1" ht="39" customHeight="1">
      <c r="A927" s="1039">
        <f t="shared" si="691"/>
        <v>99211</v>
      </c>
      <c r="B927" s="1039" t="str">
        <f t="shared" si="691"/>
        <v>Evaluation and Management of Established Patient</v>
      </c>
      <c r="C927" s="1042" t="str">
        <f t="shared" si="691"/>
        <v>Office or other outpatient visit for the evaluation and management of an established patient, that may not require the presence of a physician or other qualified health care professional. Usually, the presenting problem(s) are minimal.</v>
      </c>
      <c r="D927" s="1045" t="str">
        <f t="shared" si="691"/>
        <v>Encounter
DT: 2/day</v>
      </c>
      <c r="E927" s="637" t="str">
        <f t="shared" si="692"/>
        <v>Physician (MD or DO), licensed physician's assistant, nurse practitioner, clinical nurse specialist, registered nurse, or a licensed practical nurse assisting a physician</v>
      </c>
      <c r="F927" s="515" t="s">
        <v>617</v>
      </c>
      <c r="G927" s="515" t="s">
        <v>696</v>
      </c>
      <c r="H927" s="515" t="s">
        <v>1825</v>
      </c>
      <c r="I927" s="652" t="str">
        <f t="shared" si="693"/>
        <v>Line
Professional</v>
      </c>
      <c r="J927" s="652" t="str">
        <f t="shared" si="694"/>
        <v>State Plan, Healthy Michigan, EPSDT</v>
      </c>
      <c r="K927" s="925" t="str">
        <f t="shared" si="695"/>
        <v>CCBHC Reporting Service</v>
      </c>
      <c r="L927" s="827" t="str">
        <f t="shared" si="69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27" s="928" t="str">
        <f t="shared" si="696"/>
        <v>Y4 - SAMHSA approved EBP for Co-occurring disorders</v>
      </c>
      <c r="N927" s="928" t="str">
        <f t="shared" si="697"/>
        <v xml:space="preserve">HH - Integrated Mental Health and Substance Abuse
</v>
      </c>
      <c r="O927" s="34"/>
    </row>
    <row r="928" spans="1:15" ht="39" customHeight="1" thickBot="1">
      <c r="A928" s="1040">
        <f t="shared" si="691"/>
        <v>99211</v>
      </c>
      <c r="B928" s="1040" t="str">
        <f t="shared" si="691"/>
        <v>Evaluation and Management of Established Patient</v>
      </c>
      <c r="C928" s="1043" t="str">
        <f t="shared" si="691"/>
        <v>Office or other outpatient visit for the evaluation and management of an established patient, that may not require the presence of a physician or other qualified health care professional. Usually, the presenting problem(s) are minimal.</v>
      </c>
      <c r="D928" s="1046" t="str">
        <f t="shared" si="691"/>
        <v>Encounter
DT: 2/day</v>
      </c>
      <c r="E928" s="654" t="str">
        <f t="shared" si="692"/>
        <v>Physician (MD or DO), licensed physician's assistant, nurse practitioner, clinical nurse specialist, registered nurse, or a licensed practical nurse assisting a physician</v>
      </c>
      <c r="F928" s="517" t="s">
        <v>730</v>
      </c>
      <c r="G928" s="517" t="s">
        <v>699</v>
      </c>
      <c r="H928" s="517" t="s">
        <v>1825</v>
      </c>
      <c r="I928" s="653" t="str">
        <f t="shared" si="693"/>
        <v>Line
Professional</v>
      </c>
      <c r="J928" s="653" t="str">
        <f t="shared" si="694"/>
        <v>State Plan, Healthy Michigan, EPSDT</v>
      </c>
      <c r="K928" s="926" t="str">
        <f t="shared" si="695"/>
        <v>CCBHC Reporting Service</v>
      </c>
      <c r="L928" s="836" t="str">
        <f t="shared" si="69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28" s="929" t="str">
        <f t="shared" si="696"/>
        <v>Y4 - SAMHSA approved EBP for Co-occurring disorders</v>
      </c>
      <c r="N928" s="929" t="str">
        <f t="shared" si="697"/>
        <v xml:space="preserve">HH - Integrated Mental Health and Substance Abuse
</v>
      </c>
    </row>
    <row r="929" spans="1:15" ht="38.25" customHeight="1">
      <c r="A929" s="1031">
        <v>99211</v>
      </c>
      <c r="B929" s="1031" t="s">
        <v>2304</v>
      </c>
      <c r="C929" s="861" t="s">
        <v>2305</v>
      </c>
      <c r="D929" s="691" t="s">
        <v>2309</v>
      </c>
      <c r="E929" s="674" t="s">
        <v>259</v>
      </c>
      <c r="F929" s="523" t="s">
        <v>132</v>
      </c>
      <c r="G929" s="523" t="s">
        <v>691</v>
      </c>
      <c r="H929" s="523" t="s">
        <v>1825</v>
      </c>
      <c r="I929" s="860" t="s">
        <v>148</v>
      </c>
      <c r="J929" s="860" t="s">
        <v>651</v>
      </c>
      <c r="K929" s="1025" t="s">
        <v>1805</v>
      </c>
      <c r="L929" s="1028" t="s">
        <v>1778</v>
      </c>
      <c r="M929" s="778" t="s">
        <v>1215</v>
      </c>
      <c r="N929" s="688" t="s">
        <v>2591</v>
      </c>
    </row>
    <row r="930" spans="1:15" ht="42.75" customHeight="1">
      <c r="A930" s="1032">
        <f t="shared" ref="A930:D935" si="698">A929</f>
        <v>99211</v>
      </c>
      <c r="B930" s="1032" t="str">
        <f>B929</f>
        <v>Evaluation and Management of Established Patient</v>
      </c>
      <c r="C930" s="1034" t="str">
        <f>C929</f>
        <v>Office or other outpatient visit for the evaluation and management of an established patient, that may not require the presence of a physician or other qualified health care professional. Usually, the presenting problem(s) are minimal.</v>
      </c>
      <c r="D930" s="1036" t="str">
        <f>D929</f>
        <v>Encounter 
(No Time)</v>
      </c>
      <c r="E930" s="675" t="str">
        <f t="shared" ref="E930:E935" si="699">E929</f>
        <v>Physician (MD or DO), licensed physician’s assistant, clinical nurse specialist, or nurse practitioner under their scope of practice and under the supervision and delegation of a physician</v>
      </c>
      <c r="F930" s="538" t="s">
        <v>577</v>
      </c>
      <c r="G930" s="524" t="s">
        <v>692</v>
      </c>
      <c r="H930" s="524" t="s">
        <v>1825</v>
      </c>
      <c r="I930" s="692" t="str">
        <f t="shared" ref="I930:J935" si="700">I929</f>
        <v>Line
Professional</v>
      </c>
      <c r="J930" s="692" t="str">
        <f>J929</f>
        <v>Healthy Michigan, 1115 Demonstration Waiver, Block Grant, and PA2</v>
      </c>
      <c r="K930" s="1026" t="str">
        <f>K929</f>
        <v>CCBHC Reporting Service</v>
      </c>
      <c r="L930" s="1029" t="str">
        <f>L929</f>
        <v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30" s="711" t="str">
        <f t="shared" ref="M930:M935" si="701">M929</f>
        <v>Y4 - SAMHSA approved EBP for Co-occurring disorders</v>
      </c>
      <c r="N930" s="711" t="str">
        <f t="shared" ref="N930:N935" si="702">N929</f>
        <v xml:space="preserve">SFY 22 - HF for SUD is removed
HD - Pregnant/Parenting Women's Program
HH - Integrated Mental Health and Substance Abuse
</v>
      </c>
    </row>
    <row r="931" spans="1:15" ht="49.5" customHeight="1">
      <c r="A931" s="1032">
        <f t="shared" si="698"/>
        <v>99211</v>
      </c>
      <c r="B931" s="1032" t="str">
        <f t="shared" si="698"/>
        <v>Evaluation and Management of Established Patient</v>
      </c>
      <c r="C931" s="1034" t="str">
        <f t="shared" si="698"/>
        <v>Office or other outpatient visit for the evaluation and management of an established patient, that may not require the presence of a physician or other qualified health care professional. Usually, the presenting problem(s) are minimal.</v>
      </c>
      <c r="D931" s="1036" t="str">
        <f t="shared" si="698"/>
        <v>Encounter 
(No Time)</v>
      </c>
      <c r="E931" s="675" t="str">
        <f t="shared" si="699"/>
        <v>Physician (MD or DO), licensed physician’s assistant, clinical nurse specialist, or nurse practitioner under their scope of practice and under the supervision and delegation of a physician</v>
      </c>
      <c r="F931" s="538" t="s">
        <v>617</v>
      </c>
      <c r="G931" s="524" t="s">
        <v>696</v>
      </c>
      <c r="H931" s="524" t="s">
        <v>1825</v>
      </c>
      <c r="I931" s="692" t="str">
        <f t="shared" si="700"/>
        <v>Line
Professional</v>
      </c>
      <c r="J931" s="692" t="str">
        <f t="shared" si="700"/>
        <v>Healthy Michigan, 1115 Demonstration Waiver, Block Grant, and PA2</v>
      </c>
      <c r="K931" s="1026" t="str">
        <f t="shared" ref="K931:L935" si="703">K930</f>
        <v>CCBHC Reporting Service</v>
      </c>
      <c r="L931" s="1029" t="str">
        <f t="shared" si="703"/>
        <v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31" s="711" t="str">
        <f t="shared" si="701"/>
        <v>Y4 - SAMHSA approved EBP for Co-occurring disorders</v>
      </c>
      <c r="N931" s="711" t="str">
        <f t="shared" si="702"/>
        <v xml:space="preserve">SFY 22 - HF for SUD is removed
HD - Pregnant/Parenting Women's Program
HH - Integrated Mental Health and Substance Abuse
</v>
      </c>
    </row>
    <row r="932" spans="1:15" ht="39" customHeight="1">
      <c r="A932" s="1032">
        <f t="shared" si="698"/>
        <v>99211</v>
      </c>
      <c r="B932" s="1032" t="str">
        <f t="shared" si="698"/>
        <v>Evaluation and Management of Established Patient</v>
      </c>
      <c r="C932" s="1034" t="str">
        <f t="shared" si="698"/>
        <v>Office or other outpatient visit for the evaluation and management of an established patient, that may not require the presence of a physician or other qualified health care professional. Usually, the presenting problem(s) are minimal.</v>
      </c>
      <c r="D932" s="1036" t="str">
        <f t="shared" si="698"/>
        <v>Encounter 
(No Time)</v>
      </c>
      <c r="E932" s="675" t="str">
        <f t="shared" si="699"/>
        <v>Physician (MD or DO), licensed physician’s assistant, clinical nurse specialist, or nurse practitioner under their scope of practice and under the supervision and delegation of a physician</v>
      </c>
      <c r="F932" s="538" t="s">
        <v>730</v>
      </c>
      <c r="G932" s="524" t="s">
        <v>699</v>
      </c>
      <c r="H932" s="524" t="s">
        <v>1825</v>
      </c>
      <c r="I932" s="692" t="str">
        <f t="shared" si="700"/>
        <v>Line
Professional</v>
      </c>
      <c r="J932" s="692" t="str">
        <f t="shared" si="700"/>
        <v>Healthy Michigan, 1115 Demonstration Waiver, Block Grant, and PA2</v>
      </c>
      <c r="K932" s="1026" t="str">
        <f t="shared" si="703"/>
        <v>CCBHC Reporting Service</v>
      </c>
      <c r="L932" s="1029" t="str">
        <f t="shared" si="703"/>
        <v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32" s="711" t="str">
        <f t="shared" si="701"/>
        <v>Y4 - SAMHSA approved EBP for Co-occurring disorders</v>
      </c>
      <c r="N932" s="711" t="str">
        <f t="shared" si="702"/>
        <v xml:space="preserve">SFY 22 - HF for SUD is removed
HD - Pregnant/Parenting Women's Program
HH - Integrated Mental Health and Substance Abuse
</v>
      </c>
    </row>
    <row r="933" spans="1:15" s="38" customFormat="1" ht="51" customHeight="1">
      <c r="A933" s="1032">
        <f t="shared" si="698"/>
        <v>99211</v>
      </c>
      <c r="B933" s="1032" t="str">
        <f t="shared" si="698"/>
        <v>Evaluation and Management of Established Patient</v>
      </c>
      <c r="C933" s="1034" t="str">
        <f t="shared" si="698"/>
        <v>Office or other outpatient visit for the evaluation and management of an established patient, that may not require the presence of a physician or other qualified health care professional. Usually, the presenting problem(s) are minimal.</v>
      </c>
      <c r="D933" s="1036" t="str">
        <f t="shared" si="698"/>
        <v>Encounter 
(No Time)</v>
      </c>
      <c r="E933" s="675" t="str">
        <f t="shared" si="699"/>
        <v>Physician (MD or DO), licensed physician’s assistant, clinical nurse specialist, or nurse practitioner under their scope of practice and under the supervision and delegation of a physician</v>
      </c>
      <c r="F933" s="538" t="s">
        <v>140</v>
      </c>
      <c r="G933" s="524" t="s">
        <v>703</v>
      </c>
      <c r="H933" s="524" t="s">
        <v>1825</v>
      </c>
      <c r="I933" s="692" t="str">
        <f t="shared" si="700"/>
        <v>Line
Professional</v>
      </c>
      <c r="J933" s="692" t="str">
        <f t="shared" si="700"/>
        <v>Healthy Michigan, 1115 Demonstration Waiver, Block Grant, and PA2</v>
      </c>
      <c r="K933" s="1026" t="str">
        <f t="shared" si="703"/>
        <v>CCBHC Reporting Service</v>
      </c>
      <c r="L933" s="1029" t="str">
        <f t="shared" si="703"/>
        <v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33" s="711" t="str">
        <f t="shared" si="701"/>
        <v>Y4 - SAMHSA approved EBP for Co-occurring disorders</v>
      </c>
      <c r="N933" s="711" t="str">
        <f t="shared" si="702"/>
        <v xml:space="preserve">SFY 22 - HF for SUD is removed
HD - Pregnant/Parenting Women's Program
HH - Integrated Mental Health and Substance Abuse
</v>
      </c>
      <c r="O933" s="34"/>
    </row>
    <row r="934" spans="1:15" s="38" customFormat="1" ht="41.25" customHeight="1">
      <c r="A934" s="1032">
        <f t="shared" si="698"/>
        <v>99211</v>
      </c>
      <c r="B934" s="1032" t="str">
        <f t="shared" si="698"/>
        <v>Evaluation and Management of Established Patient</v>
      </c>
      <c r="C934" s="1034" t="str">
        <f t="shared" si="698"/>
        <v>Office or other outpatient visit for the evaluation and management of an established patient, that may not require the presence of a physician or other qualified health care professional. Usually, the presenting problem(s) are minimal.</v>
      </c>
      <c r="D934" s="1036" t="str">
        <f t="shared" si="698"/>
        <v>Encounter 
(No Time)</v>
      </c>
      <c r="E934" s="675" t="str">
        <f t="shared" si="699"/>
        <v>Physician (MD or DO), licensed physician’s assistant, clinical nurse specialist, or nurse practitioner under their scope of practice and under the supervision and delegation of a physician</v>
      </c>
      <c r="F934" s="538" t="s">
        <v>665</v>
      </c>
      <c r="G934" s="524" t="s">
        <v>703</v>
      </c>
      <c r="H934" s="524" t="s">
        <v>1825</v>
      </c>
      <c r="I934" s="692" t="str">
        <f t="shared" si="700"/>
        <v>Line
Professional</v>
      </c>
      <c r="J934" s="692" t="str">
        <f t="shared" si="700"/>
        <v>Healthy Michigan, 1115 Demonstration Waiver, Block Grant, and PA2</v>
      </c>
      <c r="K934" s="1026" t="str">
        <f t="shared" si="703"/>
        <v>CCBHC Reporting Service</v>
      </c>
      <c r="L934" s="1029" t="str">
        <f t="shared" si="703"/>
        <v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34" s="711" t="str">
        <f t="shared" si="701"/>
        <v>Y4 - SAMHSA approved EBP for Co-occurring disorders</v>
      </c>
      <c r="N934" s="711" t="str">
        <f t="shared" si="702"/>
        <v xml:space="preserve">SFY 22 - HF for SUD is removed
HD - Pregnant/Parenting Women's Program
HH - Integrated Mental Health and Substance Abuse
</v>
      </c>
      <c r="O934" s="34"/>
    </row>
    <row r="935" spans="1:15" s="38" customFormat="1" ht="51.75" customHeight="1" thickBot="1">
      <c r="A935" s="1033">
        <f t="shared" si="698"/>
        <v>99211</v>
      </c>
      <c r="B935" s="1033" t="str">
        <f t="shared" si="698"/>
        <v>Evaluation and Management of Established Patient</v>
      </c>
      <c r="C935" s="1035" t="str">
        <f t="shared" si="698"/>
        <v>Office or other outpatient visit for the evaluation and management of an established patient, that may not require the presence of a physician or other qualified health care professional. Usually, the presenting problem(s) are minimal.</v>
      </c>
      <c r="D935" s="1037" t="str">
        <f t="shared" si="698"/>
        <v>Encounter 
(No Time)</v>
      </c>
      <c r="E935" s="676" t="str">
        <f t="shared" si="699"/>
        <v>Physician (MD or DO), licensed physician’s assistant, clinical nurse specialist, or nurse practitioner under their scope of practice and under the supervision and delegation of a physician</v>
      </c>
      <c r="F935" s="525" t="s">
        <v>149</v>
      </c>
      <c r="G935" s="525" t="s">
        <v>703</v>
      </c>
      <c r="H935" s="525" t="s">
        <v>1825</v>
      </c>
      <c r="I935" s="693" t="str">
        <f t="shared" si="700"/>
        <v>Line
Professional</v>
      </c>
      <c r="J935" s="693" t="str">
        <f t="shared" si="700"/>
        <v>Healthy Michigan, 1115 Demonstration Waiver, Block Grant, and PA2</v>
      </c>
      <c r="K935" s="1027" t="str">
        <f t="shared" si="703"/>
        <v>CCBHC Reporting Service</v>
      </c>
      <c r="L935" s="1030" t="str">
        <f t="shared" si="703"/>
        <v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35" s="994" t="str">
        <f t="shared" si="701"/>
        <v>Y4 - SAMHSA approved EBP for Co-occurring disorders</v>
      </c>
      <c r="N935" s="994" t="str">
        <f t="shared" si="702"/>
        <v xml:space="preserve">SFY 22 - HF for SUD is removed
HD - Pregnant/Parenting Women's Program
HH - Integrated Mental Health and Substance Abuse
</v>
      </c>
      <c r="O935" s="34"/>
    </row>
    <row r="936" spans="1:15" s="38" customFormat="1" ht="48" customHeight="1">
      <c r="A936" s="1038">
        <v>99212</v>
      </c>
      <c r="B936" s="1038" t="s">
        <v>2304</v>
      </c>
      <c r="C936" s="1041" t="s">
        <v>2307</v>
      </c>
      <c r="D936" s="1044" t="s">
        <v>1049</v>
      </c>
      <c r="E936" s="650" t="s">
        <v>260</v>
      </c>
      <c r="F936" s="542" t="s">
        <v>145</v>
      </c>
      <c r="G936" s="542" t="s">
        <v>701</v>
      </c>
      <c r="H936" s="542" t="s">
        <v>1825</v>
      </c>
      <c r="I936" s="661" t="s">
        <v>148</v>
      </c>
      <c r="J936" s="661" t="s">
        <v>129</v>
      </c>
      <c r="K936" s="1014" t="s">
        <v>1805</v>
      </c>
      <c r="L936" s="1017" t="s">
        <v>1776</v>
      </c>
      <c r="M936" s="965" t="s">
        <v>1215</v>
      </c>
      <c r="N936" s="643" t="s">
        <v>2592</v>
      </c>
      <c r="O936" s="34"/>
    </row>
    <row r="937" spans="1:15" s="38" customFormat="1" ht="63" customHeight="1">
      <c r="A937" s="1039">
        <f t="shared" ref="A937:C940" si="704">A936</f>
        <v>99212</v>
      </c>
      <c r="B937" s="1039" t="str">
        <f>B936</f>
        <v>Evaluation and Management of Established Patient</v>
      </c>
      <c r="C937" s="1042" t="str">
        <f>C936</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37" s="1045" t="str">
        <f t="shared" ref="D937:D940" si="705">D936</f>
        <v>Encounter: 10-19 Minutes
DT: 2/day</v>
      </c>
      <c r="E937" s="637" t="str">
        <f t="shared" ref="E937:E940" si="706">E936</f>
        <v>Physician (MD or DO), licensed physician's assistant, nurse practitioner, clinical nurse specialist, registered nurse, or a licensed practical nurse assisting a physician</v>
      </c>
      <c r="F937" s="543" t="s">
        <v>577</v>
      </c>
      <c r="G937" s="543" t="s">
        <v>692</v>
      </c>
      <c r="H937" s="543" t="s">
        <v>1825</v>
      </c>
      <c r="I937" s="652" t="str">
        <f t="shared" ref="I937:I940" si="707">I936</f>
        <v>Line
Professional</v>
      </c>
      <c r="J937" s="652" t="str">
        <f t="shared" ref="J937:J940" si="708">J936</f>
        <v>State Plan, Healthy Michigan, EPSDT</v>
      </c>
      <c r="K937" s="1015" t="str">
        <f t="shared" ref="K937:L940" si="709">K936</f>
        <v>CCBHC Reporting Service</v>
      </c>
      <c r="L937" s="1018" t="str">
        <f t="shared" si="709"/>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37" s="928" t="str">
        <f t="shared" ref="M937:M940" si="710">M936</f>
        <v>Y4 - SAMHSA approved EBP for Co-occurring disorders</v>
      </c>
      <c r="N937" s="928" t="str">
        <f t="shared" ref="N937:N940" si="711">N936</f>
        <v xml:space="preserve">HH - Integrated Mental Health and Substance Abuse
</v>
      </c>
      <c r="O937" s="34"/>
    </row>
    <row r="938" spans="1:15" ht="52.5" customHeight="1">
      <c r="A938" s="1039">
        <f t="shared" si="704"/>
        <v>99212</v>
      </c>
      <c r="B938" s="1039" t="str">
        <f t="shared" si="704"/>
        <v>Evaluation and Management of Established Patient</v>
      </c>
      <c r="C938" s="1042" t="str">
        <f t="shared" si="704"/>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38" s="1045" t="str">
        <f t="shared" si="705"/>
        <v>Encounter: 10-19 Minutes
DT: 2/day</v>
      </c>
      <c r="E938" s="637" t="str">
        <f t="shared" si="706"/>
        <v>Physician (MD or DO), licensed physician's assistant, nurse practitioner, clinical nurse specialist, registered nurse, or a licensed practical nurse assisting a physician</v>
      </c>
      <c r="F938" s="515" t="s">
        <v>140</v>
      </c>
      <c r="G938" s="204" t="s">
        <v>703</v>
      </c>
      <c r="H938" s="180" t="s">
        <v>1825</v>
      </c>
      <c r="I938" s="652" t="str">
        <f t="shared" si="707"/>
        <v>Line
Professional</v>
      </c>
      <c r="J938" s="652" t="str">
        <f t="shared" si="708"/>
        <v>State Plan, Healthy Michigan, EPSDT</v>
      </c>
      <c r="K938" s="1015" t="str">
        <f t="shared" si="709"/>
        <v>CCBHC Reporting Service</v>
      </c>
      <c r="L938" s="1018" t="str">
        <f t="shared" si="709"/>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38" s="928" t="str">
        <f t="shared" si="710"/>
        <v>Y4 - SAMHSA approved EBP for Co-occurring disorders</v>
      </c>
      <c r="N938" s="928" t="str">
        <f t="shared" si="711"/>
        <v xml:space="preserve">HH - Integrated Mental Health and Substance Abuse
</v>
      </c>
    </row>
    <row r="939" spans="1:15" ht="41.25" customHeight="1">
      <c r="A939" s="1039">
        <f t="shared" si="704"/>
        <v>99212</v>
      </c>
      <c r="B939" s="1039" t="str">
        <f t="shared" si="704"/>
        <v>Evaluation and Management of Established Patient</v>
      </c>
      <c r="C939" s="1042" t="str">
        <f t="shared" si="704"/>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39" s="1045" t="str">
        <f t="shared" si="705"/>
        <v>Encounter: 10-19 Minutes
DT: 2/day</v>
      </c>
      <c r="E939" s="637" t="str">
        <f t="shared" si="706"/>
        <v>Physician (MD or DO), licensed physician's assistant, nurse practitioner, clinical nurse specialist, registered nurse, or a licensed practical nurse assisting a physician</v>
      </c>
      <c r="F939" s="515" t="s">
        <v>665</v>
      </c>
      <c r="G939" s="204" t="s">
        <v>703</v>
      </c>
      <c r="H939" s="180" t="s">
        <v>1825</v>
      </c>
      <c r="I939" s="652" t="str">
        <f t="shared" si="707"/>
        <v>Line
Professional</v>
      </c>
      <c r="J939" s="652" t="str">
        <f t="shared" si="708"/>
        <v>State Plan, Healthy Michigan, EPSDT</v>
      </c>
      <c r="K939" s="1015" t="str">
        <f t="shared" si="709"/>
        <v>CCBHC Reporting Service</v>
      </c>
      <c r="L939" s="1018" t="str">
        <f t="shared" si="709"/>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39" s="928" t="str">
        <f t="shared" si="710"/>
        <v>Y4 - SAMHSA approved EBP for Co-occurring disorders</v>
      </c>
      <c r="N939" s="928" t="str">
        <f t="shared" si="711"/>
        <v xml:space="preserve">HH - Integrated Mental Health and Substance Abuse
</v>
      </c>
    </row>
    <row r="940" spans="1:15" ht="45.75" customHeight="1" thickBot="1">
      <c r="A940" s="1040">
        <f t="shared" si="704"/>
        <v>99212</v>
      </c>
      <c r="B940" s="1040" t="str">
        <f t="shared" si="704"/>
        <v>Evaluation and Management of Established Patient</v>
      </c>
      <c r="C940" s="1043" t="str">
        <f t="shared" si="704"/>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0" s="1046" t="str">
        <f t="shared" si="705"/>
        <v>Encounter: 10-19 Minutes
DT: 2/day</v>
      </c>
      <c r="E940" s="654" t="str">
        <f t="shared" si="706"/>
        <v>Physician (MD or DO), licensed physician's assistant, nurse practitioner, clinical nurse specialist, registered nurse, or a licensed practical nurse assisting a physician</v>
      </c>
      <c r="F940" s="517" t="s">
        <v>149</v>
      </c>
      <c r="G940" s="517" t="s">
        <v>703</v>
      </c>
      <c r="H940" s="517" t="s">
        <v>1825</v>
      </c>
      <c r="I940" s="653" t="str">
        <f t="shared" si="707"/>
        <v>Line
Professional</v>
      </c>
      <c r="J940" s="653" t="str">
        <f t="shared" si="708"/>
        <v>State Plan, Healthy Michigan, EPSDT</v>
      </c>
      <c r="K940" s="1016" t="str">
        <f t="shared" si="709"/>
        <v>CCBHC Reporting Service</v>
      </c>
      <c r="L940" s="1019" t="str">
        <f t="shared" si="709"/>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40" s="929" t="str">
        <f t="shared" si="710"/>
        <v>Y4 - SAMHSA approved EBP for Co-occurring disorders</v>
      </c>
      <c r="N940" s="929" t="str">
        <f t="shared" si="711"/>
        <v xml:space="preserve">HH - Integrated Mental Health and Substance Abuse
</v>
      </c>
    </row>
    <row r="941" spans="1:15" ht="35.25" customHeight="1">
      <c r="A941" s="1031">
        <v>99212</v>
      </c>
      <c r="B941" s="1031" t="s">
        <v>2304</v>
      </c>
      <c r="C941" s="861" t="s">
        <v>2307</v>
      </c>
      <c r="D941" s="691" t="s">
        <v>2308</v>
      </c>
      <c r="E941" s="674" t="s">
        <v>259</v>
      </c>
      <c r="F941" s="523" t="s">
        <v>132</v>
      </c>
      <c r="G941" s="523" t="s">
        <v>691</v>
      </c>
      <c r="H941" s="523" t="s">
        <v>1825</v>
      </c>
      <c r="I941" s="860" t="s">
        <v>148</v>
      </c>
      <c r="J941" s="860" t="s">
        <v>651</v>
      </c>
      <c r="K941" s="778" t="s">
        <v>1805</v>
      </c>
      <c r="L941" s="672" t="s">
        <v>1776</v>
      </c>
      <c r="M941" s="778" t="s">
        <v>1215</v>
      </c>
      <c r="N941" s="688" t="s">
        <v>2591</v>
      </c>
    </row>
    <row r="942" spans="1:15" ht="47.25" customHeight="1">
      <c r="A942" s="1032">
        <f t="shared" ref="A942:C945" si="712">A941</f>
        <v>99212</v>
      </c>
      <c r="B942" s="1032" t="str">
        <f>B941</f>
        <v>Evaluation and Management of Established Patient</v>
      </c>
      <c r="C942" s="1034" t="str">
        <f>C941</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2" s="1036" t="str">
        <f t="shared" ref="D942:D945" si="713">D941</f>
        <v xml:space="preserve">Encounter: 10-19 Minutes
</v>
      </c>
      <c r="E942" s="675" t="str">
        <f t="shared" ref="E942:E945" si="714">E941</f>
        <v>Physician (MD or DO), licensed physician’s assistant, clinical nurse specialist, or nurse practitioner under their scope of practice and under the supervision and delegation of a physician</v>
      </c>
      <c r="F942" s="538" t="s">
        <v>577</v>
      </c>
      <c r="G942" s="524" t="s">
        <v>692</v>
      </c>
      <c r="H942" s="524" t="s">
        <v>1825</v>
      </c>
      <c r="I942" s="692" t="str">
        <f t="shared" ref="I942:J945" si="715">I941</f>
        <v>Line
Professional</v>
      </c>
      <c r="J942" s="692" t="str">
        <f>J941</f>
        <v>Healthy Michigan, 1115 Demonstration Waiver, Block Grant, and PA2</v>
      </c>
      <c r="K942" s="711" t="str">
        <f>K941</f>
        <v>CCBHC Reporting Service</v>
      </c>
      <c r="L942" s="673" t="str">
        <f>L941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42" s="711" t="str">
        <f t="shared" ref="M942:M945" si="716">M941</f>
        <v>Y4 - SAMHSA approved EBP for Co-occurring disorders</v>
      </c>
      <c r="N942" s="711" t="str">
        <f t="shared" ref="N942:N945" si="717">N941</f>
        <v xml:space="preserve">SFY 22 - HF for SUD is removed
HD - Pregnant/Parenting Women's Program
HH - Integrated Mental Health and Substance Abuse
</v>
      </c>
    </row>
    <row r="943" spans="1:15" s="38" customFormat="1" ht="48" customHeight="1">
      <c r="A943" s="1032">
        <f t="shared" si="712"/>
        <v>99212</v>
      </c>
      <c r="B943" s="1032" t="str">
        <f t="shared" si="712"/>
        <v>Evaluation and Management of Established Patient</v>
      </c>
      <c r="C943" s="1034" t="str">
        <f t="shared" si="712"/>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3" s="1036" t="str">
        <f t="shared" si="713"/>
        <v xml:space="preserve">Encounter: 10-19 Minutes
</v>
      </c>
      <c r="E943" s="675" t="str">
        <f t="shared" si="714"/>
        <v>Physician (MD or DO), licensed physician’s assistant, clinical nurse specialist, or nurse practitioner under their scope of practice and under the supervision and delegation of a physician</v>
      </c>
      <c r="F943" s="538" t="s">
        <v>140</v>
      </c>
      <c r="G943" s="524" t="s">
        <v>703</v>
      </c>
      <c r="H943" s="524" t="s">
        <v>1825</v>
      </c>
      <c r="I943" s="692" t="str">
        <f t="shared" si="715"/>
        <v>Line
Professional</v>
      </c>
      <c r="J943" s="692" t="str">
        <f t="shared" si="715"/>
        <v>Healthy Michigan, 1115 Demonstration Waiver, Block Grant, and PA2</v>
      </c>
      <c r="K943" s="711" t="str">
        <f t="shared" ref="K943:L945" si="718">K942</f>
        <v>CCBHC Reporting Service</v>
      </c>
      <c r="L943" s="673" t="str">
        <f t="shared" si="718"/>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43" s="711" t="str">
        <f t="shared" si="716"/>
        <v>Y4 - SAMHSA approved EBP for Co-occurring disorders</v>
      </c>
      <c r="N943" s="711" t="str">
        <f t="shared" si="717"/>
        <v xml:space="preserve">SFY 22 - HF for SUD is removed
HD - Pregnant/Parenting Women's Program
HH - Integrated Mental Health and Substance Abuse
</v>
      </c>
      <c r="O943" s="34"/>
    </row>
    <row r="944" spans="1:15" s="38" customFormat="1" ht="50.25" customHeight="1">
      <c r="A944" s="1032">
        <f t="shared" si="712"/>
        <v>99212</v>
      </c>
      <c r="B944" s="1032" t="str">
        <f t="shared" si="712"/>
        <v>Evaluation and Management of Established Patient</v>
      </c>
      <c r="C944" s="1034" t="str">
        <f t="shared" si="712"/>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4" s="1036" t="str">
        <f t="shared" si="713"/>
        <v xml:space="preserve">Encounter: 10-19 Minutes
</v>
      </c>
      <c r="E944" s="675" t="str">
        <f t="shared" si="714"/>
        <v>Physician (MD or DO), licensed physician’s assistant, clinical nurse specialist, or nurse practitioner under their scope of practice and under the supervision and delegation of a physician</v>
      </c>
      <c r="F944" s="538" t="s">
        <v>665</v>
      </c>
      <c r="G944" s="524" t="s">
        <v>703</v>
      </c>
      <c r="H944" s="524" t="s">
        <v>1825</v>
      </c>
      <c r="I944" s="692" t="str">
        <f t="shared" si="715"/>
        <v>Line
Professional</v>
      </c>
      <c r="J944" s="692" t="str">
        <f t="shared" si="715"/>
        <v>Healthy Michigan, 1115 Demonstration Waiver, Block Grant, and PA2</v>
      </c>
      <c r="K944" s="711" t="str">
        <f t="shared" si="718"/>
        <v>CCBHC Reporting Service</v>
      </c>
      <c r="L944" s="673" t="str">
        <f t="shared" si="718"/>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44" s="711" t="str">
        <f t="shared" si="716"/>
        <v>Y4 - SAMHSA approved EBP for Co-occurring disorders</v>
      </c>
      <c r="N944" s="711" t="str">
        <f t="shared" si="717"/>
        <v xml:space="preserve">SFY 22 - HF for SUD is removed
HD - Pregnant/Parenting Women's Program
HH - Integrated Mental Health and Substance Abuse
</v>
      </c>
      <c r="O944" s="34"/>
    </row>
    <row r="945" spans="1:15" s="38" customFormat="1" ht="51.75" customHeight="1" thickBot="1">
      <c r="A945" s="1033">
        <f t="shared" si="712"/>
        <v>99212</v>
      </c>
      <c r="B945" s="1033" t="str">
        <f t="shared" si="712"/>
        <v>Evaluation and Management of Established Patient</v>
      </c>
      <c r="C945" s="1035" t="str">
        <f t="shared" si="712"/>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5" s="1037" t="str">
        <f t="shared" si="713"/>
        <v xml:space="preserve">Encounter: 10-19 Minutes
</v>
      </c>
      <c r="E945" s="676" t="str">
        <f t="shared" si="714"/>
        <v>Physician (MD or DO), licensed physician’s assistant, clinical nurse specialist, or nurse practitioner under their scope of practice and under the supervision and delegation of a physician</v>
      </c>
      <c r="F945" s="525" t="s">
        <v>149</v>
      </c>
      <c r="G945" s="525" t="s">
        <v>703</v>
      </c>
      <c r="H945" s="525" t="s">
        <v>1825</v>
      </c>
      <c r="I945" s="693" t="str">
        <f t="shared" si="715"/>
        <v>Line
Professional</v>
      </c>
      <c r="J945" s="693" t="str">
        <f t="shared" si="715"/>
        <v>Healthy Michigan, 1115 Demonstration Waiver, Block Grant, and PA2</v>
      </c>
      <c r="K945" s="994" t="str">
        <f t="shared" si="718"/>
        <v>CCBHC Reporting Service</v>
      </c>
      <c r="L945" s="677" t="str">
        <f t="shared" si="718"/>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45" s="994" t="str">
        <f t="shared" si="716"/>
        <v>Y4 - SAMHSA approved EBP for Co-occurring disorders</v>
      </c>
      <c r="N945" s="994" t="str">
        <f t="shared" si="717"/>
        <v xml:space="preserve">SFY 22 - HF for SUD is removed
HD - Pregnant/Parenting Women's Program
HH - Integrated Mental Health and Substance Abuse
</v>
      </c>
      <c r="O945" s="34"/>
    </row>
    <row r="946" spans="1:15" s="38" customFormat="1" ht="32.25" customHeight="1">
      <c r="A946" s="1038">
        <v>99213</v>
      </c>
      <c r="B946" s="1038" t="s">
        <v>2304</v>
      </c>
      <c r="C946" s="1041" t="s">
        <v>2310</v>
      </c>
      <c r="D946" s="1044" t="s">
        <v>1048</v>
      </c>
      <c r="E946" s="650" t="s">
        <v>260</v>
      </c>
      <c r="F946" s="542" t="s">
        <v>145</v>
      </c>
      <c r="G946" s="542" t="s">
        <v>701</v>
      </c>
      <c r="H946" s="542" t="s">
        <v>1825</v>
      </c>
      <c r="I946" s="661" t="s">
        <v>148</v>
      </c>
      <c r="J946" s="661" t="s">
        <v>129</v>
      </c>
      <c r="K946" s="1014" t="s">
        <v>1805</v>
      </c>
      <c r="L946" s="1017" t="s">
        <v>1776</v>
      </c>
      <c r="M946" s="965" t="s">
        <v>1215</v>
      </c>
      <c r="N946" s="643" t="s">
        <v>2593</v>
      </c>
      <c r="O946" s="34"/>
    </row>
    <row r="947" spans="1:15" s="38" customFormat="1" ht="68.25" customHeight="1">
      <c r="A947" s="1039">
        <f t="shared" ref="A947:B950" si="719">A946</f>
        <v>99213</v>
      </c>
      <c r="B947" s="1039" t="str">
        <f>B946</f>
        <v>Evaluation and Management of Established Patient</v>
      </c>
      <c r="C947" s="1042" t="str">
        <f t="shared" ref="C947:C950" si="720">C946</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47" s="1045" t="str">
        <f t="shared" ref="D947:D950" si="721">D946</f>
        <v>Encounter: 20-29 Minutes
DT: 2/day</v>
      </c>
      <c r="E947" s="637" t="str">
        <f t="shared" ref="E947:E950" si="722">E946</f>
        <v>Physician (MD or DO), licensed physician's assistant, nurse practitioner, clinical nurse specialist, registered nurse, or a licensed practical nurse assisting a physician</v>
      </c>
      <c r="F947" s="543" t="s">
        <v>577</v>
      </c>
      <c r="G947" s="543" t="s">
        <v>692</v>
      </c>
      <c r="H947" s="543" t="s">
        <v>1825</v>
      </c>
      <c r="I947" s="652" t="str">
        <f t="shared" ref="I947:I950" si="723">I946</f>
        <v>Line
Professional</v>
      </c>
      <c r="J947" s="652" t="str">
        <f t="shared" ref="J947:J950" si="724">J946</f>
        <v>State Plan, Healthy Michigan, EPSDT</v>
      </c>
      <c r="K947" s="1015" t="str">
        <f t="shared" ref="K947:L950" si="725">K946</f>
        <v>CCBHC Reporting Service</v>
      </c>
      <c r="L947" s="1018" t="str">
        <f t="shared" si="72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47" s="928" t="str">
        <f t="shared" ref="M947:M950" si="726">M946</f>
        <v>Y4 - SAMHSA approved EBP for Co-occurring disorders</v>
      </c>
      <c r="N947" s="928" t="str">
        <f t="shared" ref="N947:N950" si="727">N946</f>
        <v xml:space="preserve">HH - Integrated Mental Health and Substance Abuse
</v>
      </c>
      <c r="O947" s="34"/>
    </row>
    <row r="948" spans="1:15" ht="46.5" customHeight="1">
      <c r="A948" s="1039">
        <f t="shared" si="719"/>
        <v>99213</v>
      </c>
      <c r="B948" s="1039" t="str">
        <f t="shared" si="719"/>
        <v>Evaluation and Management of Established Patient</v>
      </c>
      <c r="C948" s="1042" t="str">
        <f t="shared" si="720"/>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48" s="1045" t="str">
        <f t="shared" si="721"/>
        <v>Encounter: 20-29 Minutes
DT: 2/day</v>
      </c>
      <c r="E948" s="637" t="str">
        <f t="shared" si="722"/>
        <v>Physician (MD or DO), licensed physician's assistant, nurse practitioner, clinical nurse specialist, registered nurse, or a licensed practical nurse assisting a physician</v>
      </c>
      <c r="F948" s="515" t="s">
        <v>140</v>
      </c>
      <c r="G948" s="204" t="s">
        <v>703</v>
      </c>
      <c r="H948" s="180" t="s">
        <v>1825</v>
      </c>
      <c r="I948" s="652" t="str">
        <f t="shared" si="723"/>
        <v>Line
Professional</v>
      </c>
      <c r="J948" s="652" t="str">
        <f t="shared" si="724"/>
        <v>State Plan, Healthy Michigan, EPSDT</v>
      </c>
      <c r="K948" s="1015" t="str">
        <f t="shared" si="725"/>
        <v>CCBHC Reporting Service</v>
      </c>
      <c r="L948" s="1018" t="str">
        <f t="shared" si="72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48" s="928" t="str">
        <f t="shared" si="726"/>
        <v>Y4 - SAMHSA approved EBP for Co-occurring disorders</v>
      </c>
      <c r="N948" s="928" t="str">
        <f t="shared" si="727"/>
        <v xml:space="preserve">HH - Integrated Mental Health and Substance Abuse
</v>
      </c>
    </row>
    <row r="949" spans="1:15" ht="45.75" customHeight="1">
      <c r="A949" s="1039">
        <f t="shared" si="719"/>
        <v>99213</v>
      </c>
      <c r="B949" s="1039" t="str">
        <f t="shared" si="719"/>
        <v>Evaluation and Management of Established Patient</v>
      </c>
      <c r="C949" s="1042" t="str">
        <f t="shared" si="720"/>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49" s="1045" t="str">
        <f t="shared" si="721"/>
        <v>Encounter: 20-29 Minutes
DT: 2/day</v>
      </c>
      <c r="E949" s="637" t="str">
        <f t="shared" si="722"/>
        <v>Physician (MD or DO), licensed physician's assistant, nurse practitioner, clinical nurse specialist, registered nurse, or a licensed practical nurse assisting a physician</v>
      </c>
      <c r="F949" s="515" t="s">
        <v>665</v>
      </c>
      <c r="G949" s="204" t="s">
        <v>703</v>
      </c>
      <c r="H949" s="180" t="s">
        <v>1825</v>
      </c>
      <c r="I949" s="652" t="str">
        <f t="shared" si="723"/>
        <v>Line
Professional</v>
      </c>
      <c r="J949" s="652" t="str">
        <f t="shared" si="724"/>
        <v>State Plan, Healthy Michigan, EPSDT</v>
      </c>
      <c r="K949" s="1015" t="str">
        <f t="shared" si="725"/>
        <v>CCBHC Reporting Service</v>
      </c>
      <c r="L949" s="1018" t="str">
        <f t="shared" si="72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49" s="928" t="str">
        <f t="shared" si="726"/>
        <v>Y4 - SAMHSA approved EBP for Co-occurring disorders</v>
      </c>
      <c r="N949" s="928" t="str">
        <f t="shared" si="727"/>
        <v xml:space="preserve">HH - Integrated Mental Health and Substance Abuse
</v>
      </c>
    </row>
    <row r="950" spans="1:15" ht="44.25" customHeight="1" thickBot="1">
      <c r="A950" s="1040">
        <f t="shared" si="719"/>
        <v>99213</v>
      </c>
      <c r="B950" s="1040" t="str">
        <f t="shared" si="719"/>
        <v>Evaluation and Management of Established Patient</v>
      </c>
      <c r="C950" s="1043" t="str">
        <f t="shared" si="720"/>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0" s="1046" t="str">
        <f t="shared" si="721"/>
        <v>Encounter: 20-29 Minutes
DT: 2/day</v>
      </c>
      <c r="E950" s="654" t="str">
        <f t="shared" si="722"/>
        <v>Physician (MD or DO), licensed physician's assistant, nurse practitioner, clinical nurse specialist, registered nurse, or a licensed practical nurse assisting a physician</v>
      </c>
      <c r="F950" s="517" t="s">
        <v>149</v>
      </c>
      <c r="G950" s="517" t="s">
        <v>703</v>
      </c>
      <c r="H950" s="517" t="s">
        <v>1825</v>
      </c>
      <c r="I950" s="653" t="str">
        <f t="shared" si="723"/>
        <v>Line
Professional</v>
      </c>
      <c r="J950" s="653" t="str">
        <f t="shared" si="724"/>
        <v>State Plan, Healthy Michigan, EPSDT</v>
      </c>
      <c r="K950" s="1016" t="str">
        <f t="shared" si="725"/>
        <v>CCBHC Reporting Service</v>
      </c>
      <c r="L950" s="1019" t="str">
        <f t="shared" si="725"/>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50" s="929" t="str">
        <f t="shared" si="726"/>
        <v>Y4 - SAMHSA approved EBP for Co-occurring disorders</v>
      </c>
      <c r="N950" s="929" t="str">
        <f t="shared" si="727"/>
        <v xml:space="preserve">HH - Integrated Mental Health and Substance Abuse
</v>
      </c>
    </row>
    <row r="951" spans="1:15" ht="37.5" customHeight="1">
      <c r="A951" s="1031">
        <v>99213</v>
      </c>
      <c r="B951" s="1031" t="s">
        <v>2304</v>
      </c>
      <c r="C951" s="861" t="s">
        <v>2310</v>
      </c>
      <c r="D951" s="691" t="s">
        <v>1048</v>
      </c>
      <c r="E951" s="674" t="s">
        <v>259</v>
      </c>
      <c r="F951" s="523" t="s">
        <v>132</v>
      </c>
      <c r="G951" s="523" t="s">
        <v>691</v>
      </c>
      <c r="H951" s="523" t="s">
        <v>1825</v>
      </c>
      <c r="I951" s="860" t="s">
        <v>148</v>
      </c>
      <c r="J951" s="860" t="s">
        <v>651</v>
      </c>
      <c r="K951" s="1025" t="s">
        <v>1805</v>
      </c>
      <c r="L951" s="1028" t="s">
        <v>1776</v>
      </c>
      <c r="M951" s="778" t="s">
        <v>1215</v>
      </c>
      <c r="N951" s="688" t="s">
        <v>2589</v>
      </c>
    </row>
    <row r="952" spans="1:15" ht="51.75" customHeight="1">
      <c r="A952" s="1032">
        <f t="shared" ref="A952:D955" si="728">A951</f>
        <v>99213</v>
      </c>
      <c r="B952" s="1032" t="str">
        <f>B951</f>
        <v>Evaluation and Management of Established Patient</v>
      </c>
      <c r="C952" s="1034" t="str">
        <f>C951</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2" s="1036" t="str">
        <f>D951</f>
        <v>Encounter: 20-29 Minutes
DT: 2/day</v>
      </c>
      <c r="E952" s="675" t="str">
        <f t="shared" ref="E952:E955" si="729">E951</f>
        <v>Physician (MD or DO), licensed physician’s assistant, clinical nurse specialist, or nurse practitioner under their scope of practice and under the supervision and delegation of a physician</v>
      </c>
      <c r="F952" s="538" t="s">
        <v>577</v>
      </c>
      <c r="G952" s="524" t="s">
        <v>692</v>
      </c>
      <c r="H952" s="524" t="s">
        <v>1825</v>
      </c>
      <c r="I952" s="692" t="str">
        <f t="shared" ref="I952:J955" si="730">I951</f>
        <v>Line
Professional</v>
      </c>
      <c r="J952" s="692" t="str">
        <f>J951</f>
        <v>Healthy Michigan, 1115 Demonstration Waiver, Block Grant, and PA2</v>
      </c>
      <c r="K952" s="1026" t="str">
        <f>K951</f>
        <v>CCBHC Reporting Service</v>
      </c>
      <c r="L952" s="1029" t="str">
        <f>L951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52" s="711" t="str">
        <f t="shared" ref="M952:M955" si="731">M951</f>
        <v>Y4 - SAMHSA approved EBP for Co-occurring disorders</v>
      </c>
      <c r="N952" s="711" t="str">
        <f t="shared" ref="N952:N955" si="732">N951</f>
        <v xml:space="preserve">SFY 22 - HF for SUD is removed
HD - Pregnant/Parenting Women's Program
HH - Integrated Mental Health and Substance Abuse
</v>
      </c>
    </row>
    <row r="953" spans="1:15" s="38" customFormat="1" ht="42" customHeight="1">
      <c r="A953" s="1032">
        <f t="shared" si="728"/>
        <v>99213</v>
      </c>
      <c r="B953" s="1032" t="str">
        <f t="shared" si="728"/>
        <v>Evaluation and Management of Established Patient</v>
      </c>
      <c r="C953" s="1034" t="str">
        <f t="shared" si="728"/>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3" s="1036" t="str">
        <f t="shared" si="728"/>
        <v>Encounter: 20-29 Minutes
DT: 2/day</v>
      </c>
      <c r="E953" s="675" t="str">
        <f t="shared" si="729"/>
        <v>Physician (MD or DO), licensed physician’s assistant, clinical nurse specialist, or nurse practitioner under their scope of practice and under the supervision and delegation of a physician</v>
      </c>
      <c r="F953" s="538" t="s">
        <v>140</v>
      </c>
      <c r="G953" s="524" t="s">
        <v>703</v>
      </c>
      <c r="H953" s="524" t="s">
        <v>1825</v>
      </c>
      <c r="I953" s="692" t="str">
        <f t="shared" si="730"/>
        <v>Line
Professional</v>
      </c>
      <c r="J953" s="692" t="str">
        <f t="shared" si="730"/>
        <v>Healthy Michigan, 1115 Demonstration Waiver, Block Grant, and PA2</v>
      </c>
      <c r="K953" s="1026" t="str">
        <f t="shared" ref="K953:L955" si="733">K952</f>
        <v>CCBHC Reporting Service</v>
      </c>
      <c r="L953" s="1029" t="str">
        <f t="shared" si="733"/>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53" s="711" t="str">
        <f t="shared" si="731"/>
        <v>Y4 - SAMHSA approved EBP for Co-occurring disorders</v>
      </c>
      <c r="N953" s="711" t="str">
        <f t="shared" si="732"/>
        <v xml:space="preserve">SFY 22 - HF for SUD is removed
HD - Pregnant/Parenting Women's Program
HH - Integrated Mental Health and Substance Abuse
</v>
      </c>
      <c r="O953" s="34"/>
    </row>
    <row r="954" spans="1:15" s="38" customFormat="1" ht="48.75" customHeight="1">
      <c r="A954" s="1032">
        <f t="shared" si="728"/>
        <v>99213</v>
      </c>
      <c r="B954" s="1032" t="str">
        <f t="shared" si="728"/>
        <v>Evaluation and Management of Established Patient</v>
      </c>
      <c r="C954" s="1034" t="str">
        <f t="shared" si="728"/>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4" s="1036" t="str">
        <f t="shared" si="728"/>
        <v>Encounter: 20-29 Minutes
DT: 2/day</v>
      </c>
      <c r="E954" s="675" t="str">
        <f t="shared" si="729"/>
        <v>Physician (MD or DO), licensed physician’s assistant, clinical nurse specialist, or nurse practitioner under their scope of practice and under the supervision and delegation of a physician</v>
      </c>
      <c r="F954" s="538" t="s">
        <v>665</v>
      </c>
      <c r="G954" s="524" t="s">
        <v>703</v>
      </c>
      <c r="H954" s="524" t="s">
        <v>1825</v>
      </c>
      <c r="I954" s="692" t="str">
        <f t="shared" si="730"/>
        <v>Line
Professional</v>
      </c>
      <c r="J954" s="692" t="str">
        <f t="shared" si="730"/>
        <v>Healthy Michigan, 1115 Demonstration Waiver, Block Grant, and PA2</v>
      </c>
      <c r="K954" s="1026" t="str">
        <f t="shared" si="733"/>
        <v>CCBHC Reporting Service</v>
      </c>
      <c r="L954" s="1029" t="str">
        <f t="shared" si="733"/>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54" s="711" t="str">
        <f t="shared" si="731"/>
        <v>Y4 - SAMHSA approved EBP for Co-occurring disorders</v>
      </c>
      <c r="N954" s="711" t="str">
        <f t="shared" si="732"/>
        <v xml:space="preserve">SFY 22 - HF for SUD is removed
HD - Pregnant/Parenting Women's Program
HH - Integrated Mental Health and Substance Abuse
</v>
      </c>
      <c r="O954" s="34"/>
    </row>
    <row r="955" spans="1:15" s="38" customFormat="1" ht="36" customHeight="1" thickBot="1">
      <c r="A955" s="1033">
        <f t="shared" si="728"/>
        <v>99213</v>
      </c>
      <c r="B955" s="1033" t="str">
        <f t="shared" si="728"/>
        <v>Evaluation and Management of Established Patient</v>
      </c>
      <c r="C955" s="1035" t="str">
        <f t="shared" si="728"/>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5" s="1037" t="str">
        <f t="shared" si="728"/>
        <v>Encounter: 20-29 Minutes
DT: 2/day</v>
      </c>
      <c r="E955" s="676" t="str">
        <f t="shared" si="729"/>
        <v>Physician (MD or DO), licensed physician’s assistant, clinical nurse specialist, or nurse practitioner under their scope of practice and under the supervision and delegation of a physician</v>
      </c>
      <c r="F955" s="525" t="s">
        <v>149</v>
      </c>
      <c r="G955" s="525" t="s">
        <v>703</v>
      </c>
      <c r="H955" s="525" t="s">
        <v>1825</v>
      </c>
      <c r="I955" s="693" t="str">
        <f t="shared" si="730"/>
        <v>Line
Professional</v>
      </c>
      <c r="J955" s="693" t="str">
        <f t="shared" si="730"/>
        <v>Healthy Michigan, 1115 Demonstration Waiver, Block Grant, and PA2</v>
      </c>
      <c r="K955" s="1027" t="str">
        <f t="shared" si="733"/>
        <v>CCBHC Reporting Service</v>
      </c>
      <c r="L955" s="1030" t="str">
        <f t="shared" si="733"/>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55" s="994" t="str">
        <f t="shared" si="731"/>
        <v>Y4 - SAMHSA approved EBP for Co-occurring disorders</v>
      </c>
      <c r="N955" s="994" t="str">
        <f t="shared" si="732"/>
        <v xml:space="preserve">SFY 22 - HF for SUD is removed
HD - Pregnant/Parenting Women's Program
HH - Integrated Mental Health and Substance Abuse
</v>
      </c>
      <c r="O955" s="34"/>
    </row>
    <row r="956" spans="1:15" s="38" customFormat="1" ht="51" customHeight="1">
      <c r="A956" s="1038">
        <v>99214</v>
      </c>
      <c r="B956" s="1038" t="s">
        <v>2304</v>
      </c>
      <c r="C956" s="1041" t="s">
        <v>2311</v>
      </c>
      <c r="D956" s="1044" t="s">
        <v>1047</v>
      </c>
      <c r="E956" s="650" t="s">
        <v>260</v>
      </c>
      <c r="F956" s="542" t="s">
        <v>145</v>
      </c>
      <c r="G956" s="542" t="s">
        <v>701</v>
      </c>
      <c r="H956" s="542" t="s">
        <v>1825</v>
      </c>
      <c r="I956" s="661" t="s">
        <v>148</v>
      </c>
      <c r="J956" s="661" t="s">
        <v>129</v>
      </c>
      <c r="K956" s="1014" t="s">
        <v>1805</v>
      </c>
      <c r="L956" s="1017" t="s">
        <v>1776</v>
      </c>
      <c r="M956" s="965" t="s">
        <v>1215</v>
      </c>
      <c r="N956" s="643" t="s">
        <v>2592</v>
      </c>
      <c r="O956" s="34"/>
    </row>
    <row r="957" spans="1:15" s="38" customFormat="1" ht="53.25" customHeight="1">
      <c r="A957" s="1039">
        <f t="shared" ref="A957:C960" si="734">A956</f>
        <v>99214</v>
      </c>
      <c r="B957" s="1039" t="str">
        <f>B956</f>
        <v>Evaluation and Management of Established Patient</v>
      </c>
      <c r="C957" s="1042" t="str">
        <f>C956</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57" s="1045" t="str">
        <f t="shared" ref="D957:D960" si="735">D956</f>
        <v>Encounter: 30-39 Minutes
DT: 2/day</v>
      </c>
      <c r="E957" s="637" t="str">
        <f t="shared" ref="E957:E960" si="736">E956</f>
        <v>Physician (MD or DO), licensed physician's assistant, nurse practitioner, clinical nurse specialist, registered nurse, or a licensed practical nurse assisting a physician</v>
      </c>
      <c r="F957" s="543" t="s">
        <v>577</v>
      </c>
      <c r="G957" s="543" t="s">
        <v>692</v>
      </c>
      <c r="H957" s="543" t="s">
        <v>1825</v>
      </c>
      <c r="I957" s="652" t="str">
        <f t="shared" ref="I957:I960" si="737">I956</f>
        <v>Line
Professional</v>
      </c>
      <c r="J957" s="652" t="str">
        <f t="shared" ref="J957:J960" si="738">J956</f>
        <v>State Plan, Healthy Michigan, EPSDT</v>
      </c>
      <c r="K957" s="1015" t="str">
        <f t="shared" ref="K957:L960" si="739">K956</f>
        <v>CCBHC Reporting Service</v>
      </c>
      <c r="L957" s="1018" t="str">
        <f t="shared" si="739"/>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57" s="928" t="str">
        <f t="shared" ref="M957:M960" si="740">M956</f>
        <v>Y4 - SAMHSA approved EBP for Co-occurring disorders</v>
      </c>
      <c r="N957" s="928" t="str">
        <f t="shared" ref="N957:N960" si="741">N956</f>
        <v xml:space="preserve">HH - Integrated Mental Health and Substance Abuse
</v>
      </c>
      <c r="O957" s="34"/>
    </row>
    <row r="958" spans="1:15" ht="52.5" customHeight="1">
      <c r="A958" s="1039">
        <f t="shared" si="734"/>
        <v>99214</v>
      </c>
      <c r="B958" s="1039" t="str">
        <f t="shared" si="734"/>
        <v>Evaluation and Management of Established Patient</v>
      </c>
      <c r="C958" s="1042" t="str">
        <f t="shared" si="734"/>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58" s="1045" t="str">
        <f t="shared" si="735"/>
        <v>Encounter: 30-39 Minutes
DT: 2/day</v>
      </c>
      <c r="E958" s="637" t="str">
        <f t="shared" si="736"/>
        <v>Physician (MD or DO), licensed physician's assistant, nurse practitioner, clinical nurse specialist, registered nurse, or a licensed practical nurse assisting a physician</v>
      </c>
      <c r="F958" s="515" t="s">
        <v>140</v>
      </c>
      <c r="G958" s="204" t="s">
        <v>703</v>
      </c>
      <c r="H958" s="180" t="s">
        <v>1825</v>
      </c>
      <c r="I958" s="652" t="str">
        <f t="shared" si="737"/>
        <v>Line
Professional</v>
      </c>
      <c r="J958" s="652" t="str">
        <f t="shared" si="738"/>
        <v>State Plan, Healthy Michigan, EPSDT</v>
      </c>
      <c r="K958" s="1015" t="str">
        <f t="shared" si="739"/>
        <v>CCBHC Reporting Service</v>
      </c>
      <c r="L958" s="1018" t="str">
        <f t="shared" si="739"/>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58" s="928" t="str">
        <f t="shared" si="740"/>
        <v>Y4 - SAMHSA approved EBP for Co-occurring disorders</v>
      </c>
      <c r="N958" s="928" t="str">
        <f t="shared" si="741"/>
        <v xml:space="preserve">HH - Integrated Mental Health and Substance Abuse
</v>
      </c>
    </row>
    <row r="959" spans="1:15" ht="47.25" customHeight="1">
      <c r="A959" s="1039">
        <f t="shared" si="734"/>
        <v>99214</v>
      </c>
      <c r="B959" s="1039" t="str">
        <f t="shared" si="734"/>
        <v>Evaluation and Management of Established Patient</v>
      </c>
      <c r="C959" s="1042" t="str">
        <f t="shared" si="734"/>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59" s="1045" t="str">
        <f t="shared" si="735"/>
        <v>Encounter: 30-39 Minutes
DT: 2/day</v>
      </c>
      <c r="E959" s="637" t="str">
        <f t="shared" si="736"/>
        <v>Physician (MD or DO), licensed physician's assistant, nurse practitioner, clinical nurse specialist, registered nurse, or a licensed practical nurse assisting a physician</v>
      </c>
      <c r="F959" s="515" t="s">
        <v>665</v>
      </c>
      <c r="G959" s="204" t="s">
        <v>703</v>
      </c>
      <c r="H959" s="180" t="s">
        <v>1825</v>
      </c>
      <c r="I959" s="652" t="str">
        <f t="shared" si="737"/>
        <v>Line
Professional</v>
      </c>
      <c r="J959" s="652" t="str">
        <f t="shared" si="738"/>
        <v>State Plan, Healthy Michigan, EPSDT</v>
      </c>
      <c r="K959" s="1015" t="str">
        <f t="shared" si="739"/>
        <v>CCBHC Reporting Service</v>
      </c>
      <c r="L959" s="1018" t="str">
        <f t="shared" si="739"/>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59" s="928" t="str">
        <f t="shared" si="740"/>
        <v>Y4 - SAMHSA approved EBP for Co-occurring disorders</v>
      </c>
      <c r="N959" s="928" t="str">
        <f t="shared" si="741"/>
        <v xml:space="preserve">HH - Integrated Mental Health and Substance Abuse
</v>
      </c>
    </row>
    <row r="960" spans="1:15" ht="50.25" customHeight="1" thickBot="1">
      <c r="A960" s="1040">
        <f t="shared" si="734"/>
        <v>99214</v>
      </c>
      <c r="B960" s="1040" t="str">
        <f t="shared" si="734"/>
        <v>Evaluation and Management of Established Patient</v>
      </c>
      <c r="C960" s="1043" t="str">
        <f t="shared" si="734"/>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0" s="1046" t="str">
        <f t="shared" si="735"/>
        <v>Encounter: 30-39 Minutes
DT: 2/day</v>
      </c>
      <c r="E960" s="654" t="str">
        <f t="shared" si="736"/>
        <v>Physician (MD or DO), licensed physician's assistant, nurse practitioner, clinical nurse specialist, registered nurse, or a licensed practical nurse assisting a physician</v>
      </c>
      <c r="F960" s="517" t="s">
        <v>149</v>
      </c>
      <c r="G960" s="517" t="s">
        <v>703</v>
      </c>
      <c r="H960" s="517" t="s">
        <v>1825</v>
      </c>
      <c r="I960" s="653" t="str">
        <f t="shared" si="737"/>
        <v>Line
Professional</v>
      </c>
      <c r="J960" s="653" t="str">
        <f t="shared" si="738"/>
        <v>State Plan, Healthy Michigan, EPSDT</v>
      </c>
      <c r="K960" s="1016" t="str">
        <f t="shared" si="739"/>
        <v>CCBHC Reporting Service</v>
      </c>
      <c r="L960" s="1019" t="str">
        <f t="shared" si="739"/>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60" s="929" t="str">
        <f t="shared" si="740"/>
        <v>Y4 - SAMHSA approved EBP for Co-occurring disorders</v>
      </c>
      <c r="N960" s="929" t="str">
        <f t="shared" si="741"/>
        <v xml:space="preserve">HH - Integrated Mental Health and Substance Abuse
</v>
      </c>
    </row>
    <row r="961" spans="1:15" ht="45" customHeight="1">
      <c r="A961" s="1031">
        <v>99214</v>
      </c>
      <c r="B961" s="1031" t="s">
        <v>2304</v>
      </c>
      <c r="C961" s="861" t="s">
        <v>2311</v>
      </c>
      <c r="D961" s="691" t="s">
        <v>2312</v>
      </c>
      <c r="E961" s="674" t="s">
        <v>259</v>
      </c>
      <c r="F961" s="523" t="s">
        <v>132</v>
      </c>
      <c r="G961" s="523" t="s">
        <v>691</v>
      </c>
      <c r="H961" s="523" t="s">
        <v>1825</v>
      </c>
      <c r="I961" s="860" t="s">
        <v>148</v>
      </c>
      <c r="J961" s="860" t="s">
        <v>651</v>
      </c>
      <c r="K961" s="1025" t="s">
        <v>1805</v>
      </c>
      <c r="L961" s="1028" t="s">
        <v>1776</v>
      </c>
      <c r="M961" s="778" t="s">
        <v>1215</v>
      </c>
      <c r="N961" s="688" t="s">
        <v>2591</v>
      </c>
    </row>
    <row r="962" spans="1:15" ht="37.5" customHeight="1">
      <c r="A962" s="1032">
        <f t="shared" ref="A962:D965" si="742">A961</f>
        <v>99214</v>
      </c>
      <c r="B962" s="1032" t="str">
        <f>B961</f>
        <v>Evaluation and Management of Established Patient</v>
      </c>
      <c r="C962" s="1034" t="str">
        <f>C961</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2" s="1036" t="str">
        <f>D961</f>
        <v>Encounter: 30-39 minutes</v>
      </c>
      <c r="E962" s="675" t="str">
        <f t="shared" ref="E962:E965" si="743">E961</f>
        <v>Physician (MD or DO), licensed physician’s assistant, clinical nurse specialist, or nurse practitioner under their scope of practice and under the supervision and delegation of a physician</v>
      </c>
      <c r="F962" s="538" t="s">
        <v>577</v>
      </c>
      <c r="G962" s="524" t="s">
        <v>692</v>
      </c>
      <c r="H962" s="524" t="s">
        <v>1825</v>
      </c>
      <c r="I962" s="692" t="str">
        <f t="shared" ref="I962:J965" si="744">I961</f>
        <v>Line
Professional</v>
      </c>
      <c r="J962" s="692" t="str">
        <f>J961</f>
        <v>Healthy Michigan, 1115 Demonstration Waiver, Block Grant, and PA2</v>
      </c>
      <c r="K962" s="1026" t="str">
        <f>K961</f>
        <v>CCBHC Reporting Service</v>
      </c>
      <c r="L962" s="1029" t="str">
        <f>L961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62" s="711" t="str">
        <f t="shared" ref="M962:M965" si="745">M961</f>
        <v>Y4 - SAMHSA approved EBP for Co-occurring disorders</v>
      </c>
      <c r="N962" s="711" t="str">
        <f t="shared" ref="N962:N965" si="746">N961</f>
        <v xml:space="preserve">SFY 22 - HF for SUD is removed
HD - Pregnant/Parenting Women's Program
HH - Integrated Mental Health and Substance Abuse
</v>
      </c>
    </row>
    <row r="963" spans="1:15" ht="39" customHeight="1">
      <c r="A963" s="1032">
        <f t="shared" si="742"/>
        <v>99214</v>
      </c>
      <c r="B963" s="1032" t="str">
        <f t="shared" si="742"/>
        <v>Evaluation and Management of Established Patient</v>
      </c>
      <c r="C963" s="1034" t="str">
        <f t="shared" si="742"/>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3" s="1036" t="str">
        <f t="shared" si="742"/>
        <v>Encounter: 30-39 minutes</v>
      </c>
      <c r="E963" s="675" t="str">
        <f t="shared" si="743"/>
        <v>Physician (MD or DO), licensed physician’s assistant, clinical nurse specialist, or nurse practitioner under their scope of practice and under the supervision and delegation of a physician</v>
      </c>
      <c r="F963" s="538" t="s">
        <v>140</v>
      </c>
      <c r="G963" s="524" t="s">
        <v>703</v>
      </c>
      <c r="H963" s="524" t="s">
        <v>1825</v>
      </c>
      <c r="I963" s="692" t="str">
        <f t="shared" si="744"/>
        <v>Line
Professional</v>
      </c>
      <c r="J963" s="692" t="str">
        <f t="shared" si="744"/>
        <v>Healthy Michigan, 1115 Demonstration Waiver, Block Grant, and PA2</v>
      </c>
      <c r="K963" s="1026" t="str">
        <f t="shared" ref="K963:L965" si="747">K962</f>
        <v>CCBHC Reporting Service</v>
      </c>
      <c r="L963" s="1029" t="str">
        <f t="shared" si="747"/>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63" s="711" t="str">
        <f t="shared" si="745"/>
        <v>Y4 - SAMHSA approved EBP for Co-occurring disorders</v>
      </c>
      <c r="N963" s="711" t="str">
        <f t="shared" si="746"/>
        <v xml:space="preserve">SFY 22 - HF for SUD is removed
HD - Pregnant/Parenting Women's Program
HH - Integrated Mental Health and Substance Abuse
</v>
      </c>
    </row>
    <row r="964" spans="1:15" ht="48.75" customHeight="1">
      <c r="A964" s="1032">
        <f t="shared" si="742"/>
        <v>99214</v>
      </c>
      <c r="B964" s="1032" t="str">
        <f t="shared" si="742"/>
        <v>Evaluation and Management of Established Patient</v>
      </c>
      <c r="C964" s="1034" t="str">
        <f t="shared" si="742"/>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4" s="1036" t="str">
        <f t="shared" si="742"/>
        <v>Encounter: 30-39 minutes</v>
      </c>
      <c r="E964" s="675" t="str">
        <f t="shared" si="743"/>
        <v>Physician (MD or DO), licensed physician’s assistant, clinical nurse specialist, or nurse practitioner under their scope of practice and under the supervision and delegation of a physician</v>
      </c>
      <c r="F964" s="538" t="s">
        <v>665</v>
      </c>
      <c r="G964" s="524" t="s">
        <v>703</v>
      </c>
      <c r="H964" s="524" t="s">
        <v>1825</v>
      </c>
      <c r="I964" s="692" t="str">
        <f t="shared" si="744"/>
        <v>Line
Professional</v>
      </c>
      <c r="J964" s="692" t="str">
        <f t="shared" si="744"/>
        <v>Healthy Michigan, 1115 Demonstration Waiver, Block Grant, and PA2</v>
      </c>
      <c r="K964" s="1026" t="str">
        <f t="shared" si="747"/>
        <v>CCBHC Reporting Service</v>
      </c>
      <c r="L964" s="1029" t="str">
        <f t="shared" si="747"/>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64" s="711" t="str">
        <f t="shared" si="745"/>
        <v>Y4 - SAMHSA approved EBP for Co-occurring disorders</v>
      </c>
      <c r="N964" s="711" t="str">
        <f t="shared" si="746"/>
        <v xml:space="preserve">SFY 22 - HF for SUD is removed
HD - Pregnant/Parenting Women's Program
HH - Integrated Mental Health and Substance Abuse
</v>
      </c>
    </row>
    <row r="965" spans="1:15" s="38" customFormat="1" ht="59.25" customHeight="1" thickBot="1">
      <c r="A965" s="1033">
        <f t="shared" si="742"/>
        <v>99214</v>
      </c>
      <c r="B965" s="1033" t="str">
        <f t="shared" si="742"/>
        <v>Evaluation and Management of Established Patient</v>
      </c>
      <c r="C965" s="1035" t="str">
        <f t="shared" si="742"/>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5" s="1037" t="str">
        <f t="shared" si="742"/>
        <v>Encounter: 30-39 minutes</v>
      </c>
      <c r="E965" s="676" t="str">
        <f t="shared" si="743"/>
        <v>Physician (MD or DO), licensed physician’s assistant, clinical nurse specialist, or nurse practitioner under their scope of practice and under the supervision and delegation of a physician</v>
      </c>
      <c r="F965" s="525" t="s">
        <v>149</v>
      </c>
      <c r="G965" s="525" t="s">
        <v>703</v>
      </c>
      <c r="H965" s="525" t="s">
        <v>1825</v>
      </c>
      <c r="I965" s="693" t="str">
        <f t="shared" si="744"/>
        <v>Line
Professional</v>
      </c>
      <c r="J965" s="693" t="str">
        <f t="shared" si="744"/>
        <v>Healthy Michigan, 1115 Demonstration Waiver, Block Grant, and PA2</v>
      </c>
      <c r="K965" s="1027" t="str">
        <f t="shared" si="747"/>
        <v>CCBHC Reporting Service</v>
      </c>
      <c r="L965" s="1030" t="str">
        <f t="shared" si="747"/>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65" s="994" t="str">
        <f t="shared" si="745"/>
        <v>Y4 - SAMHSA approved EBP for Co-occurring disorders</v>
      </c>
      <c r="N965" s="994" t="str">
        <f t="shared" si="746"/>
        <v xml:space="preserve">SFY 22 - HF for SUD is removed
HD - Pregnant/Parenting Women's Program
HH - Integrated Mental Health and Substance Abuse
</v>
      </c>
      <c r="O965" s="34"/>
    </row>
    <row r="966" spans="1:15" s="38" customFormat="1" ht="54" customHeight="1">
      <c r="A966" s="1038">
        <v>99215</v>
      </c>
      <c r="B966" s="1038" t="s">
        <v>2304</v>
      </c>
      <c r="C966" s="1041" t="s">
        <v>2313</v>
      </c>
      <c r="D966" s="1044" t="s">
        <v>1046</v>
      </c>
      <c r="E966" s="650" t="s">
        <v>260</v>
      </c>
      <c r="F966" s="464" t="s">
        <v>145</v>
      </c>
      <c r="G966" s="542" t="s">
        <v>701</v>
      </c>
      <c r="H966" s="542" t="s">
        <v>1825</v>
      </c>
      <c r="I966" s="661" t="s">
        <v>148</v>
      </c>
      <c r="J966" s="661" t="s">
        <v>129</v>
      </c>
      <c r="K966" s="924" t="s">
        <v>1805</v>
      </c>
      <c r="L966" s="774" t="s">
        <v>1776</v>
      </c>
      <c r="M966" s="965" t="s">
        <v>1215</v>
      </c>
      <c r="N966" s="643" t="s">
        <v>2593</v>
      </c>
      <c r="O966" s="34"/>
    </row>
    <row r="967" spans="1:15" s="38" customFormat="1" ht="48.75" customHeight="1">
      <c r="A967" s="1039">
        <f t="shared" ref="A967:C972" si="748">A966</f>
        <v>99215</v>
      </c>
      <c r="B967" s="1039" t="str">
        <f>B966</f>
        <v>Evaluation and Management of Established Patient</v>
      </c>
      <c r="C967" s="1042" t="str">
        <f>C966</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67" s="1045" t="str">
        <f t="shared" ref="D967:D972" si="749">D966</f>
        <v>Encounter: 40-54 Minutes
DT: 2/day</v>
      </c>
      <c r="E967" s="637" t="str">
        <f t="shared" ref="E967:E972" si="750">E966</f>
        <v>Physician (MD or DO), licensed physician's assistant, nurse practitioner, clinical nurse specialist, registered nurse, or a licensed practical nurse assisting a physician</v>
      </c>
      <c r="F967" s="465" t="s">
        <v>577</v>
      </c>
      <c r="G967" s="543" t="s">
        <v>692</v>
      </c>
      <c r="H967" s="543" t="s">
        <v>1825</v>
      </c>
      <c r="I967" s="652" t="str">
        <f t="shared" ref="I967:I972" si="751">I966</f>
        <v>Line
Professional</v>
      </c>
      <c r="J967" s="652" t="str">
        <f t="shared" ref="J967:J972" si="752">J966</f>
        <v>State Plan, Healthy Michigan, EPSDT</v>
      </c>
      <c r="K967" s="925" t="str">
        <f t="shared" ref="K967:L972" si="753">K966</f>
        <v>CCBHC Reporting Service</v>
      </c>
      <c r="L967" s="827" t="str">
        <f t="shared" si="753"/>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67" s="928" t="str">
        <f t="shared" ref="M967:M972" si="754">M966</f>
        <v>Y4 - SAMHSA approved EBP for Co-occurring disorders</v>
      </c>
      <c r="N967" s="928" t="str">
        <f t="shared" ref="N967:N972" si="755">N966</f>
        <v xml:space="preserve">HH - Integrated Mental Health and Substance Abuse
</v>
      </c>
      <c r="O967" s="34"/>
    </row>
    <row r="968" spans="1:15" s="38" customFormat="1" ht="51" customHeight="1">
      <c r="A968" s="1039">
        <f t="shared" si="748"/>
        <v>99215</v>
      </c>
      <c r="B968" s="1039" t="str">
        <f t="shared" si="748"/>
        <v>Evaluation and Management of Established Patient</v>
      </c>
      <c r="C968" s="1042" t="str">
        <f t="shared" si="748"/>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68" s="1045" t="str">
        <f t="shared" si="749"/>
        <v>Encounter: 40-54 Minutes
DT: 2/day</v>
      </c>
      <c r="E968" s="637" t="str">
        <f t="shared" si="750"/>
        <v>Physician (MD or DO), licensed physician's assistant, nurse practitioner, clinical nurse specialist, registered nurse, or a licensed practical nurse assisting a physician</v>
      </c>
      <c r="F968" s="466" t="s">
        <v>140</v>
      </c>
      <c r="G968" s="204" t="s">
        <v>703</v>
      </c>
      <c r="H968" s="180" t="s">
        <v>1825</v>
      </c>
      <c r="I968" s="652" t="str">
        <f t="shared" si="751"/>
        <v>Line
Professional</v>
      </c>
      <c r="J968" s="652" t="str">
        <f t="shared" si="752"/>
        <v>State Plan, Healthy Michigan, EPSDT</v>
      </c>
      <c r="K968" s="925" t="str">
        <f t="shared" si="753"/>
        <v>CCBHC Reporting Service</v>
      </c>
      <c r="L968" s="827" t="str">
        <f t="shared" si="753"/>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68" s="928" t="str">
        <f t="shared" si="754"/>
        <v>Y4 - SAMHSA approved EBP for Co-occurring disorders</v>
      </c>
      <c r="N968" s="928" t="str">
        <f t="shared" si="755"/>
        <v xml:space="preserve">HH - Integrated Mental Health and Substance Abuse
</v>
      </c>
      <c r="O968" s="34"/>
    </row>
    <row r="969" spans="1:15" s="38" customFormat="1" ht="57.75" customHeight="1">
      <c r="A969" s="1039">
        <f t="shared" si="748"/>
        <v>99215</v>
      </c>
      <c r="B969" s="1039" t="str">
        <f t="shared" si="748"/>
        <v>Evaluation and Management of Established Patient</v>
      </c>
      <c r="C969" s="1042" t="str">
        <f t="shared" si="748"/>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69" s="1045" t="str">
        <f t="shared" si="749"/>
        <v>Encounter: 40-54 Minutes
DT: 2/day</v>
      </c>
      <c r="E969" s="637" t="str">
        <f t="shared" si="750"/>
        <v>Physician (MD or DO), licensed physician's assistant, nurse practitioner, clinical nurse specialist, registered nurse, or a licensed practical nurse assisting a physician</v>
      </c>
      <c r="F969" s="466" t="s">
        <v>665</v>
      </c>
      <c r="G969" s="204" t="s">
        <v>703</v>
      </c>
      <c r="H969" s="180" t="s">
        <v>1825</v>
      </c>
      <c r="I969" s="652" t="str">
        <f t="shared" si="751"/>
        <v>Line
Professional</v>
      </c>
      <c r="J969" s="652" t="str">
        <f t="shared" si="752"/>
        <v>State Plan, Healthy Michigan, EPSDT</v>
      </c>
      <c r="K969" s="925" t="str">
        <f t="shared" si="753"/>
        <v>CCBHC Reporting Service</v>
      </c>
      <c r="L969" s="827" t="str">
        <f t="shared" si="753"/>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69" s="928" t="str">
        <f t="shared" si="754"/>
        <v>Y4 - SAMHSA approved EBP for Co-occurring disorders</v>
      </c>
      <c r="N969" s="928" t="str">
        <f t="shared" si="755"/>
        <v xml:space="preserve">HH - Integrated Mental Health and Substance Abuse
</v>
      </c>
      <c r="O969" s="34"/>
    </row>
    <row r="970" spans="1:15" ht="58.5" customHeight="1">
      <c r="A970" s="1039">
        <f t="shared" si="748"/>
        <v>99215</v>
      </c>
      <c r="B970" s="1039" t="str">
        <f t="shared" si="748"/>
        <v>Evaluation and Management of Established Patient</v>
      </c>
      <c r="C970" s="1042" t="str">
        <f t="shared" si="748"/>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0" s="1045" t="str">
        <f t="shared" si="749"/>
        <v>Encounter: 40-54 Minutes
DT: 2/day</v>
      </c>
      <c r="E970" s="637" t="str">
        <f t="shared" si="750"/>
        <v>Physician (MD or DO), licensed physician's assistant, nurse practitioner, clinical nurse specialist, registered nurse, or a licensed practical nurse assisting a physician</v>
      </c>
      <c r="F970" s="466" t="s">
        <v>149</v>
      </c>
      <c r="G970" s="515" t="s">
        <v>703</v>
      </c>
      <c r="H970" s="515" t="s">
        <v>1825</v>
      </c>
      <c r="I970" s="652" t="str">
        <f t="shared" si="751"/>
        <v>Line
Professional</v>
      </c>
      <c r="J970" s="652" t="str">
        <f t="shared" si="752"/>
        <v>State Plan, Healthy Michigan, EPSDT</v>
      </c>
      <c r="K970" s="925" t="str">
        <f t="shared" si="753"/>
        <v>CCBHC Reporting Service</v>
      </c>
      <c r="L970" s="827" t="str">
        <f t="shared" si="753"/>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70" s="928" t="str">
        <f t="shared" si="754"/>
        <v>Y4 - SAMHSA approved EBP for Co-occurring disorders</v>
      </c>
      <c r="N970" s="928" t="str">
        <f t="shared" si="755"/>
        <v xml:space="preserve">HH - Integrated Mental Health and Substance Abuse
</v>
      </c>
    </row>
    <row r="971" spans="1:15" ht="50.25" customHeight="1">
      <c r="A971" s="1039">
        <f t="shared" si="748"/>
        <v>99215</v>
      </c>
      <c r="B971" s="1039" t="str">
        <f t="shared" si="748"/>
        <v>Evaluation and Management of Established Patient</v>
      </c>
      <c r="C971" s="1042" t="str">
        <f t="shared" si="748"/>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1" s="1045" t="str">
        <f t="shared" si="749"/>
        <v>Encounter: 40-54 Minutes
DT: 2/day</v>
      </c>
      <c r="E971" s="637" t="str">
        <f t="shared" si="750"/>
        <v>Physician (MD or DO), licensed physician's assistant, nurse practitioner, clinical nurse specialist, registered nurse, or a licensed practical nurse assisting a physician</v>
      </c>
      <c r="F971" s="466" t="s">
        <v>617</v>
      </c>
      <c r="G971" s="515" t="s">
        <v>696</v>
      </c>
      <c r="H971" s="515" t="s">
        <v>1825</v>
      </c>
      <c r="I971" s="652" t="str">
        <f t="shared" si="751"/>
        <v>Line
Professional</v>
      </c>
      <c r="J971" s="652" t="str">
        <f t="shared" si="752"/>
        <v>State Plan, Healthy Michigan, EPSDT</v>
      </c>
      <c r="K971" s="925" t="str">
        <f t="shared" si="753"/>
        <v>CCBHC Reporting Service</v>
      </c>
      <c r="L971" s="827" t="str">
        <f t="shared" si="753"/>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71" s="928" t="str">
        <f t="shared" si="754"/>
        <v>Y4 - SAMHSA approved EBP for Co-occurring disorders</v>
      </c>
      <c r="N971" s="928" t="str">
        <f t="shared" si="755"/>
        <v xml:space="preserve">HH - Integrated Mental Health and Substance Abuse
</v>
      </c>
    </row>
    <row r="972" spans="1:15" ht="54.75" customHeight="1" thickBot="1">
      <c r="A972" s="1040">
        <f t="shared" si="748"/>
        <v>99215</v>
      </c>
      <c r="B972" s="1040" t="str">
        <f t="shared" si="748"/>
        <v>Evaluation and Management of Established Patient</v>
      </c>
      <c r="C972" s="1043" t="str">
        <f t="shared" si="748"/>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2" s="1046" t="str">
        <f t="shared" si="749"/>
        <v>Encounter: 40-54 Minutes
DT: 2/day</v>
      </c>
      <c r="E972" s="654" t="str">
        <f t="shared" si="750"/>
        <v>Physician (MD or DO), licensed physician's assistant, nurse practitioner, clinical nurse specialist, registered nurse, or a licensed practical nurse assisting a physician</v>
      </c>
      <c r="F972" s="467" t="s">
        <v>730</v>
      </c>
      <c r="G972" s="517" t="s">
        <v>699</v>
      </c>
      <c r="H972" s="517" t="s">
        <v>1825</v>
      </c>
      <c r="I972" s="653" t="str">
        <f t="shared" si="751"/>
        <v>Line
Professional</v>
      </c>
      <c r="J972" s="653" t="str">
        <f t="shared" si="752"/>
        <v>State Plan, Healthy Michigan, EPSDT</v>
      </c>
      <c r="K972" s="926" t="str">
        <f t="shared" si="753"/>
        <v>CCBHC Reporting Service</v>
      </c>
      <c r="L972" s="836" t="str">
        <f t="shared" si="753"/>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72" s="929" t="str">
        <f t="shared" si="754"/>
        <v>Y4 - SAMHSA approved EBP for Co-occurring disorders</v>
      </c>
      <c r="N972" s="929" t="str">
        <f t="shared" si="755"/>
        <v xml:space="preserve">HH - Integrated Mental Health and Substance Abuse
</v>
      </c>
    </row>
    <row r="973" spans="1:15" ht="58.5" customHeight="1">
      <c r="A973" s="1031">
        <v>99215</v>
      </c>
      <c r="B973" s="1031" t="s">
        <v>2304</v>
      </c>
      <c r="C973" s="861" t="s">
        <v>2313</v>
      </c>
      <c r="D973" s="1049" t="s">
        <v>2314</v>
      </c>
      <c r="E973" s="672" t="s">
        <v>259</v>
      </c>
      <c r="F973" s="523" t="s">
        <v>145</v>
      </c>
      <c r="G973" s="523" t="s">
        <v>701</v>
      </c>
      <c r="H973" s="523" t="s">
        <v>1825</v>
      </c>
      <c r="I973" s="860" t="s">
        <v>148</v>
      </c>
      <c r="J973" s="860" t="s">
        <v>651</v>
      </c>
      <c r="K973" s="1025" t="s">
        <v>1805</v>
      </c>
      <c r="L973" s="1028" t="s">
        <v>1776</v>
      </c>
      <c r="M973" s="778" t="s">
        <v>1215</v>
      </c>
      <c r="N973" s="688" t="s">
        <v>2591</v>
      </c>
    </row>
    <row r="974" spans="1:15" ht="58.5" customHeight="1">
      <c r="A974" s="1032">
        <f t="shared" ref="A974:D978" si="756">A973</f>
        <v>99215</v>
      </c>
      <c r="B974" s="1032" t="str">
        <f>B973</f>
        <v>Evaluation and Management of Established Patient</v>
      </c>
      <c r="C974" s="1034" t="str">
        <f>C973</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4" s="1050" t="str">
        <f>D973</f>
        <v>Encounter: 40-54 minutes</v>
      </c>
      <c r="E974" s="673" t="str">
        <f t="shared" ref="E974:E978" si="757">E973</f>
        <v>Physician (MD or DO), licensed physician’s assistant, clinical nurse specialist, or nurse practitioner under their scope of practice and under the supervision and delegation of a physician</v>
      </c>
      <c r="F974" s="538" t="s">
        <v>577</v>
      </c>
      <c r="G974" s="524" t="s">
        <v>692</v>
      </c>
      <c r="H974" s="524" t="s">
        <v>1825</v>
      </c>
      <c r="I974" s="692" t="str">
        <f t="shared" ref="I974:J978" si="758">I973</f>
        <v>Line
Professional</v>
      </c>
      <c r="J974" s="692" t="str">
        <f t="shared" si="758"/>
        <v>Healthy Michigan, 1115 Demonstration Waiver, Block Grant, and PA2</v>
      </c>
      <c r="K974" s="1026" t="s">
        <v>1805</v>
      </c>
      <c r="L974" s="1029" t="str">
        <f>L973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74" s="711" t="str">
        <f t="shared" ref="M974:M978" si="759">M973</f>
        <v>Y4 - SAMHSA approved EBP for Co-occurring disorders</v>
      </c>
      <c r="N974" s="711" t="str">
        <f t="shared" ref="N974:N978" si="760">N973</f>
        <v xml:space="preserve">SFY 22 - HF for SUD is removed
HD - Pregnant/Parenting Women's Program
HH - Integrated Mental Health and Substance Abuse
</v>
      </c>
    </row>
    <row r="975" spans="1:15" ht="62.25" customHeight="1">
      <c r="A975" s="1032">
        <f t="shared" si="756"/>
        <v>99215</v>
      </c>
      <c r="B975" s="1032" t="str">
        <f t="shared" si="756"/>
        <v>Evaluation and Management of Established Patient</v>
      </c>
      <c r="C975" s="1034" t="str">
        <f t="shared" si="756"/>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5" s="1050" t="str">
        <f t="shared" si="756"/>
        <v>Encounter: 40-54 minutes</v>
      </c>
      <c r="E975" s="673" t="str">
        <f t="shared" si="757"/>
        <v>Physician (MD or DO), licensed physician’s assistant, clinical nurse specialist, or nurse practitioner under their scope of practice and under the supervision and delegation of a physician</v>
      </c>
      <c r="F975" s="538" t="s">
        <v>140</v>
      </c>
      <c r="G975" s="524" t="s">
        <v>703</v>
      </c>
      <c r="H975" s="524" t="s">
        <v>1825</v>
      </c>
      <c r="I975" s="692" t="str">
        <f t="shared" si="758"/>
        <v>Line
Professional</v>
      </c>
      <c r="J975" s="692" t="str">
        <f t="shared" si="758"/>
        <v>Healthy Michigan, 1115 Demonstration Waiver, Block Grant, and PA2</v>
      </c>
      <c r="K975" s="1026" t="s">
        <v>1805</v>
      </c>
      <c r="L975" s="1029" t="str">
        <f t="shared" ref="L975:L979" si="761">L974</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75" s="711" t="str">
        <f t="shared" si="759"/>
        <v>Y4 - SAMHSA approved EBP for Co-occurring disorders</v>
      </c>
      <c r="N975" s="711" t="str">
        <f t="shared" si="760"/>
        <v xml:space="preserve">SFY 22 - HF for SUD is removed
HD - Pregnant/Parenting Women's Program
HH - Integrated Mental Health and Substance Abuse
</v>
      </c>
    </row>
    <row r="976" spans="1:15" ht="59.25" customHeight="1">
      <c r="A976" s="1032">
        <f t="shared" si="756"/>
        <v>99215</v>
      </c>
      <c r="B976" s="1032" t="str">
        <f t="shared" si="756"/>
        <v>Evaluation and Management of Established Patient</v>
      </c>
      <c r="C976" s="1034" t="str">
        <f t="shared" si="756"/>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6" s="1050" t="str">
        <f t="shared" si="756"/>
        <v>Encounter: 40-54 minutes</v>
      </c>
      <c r="E976" s="673" t="str">
        <f t="shared" si="757"/>
        <v>Physician (MD or DO), licensed physician’s assistant, clinical nurse specialist, or nurse practitioner under their scope of practice and under the supervision and delegation of a physician</v>
      </c>
      <c r="F976" s="538" t="s">
        <v>665</v>
      </c>
      <c r="G976" s="524" t="s">
        <v>703</v>
      </c>
      <c r="H976" s="524" t="s">
        <v>1825</v>
      </c>
      <c r="I976" s="692" t="str">
        <f t="shared" si="758"/>
        <v>Line
Professional</v>
      </c>
      <c r="J976" s="692" t="str">
        <f t="shared" si="758"/>
        <v>Healthy Michigan, 1115 Demonstration Waiver, Block Grant, and PA2</v>
      </c>
      <c r="K976" s="1026" t="s">
        <v>1805</v>
      </c>
      <c r="L976" s="1029" t="str">
        <f t="shared" si="761"/>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76" s="711" t="str">
        <f t="shared" si="759"/>
        <v>Y4 - SAMHSA approved EBP for Co-occurring disorders</v>
      </c>
      <c r="N976" s="711" t="str">
        <f t="shared" si="760"/>
        <v xml:space="preserve">SFY 22 - HF for SUD is removed
HD - Pregnant/Parenting Women's Program
HH - Integrated Mental Health and Substance Abuse
</v>
      </c>
    </row>
    <row r="977" spans="1:14" ht="59.25" customHeight="1">
      <c r="A977" s="1047">
        <f t="shared" si="756"/>
        <v>99215</v>
      </c>
      <c r="B977" s="1047" t="str">
        <f t="shared" si="756"/>
        <v>Evaluation and Management of Established Patient</v>
      </c>
      <c r="C977" s="1048" t="str">
        <f t="shared" si="756"/>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7" s="1051" t="str">
        <f t="shared" si="756"/>
        <v>Encounter: 40-54 minutes</v>
      </c>
      <c r="E977" s="673" t="str">
        <f t="shared" si="757"/>
        <v>Physician (MD or DO), licensed physician’s assistant, clinical nurse specialist, or nurse practitioner under their scope of practice and under the supervision and delegation of a physician</v>
      </c>
      <c r="F977" s="524" t="s">
        <v>149</v>
      </c>
      <c r="G977" s="539" t="s">
        <v>703</v>
      </c>
      <c r="H977" s="539" t="s">
        <v>1825</v>
      </c>
      <c r="I977" s="998" t="str">
        <f t="shared" si="758"/>
        <v>Line
Professional</v>
      </c>
      <c r="J977" s="998" t="str">
        <f t="shared" si="758"/>
        <v>Healthy Michigan, 1115 Demonstration Waiver, Block Grant, and PA2</v>
      </c>
      <c r="K977" s="1026" t="s">
        <v>1805</v>
      </c>
      <c r="L977" s="1029" t="str">
        <f t="shared" si="761"/>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77" s="711" t="str">
        <f t="shared" si="759"/>
        <v>Y4 - SAMHSA approved EBP for Co-occurring disorders</v>
      </c>
      <c r="N977" s="711" t="str">
        <f t="shared" si="760"/>
        <v xml:space="preserve">SFY 22 - HF for SUD is removed
HD - Pregnant/Parenting Women's Program
HH - Integrated Mental Health and Substance Abuse
</v>
      </c>
    </row>
    <row r="978" spans="1:14" ht="59.25" customHeight="1">
      <c r="A978" s="1047">
        <f t="shared" si="756"/>
        <v>99215</v>
      </c>
      <c r="B978" s="1047" t="str">
        <f t="shared" si="756"/>
        <v>Evaluation and Management of Established Patient</v>
      </c>
      <c r="C978" s="1048" t="str">
        <f t="shared" si="756"/>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8" s="1051" t="str">
        <f t="shared" si="756"/>
        <v>Encounter: 40-54 minutes</v>
      </c>
      <c r="E978" s="673" t="str">
        <f t="shared" si="757"/>
        <v>Physician (MD or DO), licensed physician’s assistant, clinical nurse specialist, or nurse practitioner under their scope of practice and under the supervision and delegation of a physician</v>
      </c>
      <c r="F978" s="569" t="s">
        <v>617</v>
      </c>
      <c r="G978" s="493" t="s">
        <v>696</v>
      </c>
      <c r="H978" s="493" t="s">
        <v>1825</v>
      </c>
      <c r="I978" s="998" t="str">
        <f t="shared" si="758"/>
        <v>Line
Professional</v>
      </c>
      <c r="J978" s="998" t="str">
        <f t="shared" si="758"/>
        <v>Healthy Michigan, 1115 Demonstration Waiver, Block Grant, and PA2</v>
      </c>
      <c r="K978" s="1026" t="s">
        <v>1805</v>
      </c>
      <c r="L978" s="1029" t="str">
        <f t="shared" si="761"/>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78" s="711" t="str">
        <f t="shared" si="759"/>
        <v>Y4 - SAMHSA approved EBP for Co-occurring disorders</v>
      </c>
      <c r="N978" s="711" t="str">
        <f t="shared" si="760"/>
        <v xml:space="preserve">SFY 22 - HF for SUD is removed
HD - Pregnant/Parenting Women's Program
HH - Integrated Mental Health and Substance Abuse
</v>
      </c>
    </row>
    <row r="979" spans="1:14" ht="60.75" customHeight="1" thickBot="1">
      <c r="A979" s="1033">
        <f>A976</f>
        <v>99215</v>
      </c>
      <c r="B979" s="1033" t="str">
        <f>B976</f>
        <v>Evaluation and Management of Established Patient</v>
      </c>
      <c r="C979" s="1035" t="str">
        <f>C976</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9" s="1052" t="str">
        <f>D976</f>
        <v>Encounter: 40-54 minutes</v>
      </c>
      <c r="E979" s="677" t="str">
        <f>E976</f>
        <v>Physician (MD or DO), licensed physician’s assistant, clinical nurse specialist, or nurse practitioner under their scope of practice and under the supervision and delegation of a physician</v>
      </c>
      <c r="F979" s="488" t="s">
        <v>730</v>
      </c>
      <c r="G979" s="488" t="s">
        <v>699</v>
      </c>
      <c r="H979" s="488" t="s">
        <v>1825</v>
      </c>
      <c r="I979" s="693" t="str">
        <f>I976</f>
        <v>Line
Professional</v>
      </c>
      <c r="J979" s="693" t="str">
        <f>J976</f>
        <v>Healthy Michigan, 1115 Demonstration Waiver, Block Grant, and PA2</v>
      </c>
      <c r="K979" s="1027" t="s">
        <v>1805</v>
      </c>
      <c r="L979" s="1030" t="str">
        <f t="shared" si="761"/>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v>
      </c>
      <c r="M979" s="994" t="str">
        <f>M976</f>
        <v>Y4 - SAMHSA approved EBP for Co-occurring disorders</v>
      </c>
      <c r="N979" s="994" t="str">
        <f>N976</f>
        <v xml:space="preserve">SFY 22 - HF for SUD is removed
HD - Pregnant/Parenting Women's Program
HH - Integrated Mental Health and Substance Abuse
</v>
      </c>
    </row>
    <row r="980" spans="1:14" ht="57.75" customHeight="1">
      <c r="A980" s="889">
        <v>99221</v>
      </c>
      <c r="B980" s="723" t="s">
        <v>130</v>
      </c>
      <c r="C980" s="650" t="s">
        <v>743</v>
      </c>
      <c r="D980" s="661" t="s">
        <v>4</v>
      </c>
      <c r="E980" s="1053" t="s">
        <v>1474</v>
      </c>
      <c r="F980" s="542" t="s">
        <v>145</v>
      </c>
      <c r="G980" s="542" t="s">
        <v>701</v>
      </c>
      <c r="H980" s="519" t="s">
        <v>1825</v>
      </c>
      <c r="I980" s="661" t="s">
        <v>148</v>
      </c>
      <c r="J980" s="965" t="s">
        <v>792</v>
      </c>
      <c r="K980" s="819" t="s">
        <v>1806</v>
      </c>
      <c r="L980" s="819" t="s">
        <v>793</v>
      </c>
      <c r="M980" s="681" t="s">
        <v>1474</v>
      </c>
      <c r="N980" s="681" t="s">
        <v>1474</v>
      </c>
    </row>
    <row r="981" spans="1:14" ht="62.25" customHeight="1">
      <c r="A981" s="890">
        <f t="shared" ref="A981:A984" si="762">A980</f>
        <v>99221</v>
      </c>
      <c r="B981" s="724" t="str">
        <f t="shared" ref="B981:B984" si="763">B980</f>
        <v>Assessments
Health Psychiatric
Evaluation Psychological
testing Other assessments, tests</v>
      </c>
      <c r="C981" s="637" t="str">
        <f t="shared" ref="C981:C984" si="764">C980</f>
        <v>Initial hospital care</v>
      </c>
      <c r="D981" s="652" t="str">
        <f t="shared" ref="D981:D984" si="765">D980</f>
        <v>30 Minutes</v>
      </c>
      <c r="E981" s="634" t="s">
        <v>1474</v>
      </c>
      <c r="F981" s="543" t="s">
        <v>577</v>
      </c>
      <c r="G981" s="543" t="s">
        <v>692</v>
      </c>
      <c r="H981" s="515" t="s">
        <v>1825</v>
      </c>
      <c r="I981" s="652" t="str">
        <f t="shared" ref="I981:I984" si="766">I980</f>
        <v>Line
Professional</v>
      </c>
      <c r="J981" s="928" t="str">
        <f t="shared" ref="J981:J984" si="767">J980</f>
        <v>State Plan, EPSDT,
Healthy Michigan</v>
      </c>
      <c r="K981" s="978" t="s">
        <v>1806</v>
      </c>
      <c r="L981" s="978" t="str">
        <f>L980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1" s="652" t="str">
        <f t="shared" ref="M981:M984" si="768">M980</f>
        <v xml:space="preserve"> </v>
      </c>
      <c r="N981" s="652" t="str">
        <f t="shared" ref="N981:N984" si="769">N980</f>
        <v xml:space="preserve"> </v>
      </c>
    </row>
    <row r="982" spans="1:14" ht="49.5" customHeight="1">
      <c r="A982" s="890">
        <f t="shared" si="762"/>
        <v>99221</v>
      </c>
      <c r="B982" s="724" t="str">
        <f t="shared" si="763"/>
        <v>Assessments
Health Psychiatric
Evaluation Psychological
testing Other assessments, tests</v>
      </c>
      <c r="C982" s="637" t="str">
        <f t="shared" si="764"/>
        <v>Initial hospital care</v>
      </c>
      <c r="D982" s="652" t="str">
        <f t="shared" si="765"/>
        <v>30 Minutes</v>
      </c>
      <c r="E982" s="634" t="s">
        <v>1474</v>
      </c>
      <c r="F982" s="515" t="s">
        <v>140</v>
      </c>
      <c r="G982" s="204" t="s">
        <v>703</v>
      </c>
      <c r="H982" s="515" t="s">
        <v>1825</v>
      </c>
      <c r="I982" s="652" t="str">
        <f t="shared" si="766"/>
        <v>Line
Professional</v>
      </c>
      <c r="J982" s="928" t="str">
        <f t="shared" si="767"/>
        <v>State Plan, EPSDT,
Healthy Michigan</v>
      </c>
      <c r="K982" s="978" t="s">
        <v>1806</v>
      </c>
      <c r="L982" s="978" t="str">
        <f>L981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2" s="652" t="str">
        <f t="shared" si="768"/>
        <v xml:space="preserve"> </v>
      </c>
      <c r="N982" s="652" t="str">
        <f t="shared" si="769"/>
        <v xml:space="preserve"> </v>
      </c>
    </row>
    <row r="983" spans="1:14" ht="59.25" customHeight="1">
      <c r="A983" s="890">
        <f t="shared" si="762"/>
        <v>99221</v>
      </c>
      <c r="B983" s="724" t="str">
        <f t="shared" si="763"/>
        <v>Assessments
Health Psychiatric
Evaluation Psychological
testing Other assessments, tests</v>
      </c>
      <c r="C983" s="637" t="str">
        <f t="shared" si="764"/>
        <v>Initial hospital care</v>
      </c>
      <c r="D983" s="652" t="str">
        <f t="shared" si="765"/>
        <v>30 Minutes</v>
      </c>
      <c r="E983" s="634" t="s">
        <v>1474</v>
      </c>
      <c r="F983" s="515" t="s">
        <v>665</v>
      </c>
      <c r="G983" s="204" t="s">
        <v>703</v>
      </c>
      <c r="H983" s="515" t="s">
        <v>1825</v>
      </c>
      <c r="I983" s="652" t="str">
        <f t="shared" si="766"/>
        <v>Line
Professional</v>
      </c>
      <c r="J983" s="928" t="str">
        <f t="shared" si="767"/>
        <v>State Plan, EPSDT,
Healthy Michigan</v>
      </c>
      <c r="K983" s="978" t="s">
        <v>1806</v>
      </c>
      <c r="L983" s="978" t="str">
        <f>L982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3" s="652" t="str">
        <f t="shared" si="768"/>
        <v xml:space="preserve"> </v>
      </c>
      <c r="N983" s="652" t="str">
        <f t="shared" si="769"/>
        <v xml:space="preserve"> </v>
      </c>
    </row>
    <row r="984" spans="1:14" ht="65.25" customHeight="1" thickBot="1">
      <c r="A984" s="891">
        <f t="shared" si="762"/>
        <v>99221</v>
      </c>
      <c r="B984" s="725" t="str">
        <f t="shared" si="763"/>
        <v>Assessments
Health Psychiatric
Evaluation Psychological
testing Other assessments, tests</v>
      </c>
      <c r="C984" s="654" t="str">
        <f t="shared" si="764"/>
        <v>Initial hospital care</v>
      </c>
      <c r="D984" s="653" t="str">
        <f t="shared" si="765"/>
        <v>30 Minutes</v>
      </c>
      <c r="E984" s="635" t="s">
        <v>1474</v>
      </c>
      <c r="F984" s="517" t="s">
        <v>149</v>
      </c>
      <c r="G984" s="517" t="s">
        <v>703</v>
      </c>
      <c r="H984" s="517" t="s">
        <v>1825</v>
      </c>
      <c r="I984" s="653" t="str">
        <f t="shared" si="766"/>
        <v>Line
Professional</v>
      </c>
      <c r="J984" s="929" t="str">
        <f t="shared" si="767"/>
        <v>State Plan, EPSDT,
Healthy Michigan</v>
      </c>
      <c r="K984" s="979" t="s">
        <v>1806</v>
      </c>
      <c r="L984" s="979" t="str">
        <f>L983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4" s="653" t="str">
        <f t="shared" si="768"/>
        <v xml:space="preserve"> </v>
      </c>
      <c r="N984" s="653" t="str">
        <f t="shared" si="769"/>
        <v xml:space="preserve"> </v>
      </c>
    </row>
    <row r="985" spans="1:14" ht="56.25" customHeight="1">
      <c r="A985" s="889">
        <v>99222</v>
      </c>
      <c r="B985" s="723" t="s">
        <v>130</v>
      </c>
      <c r="C985" s="650" t="s">
        <v>743</v>
      </c>
      <c r="D985" s="661" t="s">
        <v>746</v>
      </c>
      <c r="E985" s="1053" t="s">
        <v>1474</v>
      </c>
      <c r="F985" s="542" t="s">
        <v>145</v>
      </c>
      <c r="G985" s="542" t="s">
        <v>701</v>
      </c>
      <c r="H985" s="519" t="s">
        <v>1825</v>
      </c>
      <c r="I985" s="661" t="s">
        <v>148</v>
      </c>
      <c r="J985" s="965" t="s">
        <v>792</v>
      </c>
      <c r="K985" s="819" t="s">
        <v>1806</v>
      </c>
      <c r="L985" s="819" t="s">
        <v>793</v>
      </c>
      <c r="M985" s="681" t="s">
        <v>1474</v>
      </c>
      <c r="N985" s="681" t="s">
        <v>1474</v>
      </c>
    </row>
    <row r="986" spans="1:14" ht="54.75" customHeight="1">
      <c r="A986" s="890">
        <f t="shared" ref="A986:A989" si="770">A985</f>
        <v>99222</v>
      </c>
      <c r="B986" s="724" t="str">
        <f t="shared" ref="B986:B989" si="771">B985</f>
        <v>Assessments
Health Psychiatric
Evaluation Psychological
testing Other assessments, tests</v>
      </c>
      <c r="C986" s="637" t="str">
        <f t="shared" ref="C986:C989" si="772">C985</f>
        <v>Initial hospital care</v>
      </c>
      <c r="D986" s="652" t="str">
        <f t="shared" ref="D986:D989" si="773">D985</f>
        <v>50 Minutes</v>
      </c>
      <c r="E986" s="637" t="s">
        <v>1474</v>
      </c>
      <c r="F986" s="543" t="s">
        <v>577</v>
      </c>
      <c r="G986" s="543" t="s">
        <v>692</v>
      </c>
      <c r="H986" s="515" t="s">
        <v>1825</v>
      </c>
      <c r="I986" s="652" t="str">
        <f t="shared" ref="I986:I989" si="774">I985</f>
        <v>Line
Professional</v>
      </c>
      <c r="J986" s="928" t="str">
        <f t="shared" ref="J986:J989" si="775">J985</f>
        <v>State Plan, EPSDT,
Healthy Michigan</v>
      </c>
      <c r="K986" s="978" t="s">
        <v>1806</v>
      </c>
      <c r="L986" s="978" t="str">
        <f>L985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6" s="652" t="str">
        <f t="shared" ref="M986:M989" si="776">M985</f>
        <v xml:space="preserve"> </v>
      </c>
      <c r="N986" s="652" t="str">
        <f t="shared" ref="N986:N989" si="777">N985</f>
        <v xml:space="preserve"> </v>
      </c>
    </row>
    <row r="987" spans="1:14" ht="57" customHeight="1">
      <c r="A987" s="890">
        <f t="shared" si="770"/>
        <v>99222</v>
      </c>
      <c r="B987" s="724" t="str">
        <f t="shared" si="771"/>
        <v>Assessments
Health Psychiatric
Evaluation Psychological
testing Other assessments, tests</v>
      </c>
      <c r="C987" s="637" t="str">
        <f t="shared" si="772"/>
        <v>Initial hospital care</v>
      </c>
      <c r="D987" s="652" t="str">
        <f t="shared" si="773"/>
        <v>50 Minutes</v>
      </c>
      <c r="E987" s="637" t="s">
        <v>1474</v>
      </c>
      <c r="F987" s="515" t="s">
        <v>140</v>
      </c>
      <c r="G987" s="204" t="s">
        <v>703</v>
      </c>
      <c r="H987" s="515" t="s">
        <v>1825</v>
      </c>
      <c r="I987" s="652" t="str">
        <f t="shared" si="774"/>
        <v>Line
Professional</v>
      </c>
      <c r="J987" s="928" t="str">
        <f t="shared" si="775"/>
        <v>State Plan, EPSDT,
Healthy Michigan</v>
      </c>
      <c r="K987" s="978" t="s">
        <v>1806</v>
      </c>
      <c r="L987" s="978" t="str">
        <f>L986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7" s="652" t="str">
        <f t="shared" si="776"/>
        <v xml:space="preserve"> </v>
      </c>
      <c r="N987" s="652" t="str">
        <f t="shared" si="777"/>
        <v xml:space="preserve"> </v>
      </c>
    </row>
    <row r="988" spans="1:14" ht="50.25" customHeight="1">
      <c r="A988" s="890">
        <f t="shared" si="770"/>
        <v>99222</v>
      </c>
      <c r="B988" s="724" t="str">
        <f t="shared" si="771"/>
        <v>Assessments
Health Psychiatric
Evaluation Psychological
testing Other assessments, tests</v>
      </c>
      <c r="C988" s="637" t="str">
        <f t="shared" si="772"/>
        <v>Initial hospital care</v>
      </c>
      <c r="D988" s="652" t="str">
        <f t="shared" si="773"/>
        <v>50 Minutes</v>
      </c>
      <c r="E988" s="637" t="s">
        <v>1474</v>
      </c>
      <c r="F988" s="515" t="s">
        <v>665</v>
      </c>
      <c r="G988" s="204" t="s">
        <v>703</v>
      </c>
      <c r="H988" s="515" t="s">
        <v>1825</v>
      </c>
      <c r="I988" s="652" t="str">
        <f t="shared" si="774"/>
        <v>Line
Professional</v>
      </c>
      <c r="J988" s="928" t="str">
        <f t="shared" si="775"/>
        <v>State Plan, EPSDT,
Healthy Michigan</v>
      </c>
      <c r="K988" s="978" t="s">
        <v>1806</v>
      </c>
      <c r="L988" s="978" t="str">
        <f>L987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8" s="652" t="str">
        <f t="shared" si="776"/>
        <v xml:space="preserve"> </v>
      </c>
      <c r="N988" s="652" t="str">
        <f t="shared" si="777"/>
        <v xml:space="preserve"> </v>
      </c>
    </row>
    <row r="989" spans="1:14" ht="59.25" customHeight="1" thickBot="1">
      <c r="A989" s="891">
        <f t="shared" si="770"/>
        <v>99222</v>
      </c>
      <c r="B989" s="725" t="str">
        <f t="shared" si="771"/>
        <v>Assessments
Health Psychiatric
Evaluation Psychological
testing Other assessments, tests</v>
      </c>
      <c r="C989" s="654" t="str">
        <f t="shared" si="772"/>
        <v>Initial hospital care</v>
      </c>
      <c r="D989" s="653" t="str">
        <f t="shared" si="773"/>
        <v>50 Minutes</v>
      </c>
      <c r="E989" s="654" t="s">
        <v>1474</v>
      </c>
      <c r="F989" s="517" t="s">
        <v>149</v>
      </c>
      <c r="G989" s="517" t="s">
        <v>703</v>
      </c>
      <c r="H989" s="517" t="s">
        <v>1825</v>
      </c>
      <c r="I989" s="653" t="str">
        <f t="shared" si="774"/>
        <v>Line
Professional</v>
      </c>
      <c r="J989" s="929" t="str">
        <f t="shared" si="775"/>
        <v>State Plan, EPSDT,
Healthy Michigan</v>
      </c>
      <c r="K989" s="979" t="s">
        <v>1806</v>
      </c>
      <c r="L989" s="979" t="str">
        <f>L988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9" s="653" t="str">
        <f t="shared" si="776"/>
        <v xml:space="preserve"> </v>
      </c>
      <c r="N989" s="653" t="str">
        <f t="shared" si="777"/>
        <v xml:space="preserve"> </v>
      </c>
    </row>
    <row r="990" spans="1:14" ht="55.5" customHeight="1">
      <c r="A990" s="889">
        <v>99223</v>
      </c>
      <c r="B990" s="723" t="s">
        <v>130</v>
      </c>
      <c r="C990" s="650" t="s">
        <v>743</v>
      </c>
      <c r="D990" s="661" t="s">
        <v>747</v>
      </c>
      <c r="E990" s="1053" t="s">
        <v>1474</v>
      </c>
      <c r="F990" s="542" t="s">
        <v>145</v>
      </c>
      <c r="G990" s="542" t="s">
        <v>701</v>
      </c>
      <c r="H990" s="519" t="s">
        <v>1825</v>
      </c>
      <c r="I990" s="661" t="s">
        <v>148</v>
      </c>
      <c r="J990" s="965" t="s">
        <v>792</v>
      </c>
      <c r="K990" s="819" t="s">
        <v>1806</v>
      </c>
      <c r="L990" s="819" t="s">
        <v>793</v>
      </c>
      <c r="M990" s="681" t="s">
        <v>1215</v>
      </c>
      <c r="N990" s="651" t="s">
        <v>2590</v>
      </c>
    </row>
    <row r="991" spans="1:14" ht="56.25" customHeight="1">
      <c r="A991" s="890">
        <f t="shared" ref="A991:A994" si="778">A990</f>
        <v>99223</v>
      </c>
      <c r="B991" s="724" t="str">
        <f t="shared" ref="B991:B994" si="779">B990</f>
        <v>Assessments
Health Psychiatric
Evaluation Psychological
testing Other assessments, tests</v>
      </c>
      <c r="C991" s="637" t="str">
        <f t="shared" ref="C991:C994" si="780">C990</f>
        <v>Initial hospital care</v>
      </c>
      <c r="D991" s="652" t="str">
        <f t="shared" ref="D991:D994" si="781">D990</f>
        <v>70 Minutes</v>
      </c>
      <c r="E991" s="637" t="s">
        <v>1474</v>
      </c>
      <c r="F991" s="543" t="s">
        <v>577</v>
      </c>
      <c r="G991" s="543" t="s">
        <v>692</v>
      </c>
      <c r="H991" s="515" t="s">
        <v>1825</v>
      </c>
      <c r="I991" s="652" t="str">
        <f t="shared" ref="I991:I994" si="782">I990</f>
        <v>Line
Professional</v>
      </c>
      <c r="J991" s="928" t="str">
        <f t="shared" ref="J991:J994" si="783">J990</f>
        <v>State Plan, EPSDT,
Healthy Michigan</v>
      </c>
      <c r="K991" s="978" t="s">
        <v>1806</v>
      </c>
      <c r="L991" s="978" t="str">
        <f>L990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1" s="652" t="str">
        <f t="shared" ref="M991:M994" si="784">M990</f>
        <v>Y4 - SAMHSA approved EBP for Co-occurring disorders</v>
      </c>
      <c r="N991" s="652" t="str">
        <f t="shared" ref="N991:N994" si="785">N990</f>
        <v>HH - Integrated Mental Health and Substance Abuse</v>
      </c>
    </row>
    <row r="992" spans="1:14" ht="59.25" customHeight="1">
      <c r="A992" s="890">
        <f t="shared" si="778"/>
        <v>99223</v>
      </c>
      <c r="B992" s="724" t="str">
        <f t="shared" si="779"/>
        <v>Assessments
Health Psychiatric
Evaluation Psychological
testing Other assessments, tests</v>
      </c>
      <c r="C992" s="637" t="str">
        <f t="shared" si="780"/>
        <v>Initial hospital care</v>
      </c>
      <c r="D992" s="652" t="str">
        <f t="shared" si="781"/>
        <v>70 Minutes</v>
      </c>
      <c r="E992" s="637" t="s">
        <v>1474</v>
      </c>
      <c r="F992" s="515" t="s">
        <v>140</v>
      </c>
      <c r="G992" s="204" t="s">
        <v>703</v>
      </c>
      <c r="H992" s="515" t="s">
        <v>1825</v>
      </c>
      <c r="I992" s="652" t="str">
        <f t="shared" si="782"/>
        <v>Line
Professional</v>
      </c>
      <c r="J992" s="928" t="str">
        <f t="shared" si="783"/>
        <v>State Plan, EPSDT,
Healthy Michigan</v>
      </c>
      <c r="K992" s="978" t="s">
        <v>1806</v>
      </c>
      <c r="L992" s="978" t="str">
        <f>L991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2" s="652" t="str">
        <f t="shared" si="784"/>
        <v>Y4 - SAMHSA approved EBP for Co-occurring disorders</v>
      </c>
      <c r="N992" s="652" t="str">
        <f t="shared" si="785"/>
        <v>HH - Integrated Mental Health and Substance Abuse</v>
      </c>
    </row>
    <row r="993" spans="1:14" ht="56.25" customHeight="1">
      <c r="A993" s="890">
        <f t="shared" si="778"/>
        <v>99223</v>
      </c>
      <c r="B993" s="724" t="str">
        <f t="shared" si="779"/>
        <v>Assessments
Health Psychiatric
Evaluation Psychological
testing Other assessments, tests</v>
      </c>
      <c r="C993" s="637" t="str">
        <f t="shared" si="780"/>
        <v>Initial hospital care</v>
      </c>
      <c r="D993" s="652" t="str">
        <f t="shared" si="781"/>
        <v>70 Minutes</v>
      </c>
      <c r="E993" s="637" t="s">
        <v>1474</v>
      </c>
      <c r="F993" s="515" t="s">
        <v>665</v>
      </c>
      <c r="G993" s="204" t="s">
        <v>703</v>
      </c>
      <c r="H993" s="515" t="s">
        <v>1825</v>
      </c>
      <c r="I993" s="652" t="str">
        <f t="shared" si="782"/>
        <v>Line
Professional</v>
      </c>
      <c r="J993" s="928" t="str">
        <f t="shared" si="783"/>
        <v>State Plan, EPSDT,
Healthy Michigan</v>
      </c>
      <c r="K993" s="978" t="s">
        <v>1806</v>
      </c>
      <c r="L993" s="978" t="str">
        <f>L992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3" s="652" t="str">
        <f t="shared" si="784"/>
        <v>Y4 - SAMHSA approved EBP for Co-occurring disorders</v>
      </c>
      <c r="N993" s="652" t="str">
        <f t="shared" si="785"/>
        <v>HH - Integrated Mental Health and Substance Abuse</v>
      </c>
    </row>
    <row r="994" spans="1:14" ht="51.75" customHeight="1" thickBot="1">
      <c r="A994" s="891">
        <f t="shared" si="778"/>
        <v>99223</v>
      </c>
      <c r="B994" s="725" t="str">
        <f t="shared" si="779"/>
        <v>Assessments
Health Psychiatric
Evaluation Psychological
testing Other assessments, tests</v>
      </c>
      <c r="C994" s="654" t="str">
        <f t="shared" si="780"/>
        <v>Initial hospital care</v>
      </c>
      <c r="D994" s="653" t="str">
        <f t="shared" si="781"/>
        <v>70 Minutes</v>
      </c>
      <c r="E994" s="654" t="s">
        <v>1474</v>
      </c>
      <c r="F994" s="517" t="s">
        <v>149</v>
      </c>
      <c r="G994" s="517" t="s">
        <v>703</v>
      </c>
      <c r="H994" s="517" t="s">
        <v>1825</v>
      </c>
      <c r="I994" s="653" t="str">
        <f t="shared" si="782"/>
        <v>Line
Professional</v>
      </c>
      <c r="J994" s="929" t="str">
        <f t="shared" si="783"/>
        <v>State Plan, EPSDT,
Healthy Michigan</v>
      </c>
      <c r="K994" s="979" t="s">
        <v>1806</v>
      </c>
      <c r="L994" s="979" t="str">
        <f>L993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4" s="653" t="str">
        <f t="shared" si="784"/>
        <v>Y4 - SAMHSA approved EBP for Co-occurring disorders</v>
      </c>
      <c r="N994" s="653" t="str">
        <f t="shared" si="785"/>
        <v>HH - Integrated Mental Health and Substance Abuse</v>
      </c>
    </row>
    <row r="995" spans="1:14" ht="57.75" customHeight="1">
      <c r="A995" s="889">
        <v>99224</v>
      </c>
      <c r="B995" s="723" t="s">
        <v>130</v>
      </c>
      <c r="C995" s="650" t="s">
        <v>744</v>
      </c>
      <c r="D995" s="661" t="s">
        <v>3</v>
      </c>
      <c r="E995" s="1053" t="s">
        <v>1474</v>
      </c>
      <c r="F995" s="542" t="s">
        <v>145</v>
      </c>
      <c r="G995" s="542" t="s">
        <v>701</v>
      </c>
      <c r="H995" s="519" t="s">
        <v>1825</v>
      </c>
      <c r="I995" s="661" t="s">
        <v>148</v>
      </c>
      <c r="J995" s="965" t="s">
        <v>792</v>
      </c>
      <c r="K995" s="819" t="s">
        <v>1806</v>
      </c>
      <c r="L995" s="819" t="s">
        <v>793</v>
      </c>
      <c r="M995" s="681" t="s">
        <v>1474</v>
      </c>
      <c r="N995" s="681" t="s">
        <v>1474</v>
      </c>
    </row>
    <row r="996" spans="1:14" ht="61.5" customHeight="1">
      <c r="A996" s="890">
        <f t="shared" ref="A996:A999" si="786">A995</f>
        <v>99224</v>
      </c>
      <c r="B996" s="724" t="str">
        <f t="shared" ref="B996:B999" si="787">B995</f>
        <v>Assessments
Health Psychiatric
Evaluation Psychological
testing Other assessments, tests</v>
      </c>
      <c r="C996" s="637" t="str">
        <f t="shared" ref="C996:C999" si="788">C995</f>
        <v>Subsequent Observation Care</v>
      </c>
      <c r="D996" s="652" t="str">
        <f t="shared" ref="D996:D999" si="789">D995</f>
        <v>15 Minutes</v>
      </c>
      <c r="E996" s="637" t="s">
        <v>1474</v>
      </c>
      <c r="F996" s="543" t="s">
        <v>577</v>
      </c>
      <c r="G996" s="543" t="s">
        <v>692</v>
      </c>
      <c r="H996" s="515" t="s">
        <v>1825</v>
      </c>
      <c r="I996" s="652" t="str">
        <f t="shared" ref="I996:I999" si="790">I995</f>
        <v>Line
Professional</v>
      </c>
      <c r="J996" s="928" t="str">
        <f t="shared" ref="J996:J999" si="791">J995</f>
        <v>State Plan, EPSDT,
Healthy Michigan</v>
      </c>
      <c r="K996" s="978" t="s">
        <v>1806</v>
      </c>
      <c r="L996" s="978" t="str">
        <f>L995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6" s="652" t="str">
        <f t="shared" ref="M996:M999" si="792">M995</f>
        <v xml:space="preserve"> </v>
      </c>
      <c r="N996" s="652" t="str">
        <f t="shared" ref="N996:N999" si="793">N995</f>
        <v xml:space="preserve"> </v>
      </c>
    </row>
    <row r="997" spans="1:14" ht="54.75" customHeight="1">
      <c r="A997" s="890">
        <f t="shared" si="786"/>
        <v>99224</v>
      </c>
      <c r="B997" s="724" t="str">
        <f t="shared" si="787"/>
        <v>Assessments
Health Psychiatric
Evaluation Psychological
testing Other assessments, tests</v>
      </c>
      <c r="C997" s="637" t="str">
        <f t="shared" si="788"/>
        <v>Subsequent Observation Care</v>
      </c>
      <c r="D997" s="652" t="str">
        <f t="shared" si="789"/>
        <v>15 Minutes</v>
      </c>
      <c r="E997" s="637" t="s">
        <v>1474</v>
      </c>
      <c r="F997" s="515" t="s">
        <v>140</v>
      </c>
      <c r="G997" s="204" t="s">
        <v>703</v>
      </c>
      <c r="H997" s="515" t="s">
        <v>1825</v>
      </c>
      <c r="I997" s="652" t="str">
        <f t="shared" si="790"/>
        <v>Line
Professional</v>
      </c>
      <c r="J997" s="928" t="str">
        <f t="shared" si="791"/>
        <v>State Plan, EPSDT,
Healthy Michigan</v>
      </c>
      <c r="K997" s="978" t="s">
        <v>1806</v>
      </c>
      <c r="L997" s="978" t="str">
        <f>L996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7" s="652" t="str">
        <f t="shared" si="792"/>
        <v xml:space="preserve"> </v>
      </c>
      <c r="N997" s="652" t="str">
        <f t="shared" si="793"/>
        <v xml:space="preserve"> </v>
      </c>
    </row>
    <row r="998" spans="1:14" ht="57" customHeight="1">
      <c r="A998" s="890">
        <f t="shared" si="786"/>
        <v>99224</v>
      </c>
      <c r="B998" s="724" t="str">
        <f t="shared" si="787"/>
        <v>Assessments
Health Psychiatric
Evaluation Psychological
testing Other assessments, tests</v>
      </c>
      <c r="C998" s="637" t="str">
        <f t="shared" si="788"/>
        <v>Subsequent Observation Care</v>
      </c>
      <c r="D998" s="652" t="str">
        <f t="shared" si="789"/>
        <v>15 Minutes</v>
      </c>
      <c r="E998" s="637" t="s">
        <v>1474</v>
      </c>
      <c r="F998" s="515" t="s">
        <v>665</v>
      </c>
      <c r="G998" s="204" t="s">
        <v>703</v>
      </c>
      <c r="H998" s="515" t="s">
        <v>1825</v>
      </c>
      <c r="I998" s="652" t="str">
        <f t="shared" si="790"/>
        <v>Line
Professional</v>
      </c>
      <c r="J998" s="928" t="str">
        <f t="shared" si="791"/>
        <v>State Plan, EPSDT,
Healthy Michigan</v>
      </c>
      <c r="K998" s="978" t="s">
        <v>1806</v>
      </c>
      <c r="L998" s="978" t="str">
        <f>L997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8" s="652" t="str">
        <f t="shared" si="792"/>
        <v xml:space="preserve"> </v>
      </c>
      <c r="N998" s="652" t="str">
        <f t="shared" si="793"/>
        <v xml:space="preserve"> </v>
      </c>
    </row>
    <row r="999" spans="1:14" ht="60.75" customHeight="1" thickBot="1">
      <c r="A999" s="891">
        <f t="shared" si="786"/>
        <v>99224</v>
      </c>
      <c r="B999" s="725" t="str">
        <f t="shared" si="787"/>
        <v>Assessments
Health Psychiatric
Evaluation Psychological
testing Other assessments, tests</v>
      </c>
      <c r="C999" s="654" t="str">
        <f t="shared" si="788"/>
        <v>Subsequent Observation Care</v>
      </c>
      <c r="D999" s="653" t="str">
        <f t="shared" si="789"/>
        <v>15 Minutes</v>
      </c>
      <c r="E999" s="654" t="s">
        <v>1474</v>
      </c>
      <c r="F999" s="517" t="s">
        <v>149</v>
      </c>
      <c r="G999" s="517" t="s">
        <v>703</v>
      </c>
      <c r="H999" s="517" t="s">
        <v>1825</v>
      </c>
      <c r="I999" s="653" t="str">
        <f t="shared" si="790"/>
        <v>Line
Professional</v>
      </c>
      <c r="J999" s="929" t="str">
        <f t="shared" si="791"/>
        <v>State Plan, EPSDT,
Healthy Michigan</v>
      </c>
      <c r="K999" s="979" t="s">
        <v>1806</v>
      </c>
      <c r="L999" s="979" t="str">
        <f>L998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9" s="653" t="str">
        <f t="shared" si="792"/>
        <v xml:space="preserve"> </v>
      </c>
      <c r="N999" s="653" t="str">
        <f t="shared" si="793"/>
        <v xml:space="preserve"> </v>
      </c>
    </row>
    <row r="1000" spans="1:14" ht="54.75" customHeight="1">
      <c r="A1000" s="889">
        <v>99225</v>
      </c>
      <c r="B1000" s="723" t="s">
        <v>130</v>
      </c>
      <c r="C1000" s="650" t="s">
        <v>744</v>
      </c>
      <c r="D1000" s="661" t="s">
        <v>748</v>
      </c>
      <c r="E1000" s="1053" t="s">
        <v>1474</v>
      </c>
      <c r="F1000" s="542" t="s">
        <v>145</v>
      </c>
      <c r="G1000" s="542" t="s">
        <v>701</v>
      </c>
      <c r="H1000" s="519" t="s">
        <v>1825</v>
      </c>
      <c r="I1000" s="661" t="s">
        <v>148</v>
      </c>
      <c r="J1000" s="965" t="s">
        <v>792</v>
      </c>
      <c r="K1000" s="819" t="s">
        <v>1806</v>
      </c>
      <c r="L1000" s="819" t="s">
        <v>793</v>
      </c>
      <c r="M1000" s="681" t="s">
        <v>1474</v>
      </c>
      <c r="N1000" s="681" t="s">
        <v>1474</v>
      </c>
    </row>
    <row r="1001" spans="1:14" ht="65.25" customHeight="1">
      <c r="A1001" s="890">
        <f t="shared" ref="A1001:A1004" si="794">A1000</f>
        <v>99225</v>
      </c>
      <c r="B1001" s="724" t="str">
        <f t="shared" ref="B1001:B1004" si="795">B1000</f>
        <v>Assessments
Health Psychiatric
Evaluation Psychological
testing Other assessments, tests</v>
      </c>
      <c r="C1001" s="637" t="str">
        <f t="shared" ref="C1001:C1004" si="796">C1000</f>
        <v>Subsequent Observation Care</v>
      </c>
      <c r="D1001" s="652" t="str">
        <f t="shared" ref="D1001:D1004" si="797">D1000</f>
        <v>25 Minutes</v>
      </c>
      <c r="E1001" s="637" t="s">
        <v>1474</v>
      </c>
      <c r="F1001" s="543" t="s">
        <v>577</v>
      </c>
      <c r="G1001" s="543" t="s">
        <v>692</v>
      </c>
      <c r="H1001" s="515" t="s">
        <v>1825</v>
      </c>
      <c r="I1001" s="652" t="str">
        <f t="shared" ref="I1001:I1004" si="798">I1000</f>
        <v>Line
Professional</v>
      </c>
      <c r="J1001" s="928" t="str">
        <f t="shared" ref="J1001:J1004" si="799">J1000</f>
        <v>State Plan, EPSDT,
Healthy Michigan</v>
      </c>
      <c r="K1001" s="978" t="s">
        <v>1806</v>
      </c>
      <c r="L1001" s="978" t="str">
        <f>L1000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1" s="652" t="str">
        <f t="shared" ref="M1001:M1004" si="800">M1000</f>
        <v xml:space="preserve"> </v>
      </c>
      <c r="N1001" s="652" t="str">
        <f t="shared" ref="N1001:N1004" si="801">N1000</f>
        <v xml:space="preserve"> </v>
      </c>
    </row>
    <row r="1002" spans="1:14" ht="54" customHeight="1">
      <c r="A1002" s="890">
        <f t="shared" si="794"/>
        <v>99225</v>
      </c>
      <c r="B1002" s="724" t="str">
        <f t="shared" si="795"/>
        <v>Assessments
Health Psychiatric
Evaluation Psychological
testing Other assessments, tests</v>
      </c>
      <c r="C1002" s="637" t="str">
        <f t="shared" si="796"/>
        <v>Subsequent Observation Care</v>
      </c>
      <c r="D1002" s="652" t="str">
        <f t="shared" si="797"/>
        <v>25 Minutes</v>
      </c>
      <c r="E1002" s="637" t="s">
        <v>1474</v>
      </c>
      <c r="F1002" s="515" t="s">
        <v>140</v>
      </c>
      <c r="G1002" s="204" t="s">
        <v>703</v>
      </c>
      <c r="H1002" s="515" t="s">
        <v>1825</v>
      </c>
      <c r="I1002" s="652" t="str">
        <f t="shared" si="798"/>
        <v>Line
Professional</v>
      </c>
      <c r="J1002" s="928" t="str">
        <f t="shared" si="799"/>
        <v>State Plan, EPSDT,
Healthy Michigan</v>
      </c>
      <c r="K1002" s="978" t="s">
        <v>1806</v>
      </c>
      <c r="L1002" s="978" t="str">
        <f>L1001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2" s="652" t="str">
        <f t="shared" si="800"/>
        <v xml:space="preserve"> </v>
      </c>
      <c r="N1002" s="652" t="str">
        <f t="shared" si="801"/>
        <v xml:space="preserve"> </v>
      </c>
    </row>
    <row r="1003" spans="1:14" ht="60" customHeight="1">
      <c r="A1003" s="890">
        <f t="shared" si="794"/>
        <v>99225</v>
      </c>
      <c r="B1003" s="724" t="str">
        <f t="shared" si="795"/>
        <v>Assessments
Health Psychiatric
Evaluation Psychological
testing Other assessments, tests</v>
      </c>
      <c r="C1003" s="637" t="str">
        <f t="shared" si="796"/>
        <v>Subsequent Observation Care</v>
      </c>
      <c r="D1003" s="652" t="str">
        <f t="shared" si="797"/>
        <v>25 Minutes</v>
      </c>
      <c r="E1003" s="637" t="s">
        <v>1474</v>
      </c>
      <c r="F1003" s="515" t="s">
        <v>665</v>
      </c>
      <c r="G1003" s="204" t="s">
        <v>703</v>
      </c>
      <c r="H1003" s="515" t="s">
        <v>1825</v>
      </c>
      <c r="I1003" s="652" t="str">
        <f t="shared" si="798"/>
        <v>Line
Professional</v>
      </c>
      <c r="J1003" s="928" t="str">
        <f t="shared" si="799"/>
        <v>State Plan, EPSDT,
Healthy Michigan</v>
      </c>
      <c r="K1003" s="978" t="s">
        <v>1806</v>
      </c>
      <c r="L1003" s="978" t="str">
        <f>L1002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3" s="652" t="str">
        <f t="shared" si="800"/>
        <v xml:space="preserve"> </v>
      </c>
      <c r="N1003" s="652" t="str">
        <f t="shared" si="801"/>
        <v xml:space="preserve"> </v>
      </c>
    </row>
    <row r="1004" spans="1:14" ht="63" customHeight="1" thickBot="1">
      <c r="A1004" s="891">
        <f t="shared" si="794"/>
        <v>99225</v>
      </c>
      <c r="B1004" s="725" t="str">
        <f t="shared" si="795"/>
        <v>Assessments
Health Psychiatric
Evaluation Psychological
testing Other assessments, tests</v>
      </c>
      <c r="C1004" s="654" t="str">
        <f t="shared" si="796"/>
        <v>Subsequent Observation Care</v>
      </c>
      <c r="D1004" s="653" t="str">
        <f t="shared" si="797"/>
        <v>25 Minutes</v>
      </c>
      <c r="E1004" s="654" t="s">
        <v>1474</v>
      </c>
      <c r="F1004" s="534" t="s">
        <v>149</v>
      </c>
      <c r="G1004" s="534" t="s">
        <v>703</v>
      </c>
      <c r="H1004" s="534" t="s">
        <v>1825</v>
      </c>
      <c r="I1004" s="653" t="str">
        <f t="shared" si="798"/>
        <v>Line
Professional</v>
      </c>
      <c r="J1004" s="929" t="str">
        <f t="shared" si="799"/>
        <v>State Plan, EPSDT,
Healthy Michigan</v>
      </c>
      <c r="K1004" s="979" t="s">
        <v>1806</v>
      </c>
      <c r="L1004" s="979" t="str">
        <f>L1003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4" s="653" t="str">
        <f t="shared" si="800"/>
        <v xml:space="preserve"> </v>
      </c>
      <c r="N1004" s="653" t="str">
        <f t="shared" si="801"/>
        <v xml:space="preserve"> </v>
      </c>
    </row>
    <row r="1005" spans="1:14" ht="54" customHeight="1">
      <c r="A1005" s="889">
        <v>99226</v>
      </c>
      <c r="B1005" s="723" t="s">
        <v>130</v>
      </c>
      <c r="C1005" s="650" t="s">
        <v>744</v>
      </c>
      <c r="D1005" s="661" t="s">
        <v>749</v>
      </c>
      <c r="E1005" s="1053" t="s">
        <v>1474</v>
      </c>
      <c r="F1005" s="542" t="s">
        <v>145</v>
      </c>
      <c r="G1005" s="542" t="s">
        <v>701</v>
      </c>
      <c r="H1005" s="519" t="s">
        <v>1825</v>
      </c>
      <c r="I1005" s="661" t="s">
        <v>148</v>
      </c>
      <c r="J1005" s="965" t="s">
        <v>792</v>
      </c>
      <c r="K1005" s="819" t="s">
        <v>1806</v>
      </c>
      <c r="L1005" s="819" t="s">
        <v>793</v>
      </c>
      <c r="M1005" s="681" t="s">
        <v>1474</v>
      </c>
      <c r="N1005" s="681" t="s">
        <v>1474</v>
      </c>
    </row>
    <row r="1006" spans="1:14" ht="64.5" customHeight="1">
      <c r="A1006" s="890">
        <f t="shared" ref="A1006:A1009" si="802">A1005</f>
        <v>99226</v>
      </c>
      <c r="B1006" s="724" t="str">
        <f t="shared" ref="B1006:B1009" si="803">B1005</f>
        <v>Assessments
Health Psychiatric
Evaluation Psychological
testing Other assessments, tests</v>
      </c>
      <c r="C1006" s="637" t="str">
        <f t="shared" ref="C1006:C1009" si="804">C1005</f>
        <v>Subsequent Observation Care</v>
      </c>
      <c r="D1006" s="652" t="str">
        <f t="shared" ref="D1006:D1009" si="805">D1005</f>
        <v>35 Minutes</v>
      </c>
      <c r="E1006" s="637" t="s">
        <v>1474</v>
      </c>
      <c r="F1006" s="543" t="s">
        <v>577</v>
      </c>
      <c r="G1006" s="543" t="s">
        <v>692</v>
      </c>
      <c r="H1006" s="515" t="s">
        <v>1825</v>
      </c>
      <c r="I1006" s="652" t="str">
        <f t="shared" ref="I1006:I1009" si="806">I1005</f>
        <v>Line
Professional</v>
      </c>
      <c r="J1006" s="928" t="str">
        <f t="shared" ref="J1006:J1009" si="807">J1005</f>
        <v>State Plan, EPSDT,
Healthy Michigan</v>
      </c>
      <c r="K1006" s="978" t="s">
        <v>1806</v>
      </c>
      <c r="L1006" s="978" t="str">
        <f>L1005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6" s="652" t="str">
        <f t="shared" ref="M1006:M1009" si="808">M1005</f>
        <v xml:space="preserve"> </v>
      </c>
      <c r="N1006" s="652" t="str">
        <f t="shared" ref="N1006:N1009" si="809">N1005</f>
        <v xml:space="preserve"> </v>
      </c>
    </row>
    <row r="1007" spans="1:14" ht="60.75" customHeight="1">
      <c r="A1007" s="890">
        <f t="shared" si="802"/>
        <v>99226</v>
      </c>
      <c r="B1007" s="724" t="str">
        <f t="shared" si="803"/>
        <v>Assessments
Health Psychiatric
Evaluation Psychological
testing Other assessments, tests</v>
      </c>
      <c r="C1007" s="637" t="str">
        <f t="shared" si="804"/>
        <v>Subsequent Observation Care</v>
      </c>
      <c r="D1007" s="652" t="str">
        <f t="shared" si="805"/>
        <v>35 Minutes</v>
      </c>
      <c r="E1007" s="637" t="s">
        <v>1474</v>
      </c>
      <c r="F1007" s="515" t="s">
        <v>140</v>
      </c>
      <c r="G1007" s="204" t="s">
        <v>703</v>
      </c>
      <c r="H1007" s="515" t="s">
        <v>1825</v>
      </c>
      <c r="I1007" s="652" t="str">
        <f t="shared" si="806"/>
        <v>Line
Professional</v>
      </c>
      <c r="J1007" s="928" t="str">
        <f t="shared" si="807"/>
        <v>State Plan, EPSDT,
Healthy Michigan</v>
      </c>
      <c r="K1007" s="978" t="s">
        <v>1806</v>
      </c>
      <c r="L1007" s="978" t="str">
        <f>L1006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7" s="652" t="str">
        <f t="shared" si="808"/>
        <v xml:space="preserve"> </v>
      </c>
      <c r="N1007" s="652" t="str">
        <f t="shared" si="809"/>
        <v xml:space="preserve"> </v>
      </c>
    </row>
    <row r="1008" spans="1:14" ht="53.25" customHeight="1">
      <c r="A1008" s="890">
        <f t="shared" si="802"/>
        <v>99226</v>
      </c>
      <c r="B1008" s="724" t="str">
        <f t="shared" si="803"/>
        <v>Assessments
Health Psychiatric
Evaluation Psychological
testing Other assessments, tests</v>
      </c>
      <c r="C1008" s="637" t="str">
        <f t="shared" si="804"/>
        <v>Subsequent Observation Care</v>
      </c>
      <c r="D1008" s="652" t="str">
        <f t="shared" si="805"/>
        <v>35 Minutes</v>
      </c>
      <c r="E1008" s="637" t="s">
        <v>1474</v>
      </c>
      <c r="F1008" s="515" t="s">
        <v>665</v>
      </c>
      <c r="G1008" s="204" t="s">
        <v>703</v>
      </c>
      <c r="H1008" s="515" t="s">
        <v>1825</v>
      </c>
      <c r="I1008" s="652" t="str">
        <f t="shared" si="806"/>
        <v>Line
Professional</v>
      </c>
      <c r="J1008" s="928" t="str">
        <f t="shared" si="807"/>
        <v>State Plan, EPSDT,
Healthy Michigan</v>
      </c>
      <c r="K1008" s="978" t="s">
        <v>1806</v>
      </c>
      <c r="L1008" s="978" t="str">
        <f>L1007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8" s="652" t="str">
        <f t="shared" si="808"/>
        <v xml:space="preserve"> </v>
      </c>
      <c r="N1008" s="652" t="str">
        <f t="shared" si="809"/>
        <v xml:space="preserve"> </v>
      </c>
    </row>
    <row r="1009" spans="1:14" ht="64.5" customHeight="1" thickBot="1">
      <c r="A1009" s="891">
        <f t="shared" si="802"/>
        <v>99226</v>
      </c>
      <c r="B1009" s="725" t="str">
        <f t="shared" si="803"/>
        <v>Assessments
Health Psychiatric
Evaluation Psychological
testing Other assessments, tests</v>
      </c>
      <c r="C1009" s="654" t="str">
        <f t="shared" si="804"/>
        <v>Subsequent Observation Care</v>
      </c>
      <c r="D1009" s="653" t="str">
        <f t="shared" si="805"/>
        <v>35 Minutes</v>
      </c>
      <c r="E1009" s="654" t="s">
        <v>1474</v>
      </c>
      <c r="F1009" s="534" t="s">
        <v>149</v>
      </c>
      <c r="G1009" s="534" t="s">
        <v>703</v>
      </c>
      <c r="H1009" s="534" t="s">
        <v>1825</v>
      </c>
      <c r="I1009" s="653" t="str">
        <f t="shared" si="806"/>
        <v>Line
Professional</v>
      </c>
      <c r="J1009" s="929" t="str">
        <f t="shared" si="807"/>
        <v>State Plan, EPSDT,
Healthy Michigan</v>
      </c>
      <c r="K1009" s="979" t="s">
        <v>1806</v>
      </c>
      <c r="L1009" s="979" t="str">
        <f>L1008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9" s="653" t="str">
        <f t="shared" si="808"/>
        <v xml:space="preserve"> </v>
      </c>
      <c r="N1009" s="653" t="str">
        <f t="shared" si="809"/>
        <v xml:space="preserve"> </v>
      </c>
    </row>
    <row r="1010" spans="1:14" ht="45.75" customHeight="1">
      <c r="A1010" s="889">
        <v>99231</v>
      </c>
      <c r="B1010" s="723" t="s">
        <v>130</v>
      </c>
      <c r="C1010" s="650" t="s">
        <v>745</v>
      </c>
      <c r="D1010" s="661" t="s">
        <v>3</v>
      </c>
      <c r="E1010" s="1053" t="s">
        <v>1474</v>
      </c>
      <c r="F1010" s="542" t="s">
        <v>145</v>
      </c>
      <c r="G1010" s="542" t="s">
        <v>701</v>
      </c>
      <c r="H1010" s="519" t="s">
        <v>1825</v>
      </c>
      <c r="I1010" s="661" t="s">
        <v>148</v>
      </c>
      <c r="J1010" s="965" t="s">
        <v>792</v>
      </c>
      <c r="K1010" s="819" t="s">
        <v>1806</v>
      </c>
      <c r="L1010" s="819" t="s">
        <v>793</v>
      </c>
      <c r="M1010" s="661" t="s">
        <v>1215</v>
      </c>
      <c r="N1010" s="651" t="s">
        <v>2593</v>
      </c>
    </row>
    <row r="1011" spans="1:14" ht="65.25" customHeight="1">
      <c r="A1011" s="890">
        <f t="shared" ref="A1011:A1014" si="810">A1010</f>
        <v>99231</v>
      </c>
      <c r="B1011" s="724" t="str">
        <f t="shared" ref="B1011:B1014" si="811">B1010</f>
        <v>Assessments
Health Psychiatric
Evaluation Psychological
testing Other assessments, tests</v>
      </c>
      <c r="C1011" s="637" t="str">
        <f t="shared" ref="C1011:C1014" si="812">C1010</f>
        <v>Subsequent Hospital Care</v>
      </c>
      <c r="D1011" s="652" t="str">
        <f t="shared" ref="D1011:D1014" si="813">D1010</f>
        <v>15 Minutes</v>
      </c>
      <c r="E1011" s="637" t="s">
        <v>1474</v>
      </c>
      <c r="F1011" s="543" t="s">
        <v>577</v>
      </c>
      <c r="G1011" s="543" t="s">
        <v>692</v>
      </c>
      <c r="H1011" s="515" t="s">
        <v>1825</v>
      </c>
      <c r="I1011" s="652" t="str">
        <f t="shared" ref="I1011:I1014" si="814">I1010</f>
        <v>Line
Professional</v>
      </c>
      <c r="J1011" s="928" t="str">
        <f t="shared" ref="J1011:J1014" si="815">J1010</f>
        <v>State Plan, EPSDT,
Healthy Michigan</v>
      </c>
      <c r="K1011" s="978" t="s">
        <v>1806</v>
      </c>
      <c r="L1011" s="978" t="str">
        <f>L1010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1" s="652" t="str">
        <f t="shared" ref="M1011:M1014" si="816">M1010</f>
        <v>Y4 - SAMHSA approved EBP for Co-occurring disorders</v>
      </c>
      <c r="N1011" s="652" t="str">
        <f t="shared" ref="N1011:N1014" si="817">N1010</f>
        <v xml:space="preserve">HH - Integrated Mental Health and Substance Abuse
</v>
      </c>
    </row>
    <row r="1012" spans="1:14" ht="57.75" customHeight="1">
      <c r="A1012" s="890">
        <f t="shared" si="810"/>
        <v>99231</v>
      </c>
      <c r="B1012" s="724" t="str">
        <f t="shared" si="811"/>
        <v>Assessments
Health Psychiatric
Evaluation Psychological
testing Other assessments, tests</v>
      </c>
      <c r="C1012" s="637" t="str">
        <f t="shared" si="812"/>
        <v>Subsequent Hospital Care</v>
      </c>
      <c r="D1012" s="652" t="str">
        <f t="shared" si="813"/>
        <v>15 Minutes</v>
      </c>
      <c r="E1012" s="637" t="s">
        <v>1474</v>
      </c>
      <c r="F1012" s="515" t="s">
        <v>140</v>
      </c>
      <c r="G1012" s="204" t="s">
        <v>703</v>
      </c>
      <c r="H1012" s="515" t="s">
        <v>1825</v>
      </c>
      <c r="I1012" s="652" t="str">
        <f t="shared" si="814"/>
        <v>Line
Professional</v>
      </c>
      <c r="J1012" s="928" t="str">
        <f t="shared" si="815"/>
        <v>State Plan, EPSDT,
Healthy Michigan</v>
      </c>
      <c r="K1012" s="978" t="s">
        <v>1806</v>
      </c>
      <c r="L1012" s="978" t="str">
        <f t="shared" ref="L1012:L1014" si="818">L1011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2" s="652" t="str">
        <f t="shared" si="816"/>
        <v>Y4 - SAMHSA approved EBP for Co-occurring disorders</v>
      </c>
      <c r="N1012" s="652" t="str">
        <f t="shared" si="817"/>
        <v xml:space="preserve">HH - Integrated Mental Health and Substance Abuse
</v>
      </c>
    </row>
    <row r="1013" spans="1:14" ht="62.25" customHeight="1">
      <c r="A1013" s="890">
        <f t="shared" si="810"/>
        <v>99231</v>
      </c>
      <c r="B1013" s="724" t="str">
        <f t="shared" si="811"/>
        <v>Assessments
Health Psychiatric
Evaluation Psychological
testing Other assessments, tests</v>
      </c>
      <c r="C1013" s="637" t="str">
        <f t="shared" si="812"/>
        <v>Subsequent Hospital Care</v>
      </c>
      <c r="D1013" s="652" t="str">
        <f t="shared" si="813"/>
        <v>15 Minutes</v>
      </c>
      <c r="E1013" s="637" t="s">
        <v>1474</v>
      </c>
      <c r="F1013" s="515" t="s">
        <v>665</v>
      </c>
      <c r="G1013" s="204" t="s">
        <v>703</v>
      </c>
      <c r="H1013" s="515" t="s">
        <v>1825</v>
      </c>
      <c r="I1013" s="652" t="str">
        <f t="shared" si="814"/>
        <v>Line
Professional</v>
      </c>
      <c r="J1013" s="928" t="str">
        <f t="shared" si="815"/>
        <v>State Plan, EPSDT,
Healthy Michigan</v>
      </c>
      <c r="K1013" s="978" t="s">
        <v>1806</v>
      </c>
      <c r="L1013" s="978" t="str">
        <f t="shared" si="81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3" s="652" t="str">
        <f t="shared" si="816"/>
        <v>Y4 - SAMHSA approved EBP for Co-occurring disorders</v>
      </c>
      <c r="N1013" s="652" t="str">
        <f t="shared" si="817"/>
        <v xml:space="preserve">HH - Integrated Mental Health and Substance Abuse
</v>
      </c>
    </row>
    <row r="1014" spans="1:14" ht="57.75" customHeight="1" thickBot="1">
      <c r="A1014" s="891">
        <f t="shared" si="810"/>
        <v>99231</v>
      </c>
      <c r="B1014" s="725" t="str">
        <f t="shared" si="811"/>
        <v>Assessments
Health Psychiatric
Evaluation Psychological
testing Other assessments, tests</v>
      </c>
      <c r="C1014" s="654" t="str">
        <f t="shared" si="812"/>
        <v>Subsequent Hospital Care</v>
      </c>
      <c r="D1014" s="653" t="str">
        <f t="shared" si="813"/>
        <v>15 Minutes</v>
      </c>
      <c r="E1014" s="654" t="s">
        <v>1474</v>
      </c>
      <c r="F1014" s="534" t="s">
        <v>149</v>
      </c>
      <c r="G1014" s="534" t="s">
        <v>703</v>
      </c>
      <c r="H1014" s="534" t="s">
        <v>1825</v>
      </c>
      <c r="I1014" s="653" t="str">
        <f t="shared" si="814"/>
        <v>Line
Professional</v>
      </c>
      <c r="J1014" s="929" t="str">
        <f t="shared" si="815"/>
        <v>State Plan, EPSDT,
Healthy Michigan</v>
      </c>
      <c r="K1014" s="979" t="s">
        <v>1806</v>
      </c>
      <c r="L1014" s="979" t="str">
        <f t="shared" si="818"/>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4" s="653" t="str">
        <f t="shared" si="816"/>
        <v>Y4 - SAMHSA approved EBP for Co-occurring disorders</v>
      </c>
      <c r="N1014" s="653" t="str">
        <f t="shared" si="817"/>
        <v xml:space="preserve">HH - Integrated Mental Health and Substance Abuse
</v>
      </c>
    </row>
    <row r="1015" spans="1:14" ht="54.75" customHeight="1">
      <c r="A1015" s="889">
        <v>99232</v>
      </c>
      <c r="B1015" s="723" t="s">
        <v>130</v>
      </c>
      <c r="C1015" s="650" t="s">
        <v>745</v>
      </c>
      <c r="D1015" s="661" t="s">
        <v>748</v>
      </c>
      <c r="E1015" s="1053" t="s">
        <v>1474</v>
      </c>
      <c r="F1015" s="542" t="s">
        <v>145</v>
      </c>
      <c r="G1015" s="542" t="s">
        <v>701</v>
      </c>
      <c r="H1015" s="519" t="s">
        <v>1825</v>
      </c>
      <c r="I1015" s="661" t="s">
        <v>148</v>
      </c>
      <c r="J1015" s="965" t="s">
        <v>792</v>
      </c>
      <c r="K1015" s="819" t="s">
        <v>1806</v>
      </c>
      <c r="L1015" s="819" t="s">
        <v>793</v>
      </c>
      <c r="M1015" s="661" t="s">
        <v>1215</v>
      </c>
      <c r="N1015" s="651" t="s">
        <v>2592</v>
      </c>
    </row>
    <row r="1016" spans="1:14" ht="62.25" customHeight="1">
      <c r="A1016" s="890">
        <f t="shared" ref="A1016:A1019" si="819">A1015</f>
        <v>99232</v>
      </c>
      <c r="B1016" s="724" t="str">
        <f t="shared" ref="B1016:B1019" si="820">B1015</f>
        <v>Assessments
Health Psychiatric
Evaluation Psychological
testing Other assessments, tests</v>
      </c>
      <c r="C1016" s="637" t="str">
        <f t="shared" ref="C1016:C1019" si="821">C1015</f>
        <v>Subsequent Hospital Care</v>
      </c>
      <c r="D1016" s="652" t="str">
        <f t="shared" ref="D1016:D1019" si="822">D1015</f>
        <v>25 Minutes</v>
      </c>
      <c r="E1016" s="637" t="s">
        <v>1474</v>
      </c>
      <c r="F1016" s="543" t="s">
        <v>577</v>
      </c>
      <c r="G1016" s="543" t="s">
        <v>692</v>
      </c>
      <c r="H1016" s="515" t="s">
        <v>1825</v>
      </c>
      <c r="I1016" s="652" t="str">
        <f t="shared" ref="I1016:I1019" si="823">I1015</f>
        <v>Line
Professional</v>
      </c>
      <c r="J1016" s="928" t="str">
        <f t="shared" ref="J1016:J1019" si="824">J1015</f>
        <v>State Plan, EPSDT,
Healthy Michigan</v>
      </c>
      <c r="K1016" s="978" t="s">
        <v>1806</v>
      </c>
      <c r="L1016" s="978" t="str">
        <f>L1015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6" s="652" t="str">
        <f t="shared" ref="M1016:M1019" si="825">M1015</f>
        <v>Y4 - SAMHSA approved EBP for Co-occurring disorders</v>
      </c>
      <c r="N1016" s="652" t="str">
        <f t="shared" ref="N1016:N1019" si="826">N1015</f>
        <v xml:space="preserve">HH - Integrated Mental Health and Substance Abuse
</v>
      </c>
    </row>
    <row r="1017" spans="1:14" ht="48.75" customHeight="1">
      <c r="A1017" s="890">
        <f t="shared" si="819"/>
        <v>99232</v>
      </c>
      <c r="B1017" s="724" t="str">
        <f t="shared" si="820"/>
        <v>Assessments
Health Psychiatric
Evaluation Psychological
testing Other assessments, tests</v>
      </c>
      <c r="C1017" s="637" t="str">
        <f t="shared" si="821"/>
        <v>Subsequent Hospital Care</v>
      </c>
      <c r="D1017" s="652" t="str">
        <f t="shared" si="822"/>
        <v>25 Minutes</v>
      </c>
      <c r="E1017" s="637" t="s">
        <v>1474</v>
      </c>
      <c r="F1017" s="515" t="s">
        <v>140</v>
      </c>
      <c r="G1017" s="204" t="s">
        <v>703</v>
      </c>
      <c r="H1017" s="515" t="s">
        <v>1825</v>
      </c>
      <c r="I1017" s="652" t="str">
        <f t="shared" si="823"/>
        <v>Line
Professional</v>
      </c>
      <c r="J1017" s="928" t="str">
        <f t="shared" si="824"/>
        <v>State Plan, EPSDT,
Healthy Michigan</v>
      </c>
      <c r="K1017" s="978" t="s">
        <v>1806</v>
      </c>
      <c r="L1017" s="978" t="str">
        <f>L1016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7" s="652" t="str">
        <f t="shared" si="825"/>
        <v>Y4 - SAMHSA approved EBP for Co-occurring disorders</v>
      </c>
      <c r="N1017" s="652" t="str">
        <f t="shared" si="826"/>
        <v xml:space="preserve">HH - Integrated Mental Health and Substance Abuse
</v>
      </c>
    </row>
    <row r="1018" spans="1:14" ht="48.75" customHeight="1">
      <c r="A1018" s="890">
        <f t="shared" si="819"/>
        <v>99232</v>
      </c>
      <c r="B1018" s="724" t="str">
        <f t="shared" si="820"/>
        <v>Assessments
Health Psychiatric
Evaluation Psychological
testing Other assessments, tests</v>
      </c>
      <c r="C1018" s="637" t="str">
        <f t="shared" si="821"/>
        <v>Subsequent Hospital Care</v>
      </c>
      <c r="D1018" s="652" t="str">
        <f t="shared" si="822"/>
        <v>25 Minutes</v>
      </c>
      <c r="E1018" s="637" t="s">
        <v>1474</v>
      </c>
      <c r="F1018" s="515" t="s">
        <v>665</v>
      </c>
      <c r="G1018" s="204" t="s">
        <v>703</v>
      </c>
      <c r="H1018" s="515" t="s">
        <v>1825</v>
      </c>
      <c r="I1018" s="652" t="str">
        <f t="shared" si="823"/>
        <v>Line
Professional</v>
      </c>
      <c r="J1018" s="928" t="str">
        <f t="shared" si="824"/>
        <v>State Plan, EPSDT,
Healthy Michigan</v>
      </c>
      <c r="K1018" s="978" t="s">
        <v>1806</v>
      </c>
      <c r="L1018" s="978" t="str">
        <f>L1017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8" s="652" t="str">
        <f t="shared" si="825"/>
        <v>Y4 - SAMHSA approved EBP for Co-occurring disorders</v>
      </c>
      <c r="N1018" s="652" t="str">
        <f t="shared" si="826"/>
        <v xml:space="preserve">HH - Integrated Mental Health and Substance Abuse
</v>
      </c>
    </row>
    <row r="1019" spans="1:14" ht="59.25" customHeight="1" thickBot="1">
      <c r="A1019" s="891">
        <f t="shared" si="819"/>
        <v>99232</v>
      </c>
      <c r="B1019" s="725" t="str">
        <f t="shared" si="820"/>
        <v>Assessments
Health Psychiatric
Evaluation Psychological
testing Other assessments, tests</v>
      </c>
      <c r="C1019" s="654" t="str">
        <f t="shared" si="821"/>
        <v>Subsequent Hospital Care</v>
      </c>
      <c r="D1019" s="653" t="str">
        <f t="shared" si="822"/>
        <v>25 Minutes</v>
      </c>
      <c r="E1019" s="654" t="s">
        <v>1474</v>
      </c>
      <c r="F1019" s="534" t="s">
        <v>149</v>
      </c>
      <c r="G1019" s="534" t="s">
        <v>703</v>
      </c>
      <c r="H1019" s="534" t="s">
        <v>1825</v>
      </c>
      <c r="I1019" s="653" t="str">
        <f t="shared" si="823"/>
        <v>Line
Professional</v>
      </c>
      <c r="J1019" s="929" t="str">
        <f t="shared" si="824"/>
        <v>State Plan, EPSDT,
Healthy Michigan</v>
      </c>
      <c r="K1019" s="979" t="s">
        <v>1806</v>
      </c>
      <c r="L1019" s="979" t="str">
        <f>L1018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9" s="653" t="str">
        <f t="shared" si="825"/>
        <v>Y4 - SAMHSA approved EBP for Co-occurring disorders</v>
      </c>
      <c r="N1019" s="653" t="str">
        <f t="shared" si="826"/>
        <v xml:space="preserve">HH - Integrated Mental Health and Substance Abuse
</v>
      </c>
    </row>
    <row r="1020" spans="1:14" ht="57" customHeight="1">
      <c r="A1020" s="889">
        <v>99233</v>
      </c>
      <c r="B1020" s="723" t="s">
        <v>130</v>
      </c>
      <c r="C1020" s="650" t="s">
        <v>745</v>
      </c>
      <c r="D1020" s="661" t="s">
        <v>749</v>
      </c>
      <c r="E1020" s="1053" t="s">
        <v>1474</v>
      </c>
      <c r="F1020" s="542" t="s">
        <v>145</v>
      </c>
      <c r="G1020" s="542" t="s">
        <v>701</v>
      </c>
      <c r="H1020" s="519" t="s">
        <v>1825</v>
      </c>
      <c r="I1020" s="661" t="s">
        <v>148</v>
      </c>
      <c r="J1020" s="965" t="s">
        <v>792</v>
      </c>
      <c r="K1020" s="819" t="s">
        <v>1806</v>
      </c>
      <c r="L1020" s="819" t="s">
        <v>793</v>
      </c>
      <c r="M1020" s="661" t="s">
        <v>1215</v>
      </c>
      <c r="N1020" s="651" t="s">
        <v>2592</v>
      </c>
    </row>
    <row r="1021" spans="1:14" ht="66" customHeight="1">
      <c r="A1021" s="890">
        <f t="shared" ref="A1021:A1024" si="827">A1020</f>
        <v>99233</v>
      </c>
      <c r="B1021" s="724" t="str">
        <f t="shared" ref="B1021:B1024" si="828">B1020</f>
        <v>Assessments
Health Psychiatric
Evaluation Psychological
testing Other assessments, tests</v>
      </c>
      <c r="C1021" s="637" t="str">
        <f t="shared" ref="C1021:C1024" si="829">C1020</f>
        <v>Subsequent Hospital Care</v>
      </c>
      <c r="D1021" s="652" t="str">
        <f t="shared" ref="D1021:D1024" si="830">D1020</f>
        <v>35 Minutes</v>
      </c>
      <c r="E1021" s="637" t="s">
        <v>1474</v>
      </c>
      <c r="F1021" s="543" t="s">
        <v>577</v>
      </c>
      <c r="G1021" s="543" t="s">
        <v>692</v>
      </c>
      <c r="H1021" s="515" t="s">
        <v>1825</v>
      </c>
      <c r="I1021" s="652" t="str">
        <f t="shared" ref="I1021:I1024" si="831">I1020</f>
        <v>Line
Professional</v>
      </c>
      <c r="J1021" s="928" t="str">
        <f t="shared" ref="J1021:J1024" si="832">J1020</f>
        <v>State Plan, EPSDT,
Healthy Michigan</v>
      </c>
      <c r="K1021" s="978" t="s">
        <v>1806</v>
      </c>
      <c r="L1021" s="978" t="str">
        <f>L1020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1" s="652" t="str">
        <f t="shared" ref="M1021:M1024" si="833">M1020</f>
        <v>Y4 - SAMHSA approved EBP for Co-occurring disorders</v>
      </c>
      <c r="N1021" s="652" t="str">
        <f t="shared" ref="N1021:N1024" si="834">N1020</f>
        <v xml:space="preserve">HH - Integrated Mental Health and Substance Abuse
</v>
      </c>
    </row>
    <row r="1022" spans="1:14" ht="46.5" customHeight="1">
      <c r="A1022" s="890">
        <f t="shared" si="827"/>
        <v>99233</v>
      </c>
      <c r="B1022" s="724" t="str">
        <f t="shared" si="828"/>
        <v>Assessments
Health Psychiatric
Evaluation Psychological
testing Other assessments, tests</v>
      </c>
      <c r="C1022" s="637" t="str">
        <f t="shared" si="829"/>
        <v>Subsequent Hospital Care</v>
      </c>
      <c r="D1022" s="652" t="str">
        <f t="shared" si="830"/>
        <v>35 Minutes</v>
      </c>
      <c r="E1022" s="637" t="s">
        <v>1474</v>
      </c>
      <c r="F1022" s="515" t="s">
        <v>140</v>
      </c>
      <c r="G1022" s="204" t="s">
        <v>703</v>
      </c>
      <c r="H1022" s="515" t="s">
        <v>1825</v>
      </c>
      <c r="I1022" s="652" t="str">
        <f t="shared" si="831"/>
        <v>Line
Professional</v>
      </c>
      <c r="J1022" s="928" t="str">
        <f t="shared" si="832"/>
        <v>State Plan, EPSDT,
Healthy Michigan</v>
      </c>
      <c r="K1022" s="978" t="s">
        <v>1806</v>
      </c>
      <c r="L1022" s="978" t="str">
        <f>L1021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2" s="652" t="str">
        <f t="shared" si="833"/>
        <v>Y4 - SAMHSA approved EBP for Co-occurring disorders</v>
      </c>
      <c r="N1022" s="652" t="str">
        <f t="shared" si="834"/>
        <v xml:space="preserve">HH - Integrated Mental Health and Substance Abuse
</v>
      </c>
    </row>
    <row r="1023" spans="1:14" ht="44.25" customHeight="1">
      <c r="A1023" s="890">
        <f t="shared" si="827"/>
        <v>99233</v>
      </c>
      <c r="B1023" s="724" t="str">
        <f t="shared" si="828"/>
        <v>Assessments
Health Psychiatric
Evaluation Psychological
testing Other assessments, tests</v>
      </c>
      <c r="C1023" s="637" t="str">
        <f t="shared" si="829"/>
        <v>Subsequent Hospital Care</v>
      </c>
      <c r="D1023" s="652" t="str">
        <f t="shared" si="830"/>
        <v>35 Minutes</v>
      </c>
      <c r="E1023" s="637" t="s">
        <v>1474</v>
      </c>
      <c r="F1023" s="515" t="s">
        <v>665</v>
      </c>
      <c r="G1023" s="204" t="s">
        <v>703</v>
      </c>
      <c r="H1023" s="515" t="s">
        <v>1825</v>
      </c>
      <c r="I1023" s="652" t="str">
        <f t="shared" si="831"/>
        <v>Line
Professional</v>
      </c>
      <c r="J1023" s="928" t="str">
        <f t="shared" si="832"/>
        <v>State Plan, EPSDT,
Healthy Michigan</v>
      </c>
      <c r="K1023" s="978" t="s">
        <v>1806</v>
      </c>
      <c r="L1023" s="978" t="str">
        <f>L1022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3" s="652" t="str">
        <f t="shared" si="833"/>
        <v>Y4 - SAMHSA approved EBP for Co-occurring disorders</v>
      </c>
      <c r="N1023" s="652" t="str">
        <f t="shared" si="834"/>
        <v xml:space="preserve">HH - Integrated Mental Health and Substance Abuse
</v>
      </c>
    </row>
    <row r="1024" spans="1:14" ht="53.25" customHeight="1" thickBot="1">
      <c r="A1024" s="891">
        <f t="shared" si="827"/>
        <v>99233</v>
      </c>
      <c r="B1024" s="725" t="str">
        <f t="shared" si="828"/>
        <v>Assessments
Health Psychiatric
Evaluation Psychological
testing Other assessments, tests</v>
      </c>
      <c r="C1024" s="654" t="str">
        <f t="shared" si="829"/>
        <v>Subsequent Hospital Care</v>
      </c>
      <c r="D1024" s="653" t="str">
        <f t="shared" si="830"/>
        <v>35 Minutes</v>
      </c>
      <c r="E1024" s="654" t="s">
        <v>1474</v>
      </c>
      <c r="F1024" s="534" t="s">
        <v>149</v>
      </c>
      <c r="G1024" s="534" t="s">
        <v>703</v>
      </c>
      <c r="H1024" s="534" t="s">
        <v>1825</v>
      </c>
      <c r="I1024" s="653" t="str">
        <f t="shared" si="831"/>
        <v>Line
Professional</v>
      </c>
      <c r="J1024" s="929" t="str">
        <f t="shared" si="832"/>
        <v>State Plan, EPSDT,
Healthy Michigan</v>
      </c>
      <c r="K1024" s="979" t="s">
        <v>1806</v>
      </c>
      <c r="L1024" s="979" t="str">
        <f>L1023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4" s="653" t="str">
        <f t="shared" si="833"/>
        <v>Y4 - SAMHSA approved EBP for Co-occurring disorders</v>
      </c>
      <c r="N1024" s="653" t="str">
        <f t="shared" si="834"/>
        <v xml:space="preserve">HH - Integrated Mental Health and Substance Abuse
</v>
      </c>
    </row>
    <row r="1025" spans="1:14" ht="51.75" customHeight="1">
      <c r="A1025" s="721">
        <v>99238</v>
      </c>
      <c r="B1025" s="723" t="s">
        <v>444</v>
      </c>
      <c r="C1025" s="650" t="s">
        <v>738</v>
      </c>
      <c r="D1025" s="661" t="s">
        <v>739</v>
      </c>
      <c r="E1025" s="1053" t="s">
        <v>1474</v>
      </c>
      <c r="F1025" s="542" t="s">
        <v>145</v>
      </c>
      <c r="G1025" s="542" t="s">
        <v>701</v>
      </c>
      <c r="H1025" s="542" t="s">
        <v>661</v>
      </c>
      <c r="I1025" s="661" t="s">
        <v>148</v>
      </c>
      <c r="J1025" s="661" t="s">
        <v>446</v>
      </c>
      <c r="K1025" s="650" t="s">
        <v>1806</v>
      </c>
      <c r="L1025" s="686" t="s">
        <v>2111</v>
      </c>
      <c r="M1025" s="681" t="s">
        <v>1474</v>
      </c>
      <c r="N1025" s="681" t="s">
        <v>1474</v>
      </c>
    </row>
    <row r="1026" spans="1:14" ht="65.25" customHeight="1">
      <c r="A1026" s="696">
        <f t="shared" ref="A1026:A1029" si="835">A1025</f>
        <v>99238</v>
      </c>
      <c r="B1026" s="724" t="str">
        <f t="shared" ref="B1026:B1029" si="836">B1025</f>
        <v>Community Psychiatric Inpatient</v>
      </c>
      <c r="C1026" s="637" t="str">
        <f t="shared" ref="C1026:C1029" si="837">C1025</f>
        <v>Hospital Discharge Day Management</v>
      </c>
      <c r="D1026" s="652" t="str">
        <f t="shared" ref="D1026:D1029" si="838">D1025</f>
        <v>30 Minutes or Less</v>
      </c>
      <c r="E1026" s="637" t="s">
        <v>1474</v>
      </c>
      <c r="F1026" s="543" t="s">
        <v>577</v>
      </c>
      <c r="G1026" s="543" t="s">
        <v>692</v>
      </c>
      <c r="H1026" s="543" t="s">
        <v>661</v>
      </c>
      <c r="I1026" s="652" t="str">
        <f t="shared" ref="I1026:I1029" si="839">I1025</f>
        <v>Line
Professional</v>
      </c>
      <c r="J1026" s="652" t="str">
        <f t="shared" ref="J1026:J1029" si="840">J1025</f>
        <v>State Plan, EPSDT, Healthy Michigan</v>
      </c>
      <c r="K1026" s="637" t="s">
        <v>1806</v>
      </c>
      <c r="L1026" s="637" t="str">
        <f>L1025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6" s="652" t="str">
        <f t="shared" ref="M1026:M1029" si="841">M1025</f>
        <v xml:space="preserve"> </v>
      </c>
      <c r="N1026" s="652" t="str">
        <f t="shared" ref="N1026:N1029" si="842">N1025</f>
        <v xml:space="preserve"> </v>
      </c>
    </row>
    <row r="1027" spans="1:14" ht="71.099999999999994" customHeight="1">
      <c r="A1027" s="696">
        <f t="shared" si="835"/>
        <v>99238</v>
      </c>
      <c r="B1027" s="724" t="str">
        <f t="shared" si="836"/>
        <v>Community Psychiatric Inpatient</v>
      </c>
      <c r="C1027" s="637" t="str">
        <f t="shared" si="837"/>
        <v>Hospital Discharge Day Management</v>
      </c>
      <c r="D1027" s="652" t="str">
        <f t="shared" si="838"/>
        <v>30 Minutes or Less</v>
      </c>
      <c r="E1027" s="637" t="s">
        <v>1474</v>
      </c>
      <c r="F1027" s="515" t="s">
        <v>140</v>
      </c>
      <c r="G1027" s="204" t="s">
        <v>703</v>
      </c>
      <c r="H1027" s="515" t="s">
        <v>661</v>
      </c>
      <c r="I1027" s="652" t="str">
        <f t="shared" si="839"/>
        <v>Line
Professional</v>
      </c>
      <c r="J1027" s="652" t="str">
        <f t="shared" si="840"/>
        <v>State Plan, EPSDT, Healthy Michigan</v>
      </c>
      <c r="K1027" s="637" t="s">
        <v>1806</v>
      </c>
      <c r="L1027" s="637" t="str">
        <f>L1026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7" s="652" t="str">
        <f t="shared" si="841"/>
        <v xml:space="preserve"> </v>
      </c>
      <c r="N1027" s="652" t="str">
        <f t="shared" si="842"/>
        <v xml:space="preserve"> </v>
      </c>
    </row>
    <row r="1028" spans="1:14" ht="71.099999999999994" customHeight="1">
      <c r="A1028" s="696">
        <f t="shared" si="835"/>
        <v>99238</v>
      </c>
      <c r="B1028" s="724" t="str">
        <f t="shared" si="836"/>
        <v>Community Psychiatric Inpatient</v>
      </c>
      <c r="C1028" s="637" t="str">
        <f t="shared" si="837"/>
        <v>Hospital Discharge Day Management</v>
      </c>
      <c r="D1028" s="652" t="str">
        <f t="shared" si="838"/>
        <v>30 Minutes or Less</v>
      </c>
      <c r="E1028" s="637" t="s">
        <v>1474</v>
      </c>
      <c r="F1028" s="515" t="s">
        <v>665</v>
      </c>
      <c r="G1028" s="204" t="s">
        <v>703</v>
      </c>
      <c r="H1028" s="515" t="s">
        <v>661</v>
      </c>
      <c r="I1028" s="652" t="str">
        <f t="shared" si="839"/>
        <v>Line
Professional</v>
      </c>
      <c r="J1028" s="652" t="str">
        <f t="shared" si="840"/>
        <v>State Plan, EPSDT, Healthy Michigan</v>
      </c>
      <c r="K1028" s="637" t="s">
        <v>1806</v>
      </c>
      <c r="L1028" s="637" t="str">
        <f>L1027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8" s="652" t="str">
        <f t="shared" si="841"/>
        <v xml:space="preserve"> </v>
      </c>
      <c r="N1028" s="652" t="str">
        <f t="shared" si="842"/>
        <v xml:space="preserve"> </v>
      </c>
    </row>
    <row r="1029" spans="1:14" ht="71.099999999999994" customHeight="1" thickBot="1">
      <c r="A1029" s="722">
        <f t="shared" si="835"/>
        <v>99238</v>
      </c>
      <c r="B1029" s="725" t="str">
        <f t="shared" si="836"/>
        <v>Community Psychiatric Inpatient</v>
      </c>
      <c r="C1029" s="654" t="str">
        <f t="shared" si="837"/>
        <v>Hospital Discharge Day Management</v>
      </c>
      <c r="D1029" s="653" t="str">
        <f t="shared" si="838"/>
        <v>30 Minutes or Less</v>
      </c>
      <c r="E1029" s="654" t="s">
        <v>1474</v>
      </c>
      <c r="F1029" s="517" t="s">
        <v>149</v>
      </c>
      <c r="G1029" s="517" t="s">
        <v>703</v>
      </c>
      <c r="H1029" s="517" t="s">
        <v>661</v>
      </c>
      <c r="I1029" s="653" t="str">
        <f t="shared" si="839"/>
        <v>Line
Professional</v>
      </c>
      <c r="J1029" s="653" t="str">
        <f t="shared" si="840"/>
        <v>State Plan, EPSDT, Healthy Michigan</v>
      </c>
      <c r="K1029" s="654" t="s">
        <v>1806</v>
      </c>
      <c r="L1029" s="654" t="str">
        <f>L1028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9" s="653" t="str">
        <f t="shared" si="841"/>
        <v xml:space="preserve"> </v>
      </c>
      <c r="N1029" s="653" t="str">
        <f t="shared" si="842"/>
        <v xml:space="preserve"> </v>
      </c>
    </row>
    <row r="1030" spans="1:14" ht="71.099999999999994" customHeight="1">
      <c r="A1030" s="721">
        <v>99239</v>
      </c>
      <c r="B1030" s="723" t="s">
        <v>444</v>
      </c>
      <c r="C1030" s="650" t="s">
        <v>738</v>
      </c>
      <c r="D1030" s="661" t="s">
        <v>740</v>
      </c>
      <c r="E1030" s="1053" t="s">
        <v>1474</v>
      </c>
      <c r="F1030" s="542" t="s">
        <v>145</v>
      </c>
      <c r="G1030" s="542" t="s">
        <v>701</v>
      </c>
      <c r="H1030" s="542" t="s">
        <v>661</v>
      </c>
      <c r="I1030" s="661" t="s">
        <v>148</v>
      </c>
      <c r="J1030" s="661" t="s">
        <v>446</v>
      </c>
      <c r="K1030" s="650" t="s">
        <v>1806</v>
      </c>
      <c r="L1030" s="686" t="s">
        <v>2111</v>
      </c>
      <c r="M1030" s="681" t="s">
        <v>1474</v>
      </c>
      <c r="N1030" s="681" t="s">
        <v>1474</v>
      </c>
    </row>
    <row r="1031" spans="1:14" ht="71.099999999999994" customHeight="1">
      <c r="A1031" s="696">
        <f t="shared" ref="A1031:A1034" si="843">A1030</f>
        <v>99239</v>
      </c>
      <c r="B1031" s="724" t="str">
        <f t="shared" ref="B1031:B1034" si="844">B1030</f>
        <v>Community Psychiatric Inpatient</v>
      </c>
      <c r="C1031" s="637" t="str">
        <f t="shared" ref="C1031:C1034" si="845">C1030</f>
        <v>Hospital Discharge Day Management</v>
      </c>
      <c r="D1031" s="652" t="str">
        <f t="shared" ref="D1031:D1034" si="846">D1030</f>
        <v>More than 30 Minutes</v>
      </c>
      <c r="E1031" s="637" t="s">
        <v>1474</v>
      </c>
      <c r="F1031" s="543" t="s">
        <v>577</v>
      </c>
      <c r="G1031" s="543" t="s">
        <v>692</v>
      </c>
      <c r="H1031" s="543" t="s">
        <v>661</v>
      </c>
      <c r="I1031" s="652" t="str">
        <f t="shared" ref="I1031:I1034" si="847">I1030</f>
        <v>Line
Professional</v>
      </c>
      <c r="J1031" s="652" t="str">
        <f t="shared" ref="J1031:J1034" si="848">J1030</f>
        <v>State Plan, EPSDT, Healthy Michigan</v>
      </c>
      <c r="K1031" s="637" t="s">
        <v>1806</v>
      </c>
      <c r="L1031" s="637" t="str">
        <f>L1030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1" s="652" t="str">
        <f t="shared" ref="M1031:M1034" si="849">M1030</f>
        <v xml:space="preserve"> </v>
      </c>
      <c r="N1031" s="652" t="str">
        <f t="shared" ref="N1031:N1034" si="850">N1030</f>
        <v xml:space="preserve"> </v>
      </c>
    </row>
    <row r="1032" spans="1:14" ht="75" customHeight="1">
      <c r="A1032" s="696">
        <f t="shared" si="843"/>
        <v>99239</v>
      </c>
      <c r="B1032" s="724" t="str">
        <f t="shared" si="844"/>
        <v>Community Psychiatric Inpatient</v>
      </c>
      <c r="C1032" s="637" t="str">
        <f t="shared" si="845"/>
        <v>Hospital Discharge Day Management</v>
      </c>
      <c r="D1032" s="652" t="str">
        <f t="shared" si="846"/>
        <v>More than 30 Minutes</v>
      </c>
      <c r="E1032" s="637" t="s">
        <v>1474</v>
      </c>
      <c r="F1032" s="515" t="s">
        <v>140</v>
      </c>
      <c r="G1032" s="204" t="s">
        <v>703</v>
      </c>
      <c r="H1032" s="515" t="s">
        <v>661</v>
      </c>
      <c r="I1032" s="652" t="str">
        <f t="shared" si="847"/>
        <v>Line
Professional</v>
      </c>
      <c r="J1032" s="652" t="str">
        <f t="shared" si="848"/>
        <v>State Plan, EPSDT, Healthy Michigan</v>
      </c>
      <c r="K1032" s="637" t="s">
        <v>1806</v>
      </c>
      <c r="L1032" s="637" t="str">
        <f>L1031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2" s="652" t="str">
        <f t="shared" si="849"/>
        <v xml:space="preserve"> </v>
      </c>
      <c r="N1032" s="652" t="str">
        <f t="shared" si="850"/>
        <v xml:space="preserve"> </v>
      </c>
    </row>
    <row r="1033" spans="1:14" ht="75" customHeight="1">
      <c r="A1033" s="696">
        <f t="shared" si="843"/>
        <v>99239</v>
      </c>
      <c r="B1033" s="724" t="str">
        <f t="shared" si="844"/>
        <v>Community Psychiatric Inpatient</v>
      </c>
      <c r="C1033" s="637" t="str">
        <f t="shared" si="845"/>
        <v>Hospital Discharge Day Management</v>
      </c>
      <c r="D1033" s="652" t="str">
        <f t="shared" si="846"/>
        <v>More than 30 Minutes</v>
      </c>
      <c r="E1033" s="637" t="s">
        <v>1474</v>
      </c>
      <c r="F1033" s="515" t="s">
        <v>665</v>
      </c>
      <c r="G1033" s="204" t="s">
        <v>703</v>
      </c>
      <c r="H1033" s="515" t="s">
        <v>661</v>
      </c>
      <c r="I1033" s="652" t="str">
        <f t="shared" si="847"/>
        <v>Line
Professional</v>
      </c>
      <c r="J1033" s="652" t="str">
        <f t="shared" si="848"/>
        <v>State Plan, EPSDT, Healthy Michigan</v>
      </c>
      <c r="K1033" s="637" t="s">
        <v>1806</v>
      </c>
      <c r="L1033" s="637" t="str">
        <f>L1032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3" s="652" t="str">
        <f t="shared" si="849"/>
        <v xml:space="preserve"> </v>
      </c>
      <c r="N1033" s="652" t="str">
        <f t="shared" si="850"/>
        <v xml:space="preserve"> </v>
      </c>
    </row>
    <row r="1034" spans="1:14" ht="75" customHeight="1" thickBot="1">
      <c r="A1034" s="722">
        <f t="shared" si="843"/>
        <v>99239</v>
      </c>
      <c r="B1034" s="725" t="str">
        <f t="shared" si="844"/>
        <v>Community Psychiatric Inpatient</v>
      </c>
      <c r="C1034" s="654" t="str">
        <f t="shared" si="845"/>
        <v>Hospital Discharge Day Management</v>
      </c>
      <c r="D1034" s="653" t="str">
        <f t="shared" si="846"/>
        <v>More than 30 Minutes</v>
      </c>
      <c r="E1034" s="654" t="s">
        <v>1474</v>
      </c>
      <c r="F1034" s="517" t="s">
        <v>149</v>
      </c>
      <c r="G1034" s="517" t="s">
        <v>703</v>
      </c>
      <c r="H1034" s="517" t="s">
        <v>661</v>
      </c>
      <c r="I1034" s="653" t="str">
        <f t="shared" si="847"/>
        <v>Line
Professional</v>
      </c>
      <c r="J1034" s="653" t="str">
        <f t="shared" si="848"/>
        <v>State Plan, EPSDT, Healthy Michigan</v>
      </c>
      <c r="K1034" s="654" t="s">
        <v>1806</v>
      </c>
      <c r="L1034" s="654" t="str">
        <f>L1033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4" s="653" t="str">
        <f t="shared" si="849"/>
        <v xml:space="preserve"> </v>
      </c>
      <c r="N1034" s="653" t="str">
        <f t="shared" si="850"/>
        <v xml:space="preserve"> </v>
      </c>
    </row>
    <row r="1035" spans="1:14" ht="75" customHeight="1">
      <c r="A1035" s="889">
        <v>99304</v>
      </c>
      <c r="B1035" s="723" t="s">
        <v>741</v>
      </c>
      <c r="C1035" s="650" t="s">
        <v>751</v>
      </c>
      <c r="D1035" s="661" t="s">
        <v>748</v>
      </c>
      <c r="E1035" s="650" t="s">
        <v>753</v>
      </c>
      <c r="F1035" s="542" t="s">
        <v>145</v>
      </c>
      <c r="G1035" s="542" t="s">
        <v>701</v>
      </c>
      <c r="H1035" s="519" t="s">
        <v>1825</v>
      </c>
      <c r="I1035" s="661" t="s">
        <v>148</v>
      </c>
      <c r="J1035" s="965" t="s">
        <v>129</v>
      </c>
      <c r="K1035" s="819" t="s">
        <v>1806</v>
      </c>
      <c r="L1035" s="986" t="s">
        <v>2110</v>
      </c>
      <c r="M1035" s="681" t="s">
        <v>1474</v>
      </c>
      <c r="N1035" s="681" t="s">
        <v>1474</v>
      </c>
    </row>
    <row r="1036" spans="1:14" ht="75" customHeight="1">
      <c r="A1036" s="890">
        <f t="shared" ref="A1036:A1039" si="851">A1035</f>
        <v>99304</v>
      </c>
      <c r="B1036" s="724" t="str">
        <f t="shared" ref="B1036:B1039" si="852">B1035</f>
        <v>Assessments
Health Psychiatric
Evaluation Psychological
testing Other assessments, tests
Medication Review</v>
      </c>
      <c r="C1036" s="637" t="str">
        <f t="shared" ref="C1036:C1039" si="853">C1035</f>
        <v>Initial Nursing Facility Care</v>
      </c>
      <c r="D1036" s="652" t="str">
        <f t="shared" ref="D1036:D1039" si="854">D1035</f>
        <v>25 Minutes</v>
      </c>
      <c r="E1036" s="637" t="str">
        <f t="shared" ref="E1036:E1039" si="855">E1035</f>
        <v>Physician (MD or DO), licensed physician’s assistant, clinical nurse specialist, or nurse practitioner under their
scope of practice and under the supervision and delegation of a physician</v>
      </c>
      <c r="F1036" s="543" t="s">
        <v>577</v>
      </c>
      <c r="G1036" s="543" t="s">
        <v>692</v>
      </c>
      <c r="H1036" s="515" t="s">
        <v>1825</v>
      </c>
      <c r="I1036" s="652" t="str">
        <f t="shared" ref="I1036:I1039" si="856">I1035</f>
        <v>Line
Professional</v>
      </c>
      <c r="J1036" s="928" t="str">
        <f t="shared" ref="J1036:J1039" si="857">J1035</f>
        <v>State Plan, Healthy Michigan, EPSDT</v>
      </c>
      <c r="K1036" s="978" t="s">
        <v>1806</v>
      </c>
      <c r="L1036" s="978" t="str">
        <f>L1035</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36" s="652" t="str">
        <f t="shared" ref="M1036:M1039" si="858">M1035</f>
        <v xml:space="preserve"> </v>
      </c>
      <c r="N1036" s="652" t="str">
        <f t="shared" ref="N1036:N1039" si="859">N1035</f>
        <v xml:space="preserve"> </v>
      </c>
    </row>
    <row r="1037" spans="1:14" ht="72.599999999999994" customHeight="1">
      <c r="A1037" s="890">
        <f t="shared" si="851"/>
        <v>99304</v>
      </c>
      <c r="B1037" s="724" t="str">
        <f t="shared" si="852"/>
        <v>Assessments
Health Psychiatric
Evaluation Psychological
testing Other assessments, tests
Medication Review</v>
      </c>
      <c r="C1037" s="637" t="str">
        <f t="shared" si="853"/>
        <v>Initial Nursing Facility Care</v>
      </c>
      <c r="D1037" s="652" t="str">
        <f t="shared" si="854"/>
        <v>25 Minutes</v>
      </c>
      <c r="E1037" s="637" t="str">
        <f t="shared" si="855"/>
        <v>Physician (MD or DO), licensed physician’s assistant, clinical nurse specialist, or nurse practitioner under their
scope of practice and under the supervision and delegation of a physician</v>
      </c>
      <c r="F1037" s="515" t="s">
        <v>140</v>
      </c>
      <c r="G1037" s="204" t="s">
        <v>703</v>
      </c>
      <c r="H1037" s="515" t="s">
        <v>1825</v>
      </c>
      <c r="I1037" s="652" t="str">
        <f t="shared" si="856"/>
        <v>Line
Professional</v>
      </c>
      <c r="J1037" s="928" t="str">
        <f t="shared" si="857"/>
        <v>State Plan, Healthy Michigan, EPSDT</v>
      </c>
      <c r="K1037" s="978" t="s">
        <v>1806</v>
      </c>
      <c r="L1037" s="978" t="str">
        <f>L1036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37" s="652" t="str">
        <f t="shared" si="858"/>
        <v xml:space="preserve"> </v>
      </c>
      <c r="N1037" s="652" t="str">
        <f t="shared" si="859"/>
        <v xml:space="preserve"> </v>
      </c>
    </row>
    <row r="1038" spans="1:14" ht="72.599999999999994" customHeight="1">
      <c r="A1038" s="890">
        <f t="shared" si="851"/>
        <v>99304</v>
      </c>
      <c r="B1038" s="724" t="str">
        <f t="shared" si="852"/>
        <v>Assessments
Health Psychiatric
Evaluation Psychological
testing Other assessments, tests
Medication Review</v>
      </c>
      <c r="C1038" s="637" t="str">
        <f t="shared" si="853"/>
        <v>Initial Nursing Facility Care</v>
      </c>
      <c r="D1038" s="652" t="str">
        <f t="shared" si="854"/>
        <v>25 Minutes</v>
      </c>
      <c r="E1038" s="637" t="str">
        <f t="shared" si="855"/>
        <v>Physician (MD or DO), licensed physician’s assistant, clinical nurse specialist, or nurse practitioner under their
scope of practice and under the supervision and delegation of a physician</v>
      </c>
      <c r="F1038" s="515" t="s">
        <v>665</v>
      </c>
      <c r="G1038" s="204" t="s">
        <v>703</v>
      </c>
      <c r="H1038" s="515" t="s">
        <v>1825</v>
      </c>
      <c r="I1038" s="652" t="str">
        <f t="shared" si="856"/>
        <v>Line
Professional</v>
      </c>
      <c r="J1038" s="928" t="str">
        <f t="shared" si="857"/>
        <v>State Plan, Healthy Michigan, EPSDT</v>
      </c>
      <c r="K1038" s="978" t="s">
        <v>1806</v>
      </c>
      <c r="L1038" s="978" t="str">
        <f>L1037</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38" s="652" t="str">
        <f t="shared" si="858"/>
        <v xml:space="preserve"> </v>
      </c>
      <c r="N1038" s="652" t="str">
        <f t="shared" si="859"/>
        <v xml:space="preserve"> </v>
      </c>
    </row>
    <row r="1039" spans="1:14" ht="72.599999999999994" customHeight="1" thickBot="1">
      <c r="A1039" s="891">
        <f t="shared" si="851"/>
        <v>99304</v>
      </c>
      <c r="B1039" s="725" t="str">
        <f t="shared" si="852"/>
        <v>Assessments
Health Psychiatric
Evaluation Psychological
testing Other assessments, tests
Medication Review</v>
      </c>
      <c r="C1039" s="654" t="str">
        <f t="shared" si="853"/>
        <v>Initial Nursing Facility Care</v>
      </c>
      <c r="D1039" s="653" t="str">
        <f t="shared" si="854"/>
        <v>25 Minutes</v>
      </c>
      <c r="E1039" s="654" t="str">
        <f t="shared" si="855"/>
        <v>Physician (MD or DO), licensed physician’s assistant, clinical nurse specialist, or nurse practitioner under their
scope of practice and under the supervision and delegation of a physician</v>
      </c>
      <c r="F1039" s="551" t="s">
        <v>149</v>
      </c>
      <c r="G1039" s="551" t="s">
        <v>703</v>
      </c>
      <c r="H1039" s="551" t="s">
        <v>1825</v>
      </c>
      <c r="I1039" s="653" t="str">
        <f t="shared" si="856"/>
        <v>Line
Professional</v>
      </c>
      <c r="J1039" s="929" t="str">
        <f t="shared" si="857"/>
        <v>State Plan, Healthy Michigan, EPSDT</v>
      </c>
      <c r="K1039" s="979" t="s">
        <v>1806</v>
      </c>
      <c r="L1039" s="979" t="str">
        <f>L1038</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39" s="653" t="str">
        <f t="shared" si="858"/>
        <v xml:space="preserve"> </v>
      </c>
      <c r="N1039" s="653" t="str">
        <f t="shared" si="859"/>
        <v xml:space="preserve"> </v>
      </c>
    </row>
    <row r="1040" spans="1:14" ht="72.599999999999994" customHeight="1">
      <c r="A1040" s="889">
        <v>99305</v>
      </c>
      <c r="B1040" s="723" t="s">
        <v>741</v>
      </c>
      <c r="C1040" s="650" t="s">
        <v>751</v>
      </c>
      <c r="D1040" s="661" t="s">
        <v>749</v>
      </c>
      <c r="E1040" s="650" t="s">
        <v>753</v>
      </c>
      <c r="F1040" s="542" t="s">
        <v>145</v>
      </c>
      <c r="G1040" s="542" t="s">
        <v>701</v>
      </c>
      <c r="H1040" s="519" t="s">
        <v>1825</v>
      </c>
      <c r="I1040" s="661" t="s">
        <v>148</v>
      </c>
      <c r="J1040" s="965" t="s">
        <v>129</v>
      </c>
      <c r="K1040" s="819" t="s">
        <v>1806</v>
      </c>
      <c r="L1040" s="986" t="s">
        <v>2110</v>
      </c>
      <c r="M1040" s="681" t="s">
        <v>1474</v>
      </c>
      <c r="N1040" s="681" t="s">
        <v>1474</v>
      </c>
    </row>
    <row r="1041" spans="1:14" ht="72.599999999999994" customHeight="1">
      <c r="A1041" s="890">
        <f t="shared" ref="A1041:A1044" si="860">A1040</f>
        <v>99305</v>
      </c>
      <c r="B1041" s="724" t="str">
        <f t="shared" ref="B1041:B1044" si="861">B1040</f>
        <v>Assessments
Health Psychiatric
Evaluation Psychological
testing Other assessments, tests
Medication Review</v>
      </c>
      <c r="C1041" s="637" t="str">
        <f t="shared" ref="C1041:C1044" si="862">C1040</f>
        <v>Initial Nursing Facility Care</v>
      </c>
      <c r="D1041" s="652" t="str">
        <f t="shared" ref="D1041:D1044" si="863">D1040</f>
        <v>35 Minutes</v>
      </c>
      <c r="E1041" s="637" t="str">
        <f t="shared" ref="E1041:E1044" si="864">E1040</f>
        <v>Physician (MD or DO), licensed physician’s assistant, clinical nurse specialist, or nurse practitioner under their
scope of practice and under the supervision and delegation of a physician</v>
      </c>
      <c r="F1041" s="543" t="s">
        <v>577</v>
      </c>
      <c r="G1041" s="543" t="s">
        <v>692</v>
      </c>
      <c r="H1041" s="515" t="s">
        <v>1825</v>
      </c>
      <c r="I1041" s="652" t="str">
        <f t="shared" ref="I1041:I1044" si="865">I1040</f>
        <v>Line
Professional</v>
      </c>
      <c r="J1041" s="928" t="str">
        <f t="shared" ref="J1041:J1044" si="866">J1040</f>
        <v>State Plan, Healthy Michigan, EPSDT</v>
      </c>
      <c r="K1041" s="978" t="s">
        <v>1806</v>
      </c>
      <c r="L1041" s="978" t="str">
        <f>L1040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41" s="652" t="str">
        <f t="shared" ref="M1041:M1044" si="867">M1040</f>
        <v xml:space="preserve"> </v>
      </c>
      <c r="N1041" s="652" t="str">
        <f t="shared" ref="N1041:N1044" si="868">N1040</f>
        <v xml:space="preserve"> </v>
      </c>
    </row>
    <row r="1042" spans="1:14" ht="74.099999999999994" customHeight="1">
      <c r="A1042" s="890">
        <f t="shared" si="860"/>
        <v>99305</v>
      </c>
      <c r="B1042" s="724" t="str">
        <f t="shared" si="861"/>
        <v>Assessments
Health Psychiatric
Evaluation Psychological
testing Other assessments, tests
Medication Review</v>
      </c>
      <c r="C1042" s="637" t="str">
        <f t="shared" si="862"/>
        <v>Initial Nursing Facility Care</v>
      </c>
      <c r="D1042" s="652" t="str">
        <f t="shared" si="863"/>
        <v>35 Minutes</v>
      </c>
      <c r="E1042" s="637" t="str">
        <f t="shared" si="864"/>
        <v>Physician (MD or DO), licensed physician’s assistant, clinical nurse specialist, or nurse practitioner under their
scope of practice and under the supervision and delegation of a physician</v>
      </c>
      <c r="F1042" s="515" t="s">
        <v>140</v>
      </c>
      <c r="G1042" s="204" t="s">
        <v>703</v>
      </c>
      <c r="H1042" s="515" t="s">
        <v>1825</v>
      </c>
      <c r="I1042" s="652" t="str">
        <f t="shared" si="865"/>
        <v>Line
Professional</v>
      </c>
      <c r="J1042" s="928" t="str">
        <f t="shared" si="866"/>
        <v>State Plan, Healthy Michigan, EPSDT</v>
      </c>
      <c r="K1042" s="978" t="s">
        <v>1806</v>
      </c>
      <c r="L1042" s="978" t="str">
        <f>L1041</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42" s="652" t="str">
        <f t="shared" si="867"/>
        <v xml:space="preserve"> </v>
      </c>
      <c r="N1042" s="652" t="str">
        <f t="shared" si="868"/>
        <v xml:space="preserve"> </v>
      </c>
    </row>
    <row r="1043" spans="1:14" ht="74.099999999999994" customHeight="1">
      <c r="A1043" s="890">
        <f t="shared" si="860"/>
        <v>99305</v>
      </c>
      <c r="B1043" s="724" t="str">
        <f t="shared" si="861"/>
        <v>Assessments
Health Psychiatric
Evaluation Psychological
testing Other assessments, tests
Medication Review</v>
      </c>
      <c r="C1043" s="637" t="str">
        <f t="shared" si="862"/>
        <v>Initial Nursing Facility Care</v>
      </c>
      <c r="D1043" s="652" t="str">
        <f t="shared" si="863"/>
        <v>35 Minutes</v>
      </c>
      <c r="E1043" s="637" t="str">
        <f t="shared" si="864"/>
        <v>Physician (MD or DO), licensed physician’s assistant, clinical nurse specialist, or nurse practitioner under their
scope of practice and under the supervision and delegation of a physician</v>
      </c>
      <c r="F1043" s="515" t="s">
        <v>665</v>
      </c>
      <c r="G1043" s="204" t="s">
        <v>703</v>
      </c>
      <c r="H1043" s="515" t="s">
        <v>1825</v>
      </c>
      <c r="I1043" s="652" t="str">
        <f t="shared" si="865"/>
        <v>Line
Professional</v>
      </c>
      <c r="J1043" s="928" t="str">
        <f t="shared" si="866"/>
        <v>State Plan, Healthy Michigan, EPSDT</v>
      </c>
      <c r="K1043" s="978" t="s">
        <v>1806</v>
      </c>
      <c r="L1043" s="978" t="str">
        <f>L1042</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43" s="652" t="str">
        <f t="shared" si="867"/>
        <v xml:space="preserve"> </v>
      </c>
      <c r="N1043" s="652" t="str">
        <f t="shared" si="868"/>
        <v xml:space="preserve"> </v>
      </c>
    </row>
    <row r="1044" spans="1:14" ht="74.099999999999994" customHeight="1" thickBot="1">
      <c r="A1044" s="891">
        <f t="shared" si="860"/>
        <v>99305</v>
      </c>
      <c r="B1044" s="725" t="str">
        <f t="shared" si="861"/>
        <v>Assessments
Health Psychiatric
Evaluation Psychological
testing Other assessments, tests
Medication Review</v>
      </c>
      <c r="C1044" s="654" t="str">
        <f t="shared" si="862"/>
        <v>Initial Nursing Facility Care</v>
      </c>
      <c r="D1044" s="653" t="str">
        <f t="shared" si="863"/>
        <v>35 Minutes</v>
      </c>
      <c r="E1044" s="654" t="str">
        <f t="shared" si="864"/>
        <v>Physician (MD or DO), licensed physician’s assistant, clinical nurse specialist, or nurse practitioner under their
scope of practice and under the supervision and delegation of a physician</v>
      </c>
      <c r="F1044" s="534" t="s">
        <v>149</v>
      </c>
      <c r="G1044" s="534" t="s">
        <v>703</v>
      </c>
      <c r="H1044" s="534" t="s">
        <v>1825</v>
      </c>
      <c r="I1044" s="653" t="str">
        <f t="shared" si="865"/>
        <v>Line
Professional</v>
      </c>
      <c r="J1044" s="929" t="str">
        <f t="shared" si="866"/>
        <v>State Plan, Healthy Michigan, EPSDT</v>
      </c>
      <c r="K1044" s="979" t="s">
        <v>1806</v>
      </c>
      <c r="L1044" s="979" t="str">
        <f>L1043</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44" s="653" t="str">
        <f t="shared" si="867"/>
        <v xml:space="preserve"> </v>
      </c>
      <c r="N1044" s="653" t="str">
        <f t="shared" si="868"/>
        <v xml:space="preserve"> </v>
      </c>
    </row>
    <row r="1045" spans="1:14" ht="74.099999999999994" customHeight="1">
      <c r="A1045" s="889">
        <v>99306</v>
      </c>
      <c r="B1045" s="723" t="s">
        <v>741</v>
      </c>
      <c r="C1045" s="650" t="s">
        <v>751</v>
      </c>
      <c r="D1045" s="661" t="s">
        <v>5</v>
      </c>
      <c r="E1045" s="650" t="s">
        <v>753</v>
      </c>
      <c r="F1045" s="542" t="s">
        <v>145</v>
      </c>
      <c r="G1045" s="542" t="s">
        <v>701</v>
      </c>
      <c r="H1045" s="519" t="s">
        <v>1825</v>
      </c>
      <c r="I1045" s="661" t="s">
        <v>148</v>
      </c>
      <c r="J1045" s="965" t="s">
        <v>129</v>
      </c>
      <c r="K1045" s="819" t="s">
        <v>1806</v>
      </c>
      <c r="L1045" s="986" t="s">
        <v>2110</v>
      </c>
      <c r="M1045" s="681" t="s">
        <v>1474</v>
      </c>
      <c r="N1045" s="681" t="s">
        <v>1474</v>
      </c>
    </row>
    <row r="1046" spans="1:14" ht="74.099999999999994" customHeight="1">
      <c r="A1046" s="890">
        <f t="shared" ref="A1046:A1049" si="869">A1045</f>
        <v>99306</v>
      </c>
      <c r="B1046" s="724" t="str">
        <f t="shared" ref="B1046:B1049" si="870">B1045</f>
        <v>Assessments
Health Psychiatric
Evaluation Psychological
testing Other assessments, tests
Medication Review</v>
      </c>
      <c r="C1046" s="637" t="str">
        <f t="shared" ref="C1046:C1049" si="871">C1045</f>
        <v>Initial Nursing Facility Care</v>
      </c>
      <c r="D1046" s="652" t="str">
        <f t="shared" ref="D1046:D1049" si="872">D1045</f>
        <v>45 Minutes</v>
      </c>
      <c r="E1046" s="637" t="str">
        <f t="shared" ref="E1046:E1049" si="873">E1045</f>
        <v>Physician (MD or DO), licensed physician’s assistant, clinical nurse specialist, or nurse practitioner under their
scope of practice and under the supervision and delegation of a physician</v>
      </c>
      <c r="F1046" s="543" t="s">
        <v>577</v>
      </c>
      <c r="G1046" s="543" t="s">
        <v>692</v>
      </c>
      <c r="H1046" s="515" t="s">
        <v>1825</v>
      </c>
      <c r="I1046" s="652" t="str">
        <f t="shared" ref="I1046:I1049" si="874">I1045</f>
        <v>Line
Professional</v>
      </c>
      <c r="J1046" s="928" t="str">
        <f t="shared" ref="J1046:J1049" si="875">J1045</f>
        <v>State Plan, Healthy Michigan, EPSDT</v>
      </c>
      <c r="K1046" s="978" t="s">
        <v>1806</v>
      </c>
      <c r="L1046" s="978" t="str">
        <f>L1045</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46" s="652" t="str">
        <f t="shared" ref="M1046:M1049" si="876">M1045</f>
        <v xml:space="preserve"> </v>
      </c>
      <c r="N1046" s="652" t="str">
        <f t="shared" ref="N1046:N1049" si="877">N1045</f>
        <v xml:space="preserve"> </v>
      </c>
    </row>
    <row r="1047" spans="1:14" ht="69.599999999999994" customHeight="1">
      <c r="A1047" s="890">
        <f t="shared" si="869"/>
        <v>99306</v>
      </c>
      <c r="B1047" s="724" t="str">
        <f t="shared" si="870"/>
        <v>Assessments
Health Psychiatric
Evaluation Psychological
testing Other assessments, tests
Medication Review</v>
      </c>
      <c r="C1047" s="637" t="str">
        <f t="shared" si="871"/>
        <v>Initial Nursing Facility Care</v>
      </c>
      <c r="D1047" s="652" t="str">
        <f t="shared" si="872"/>
        <v>45 Minutes</v>
      </c>
      <c r="E1047" s="637" t="str">
        <f t="shared" si="873"/>
        <v>Physician (MD or DO), licensed physician’s assistant, clinical nurse specialist, or nurse practitioner under their
scope of practice and under the supervision and delegation of a physician</v>
      </c>
      <c r="F1047" s="515" t="s">
        <v>140</v>
      </c>
      <c r="G1047" s="204" t="s">
        <v>703</v>
      </c>
      <c r="H1047" s="515" t="s">
        <v>1825</v>
      </c>
      <c r="I1047" s="652" t="str">
        <f t="shared" si="874"/>
        <v>Line
Professional</v>
      </c>
      <c r="J1047" s="928" t="str">
        <f t="shared" si="875"/>
        <v>State Plan, Healthy Michigan, EPSDT</v>
      </c>
      <c r="K1047" s="978" t="s">
        <v>1806</v>
      </c>
      <c r="L1047" s="978" t="str">
        <f>L1046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47" s="652" t="str">
        <f t="shared" si="876"/>
        <v xml:space="preserve"> </v>
      </c>
      <c r="N1047" s="652" t="str">
        <f t="shared" si="877"/>
        <v xml:space="preserve"> </v>
      </c>
    </row>
    <row r="1048" spans="1:14" ht="69.599999999999994" customHeight="1">
      <c r="A1048" s="890">
        <f t="shared" si="869"/>
        <v>99306</v>
      </c>
      <c r="B1048" s="724" t="str">
        <f t="shared" si="870"/>
        <v>Assessments
Health Psychiatric
Evaluation Psychological
testing Other assessments, tests
Medication Review</v>
      </c>
      <c r="C1048" s="637" t="str">
        <f t="shared" si="871"/>
        <v>Initial Nursing Facility Care</v>
      </c>
      <c r="D1048" s="652" t="str">
        <f t="shared" si="872"/>
        <v>45 Minutes</v>
      </c>
      <c r="E1048" s="637" t="str">
        <f t="shared" si="873"/>
        <v>Physician (MD or DO), licensed physician’s assistant, clinical nurse specialist, or nurse practitioner under their
scope of practice and under the supervision and delegation of a physician</v>
      </c>
      <c r="F1048" s="515" t="s">
        <v>665</v>
      </c>
      <c r="G1048" s="204" t="s">
        <v>703</v>
      </c>
      <c r="H1048" s="515" t="s">
        <v>1825</v>
      </c>
      <c r="I1048" s="652" t="str">
        <f t="shared" si="874"/>
        <v>Line
Professional</v>
      </c>
      <c r="J1048" s="928" t="str">
        <f t="shared" si="875"/>
        <v>State Plan, Healthy Michigan, EPSDT</v>
      </c>
      <c r="K1048" s="978" t="s">
        <v>1806</v>
      </c>
      <c r="L1048" s="978" t="str">
        <f>L1047</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48" s="652" t="str">
        <f t="shared" si="876"/>
        <v xml:space="preserve"> </v>
      </c>
      <c r="N1048" s="652" t="str">
        <f t="shared" si="877"/>
        <v xml:space="preserve"> </v>
      </c>
    </row>
    <row r="1049" spans="1:14" ht="69.599999999999994" customHeight="1" thickBot="1">
      <c r="A1049" s="891">
        <f t="shared" si="869"/>
        <v>99306</v>
      </c>
      <c r="B1049" s="725" t="str">
        <f t="shared" si="870"/>
        <v>Assessments
Health Psychiatric
Evaluation Psychological
testing Other assessments, tests
Medication Review</v>
      </c>
      <c r="C1049" s="654" t="str">
        <f t="shared" si="871"/>
        <v>Initial Nursing Facility Care</v>
      </c>
      <c r="D1049" s="653" t="str">
        <f t="shared" si="872"/>
        <v>45 Minutes</v>
      </c>
      <c r="E1049" s="654" t="str">
        <f t="shared" si="873"/>
        <v>Physician (MD or DO), licensed physician’s assistant, clinical nurse specialist, or nurse practitioner under their
scope of practice and under the supervision and delegation of a physician</v>
      </c>
      <c r="F1049" s="551" t="s">
        <v>149</v>
      </c>
      <c r="G1049" s="551" t="s">
        <v>703</v>
      </c>
      <c r="H1049" s="551" t="s">
        <v>1825</v>
      </c>
      <c r="I1049" s="653" t="str">
        <f t="shared" si="874"/>
        <v>Line
Professional</v>
      </c>
      <c r="J1049" s="929" t="str">
        <f t="shared" si="875"/>
        <v>State Plan, Healthy Michigan, EPSDT</v>
      </c>
      <c r="K1049" s="979" t="s">
        <v>1806</v>
      </c>
      <c r="L1049" s="979" t="str">
        <f>L1048</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49" s="653" t="str">
        <f t="shared" si="876"/>
        <v xml:space="preserve"> </v>
      </c>
      <c r="N1049" s="653" t="str">
        <f t="shared" si="877"/>
        <v xml:space="preserve"> </v>
      </c>
    </row>
    <row r="1050" spans="1:14" ht="69.599999999999994" customHeight="1">
      <c r="A1050" s="889">
        <v>99307</v>
      </c>
      <c r="B1050" s="723" t="s">
        <v>741</v>
      </c>
      <c r="C1050" s="650" t="s">
        <v>752</v>
      </c>
      <c r="D1050" s="661" t="s">
        <v>750</v>
      </c>
      <c r="E1050" s="650" t="s">
        <v>753</v>
      </c>
      <c r="F1050" s="542" t="s">
        <v>145</v>
      </c>
      <c r="G1050" s="542" t="s">
        <v>701</v>
      </c>
      <c r="H1050" s="519" t="s">
        <v>1825</v>
      </c>
      <c r="I1050" s="661" t="s">
        <v>148</v>
      </c>
      <c r="J1050" s="965" t="s">
        <v>129</v>
      </c>
      <c r="K1050" s="819" t="s">
        <v>1806</v>
      </c>
      <c r="L1050" s="986" t="s">
        <v>2110</v>
      </c>
      <c r="M1050" s="681" t="s">
        <v>1474</v>
      </c>
      <c r="N1050" s="681"/>
    </row>
    <row r="1051" spans="1:14" ht="69.599999999999994" customHeight="1">
      <c r="A1051" s="890">
        <f t="shared" ref="A1051:A1054" si="878">A1050</f>
        <v>99307</v>
      </c>
      <c r="B1051" s="724" t="str">
        <f t="shared" ref="B1051:B1054" si="879">B1050</f>
        <v>Assessments
Health Psychiatric
Evaluation Psychological
testing Other assessments, tests
Medication Review</v>
      </c>
      <c r="C1051" s="637" t="str">
        <f t="shared" ref="C1051:C1054" si="880">C1050</f>
        <v>Subsequent Nursing Facility Care</v>
      </c>
      <c r="D1051" s="652" t="str">
        <f t="shared" ref="D1051:D1054" si="881">D1050</f>
        <v>10 Minutes</v>
      </c>
      <c r="E1051" s="637" t="str">
        <f t="shared" ref="E1051:E1054" si="882">E1050</f>
        <v>Physician (MD or DO), licensed physician’s assistant, clinical nurse specialist, or nurse practitioner under their
scope of practice and under the supervision and delegation of a physician</v>
      </c>
      <c r="F1051" s="543" t="s">
        <v>577</v>
      </c>
      <c r="G1051" s="543" t="s">
        <v>692</v>
      </c>
      <c r="H1051" s="515" t="s">
        <v>1825</v>
      </c>
      <c r="I1051" s="652" t="str">
        <f t="shared" ref="I1051:I1054" si="883">I1050</f>
        <v>Line
Professional</v>
      </c>
      <c r="J1051" s="928" t="str">
        <f t="shared" ref="J1051:J1054" si="884">J1050</f>
        <v>State Plan, Healthy Michigan, EPSDT</v>
      </c>
      <c r="K1051" s="978" t="s">
        <v>1806</v>
      </c>
      <c r="L1051" s="978" t="str">
        <f>L1050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51" s="652" t="str">
        <f t="shared" ref="M1051:M1054" si="885">M1050</f>
        <v xml:space="preserve"> </v>
      </c>
      <c r="N1051" s="652">
        <f t="shared" ref="N1051:N1054" si="886">N1050</f>
        <v>0</v>
      </c>
    </row>
    <row r="1052" spans="1:14" ht="74.099999999999994" customHeight="1">
      <c r="A1052" s="890">
        <f t="shared" si="878"/>
        <v>99307</v>
      </c>
      <c r="B1052" s="724" t="str">
        <f t="shared" si="879"/>
        <v>Assessments
Health Psychiatric
Evaluation Psychological
testing Other assessments, tests
Medication Review</v>
      </c>
      <c r="C1052" s="637" t="str">
        <f t="shared" si="880"/>
        <v>Subsequent Nursing Facility Care</v>
      </c>
      <c r="D1052" s="652" t="str">
        <f t="shared" si="881"/>
        <v>10 Minutes</v>
      </c>
      <c r="E1052" s="637" t="str">
        <f t="shared" si="882"/>
        <v>Physician (MD or DO), licensed physician’s assistant, clinical nurse specialist, or nurse practitioner under their
scope of practice and under the supervision and delegation of a physician</v>
      </c>
      <c r="F1052" s="515" t="s">
        <v>140</v>
      </c>
      <c r="G1052" s="204" t="s">
        <v>703</v>
      </c>
      <c r="H1052" s="515" t="s">
        <v>1825</v>
      </c>
      <c r="I1052" s="652" t="str">
        <f t="shared" si="883"/>
        <v>Line
Professional</v>
      </c>
      <c r="J1052" s="928" t="str">
        <f t="shared" si="884"/>
        <v>State Plan, Healthy Michigan, EPSDT</v>
      </c>
      <c r="K1052" s="978" t="s">
        <v>1806</v>
      </c>
      <c r="L1052" s="978" t="str">
        <f>L1051</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52" s="652" t="str">
        <f t="shared" si="885"/>
        <v xml:space="preserve"> </v>
      </c>
      <c r="N1052" s="652">
        <f t="shared" si="886"/>
        <v>0</v>
      </c>
    </row>
    <row r="1053" spans="1:14" ht="74.099999999999994" customHeight="1">
      <c r="A1053" s="890">
        <f t="shared" si="878"/>
        <v>99307</v>
      </c>
      <c r="B1053" s="724" t="str">
        <f t="shared" si="879"/>
        <v>Assessments
Health Psychiatric
Evaluation Psychological
testing Other assessments, tests
Medication Review</v>
      </c>
      <c r="C1053" s="637" t="str">
        <f t="shared" si="880"/>
        <v>Subsequent Nursing Facility Care</v>
      </c>
      <c r="D1053" s="652" t="str">
        <f t="shared" si="881"/>
        <v>10 Minutes</v>
      </c>
      <c r="E1053" s="637" t="str">
        <f t="shared" si="882"/>
        <v>Physician (MD or DO), licensed physician’s assistant, clinical nurse specialist, or nurse practitioner under their
scope of practice and under the supervision and delegation of a physician</v>
      </c>
      <c r="F1053" s="515" t="s">
        <v>665</v>
      </c>
      <c r="G1053" s="204" t="s">
        <v>703</v>
      </c>
      <c r="H1053" s="515" t="s">
        <v>1825</v>
      </c>
      <c r="I1053" s="652" t="str">
        <f t="shared" si="883"/>
        <v>Line
Professional</v>
      </c>
      <c r="J1053" s="928" t="str">
        <f t="shared" si="884"/>
        <v>State Plan, Healthy Michigan, EPSDT</v>
      </c>
      <c r="K1053" s="978" t="s">
        <v>1806</v>
      </c>
      <c r="L1053" s="978" t="str">
        <f>L1052</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53" s="652" t="str">
        <f t="shared" si="885"/>
        <v xml:space="preserve"> </v>
      </c>
      <c r="N1053" s="652">
        <f t="shared" si="886"/>
        <v>0</v>
      </c>
    </row>
    <row r="1054" spans="1:14" ht="74.099999999999994" customHeight="1" thickBot="1">
      <c r="A1054" s="891">
        <f t="shared" si="878"/>
        <v>99307</v>
      </c>
      <c r="B1054" s="725" t="str">
        <f t="shared" si="879"/>
        <v>Assessments
Health Psychiatric
Evaluation Psychological
testing Other assessments, tests
Medication Review</v>
      </c>
      <c r="C1054" s="654" t="str">
        <f t="shared" si="880"/>
        <v>Subsequent Nursing Facility Care</v>
      </c>
      <c r="D1054" s="653" t="str">
        <f t="shared" si="881"/>
        <v>10 Minutes</v>
      </c>
      <c r="E1054" s="654" t="str">
        <f t="shared" si="882"/>
        <v>Physician (MD or DO), licensed physician’s assistant, clinical nurse specialist, or nurse practitioner under their
scope of practice and under the supervision and delegation of a physician</v>
      </c>
      <c r="F1054" s="551" t="s">
        <v>149</v>
      </c>
      <c r="G1054" s="551" t="s">
        <v>703</v>
      </c>
      <c r="H1054" s="551" t="s">
        <v>1825</v>
      </c>
      <c r="I1054" s="653" t="str">
        <f t="shared" si="883"/>
        <v>Line
Professional</v>
      </c>
      <c r="J1054" s="929" t="str">
        <f t="shared" si="884"/>
        <v>State Plan, Healthy Michigan, EPSDT</v>
      </c>
      <c r="K1054" s="979" t="s">
        <v>1806</v>
      </c>
      <c r="L1054" s="979" t="str">
        <f>L1053</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54" s="653" t="str">
        <f t="shared" si="885"/>
        <v xml:space="preserve"> </v>
      </c>
      <c r="N1054" s="653">
        <f t="shared" si="886"/>
        <v>0</v>
      </c>
    </row>
    <row r="1055" spans="1:14" ht="74.099999999999994" customHeight="1">
      <c r="A1055" s="889">
        <v>99308</v>
      </c>
      <c r="B1055" s="723" t="s">
        <v>741</v>
      </c>
      <c r="C1055" s="650" t="s">
        <v>752</v>
      </c>
      <c r="D1055" s="661" t="s">
        <v>3</v>
      </c>
      <c r="E1055" s="650" t="s">
        <v>753</v>
      </c>
      <c r="F1055" s="542" t="s">
        <v>145</v>
      </c>
      <c r="G1055" s="542" t="s">
        <v>701</v>
      </c>
      <c r="H1055" s="245" t="s">
        <v>1825</v>
      </c>
      <c r="I1055" s="661" t="s">
        <v>148</v>
      </c>
      <c r="J1055" s="965" t="s">
        <v>129</v>
      </c>
      <c r="K1055" s="819" t="s">
        <v>1806</v>
      </c>
      <c r="L1055" s="986" t="s">
        <v>2109</v>
      </c>
      <c r="M1055" s="681" t="s">
        <v>1474</v>
      </c>
      <c r="N1055" s="681"/>
    </row>
    <row r="1056" spans="1:14" ht="74.099999999999994" customHeight="1">
      <c r="A1056" s="890">
        <f t="shared" ref="A1056:A1059" si="887">A1055</f>
        <v>99308</v>
      </c>
      <c r="B1056" s="724" t="str">
        <f t="shared" ref="B1056:B1059" si="888">B1055</f>
        <v>Assessments
Health Psychiatric
Evaluation Psychological
testing Other assessments, tests
Medication Review</v>
      </c>
      <c r="C1056" s="637" t="str">
        <f t="shared" ref="C1056:C1059" si="889">C1055</f>
        <v>Subsequent Nursing Facility Care</v>
      </c>
      <c r="D1056" s="652" t="str">
        <f t="shared" ref="D1056:D1059" si="890">D1055</f>
        <v>15 Minutes</v>
      </c>
      <c r="E1056" s="637" t="str">
        <f t="shared" ref="E1056:E1059" si="891">E1055</f>
        <v>Physician (MD or DO), licensed physician’s assistant, clinical nurse specialist, or nurse practitioner under their
scope of practice and under the supervision and delegation of a physician</v>
      </c>
      <c r="F1056" s="543" t="s">
        <v>577</v>
      </c>
      <c r="G1056" s="543" t="s">
        <v>692</v>
      </c>
      <c r="H1056" s="515" t="s">
        <v>1825</v>
      </c>
      <c r="I1056" s="652" t="str">
        <f t="shared" ref="I1056:I1059" si="892">I1055</f>
        <v>Line
Professional</v>
      </c>
      <c r="J1056" s="928" t="str">
        <f t="shared" ref="J1056:J1059" si="893">J1055</f>
        <v>State Plan, Healthy Michigan, EPSDT</v>
      </c>
      <c r="K1056" s="978" t="s">
        <v>1806</v>
      </c>
      <c r="L1056" s="978" t="str">
        <f>L1055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56" s="652" t="str">
        <f t="shared" ref="M1056:M1059" si="894">M1055</f>
        <v xml:space="preserve"> </v>
      </c>
      <c r="N1056" s="652">
        <f t="shared" ref="N1056:N1059" si="895">N1055</f>
        <v>0</v>
      </c>
    </row>
    <row r="1057" spans="1:14" ht="78.599999999999994" customHeight="1">
      <c r="A1057" s="890">
        <f t="shared" si="887"/>
        <v>99308</v>
      </c>
      <c r="B1057" s="724" t="str">
        <f t="shared" si="888"/>
        <v>Assessments
Health Psychiatric
Evaluation Psychological
testing Other assessments, tests
Medication Review</v>
      </c>
      <c r="C1057" s="637" t="str">
        <f t="shared" si="889"/>
        <v>Subsequent Nursing Facility Care</v>
      </c>
      <c r="D1057" s="652" t="str">
        <f t="shared" si="890"/>
        <v>15 Minutes</v>
      </c>
      <c r="E1057" s="637" t="str">
        <f t="shared" si="891"/>
        <v>Physician (MD or DO), licensed physician’s assistant, clinical nurse specialist, or nurse practitioner under their
scope of practice and under the supervision and delegation of a physician</v>
      </c>
      <c r="F1057" s="515" t="s">
        <v>140</v>
      </c>
      <c r="G1057" s="204" t="s">
        <v>703</v>
      </c>
      <c r="H1057" s="515" t="s">
        <v>1825</v>
      </c>
      <c r="I1057" s="652" t="str">
        <f t="shared" si="892"/>
        <v>Line
Professional</v>
      </c>
      <c r="J1057" s="928" t="str">
        <f t="shared" si="893"/>
        <v>State Plan, Healthy Michigan, EPSDT</v>
      </c>
      <c r="K1057" s="978" t="s">
        <v>1806</v>
      </c>
      <c r="L1057" s="978" t="str">
        <f>L1056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57" s="652" t="str">
        <f t="shared" si="894"/>
        <v xml:space="preserve"> </v>
      </c>
      <c r="N1057" s="652">
        <f t="shared" si="895"/>
        <v>0</v>
      </c>
    </row>
    <row r="1058" spans="1:14" ht="78.599999999999994" customHeight="1">
      <c r="A1058" s="890">
        <f t="shared" si="887"/>
        <v>99308</v>
      </c>
      <c r="B1058" s="724" t="str">
        <f t="shared" si="888"/>
        <v>Assessments
Health Psychiatric
Evaluation Psychological
testing Other assessments, tests
Medication Review</v>
      </c>
      <c r="C1058" s="637" t="str">
        <f t="shared" si="889"/>
        <v>Subsequent Nursing Facility Care</v>
      </c>
      <c r="D1058" s="652" t="str">
        <f t="shared" si="890"/>
        <v>15 Minutes</v>
      </c>
      <c r="E1058" s="637" t="str">
        <f t="shared" si="891"/>
        <v>Physician (MD or DO), licensed physician’s assistant, clinical nurse specialist, or nurse practitioner under their
scope of practice and under the supervision and delegation of a physician</v>
      </c>
      <c r="F1058" s="515" t="s">
        <v>665</v>
      </c>
      <c r="G1058" s="204" t="s">
        <v>703</v>
      </c>
      <c r="H1058" s="515" t="s">
        <v>1825</v>
      </c>
      <c r="I1058" s="652" t="str">
        <f t="shared" si="892"/>
        <v>Line
Professional</v>
      </c>
      <c r="J1058" s="928" t="str">
        <f t="shared" si="893"/>
        <v>State Plan, Healthy Michigan, EPSDT</v>
      </c>
      <c r="K1058" s="978" t="s">
        <v>1806</v>
      </c>
      <c r="L1058" s="978" t="str">
        <f>L1057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58" s="652" t="str">
        <f t="shared" si="894"/>
        <v xml:space="preserve"> </v>
      </c>
      <c r="N1058" s="652">
        <f t="shared" si="895"/>
        <v>0</v>
      </c>
    </row>
    <row r="1059" spans="1:14" ht="78.599999999999994" customHeight="1" thickBot="1">
      <c r="A1059" s="891">
        <f t="shared" si="887"/>
        <v>99308</v>
      </c>
      <c r="B1059" s="725" t="str">
        <f t="shared" si="888"/>
        <v>Assessments
Health Psychiatric
Evaluation Psychological
testing Other assessments, tests
Medication Review</v>
      </c>
      <c r="C1059" s="654" t="str">
        <f t="shared" si="889"/>
        <v>Subsequent Nursing Facility Care</v>
      </c>
      <c r="D1059" s="653" t="str">
        <f t="shared" si="890"/>
        <v>15 Minutes</v>
      </c>
      <c r="E1059" s="654" t="str">
        <f t="shared" si="891"/>
        <v>Physician (MD or DO), licensed physician’s assistant, clinical nurse specialist, or nurse practitioner under their
scope of practice and under the supervision and delegation of a physician</v>
      </c>
      <c r="F1059" s="551" t="s">
        <v>149</v>
      </c>
      <c r="G1059" s="551" t="s">
        <v>703</v>
      </c>
      <c r="H1059" s="551" t="s">
        <v>1825</v>
      </c>
      <c r="I1059" s="653" t="str">
        <f t="shared" si="892"/>
        <v>Line
Professional</v>
      </c>
      <c r="J1059" s="929" t="str">
        <f t="shared" si="893"/>
        <v>State Plan, Healthy Michigan, EPSDT</v>
      </c>
      <c r="K1059" s="979" t="s">
        <v>1806</v>
      </c>
      <c r="L1059" s="979" t="str">
        <f>L1058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59" s="653" t="str">
        <f t="shared" si="894"/>
        <v xml:space="preserve"> </v>
      </c>
      <c r="N1059" s="653">
        <f t="shared" si="895"/>
        <v>0</v>
      </c>
    </row>
    <row r="1060" spans="1:14" ht="78.599999999999994" customHeight="1">
      <c r="A1060" s="889">
        <v>99309</v>
      </c>
      <c r="B1060" s="723" t="s">
        <v>741</v>
      </c>
      <c r="C1060" s="650" t="s">
        <v>752</v>
      </c>
      <c r="D1060" s="661" t="s">
        <v>748</v>
      </c>
      <c r="E1060" s="650" t="s">
        <v>753</v>
      </c>
      <c r="F1060" s="542" t="s">
        <v>145</v>
      </c>
      <c r="G1060" s="542" t="s">
        <v>701</v>
      </c>
      <c r="H1060" s="519" t="s">
        <v>1825</v>
      </c>
      <c r="I1060" s="661" t="s">
        <v>148</v>
      </c>
      <c r="J1060" s="965" t="s">
        <v>129</v>
      </c>
      <c r="K1060" s="819" t="s">
        <v>1806</v>
      </c>
      <c r="L1060" s="986" t="s">
        <v>2109</v>
      </c>
      <c r="M1060" s="681" t="s">
        <v>1474</v>
      </c>
      <c r="N1060" s="681"/>
    </row>
    <row r="1061" spans="1:14" ht="78.599999999999994" customHeight="1">
      <c r="A1061" s="890">
        <f t="shared" ref="A1061:A1064" si="896">A1060</f>
        <v>99309</v>
      </c>
      <c r="B1061" s="724" t="str">
        <f t="shared" ref="B1061:B1064" si="897">B1060</f>
        <v>Assessments
Health Psychiatric
Evaluation Psychological
testing Other assessments, tests
Medication Review</v>
      </c>
      <c r="C1061" s="637" t="str">
        <f t="shared" ref="C1061:C1064" si="898">C1060</f>
        <v>Subsequent Nursing Facility Care</v>
      </c>
      <c r="D1061" s="652" t="str">
        <f t="shared" ref="D1061:D1064" si="899">D1060</f>
        <v>25 Minutes</v>
      </c>
      <c r="E1061" s="637" t="str">
        <f t="shared" ref="E1061:E1064" si="900">E1060</f>
        <v>Physician (MD or DO), licensed physician’s assistant, clinical nurse specialist, or nurse practitioner under their
scope of practice and under the supervision and delegation of a physician</v>
      </c>
      <c r="F1061" s="543" t="s">
        <v>577</v>
      </c>
      <c r="G1061" s="543" t="s">
        <v>692</v>
      </c>
      <c r="H1061" s="515" t="s">
        <v>1825</v>
      </c>
      <c r="I1061" s="652" t="str">
        <f t="shared" ref="I1061:I1064" si="901">I1060</f>
        <v>Line
Professional</v>
      </c>
      <c r="J1061" s="928" t="str">
        <f t="shared" ref="J1061:J1064" si="902">J1060</f>
        <v>State Plan, Healthy Michigan, EPSDT</v>
      </c>
      <c r="K1061" s="978" t="s">
        <v>1806</v>
      </c>
      <c r="L1061" s="978" t="str">
        <f>L1060</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61" s="652" t="str">
        <f t="shared" ref="M1061:M1064" si="903">M1060</f>
        <v xml:space="preserve"> </v>
      </c>
      <c r="N1061" s="652">
        <f t="shared" ref="N1061:N1064" si="904">N1060</f>
        <v>0</v>
      </c>
    </row>
    <row r="1062" spans="1:14" ht="69" customHeight="1">
      <c r="A1062" s="890">
        <f t="shared" si="896"/>
        <v>99309</v>
      </c>
      <c r="B1062" s="724" t="str">
        <f t="shared" si="897"/>
        <v>Assessments
Health Psychiatric
Evaluation Psychological
testing Other assessments, tests
Medication Review</v>
      </c>
      <c r="C1062" s="637" t="str">
        <f t="shared" si="898"/>
        <v>Subsequent Nursing Facility Care</v>
      </c>
      <c r="D1062" s="652" t="str">
        <f t="shared" si="899"/>
        <v>25 Minutes</v>
      </c>
      <c r="E1062" s="637" t="str">
        <f t="shared" si="900"/>
        <v>Physician (MD or DO), licensed physician’s assistant, clinical nurse specialist, or nurse practitioner under their
scope of practice and under the supervision and delegation of a physician</v>
      </c>
      <c r="F1062" s="515" t="s">
        <v>140</v>
      </c>
      <c r="G1062" s="204" t="s">
        <v>703</v>
      </c>
      <c r="H1062" s="515" t="s">
        <v>1825</v>
      </c>
      <c r="I1062" s="652" t="str">
        <f t="shared" si="901"/>
        <v>Line
Professional</v>
      </c>
      <c r="J1062" s="928" t="str">
        <f t="shared" si="902"/>
        <v>State Plan, Healthy Michigan, EPSDT</v>
      </c>
      <c r="K1062" s="978" t="s">
        <v>1806</v>
      </c>
      <c r="L1062" s="978" t="str">
        <f>L1061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62" s="652" t="str">
        <f t="shared" si="903"/>
        <v xml:space="preserve"> </v>
      </c>
      <c r="N1062" s="652">
        <f t="shared" si="904"/>
        <v>0</v>
      </c>
    </row>
    <row r="1063" spans="1:14" ht="69" customHeight="1">
      <c r="A1063" s="890">
        <f t="shared" si="896"/>
        <v>99309</v>
      </c>
      <c r="B1063" s="724" t="str">
        <f t="shared" si="897"/>
        <v>Assessments
Health Psychiatric
Evaluation Psychological
testing Other assessments, tests
Medication Review</v>
      </c>
      <c r="C1063" s="637" t="str">
        <f t="shared" si="898"/>
        <v>Subsequent Nursing Facility Care</v>
      </c>
      <c r="D1063" s="652" t="str">
        <f t="shared" si="899"/>
        <v>25 Minutes</v>
      </c>
      <c r="E1063" s="637" t="str">
        <f t="shared" si="900"/>
        <v>Physician (MD or DO), licensed physician’s assistant, clinical nurse specialist, or nurse practitioner under their
scope of practice and under the supervision and delegation of a physician</v>
      </c>
      <c r="F1063" s="515" t="s">
        <v>665</v>
      </c>
      <c r="G1063" s="204" t="s">
        <v>703</v>
      </c>
      <c r="H1063" s="515" t="s">
        <v>1825</v>
      </c>
      <c r="I1063" s="652" t="str">
        <f t="shared" si="901"/>
        <v>Line
Professional</v>
      </c>
      <c r="J1063" s="928" t="str">
        <f t="shared" si="902"/>
        <v>State Plan, Healthy Michigan, EPSDT</v>
      </c>
      <c r="K1063" s="978" t="s">
        <v>1806</v>
      </c>
      <c r="L1063" s="978" t="str">
        <f>L1062</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63" s="652" t="str">
        <f t="shared" si="903"/>
        <v xml:space="preserve"> </v>
      </c>
      <c r="N1063" s="652">
        <f t="shared" si="904"/>
        <v>0</v>
      </c>
    </row>
    <row r="1064" spans="1:14" ht="69" customHeight="1" thickBot="1">
      <c r="A1064" s="891">
        <f t="shared" si="896"/>
        <v>99309</v>
      </c>
      <c r="B1064" s="725" t="str">
        <f t="shared" si="897"/>
        <v>Assessments
Health Psychiatric
Evaluation Psychological
testing Other assessments, tests
Medication Review</v>
      </c>
      <c r="C1064" s="654" t="str">
        <f t="shared" si="898"/>
        <v>Subsequent Nursing Facility Care</v>
      </c>
      <c r="D1064" s="653" t="str">
        <f t="shared" si="899"/>
        <v>25 Minutes</v>
      </c>
      <c r="E1064" s="654" t="str">
        <f t="shared" si="900"/>
        <v>Physician (MD or DO), licensed physician’s assistant, clinical nurse specialist, or nurse practitioner under their
scope of practice and under the supervision and delegation of a physician</v>
      </c>
      <c r="F1064" s="551" t="s">
        <v>149</v>
      </c>
      <c r="G1064" s="551" t="s">
        <v>703</v>
      </c>
      <c r="H1064" s="551" t="s">
        <v>1825</v>
      </c>
      <c r="I1064" s="653" t="str">
        <f t="shared" si="901"/>
        <v>Line
Professional</v>
      </c>
      <c r="J1064" s="929" t="str">
        <f t="shared" si="902"/>
        <v>State Plan, Healthy Michigan, EPSDT</v>
      </c>
      <c r="K1064" s="979" t="s">
        <v>1806</v>
      </c>
      <c r="L1064" s="979" t="str">
        <f>L1063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64" s="653" t="str">
        <f t="shared" si="903"/>
        <v xml:space="preserve"> </v>
      </c>
      <c r="N1064" s="653">
        <f t="shared" si="904"/>
        <v>0</v>
      </c>
    </row>
    <row r="1065" spans="1:14" ht="69" customHeight="1">
      <c r="A1065" s="889">
        <v>99310</v>
      </c>
      <c r="B1065" s="723" t="s">
        <v>741</v>
      </c>
      <c r="C1065" s="650" t="s">
        <v>752</v>
      </c>
      <c r="D1065" s="661" t="s">
        <v>749</v>
      </c>
      <c r="E1065" s="650" t="s">
        <v>753</v>
      </c>
      <c r="F1065" s="542" t="s">
        <v>145</v>
      </c>
      <c r="G1065" s="542" t="s">
        <v>701</v>
      </c>
      <c r="H1065" s="519" t="s">
        <v>1825</v>
      </c>
      <c r="I1065" s="651" t="s">
        <v>148</v>
      </c>
      <c r="J1065" s="965" t="s">
        <v>129</v>
      </c>
      <c r="K1065" s="819" t="s">
        <v>1806</v>
      </c>
      <c r="L1065" s="986" t="s">
        <v>2109</v>
      </c>
      <c r="M1065" s="681" t="s">
        <v>1474</v>
      </c>
      <c r="N1065" s="681"/>
    </row>
    <row r="1066" spans="1:14" ht="69" customHeight="1">
      <c r="A1066" s="890">
        <f t="shared" ref="A1066:A1069" si="905">A1065</f>
        <v>99310</v>
      </c>
      <c r="B1066" s="724" t="str">
        <f t="shared" ref="B1066:B1069" si="906">B1065</f>
        <v>Assessments
Health Psychiatric
Evaluation Psychological
testing Other assessments, tests
Medication Review</v>
      </c>
      <c r="C1066" s="637" t="str">
        <f t="shared" ref="C1066:C1069" si="907">C1065</f>
        <v>Subsequent Nursing Facility Care</v>
      </c>
      <c r="D1066" s="652" t="str">
        <f t="shared" ref="D1066:D1069" si="908">D1065</f>
        <v>35 Minutes</v>
      </c>
      <c r="E1066" s="637" t="str">
        <f t="shared" ref="E1066:E1069" si="909">E1065</f>
        <v>Physician (MD or DO), licensed physician’s assistant, clinical nurse specialist, or nurse practitioner under their
scope of practice and under the supervision and delegation of a physician</v>
      </c>
      <c r="F1066" s="543" t="s">
        <v>577</v>
      </c>
      <c r="G1066" s="543" t="s">
        <v>692</v>
      </c>
      <c r="H1066" s="515" t="s">
        <v>1825</v>
      </c>
      <c r="I1066" s="652" t="str">
        <f t="shared" ref="I1066:I1069" si="910">I1065</f>
        <v>Line
Professional</v>
      </c>
      <c r="J1066" s="928" t="str">
        <f t="shared" ref="J1066:J1069" si="911">J1065</f>
        <v>State Plan, Healthy Michigan, EPSDT</v>
      </c>
      <c r="K1066" s="978" t="s">
        <v>1806</v>
      </c>
      <c r="L1066" s="978" t="str">
        <f>L1065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66" s="652" t="str">
        <f t="shared" ref="M1066:M1069" si="912">M1065</f>
        <v xml:space="preserve"> </v>
      </c>
      <c r="N1066" s="652">
        <f t="shared" ref="N1066:N1069" si="913">N1065</f>
        <v>0</v>
      </c>
    </row>
    <row r="1067" spans="1:14" ht="72" customHeight="1">
      <c r="A1067" s="890">
        <f t="shared" si="905"/>
        <v>99310</v>
      </c>
      <c r="B1067" s="724" t="str">
        <f t="shared" si="906"/>
        <v>Assessments
Health Psychiatric
Evaluation Psychological
testing Other assessments, tests
Medication Review</v>
      </c>
      <c r="C1067" s="637" t="str">
        <f t="shared" si="907"/>
        <v>Subsequent Nursing Facility Care</v>
      </c>
      <c r="D1067" s="652" t="str">
        <f t="shared" si="908"/>
        <v>35 Minutes</v>
      </c>
      <c r="E1067" s="637" t="str">
        <f t="shared" si="909"/>
        <v>Physician (MD or DO), licensed physician’s assistant, clinical nurse specialist, or nurse practitioner under their
scope of practice and under the supervision and delegation of a physician</v>
      </c>
      <c r="F1067" s="515" t="s">
        <v>140</v>
      </c>
      <c r="G1067" s="204" t="s">
        <v>703</v>
      </c>
      <c r="H1067" s="515" t="s">
        <v>1825</v>
      </c>
      <c r="I1067" s="652" t="str">
        <f t="shared" si="910"/>
        <v>Line
Professional</v>
      </c>
      <c r="J1067" s="928" t="str">
        <f t="shared" si="911"/>
        <v>State Plan, Healthy Michigan, EPSDT</v>
      </c>
      <c r="K1067" s="978" t="s">
        <v>1806</v>
      </c>
      <c r="L1067" s="978" t="str">
        <f>L1066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67" s="652" t="str">
        <f t="shared" si="912"/>
        <v xml:space="preserve"> </v>
      </c>
      <c r="N1067" s="652">
        <f t="shared" si="913"/>
        <v>0</v>
      </c>
    </row>
    <row r="1068" spans="1:14" ht="72" customHeight="1">
      <c r="A1068" s="890">
        <f t="shared" si="905"/>
        <v>99310</v>
      </c>
      <c r="B1068" s="724" t="str">
        <f t="shared" si="906"/>
        <v>Assessments
Health Psychiatric
Evaluation Psychological
testing Other assessments, tests
Medication Review</v>
      </c>
      <c r="C1068" s="637" t="str">
        <f t="shared" si="907"/>
        <v>Subsequent Nursing Facility Care</v>
      </c>
      <c r="D1068" s="652" t="str">
        <f t="shared" si="908"/>
        <v>35 Minutes</v>
      </c>
      <c r="E1068" s="637" t="str">
        <f t="shared" si="909"/>
        <v>Physician (MD or DO), licensed physician’s assistant, clinical nurse specialist, or nurse practitioner under their
scope of practice and under the supervision and delegation of a physician</v>
      </c>
      <c r="F1068" s="515" t="s">
        <v>665</v>
      </c>
      <c r="G1068" s="204" t="s">
        <v>703</v>
      </c>
      <c r="H1068" s="515" t="s">
        <v>1825</v>
      </c>
      <c r="I1068" s="652" t="str">
        <f t="shared" si="910"/>
        <v>Line
Professional</v>
      </c>
      <c r="J1068" s="928" t="str">
        <f t="shared" si="911"/>
        <v>State Plan, Healthy Michigan, EPSDT</v>
      </c>
      <c r="K1068" s="978" t="s">
        <v>1806</v>
      </c>
      <c r="L1068" s="978" t="str">
        <f>L1067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68" s="652" t="str">
        <f t="shared" si="912"/>
        <v xml:space="preserve"> </v>
      </c>
      <c r="N1068" s="652">
        <f t="shared" si="913"/>
        <v>0</v>
      </c>
    </row>
    <row r="1069" spans="1:14" ht="72" customHeight="1" thickBot="1">
      <c r="A1069" s="891">
        <f t="shared" si="905"/>
        <v>99310</v>
      </c>
      <c r="B1069" s="725" t="str">
        <f t="shared" si="906"/>
        <v>Assessments
Health Psychiatric
Evaluation Psychological
testing Other assessments, tests
Medication Review</v>
      </c>
      <c r="C1069" s="654" t="str">
        <f t="shared" si="907"/>
        <v>Subsequent Nursing Facility Care</v>
      </c>
      <c r="D1069" s="653" t="str">
        <f t="shared" si="908"/>
        <v>35 Minutes</v>
      </c>
      <c r="E1069" s="654" t="str">
        <f t="shared" si="909"/>
        <v>Physician (MD or DO), licensed physician’s assistant, clinical nurse specialist, or nurse practitioner under their
scope of practice and under the supervision and delegation of a physician</v>
      </c>
      <c r="F1069" s="551" t="s">
        <v>149</v>
      </c>
      <c r="G1069" s="551" t="s">
        <v>703</v>
      </c>
      <c r="H1069" s="551" t="s">
        <v>1825</v>
      </c>
      <c r="I1069" s="653" t="str">
        <f t="shared" si="910"/>
        <v>Line
Professional</v>
      </c>
      <c r="J1069" s="929" t="str">
        <f t="shared" si="911"/>
        <v>State Plan, Healthy Michigan, EPSDT</v>
      </c>
      <c r="K1069" s="979" t="s">
        <v>1806</v>
      </c>
      <c r="L1069" s="979" t="str">
        <f>L1068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69" s="653" t="str">
        <f t="shared" si="912"/>
        <v xml:space="preserve"> </v>
      </c>
      <c r="N1069" s="653">
        <f t="shared" si="913"/>
        <v>0</v>
      </c>
    </row>
    <row r="1070" spans="1:14" ht="72" customHeight="1">
      <c r="A1070" s="889">
        <v>99324</v>
      </c>
      <c r="B1070" s="723" t="s">
        <v>741</v>
      </c>
      <c r="C1070" s="650" t="s">
        <v>754</v>
      </c>
      <c r="D1070" s="651" t="s">
        <v>2183</v>
      </c>
      <c r="E1070" s="650" t="s">
        <v>753</v>
      </c>
      <c r="F1070" s="542" t="s">
        <v>145</v>
      </c>
      <c r="G1070" s="542" t="s">
        <v>701</v>
      </c>
      <c r="H1070" s="519" t="s">
        <v>1825</v>
      </c>
      <c r="I1070" s="661" t="s">
        <v>148</v>
      </c>
      <c r="J1070" s="965" t="s">
        <v>129</v>
      </c>
      <c r="K1070" s="819" t="s">
        <v>1806</v>
      </c>
      <c r="L1070" s="986" t="s">
        <v>2109</v>
      </c>
      <c r="M1070" s="681" t="s">
        <v>1474</v>
      </c>
      <c r="N1070" s="681" t="s">
        <v>1474</v>
      </c>
    </row>
    <row r="1071" spans="1:14" ht="72" customHeight="1">
      <c r="A1071" s="890">
        <f t="shared" ref="A1071:A1074" si="914">A1070</f>
        <v>99324</v>
      </c>
      <c r="B1071" s="724" t="str">
        <f t="shared" ref="B1071:B1074" si="915">B1070</f>
        <v>Assessments
Health Psychiatric
Evaluation Psychological
testing Other assessments, tests
Medication Review</v>
      </c>
      <c r="C1071" s="637" t="str">
        <f t="shared" ref="C1071:C1074" si="916">C1070</f>
        <v>Domiciliary Care, Rest Home, Assisted Living Visits - New Patient</v>
      </c>
      <c r="D1071" s="652" t="str">
        <f t="shared" ref="D1071:D1074" si="917">D1070</f>
        <v>20 Minutes
1/day</v>
      </c>
      <c r="E1071" s="637" t="str">
        <f t="shared" ref="E1071:E1074" si="918">E1070</f>
        <v>Physician (MD or DO), licensed physician’s assistant, clinical nurse specialist, or nurse practitioner under their
scope of practice and under the supervision and delegation of a physician</v>
      </c>
      <c r="F1071" s="543" t="s">
        <v>577</v>
      </c>
      <c r="G1071" s="543" t="s">
        <v>692</v>
      </c>
      <c r="H1071" s="515" t="s">
        <v>1825</v>
      </c>
      <c r="I1071" s="652" t="str">
        <f t="shared" ref="I1071:I1074" si="919">I1070</f>
        <v>Line
Professional</v>
      </c>
      <c r="J1071" s="928" t="str">
        <f t="shared" ref="J1071:J1074" si="920">J1070</f>
        <v>State Plan, Healthy Michigan, EPSDT</v>
      </c>
      <c r="K1071" s="978" t="s">
        <v>1806</v>
      </c>
      <c r="L1071" s="978" t="str">
        <f>L1070</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71" s="652" t="str">
        <f t="shared" ref="M1071:M1074" si="921">M1070</f>
        <v xml:space="preserve"> </v>
      </c>
      <c r="N1071" s="652" t="str">
        <f t="shared" ref="N1071:N1074" si="922">N1070</f>
        <v xml:space="preserve"> </v>
      </c>
    </row>
    <row r="1072" spans="1:14" ht="74.099999999999994" customHeight="1">
      <c r="A1072" s="890">
        <f t="shared" si="914"/>
        <v>99324</v>
      </c>
      <c r="B1072" s="724" t="str">
        <f t="shared" si="915"/>
        <v>Assessments
Health Psychiatric
Evaluation Psychological
testing Other assessments, tests
Medication Review</v>
      </c>
      <c r="C1072" s="637" t="str">
        <f t="shared" si="916"/>
        <v>Domiciliary Care, Rest Home, Assisted Living Visits - New Patient</v>
      </c>
      <c r="D1072" s="652" t="str">
        <f t="shared" si="917"/>
        <v>20 Minutes
1/day</v>
      </c>
      <c r="E1072" s="637" t="str">
        <f t="shared" si="918"/>
        <v>Physician (MD or DO), licensed physician’s assistant, clinical nurse specialist, or nurse practitioner under their
scope of practice and under the supervision and delegation of a physician</v>
      </c>
      <c r="F1072" s="515" t="s">
        <v>140</v>
      </c>
      <c r="G1072" s="204" t="s">
        <v>703</v>
      </c>
      <c r="H1072" s="515" t="s">
        <v>1825</v>
      </c>
      <c r="I1072" s="652" t="str">
        <f t="shared" si="919"/>
        <v>Line
Professional</v>
      </c>
      <c r="J1072" s="928" t="str">
        <f t="shared" si="920"/>
        <v>State Plan, Healthy Michigan, EPSDT</v>
      </c>
      <c r="K1072" s="978" t="s">
        <v>1806</v>
      </c>
      <c r="L1072" s="978" t="str">
        <f>L1071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72" s="652" t="str">
        <f t="shared" si="921"/>
        <v xml:space="preserve"> </v>
      </c>
      <c r="N1072" s="652" t="str">
        <f t="shared" si="922"/>
        <v xml:space="preserve"> </v>
      </c>
    </row>
    <row r="1073" spans="1:14" ht="74.099999999999994" customHeight="1">
      <c r="A1073" s="890">
        <f t="shared" si="914"/>
        <v>99324</v>
      </c>
      <c r="B1073" s="724" t="str">
        <f t="shared" si="915"/>
        <v>Assessments
Health Psychiatric
Evaluation Psychological
testing Other assessments, tests
Medication Review</v>
      </c>
      <c r="C1073" s="637" t="str">
        <f t="shared" si="916"/>
        <v>Domiciliary Care, Rest Home, Assisted Living Visits - New Patient</v>
      </c>
      <c r="D1073" s="652" t="str">
        <f t="shared" si="917"/>
        <v>20 Minutes
1/day</v>
      </c>
      <c r="E1073" s="637" t="str">
        <f t="shared" si="918"/>
        <v>Physician (MD or DO), licensed physician’s assistant, clinical nurse specialist, or nurse practitioner under their
scope of practice and under the supervision and delegation of a physician</v>
      </c>
      <c r="F1073" s="515" t="s">
        <v>665</v>
      </c>
      <c r="G1073" s="204" t="s">
        <v>703</v>
      </c>
      <c r="H1073" s="515" t="s">
        <v>1825</v>
      </c>
      <c r="I1073" s="652" t="str">
        <f t="shared" si="919"/>
        <v>Line
Professional</v>
      </c>
      <c r="J1073" s="928" t="str">
        <f t="shared" si="920"/>
        <v>State Plan, Healthy Michigan, EPSDT</v>
      </c>
      <c r="K1073" s="978" t="s">
        <v>1806</v>
      </c>
      <c r="L1073" s="978" t="str">
        <f>L1072</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73" s="652" t="str">
        <f t="shared" si="921"/>
        <v xml:space="preserve"> </v>
      </c>
      <c r="N1073" s="652" t="str">
        <f t="shared" si="922"/>
        <v xml:space="preserve"> </v>
      </c>
    </row>
    <row r="1074" spans="1:14" ht="74.099999999999994" customHeight="1" thickBot="1">
      <c r="A1074" s="891">
        <f t="shared" si="914"/>
        <v>99324</v>
      </c>
      <c r="B1074" s="725" t="str">
        <f t="shared" si="915"/>
        <v>Assessments
Health Psychiatric
Evaluation Psychological
testing Other assessments, tests
Medication Review</v>
      </c>
      <c r="C1074" s="654" t="str">
        <f t="shared" si="916"/>
        <v>Domiciliary Care, Rest Home, Assisted Living Visits - New Patient</v>
      </c>
      <c r="D1074" s="653" t="str">
        <f t="shared" si="917"/>
        <v>20 Minutes
1/day</v>
      </c>
      <c r="E1074" s="654" t="str">
        <f t="shared" si="918"/>
        <v>Physician (MD or DO), licensed physician’s assistant, clinical nurse specialist, or nurse practitioner under their
scope of practice and under the supervision and delegation of a physician</v>
      </c>
      <c r="F1074" s="551" t="s">
        <v>149</v>
      </c>
      <c r="G1074" s="551" t="s">
        <v>703</v>
      </c>
      <c r="H1074" s="551" t="s">
        <v>1825</v>
      </c>
      <c r="I1074" s="653" t="str">
        <f t="shared" si="919"/>
        <v>Line
Professional</v>
      </c>
      <c r="J1074" s="929" t="str">
        <f t="shared" si="920"/>
        <v>State Plan, Healthy Michigan, EPSDT</v>
      </c>
      <c r="K1074" s="979" t="s">
        <v>1806</v>
      </c>
      <c r="L1074" s="979" t="str">
        <f>L1073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74" s="653" t="str">
        <f t="shared" si="921"/>
        <v xml:space="preserve"> </v>
      </c>
      <c r="N1074" s="653" t="str">
        <f t="shared" si="922"/>
        <v xml:space="preserve"> </v>
      </c>
    </row>
    <row r="1075" spans="1:14" ht="74.099999999999994" customHeight="1">
      <c r="A1075" s="890">
        <v>99325</v>
      </c>
      <c r="B1075" s="723" t="s">
        <v>741</v>
      </c>
      <c r="C1075" s="650" t="s">
        <v>754</v>
      </c>
      <c r="D1075" s="651" t="s">
        <v>2184</v>
      </c>
      <c r="E1075" s="650" t="s">
        <v>753</v>
      </c>
      <c r="F1075" s="542" t="s">
        <v>145</v>
      </c>
      <c r="G1075" s="542" t="s">
        <v>701</v>
      </c>
      <c r="H1075" s="519" t="s">
        <v>1825</v>
      </c>
      <c r="I1075" s="661" t="s">
        <v>148</v>
      </c>
      <c r="J1075" s="965" t="s">
        <v>129</v>
      </c>
      <c r="K1075" s="819" t="s">
        <v>1806</v>
      </c>
      <c r="L1075" s="986" t="s">
        <v>2109</v>
      </c>
      <c r="M1075" s="784" t="s">
        <v>1474</v>
      </c>
      <c r="N1075" s="784" t="s">
        <v>1474</v>
      </c>
    </row>
    <row r="1076" spans="1:14" ht="74.099999999999994" customHeight="1">
      <c r="A1076" s="890">
        <f t="shared" ref="A1076:A1079" si="923">A1075</f>
        <v>99325</v>
      </c>
      <c r="B1076" s="724" t="str">
        <f t="shared" ref="B1076:B1079" si="924">B1075</f>
        <v>Assessments
Health Psychiatric
Evaluation Psychological
testing Other assessments, tests
Medication Review</v>
      </c>
      <c r="C1076" s="637" t="str">
        <f t="shared" ref="C1076:C1079" si="925">C1075</f>
        <v>Domiciliary Care, Rest Home, Assisted Living Visits - New Patient</v>
      </c>
      <c r="D1076" s="652" t="str">
        <f t="shared" ref="D1076:D1079" si="926">D1075</f>
        <v>30 Minutes
1/day</v>
      </c>
      <c r="E1076" s="637" t="str">
        <f t="shared" ref="E1076:E1079" si="927">E1075</f>
        <v>Physician (MD or DO), licensed physician’s assistant, clinical nurse specialist, or nurse practitioner under their
scope of practice and under the supervision and delegation of a physician</v>
      </c>
      <c r="F1076" s="543" t="s">
        <v>577</v>
      </c>
      <c r="G1076" s="543" t="s">
        <v>692</v>
      </c>
      <c r="H1076" s="515" t="s">
        <v>1825</v>
      </c>
      <c r="I1076" s="652" t="str">
        <f t="shared" ref="I1076:I1079" si="928">I1075</f>
        <v>Line
Professional</v>
      </c>
      <c r="J1076" s="928" t="str">
        <f t="shared" ref="J1076:J1079" si="929">J1075</f>
        <v>State Plan, Healthy Michigan, EPSDT</v>
      </c>
      <c r="K1076" s="978" t="s">
        <v>1806</v>
      </c>
      <c r="L1076" s="978" t="str">
        <f>L1075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76" s="652" t="str">
        <f t="shared" ref="M1076:M1079" si="930">M1075</f>
        <v xml:space="preserve"> </v>
      </c>
      <c r="N1076" s="652" t="str">
        <f t="shared" ref="N1076:N1079" si="931">N1075</f>
        <v xml:space="preserve"> </v>
      </c>
    </row>
    <row r="1077" spans="1:14" ht="69" customHeight="1">
      <c r="A1077" s="890">
        <f t="shared" si="923"/>
        <v>99325</v>
      </c>
      <c r="B1077" s="724" t="str">
        <f t="shared" si="924"/>
        <v>Assessments
Health Psychiatric
Evaluation Psychological
testing Other assessments, tests
Medication Review</v>
      </c>
      <c r="C1077" s="637" t="str">
        <f t="shared" si="925"/>
        <v>Domiciliary Care, Rest Home, Assisted Living Visits - New Patient</v>
      </c>
      <c r="D1077" s="652" t="str">
        <f t="shared" si="926"/>
        <v>30 Minutes
1/day</v>
      </c>
      <c r="E1077" s="637" t="str">
        <f t="shared" si="927"/>
        <v>Physician (MD or DO), licensed physician’s assistant, clinical nurse specialist, or nurse practitioner under their
scope of practice and under the supervision and delegation of a physician</v>
      </c>
      <c r="F1077" s="515" t="s">
        <v>140</v>
      </c>
      <c r="G1077" s="204" t="s">
        <v>703</v>
      </c>
      <c r="H1077" s="515" t="s">
        <v>1825</v>
      </c>
      <c r="I1077" s="652" t="str">
        <f t="shared" si="928"/>
        <v>Line
Professional</v>
      </c>
      <c r="J1077" s="928" t="str">
        <f t="shared" si="929"/>
        <v>State Plan, Healthy Michigan, EPSDT</v>
      </c>
      <c r="K1077" s="978" t="s">
        <v>1806</v>
      </c>
      <c r="L1077" s="978" t="str">
        <f>L1076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77" s="652" t="str">
        <f t="shared" si="930"/>
        <v xml:space="preserve"> </v>
      </c>
      <c r="N1077" s="652" t="str">
        <f t="shared" si="931"/>
        <v xml:space="preserve"> </v>
      </c>
    </row>
    <row r="1078" spans="1:14" ht="69" customHeight="1">
      <c r="A1078" s="890">
        <f t="shared" si="923"/>
        <v>99325</v>
      </c>
      <c r="B1078" s="724" t="str">
        <f t="shared" si="924"/>
        <v>Assessments
Health Psychiatric
Evaluation Psychological
testing Other assessments, tests
Medication Review</v>
      </c>
      <c r="C1078" s="637" t="str">
        <f t="shared" si="925"/>
        <v>Domiciliary Care, Rest Home, Assisted Living Visits - New Patient</v>
      </c>
      <c r="D1078" s="652" t="str">
        <f t="shared" si="926"/>
        <v>30 Minutes
1/day</v>
      </c>
      <c r="E1078" s="637" t="str">
        <f t="shared" si="927"/>
        <v>Physician (MD or DO), licensed physician’s assistant, clinical nurse specialist, or nurse practitioner under their
scope of practice and under the supervision and delegation of a physician</v>
      </c>
      <c r="F1078" s="515" t="s">
        <v>665</v>
      </c>
      <c r="G1078" s="204" t="s">
        <v>703</v>
      </c>
      <c r="H1078" s="515" t="s">
        <v>1825</v>
      </c>
      <c r="I1078" s="652" t="str">
        <f t="shared" si="928"/>
        <v>Line
Professional</v>
      </c>
      <c r="J1078" s="928" t="str">
        <f t="shared" si="929"/>
        <v>State Plan, Healthy Michigan, EPSDT</v>
      </c>
      <c r="K1078" s="978" t="s">
        <v>1806</v>
      </c>
      <c r="L1078" s="978" t="str">
        <f>L1077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78" s="652" t="str">
        <f t="shared" si="930"/>
        <v xml:space="preserve"> </v>
      </c>
      <c r="N1078" s="652" t="str">
        <f t="shared" si="931"/>
        <v xml:space="preserve"> </v>
      </c>
    </row>
    <row r="1079" spans="1:14" ht="69" customHeight="1" thickBot="1">
      <c r="A1079" s="891">
        <f t="shared" si="923"/>
        <v>99325</v>
      </c>
      <c r="B1079" s="725" t="str">
        <f t="shared" si="924"/>
        <v>Assessments
Health Psychiatric
Evaluation Psychological
testing Other assessments, tests
Medication Review</v>
      </c>
      <c r="C1079" s="654" t="str">
        <f t="shared" si="925"/>
        <v>Domiciliary Care, Rest Home, Assisted Living Visits - New Patient</v>
      </c>
      <c r="D1079" s="653" t="str">
        <f t="shared" si="926"/>
        <v>30 Minutes
1/day</v>
      </c>
      <c r="E1079" s="654" t="str">
        <f t="shared" si="927"/>
        <v>Physician (MD or DO), licensed physician’s assistant, clinical nurse specialist, or nurse practitioner under their
scope of practice and under the supervision and delegation of a physician</v>
      </c>
      <c r="F1079" s="551" t="s">
        <v>149</v>
      </c>
      <c r="G1079" s="551" t="s">
        <v>703</v>
      </c>
      <c r="H1079" s="551" t="s">
        <v>1825</v>
      </c>
      <c r="I1079" s="653" t="str">
        <f t="shared" si="928"/>
        <v>Line
Professional</v>
      </c>
      <c r="J1079" s="929" t="str">
        <f t="shared" si="929"/>
        <v>State Plan, Healthy Michigan, EPSDT</v>
      </c>
      <c r="K1079" s="979" t="s">
        <v>1806</v>
      </c>
      <c r="L1079" s="979" t="str">
        <f>L1078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79" s="653" t="str">
        <f t="shared" si="930"/>
        <v xml:space="preserve"> </v>
      </c>
      <c r="N1079" s="653" t="str">
        <f t="shared" si="931"/>
        <v xml:space="preserve"> </v>
      </c>
    </row>
    <row r="1080" spans="1:14" ht="69" customHeight="1">
      <c r="A1080" s="890">
        <v>99326</v>
      </c>
      <c r="B1080" s="723" t="s">
        <v>741</v>
      </c>
      <c r="C1080" s="650" t="s">
        <v>754</v>
      </c>
      <c r="D1080" s="651" t="s">
        <v>2185</v>
      </c>
      <c r="E1080" s="650" t="s">
        <v>753</v>
      </c>
      <c r="F1080" s="542" t="s">
        <v>145</v>
      </c>
      <c r="G1080" s="542" t="s">
        <v>701</v>
      </c>
      <c r="H1080" s="519" t="s">
        <v>1825</v>
      </c>
      <c r="I1080" s="661" t="s">
        <v>148</v>
      </c>
      <c r="J1080" s="965" t="s">
        <v>129</v>
      </c>
      <c r="K1080" s="819" t="s">
        <v>1806</v>
      </c>
      <c r="L1080" s="986" t="s">
        <v>2109</v>
      </c>
      <c r="M1080" s="784" t="s">
        <v>1474</v>
      </c>
      <c r="N1080" s="784" t="s">
        <v>1474</v>
      </c>
    </row>
    <row r="1081" spans="1:14" ht="69" customHeight="1">
      <c r="A1081" s="890">
        <f t="shared" ref="A1081:A1084" si="932">A1080</f>
        <v>99326</v>
      </c>
      <c r="B1081" s="724" t="str">
        <f t="shared" ref="B1081:B1084" si="933">B1080</f>
        <v>Assessments
Health Psychiatric
Evaluation Psychological
testing Other assessments, tests
Medication Review</v>
      </c>
      <c r="C1081" s="637" t="str">
        <f t="shared" ref="C1081:C1084" si="934">C1080</f>
        <v>Domiciliary Care, Rest Home, Assisted Living Visits - New Patient</v>
      </c>
      <c r="D1081" s="652" t="str">
        <f t="shared" ref="D1081:D1084" si="935">D1080</f>
        <v>45 Minutes
1/day</v>
      </c>
      <c r="E1081" s="637" t="str">
        <f t="shared" ref="E1081:E1084" si="936">E1080</f>
        <v>Physician (MD or DO), licensed physician’s assistant, clinical nurse specialist, or nurse practitioner under their
scope of practice and under the supervision and delegation of a physician</v>
      </c>
      <c r="F1081" s="543" t="s">
        <v>577</v>
      </c>
      <c r="G1081" s="543" t="s">
        <v>692</v>
      </c>
      <c r="H1081" s="515" t="s">
        <v>1825</v>
      </c>
      <c r="I1081" s="652" t="str">
        <f t="shared" ref="I1081:I1084" si="937">I1080</f>
        <v>Line
Professional</v>
      </c>
      <c r="J1081" s="928" t="str">
        <f t="shared" ref="J1081:J1084" si="938">J1080</f>
        <v>State Plan, Healthy Michigan, EPSDT</v>
      </c>
      <c r="K1081" s="978" t="s">
        <v>1806</v>
      </c>
      <c r="L1081" s="978" t="str">
        <f>L1080</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81" s="652" t="str">
        <f t="shared" ref="M1081:M1084" si="939">M1080</f>
        <v xml:space="preserve"> </v>
      </c>
      <c r="N1081" s="652" t="str">
        <f t="shared" ref="N1081:N1084" si="940">N1080</f>
        <v xml:space="preserve"> </v>
      </c>
    </row>
    <row r="1082" spans="1:14" ht="72" customHeight="1">
      <c r="A1082" s="890">
        <f t="shared" si="932"/>
        <v>99326</v>
      </c>
      <c r="B1082" s="724" t="str">
        <f t="shared" si="933"/>
        <v>Assessments
Health Psychiatric
Evaluation Psychological
testing Other assessments, tests
Medication Review</v>
      </c>
      <c r="C1082" s="637" t="str">
        <f t="shared" si="934"/>
        <v>Domiciliary Care, Rest Home, Assisted Living Visits - New Patient</v>
      </c>
      <c r="D1082" s="652" t="str">
        <f t="shared" si="935"/>
        <v>45 Minutes
1/day</v>
      </c>
      <c r="E1082" s="637" t="str">
        <f t="shared" si="936"/>
        <v>Physician (MD or DO), licensed physician’s assistant, clinical nurse specialist, or nurse practitioner under their
scope of practice and under the supervision and delegation of a physician</v>
      </c>
      <c r="F1082" s="515" t="s">
        <v>140</v>
      </c>
      <c r="G1082" s="204" t="s">
        <v>703</v>
      </c>
      <c r="H1082" s="515" t="s">
        <v>1825</v>
      </c>
      <c r="I1082" s="652" t="str">
        <f t="shared" si="937"/>
        <v>Line
Professional</v>
      </c>
      <c r="J1082" s="928" t="str">
        <f t="shared" si="938"/>
        <v>State Plan, Healthy Michigan, EPSDT</v>
      </c>
      <c r="K1082" s="978" t="s">
        <v>1806</v>
      </c>
      <c r="L1082" s="978" t="str">
        <f>L1081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82" s="652" t="str">
        <f t="shared" si="939"/>
        <v xml:space="preserve"> </v>
      </c>
      <c r="N1082" s="652" t="str">
        <f t="shared" si="940"/>
        <v xml:space="preserve"> </v>
      </c>
    </row>
    <row r="1083" spans="1:14" ht="72" customHeight="1">
      <c r="A1083" s="890">
        <f t="shared" si="932"/>
        <v>99326</v>
      </c>
      <c r="B1083" s="724" t="str">
        <f t="shared" si="933"/>
        <v>Assessments
Health Psychiatric
Evaluation Psychological
testing Other assessments, tests
Medication Review</v>
      </c>
      <c r="C1083" s="637" t="str">
        <f t="shared" si="934"/>
        <v>Domiciliary Care, Rest Home, Assisted Living Visits - New Patient</v>
      </c>
      <c r="D1083" s="652" t="str">
        <f t="shared" si="935"/>
        <v>45 Minutes
1/day</v>
      </c>
      <c r="E1083" s="637" t="str">
        <f t="shared" si="936"/>
        <v>Physician (MD or DO), licensed physician’s assistant, clinical nurse specialist, or nurse practitioner under their
scope of practice and under the supervision and delegation of a physician</v>
      </c>
      <c r="F1083" s="515" t="s">
        <v>665</v>
      </c>
      <c r="G1083" s="204" t="s">
        <v>703</v>
      </c>
      <c r="H1083" s="515" t="s">
        <v>1825</v>
      </c>
      <c r="I1083" s="652" t="str">
        <f t="shared" si="937"/>
        <v>Line
Professional</v>
      </c>
      <c r="J1083" s="928" t="str">
        <f t="shared" si="938"/>
        <v>State Plan, Healthy Michigan, EPSDT</v>
      </c>
      <c r="K1083" s="978" t="s">
        <v>1806</v>
      </c>
      <c r="L1083" s="978" t="str">
        <f>L1082</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83" s="652" t="str">
        <f t="shared" si="939"/>
        <v xml:space="preserve"> </v>
      </c>
      <c r="N1083" s="652" t="str">
        <f t="shared" si="940"/>
        <v xml:space="preserve"> </v>
      </c>
    </row>
    <row r="1084" spans="1:14" ht="72" customHeight="1" thickBot="1">
      <c r="A1084" s="891">
        <f t="shared" si="932"/>
        <v>99326</v>
      </c>
      <c r="B1084" s="725" t="str">
        <f t="shared" si="933"/>
        <v>Assessments
Health Psychiatric
Evaluation Psychological
testing Other assessments, tests
Medication Review</v>
      </c>
      <c r="C1084" s="654" t="str">
        <f t="shared" si="934"/>
        <v>Domiciliary Care, Rest Home, Assisted Living Visits - New Patient</v>
      </c>
      <c r="D1084" s="653" t="str">
        <f t="shared" si="935"/>
        <v>45 Minutes
1/day</v>
      </c>
      <c r="E1084" s="654" t="str">
        <f t="shared" si="936"/>
        <v>Physician (MD or DO), licensed physician’s assistant, clinical nurse specialist, or nurse practitioner under their
scope of practice and under the supervision and delegation of a physician</v>
      </c>
      <c r="F1084" s="551" t="s">
        <v>149</v>
      </c>
      <c r="G1084" s="551" t="s">
        <v>703</v>
      </c>
      <c r="H1084" s="551" t="s">
        <v>1825</v>
      </c>
      <c r="I1084" s="653" t="str">
        <f t="shared" si="937"/>
        <v>Line
Professional</v>
      </c>
      <c r="J1084" s="929" t="str">
        <f t="shared" si="938"/>
        <v>State Plan, Healthy Michigan, EPSDT</v>
      </c>
      <c r="K1084" s="979" t="s">
        <v>1806</v>
      </c>
      <c r="L1084" s="979" t="str">
        <f>L1083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84" s="653" t="str">
        <f t="shared" si="939"/>
        <v xml:space="preserve"> </v>
      </c>
      <c r="N1084" s="653" t="str">
        <f t="shared" si="940"/>
        <v xml:space="preserve"> </v>
      </c>
    </row>
    <row r="1085" spans="1:14" ht="72" customHeight="1">
      <c r="A1085" s="890">
        <v>99327</v>
      </c>
      <c r="B1085" s="723" t="s">
        <v>741</v>
      </c>
      <c r="C1085" s="650" t="s">
        <v>754</v>
      </c>
      <c r="D1085" s="651" t="s">
        <v>2186</v>
      </c>
      <c r="E1085" s="650" t="s">
        <v>753</v>
      </c>
      <c r="F1085" s="542" t="s">
        <v>145</v>
      </c>
      <c r="G1085" s="542" t="s">
        <v>701</v>
      </c>
      <c r="H1085" s="519" t="s">
        <v>1825</v>
      </c>
      <c r="I1085" s="661" t="s">
        <v>148</v>
      </c>
      <c r="J1085" s="965" t="s">
        <v>129</v>
      </c>
      <c r="K1085" s="819" t="s">
        <v>1806</v>
      </c>
      <c r="L1085" s="986" t="s">
        <v>2109</v>
      </c>
      <c r="M1085" s="784" t="s">
        <v>1474</v>
      </c>
      <c r="N1085" s="784" t="s">
        <v>1474</v>
      </c>
    </row>
    <row r="1086" spans="1:14" ht="72" customHeight="1">
      <c r="A1086" s="890">
        <f t="shared" ref="A1086:A1089" si="941">A1085</f>
        <v>99327</v>
      </c>
      <c r="B1086" s="724" t="str">
        <f t="shared" ref="B1086:B1089" si="942">B1085</f>
        <v>Assessments
Health Psychiatric
Evaluation Psychological
testing Other assessments, tests
Medication Review</v>
      </c>
      <c r="C1086" s="637" t="str">
        <f t="shared" ref="C1086:C1089" si="943">C1085</f>
        <v>Domiciliary Care, Rest Home, Assisted Living Visits - New Patient</v>
      </c>
      <c r="D1086" s="652" t="str">
        <f t="shared" ref="D1086:D1089" si="944">D1085</f>
        <v>60 minutes
1/day</v>
      </c>
      <c r="E1086" s="637" t="str">
        <f t="shared" ref="E1086:E1089" si="945">E1085</f>
        <v>Physician (MD or DO), licensed physician’s assistant, clinical nurse specialist, or nurse practitioner under their
scope of practice and under the supervision and delegation of a physician</v>
      </c>
      <c r="F1086" s="543" t="s">
        <v>577</v>
      </c>
      <c r="G1086" s="543" t="s">
        <v>692</v>
      </c>
      <c r="H1086" s="515" t="s">
        <v>1825</v>
      </c>
      <c r="I1086" s="652" t="str">
        <f t="shared" ref="I1086:I1089" si="946">I1085</f>
        <v>Line
Professional</v>
      </c>
      <c r="J1086" s="928" t="str">
        <f t="shared" ref="J1086:J1089" si="947">J1085</f>
        <v>State Plan, Healthy Michigan, EPSDT</v>
      </c>
      <c r="K1086" s="978" t="s">
        <v>1806</v>
      </c>
      <c r="L1086" s="978" t="str">
        <f>L1085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86" s="652" t="str">
        <f t="shared" ref="M1086:M1089" si="948">M1085</f>
        <v xml:space="preserve"> </v>
      </c>
      <c r="N1086" s="652" t="str">
        <f t="shared" ref="N1086:N1089" si="949">N1085</f>
        <v xml:space="preserve"> </v>
      </c>
    </row>
    <row r="1087" spans="1:14" ht="72.599999999999994" customHeight="1">
      <c r="A1087" s="890">
        <f t="shared" si="941"/>
        <v>99327</v>
      </c>
      <c r="B1087" s="724" t="str">
        <f t="shared" si="942"/>
        <v>Assessments
Health Psychiatric
Evaluation Psychological
testing Other assessments, tests
Medication Review</v>
      </c>
      <c r="C1087" s="637" t="str">
        <f t="shared" si="943"/>
        <v>Domiciliary Care, Rest Home, Assisted Living Visits - New Patient</v>
      </c>
      <c r="D1087" s="652" t="str">
        <f t="shared" si="944"/>
        <v>60 minutes
1/day</v>
      </c>
      <c r="E1087" s="637" t="str">
        <f t="shared" si="945"/>
        <v>Physician (MD or DO), licensed physician’s assistant, clinical nurse specialist, or nurse practitioner under their
scope of practice and under the supervision and delegation of a physician</v>
      </c>
      <c r="F1087" s="515" t="s">
        <v>140</v>
      </c>
      <c r="G1087" s="204" t="s">
        <v>703</v>
      </c>
      <c r="H1087" s="515" t="s">
        <v>1825</v>
      </c>
      <c r="I1087" s="652" t="str">
        <f t="shared" si="946"/>
        <v>Line
Professional</v>
      </c>
      <c r="J1087" s="928" t="str">
        <f t="shared" si="947"/>
        <v>State Plan, Healthy Michigan, EPSDT</v>
      </c>
      <c r="K1087" s="978" t="s">
        <v>1806</v>
      </c>
      <c r="L1087" s="978" t="str">
        <f>L1086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87" s="652" t="str">
        <f t="shared" si="948"/>
        <v xml:space="preserve"> </v>
      </c>
      <c r="N1087" s="652" t="str">
        <f t="shared" si="949"/>
        <v xml:space="preserve"> </v>
      </c>
    </row>
    <row r="1088" spans="1:14" ht="72.599999999999994" customHeight="1">
      <c r="A1088" s="890">
        <f t="shared" si="941"/>
        <v>99327</v>
      </c>
      <c r="B1088" s="724" t="str">
        <f t="shared" si="942"/>
        <v>Assessments
Health Psychiatric
Evaluation Psychological
testing Other assessments, tests
Medication Review</v>
      </c>
      <c r="C1088" s="637" t="str">
        <f t="shared" si="943"/>
        <v>Domiciliary Care, Rest Home, Assisted Living Visits - New Patient</v>
      </c>
      <c r="D1088" s="652" t="str">
        <f t="shared" si="944"/>
        <v>60 minutes
1/day</v>
      </c>
      <c r="E1088" s="637" t="str">
        <f t="shared" si="945"/>
        <v>Physician (MD or DO), licensed physician’s assistant, clinical nurse specialist, or nurse practitioner under their
scope of practice and under the supervision and delegation of a physician</v>
      </c>
      <c r="F1088" s="515" t="s">
        <v>665</v>
      </c>
      <c r="G1088" s="204" t="s">
        <v>703</v>
      </c>
      <c r="H1088" s="515" t="s">
        <v>1825</v>
      </c>
      <c r="I1088" s="652" t="str">
        <f t="shared" si="946"/>
        <v>Line
Professional</v>
      </c>
      <c r="J1088" s="928" t="str">
        <f t="shared" si="947"/>
        <v>State Plan, Healthy Michigan, EPSDT</v>
      </c>
      <c r="K1088" s="978" t="s">
        <v>1806</v>
      </c>
      <c r="L1088" s="978" t="str">
        <f>L1087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88" s="652" t="str">
        <f t="shared" si="948"/>
        <v xml:space="preserve"> </v>
      </c>
      <c r="N1088" s="652" t="str">
        <f t="shared" si="949"/>
        <v xml:space="preserve"> </v>
      </c>
    </row>
    <row r="1089" spans="1:14" ht="72.599999999999994" customHeight="1" thickBot="1">
      <c r="A1089" s="891">
        <f t="shared" si="941"/>
        <v>99327</v>
      </c>
      <c r="B1089" s="725" t="str">
        <f t="shared" si="942"/>
        <v>Assessments
Health Psychiatric
Evaluation Psychological
testing Other assessments, tests
Medication Review</v>
      </c>
      <c r="C1089" s="654" t="str">
        <f t="shared" si="943"/>
        <v>Domiciliary Care, Rest Home, Assisted Living Visits - New Patient</v>
      </c>
      <c r="D1089" s="653" t="str">
        <f t="shared" si="944"/>
        <v>60 minutes
1/day</v>
      </c>
      <c r="E1089" s="654" t="str">
        <f t="shared" si="945"/>
        <v>Physician (MD or DO), licensed physician’s assistant, clinical nurse specialist, or nurse practitioner under their
scope of practice and under the supervision and delegation of a physician</v>
      </c>
      <c r="F1089" s="551" t="s">
        <v>149</v>
      </c>
      <c r="G1089" s="551" t="s">
        <v>703</v>
      </c>
      <c r="H1089" s="551" t="s">
        <v>1825</v>
      </c>
      <c r="I1089" s="653" t="str">
        <f t="shared" si="946"/>
        <v>Line
Professional</v>
      </c>
      <c r="J1089" s="929" t="str">
        <f t="shared" si="947"/>
        <v>State Plan, Healthy Michigan, EPSDT</v>
      </c>
      <c r="K1089" s="979" t="s">
        <v>1806</v>
      </c>
      <c r="L1089" s="979" t="str">
        <f>L1088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89" s="653" t="str">
        <f t="shared" si="948"/>
        <v xml:space="preserve"> </v>
      </c>
      <c r="N1089" s="653" t="str">
        <f t="shared" si="949"/>
        <v xml:space="preserve"> </v>
      </c>
    </row>
    <row r="1090" spans="1:14" ht="72.599999999999994" customHeight="1">
      <c r="A1090" s="890">
        <v>99328</v>
      </c>
      <c r="B1090" s="723" t="s">
        <v>741</v>
      </c>
      <c r="C1090" s="650" t="s">
        <v>754</v>
      </c>
      <c r="D1090" s="651" t="s">
        <v>2187</v>
      </c>
      <c r="E1090" s="650" t="s">
        <v>753</v>
      </c>
      <c r="F1090" s="542" t="s">
        <v>145</v>
      </c>
      <c r="G1090" s="542" t="s">
        <v>701</v>
      </c>
      <c r="H1090" s="519" t="s">
        <v>1825</v>
      </c>
      <c r="I1090" s="661" t="s">
        <v>148</v>
      </c>
      <c r="J1090" s="965" t="s">
        <v>129</v>
      </c>
      <c r="K1090" s="819" t="s">
        <v>1806</v>
      </c>
      <c r="L1090" s="986" t="s">
        <v>2109</v>
      </c>
      <c r="M1090" s="784" t="s">
        <v>1474</v>
      </c>
      <c r="N1090" s="784" t="s">
        <v>1474</v>
      </c>
    </row>
    <row r="1091" spans="1:14" ht="72.599999999999994" customHeight="1">
      <c r="A1091" s="890">
        <f t="shared" ref="A1091:A1094" si="950">A1090</f>
        <v>99328</v>
      </c>
      <c r="B1091" s="724" t="str">
        <f t="shared" ref="B1091:B1094" si="951">B1090</f>
        <v>Assessments
Health Psychiatric
Evaluation Psychological
testing Other assessments, tests
Medication Review</v>
      </c>
      <c r="C1091" s="637" t="str">
        <f t="shared" ref="C1091:C1094" si="952">C1090</f>
        <v>Domiciliary Care, Rest Home, Assisted Living Visits - New Patient</v>
      </c>
      <c r="D1091" s="652" t="str">
        <f t="shared" ref="D1091:D1094" si="953">D1090</f>
        <v>75 minutes
1/day</v>
      </c>
      <c r="E1091" s="637" t="str">
        <f t="shared" ref="E1091:E1094" si="954">E1090</f>
        <v>Physician (MD or DO), licensed physician’s assistant, clinical nurse specialist, or nurse practitioner under their
scope of practice and under the supervision and delegation of a physician</v>
      </c>
      <c r="F1091" s="543" t="s">
        <v>577</v>
      </c>
      <c r="G1091" s="543" t="s">
        <v>692</v>
      </c>
      <c r="H1091" s="515" t="s">
        <v>1825</v>
      </c>
      <c r="I1091" s="652" t="str">
        <f t="shared" ref="I1091:I1094" si="955">I1090</f>
        <v>Line
Professional</v>
      </c>
      <c r="J1091" s="928" t="str">
        <f t="shared" ref="J1091:J1094" si="956">J1090</f>
        <v>State Plan, Healthy Michigan, EPSDT</v>
      </c>
      <c r="K1091" s="978" t="s">
        <v>1806</v>
      </c>
      <c r="L1091" s="978" t="str">
        <f>L1090</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91" s="652" t="str">
        <f t="shared" ref="M1091:M1094" si="957">M1090</f>
        <v xml:space="preserve"> </v>
      </c>
      <c r="N1091" s="652" t="str">
        <f t="shared" ref="N1091:N1094" si="958">N1090</f>
        <v xml:space="preserve"> </v>
      </c>
    </row>
    <row r="1092" spans="1:14" ht="69.599999999999994" customHeight="1">
      <c r="A1092" s="890">
        <f t="shared" si="950"/>
        <v>99328</v>
      </c>
      <c r="B1092" s="724" t="str">
        <f t="shared" si="951"/>
        <v>Assessments
Health Psychiatric
Evaluation Psychological
testing Other assessments, tests
Medication Review</v>
      </c>
      <c r="C1092" s="637" t="str">
        <f t="shared" si="952"/>
        <v>Domiciliary Care, Rest Home, Assisted Living Visits - New Patient</v>
      </c>
      <c r="D1092" s="652" t="str">
        <f t="shared" si="953"/>
        <v>75 minutes
1/day</v>
      </c>
      <c r="E1092" s="637" t="str">
        <f t="shared" si="954"/>
        <v>Physician (MD or DO), licensed physician’s assistant, clinical nurse specialist, or nurse practitioner under their
scope of practice and under the supervision and delegation of a physician</v>
      </c>
      <c r="F1092" s="515" t="s">
        <v>140</v>
      </c>
      <c r="G1092" s="204" t="s">
        <v>703</v>
      </c>
      <c r="H1092" s="515" t="s">
        <v>1825</v>
      </c>
      <c r="I1092" s="652" t="str">
        <f t="shared" si="955"/>
        <v>Line
Professional</v>
      </c>
      <c r="J1092" s="928" t="str">
        <f t="shared" si="956"/>
        <v>State Plan, Healthy Michigan, EPSDT</v>
      </c>
      <c r="K1092" s="978" t="s">
        <v>1806</v>
      </c>
      <c r="L1092" s="978" t="str">
        <f>L1091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92" s="652" t="str">
        <f t="shared" si="957"/>
        <v xml:space="preserve"> </v>
      </c>
      <c r="N1092" s="652" t="str">
        <f t="shared" si="958"/>
        <v xml:space="preserve"> </v>
      </c>
    </row>
    <row r="1093" spans="1:14" ht="69.599999999999994" customHeight="1">
      <c r="A1093" s="890">
        <f t="shared" si="950"/>
        <v>99328</v>
      </c>
      <c r="B1093" s="724" t="str">
        <f t="shared" si="951"/>
        <v>Assessments
Health Psychiatric
Evaluation Psychological
testing Other assessments, tests
Medication Review</v>
      </c>
      <c r="C1093" s="637" t="str">
        <f t="shared" si="952"/>
        <v>Domiciliary Care, Rest Home, Assisted Living Visits - New Patient</v>
      </c>
      <c r="D1093" s="652" t="str">
        <f t="shared" si="953"/>
        <v>75 minutes
1/day</v>
      </c>
      <c r="E1093" s="637" t="str">
        <f t="shared" si="954"/>
        <v>Physician (MD or DO), licensed physician’s assistant, clinical nurse specialist, or nurse practitioner under their
scope of practice and under the supervision and delegation of a physician</v>
      </c>
      <c r="F1093" s="515" t="s">
        <v>665</v>
      </c>
      <c r="G1093" s="204" t="s">
        <v>703</v>
      </c>
      <c r="H1093" s="515" t="s">
        <v>1825</v>
      </c>
      <c r="I1093" s="652" t="str">
        <f t="shared" si="955"/>
        <v>Line
Professional</v>
      </c>
      <c r="J1093" s="928" t="str">
        <f t="shared" si="956"/>
        <v>State Plan, Healthy Michigan, EPSDT</v>
      </c>
      <c r="K1093" s="978" t="s">
        <v>1806</v>
      </c>
      <c r="L1093" s="978" t="str">
        <f>L1092</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93" s="652" t="str">
        <f t="shared" si="957"/>
        <v xml:space="preserve"> </v>
      </c>
      <c r="N1093" s="652" t="str">
        <f t="shared" si="958"/>
        <v xml:space="preserve"> </v>
      </c>
    </row>
    <row r="1094" spans="1:14" ht="69.599999999999994" customHeight="1" thickBot="1">
      <c r="A1094" s="891">
        <f t="shared" si="950"/>
        <v>99328</v>
      </c>
      <c r="B1094" s="725" t="str">
        <f t="shared" si="951"/>
        <v>Assessments
Health Psychiatric
Evaluation Psychological
testing Other assessments, tests
Medication Review</v>
      </c>
      <c r="C1094" s="654" t="str">
        <f t="shared" si="952"/>
        <v>Domiciliary Care, Rest Home, Assisted Living Visits - New Patient</v>
      </c>
      <c r="D1094" s="653" t="str">
        <f t="shared" si="953"/>
        <v>75 minutes
1/day</v>
      </c>
      <c r="E1094" s="654" t="str">
        <f t="shared" si="954"/>
        <v>Physician (MD or DO), licensed physician’s assistant, clinical nurse specialist, or nurse practitioner under their
scope of practice and under the supervision and delegation of a physician</v>
      </c>
      <c r="F1094" s="551" t="s">
        <v>149</v>
      </c>
      <c r="G1094" s="551" t="s">
        <v>703</v>
      </c>
      <c r="H1094" s="551" t="s">
        <v>1825</v>
      </c>
      <c r="I1094" s="653" t="str">
        <f t="shared" si="955"/>
        <v>Line
Professional</v>
      </c>
      <c r="J1094" s="929" t="str">
        <f t="shared" si="956"/>
        <v>State Plan, Healthy Michigan, EPSDT</v>
      </c>
      <c r="K1094" s="979" t="s">
        <v>1806</v>
      </c>
      <c r="L1094" s="979" t="str">
        <f>L1093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94" s="653" t="str">
        <f t="shared" si="957"/>
        <v xml:space="preserve"> </v>
      </c>
      <c r="N1094" s="653" t="str">
        <f t="shared" si="958"/>
        <v xml:space="preserve"> </v>
      </c>
    </row>
    <row r="1095" spans="1:14" ht="69.599999999999994" customHeight="1">
      <c r="A1095" s="889">
        <v>99334</v>
      </c>
      <c r="B1095" s="723" t="s">
        <v>741</v>
      </c>
      <c r="C1095" s="650" t="s">
        <v>755</v>
      </c>
      <c r="D1095" s="651" t="s">
        <v>2188</v>
      </c>
      <c r="E1095" s="650" t="s">
        <v>753</v>
      </c>
      <c r="F1095" s="542" t="s">
        <v>145</v>
      </c>
      <c r="G1095" s="542" t="s">
        <v>701</v>
      </c>
      <c r="H1095" s="519" t="s">
        <v>1825</v>
      </c>
      <c r="I1095" s="651" t="s">
        <v>148</v>
      </c>
      <c r="J1095" s="965" t="s">
        <v>129</v>
      </c>
      <c r="K1095" s="819" t="s">
        <v>1806</v>
      </c>
      <c r="L1095" s="986" t="s">
        <v>2109</v>
      </c>
      <c r="M1095" s="681" t="s">
        <v>1474</v>
      </c>
      <c r="N1095" s="681" t="s">
        <v>1474</v>
      </c>
    </row>
    <row r="1096" spans="1:14" ht="69.599999999999994" customHeight="1">
      <c r="A1096" s="890">
        <f t="shared" ref="A1096:A1099" si="959">A1095</f>
        <v>99334</v>
      </c>
      <c r="B1096" s="724" t="str">
        <f t="shared" ref="B1096:B1099" si="960">B1095</f>
        <v>Assessments
Health Psychiatric
Evaluation Psychological
testing Other assessments, tests
Medication Review</v>
      </c>
      <c r="C1096" s="637" t="str">
        <f t="shared" ref="C1096:C1099" si="961">C1095</f>
        <v>Domiciliary Care, Rest Home, Assisted Living Visits - Established Patient</v>
      </c>
      <c r="D1096" s="652" t="str">
        <f t="shared" ref="D1096:D1099" si="962">D1095</f>
        <v>15 minutes
1/day</v>
      </c>
      <c r="E1096" s="637" t="str">
        <f t="shared" ref="E1096:E1099" si="963">E1095</f>
        <v>Physician (MD or DO), licensed physician’s assistant, clinical nurse specialist, or nurse practitioner under their
scope of practice and under the supervision and delegation of a physician</v>
      </c>
      <c r="F1096" s="543" t="s">
        <v>577</v>
      </c>
      <c r="G1096" s="543" t="s">
        <v>692</v>
      </c>
      <c r="H1096" s="515" t="s">
        <v>1825</v>
      </c>
      <c r="I1096" s="652" t="str">
        <f t="shared" ref="I1096:I1099" si="964">I1095</f>
        <v>Line
Professional</v>
      </c>
      <c r="J1096" s="928" t="str">
        <f t="shared" ref="J1096:J1099" si="965">J1095</f>
        <v>State Plan, Healthy Michigan, EPSDT</v>
      </c>
      <c r="K1096" s="978" t="s">
        <v>1806</v>
      </c>
      <c r="L1096" s="978" t="str">
        <f>L1095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96" s="652" t="str">
        <f t="shared" ref="M1096:M1099" si="966">M1095</f>
        <v xml:space="preserve"> </v>
      </c>
      <c r="N1096" s="652" t="str">
        <f t="shared" ref="N1096:N1099" si="967">N1095</f>
        <v xml:space="preserve"> </v>
      </c>
    </row>
    <row r="1097" spans="1:14" ht="72" customHeight="1">
      <c r="A1097" s="890">
        <f t="shared" si="959"/>
        <v>99334</v>
      </c>
      <c r="B1097" s="724" t="str">
        <f t="shared" si="960"/>
        <v>Assessments
Health Psychiatric
Evaluation Psychological
testing Other assessments, tests
Medication Review</v>
      </c>
      <c r="C1097" s="637" t="str">
        <f t="shared" si="961"/>
        <v>Domiciliary Care, Rest Home, Assisted Living Visits - Established Patient</v>
      </c>
      <c r="D1097" s="652" t="str">
        <f t="shared" si="962"/>
        <v>15 minutes
1/day</v>
      </c>
      <c r="E1097" s="637" t="str">
        <f t="shared" si="963"/>
        <v>Physician (MD or DO), licensed physician’s assistant, clinical nurse specialist, or nurse practitioner under their
scope of practice and under the supervision and delegation of a physician</v>
      </c>
      <c r="F1097" s="515" t="s">
        <v>140</v>
      </c>
      <c r="G1097" s="204" t="s">
        <v>703</v>
      </c>
      <c r="H1097" s="515" t="s">
        <v>1825</v>
      </c>
      <c r="I1097" s="652" t="str">
        <f t="shared" si="964"/>
        <v>Line
Professional</v>
      </c>
      <c r="J1097" s="928" t="str">
        <f t="shared" si="965"/>
        <v>State Plan, Healthy Michigan, EPSDT</v>
      </c>
      <c r="K1097" s="978" t="s">
        <v>1806</v>
      </c>
      <c r="L1097" s="978" t="str">
        <f>L1096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97" s="652" t="str">
        <f t="shared" si="966"/>
        <v xml:space="preserve"> </v>
      </c>
      <c r="N1097" s="652" t="str">
        <f t="shared" si="967"/>
        <v xml:space="preserve"> </v>
      </c>
    </row>
    <row r="1098" spans="1:14" ht="72" customHeight="1">
      <c r="A1098" s="890">
        <f t="shared" si="959"/>
        <v>99334</v>
      </c>
      <c r="B1098" s="724" t="str">
        <f t="shared" si="960"/>
        <v>Assessments
Health Psychiatric
Evaluation Psychological
testing Other assessments, tests
Medication Review</v>
      </c>
      <c r="C1098" s="637" t="str">
        <f t="shared" si="961"/>
        <v>Domiciliary Care, Rest Home, Assisted Living Visits - Established Patient</v>
      </c>
      <c r="D1098" s="652" t="str">
        <f t="shared" si="962"/>
        <v>15 minutes
1/day</v>
      </c>
      <c r="E1098" s="637" t="str">
        <f t="shared" si="963"/>
        <v>Physician (MD or DO), licensed physician’s assistant, clinical nurse specialist, or nurse practitioner under their
scope of practice and under the supervision and delegation of a physician</v>
      </c>
      <c r="F1098" s="515" t="s">
        <v>665</v>
      </c>
      <c r="G1098" s="204" t="s">
        <v>703</v>
      </c>
      <c r="H1098" s="515" t="s">
        <v>1825</v>
      </c>
      <c r="I1098" s="652" t="str">
        <f t="shared" si="964"/>
        <v>Line
Professional</v>
      </c>
      <c r="J1098" s="928" t="str">
        <f t="shared" si="965"/>
        <v>State Plan, Healthy Michigan, EPSDT</v>
      </c>
      <c r="K1098" s="978" t="s">
        <v>1806</v>
      </c>
      <c r="L1098" s="978" t="str">
        <f>L1097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98" s="652" t="str">
        <f t="shared" si="966"/>
        <v xml:space="preserve"> </v>
      </c>
      <c r="N1098" s="652" t="str">
        <f t="shared" si="967"/>
        <v xml:space="preserve"> </v>
      </c>
    </row>
    <row r="1099" spans="1:14" ht="72" customHeight="1" thickBot="1">
      <c r="A1099" s="891">
        <f t="shared" si="959"/>
        <v>99334</v>
      </c>
      <c r="B1099" s="725" t="str">
        <f t="shared" si="960"/>
        <v>Assessments
Health Psychiatric
Evaluation Psychological
testing Other assessments, tests
Medication Review</v>
      </c>
      <c r="C1099" s="654" t="str">
        <f t="shared" si="961"/>
        <v>Domiciliary Care, Rest Home, Assisted Living Visits - Established Patient</v>
      </c>
      <c r="D1099" s="653" t="str">
        <f t="shared" si="962"/>
        <v>15 minutes
1/day</v>
      </c>
      <c r="E1099" s="654" t="str">
        <f t="shared" si="963"/>
        <v>Physician (MD or DO), licensed physician’s assistant, clinical nurse specialist, or nurse practitioner under their
scope of practice and under the supervision and delegation of a physician</v>
      </c>
      <c r="F1099" s="551" t="s">
        <v>149</v>
      </c>
      <c r="G1099" s="551" t="s">
        <v>703</v>
      </c>
      <c r="H1099" s="551" t="s">
        <v>1825</v>
      </c>
      <c r="I1099" s="653" t="str">
        <f t="shared" si="964"/>
        <v>Line
Professional</v>
      </c>
      <c r="J1099" s="929" t="str">
        <f t="shared" si="965"/>
        <v>State Plan, Healthy Michigan, EPSDT</v>
      </c>
      <c r="K1099" s="979" t="s">
        <v>1806</v>
      </c>
      <c r="L1099" s="979" t="str">
        <f>L1098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099" s="653" t="str">
        <f t="shared" si="966"/>
        <v xml:space="preserve"> </v>
      </c>
      <c r="N1099" s="653" t="str">
        <f t="shared" si="967"/>
        <v xml:space="preserve"> </v>
      </c>
    </row>
    <row r="1100" spans="1:14" ht="72" customHeight="1">
      <c r="A1100" s="890">
        <v>99335</v>
      </c>
      <c r="B1100" s="723" t="s">
        <v>741</v>
      </c>
      <c r="C1100" s="650" t="s">
        <v>755</v>
      </c>
      <c r="D1100" s="655" t="s">
        <v>2190</v>
      </c>
      <c r="E1100" s="650" t="s">
        <v>753</v>
      </c>
      <c r="F1100" s="542" t="s">
        <v>145</v>
      </c>
      <c r="G1100" s="542" t="s">
        <v>701</v>
      </c>
      <c r="H1100" s="519" t="s">
        <v>1825</v>
      </c>
      <c r="I1100" s="661" t="s">
        <v>148</v>
      </c>
      <c r="J1100" s="965" t="s">
        <v>129</v>
      </c>
      <c r="K1100" s="819" t="s">
        <v>1806</v>
      </c>
      <c r="L1100" s="986" t="s">
        <v>2109</v>
      </c>
      <c r="M1100" s="784" t="s">
        <v>1474</v>
      </c>
      <c r="N1100" s="784" t="s">
        <v>1474</v>
      </c>
    </row>
    <row r="1101" spans="1:14" ht="72" customHeight="1">
      <c r="A1101" s="890">
        <f t="shared" ref="A1101:A1104" si="968">A1100</f>
        <v>99335</v>
      </c>
      <c r="B1101" s="724" t="str">
        <f t="shared" ref="B1101:B1104" si="969">B1100</f>
        <v>Assessments
Health Psychiatric
Evaluation Psychological
testing Other assessments, tests
Medication Review</v>
      </c>
      <c r="C1101" s="637" t="str">
        <f t="shared" ref="C1101:C1104" si="970">C1100</f>
        <v>Domiciliary Care, Rest Home, Assisted Living Visits - Established Patient</v>
      </c>
      <c r="D1101" s="652" t="str">
        <f t="shared" ref="D1101:D1104" si="971">D1100</f>
        <v>25 minutes
1/day</v>
      </c>
      <c r="E1101" s="637" t="str">
        <f t="shared" ref="E1101:E1104" si="972">E1100</f>
        <v>Physician (MD or DO), licensed physician’s assistant, clinical nurse specialist, or nurse practitioner under their
scope of practice and under the supervision and delegation of a physician</v>
      </c>
      <c r="F1101" s="543" t="s">
        <v>577</v>
      </c>
      <c r="G1101" s="543" t="s">
        <v>692</v>
      </c>
      <c r="H1101" s="515" t="s">
        <v>1825</v>
      </c>
      <c r="I1101" s="652" t="str">
        <f t="shared" ref="I1101:I1104" si="973">I1100</f>
        <v>Line
Professional</v>
      </c>
      <c r="J1101" s="928" t="str">
        <f t="shared" ref="J1101:J1104" si="974">J1100</f>
        <v>State Plan, Healthy Michigan, EPSDT</v>
      </c>
      <c r="K1101" s="978" t="s">
        <v>1806</v>
      </c>
      <c r="L1101" s="978" t="str">
        <f>L1100</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01" s="652" t="str">
        <f t="shared" ref="M1101:M1104" si="975">M1100</f>
        <v xml:space="preserve"> </v>
      </c>
      <c r="N1101" s="652" t="str">
        <f t="shared" ref="N1101:N1104" si="976">N1100</f>
        <v xml:space="preserve"> </v>
      </c>
    </row>
    <row r="1102" spans="1:14" ht="67.349999999999994" customHeight="1">
      <c r="A1102" s="890">
        <f t="shared" si="968"/>
        <v>99335</v>
      </c>
      <c r="B1102" s="724" t="str">
        <f t="shared" si="969"/>
        <v>Assessments
Health Psychiatric
Evaluation Psychological
testing Other assessments, tests
Medication Review</v>
      </c>
      <c r="C1102" s="637" t="str">
        <f t="shared" si="970"/>
        <v>Domiciliary Care, Rest Home, Assisted Living Visits - Established Patient</v>
      </c>
      <c r="D1102" s="652" t="str">
        <f t="shared" si="971"/>
        <v>25 minutes
1/day</v>
      </c>
      <c r="E1102" s="637" t="str">
        <f t="shared" si="972"/>
        <v>Physician (MD or DO), licensed physician’s assistant, clinical nurse specialist, or nurse practitioner under their
scope of practice and under the supervision and delegation of a physician</v>
      </c>
      <c r="F1102" s="515" t="s">
        <v>140</v>
      </c>
      <c r="G1102" s="204" t="s">
        <v>703</v>
      </c>
      <c r="H1102" s="515" t="s">
        <v>1825</v>
      </c>
      <c r="I1102" s="652" t="str">
        <f t="shared" si="973"/>
        <v>Line
Professional</v>
      </c>
      <c r="J1102" s="928" t="str">
        <f t="shared" si="974"/>
        <v>State Plan, Healthy Michigan, EPSDT</v>
      </c>
      <c r="K1102" s="978" t="s">
        <v>1806</v>
      </c>
      <c r="L1102" s="978" t="str">
        <f>L1101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02" s="652" t="str">
        <f t="shared" si="975"/>
        <v xml:space="preserve"> </v>
      </c>
      <c r="N1102" s="652" t="str">
        <f t="shared" si="976"/>
        <v xml:space="preserve"> </v>
      </c>
    </row>
    <row r="1103" spans="1:14" ht="67.349999999999994" customHeight="1">
      <c r="A1103" s="890">
        <f t="shared" si="968"/>
        <v>99335</v>
      </c>
      <c r="B1103" s="724" t="str">
        <f t="shared" si="969"/>
        <v>Assessments
Health Psychiatric
Evaluation Psychological
testing Other assessments, tests
Medication Review</v>
      </c>
      <c r="C1103" s="637" t="str">
        <f t="shared" si="970"/>
        <v>Domiciliary Care, Rest Home, Assisted Living Visits - Established Patient</v>
      </c>
      <c r="D1103" s="652" t="str">
        <f t="shared" si="971"/>
        <v>25 minutes
1/day</v>
      </c>
      <c r="E1103" s="637" t="str">
        <f t="shared" si="972"/>
        <v>Physician (MD or DO), licensed physician’s assistant, clinical nurse specialist, or nurse practitioner under their
scope of practice and under the supervision and delegation of a physician</v>
      </c>
      <c r="F1103" s="515" t="s">
        <v>665</v>
      </c>
      <c r="G1103" s="204" t="s">
        <v>703</v>
      </c>
      <c r="H1103" s="515" t="s">
        <v>1825</v>
      </c>
      <c r="I1103" s="652" t="str">
        <f t="shared" si="973"/>
        <v>Line
Professional</v>
      </c>
      <c r="J1103" s="928" t="str">
        <f t="shared" si="974"/>
        <v>State Plan, Healthy Michigan, EPSDT</v>
      </c>
      <c r="K1103" s="978" t="s">
        <v>1806</v>
      </c>
      <c r="L1103" s="978" t="str">
        <f>L1102</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03" s="652" t="str">
        <f t="shared" si="975"/>
        <v xml:space="preserve"> </v>
      </c>
      <c r="N1103" s="652" t="str">
        <f t="shared" si="976"/>
        <v xml:space="preserve"> </v>
      </c>
    </row>
    <row r="1104" spans="1:14" ht="67.349999999999994" customHeight="1" thickBot="1">
      <c r="A1104" s="891">
        <f t="shared" si="968"/>
        <v>99335</v>
      </c>
      <c r="B1104" s="725" t="str">
        <f t="shared" si="969"/>
        <v>Assessments
Health Psychiatric
Evaluation Psychological
testing Other assessments, tests
Medication Review</v>
      </c>
      <c r="C1104" s="654" t="str">
        <f t="shared" si="970"/>
        <v>Domiciliary Care, Rest Home, Assisted Living Visits - Established Patient</v>
      </c>
      <c r="D1104" s="653" t="str">
        <f t="shared" si="971"/>
        <v>25 minutes
1/day</v>
      </c>
      <c r="E1104" s="654" t="str">
        <f t="shared" si="972"/>
        <v>Physician (MD or DO), licensed physician’s assistant, clinical nurse specialist, or nurse practitioner under their
scope of practice and under the supervision and delegation of a physician</v>
      </c>
      <c r="F1104" s="551" t="s">
        <v>149</v>
      </c>
      <c r="G1104" s="551" t="s">
        <v>703</v>
      </c>
      <c r="H1104" s="551" t="s">
        <v>1825</v>
      </c>
      <c r="I1104" s="653" t="str">
        <f t="shared" si="973"/>
        <v>Line
Professional</v>
      </c>
      <c r="J1104" s="929" t="str">
        <f t="shared" si="974"/>
        <v>State Plan, Healthy Michigan, EPSDT</v>
      </c>
      <c r="K1104" s="979" t="s">
        <v>1806</v>
      </c>
      <c r="L1104" s="979" t="str">
        <f>L1103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04" s="653" t="str">
        <f t="shared" si="975"/>
        <v xml:space="preserve"> </v>
      </c>
      <c r="N1104" s="653" t="str">
        <f t="shared" si="976"/>
        <v xml:space="preserve"> </v>
      </c>
    </row>
    <row r="1105" spans="1:14" ht="67.349999999999994" customHeight="1">
      <c r="A1105" s="890">
        <v>99336</v>
      </c>
      <c r="B1105" s="723" t="s">
        <v>741</v>
      </c>
      <c r="C1105" s="650" t="s">
        <v>755</v>
      </c>
      <c r="D1105" s="655" t="s">
        <v>2189</v>
      </c>
      <c r="E1105" s="650" t="s">
        <v>753</v>
      </c>
      <c r="F1105" s="542" t="s">
        <v>145</v>
      </c>
      <c r="G1105" s="542" t="s">
        <v>701</v>
      </c>
      <c r="H1105" s="519" t="s">
        <v>1825</v>
      </c>
      <c r="I1105" s="661" t="s">
        <v>148</v>
      </c>
      <c r="J1105" s="965" t="s">
        <v>129</v>
      </c>
      <c r="K1105" s="819" t="s">
        <v>1806</v>
      </c>
      <c r="L1105" s="986" t="s">
        <v>2109</v>
      </c>
      <c r="M1105" s="784" t="s">
        <v>1474</v>
      </c>
      <c r="N1105" s="784" t="s">
        <v>1474</v>
      </c>
    </row>
    <row r="1106" spans="1:14" ht="67.349999999999994" customHeight="1">
      <c r="A1106" s="890">
        <f t="shared" ref="A1106:A1109" si="977">A1105</f>
        <v>99336</v>
      </c>
      <c r="B1106" s="724" t="str">
        <f t="shared" ref="B1106:B1109" si="978">B1105</f>
        <v>Assessments
Health Psychiatric
Evaluation Psychological
testing Other assessments, tests
Medication Review</v>
      </c>
      <c r="C1106" s="637" t="str">
        <f t="shared" ref="C1106:C1109" si="979">C1105</f>
        <v>Domiciliary Care, Rest Home, Assisted Living Visits - Established Patient</v>
      </c>
      <c r="D1106" s="652" t="str">
        <f t="shared" ref="D1106:D1109" si="980">D1105</f>
        <v>45 minutes
1/day</v>
      </c>
      <c r="E1106" s="637" t="str">
        <f t="shared" ref="E1106:E1109" si="981">E1105</f>
        <v>Physician (MD or DO), licensed physician’s assistant, clinical nurse specialist, or nurse practitioner under their
scope of practice and under the supervision and delegation of a physician</v>
      </c>
      <c r="F1106" s="543" t="s">
        <v>577</v>
      </c>
      <c r="G1106" s="543" t="s">
        <v>692</v>
      </c>
      <c r="H1106" s="515" t="s">
        <v>1825</v>
      </c>
      <c r="I1106" s="652" t="str">
        <f t="shared" ref="I1106:I1109" si="982">I1105</f>
        <v>Line
Professional</v>
      </c>
      <c r="J1106" s="928" t="str">
        <f t="shared" ref="J1106:J1109" si="983">J1105</f>
        <v>State Plan, Healthy Michigan, EPSDT</v>
      </c>
      <c r="K1106" s="978" t="s">
        <v>1806</v>
      </c>
      <c r="L1106" s="978" t="str">
        <f>L1105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06" s="652" t="str">
        <f t="shared" ref="M1106:M1109" si="984">M1105</f>
        <v xml:space="preserve"> </v>
      </c>
      <c r="N1106" s="652" t="str">
        <f t="shared" ref="N1106:N1109" si="985">N1105</f>
        <v xml:space="preserve"> </v>
      </c>
    </row>
    <row r="1107" spans="1:14" ht="71.099999999999994" customHeight="1">
      <c r="A1107" s="890">
        <f t="shared" si="977"/>
        <v>99336</v>
      </c>
      <c r="B1107" s="724" t="str">
        <f t="shared" si="978"/>
        <v>Assessments
Health Psychiatric
Evaluation Psychological
testing Other assessments, tests
Medication Review</v>
      </c>
      <c r="C1107" s="637" t="str">
        <f t="shared" si="979"/>
        <v>Domiciliary Care, Rest Home, Assisted Living Visits - Established Patient</v>
      </c>
      <c r="D1107" s="652" t="str">
        <f t="shared" si="980"/>
        <v>45 minutes
1/day</v>
      </c>
      <c r="E1107" s="637" t="str">
        <f t="shared" si="981"/>
        <v>Physician (MD or DO), licensed physician’s assistant, clinical nurse specialist, or nurse practitioner under their
scope of practice and under the supervision and delegation of a physician</v>
      </c>
      <c r="F1107" s="515" t="s">
        <v>140</v>
      </c>
      <c r="G1107" s="204" t="s">
        <v>703</v>
      </c>
      <c r="H1107" s="515" t="s">
        <v>1825</v>
      </c>
      <c r="I1107" s="652" t="str">
        <f t="shared" si="982"/>
        <v>Line
Professional</v>
      </c>
      <c r="J1107" s="928" t="str">
        <f t="shared" si="983"/>
        <v>State Plan, Healthy Michigan, EPSDT</v>
      </c>
      <c r="K1107" s="978" t="s">
        <v>1806</v>
      </c>
      <c r="L1107" s="978" t="str">
        <f>L1106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07" s="652" t="str">
        <f t="shared" si="984"/>
        <v xml:space="preserve"> </v>
      </c>
      <c r="N1107" s="652" t="str">
        <f t="shared" si="985"/>
        <v xml:space="preserve"> </v>
      </c>
    </row>
    <row r="1108" spans="1:14" ht="71.099999999999994" customHeight="1">
      <c r="A1108" s="890">
        <f t="shared" si="977"/>
        <v>99336</v>
      </c>
      <c r="B1108" s="724" t="str">
        <f t="shared" si="978"/>
        <v>Assessments
Health Psychiatric
Evaluation Psychological
testing Other assessments, tests
Medication Review</v>
      </c>
      <c r="C1108" s="637" t="str">
        <f t="shared" si="979"/>
        <v>Domiciliary Care, Rest Home, Assisted Living Visits - Established Patient</v>
      </c>
      <c r="D1108" s="652" t="str">
        <f t="shared" si="980"/>
        <v>45 minutes
1/day</v>
      </c>
      <c r="E1108" s="637" t="str">
        <f t="shared" si="981"/>
        <v>Physician (MD or DO), licensed physician’s assistant, clinical nurse specialist, or nurse practitioner under their
scope of practice and under the supervision and delegation of a physician</v>
      </c>
      <c r="F1108" s="515" t="s">
        <v>665</v>
      </c>
      <c r="G1108" s="204" t="s">
        <v>703</v>
      </c>
      <c r="H1108" s="515" t="s">
        <v>1825</v>
      </c>
      <c r="I1108" s="652" t="str">
        <f t="shared" si="982"/>
        <v>Line
Professional</v>
      </c>
      <c r="J1108" s="928" t="str">
        <f t="shared" si="983"/>
        <v>State Plan, Healthy Michigan, EPSDT</v>
      </c>
      <c r="K1108" s="978" t="s">
        <v>1806</v>
      </c>
      <c r="L1108" s="978" t="str">
        <f>L1107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08" s="652" t="str">
        <f t="shared" si="984"/>
        <v xml:space="preserve"> </v>
      </c>
      <c r="N1108" s="652" t="str">
        <f t="shared" si="985"/>
        <v xml:space="preserve"> </v>
      </c>
    </row>
    <row r="1109" spans="1:14" ht="71.099999999999994" customHeight="1" thickBot="1">
      <c r="A1109" s="891">
        <f t="shared" si="977"/>
        <v>99336</v>
      </c>
      <c r="B1109" s="725" t="str">
        <f t="shared" si="978"/>
        <v>Assessments
Health Psychiatric
Evaluation Psychological
testing Other assessments, tests
Medication Review</v>
      </c>
      <c r="C1109" s="654" t="str">
        <f t="shared" si="979"/>
        <v>Domiciliary Care, Rest Home, Assisted Living Visits - Established Patient</v>
      </c>
      <c r="D1109" s="653" t="str">
        <f t="shared" si="980"/>
        <v>45 minutes
1/day</v>
      </c>
      <c r="E1109" s="654" t="str">
        <f t="shared" si="981"/>
        <v>Physician (MD or DO), licensed physician’s assistant, clinical nurse specialist, or nurse practitioner under their
scope of practice and under the supervision and delegation of a physician</v>
      </c>
      <c r="F1109" s="551" t="s">
        <v>149</v>
      </c>
      <c r="G1109" s="551" t="s">
        <v>703</v>
      </c>
      <c r="H1109" s="551" t="s">
        <v>1825</v>
      </c>
      <c r="I1109" s="653" t="str">
        <f t="shared" si="982"/>
        <v>Line
Professional</v>
      </c>
      <c r="J1109" s="929" t="str">
        <f t="shared" si="983"/>
        <v>State Plan, Healthy Michigan, EPSDT</v>
      </c>
      <c r="K1109" s="979" t="s">
        <v>1806</v>
      </c>
      <c r="L1109" s="979" t="str">
        <f>L1108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09" s="653" t="str">
        <f t="shared" si="984"/>
        <v xml:space="preserve"> </v>
      </c>
      <c r="N1109" s="653" t="str">
        <f t="shared" si="985"/>
        <v xml:space="preserve"> </v>
      </c>
    </row>
    <row r="1110" spans="1:14" ht="71.099999999999994" customHeight="1">
      <c r="A1110" s="890">
        <v>99337</v>
      </c>
      <c r="B1110" s="723" t="s">
        <v>741</v>
      </c>
      <c r="C1110" s="650" t="s">
        <v>755</v>
      </c>
      <c r="D1110" s="655" t="s">
        <v>2186</v>
      </c>
      <c r="E1110" s="650" t="s">
        <v>753</v>
      </c>
      <c r="F1110" s="542" t="s">
        <v>145</v>
      </c>
      <c r="G1110" s="542" t="s">
        <v>701</v>
      </c>
      <c r="H1110" s="519" t="s">
        <v>1825</v>
      </c>
      <c r="I1110" s="651" t="s">
        <v>660</v>
      </c>
      <c r="J1110" s="965" t="s">
        <v>129</v>
      </c>
      <c r="K1110" s="819" t="s">
        <v>1806</v>
      </c>
      <c r="L1110" s="986" t="s">
        <v>2109</v>
      </c>
      <c r="M1110" s="784" t="s">
        <v>1474</v>
      </c>
      <c r="N1110" s="784" t="s">
        <v>1474</v>
      </c>
    </row>
    <row r="1111" spans="1:14" ht="71.099999999999994" customHeight="1">
      <c r="A1111" s="890">
        <f t="shared" ref="A1111:A1114" si="986">A1110</f>
        <v>99337</v>
      </c>
      <c r="B1111" s="724" t="str">
        <f t="shared" ref="B1111:B1114" si="987">B1110</f>
        <v>Assessments
Health Psychiatric
Evaluation Psychological
testing Other assessments, tests
Medication Review</v>
      </c>
      <c r="C1111" s="637" t="str">
        <f t="shared" ref="C1111:C1114" si="988">C1110</f>
        <v>Domiciliary Care, Rest Home, Assisted Living Visits - Established Patient</v>
      </c>
      <c r="D1111" s="652" t="str">
        <f t="shared" ref="D1111:D1114" si="989">D1110</f>
        <v>60 minutes
1/day</v>
      </c>
      <c r="E1111" s="637" t="str">
        <f t="shared" ref="E1111:E1114" si="990">E1110</f>
        <v>Physician (MD or DO), licensed physician’s assistant, clinical nurse specialist, or nurse practitioner under their
scope of practice and under the supervision and delegation of a physician</v>
      </c>
      <c r="F1111" s="543" t="s">
        <v>577</v>
      </c>
      <c r="G1111" s="543" t="s">
        <v>692</v>
      </c>
      <c r="H1111" s="515" t="s">
        <v>1825</v>
      </c>
      <c r="I1111" s="652" t="str">
        <f t="shared" ref="I1111:I1114" si="991">I1110</f>
        <v>Line 
Professional</v>
      </c>
      <c r="J1111" s="928" t="str">
        <f t="shared" ref="J1111:J1114" si="992">J1110</f>
        <v>State Plan, Healthy Michigan, EPSDT</v>
      </c>
      <c r="K1111" s="978" t="s">
        <v>1806</v>
      </c>
      <c r="L1111" s="978" t="str">
        <f>L1110</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11" s="652" t="str">
        <f t="shared" ref="M1111:M1114" si="993">M1110</f>
        <v xml:space="preserve"> </v>
      </c>
      <c r="N1111" s="652" t="str">
        <f t="shared" ref="N1111:N1114" si="994">N1110</f>
        <v xml:space="preserve"> </v>
      </c>
    </row>
    <row r="1112" spans="1:14" ht="72" customHeight="1">
      <c r="A1112" s="890">
        <f t="shared" si="986"/>
        <v>99337</v>
      </c>
      <c r="B1112" s="724" t="str">
        <f t="shared" si="987"/>
        <v>Assessments
Health Psychiatric
Evaluation Psychological
testing Other assessments, tests
Medication Review</v>
      </c>
      <c r="C1112" s="637" t="str">
        <f t="shared" si="988"/>
        <v>Domiciliary Care, Rest Home, Assisted Living Visits - Established Patient</v>
      </c>
      <c r="D1112" s="652" t="str">
        <f t="shared" si="989"/>
        <v>60 minutes
1/day</v>
      </c>
      <c r="E1112" s="637" t="str">
        <f t="shared" si="990"/>
        <v>Physician (MD or DO), licensed physician’s assistant, clinical nurse specialist, or nurse practitioner under their
scope of practice and under the supervision and delegation of a physician</v>
      </c>
      <c r="F1112" s="515" t="s">
        <v>140</v>
      </c>
      <c r="G1112" s="204" t="s">
        <v>703</v>
      </c>
      <c r="H1112" s="515" t="s">
        <v>1825</v>
      </c>
      <c r="I1112" s="652" t="str">
        <f t="shared" si="991"/>
        <v>Line 
Professional</v>
      </c>
      <c r="J1112" s="928" t="str">
        <f t="shared" si="992"/>
        <v>State Plan, Healthy Michigan, EPSDT</v>
      </c>
      <c r="K1112" s="978" t="s">
        <v>1806</v>
      </c>
      <c r="L1112" s="978" t="str">
        <f>L1111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12" s="652" t="str">
        <f t="shared" si="993"/>
        <v xml:space="preserve"> </v>
      </c>
      <c r="N1112" s="652" t="str">
        <f t="shared" si="994"/>
        <v xml:space="preserve"> </v>
      </c>
    </row>
    <row r="1113" spans="1:14" ht="72" customHeight="1">
      <c r="A1113" s="890">
        <f t="shared" si="986"/>
        <v>99337</v>
      </c>
      <c r="B1113" s="724" t="str">
        <f t="shared" si="987"/>
        <v>Assessments
Health Psychiatric
Evaluation Psychological
testing Other assessments, tests
Medication Review</v>
      </c>
      <c r="C1113" s="637" t="str">
        <f t="shared" si="988"/>
        <v>Domiciliary Care, Rest Home, Assisted Living Visits - Established Patient</v>
      </c>
      <c r="D1113" s="652" t="str">
        <f t="shared" si="989"/>
        <v>60 minutes
1/day</v>
      </c>
      <c r="E1113" s="637" t="str">
        <f t="shared" si="990"/>
        <v>Physician (MD or DO), licensed physician’s assistant, clinical nurse specialist, or nurse practitioner under their
scope of practice and under the supervision and delegation of a physician</v>
      </c>
      <c r="F1113" s="515" t="s">
        <v>665</v>
      </c>
      <c r="G1113" s="204" t="s">
        <v>703</v>
      </c>
      <c r="H1113" s="515" t="s">
        <v>1825</v>
      </c>
      <c r="I1113" s="652" t="str">
        <f t="shared" si="991"/>
        <v>Line 
Professional</v>
      </c>
      <c r="J1113" s="928" t="str">
        <f t="shared" si="992"/>
        <v>State Plan, Healthy Michigan, EPSDT</v>
      </c>
      <c r="K1113" s="978" t="s">
        <v>1806</v>
      </c>
      <c r="L1113" s="978" t="str">
        <f>L1112</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13" s="652" t="str">
        <f t="shared" si="993"/>
        <v xml:space="preserve"> </v>
      </c>
      <c r="N1113" s="652" t="str">
        <f t="shared" si="994"/>
        <v xml:space="preserve"> </v>
      </c>
    </row>
    <row r="1114" spans="1:14" ht="72" customHeight="1" thickBot="1">
      <c r="A1114" s="891">
        <f t="shared" si="986"/>
        <v>99337</v>
      </c>
      <c r="B1114" s="725" t="str">
        <f t="shared" si="987"/>
        <v>Assessments
Health Psychiatric
Evaluation Psychological
testing Other assessments, tests
Medication Review</v>
      </c>
      <c r="C1114" s="654" t="str">
        <f t="shared" si="988"/>
        <v>Domiciliary Care, Rest Home, Assisted Living Visits - Established Patient</v>
      </c>
      <c r="D1114" s="653" t="str">
        <f t="shared" si="989"/>
        <v>60 minutes
1/day</v>
      </c>
      <c r="E1114" s="654" t="str">
        <f t="shared" si="990"/>
        <v>Physician (MD or DO), licensed physician’s assistant, clinical nurse specialist, or nurse practitioner under their
scope of practice and under the supervision and delegation of a physician</v>
      </c>
      <c r="F1114" s="551" t="s">
        <v>149</v>
      </c>
      <c r="G1114" s="551" t="s">
        <v>703</v>
      </c>
      <c r="H1114" s="551" t="s">
        <v>1825</v>
      </c>
      <c r="I1114" s="653" t="str">
        <f t="shared" si="991"/>
        <v>Line 
Professional</v>
      </c>
      <c r="J1114" s="929" t="str">
        <f t="shared" si="992"/>
        <v>State Plan, Healthy Michigan, EPSDT</v>
      </c>
      <c r="K1114" s="979" t="s">
        <v>1806</v>
      </c>
      <c r="L1114" s="979" t="str">
        <f>L1113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14" s="653" t="str">
        <f t="shared" si="993"/>
        <v xml:space="preserve"> </v>
      </c>
      <c r="N1114" s="653" t="str">
        <f t="shared" si="994"/>
        <v xml:space="preserve"> </v>
      </c>
    </row>
    <row r="1115" spans="1:14" ht="72" customHeight="1">
      <c r="A1115" s="889">
        <v>99341</v>
      </c>
      <c r="B1115" s="723" t="s">
        <v>741</v>
      </c>
      <c r="C1115" s="650" t="s">
        <v>756</v>
      </c>
      <c r="D1115" s="651" t="s">
        <v>2181</v>
      </c>
      <c r="E1115" s="650" t="s">
        <v>753</v>
      </c>
      <c r="F1115" s="542" t="s">
        <v>145</v>
      </c>
      <c r="G1115" s="542" t="s">
        <v>701</v>
      </c>
      <c r="H1115" s="519" t="s">
        <v>1825</v>
      </c>
      <c r="I1115" s="661" t="s">
        <v>148</v>
      </c>
      <c r="J1115" s="965" t="s">
        <v>129</v>
      </c>
      <c r="K1115" s="819" t="s">
        <v>1805</v>
      </c>
      <c r="L1115" s="986" t="s">
        <v>2109</v>
      </c>
      <c r="M1115" s="681" t="s">
        <v>1474</v>
      </c>
      <c r="N1115" s="681" t="s">
        <v>1474</v>
      </c>
    </row>
    <row r="1116" spans="1:14" ht="72" customHeight="1">
      <c r="A1116" s="890">
        <f t="shared" ref="A1116:A1119" si="995">A1115</f>
        <v>99341</v>
      </c>
      <c r="B1116" s="724" t="str">
        <f t="shared" ref="B1116:B1119" si="996">B1115</f>
        <v>Assessments
Health Psychiatric
Evaluation Psychological
testing Other assessments, tests
Medication Review</v>
      </c>
      <c r="C1116" s="637" t="str">
        <f t="shared" ref="C1116:C1119" si="997">C1115</f>
        <v>Home Visit - New Patient</v>
      </c>
      <c r="D1116" s="652" t="str">
        <f t="shared" ref="D1116:D1119" si="998">D1115</f>
        <v>20 minutes
1/day</v>
      </c>
      <c r="E1116" s="637" t="str">
        <f t="shared" ref="E1116:E1119" si="999">E1115</f>
        <v>Physician (MD or DO), licensed physician’s assistant, clinical nurse specialist, or nurse practitioner under their
scope of practice and under the supervision and delegation of a physician</v>
      </c>
      <c r="F1116" s="543" t="s">
        <v>577</v>
      </c>
      <c r="G1116" s="543" t="s">
        <v>692</v>
      </c>
      <c r="H1116" s="515" t="s">
        <v>1825</v>
      </c>
      <c r="I1116" s="652" t="str">
        <f t="shared" ref="I1116:I1119" si="1000">I1115</f>
        <v>Line
Professional</v>
      </c>
      <c r="J1116" s="928" t="str">
        <f t="shared" ref="J1116:J1119" si="1001">J1115</f>
        <v>State Plan, Healthy Michigan, EPSDT</v>
      </c>
      <c r="K1116" s="978" t="s">
        <v>1805</v>
      </c>
      <c r="L1116" s="978" t="str">
        <f>L1115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16" s="652" t="str">
        <f t="shared" ref="M1116:M1119" si="1002">M1115</f>
        <v xml:space="preserve"> </v>
      </c>
      <c r="N1116" s="652" t="str">
        <f t="shared" ref="N1116:N1119" si="1003">N1115</f>
        <v xml:space="preserve"> </v>
      </c>
    </row>
    <row r="1117" spans="1:14" ht="71.099999999999994" customHeight="1">
      <c r="A1117" s="890">
        <f t="shared" si="995"/>
        <v>99341</v>
      </c>
      <c r="B1117" s="724" t="str">
        <f t="shared" si="996"/>
        <v>Assessments
Health Psychiatric
Evaluation Psychological
testing Other assessments, tests
Medication Review</v>
      </c>
      <c r="C1117" s="637" t="str">
        <f t="shared" si="997"/>
        <v>Home Visit - New Patient</v>
      </c>
      <c r="D1117" s="652" t="str">
        <f t="shared" si="998"/>
        <v>20 minutes
1/day</v>
      </c>
      <c r="E1117" s="637" t="str">
        <f t="shared" si="999"/>
        <v>Physician (MD or DO), licensed physician’s assistant, clinical nurse specialist, or nurse practitioner under their
scope of practice and under the supervision and delegation of a physician</v>
      </c>
      <c r="F1117" s="515" t="s">
        <v>140</v>
      </c>
      <c r="G1117" s="204" t="s">
        <v>703</v>
      </c>
      <c r="H1117" s="515" t="s">
        <v>1825</v>
      </c>
      <c r="I1117" s="652" t="str">
        <f t="shared" si="1000"/>
        <v>Line
Professional</v>
      </c>
      <c r="J1117" s="928" t="str">
        <f t="shared" si="1001"/>
        <v>State Plan, Healthy Michigan, EPSDT</v>
      </c>
      <c r="K1117" s="978" t="s">
        <v>1805</v>
      </c>
      <c r="L1117" s="978" t="str">
        <f>L1116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17" s="652" t="str">
        <f t="shared" si="1002"/>
        <v xml:space="preserve"> </v>
      </c>
      <c r="N1117" s="652" t="str">
        <f t="shared" si="1003"/>
        <v xml:space="preserve"> </v>
      </c>
    </row>
    <row r="1118" spans="1:14" ht="71.099999999999994" customHeight="1">
      <c r="A1118" s="890">
        <f t="shared" si="995"/>
        <v>99341</v>
      </c>
      <c r="B1118" s="724" t="str">
        <f t="shared" si="996"/>
        <v>Assessments
Health Psychiatric
Evaluation Psychological
testing Other assessments, tests
Medication Review</v>
      </c>
      <c r="C1118" s="637" t="str">
        <f t="shared" si="997"/>
        <v>Home Visit - New Patient</v>
      </c>
      <c r="D1118" s="652" t="str">
        <f t="shared" si="998"/>
        <v>20 minutes
1/day</v>
      </c>
      <c r="E1118" s="637" t="str">
        <f t="shared" si="999"/>
        <v>Physician (MD or DO), licensed physician’s assistant, clinical nurse specialist, or nurse practitioner under their
scope of practice and under the supervision and delegation of a physician</v>
      </c>
      <c r="F1118" s="515" t="s">
        <v>665</v>
      </c>
      <c r="G1118" s="204" t="s">
        <v>703</v>
      </c>
      <c r="H1118" s="515" t="s">
        <v>1825</v>
      </c>
      <c r="I1118" s="652" t="str">
        <f t="shared" si="1000"/>
        <v>Line
Professional</v>
      </c>
      <c r="J1118" s="928" t="str">
        <f t="shared" si="1001"/>
        <v>State Plan, Healthy Michigan, EPSDT</v>
      </c>
      <c r="K1118" s="978" t="s">
        <v>1805</v>
      </c>
      <c r="L1118" s="978" t="str">
        <f>L1117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18" s="652" t="str">
        <f t="shared" si="1002"/>
        <v xml:space="preserve"> </v>
      </c>
      <c r="N1118" s="652" t="str">
        <f t="shared" si="1003"/>
        <v xml:space="preserve"> </v>
      </c>
    </row>
    <row r="1119" spans="1:14" ht="71.099999999999994" customHeight="1" thickBot="1">
      <c r="A1119" s="891">
        <f t="shared" si="995"/>
        <v>99341</v>
      </c>
      <c r="B1119" s="725" t="str">
        <f t="shared" si="996"/>
        <v>Assessments
Health Psychiatric
Evaluation Psychological
testing Other assessments, tests
Medication Review</v>
      </c>
      <c r="C1119" s="654" t="str">
        <f t="shared" si="997"/>
        <v>Home Visit - New Patient</v>
      </c>
      <c r="D1119" s="653" t="str">
        <f t="shared" si="998"/>
        <v>20 minutes
1/day</v>
      </c>
      <c r="E1119" s="654" t="str">
        <f t="shared" si="999"/>
        <v>Physician (MD or DO), licensed physician’s assistant, clinical nurse specialist, or nurse practitioner under their
scope of practice and under the supervision and delegation of a physician</v>
      </c>
      <c r="F1119" s="551" t="s">
        <v>149</v>
      </c>
      <c r="G1119" s="551" t="s">
        <v>703</v>
      </c>
      <c r="H1119" s="551" t="s">
        <v>1825</v>
      </c>
      <c r="I1119" s="653" t="str">
        <f t="shared" si="1000"/>
        <v>Line
Professional</v>
      </c>
      <c r="J1119" s="929" t="str">
        <f t="shared" si="1001"/>
        <v>State Plan, Healthy Michigan, EPSDT</v>
      </c>
      <c r="K1119" s="979" t="s">
        <v>1805</v>
      </c>
      <c r="L1119" s="979" t="str">
        <f>L1118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19" s="653" t="str">
        <f t="shared" si="1002"/>
        <v xml:space="preserve"> </v>
      </c>
      <c r="N1119" s="653" t="str">
        <f t="shared" si="1003"/>
        <v xml:space="preserve"> </v>
      </c>
    </row>
    <row r="1120" spans="1:14" ht="71.099999999999994" customHeight="1">
      <c r="A1120" s="889">
        <v>99342</v>
      </c>
      <c r="B1120" s="723" t="s">
        <v>741</v>
      </c>
      <c r="C1120" s="650" t="s">
        <v>756</v>
      </c>
      <c r="D1120" s="651" t="s">
        <v>2191</v>
      </c>
      <c r="E1120" s="650" t="s">
        <v>753</v>
      </c>
      <c r="F1120" s="542" t="s">
        <v>145</v>
      </c>
      <c r="G1120" s="542" t="s">
        <v>701</v>
      </c>
      <c r="H1120" s="519" t="s">
        <v>1825</v>
      </c>
      <c r="I1120" s="661" t="s">
        <v>148</v>
      </c>
      <c r="J1120" s="965" t="s">
        <v>129</v>
      </c>
      <c r="K1120" s="819" t="s">
        <v>1805</v>
      </c>
      <c r="L1120" s="986" t="s">
        <v>2109</v>
      </c>
      <c r="M1120" s="681" t="s">
        <v>1474</v>
      </c>
      <c r="N1120" s="681" t="s">
        <v>1474</v>
      </c>
    </row>
    <row r="1121" spans="1:14" ht="71.099999999999994" customHeight="1">
      <c r="A1121" s="890">
        <f t="shared" ref="A1121:A1124" si="1004">A1120</f>
        <v>99342</v>
      </c>
      <c r="B1121" s="724" t="str">
        <f t="shared" ref="B1121:B1124" si="1005">B1120</f>
        <v>Assessments
Health Psychiatric
Evaluation Psychological
testing Other assessments, tests
Medication Review</v>
      </c>
      <c r="C1121" s="637" t="str">
        <f t="shared" ref="C1121:C1124" si="1006">C1120</f>
        <v>Home Visit - New Patient</v>
      </c>
      <c r="D1121" s="652" t="str">
        <f t="shared" ref="D1121:D1124" si="1007">D1120</f>
        <v>30 minutes
1/day</v>
      </c>
      <c r="E1121" s="637" t="str">
        <f t="shared" ref="E1121:E1124" si="1008">E1120</f>
        <v>Physician (MD or DO), licensed physician’s assistant, clinical nurse specialist, or nurse practitioner under their
scope of practice and under the supervision and delegation of a physician</v>
      </c>
      <c r="F1121" s="543" t="s">
        <v>577</v>
      </c>
      <c r="G1121" s="543" t="s">
        <v>692</v>
      </c>
      <c r="H1121" s="515" t="s">
        <v>1825</v>
      </c>
      <c r="I1121" s="652" t="str">
        <f t="shared" ref="I1121:I1124" si="1009">I1120</f>
        <v>Line
Professional</v>
      </c>
      <c r="J1121" s="928" t="str">
        <f t="shared" ref="J1121:J1124" si="1010">J1120</f>
        <v>State Plan, Healthy Michigan, EPSDT</v>
      </c>
      <c r="K1121" s="978" t="s">
        <v>1805</v>
      </c>
      <c r="L1121" s="978" t="str">
        <f>L1120</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21" s="652" t="str">
        <f t="shared" ref="M1121:M1124" si="1011">M1120</f>
        <v xml:space="preserve"> </v>
      </c>
      <c r="N1121" s="652" t="str">
        <f t="shared" ref="N1121:N1124" si="1012">N1120</f>
        <v xml:space="preserve"> </v>
      </c>
    </row>
    <row r="1122" spans="1:14" ht="72" customHeight="1">
      <c r="A1122" s="890">
        <f t="shared" si="1004"/>
        <v>99342</v>
      </c>
      <c r="B1122" s="724" t="str">
        <f t="shared" si="1005"/>
        <v>Assessments
Health Psychiatric
Evaluation Psychological
testing Other assessments, tests
Medication Review</v>
      </c>
      <c r="C1122" s="637" t="str">
        <f t="shared" si="1006"/>
        <v>Home Visit - New Patient</v>
      </c>
      <c r="D1122" s="652" t="str">
        <f t="shared" si="1007"/>
        <v>30 minutes
1/day</v>
      </c>
      <c r="E1122" s="637" t="str">
        <f t="shared" si="1008"/>
        <v>Physician (MD or DO), licensed physician’s assistant, clinical nurse specialist, or nurse practitioner under their
scope of practice and under the supervision and delegation of a physician</v>
      </c>
      <c r="F1122" s="515" t="s">
        <v>140</v>
      </c>
      <c r="G1122" s="204" t="s">
        <v>703</v>
      </c>
      <c r="H1122" s="515" t="s">
        <v>1825</v>
      </c>
      <c r="I1122" s="652" t="str">
        <f t="shared" si="1009"/>
        <v>Line
Professional</v>
      </c>
      <c r="J1122" s="928" t="str">
        <f t="shared" si="1010"/>
        <v>State Plan, Healthy Michigan, EPSDT</v>
      </c>
      <c r="K1122" s="978" t="s">
        <v>1805</v>
      </c>
      <c r="L1122" s="978" t="str">
        <f>L1121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22" s="652" t="str">
        <f t="shared" si="1011"/>
        <v xml:space="preserve"> </v>
      </c>
      <c r="N1122" s="652" t="str">
        <f t="shared" si="1012"/>
        <v xml:space="preserve"> </v>
      </c>
    </row>
    <row r="1123" spans="1:14" ht="72" customHeight="1">
      <c r="A1123" s="890">
        <f t="shared" si="1004"/>
        <v>99342</v>
      </c>
      <c r="B1123" s="724" t="str">
        <f t="shared" si="1005"/>
        <v>Assessments
Health Psychiatric
Evaluation Psychological
testing Other assessments, tests
Medication Review</v>
      </c>
      <c r="C1123" s="637" t="str">
        <f t="shared" si="1006"/>
        <v>Home Visit - New Patient</v>
      </c>
      <c r="D1123" s="652" t="str">
        <f t="shared" si="1007"/>
        <v>30 minutes
1/day</v>
      </c>
      <c r="E1123" s="637" t="str">
        <f t="shared" si="1008"/>
        <v>Physician (MD or DO), licensed physician’s assistant, clinical nurse specialist, or nurse practitioner under their
scope of practice and under the supervision and delegation of a physician</v>
      </c>
      <c r="F1123" s="515" t="s">
        <v>665</v>
      </c>
      <c r="G1123" s="204" t="s">
        <v>703</v>
      </c>
      <c r="H1123" s="515" t="s">
        <v>1825</v>
      </c>
      <c r="I1123" s="652" t="str">
        <f t="shared" si="1009"/>
        <v>Line
Professional</v>
      </c>
      <c r="J1123" s="928" t="str">
        <f t="shared" si="1010"/>
        <v>State Plan, Healthy Michigan, EPSDT</v>
      </c>
      <c r="K1123" s="978" t="s">
        <v>1805</v>
      </c>
      <c r="L1123" s="978" t="str">
        <f>L1122</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23" s="652" t="str">
        <f t="shared" si="1011"/>
        <v xml:space="preserve"> </v>
      </c>
      <c r="N1123" s="652" t="str">
        <f t="shared" si="1012"/>
        <v xml:space="preserve"> </v>
      </c>
    </row>
    <row r="1124" spans="1:14" ht="72" customHeight="1" thickBot="1">
      <c r="A1124" s="891">
        <f t="shared" si="1004"/>
        <v>99342</v>
      </c>
      <c r="B1124" s="725" t="str">
        <f t="shared" si="1005"/>
        <v>Assessments
Health Psychiatric
Evaluation Psychological
testing Other assessments, tests
Medication Review</v>
      </c>
      <c r="C1124" s="654" t="str">
        <f t="shared" si="1006"/>
        <v>Home Visit - New Patient</v>
      </c>
      <c r="D1124" s="653" t="str">
        <f t="shared" si="1007"/>
        <v>30 minutes
1/day</v>
      </c>
      <c r="E1124" s="654" t="str">
        <f t="shared" si="1008"/>
        <v>Physician (MD or DO), licensed physician’s assistant, clinical nurse specialist, or nurse practitioner under their
scope of practice and under the supervision and delegation of a physician</v>
      </c>
      <c r="F1124" s="551" t="s">
        <v>149</v>
      </c>
      <c r="G1124" s="551" t="s">
        <v>703</v>
      </c>
      <c r="H1124" s="551" t="s">
        <v>1825</v>
      </c>
      <c r="I1124" s="653" t="str">
        <f t="shared" si="1009"/>
        <v>Line
Professional</v>
      </c>
      <c r="J1124" s="929" t="str">
        <f t="shared" si="1010"/>
        <v>State Plan, Healthy Michigan, EPSDT</v>
      </c>
      <c r="K1124" s="979" t="s">
        <v>1805</v>
      </c>
      <c r="L1124" s="979" t="str">
        <f>L1123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24" s="653" t="str">
        <f t="shared" si="1011"/>
        <v xml:space="preserve"> </v>
      </c>
      <c r="N1124" s="653" t="str">
        <f t="shared" si="1012"/>
        <v xml:space="preserve"> </v>
      </c>
    </row>
    <row r="1125" spans="1:14" ht="72" customHeight="1">
      <c r="A1125" s="889">
        <v>99343</v>
      </c>
      <c r="B1125" s="723" t="s">
        <v>741</v>
      </c>
      <c r="C1125" s="650" t="s">
        <v>756</v>
      </c>
      <c r="D1125" s="651" t="s">
        <v>2185</v>
      </c>
      <c r="E1125" s="650" t="s">
        <v>753</v>
      </c>
      <c r="F1125" s="542" t="s">
        <v>145</v>
      </c>
      <c r="G1125" s="542" t="s">
        <v>701</v>
      </c>
      <c r="H1125" s="519" t="s">
        <v>1825</v>
      </c>
      <c r="I1125" s="651" t="s">
        <v>660</v>
      </c>
      <c r="J1125" s="965" t="s">
        <v>129</v>
      </c>
      <c r="K1125" s="819" t="s">
        <v>1805</v>
      </c>
      <c r="L1125" s="986" t="s">
        <v>2109</v>
      </c>
      <c r="M1125" s="681" t="s">
        <v>1474</v>
      </c>
      <c r="N1125" s="681" t="s">
        <v>1474</v>
      </c>
    </row>
    <row r="1126" spans="1:14" ht="72" customHeight="1">
      <c r="A1126" s="890">
        <f t="shared" ref="A1126:A1129" si="1013">A1125</f>
        <v>99343</v>
      </c>
      <c r="B1126" s="724" t="str">
        <f t="shared" ref="B1126:B1129" si="1014">B1125</f>
        <v>Assessments
Health Psychiatric
Evaluation Psychological
testing Other assessments, tests
Medication Review</v>
      </c>
      <c r="C1126" s="637" t="str">
        <f t="shared" ref="C1126:C1129" si="1015">C1125</f>
        <v>Home Visit - New Patient</v>
      </c>
      <c r="D1126" s="652" t="str">
        <f t="shared" ref="D1126:D1129" si="1016">D1125</f>
        <v>45 Minutes
1/day</v>
      </c>
      <c r="E1126" s="637" t="str">
        <f t="shared" ref="E1126:E1129" si="1017">E1125</f>
        <v>Physician (MD or DO), licensed physician’s assistant, clinical nurse specialist, or nurse practitioner under their
scope of practice and under the supervision and delegation of a physician</v>
      </c>
      <c r="F1126" s="543" t="s">
        <v>577</v>
      </c>
      <c r="G1126" s="543" t="s">
        <v>692</v>
      </c>
      <c r="H1126" s="515" t="s">
        <v>1825</v>
      </c>
      <c r="I1126" s="652" t="str">
        <f t="shared" ref="I1126:I1129" si="1018">I1125</f>
        <v>Line 
Professional</v>
      </c>
      <c r="J1126" s="928" t="str">
        <f t="shared" ref="J1126:J1129" si="1019">J1125</f>
        <v>State Plan, Healthy Michigan, EPSDT</v>
      </c>
      <c r="K1126" s="978" t="s">
        <v>1805</v>
      </c>
      <c r="L1126" s="978" t="str">
        <f>L1125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26" s="652" t="str">
        <f t="shared" ref="M1126:M1129" si="1020">M1125</f>
        <v xml:space="preserve"> </v>
      </c>
      <c r="N1126" s="652" t="str">
        <f t="shared" ref="N1126:N1129" si="1021">N1125</f>
        <v xml:space="preserve"> </v>
      </c>
    </row>
    <row r="1127" spans="1:14" ht="74.099999999999994" customHeight="1">
      <c r="A1127" s="890">
        <f t="shared" si="1013"/>
        <v>99343</v>
      </c>
      <c r="B1127" s="724" t="str">
        <f t="shared" si="1014"/>
        <v>Assessments
Health Psychiatric
Evaluation Psychological
testing Other assessments, tests
Medication Review</v>
      </c>
      <c r="C1127" s="637" t="str">
        <f t="shared" si="1015"/>
        <v>Home Visit - New Patient</v>
      </c>
      <c r="D1127" s="652" t="str">
        <f t="shared" si="1016"/>
        <v>45 Minutes
1/day</v>
      </c>
      <c r="E1127" s="637" t="str">
        <f t="shared" si="1017"/>
        <v>Physician (MD or DO), licensed physician’s assistant, clinical nurse specialist, or nurse practitioner under their
scope of practice and under the supervision and delegation of a physician</v>
      </c>
      <c r="F1127" s="515" t="s">
        <v>140</v>
      </c>
      <c r="G1127" s="204" t="s">
        <v>703</v>
      </c>
      <c r="H1127" s="515" t="s">
        <v>1825</v>
      </c>
      <c r="I1127" s="652" t="str">
        <f t="shared" si="1018"/>
        <v>Line 
Professional</v>
      </c>
      <c r="J1127" s="928" t="str">
        <f t="shared" si="1019"/>
        <v>State Plan, Healthy Michigan, EPSDT</v>
      </c>
      <c r="K1127" s="978" t="s">
        <v>1805</v>
      </c>
      <c r="L1127" s="978" t="str">
        <f>L1126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27" s="652" t="str">
        <f t="shared" si="1020"/>
        <v xml:space="preserve"> </v>
      </c>
      <c r="N1127" s="652" t="str">
        <f t="shared" si="1021"/>
        <v xml:space="preserve"> </v>
      </c>
    </row>
    <row r="1128" spans="1:14" ht="74.099999999999994" customHeight="1">
      <c r="A1128" s="890">
        <f t="shared" si="1013"/>
        <v>99343</v>
      </c>
      <c r="B1128" s="724" t="str">
        <f t="shared" si="1014"/>
        <v>Assessments
Health Psychiatric
Evaluation Psychological
testing Other assessments, tests
Medication Review</v>
      </c>
      <c r="C1128" s="637" t="str">
        <f t="shared" si="1015"/>
        <v>Home Visit - New Patient</v>
      </c>
      <c r="D1128" s="652" t="str">
        <f t="shared" si="1016"/>
        <v>45 Minutes
1/day</v>
      </c>
      <c r="E1128" s="637" t="str">
        <f t="shared" si="1017"/>
        <v>Physician (MD or DO), licensed physician’s assistant, clinical nurse specialist, or nurse practitioner under their
scope of practice and under the supervision and delegation of a physician</v>
      </c>
      <c r="F1128" s="515" t="s">
        <v>665</v>
      </c>
      <c r="G1128" s="204" t="s">
        <v>703</v>
      </c>
      <c r="H1128" s="515" t="s">
        <v>1825</v>
      </c>
      <c r="I1128" s="652" t="str">
        <f t="shared" si="1018"/>
        <v>Line 
Professional</v>
      </c>
      <c r="J1128" s="928" t="str">
        <f t="shared" si="1019"/>
        <v>State Plan, Healthy Michigan, EPSDT</v>
      </c>
      <c r="K1128" s="978" t="s">
        <v>1805</v>
      </c>
      <c r="L1128" s="978" t="str">
        <f>L1127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28" s="652" t="str">
        <f t="shared" si="1020"/>
        <v xml:space="preserve"> </v>
      </c>
      <c r="N1128" s="652" t="str">
        <f t="shared" si="1021"/>
        <v xml:space="preserve"> </v>
      </c>
    </row>
    <row r="1129" spans="1:14" ht="74.099999999999994" customHeight="1" thickBot="1">
      <c r="A1129" s="891">
        <f t="shared" si="1013"/>
        <v>99343</v>
      </c>
      <c r="B1129" s="725" t="str">
        <f t="shared" si="1014"/>
        <v>Assessments
Health Psychiatric
Evaluation Psychological
testing Other assessments, tests
Medication Review</v>
      </c>
      <c r="C1129" s="654" t="str">
        <f t="shared" si="1015"/>
        <v>Home Visit - New Patient</v>
      </c>
      <c r="D1129" s="653" t="str">
        <f t="shared" si="1016"/>
        <v>45 Minutes
1/day</v>
      </c>
      <c r="E1129" s="654" t="str">
        <f t="shared" si="1017"/>
        <v>Physician (MD or DO), licensed physician’s assistant, clinical nurse specialist, or nurse practitioner under their
scope of practice and under the supervision and delegation of a physician</v>
      </c>
      <c r="F1129" s="551" t="s">
        <v>149</v>
      </c>
      <c r="G1129" s="551" t="s">
        <v>703</v>
      </c>
      <c r="H1129" s="551" t="s">
        <v>1825</v>
      </c>
      <c r="I1129" s="653" t="str">
        <f t="shared" si="1018"/>
        <v>Line 
Professional</v>
      </c>
      <c r="J1129" s="929" t="str">
        <f t="shared" si="1019"/>
        <v>State Plan, Healthy Michigan, EPSDT</v>
      </c>
      <c r="K1129" s="979" t="s">
        <v>1805</v>
      </c>
      <c r="L1129" s="979" t="str">
        <f>L1128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29" s="653" t="str">
        <f t="shared" si="1020"/>
        <v xml:space="preserve"> </v>
      </c>
      <c r="N1129" s="653" t="str">
        <f t="shared" si="1021"/>
        <v xml:space="preserve"> </v>
      </c>
    </row>
    <row r="1130" spans="1:14" ht="74.099999999999994" customHeight="1">
      <c r="A1130" s="889">
        <v>99344</v>
      </c>
      <c r="B1130" s="723" t="s">
        <v>741</v>
      </c>
      <c r="C1130" s="650" t="s">
        <v>756</v>
      </c>
      <c r="D1130" s="651" t="s">
        <v>2186</v>
      </c>
      <c r="E1130" s="650" t="s">
        <v>753</v>
      </c>
      <c r="F1130" s="542" t="s">
        <v>145</v>
      </c>
      <c r="G1130" s="542" t="s">
        <v>701</v>
      </c>
      <c r="H1130" s="519" t="s">
        <v>1825</v>
      </c>
      <c r="I1130" s="651" t="s">
        <v>660</v>
      </c>
      <c r="J1130" s="965" t="s">
        <v>129</v>
      </c>
      <c r="K1130" s="819" t="s">
        <v>1805</v>
      </c>
      <c r="L1130" s="986" t="s">
        <v>2109</v>
      </c>
      <c r="M1130" s="681" t="s">
        <v>1474</v>
      </c>
      <c r="N1130" s="681" t="s">
        <v>1474</v>
      </c>
    </row>
    <row r="1131" spans="1:14" ht="74.099999999999994" customHeight="1">
      <c r="A1131" s="890">
        <f t="shared" ref="A1131:A1134" si="1022">A1130</f>
        <v>99344</v>
      </c>
      <c r="B1131" s="724" t="str">
        <f t="shared" ref="B1131:B1134" si="1023">B1130</f>
        <v>Assessments
Health Psychiatric
Evaluation Psychological
testing Other assessments, tests
Medication Review</v>
      </c>
      <c r="C1131" s="637" t="str">
        <f t="shared" ref="C1131:C1134" si="1024">C1130</f>
        <v>Home Visit - New Patient</v>
      </c>
      <c r="D1131" s="652" t="str">
        <f t="shared" ref="D1131:D1134" si="1025">D1130</f>
        <v>60 minutes
1/day</v>
      </c>
      <c r="E1131" s="637" t="str">
        <f t="shared" ref="E1131:E1134" si="1026">E1130</f>
        <v>Physician (MD or DO), licensed physician’s assistant, clinical nurse specialist, or nurse practitioner under their
scope of practice and under the supervision and delegation of a physician</v>
      </c>
      <c r="F1131" s="543" t="s">
        <v>577</v>
      </c>
      <c r="G1131" s="543" t="s">
        <v>692</v>
      </c>
      <c r="H1131" s="515" t="s">
        <v>1825</v>
      </c>
      <c r="I1131" s="652" t="str">
        <f t="shared" ref="I1131:I1134" si="1027">I1130</f>
        <v>Line 
Professional</v>
      </c>
      <c r="J1131" s="928" t="str">
        <f t="shared" ref="J1131:J1134" si="1028">J1130</f>
        <v>State Plan, Healthy Michigan, EPSDT</v>
      </c>
      <c r="K1131" s="978" t="s">
        <v>1805</v>
      </c>
      <c r="L1131" s="978" t="str">
        <f>L1130</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31" s="652" t="str">
        <f t="shared" ref="M1131:M1134" si="1029">M1130</f>
        <v xml:space="preserve"> </v>
      </c>
      <c r="N1131" s="652" t="str">
        <f t="shared" ref="N1131:N1134" si="1030">N1130</f>
        <v xml:space="preserve"> </v>
      </c>
    </row>
    <row r="1132" spans="1:14" ht="69.599999999999994" customHeight="1">
      <c r="A1132" s="890">
        <f t="shared" si="1022"/>
        <v>99344</v>
      </c>
      <c r="B1132" s="724" t="str">
        <f t="shared" si="1023"/>
        <v>Assessments
Health Psychiatric
Evaluation Psychological
testing Other assessments, tests
Medication Review</v>
      </c>
      <c r="C1132" s="637" t="str">
        <f t="shared" si="1024"/>
        <v>Home Visit - New Patient</v>
      </c>
      <c r="D1132" s="652" t="str">
        <f t="shared" si="1025"/>
        <v>60 minutes
1/day</v>
      </c>
      <c r="E1132" s="637" t="str">
        <f t="shared" si="1026"/>
        <v>Physician (MD or DO), licensed physician’s assistant, clinical nurse specialist, or nurse practitioner under their
scope of practice and under the supervision and delegation of a physician</v>
      </c>
      <c r="F1132" s="515" t="s">
        <v>140</v>
      </c>
      <c r="G1132" s="204" t="s">
        <v>703</v>
      </c>
      <c r="H1132" s="515" t="s">
        <v>1825</v>
      </c>
      <c r="I1132" s="652" t="str">
        <f t="shared" si="1027"/>
        <v>Line 
Professional</v>
      </c>
      <c r="J1132" s="928" t="str">
        <f t="shared" si="1028"/>
        <v>State Plan, Healthy Michigan, EPSDT</v>
      </c>
      <c r="K1132" s="978" t="s">
        <v>1805</v>
      </c>
      <c r="L1132" s="978" t="str">
        <f>L1131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32" s="652" t="str">
        <f t="shared" si="1029"/>
        <v xml:space="preserve"> </v>
      </c>
      <c r="N1132" s="652" t="str">
        <f t="shared" si="1030"/>
        <v xml:space="preserve"> </v>
      </c>
    </row>
    <row r="1133" spans="1:14" ht="69.599999999999994" customHeight="1">
      <c r="A1133" s="890">
        <f t="shared" si="1022"/>
        <v>99344</v>
      </c>
      <c r="B1133" s="724" t="str">
        <f t="shared" si="1023"/>
        <v>Assessments
Health Psychiatric
Evaluation Psychological
testing Other assessments, tests
Medication Review</v>
      </c>
      <c r="C1133" s="637" t="str">
        <f t="shared" si="1024"/>
        <v>Home Visit - New Patient</v>
      </c>
      <c r="D1133" s="652" t="str">
        <f t="shared" si="1025"/>
        <v>60 minutes
1/day</v>
      </c>
      <c r="E1133" s="637" t="str">
        <f t="shared" si="1026"/>
        <v>Physician (MD or DO), licensed physician’s assistant, clinical nurse specialist, or nurse practitioner under their
scope of practice and under the supervision and delegation of a physician</v>
      </c>
      <c r="F1133" s="515" t="s">
        <v>665</v>
      </c>
      <c r="G1133" s="204" t="s">
        <v>703</v>
      </c>
      <c r="H1133" s="515" t="s">
        <v>1825</v>
      </c>
      <c r="I1133" s="652" t="str">
        <f t="shared" si="1027"/>
        <v>Line 
Professional</v>
      </c>
      <c r="J1133" s="928" t="str">
        <f t="shared" si="1028"/>
        <v>State Plan, Healthy Michigan, EPSDT</v>
      </c>
      <c r="K1133" s="978" t="s">
        <v>1805</v>
      </c>
      <c r="L1133" s="978" t="str">
        <f>L1132</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33" s="652" t="str">
        <f t="shared" si="1029"/>
        <v xml:space="preserve"> </v>
      </c>
      <c r="N1133" s="652" t="str">
        <f t="shared" si="1030"/>
        <v xml:space="preserve"> </v>
      </c>
    </row>
    <row r="1134" spans="1:14" ht="69.599999999999994" customHeight="1" thickBot="1">
      <c r="A1134" s="891">
        <f t="shared" si="1022"/>
        <v>99344</v>
      </c>
      <c r="B1134" s="725" t="str">
        <f t="shared" si="1023"/>
        <v>Assessments
Health Psychiatric
Evaluation Psychological
testing Other assessments, tests
Medication Review</v>
      </c>
      <c r="C1134" s="654" t="str">
        <f t="shared" si="1024"/>
        <v>Home Visit - New Patient</v>
      </c>
      <c r="D1134" s="653" t="str">
        <f t="shared" si="1025"/>
        <v>60 minutes
1/day</v>
      </c>
      <c r="E1134" s="654" t="str">
        <f t="shared" si="1026"/>
        <v>Physician (MD or DO), licensed physician’s assistant, clinical nurse specialist, or nurse practitioner under their
scope of practice and under the supervision and delegation of a physician</v>
      </c>
      <c r="F1134" s="551" t="s">
        <v>149</v>
      </c>
      <c r="G1134" s="551" t="s">
        <v>703</v>
      </c>
      <c r="H1134" s="551" t="s">
        <v>1825</v>
      </c>
      <c r="I1134" s="653" t="str">
        <f t="shared" si="1027"/>
        <v>Line 
Professional</v>
      </c>
      <c r="J1134" s="929" t="str">
        <f t="shared" si="1028"/>
        <v>State Plan, Healthy Michigan, EPSDT</v>
      </c>
      <c r="K1134" s="979" t="s">
        <v>1805</v>
      </c>
      <c r="L1134" s="979" t="str">
        <f>L1133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34" s="653" t="str">
        <f t="shared" si="1029"/>
        <v xml:space="preserve"> </v>
      </c>
      <c r="N1134" s="653" t="str">
        <f t="shared" si="1030"/>
        <v xml:space="preserve"> </v>
      </c>
    </row>
    <row r="1135" spans="1:14" ht="69.599999999999994" customHeight="1">
      <c r="A1135" s="889">
        <v>99345</v>
      </c>
      <c r="B1135" s="723" t="s">
        <v>741</v>
      </c>
      <c r="C1135" s="650" t="s">
        <v>756</v>
      </c>
      <c r="D1135" s="651" t="s">
        <v>2187</v>
      </c>
      <c r="E1135" s="650" t="s">
        <v>753</v>
      </c>
      <c r="F1135" s="542" t="s">
        <v>145</v>
      </c>
      <c r="G1135" s="542" t="s">
        <v>701</v>
      </c>
      <c r="H1135" s="519" t="s">
        <v>1825</v>
      </c>
      <c r="I1135" s="651" t="s">
        <v>660</v>
      </c>
      <c r="J1135" s="965" t="s">
        <v>129</v>
      </c>
      <c r="K1135" s="819" t="s">
        <v>1805</v>
      </c>
      <c r="L1135" s="986" t="s">
        <v>2109</v>
      </c>
      <c r="M1135" s="681" t="s">
        <v>1474</v>
      </c>
      <c r="N1135" s="681" t="s">
        <v>1474</v>
      </c>
    </row>
    <row r="1136" spans="1:14" ht="69.599999999999994" customHeight="1">
      <c r="A1136" s="890">
        <f t="shared" ref="A1136:A1139" si="1031">A1135</f>
        <v>99345</v>
      </c>
      <c r="B1136" s="724" t="str">
        <f t="shared" ref="B1136:B1139" si="1032">B1135</f>
        <v>Assessments
Health Psychiatric
Evaluation Psychological
testing Other assessments, tests
Medication Review</v>
      </c>
      <c r="C1136" s="637" t="str">
        <f t="shared" ref="C1136:C1139" si="1033">C1135</f>
        <v>Home Visit - New Patient</v>
      </c>
      <c r="D1136" s="652" t="str">
        <f t="shared" ref="D1136:D1139" si="1034">D1135</f>
        <v>75 minutes
1/day</v>
      </c>
      <c r="E1136" s="637" t="str">
        <f t="shared" ref="E1136:E1139" si="1035">E1135</f>
        <v>Physician (MD or DO), licensed physician’s assistant, clinical nurse specialist, or nurse practitioner under their
scope of practice and under the supervision and delegation of a physician</v>
      </c>
      <c r="F1136" s="543" t="s">
        <v>577</v>
      </c>
      <c r="G1136" s="543" t="s">
        <v>692</v>
      </c>
      <c r="H1136" s="515" t="s">
        <v>1825</v>
      </c>
      <c r="I1136" s="652" t="str">
        <f t="shared" ref="I1136:I1139" si="1036">I1135</f>
        <v>Line 
Professional</v>
      </c>
      <c r="J1136" s="928" t="str">
        <f t="shared" ref="J1136:J1139" si="1037">J1135</f>
        <v>State Plan, Healthy Michigan, EPSDT</v>
      </c>
      <c r="K1136" s="978" t="s">
        <v>1805</v>
      </c>
      <c r="L1136" s="978" t="str">
        <f>L1135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36" s="652" t="str">
        <f t="shared" ref="M1136:M1139" si="1038">M1135</f>
        <v xml:space="preserve"> </v>
      </c>
      <c r="N1136" s="652" t="str">
        <f t="shared" ref="N1136:N1139" si="1039">N1135</f>
        <v xml:space="preserve"> </v>
      </c>
    </row>
    <row r="1137" spans="1:14" ht="71.099999999999994" customHeight="1">
      <c r="A1137" s="890">
        <f t="shared" si="1031"/>
        <v>99345</v>
      </c>
      <c r="B1137" s="724" t="str">
        <f t="shared" si="1032"/>
        <v>Assessments
Health Psychiatric
Evaluation Psychological
testing Other assessments, tests
Medication Review</v>
      </c>
      <c r="C1137" s="637" t="str">
        <f t="shared" si="1033"/>
        <v>Home Visit - New Patient</v>
      </c>
      <c r="D1137" s="652" t="str">
        <f t="shared" si="1034"/>
        <v>75 minutes
1/day</v>
      </c>
      <c r="E1137" s="637" t="str">
        <f t="shared" si="1035"/>
        <v>Physician (MD or DO), licensed physician’s assistant, clinical nurse specialist, or nurse practitioner under their
scope of practice and under the supervision and delegation of a physician</v>
      </c>
      <c r="F1137" s="515" t="s">
        <v>140</v>
      </c>
      <c r="G1137" s="204" t="s">
        <v>703</v>
      </c>
      <c r="H1137" s="515" t="s">
        <v>1825</v>
      </c>
      <c r="I1137" s="652" t="str">
        <f t="shared" si="1036"/>
        <v>Line 
Professional</v>
      </c>
      <c r="J1137" s="928" t="str">
        <f t="shared" si="1037"/>
        <v>State Plan, Healthy Michigan, EPSDT</v>
      </c>
      <c r="K1137" s="978" t="s">
        <v>1805</v>
      </c>
      <c r="L1137" s="978" t="str">
        <f>L1136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37" s="652" t="str">
        <f t="shared" si="1038"/>
        <v xml:space="preserve"> </v>
      </c>
      <c r="N1137" s="652" t="str">
        <f t="shared" si="1039"/>
        <v xml:space="preserve"> </v>
      </c>
    </row>
    <row r="1138" spans="1:14" ht="71.099999999999994" customHeight="1">
      <c r="A1138" s="890">
        <f t="shared" si="1031"/>
        <v>99345</v>
      </c>
      <c r="B1138" s="724" t="str">
        <f t="shared" si="1032"/>
        <v>Assessments
Health Psychiatric
Evaluation Psychological
testing Other assessments, tests
Medication Review</v>
      </c>
      <c r="C1138" s="637" t="str">
        <f t="shared" si="1033"/>
        <v>Home Visit - New Patient</v>
      </c>
      <c r="D1138" s="652" t="str">
        <f t="shared" si="1034"/>
        <v>75 minutes
1/day</v>
      </c>
      <c r="E1138" s="637" t="str">
        <f t="shared" si="1035"/>
        <v>Physician (MD or DO), licensed physician’s assistant, clinical nurse specialist, or nurse practitioner under their
scope of practice and under the supervision and delegation of a physician</v>
      </c>
      <c r="F1138" s="515" t="s">
        <v>665</v>
      </c>
      <c r="G1138" s="204" t="s">
        <v>703</v>
      </c>
      <c r="H1138" s="515" t="s">
        <v>1825</v>
      </c>
      <c r="I1138" s="652" t="str">
        <f t="shared" si="1036"/>
        <v>Line 
Professional</v>
      </c>
      <c r="J1138" s="928" t="str">
        <f t="shared" si="1037"/>
        <v>State Plan, Healthy Michigan, EPSDT</v>
      </c>
      <c r="K1138" s="978" t="s">
        <v>1805</v>
      </c>
      <c r="L1138" s="978" t="str">
        <f>L1137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38" s="652" t="str">
        <f t="shared" si="1038"/>
        <v xml:space="preserve"> </v>
      </c>
      <c r="N1138" s="652" t="str">
        <f t="shared" si="1039"/>
        <v xml:space="preserve"> </v>
      </c>
    </row>
    <row r="1139" spans="1:14" ht="71.099999999999994" customHeight="1" thickBot="1">
      <c r="A1139" s="891">
        <f t="shared" si="1031"/>
        <v>99345</v>
      </c>
      <c r="B1139" s="725" t="str">
        <f t="shared" si="1032"/>
        <v>Assessments
Health Psychiatric
Evaluation Psychological
testing Other assessments, tests
Medication Review</v>
      </c>
      <c r="C1139" s="654" t="str">
        <f t="shared" si="1033"/>
        <v>Home Visit - New Patient</v>
      </c>
      <c r="D1139" s="653" t="str">
        <f t="shared" si="1034"/>
        <v>75 minutes
1/day</v>
      </c>
      <c r="E1139" s="654" t="str">
        <f t="shared" si="1035"/>
        <v>Physician (MD or DO), licensed physician’s assistant, clinical nurse specialist, or nurse practitioner under their
scope of practice and under the supervision and delegation of a physician</v>
      </c>
      <c r="F1139" s="551" t="s">
        <v>149</v>
      </c>
      <c r="G1139" s="551" t="s">
        <v>703</v>
      </c>
      <c r="H1139" s="551" t="s">
        <v>1825</v>
      </c>
      <c r="I1139" s="653" t="str">
        <f t="shared" si="1036"/>
        <v>Line 
Professional</v>
      </c>
      <c r="J1139" s="929" t="str">
        <f t="shared" si="1037"/>
        <v>State Plan, Healthy Michigan, EPSDT</v>
      </c>
      <c r="K1139" s="979" t="s">
        <v>1805</v>
      </c>
      <c r="L1139" s="979" t="str">
        <f>L1138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39" s="653" t="str">
        <f t="shared" si="1038"/>
        <v xml:space="preserve"> </v>
      </c>
      <c r="N1139" s="653" t="str">
        <f t="shared" si="1039"/>
        <v xml:space="preserve"> </v>
      </c>
    </row>
    <row r="1140" spans="1:14" ht="71.099999999999994" customHeight="1">
      <c r="A1140" s="889">
        <v>99347</v>
      </c>
      <c r="B1140" s="723" t="s">
        <v>741</v>
      </c>
      <c r="C1140" s="650" t="s">
        <v>757</v>
      </c>
      <c r="D1140" s="651" t="s">
        <v>2188</v>
      </c>
      <c r="E1140" s="650" t="s">
        <v>753</v>
      </c>
      <c r="F1140" s="542" t="s">
        <v>145</v>
      </c>
      <c r="G1140" s="542" t="s">
        <v>701</v>
      </c>
      <c r="H1140" s="519" t="s">
        <v>1825</v>
      </c>
      <c r="I1140" s="651" t="s">
        <v>660</v>
      </c>
      <c r="J1140" s="965" t="s">
        <v>129</v>
      </c>
      <c r="K1140" s="819" t="s">
        <v>1805</v>
      </c>
      <c r="L1140" s="986" t="s">
        <v>2109</v>
      </c>
      <c r="M1140" s="661" t="s">
        <v>1215</v>
      </c>
      <c r="N1140" s="651" t="s">
        <v>2590</v>
      </c>
    </row>
    <row r="1141" spans="1:14" ht="71.099999999999994" customHeight="1">
      <c r="A1141" s="890">
        <f t="shared" ref="A1141:A1144" si="1040">A1140</f>
        <v>99347</v>
      </c>
      <c r="B1141" s="724" t="str">
        <f t="shared" ref="B1141:B1144" si="1041">B1140</f>
        <v>Assessments
Health Psychiatric
Evaluation Psychological
testing Other assessments, tests
Medication Review</v>
      </c>
      <c r="C1141" s="637" t="str">
        <f t="shared" ref="C1141:C1144" si="1042">C1140</f>
        <v>Home Visit - Established Patient</v>
      </c>
      <c r="D1141" s="652" t="str">
        <f t="shared" ref="D1141:D1144" si="1043">D1140</f>
        <v>15 minutes
1/day</v>
      </c>
      <c r="E1141" s="637" t="str">
        <f t="shared" ref="E1141:E1144" si="1044">E1140</f>
        <v>Physician (MD or DO), licensed physician’s assistant, clinical nurse specialist, or nurse practitioner under their
scope of practice and under the supervision and delegation of a physician</v>
      </c>
      <c r="F1141" s="543" t="s">
        <v>577</v>
      </c>
      <c r="G1141" s="543" t="s">
        <v>692</v>
      </c>
      <c r="H1141" s="515" t="s">
        <v>1825</v>
      </c>
      <c r="I1141" s="652" t="str">
        <f t="shared" ref="I1141:I1144" si="1045">I1140</f>
        <v>Line 
Professional</v>
      </c>
      <c r="J1141" s="928" t="str">
        <f t="shared" ref="J1141:J1144" si="1046">J1140</f>
        <v>State Plan, Healthy Michigan, EPSDT</v>
      </c>
      <c r="K1141" s="978" t="s">
        <v>1805</v>
      </c>
      <c r="L1141" s="978" t="str">
        <f>L1140</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41" s="652" t="str">
        <f t="shared" ref="M1141:M1144" si="1047">M1140</f>
        <v>Y4 - SAMHSA approved EBP for Co-occurring disorders</v>
      </c>
      <c r="N1141" s="652" t="str">
        <f t="shared" ref="N1141:N1144" si="1048">N1140</f>
        <v>HH - Integrated Mental Health and Substance Abuse</v>
      </c>
    </row>
    <row r="1142" spans="1:14" ht="72" customHeight="1">
      <c r="A1142" s="890">
        <f t="shared" si="1040"/>
        <v>99347</v>
      </c>
      <c r="B1142" s="724" t="str">
        <f t="shared" si="1041"/>
        <v>Assessments
Health Psychiatric
Evaluation Psychological
testing Other assessments, tests
Medication Review</v>
      </c>
      <c r="C1142" s="637" t="str">
        <f t="shared" si="1042"/>
        <v>Home Visit - Established Patient</v>
      </c>
      <c r="D1142" s="652" t="str">
        <f t="shared" si="1043"/>
        <v>15 minutes
1/day</v>
      </c>
      <c r="E1142" s="637" t="str">
        <f t="shared" si="1044"/>
        <v>Physician (MD or DO), licensed physician’s assistant, clinical nurse specialist, or nurse practitioner under their
scope of practice and under the supervision and delegation of a physician</v>
      </c>
      <c r="F1142" s="515" t="s">
        <v>140</v>
      </c>
      <c r="G1142" s="204" t="s">
        <v>703</v>
      </c>
      <c r="H1142" s="515" t="s">
        <v>1825</v>
      </c>
      <c r="I1142" s="652" t="str">
        <f t="shared" si="1045"/>
        <v>Line 
Professional</v>
      </c>
      <c r="J1142" s="928" t="str">
        <f t="shared" si="1046"/>
        <v>State Plan, Healthy Michigan, EPSDT</v>
      </c>
      <c r="K1142" s="978" t="s">
        <v>1805</v>
      </c>
      <c r="L1142" s="978" t="str">
        <f>L1141</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42" s="652" t="str">
        <f t="shared" si="1047"/>
        <v>Y4 - SAMHSA approved EBP for Co-occurring disorders</v>
      </c>
      <c r="N1142" s="652" t="str">
        <f t="shared" si="1048"/>
        <v>HH - Integrated Mental Health and Substance Abuse</v>
      </c>
    </row>
    <row r="1143" spans="1:14" ht="72" customHeight="1">
      <c r="A1143" s="890">
        <f t="shared" si="1040"/>
        <v>99347</v>
      </c>
      <c r="B1143" s="724" t="str">
        <f t="shared" si="1041"/>
        <v>Assessments
Health Psychiatric
Evaluation Psychological
testing Other assessments, tests
Medication Review</v>
      </c>
      <c r="C1143" s="637" t="str">
        <f t="shared" si="1042"/>
        <v>Home Visit - Established Patient</v>
      </c>
      <c r="D1143" s="652" t="str">
        <f t="shared" si="1043"/>
        <v>15 minutes
1/day</v>
      </c>
      <c r="E1143" s="637" t="str">
        <f t="shared" si="1044"/>
        <v>Physician (MD or DO), licensed physician’s assistant, clinical nurse specialist, or nurse practitioner under their
scope of practice and under the supervision and delegation of a physician</v>
      </c>
      <c r="F1143" s="515" t="s">
        <v>665</v>
      </c>
      <c r="G1143" s="204" t="s">
        <v>703</v>
      </c>
      <c r="H1143" s="515" t="s">
        <v>1825</v>
      </c>
      <c r="I1143" s="652" t="str">
        <f t="shared" si="1045"/>
        <v>Line 
Professional</v>
      </c>
      <c r="J1143" s="928" t="str">
        <f t="shared" si="1046"/>
        <v>State Plan, Healthy Michigan, EPSDT</v>
      </c>
      <c r="K1143" s="978" t="s">
        <v>1805</v>
      </c>
      <c r="L1143" s="978" t="str">
        <f>L1142</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43" s="652" t="str">
        <f t="shared" si="1047"/>
        <v>Y4 - SAMHSA approved EBP for Co-occurring disorders</v>
      </c>
      <c r="N1143" s="652" t="str">
        <f t="shared" si="1048"/>
        <v>HH - Integrated Mental Health and Substance Abuse</v>
      </c>
    </row>
    <row r="1144" spans="1:14" ht="72" customHeight="1" thickBot="1">
      <c r="A1144" s="891">
        <f t="shared" si="1040"/>
        <v>99347</v>
      </c>
      <c r="B1144" s="725" t="str">
        <f t="shared" si="1041"/>
        <v>Assessments
Health Psychiatric
Evaluation Psychological
testing Other assessments, tests
Medication Review</v>
      </c>
      <c r="C1144" s="654" t="str">
        <f t="shared" si="1042"/>
        <v>Home Visit - Established Patient</v>
      </c>
      <c r="D1144" s="653" t="str">
        <f t="shared" si="1043"/>
        <v>15 minutes
1/day</v>
      </c>
      <c r="E1144" s="654" t="str">
        <f t="shared" si="1044"/>
        <v>Physician (MD or DO), licensed physician’s assistant, clinical nurse specialist, or nurse practitioner under their
scope of practice and under the supervision and delegation of a physician</v>
      </c>
      <c r="F1144" s="534" t="s">
        <v>149</v>
      </c>
      <c r="G1144" s="534" t="s">
        <v>703</v>
      </c>
      <c r="H1144" s="534" t="s">
        <v>1825</v>
      </c>
      <c r="I1144" s="653" t="str">
        <f t="shared" si="1045"/>
        <v>Line 
Professional</v>
      </c>
      <c r="J1144" s="929" t="str">
        <f t="shared" si="1046"/>
        <v>State Plan, Healthy Michigan, EPSDT</v>
      </c>
      <c r="K1144" s="979" t="s">
        <v>1805</v>
      </c>
      <c r="L1144" s="979" t="str">
        <f>L1143</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44" s="653" t="str">
        <f t="shared" si="1047"/>
        <v>Y4 - SAMHSA approved EBP for Co-occurring disorders</v>
      </c>
      <c r="N1144" s="653" t="str">
        <f t="shared" si="1048"/>
        <v>HH - Integrated Mental Health and Substance Abuse</v>
      </c>
    </row>
    <row r="1145" spans="1:14" ht="72" customHeight="1">
      <c r="A1145" s="889">
        <v>99348</v>
      </c>
      <c r="B1145" s="723" t="s">
        <v>741</v>
      </c>
      <c r="C1145" s="650" t="s">
        <v>757</v>
      </c>
      <c r="D1145" s="651" t="s">
        <v>2190</v>
      </c>
      <c r="E1145" s="650" t="s">
        <v>753</v>
      </c>
      <c r="F1145" s="542" t="s">
        <v>145</v>
      </c>
      <c r="G1145" s="542" t="s">
        <v>701</v>
      </c>
      <c r="H1145" s="519" t="s">
        <v>1825</v>
      </c>
      <c r="I1145" s="651" t="s">
        <v>660</v>
      </c>
      <c r="J1145" s="965" t="s">
        <v>129</v>
      </c>
      <c r="K1145" s="819" t="s">
        <v>1805</v>
      </c>
      <c r="L1145" s="986" t="s">
        <v>2426</v>
      </c>
      <c r="M1145" s="681" t="s">
        <v>1474</v>
      </c>
      <c r="N1145" s="681" t="s">
        <v>1474</v>
      </c>
    </row>
    <row r="1146" spans="1:14" ht="72" customHeight="1">
      <c r="A1146" s="890">
        <f t="shared" ref="A1146:A1149" si="1049">A1145</f>
        <v>99348</v>
      </c>
      <c r="B1146" s="724" t="str">
        <f t="shared" ref="B1146:B1149" si="1050">B1145</f>
        <v>Assessments
Health Psychiatric
Evaluation Psychological
testing Other assessments, tests
Medication Review</v>
      </c>
      <c r="C1146" s="637" t="str">
        <f t="shared" ref="C1146:C1149" si="1051">C1145</f>
        <v>Home Visit - Established Patient</v>
      </c>
      <c r="D1146" s="652" t="str">
        <f t="shared" ref="D1146:D1149" si="1052">D1145</f>
        <v>25 minutes
1/day</v>
      </c>
      <c r="E1146" s="637" t="str">
        <f t="shared" ref="E1146:E1149" si="1053">E1145</f>
        <v>Physician (MD or DO), licensed physician’s assistant, clinical nurse specialist, or nurse practitioner under their
scope of practice and under the supervision and delegation of a physician</v>
      </c>
      <c r="F1146" s="543" t="s">
        <v>577</v>
      </c>
      <c r="G1146" s="543" t="s">
        <v>692</v>
      </c>
      <c r="H1146" s="515" t="s">
        <v>1825</v>
      </c>
      <c r="I1146" s="652" t="str">
        <f t="shared" ref="I1146:I1149" si="1054">I1145</f>
        <v>Line 
Professional</v>
      </c>
      <c r="J1146" s="928" t="str">
        <f t="shared" ref="J1146:J1149" si="1055">J1145</f>
        <v>State Plan, Healthy Michigan, EPSDT</v>
      </c>
      <c r="K1146" s="978" t="s">
        <v>1805</v>
      </c>
      <c r="L1146" s="978" t="str">
        <f>L1145</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46" s="652" t="str">
        <f t="shared" ref="M1146:M1149" si="1056">M1145</f>
        <v xml:space="preserve"> </v>
      </c>
      <c r="N1146" s="652" t="str">
        <f t="shared" ref="N1146:N1149" si="1057">N1145</f>
        <v xml:space="preserve"> </v>
      </c>
    </row>
    <row r="1147" spans="1:14" ht="76.349999999999994" customHeight="1">
      <c r="A1147" s="890">
        <f t="shared" si="1049"/>
        <v>99348</v>
      </c>
      <c r="B1147" s="724" t="str">
        <f t="shared" si="1050"/>
        <v>Assessments
Health Psychiatric
Evaluation Psychological
testing Other assessments, tests
Medication Review</v>
      </c>
      <c r="C1147" s="637" t="str">
        <f t="shared" si="1051"/>
        <v>Home Visit - Established Patient</v>
      </c>
      <c r="D1147" s="652" t="str">
        <f t="shared" si="1052"/>
        <v>25 minutes
1/day</v>
      </c>
      <c r="E1147" s="637" t="str">
        <f t="shared" si="1053"/>
        <v>Physician (MD or DO), licensed physician’s assistant, clinical nurse specialist, or nurse practitioner under their
scope of practice and under the supervision and delegation of a physician</v>
      </c>
      <c r="F1147" s="515" t="s">
        <v>140</v>
      </c>
      <c r="G1147" s="204" t="s">
        <v>703</v>
      </c>
      <c r="H1147" s="515" t="s">
        <v>1825</v>
      </c>
      <c r="I1147" s="652" t="str">
        <f t="shared" si="1054"/>
        <v>Line 
Professional</v>
      </c>
      <c r="J1147" s="928" t="str">
        <f t="shared" si="1055"/>
        <v>State Plan, Healthy Michigan, EPSDT</v>
      </c>
      <c r="K1147" s="978" t="s">
        <v>1805</v>
      </c>
      <c r="L1147" s="978" t="str">
        <f>L1146</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47" s="652" t="str">
        <f t="shared" si="1056"/>
        <v xml:space="preserve"> </v>
      </c>
      <c r="N1147" s="652" t="str">
        <f t="shared" si="1057"/>
        <v xml:space="preserve"> </v>
      </c>
    </row>
    <row r="1148" spans="1:14" ht="76.349999999999994" customHeight="1">
      <c r="A1148" s="890">
        <f t="shared" si="1049"/>
        <v>99348</v>
      </c>
      <c r="B1148" s="724" t="str">
        <f t="shared" si="1050"/>
        <v>Assessments
Health Psychiatric
Evaluation Psychological
testing Other assessments, tests
Medication Review</v>
      </c>
      <c r="C1148" s="637" t="str">
        <f t="shared" si="1051"/>
        <v>Home Visit - Established Patient</v>
      </c>
      <c r="D1148" s="652" t="str">
        <f t="shared" si="1052"/>
        <v>25 minutes
1/day</v>
      </c>
      <c r="E1148" s="637" t="str">
        <f t="shared" si="1053"/>
        <v>Physician (MD or DO), licensed physician’s assistant, clinical nurse specialist, or nurse practitioner under their
scope of practice and under the supervision and delegation of a physician</v>
      </c>
      <c r="F1148" s="515" t="s">
        <v>665</v>
      </c>
      <c r="G1148" s="204" t="s">
        <v>703</v>
      </c>
      <c r="H1148" s="515" t="s">
        <v>1825</v>
      </c>
      <c r="I1148" s="652" t="str">
        <f t="shared" si="1054"/>
        <v>Line 
Professional</v>
      </c>
      <c r="J1148" s="928" t="str">
        <f t="shared" si="1055"/>
        <v>State Plan, Healthy Michigan, EPSDT</v>
      </c>
      <c r="K1148" s="978" t="s">
        <v>1805</v>
      </c>
      <c r="L1148" s="978" t="str">
        <f>L1147</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48" s="652" t="str">
        <f t="shared" si="1056"/>
        <v xml:space="preserve"> </v>
      </c>
      <c r="N1148" s="652" t="str">
        <f t="shared" si="1057"/>
        <v xml:space="preserve"> </v>
      </c>
    </row>
    <row r="1149" spans="1:14" ht="76.349999999999994" customHeight="1" thickBot="1">
      <c r="A1149" s="891">
        <f t="shared" si="1049"/>
        <v>99348</v>
      </c>
      <c r="B1149" s="725" t="str">
        <f t="shared" si="1050"/>
        <v>Assessments
Health Psychiatric
Evaluation Psychological
testing Other assessments, tests
Medication Review</v>
      </c>
      <c r="C1149" s="654" t="str">
        <f t="shared" si="1051"/>
        <v>Home Visit - Established Patient</v>
      </c>
      <c r="D1149" s="653" t="str">
        <f t="shared" si="1052"/>
        <v>25 minutes
1/day</v>
      </c>
      <c r="E1149" s="654" t="str">
        <f t="shared" si="1053"/>
        <v>Physician (MD or DO), licensed physician’s assistant, clinical nurse specialist, or nurse practitioner under their
scope of practice and under the supervision and delegation of a physician</v>
      </c>
      <c r="F1149" s="534" t="s">
        <v>149</v>
      </c>
      <c r="G1149" s="534" t="s">
        <v>703</v>
      </c>
      <c r="H1149" s="534" t="s">
        <v>1825</v>
      </c>
      <c r="I1149" s="653" t="str">
        <f t="shared" si="1054"/>
        <v>Line 
Professional</v>
      </c>
      <c r="J1149" s="929" t="str">
        <f t="shared" si="1055"/>
        <v>State Plan, Healthy Michigan, EPSDT</v>
      </c>
      <c r="K1149" s="979" t="s">
        <v>1805</v>
      </c>
      <c r="L1149" s="979" t="str">
        <f>L1148</f>
        <v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v>
      </c>
      <c r="M1149" s="653" t="str">
        <f t="shared" si="1056"/>
        <v xml:space="preserve"> </v>
      </c>
      <c r="N1149" s="653" t="str">
        <f t="shared" si="1057"/>
        <v xml:space="preserve"> </v>
      </c>
    </row>
    <row r="1150" spans="1:14" ht="76.349999999999994" customHeight="1">
      <c r="A1150" s="889">
        <v>99349</v>
      </c>
      <c r="B1150" s="723" t="s">
        <v>741</v>
      </c>
      <c r="C1150" s="650" t="s">
        <v>757</v>
      </c>
      <c r="D1150" s="651" t="s">
        <v>2182</v>
      </c>
      <c r="E1150" s="650" t="s">
        <v>753</v>
      </c>
      <c r="F1150" s="542" t="s">
        <v>145</v>
      </c>
      <c r="G1150" s="542" t="s">
        <v>701</v>
      </c>
      <c r="H1150" s="519" t="s">
        <v>1825</v>
      </c>
      <c r="I1150" s="651" t="s">
        <v>660</v>
      </c>
      <c r="J1150" s="965" t="s">
        <v>129</v>
      </c>
      <c r="K1150" s="819" t="s">
        <v>1805</v>
      </c>
      <c r="L1150" s="986" t="s">
        <v>2427</v>
      </c>
      <c r="M1150" s="681" t="s">
        <v>1474</v>
      </c>
      <c r="N1150" s="681" t="s">
        <v>1474</v>
      </c>
    </row>
    <row r="1151" spans="1:14" ht="76.349999999999994" customHeight="1">
      <c r="A1151" s="890">
        <f t="shared" ref="A1151:A1154" si="1058">A1150</f>
        <v>99349</v>
      </c>
      <c r="B1151" s="724" t="str">
        <f t="shared" ref="B1151:B1154" si="1059">B1150</f>
        <v>Assessments
Health Psychiatric
Evaluation Psychological
testing Other assessments, tests
Medication Review</v>
      </c>
      <c r="C1151" s="637" t="str">
        <f t="shared" ref="C1151:C1154" si="1060">C1150</f>
        <v>Home Visit - Established Patient</v>
      </c>
      <c r="D1151" s="652" t="str">
        <f t="shared" ref="D1151:D1154" si="1061">D1150</f>
        <v>40 minutes
1/day</v>
      </c>
      <c r="E1151" s="637" t="str">
        <f t="shared" ref="E1151:E1154" si="1062">E1150</f>
        <v>Physician (MD or DO), licensed physician’s assistant, clinical nurse specialist, or nurse practitioner under their
scope of practice and under the supervision and delegation of a physician</v>
      </c>
      <c r="F1151" s="543" t="s">
        <v>577</v>
      </c>
      <c r="G1151" s="543" t="s">
        <v>692</v>
      </c>
      <c r="H1151" s="515" t="s">
        <v>1825</v>
      </c>
      <c r="I1151" s="652" t="str">
        <f t="shared" ref="I1151:I1154" si="1063">I1150</f>
        <v>Line 
Professional</v>
      </c>
      <c r="J1151" s="928" t="str">
        <f t="shared" ref="J1151:J1154" si="1064">J1150</f>
        <v>State Plan, Healthy Michigan, EPSDT</v>
      </c>
      <c r="K1151" s="978" t="s">
        <v>1805</v>
      </c>
      <c r="L1151" s="978" t="str">
        <f>L1150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151" s="652" t="str">
        <f t="shared" ref="M1151:M1154" si="1065">M1150</f>
        <v xml:space="preserve"> </v>
      </c>
      <c r="N1151" s="652" t="str">
        <f t="shared" ref="N1151:N1154" si="1066">N1150</f>
        <v xml:space="preserve"> </v>
      </c>
    </row>
    <row r="1152" spans="1:14" ht="108" customHeight="1">
      <c r="A1152" s="890">
        <f t="shared" si="1058"/>
        <v>99349</v>
      </c>
      <c r="B1152" s="724" t="str">
        <f t="shared" si="1059"/>
        <v>Assessments
Health Psychiatric
Evaluation Psychological
testing Other assessments, tests
Medication Review</v>
      </c>
      <c r="C1152" s="637" t="str">
        <f t="shared" si="1060"/>
        <v>Home Visit - Established Patient</v>
      </c>
      <c r="D1152" s="652" t="str">
        <f t="shared" si="1061"/>
        <v>40 minutes
1/day</v>
      </c>
      <c r="E1152" s="637" t="str">
        <f t="shared" si="1062"/>
        <v>Physician (MD or DO), licensed physician’s assistant, clinical nurse specialist, or nurse practitioner under their
scope of practice and under the supervision and delegation of a physician</v>
      </c>
      <c r="F1152" s="515" t="s">
        <v>140</v>
      </c>
      <c r="G1152" s="204" t="s">
        <v>703</v>
      </c>
      <c r="H1152" s="515" t="s">
        <v>1825</v>
      </c>
      <c r="I1152" s="652" t="str">
        <f t="shared" si="1063"/>
        <v>Line 
Professional</v>
      </c>
      <c r="J1152" s="928" t="str">
        <f t="shared" si="1064"/>
        <v>State Plan, Healthy Michigan, EPSDT</v>
      </c>
      <c r="K1152" s="978" t="s">
        <v>1805</v>
      </c>
      <c r="L1152" s="978" t="str">
        <f>L1151</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152" s="652" t="str">
        <f t="shared" si="1065"/>
        <v xml:space="preserve"> </v>
      </c>
      <c r="N1152" s="652" t="str">
        <f t="shared" si="1066"/>
        <v xml:space="preserve"> </v>
      </c>
    </row>
    <row r="1153" spans="1:14" ht="108" customHeight="1">
      <c r="A1153" s="890">
        <f t="shared" si="1058"/>
        <v>99349</v>
      </c>
      <c r="B1153" s="724" t="str">
        <f t="shared" si="1059"/>
        <v>Assessments
Health Psychiatric
Evaluation Psychological
testing Other assessments, tests
Medication Review</v>
      </c>
      <c r="C1153" s="637" t="str">
        <f t="shared" si="1060"/>
        <v>Home Visit - Established Patient</v>
      </c>
      <c r="D1153" s="652" t="str">
        <f t="shared" si="1061"/>
        <v>40 minutes
1/day</v>
      </c>
      <c r="E1153" s="637" t="str">
        <f t="shared" si="1062"/>
        <v>Physician (MD or DO), licensed physician’s assistant, clinical nurse specialist, or nurse practitioner under their
scope of practice and under the supervision and delegation of a physician</v>
      </c>
      <c r="F1153" s="515" t="s">
        <v>665</v>
      </c>
      <c r="G1153" s="204" t="s">
        <v>703</v>
      </c>
      <c r="H1153" s="515" t="s">
        <v>1825</v>
      </c>
      <c r="I1153" s="652" t="str">
        <f t="shared" si="1063"/>
        <v>Line 
Professional</v>
      </c>
      <c r="J1153" s="928" t="str">
        <f t="shared" si="1064"/>
        <v>State Plan, Healthy Michigan, EPSDT</v>
      </c>
      <c r="K1153" s="978" t="s">
        <v>1805</v>
      </c>
      <c r="L1153" s="978" t="str">
        <f>L1152</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153" s="652" t="str">
        <f t="shared" si="1065"/>
        <v xml:space="preserve"> </v>
      </c>
      <c r="N1153" s="652" t="str">
        <f t="shared" si="1066"/>
        <v xml:space="preserve"> </v>
      </c>
    </row>
    <row r="1154" spans="1:14" ht="108" customHeight="1" thickBot="1">
      <c r="A1154" s="891">
        <f t="shared" si="1058"/>
        <v>99349</v>
      </c>
      <c r="B1154" s="725" t="str">
        <f t="shared" si="1059"/>
        <v>Assessments
Health Psychiatric
Evaluation Psychological
testing Other assessments, tests
Medication Review</v>
      </c>
      <c r="C1154" s="654" t="str">
        <f t="shared" si="1060"/>
        <v>Home Visit - Established Patient</v>
      </c>
      <c r="D1154" s="653" t="str">
        <f t="shared" si="1061"/>
        <v>40 minutes
1/day</v>
      </c>
      <c r="E1154" s="654" t="str">
        <f t="shared" si="1062"/>
        <v>Physician (MD or DO), licensed physician’s assistant, clinical nurse specialist, or nurse practitioner under their
scope of practice and under the supervision and delegation of a physician</v>
      </c>
      <c r="F1154" s="534" t="s">
        <v>149</v>
      </c>
      <c r="G1154" s="534" t="s">
        <v>703</v>
      </c>
      <c r="H1154" s="534" t="s">
        <v>1825</v>
      </c>
      <c r="I1154" s="653" t="str">
        <f t="shared" si="1063"/>
        <v>Line 
Professional</v>
      </c>
      <c r="J1154" s="929" t="str">
        <f t="shared" si="1064"/>
        <v>State Plan, Healthy Michigan, EPSDT</v>
      </c>
      <c r="K1154" s="979" t="s">
        <v>1805</v>
      </c>
      <c r="L1154" s="979" t="str">
        <f>L1153</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154" s="653" t="str">
        <f t="shared" si="1065"/>
        <v xml:space="preserve"> </v>
      </c>
      <c r="N1154" s="653" t="str">
        <f t="shared" si="1066"/>
        <v xml:space="preserve"> </v>
      </c>
    </row>
    <row r="1155" spans="1:14" ht="54" customHeight="1">
      <c r="A1155" s="889">
        <v>99350</v>
      </c>
      <c r="B1155" s="723" t="s">
        <v>741</v>
      </c>
      <c r="C1155" s="650" t="s">
        <v>757</v>
      </c>
      <c r="D1155" s="651" t="s">
        <v>2186</v>
      </c>
      <c r="E1155" s="650" t="s">
        <v>753</v>
      </c>
      <c r="F1155" s="542" t="s">
        <v>145</v>
      </c>
      <c r="G1155" s="542" t="s">
        <v>701</v>
      </c>
      <c r="H1155" s="519" t="s">
        <v>1825</v>
      </c>
      <c r="I1155" s="651" t="s">
        <v>660</v>
      </c>
      <c r="J1155" s="965" t="s">
        <v>129</v>
      </c>
      <c r="K1155" s="819" t="s">
        <v>1805</v>
      </c>
      <c r="L1155" s="986" t="s">
        <v>2427</v>
      </c>
      <c r="M1155" s="681" t="s">
        <v>1474</v>
      </c>
      <c r="N1155" s="681" t="s">
        <v>1474</v>
      </c>
    </row>
    <row r="1156" spans="1:14" ht="54" customHeight="1">
      <c r="A1156" s="890">
        <f t="shared" ref="A1156:A1159" si="1067">A1155</f>
        <v>99350</v>
      </c>
      <c r="B1156" s="724" t="str">
        <f t="shared" ref="B1156:B1159" si="1068">B1155</f>
        <v>Assessments
Health Psychiatric
Evaluation Psychological
testing Other assessments, tests
Medication Review</v>
      </c>
      <c r="C1156" s="637" t="str">
        <f t="shared" ref="C1156:C1159" si="1069">C1155</f>
        <v>Home Visit - Established Patient</v>
      </c>
      <c r="D1156" s="652" t="str">
        <f t="shared" ref="D1156:D1159" si="1070">D1155</f>
        <v>60 minutes
1/day</v>
      </c>
      <c r="E1156" s="637" t="str">
        <f t="shared" ref="E1156:E1159" si="1071">E1155</f>
        <v>Physician (MD or DO), licensed physician’s assistant, clinical nurse specialist, or nurse practitioner under their
scope of practice and under the supervision and delegation of a physician</v>
      </c>
      <c r="F1156" s="543" t="s">
        <v>577</v>
      </c>
      <c r="G1156" s="543" t="s">
        <v>692</v>
      </c>
      <c r="H1156" s="515" t="s">
        <v>1825</v>
      </c>
      <c r="I1156" s="652" t="str">
        <f t="shared" ref="I1156:I1159" si="1072">I1155</f>
        <v>Line 
Professional</v>
      </c>
      <c r="J1156" s="928" t="str">
        <f t="shared" ref="J1156:J1159" si="1073">J1155</f>
        <v>State Plan, Healthy Michigan, EPSDT</v>
      </c>
      <c r="K1156" s="978" t="s">
        <v>1805</v>
      </c>
      <c r="L1156" s="978" t="str">
        <f>L1155</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156" s="652" t="str">
        <f t="shared" ref="M1156:M1159" si="1074">M1155</f>
        <v xml:space="preserve"> </v>
      </c>
      <c r="N1156" s="652" t="str">
        <f t="shared" ref="N1156:N1159" si="1075">N1155</f>
        <v xml:space="preserve"> </v>
      </c>
    </row>
    <row r="1157" spans="1:14" ht="109.35" customHeight="1">
      <c r="A1157" s="890">
        <f t="shared" si="1067"/>
        <v>99350</v>
      </c>
      <c r="B1157" s="724" t="str">
        <f t="shared" si="1068"/>
        <v>Assessments
Health Psychiatric
Evaluation Psychological
testing Other assessments, tests
Medication Review</v>
      </c>
      <c r="C1157" s="637" t="str">
        <f t="shared" si="1069"/>
        <v>Home Visit - Established Patient</v>
      </c>
      <c r="D1157" s="652" t="str">
        <f t="shared" si="1070"/>
        <v>60 minutes
1/day</v>
      </c>
      <c r="E1157" s="637" t="str">
        <f t="shared" si="1071"/>
        <v>Physician (MD or DO), licensed physician’s assistant, clinical nurse specialist, or nurse practitioner under their
scope of practice and under the supervision and delegation of a physician</v>
      </c>
      <c r="F1157" s="515" t="s">
        <v>140</v>
      </c>
      <c r="G1157" s="204" t="s">
        <v>703</v>
      </c>
      <c r="H1157" s="515" t="s">
        <v>1825</v>
      </c>
      <c r="I1157" s="652" t="str">
        <f t="shared" si="1072"/>
        <v>Line 
Professional</v>
      </c>
      <c r="J1157" s="928" t="str">
        <f t="shared" si="1073"/>
        <v>State Plan, Healthy Michigan, EPSDT</v>
      </c>
      <c r="K1157" s="978" t="s">
        <v>1805</v>
      </c>
      <c r="L1157" s="978" t="str">
        <f>L1156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157" s="652" t="str">
        <f t="shared" si="1074"/>
        <v xml:space="preserve"> </v>
      </c>
      <c r="N1157" s="652" t="str">
        <f t="shared" si="1075"/>
        <v xml:space="preserve"> </v>
      </c>
    </row>
    <row r="1158" spans="1:14" ht="109.35" customHeight="1">
      <c r="A1158" s="890">
        <f t="shared" si="1067"/>
        <v>99350</v>
      </c>
      <c r="B1158" s="724" t="str">
        <f t="shared" si="1068"/>
        <v>Assessments
Health Psychiatric
Evaluation Psychological
testing Other assessments, tests
Medication Review</v>
      </c>
      <c r="C1158" s="637" t="str">
        <f t="shared" si="1069"/>
        <v>Home Visit - Established Patient</v>
      </c>
      <c r="D1158" s="652" t="str">
        <f t="shared" si="1070"/>
        <v>60 minutes
1/day</v>
      </c>
      <c r="E1158" s="637" t="str">
        <f t="shared" si="1071"/>
        <v>Physician (MD or DO), licensed physician’s assistant, clinical nurse specialist, or nurse practitioner under their
scope of practice and under the supervision and delegation of a physician</v>
      </c>
      <c r="F1158" s="515" t="s">
        <v>665</v>
      </c>
      <c r="G1158" s="204" t="s">
        <v>703</v>
      </c>
      <c r="H1158" s="515" t="s">
        <v>1825</v>
      </c>
      <c r="I1158" s="652" t="str">
        <f t="shared" si="1072"/>
        <v>Line 
Professional</v>
      </c>
      <c r="J1158" s="928" t="str">
        <f t="shared" si="1073"/>
        <v>State Plan, Healthy Michigan, EPSDT</v>
      </c>
      <c r="K1158" s="978" t="s">
        <v>1805</v>
      </c>
      <c r="L1158" s="978" t="str">
        <f>L1157</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158" s="652" t="str">
        <f t="shared" si="1074"/>
        <v xml:space="preserve"> </v>
      </c>
      <c r="N1158" s="652" t="str">
        <f t="shared" si="1075"/>
        <v xml:space="preserve"> </v>
      </c>
    </row>
    <row r="1159" spans="1:14" ht="109.35" customHeight="1" thickBot="1">
      <c r="A1159" s="891">
        <f t="shared" si="1067"/>
        <v>99350</v>
      </c>
      <c r="B1159" s="725" t="str">
        <f t="shared" si="1068"/>
        <v>Assessments
Health Psychiatric
Evaluation Psychological
testing Other assessments, tests
Medication Review</v>
      </c>
      <c r="C1159" s="654" t="str">
        <f t="shared" si="1069"/>
        <v>Home Visit - Established Patient</v>
      </c>
      <c r="D1159" s="653" t="str">
        <f t="shared" si="1070"/>
        <v>60 minutes
1/day</v>
      </c>
      <c r="E1159" s="654" t="str">
        <f t="shared" si="1071"/>
        <v>Physician (MD or DO), licensed physician’s assistant, clinical nurse specialist, or nurse practitioner under their
scope of practice and under the supervision and delegation of a physician</v>
      </c>
      <c r="F1159" s="534" t="s">
        <v>149</v>
      </c>
      <c r="G1159" s="534" t="s">
        <v>703</v>
      </c>
      <c r="H1159" s="534" t="s">
        <v>1825</v>
      </c>
      <c r="I1159" s="653" t="str">
        <f t="shared" si="1072"/>
        <v>Line 
Professional</v>
      </c>
      <c r="J1159" s="929" t="str">
        <f t="shared" si="1073"/>
        <v>State Plan, Healthy Michigan, EPSDT</v>
      </c>
      <c r="K1159" s="979" t="s">
        <v>1805</v>
      </c>
      <c r="L1159" s="979" t="str">
        <f>L1158</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159" s="653" t="str">
        <f t="shared" si="1074"/>
        <v xml:space="preserve"> </v>
      </c>
      <c r="N1159" s="653" t="str">
        <f t="shared" si="1075"/>
        <v xml:space="preserve"> </v>
      </c>
    </row>
    <row r="1160" spans="1:14" ht="55.35" customHeight="1">
      <c r="A1160" s="721">
        <v>99354</v>
      </c>
      <c r="B1160" s="723" t="s">
        <v>741</v>
      </c>
      <c r="C1160" s="1017" t="s">
        <v>436</v>
      </c>
      <c r="D1160" s="651" t="s">
        <v>2192</v>
      </c>
      <c r="E1160" s="650" t="s">
        <v>331</v>
      </c>
      <c r="F1160" s="542" t="s">
        <v>145</v>
      </c>
      <c r="G1160" s="542" t="s">
        <v>701</v>
      </c>
      <c r="H1160" s="519" t="s">
        <v>1825</v>
      </c>
      <c r="I1160" s="651" t="s">
        <v>660</v>
      </c>
      <c r="J1160" s="924" t="s">
        <v>129</v>
      </c>
      <c r="K1160" s="774" t="s">
        <v>1806</v>
      </c>
      <c r="L1160" s="774" t="s">
        <v>435</v>
      </c>
      <c r="M1160" s="681" t="s">
        <v>1474</v>
      </c>
      <c r="N1160" s="681" t="s">
        <v>1474</v>
      </c>
    </row>
    <row r="1161" spans="1:14" ht="55.35" customHeight="1">
      <c r="A1161" s="696">
        <f t="shared" ref="A1161:A1164" si="1076">A1160</f>
        <v>99354</v>
      </c>
      <c r="B1161" s="724" t="str">
        <f t="shared" ref="B1161:B1162" si="1077">B1160</f>
        <v>Assessments
Health Psychiatric
Evaluation Psychological
testing Other assessments, tests
Medication Review</v>
      </c>
      <c r="C1161" s="978" t="str">
        <f t="shared" ref="C1161:C1164" si="1078">C1160</f>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161" s="652" t="str">
        <f t="shared" ref="D1161:D1164" si="1079">D1160</f>
        <v>First Hour
1/day</v>
      </c>
      <c r="E1161" s="637" t="str">
        <f t="shared" ref="E1161:E1164" si="1080">E1160</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1" s="543" t="s">
        <v>577</v>
      </c>
      <c r="G1161" s="543" t="s">
        <v>692</v>
      </c>
      <c r="H1161" s="515" t="s">
        <v>1825</v>
      </c>
      <c r="I1161" s="652" t="str">
        <f t="shared" ref="I1161:I1164" si="1081">I1160</f>
        <v>Line 
Professional</v>
      </c>
      <c r="J1161" s="925" t="str">
        <f t="shared" ref="J1161:J1164" si="1082">J1160</f>
        <v>State Plan, Healthy Michigan, EPSDT</v>
      </c>
      <c r="K1161" s="637" t="s">
        <v>1806</v>
      </c>
      <c r="L1161" s="637" t="str">
        <f>L1160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161" s="652" t="str">
        <f t="shared" ref="M1161:M1164" si="1083">M1160</f>
        <v xml:space="preserve"> </v>
      </c>
      <c r="N1161" s="652" t="str">
        <f t="shared" ref="N1161:N1164" si="1084">N1160</f>
        <v xml:space="preserve"> </v>
      </c>
    </row>
    <row r="1162" spans="1:14" ht="63.75" customHeight="1">
      <c r="A1162" s="696">
        <f t="shared" si="1076"/>
        <v>99354</v>
      </c>
      <c r="B1162" s="739" t="str">
        <f t="shared" si="1077"/>
        <v>Assessments
Health Psychiatric
Evaluation Psychological
testing Other assessments, tests
Medication Review</v>
      </c>
      <c r="C1162" s="978" t="str">
        <f t="shared" si="1078"/>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162" s="652" t="str">
        <f t="shared" si="1079"/>
        <v>First Hour
1/day</v>
      </c>
      <c r="E1162" s="637" t="str">
        <f t="shared" si="1080"/>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2" s="515" t="s">
        <v>140</v>
      </c>
      <c r="G1162" s="204" t="s">
        <v>703</v>
      </c>
      <c r="H1162" s="515" t="s">
        <v>1825</v>
      </c>
      <c r="I1162" s="652" t="str">
        <f t="shared" si="1081"/>
        <v>Line 
Professional</v>
      </c>
      <c r="J1162" s="925" t="str">
        <f t="shared" si="1082"/>
        <v>State Plan, Healthy Michigan, EPSDT</v>
      </c>
      <c r="K1162" s="642" t="s">
        <v>1806</v>
      </c>
      <c r="L1162" s="642" t="str">
        <f>L1161</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162" s="652" t="str">
        <f t="shared" si="1083"/>
        <v xml:space="preserve"> </v>
      </c>
      <c r="N1162" s="652" t="str">
        <f t="shared" si="1084"/>
        <v xml:space="preserve"> </v>
      </c>
    </row>
    <row r="1163" spans="1:14" ht="27" customHeight="1">
      <c r="A1163" s="696">
        <f t="shared" si="1076"/>
        <v>99354</v>
      </c>
      <c r="B1163" s="724" t="s">
        <v>329</v>
      </c>
      <c r="C1163" s="978" t="str">
        <f t="shared" si="1078"/>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163" s="652" t="str">
        <f t="shared" si="1079"/>
        <v>First Hour
1/day</v>
      </c>
      <c r="E1163" s="637" t="str">
        <f t="shared" si="1080"/>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3" s="515" t="s">
        <v>665</v>
      </c>
      <c r="G1163" s="204" t="s">
        <v>703</v>
      </c>
      <c r="H1163" s="515" t="s">
        <v>1825</v>
      </c>
      <c r="I1163" s="652" t="str">
        <f t="shared" si="1081"/>
        <v>Line 
Professional</v>
      </c>
      <c r="J1163" s="925" t="str">
        <f t="shared" si="1082"/>
        <v>State Plan, Healthy Michigan, EPSDT</v>
      </c>
      <c r="K1163" s="827" t="s">
        <v>1806</v>
      </c>
      <c r="L1163" s="827" t="str">
        <f>L1162</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163" s="652" t="str">
        <f t="shared" si="1083"/>
        <v xml:space="preserve"> </v>
      </c>
      <c r="N1163" s="652" t="str">
        <f t="shared" si="1084"/>
        <v xml:space="preserve"> </v>
      </c>
    </row>
    <row r="1164" spans="1:14" ht="162.75" customHeight="1" thickBot="1">
      <c r="A1164" s="722">
        <f t="shared" si="1076"/>
        <v>99354</v>
      </c>
      <c r="B1164" s="725" t="str">
        <f>B1163</f>
        <v>Medication Review</v>
      </c>
      <c r="C1164" s="979" t="str">
        <f t="shared" si="1078"/>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164" s="653" t="str">
        <f t="shared" si="1079"/>
        <v>First Hour
1/day</v>
      </c>
      <c r="E1164" s="654" t="str">
        <f t="shared" si="1080"/>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4" s="517" t="s">
        <v>149</v>
      </c>
      <c r="G1164" s="517" t="s">
        <v>703</v>
      </c>
      <c r="H1164" s="517" t="s">
        <v>1825</v>
      </c>
      <c r="I1164" s="653" t="str">
        <f t="shared" si="1081"/>
        <v>Line 
Professional</v>
      </c>
      <c r="J1164" s="926" t="str">
        <f t="shared" si="1082"/>
        <v>State Plan, Healthy Michigan, EPSDT</v>
      </c>
      <c r="K1164" s="836" t="s">
        <v>1806</v>
      </c>
      <c r="L1164" s="836" t="str">
        <f>L1163</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164" s="653" t="str">
        <f t="shared" si="1083"/>
        <v xml:space="preserve"> </v>
      </c>
      <c r="N1164" s="653" t="str">
        <f t="shared" si="1084"/>
        <v xml:space="preserve"> </v>
      </c>
    </row>
    <row r="1165" spans="1:14" ht="27" customHeight="1">
      <c r="A1165" s="721">
        <v>99355</v>
      </c>
      <c r="B1165" s="723" t="s">
        <v>741</v>
      </c>
      <c r="C1165" s="650" t="s">
        <v>437</v>
      </c>
      <c r="D1165" s="651" t="s">
        <v>2193</v>
      </c>
      <c r="E1165" s="650" t="s">
        <v>331</v>
      </c>
      <c r="F1165" s="542" t="s">
        <v>145</v>
      </c>
      <c r="G1165" s="542" t="s">
        <v>701</v>
      </c>
      <c r="H1165" s="519" t="s">
        <v>1825</v>
      </c>
      <c r="I1165" s="651" t="s">
        <v>660</v>
      </c>
      <c r="J1165" s="661" t="s">
        <v>446</v>
      </c>
      <c r="K1165" s="774" t="s">
        <v>1806</v>
      </c>
      <c r="L1165" s="774" t="s">
        <v>435</v>
      </c>
      <c r="M1165" s="681" t="s">
        <v>1474</v>
      </c>
      <c r="N1165" s="681" t="s">
        <v>1474</v>
      </c>
    </row>
    <row r="1166" spans="1:14" ht="93.75" customHeight="1">
      <c r="A1166" s="696">
        <f t="shared" ref="A1166:A1169" si="1085">A1165</f>
        <v>99355</v>
      </c>
      <c r="B1166" s="724" t="str">
        <f t="shared" ref="B1166:B1167" si="1086">B1165</f>
        <v>Assessments
Health Psychiatric
Evaluation Psychological
testing Other assessments, tests
Medication Review</v>
      </c>
      <c r="C1166" s="637" t="str">
        <f t="shared" ref="C1166:C1169" si="1087">C1165</f>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166" s="652" t="str">
        <f t="shared" ref="D1166:D1169" si="1088">D1165</f>
        <v>Each additional 30 minutes
4/day</v>
      </c>
      <c r="E1166" s="637" t="str">
        <f t="shared" ref="E1166:E1169" si="1089">E1165</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6" s="543" t="s">
        <v>577</v>
      </c>
      <c r="G1166" s="543" t="s">
        <v>692</v>
      </c>
      <c r="H1166" s="515" t="s">
        <v>1825</v>
      </c>
      <c r="I1166" s="652" t="str">
        <f t="shared" ref="I1166:I1169" si="1090">I1165</f>
        <v>Line 
Professional</v>
      </c>
      <c r="J1166" s="652" t="str">
        <f t="shared" ref="J1166:J1169" si="1091">J1165</f>
        <v>State Plan, EPSDT, Healthy Michigan</v>
      </c>
      <c r="K1166" s="637" t="s">
        <v>1806</v>
      </c>
      <c r="L1166" s="637" t="str">
        <f>L1165</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166" s="652" t="str">
        <f t="shared" ref="M1166:M1169" si="1092">M1165</f>
        <v xml:space="preserve"> </v>
      </c>
      <c r="N1166" s="652" t="str">
        <f t="shared" ref="N1166:N1169" si="1093">N1165</f>
        <v xml:space="preserve"> </v>
      </c>
    </row>
    <row r="1167" spans="1:14" ht="78.75" customHeight="1" thickBot="1">
      <c r="A1167" s="696">
        <f t="shared" si="1085"/>
        <v>99355</v>
      </c>
      <c r="B1167" s="725" t="str">
        <f t="shared" si="1086"/>
        <v>Assessments
Health Psychiatric
Evaluation Psychological
testing Other assessments, tests
Medication Review</v>
      </c>
      <c r="C1167" s="637" t="str">
        <f t="shared" si="1087"/>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167" s="652" t="str">
        <f t="shared" si="1088"/>
        <v>Each additional 30 minutes
4/day</v>
      </c>
      <c r="E1167" s="637" t="str">
        <f t="shared" si="1089"/>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7" s="515" t="s">
        <v>140</v>
      </c>
      <c r="G1167" s="204" t="s">
        <v>703</v>
      </c>
      <c r="H1167" s="515" t="s">
        <v>1825</v>
      </c>
      <c r="I1167" s="652" t="str">
        <f t="shared" si="1090"/>
        <v>Line 
Professional</v>
      </c>
      <c r="J1167" s="652" t="str">
        <f t="shared" si="1091"/>
        <v>State Plan, EPSDT, Healthy Michigan</v>
      </c>
      <c r="K1167" s="654" t="s">
        <v>1806</v>
      </c>
      <c r="L1167" s="654" t="str">
        <f>L1166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167" s="652" t="str">
        <f t="shared" si="1092"/>
        <v xml:space="preserve"> </v>
      </c>
      <c r="N1167" s="652" t="str">
        <f t="shared" si="1093"/>
        <v xml:space="preserve"> </v>
      </c>
    </row>
    <row r="1168" spans="1:14" ht="26.45" customHeight="1">
      <c r="A1168" s="696">
        <f t="shared" si="1085"/>
        <v>99355</v>
      </c>
      <c r="B1168" s="724" t="s">
        <v>329</v>
      </c>
      <c r="C1168" s="637" t="str">
        <f t="shared" si="1087"/>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168" s="652" t="str">
        <f t="shared" si="1088"/>
        <v>Each additional 30 minutes
4/day</v>
      </c>
      <c r="E1168" s="637" t="str">
        <f t="shared" si="1089"/>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8" s="515" t="s">
        <v>665</v>
      </c>
      <c r="G1168" s="204" t="s">
        <v>703</v>
      </c>
      <c r="H1168" s="515" t="s">
        <v>1825</v>
      </c>
      <c r="I1168" s="652" t="str">
        <f t="shared" si="1090"/>
        <v>Line 
Professional</v>
      </c>
      <c r="J1168" s="652" t="str">
        <f t="shared" si="1091"/>
        <v>State Plan, EPSDT, Healthy Michigan</v>
      </c>
      <c r="K1168" s="827" t="s">
        <v>1806</v>
      </c>
      <c r="L1168" s="827" t="s">
        <v>1719</v>
      </c>
      <c r="M1168" s="652" t="str">
        <f t="shared" si="1092"/>
        <v xml:space="preserve"> </v>
      </c>
      <c r="N1168" s="652" t="str">
        <f t="shared" si="1093"/>
        <v xml:space="preserve"> </v>
      </c>
    </row>
    <row r="1169" spans="1:14" ht="63" customHeight="1" thickBot="1">
      <c r="A1169" s="722">
        <f t="shared" si="1085"/>
        <v>99355</v>
      </c>
      <c r="B1169" s="725" t="str">
        <f>B1168</f>
        <v>Medication Review</v>
      </c>
      <c r="C1169" s="654" t="str">
        <f t="shared" si="1087"/>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169" s="653" t="str">
        <f t="shared" si="1088"/>
        <v>Each additional 30 minutes
4/day</v>
      </c>
      <c r="E1169" s="654" t="str">
        <f t="shared" si="1089"/>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9" s="517" t="s">
        <v>149</v>
      </c>
      <c r="G1169" s="517" t="s">
        <v>703</v>
      </c>
      <c r="H1169" s="517" t="s">
        <v>1825</v>
      </c>
      <c r="I1169" s="653" t="str">
        <f t="shared" si="1090"/>
        <v>Line 
Professional</v>
      </c>
      <c r="J1169" s="653" t="str">
        <f t="shared" si="1091"/>
        <v>State Plan, EPSDT, Healthy Michigan</v>
      </c>
      <c r="K1169" s="836" t="s">
        <v>1806</v>
      </c>
      <c r="L1169" s="836" t="str">
        <f>L1168</f>
        <v>When/how to report encounter:
-Face-to-face with qualified provider only/per code
-Involvement of other professionals is considered indirect activity
Allocating and reporting costs:
-The costs of all indirect activities are included in the unit rate</v>
      </c>
      <c r="M1169" s="653" t="str">
        <f t="shared" si="1092"/>
        <v xml:space="preserve"> </v>
      </c>
      <c r="N1169" s="653" t="str">
        <f t="shared" si="1093"/>
        <v xml:space="preserve"> </v>
      </c>
    </row>
    <row r="1170" spans="1:14" ht="26.45" customHeight="1">
      <c r="A1170" s="721">
        <v>99381</v>
      </c>
      <c r="B1170" s="723" t="s">
        <v>1738</v>
      </c>
      <c r="C1170" s="774" t="s">
        <v>1724</v>
      </c>
      <c r="D1170" s="924" t="s">
        <v>58</v>
      </c>
      <c r="E1170" s="774" t="s">
        <v>1723</v>
      </c>
      <c r="F1170" s="542" t="s">
        <v>145</v>
      </c>
      <c r="G1170" s="542" t="s">
        <v>701</v>
      </c>
      <c r="H1170" s="519" t="s">
        <v>1825</v>
      </c>
      <c r="I1170" s="681" t="s">
        <v>1474</v>
      </c>
      <c r="J1170" s="681" t="s">
        <v>1474</v>
      </c>
      <c r="K1170" s="1054" t="s">
        <v>1805</v>
      </c>
      <c r="L1170" s="1054" t="s">
        <v>1474</v>
      </c>
      <c r="M1170" s="681" t="s">
        <v>1474</v>
      </c>
      <c r="N1170" s="681" t="s">
        <v>1474</v>
      </c>
    </row>
    <row r="1171" spans="1:14" ht="27" customHeight="1">
      <c r="A1171" s="696">
        <f t="shared" ref="A1171:A1174" si="1094">A1170</f>
        <v>99381</v>
      </c>
      <c r="B1171" s="724" t="str">
        <f t="shared" ref="B1171:B1174" si="1095">B1170</f>
        <v>Outpatient Clinic Primary Care Screening and Monitoring</v>
      </c>
      <c r="C1171" s="827" t="str">
        <f t="shared" ref="C1171:C1174" si="1096">C1170</f>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71" s="925" t="s">
        <v>58</v>
      </c>
      <c r="E1171" s="827" t="str">
        <f t="shared" ref="E1171:E1174" si="1097">E1170</f>
        <v>Not in provider qualifications document</v>
      </c>
      <c r="F1171" s="543" t="s">
        <v>577</v>
      </c>
      <c r="G1171" s="543" t="s">
        <v>692</v>
      </c>
      <c r="H1171" s="515" t="s">
        <v>1825</v>
      </c>
      <c r="I1171" s="925" t="str">
        <f t="shared" ref="I1171:I1174" si="1098">I1170</f>
        <v xml:space="preserve"> </v>
      </c>
      <c r="J1171" s="925" t="str">
        <f t="shared" ref="J1171:J1174" si="1099">J1170</f>
        <v xml:space="preserve"> </v>
      </c>
      <c r="K1171" s="827" t="s">
        <v>1805</v>
      </c>
      <c r="L1171" s="827" t="s">
        <v>1474</v>
      </c>
      <c r="M1171" s="925" t="str">
        <f t="shared" ref="M1171:M1174" si="1100">M1170</f>
        <v xml:space="preserve"> </v>
      </c>
      <c r="N1171" s="925" t="str">
        <f t="shared" ref="N1171:N1174" si="1101">N1170</f>
        <v xml:space="preserve"> </v>
      </c>
    </row>
    <row r="1172" spans="1:14" ht="26.45" customHeight="1">
      <c r="A1172" s="696">
        <f t="shared" si="1094"/>
        <v>99381</v>
      </c>
      <c r="B1172" s="724" t="str">
        <f t="shared" si="1095"/>
        <v>Outpatient Clinic Primary Care Screening and Monitoring</v>
      </c>
      <c r="C1172" s="827" t="str">
        <f t="shared" si="1096"/>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72" s="925" t="s">
        <v>58</v>
      </c>
      <c r="E1172" s="827" t="str">
        <f t="shared" si="1097"/>
        <v>Not in provider qualifications document</v>
      </c>
      <c r="F1172" s="515" t="s">
        <v>140</v>
      </c>
      <c r="G1172" s="204" t="s">
        <v>703</v>
      </c>
      <c r="H1172" s="515" t="s">
        <v>1825</v>
      </c>
      <c r="I1172" s="925" t="str">
        <f t="shared" si="1098"/>
        <v xml:space="preserve"> </v>
      </c>
      <c r="J1172" s="925" t="str">
        <f t="shared" si="1099"/>
        <v xml:space="preserve"> </v>
      </c>
      <c r="K1172" s="827" t="s">
        <v>1805</v>
      </c>
      <c r="L1172" s="827" t="s">
        <v>1474</v>
      </c>
      <c r="M1172" s="925" t="str">
        <f t="shared" si="1100"/>
        <v xml:space="preserve"> </v>
      </c>
      <c r="N1172" s="925" t="str">
        <f t="shared" si="1101"/>
        <v xml:space="preserve"> </v>
      </c>
    </row>
    <row r="1173" spans="1:14" ht="26.45" customHeight="1">
      <c r="A1173" s="696">
        <f t="shared" si="1094"/>
        <v>99381</v>
      </c>
      <c r="B1173" s="724" t="str">
        <f t="shared" si="1095"/>
        <v>Outpatient Clinic Primary Care Screening and Monitoring</v>
      </c>
      <c r="C1173" s="827" t="str">
        <f t="shared" si="1096"/>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73" s="925" t="s">
        <v>58</v>
      </c>
      <c r="E1173" s="827" t="str">
        <f t="shared" si="1097"/>
        <v>Not in provider qualifications document</v>
      </c>
      <c r="F1173" s="515" t="s">
        <v>665</v>
      </c>
      <c r="G1173" s="204" t="s">
        <v>703</v>
      </c>
      <c r="H1173" s="515" t="s">
        <v>1825</v>
      </c>
      <c r="I1173" s="925" t="str">
        <f t="shared" si="1098"/>
        <v xml:space="preserve"> </v>
      </c>
      <c r="J1173" s="925" t="str">
        <f t="shared" si="1099"/>
        <v xml:space="preserve"> </v>
      </c>
      <c r="K1173" s="827" t="s">
        <v>1805</v>
      </c>
      <c r="L1173" s="827" t="s">
        <v>1474</v>
      </c>
      <c r="M1173" s="925" t="str">
        <f t="shared" si="1100"/>
        <v xml:space="preserve"> </v>
      </c>
      <c r="N1173" s="925" t="str">
        <f t="shared" si="1101"/>
        <v xml:space="preserve"> </v>
      </c>
    </row>
    <row r="1174" spans="1:14" ht="26.45" customHeight="1" thickBot="1">
      <c r="A1174" s="722">
        <f t="shared" si="1094"/>
        <v>99381</v>
      </c>
      <c r="B1174" s="725" t="str">
        <f t="shared" si="1095"/>
        <v>Outpatient Clinic Primary Care Screening and Monitoring</v>
      </c>
      <c r="C1174" s="836" t="str">
        <f t="shared" si="1096"/>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74" s="926" t="s">
        <v>58</v>
      </c>
      <c r="E1174" s="836" t="str">
        <f t="shared" si="1097"/>
        <v>Not in provider qualifications document</v>
      </c>
      <c r="F1174" s="517" t="s">
        <v>149</v>
      </c>
      <c r="G1174" s="517" t="s">
        <v>703</v>
      </c>
      <c r="H1174" s="517" t="s">
        <v>1825</v>
      </c>
      <c r="I1174" s="926" t="str">
        <f t="shared" si="1098"/>
        <v xml:space="preserve"> </v>
      </c>
      <c r="J1174" s="926" t="str">
        <f t="shared" si="1099"/>
        <v xml:space="preserve"> </v>
      </c>
      <c r="K1174" s="836" t="s">
        <v>1805</v>
      </c>
      <c r="L1174" s="836" t="s">
        <v>1474</v>
      </c>
      <c r="M1174" s="926" t="str">
        <f t="shared" si="1100"/>
        <v xml:space="preserve"> </v>
      </c>
      <c r="N1174" s="926" t="str">
        <f t="shared" si="1101"/>
        <v xml:space="preserve"> </v>
      </c>
    </row>
    <row r="1175" spans="1:14" ht="26.45" customHeight="1">
      <c r="A1175" s="721">
        <v>99382</v>
      </c>
      <c r="B1175" s="723" t="s">
        <v>1738</v>
      </c>
      <c r="C1175" s="774" t="s">
        <v>1725</v>
      </c>
      <c r="D1175" s="924" t="s">
        <v>58</v>
      </c>
      <c r="E1175" s="774" t="s">
        <v>1723</v>
      </c>
      <c r="F1175" s="542" t="s">
        <v>145</v>
      </c>
      <c r="G1175" s="542" t="s">
        <v>701</v>
      </c>
      <c r="H1175" s="519" t="s">
        <v>1825</v>
      </c>
      <c r="I1175" s="681" t="s">
        <v>1474</v>
      </c>
      <c r="J1175" s="681" t="s">
        <v>1474</v>
      </c>
      <c r="K1175" s="774" t="s">
        <v>1805</v>
      </c>
      <c r="L1175" s="774" t="s">
        <v>1474</v>
      </c>
      <c r="M1175" s="681" t="s">
        <v>1474</v>
      </c>
      <c r="N1175" s="681" t="s">
        <v>1474</v>
      </c>
    </row>
    <row r="1176" spans="1:14" ht="27" customHeight="1">
      <c r="A1176" s="696">
        <f t="shared" ref="A1176:A1179" si="1102">A1175</f>
        <v>99382</v>
      </c>
      <c r="B1176" s="724" t="str">
        <f t="shared" ref="B1176:B1179" si="1103">B1175</f>
        <v>Outpatient Clinic Primary Care Screening and Monitoring</v>
      </c>
      <c r="C1176" s="827" t="str">
        <f t="shared" ref="C1176:C1179" si="1104">C1175</f>
        <v>Initial new patient preventive medicine evaluation, age 1 through 4 years</v>
      </c>
      <c r="D1176" s="925" t="s">
        <v>58</v>
      </c>
      <c r="E1176" s="827" t="str">
        <f t="shared" ref="E1176:E1179" si="1105">E1175</f>
        <v>Not in provider qualifications document</v>
      </c>
      <c r="F1176" s="543" t="s">
        <v>577</v>
      </c>
      <c r="G1176" s="543" t="s">
        <v>692</v>
      </c>
      <c r="H1176" s="515" t="s">
        <v>1825</v>
      </c>
      <c r="I1176" s="925" t="str">
        <f t="shared" ref="I1176:I1179" si="1106">I1175</f>
        <v xml:space="preserve"> </v>
      </c>
      <c r="J1176" s="925" t="str">
        <f t="shared" ref="J1176:J1179" si="1107">J1175</f>
        <v xml:space="preserve"> </v>
      </c>
      <c r="K1176" s="827" t="s">
        <v>1805</v>
      </c>
      <c r="L1176" s="827" t="s">
        <v>1474</v>
      </c>
      <c r="M1176" s="925" t="str">
        <f t="shared" ref="M1176:M1179" si="1108">M1175</f>
        <v xml:space="preserve"> </v>
      </c>
      <c r="N1176" s="925" t="str">
        <f t="shared" ref="N1176:N1179" si="1109">N1175</f>
        <v xml:space="preserve"> </v>
      </c>
    </row>
    <row r="1177" spans="1:14" ht="26.45" customHeight="1">
      <c r="A1177" s="696">
        <f t="shared" si="1102"/>
        <v>99382</v>
      </c>
      <c r="B1177" s="724" t="str">
        <f t="shared" si="1103"/>
        <v>Outpatient Clinic Primary Care Screening and Monitoring</v>
      </c>
      <c r="C1177" s="827" t="str">
        <f t="shared" si="1104"/>
        <v>Initial new patient preventive medicine evaluation, age 1 through 4 years</v>
      </c>
      <c r="D1177" s="925" t="s">
        <v>58</v>
      </c>
      <c r="E1177" s="827" t="str">
        <f t="shared" si="1105"/>
        <v>Not in provider qualifications document</v>
      </c>
      <c r="F1177" s="515" t="s">
        <v>140</v>
      </c>
      <c r="G1177" s="204" t="s">
        <v>703</v>
      </c>
      <c r="H1177" s="515" t="s">
        <v>1825</v>
      </c>
      <c r="I1177" s="925" t="str">
        <f t="shared" si="1106"/>
        <v xml:space="preserve"> </v>
      </c>
      <c r="J1177" s="925" t="str">
        <f t="shared" si="1107"/>
        <v xml:space="preserve"> </v>
      </c>
      <c r="K1177" s="827" t="s">
        <v>1805</v>
      </c>
      <c r="L1177" s="827" t="s">
        <v>1474</v>
      </c>
      <c r="M1177" s="925" t="str">
        <f t="shared" si="1108"/>
        <v xml:space="preserve"> </v>
      </c>
      <c r="N1177" s="925" t="str">
        <f t="shared" si="1109"/>
        <v xml:space="preserve"> </v>
      </c>
    </row>
    <row r="1178" spans="1:14" ht="26.45" customHeight="1">
      <c r="A1178" s="696">
        <f t="shared" si="1102"/>
        <v>99382</v>
      </c>
      <c r="B1178" s="724" t="str">
        <f t="shared" si="1103"/>
        <v>Outpatient Clinic Primary Care Screening and Monitoring</v>
      </c>
      <c r="C1178" s="827" t="str">
        <f t="shared" si="1104"/>
        <v>Initial new patient preventive medicine evaluation, age 1 through 4 years</v>
      </c>
      <c r="D1178" s="925" t="s">
        <v>58</v>
      </c>
      <c r="E1178" s="827" t="str">
        <f t="shared" si="1105"/>
        <v>Not in provider qualifications document</v>
      </c>
      <c r="F1178" s="515" t="s">
        <v>665</v>
      </c>
      <c r="G1178" s="204" t="s">
        <v>703</v>
      </c>
      <c r="H1178" s="515" t="s">
        <v>1825</v>
      </c>
      <c r="I1178" s="925" t="str">
        <f t="shared" si="1106"/>
        <v xml:space="preserve"> </v>
      </c>
      <c r="J1178" s="925" t="str">
        <f t="shared" si="1107"/>
        <v xml:space="preserve"> </v>
      </c>
      <c r="K1178" s="827" t="s">
        <v>1805</v>
      </c>
      <c r="L1178" s="827" t="s">
        <v>1474</v>
      </c>
      <c r="M1178" s="925" t="str">
        <f t="shared" si="1108"/>
        <v xml:space="preserve"> </v>
      </c>
      <c r="N1178" s="925" t="str">
        <f t="shared" si="1109"/>
        <v xml:space="preserve"> </v>
      </c>
    </row>
    <row r="1179" spans="1:14" ht="26.45" customHeight="1" thickBot="1">
      <c r="A1179" s="722">
        <f t="shared" si="1102"/>
        <v>99382</v>
      </c>
      <c r="B1179" s="725" t="str">
        <f t="shared" si="1103"/>
        <v>Outpatient Clinic Primary Care Screening and Monitoring</v>
      </c>
      <c r="C1179" s="836" t="str">
        <f t="shared" si="1104"/>
        <v>Initial new patient preventive medicine evaluation, age 1 through 4 years</v>
      </c>
      <c r="D1179" s="926" t="s">
        <v>58</v>
      </c>
      <c r="E1179" s="836" t="str">
        <f t="shared" si="1105"/>
        <v>Not in provider qualifications document</v>
      </c>
      <c r="F1179" s="517" t="s">
        <v>149</v>
      </c>
      <c r="G1179" s="517" t="s">
        <v>703</v>
      </c>
      <c r="H1179" s="517" t="s">
        <v>1825</v>
      </c>
      <c r="I1179" s="926" t="str">
        <f t="shared" si="1106"/>
        <v xml:space="preserve"> </v>
      </c>
      <c r="J1179" s="926" t="str">
        <f t="shared" si="1107"/>
        <v xml:space="preserve"> </v>
      </c>
      <c r="K1179" s="836" t="s">
        <v>1805</v>
      </c>
      <c r="L1179" s="836" t="s">
        <v>1474</v>
      </c>
      <c r="M1179" s="926" t="str">
        <f t="shared" si="1108"/>
        <v xml:space="preserve"> </v>
      </c>
      <c r="N1179" s="926" t="str">
        <f t="shared" si="1109"/>
        <v xml:space="preserve"> </v>
      </c>
    </row>
    <row r="1180" spans="1:14" ht="26.45" customHeight="1">
      <c r="A1180" s="721">
        <v>99383</v>
      </c>
      <c r="B1180" s="723" t="s">
        <v>1738</v>
      </c>
      <c r="C1180" s="774" t="s">
        <v>1726</v>
      </c>
      <c r="D1180" s="924" t="s">
        <v>58</v>
      </c>
      <c r="E1180" s="774" t="s">
        <v>1723</v>
      </c>
      <c r="F1180" s="542" t="s">
        <v>145</v>
      </c>
      <c r="G1180" s="542" t="s">
        <v>701</v>
      </c>
      <c r="H1180" s="519" t="s">
        <v>1825</v>
      </c>
      <c r="I1180" s="681" t="s">
        <v>1474</v>
      </c>
      <c r="J1180" s="681" t="s">
        <v>1474</v>
      </c>
      <c r="K1180" s="774" t="s">
        <v>1805</v>
      </c>
      <c r="L1180" s="774" t="s">
        <v>1474</v>
      </c>
      <c r="M1180" s="681" t="s">
        <v>1474</v>
      </c>
      <c r="N1180" s="681" t="s">
        <v>1474</v>
      </c>
    </row>
    <row r="1181" spans="1:14" ht="27" customHeight="1">
      <c r="A1181" s="696">
        <f t="shared" ref="A1181:A1184" si="1110">A1180</f>
        <v>99383</v>
      </c>
      <c r="B1181" s="724" t="str">
        <f t="shared" ref="B1181:B1184" si="1111">B1180</f>
        <v>Outpatient Clinic Primary Care Screening and Monitoring</v>
      </c>
      <c r="C1181" s="827" t="str">
        <f t="shared" ref="C1181:C1184" si="1112">C1180</f>
        <v>Initial new patient preventive medicine evaluation, age 5 through 11 years</v>
      </c>
      <c r="D1181" s="925" t="s">
        <v>58</v>
      </c>
      <c r="E1181" s="827" t="str">
        <f t="shared" ref="E1181:E1184" si="1113">E1180</f>
        <v>Not in provider qualifications document</v>
      </c>
      <c r="F1181" s="543" t="s">
        <v>577</v>
      </c>
      <c r="G1181" s="543" t="s">
        <v>692</v>
      </c>
      <c r="H1181" s="515" t="s">
        <v>1825</v>
      </c>
      <c r="I1181" s="925" t="str">
        <f t="shared" ref="I1181:I1184" si="1114">I1180</f>
        <v xml:space="preserve"> </v>
      </c>
      <c r="J1181" s="925" t="str">
        <f t="shared" ref="J1181:J1184" si="1115">J1180</f>
        <v xml:space="preserve"> </v>
      </c>
      <c r="K1181" s="827" t="s">
        <v>1805</v>
      </c>
      <c r="L1181" s="827" t="s">
        <v>1474</v>
      </c>
      <c r="M1181" s="925" t="str">
        <f t="shared" ref="M1181:M1184" si="1116">M1180</f>
        <v xml:space="preserve"> </v>
      </c>
      <c r="N1181" s="925" t="str">
        <f t="shared" ref="N1181:N1184" si="1117">N1180</f>
        <v xml:space="preserve"> </v>
      </c>
    </row>
    <row r="1182" spans="1:14" ht="26.45" customHeight="1">
      <c r="A1182" s="696">
        <f t="shared" si="1110"/>
        <v>99383</v>
      </c>
      <c r="B1182" s="724" t="str">
        <f t="shared" si="1111"/>
        <v>Outpatient Clinic Primary Care Screening and Monitoring</v>
      </c>
      <c r="C1182" s="827" t="str">
        <f t="shared" si="1112"/>
        <v>Initial new patient preventive medicine evaluation, age 5 through 11 years</v>
      </c>
      <c r="D1182" s="925" t="s">
        <v>58</v>
      </c>
      <c r="E1182" s="827" t="str">
        <f t="shared" si="1113"/>
        <v>Not in provider qualifications document</v>
      </c>
      <c r="F1182" s="515" t="s">
        <v>140</v>
      </c>
      <c r="G1182" s="204" t="s">
        <v>703</v>
      </c>
      <c r="H1182" s="515" t="s">
        <v>1825</v>
      </c>
      <c r="I1182" s="925" t="str">
        <f t="shared" si="1114"/>
        <v xml:space="preserve"> </v>
      </c>
      <c r="J1182" s="925" t="str">
        <f t="shared" si="1115"/>
        <v xml:space="preserve"> </v>
      </c>
      <c r="K1182" s="827" t="s">
        <v>1805</v>
      </c>
      <c r="L1182" s="827" t="s">
        <v>1474</v>
      </c>
      <c r="M1182" s="925" t="str">
        <f t="shared" si="1116"/>
        <v xml:space="preserve"> </v>
      </c>
      <c r="N1182" s="925" t="str">
        <f t="shared" si="1117"/>
        <v xml:space="preserve"> </v>
      </c>
    </row>
    <row r="1183" spans="1:14" ht="26.45" customHeight="1">
      <c r="A1183" s="696">
        <f t="shared" si="1110"/>
        <v>99383</v>
      </c>
      <c r="B1183" s="724" t="str">
        <f t="shared" si="1111"/>
        <v>Outpatient Clinic Primary Care Screening and Monitoring</v>
      </c>
      <c r="C1183" s="827" t="str">
        <f t="shared" si="1112"/>
        <v>Initial new patient preventive medicine evaluation, age 5 through 11 years</v>
      </c>
      <c r="D1183" s="925" t="s">
        <v>58</v>
      </c>
      <c r="E1183" s="827" t="str">
        <f t="shared" si="1113"/>
        <v>Not in provider qualifications document</v>
      </c>
      <c r="F1183" s="515" t="s">
        <v>665</v>
      </c>
      <c r="G1183" s="204" t="s">
        <v>703</v>
      </c>
      <c r="H1183" s="515" t="s">
        <v>1825</v>
      </c>
      <c r="I1183" s="925" t="str">
        <f t="shared" si="1114"/>
        <v xml:space="preserve"> </v>
      </c>
      <c r="J1183" s="925" t="str">
        <f t="shared" si="1115"/>
        <v xml:space="preserve"> </v>
      </c>
      <c r="K1183" s="827" t="s">
        <v>1805</v>
      </c>
      <c r="L1183" s="827" t="s">
        <v>1474</v>
      </c>
      <c r="M1183" s="925" t="str">
        <f t="shared" si="1116"/>
        <v xml:space="preserve"> </v>
      </c>
      <c r="N1183" s="925" t="str">
        <f t="shared" si="1117"/>
        <v xml:space="preserve"> </v>
      </c>
    </row>
    <row r="1184" spans="1:14" ht="26.45" customHeight="1" thickBot="1">
      <c r="A1184" s="722">
        <f t="shared" si="1110"/>
        <v>99383</v>
      </c>
      <c r="B1184" s="725" t="str">
        <f t="shared" si="1111"/>
        <v>Outpatient Clinic Primary Care Screening and Monitoring</v>
      </c>
      <c r="C1184" s="836" t="str">
        <f t="shared" si="1112"/>
        <v>Initial new patient preventive medicine evaluation, age 5 through 11 years</v>
      </c>
      <c r="D1184" s="926" t="s">
        <v>58</v>
      </c>
      <c r="E1184" s="836" t="str">
        <f t="shared" si="1113"/>
        <v>Not in provider qualifications document</v>
      </c>
      <c r="F1184" s="517" t="s">
        <v>149</v>
      </c>
      <c r="G1184" s="517" t="s">
        <v>703</v>
      </c>
      <c r="H1184" s="517" t="s">
        <v>1825</v>
      </c>
      <c r="I1184" s="926" t="str">
        <f t="shared" si="1114"/>
        <v xml:space="preserve"> </v>
      </c>
      <c r="J1184" s="926" t="str">
        <f t="shared" si="1115"/>
        <v xml:space="preserve"> </v>
      </c>
      <c r="K1184" s="836" t="s">
        <v>1805</v>
      </c>
      <c r="L1184" s="836" t="s">
        <v>1474</v>
      </c>
      <c r="M1184" s="926" t="str">
        <f t="shared" si="1116"/>
        <v xml:space="preserve"> </v>
      </c>
      <c r="N1184" s="926" t="str">
        <f t="shared" si="1117"/>
        <v xml:space="preserve"> </v>
      </c>
    </row>
    <row r="1185" spans="1:14" ht="26.45" customHeight="1">
      <c r="A1185" s="721">
        <v>99384</v>
      </c>
      <c r="B1185" s="723" t="s">
        <v>1738</v>
      </c>
      <c r="C1185" s="774" t="s">
        <v>1727</v>
      </c>
      <c r="D1185" s="924" t="s">
        <v>58</v>
      </c>
      <c r="E1185" s="774" t="s">
        <v>1723</v>
      </c>
      <c r="F1185" s="542" t="s">
        <v>145</v>
      </c>
      <c r="G1185" s="542" t="s">
        <v>701</v>
      </c>
      <c r="H1185" s="519" t="s">
        <v>1825</v>
      </c>
      <c r="I1185" s="681" t="s">
        <v>1474</v>
      </c>
      <c r="J1185" s="681" t="s">
        <v>1474</v>
      </c>
      <c r="K1185" s="774" t="s">
        <v>1805</v>
      </c>
      <c r="L1185" s="774" t="s">
        <v>1474</v>
      </c>
      <c r="M1185" s="681" t="s">
        <v>1474</v>
      </c>
      <c r="N1185" s="681" t="s">
        <v>1474</v>
      </c>
    </row>
    <row r="1186" spans="1:14" ht="27" customHeight="1">
      <c r="A1186" s="696">
        <f t="shared" ref="A1186:A1189" si="1118">A1185</f>
        <v>99384</v>
      </c>
      <c r="B1186" s="724" t="str">
        <f t="shared" ref="B1186:B1189" si="1119">B1185</f>
        <v>Outpatient Clinic Primary Care Screening and Monitoring</v>
      </c>
      <c r="C1186" s="827" t="str">
        <f t="shared" ref="C1186:C1189" si="1120">C1185</f>
        <v>Initial new patient preventive medicine evaluation, age 12 through 17 years</v>
      </c>
      <c r="D1186" s="925" t="s">
        <v>58</v>
      </c>
      <c r="E1186" s="827" t="str">
        <f t="shared" ref="E1186:E1189" si="1121">E1185</f>
        <v>Not in provider qualifications document</v>
      </c>
      <c r="F1186" s="543" t="s">
        <v>577</v>
      </c>
      <c r="G1186" s="543" t="s">
        <v>692</v>
      </c>
      <c r="H1186" s="515" t="s">
        <v>1825</v>
      </c>
      <c r="I1186" s="925" t="str">
        <f t="shared" ref="I1186:I1189" si="1122">I1185</f>
        <v xml:space="preserve"> </v>
      </c>
      <c r="J1186" s="925" t="str">
        <f t="shared" ref="J1186:J1189" si="1123">J1185</f>
        <v xml:space="preserve"> </v>
      </c>
      <c r="K1186" s="827" t="s">
        <v>1805</v>
      </c>
      <c r="L1186" s="827" t="s">
        <v>1474</v>
      </c>
      <c r="M1186" s="925" t="str">
        <f t="shared" ref="M1186:M1189" si="1124">M1185</f>
        <v xml:space="preserve"> </v>
      </c>
      <c r="N1186" s="925" t="str">
        <f t="shared" ref="N1186:N1189" si="1125">N1185</f>
        <v xml:space="preserve"> </v>
      </c>
    </row>
    <row r="1187" spans="1:14" ht="26.45" customHeight="1">
      <c r="A1187" s="696">
        <f t="shared" si="1118"/>
        <v>99384</v>
      </c>
      <c r="B1187" s="724" t="str">
        <f t="shared" si="1119"/>
        <v>Outpatient Clinic Primary Care Screening and Monitoring</v>
      </c>
      <c r="C1187" s="827" t="str">
        <f t="shared" si="1120"/>
        <v>Initial new patient preventive medicine evaluation, age 12 through 17 years</v>
      </c>
      <c r="D1187" s="925" t="s">
        <v>58</v>
      </c>
      <c r="E1187" s="827" t="str">
        <f t="shared" si="1121"/>
        <v>Not in provider qualifications document</v>
      </c>
      <c r="F1187" s="515" t="s">
        <v>140</v>
      </c>
      <c r="G1187" s="204" t="s">
        <v>703</v>
      </c>
      <c r="H1187" s="515" t="s">
        <v>1825</v>
      </c>
      <c r="I1187" s="925" t="str">
        <f t="shared" si="1122"/>
        <v xml:space="preserve"> </v>
      </c>
      <c r="J1187" s="925" t="str">
        <f t="shared" si="1123"/>
        <v xml:space="preserve"> </v>
      </c>
      <c r="K1187" s="827" t="s">
        <v>1805</v>
      </c>
      <c r="L1187" s="827" t="s">
        <v>1474</v>
      </c>
      <c r="M1187" s="925" t="str">
        <f t="shared" si="1124"/>
        <v xml:space="preserve"> </v>
      </c>
      <c r="N1187" s="925" t="str">
        <f t="shared" si="1125"/>
        <v xml:space="preserve"> </v>
      </c>
    </row>
    <row r="1188" spans="1:14" ht="26.45" customHeight="1">
      <c r="A1188" s="696">
        <f t="shared" si="1118"/>
        <v>99384</v>
      </c>
      <c r="B1188" s="724" t="str">
        <f t="shared" si="1119"/>
        <v>Outpatient Clinic Primary Care Screening and Monitoring</v>
      </c>
      <c r="C1188" s="827" t="str">
        <f t="shared" si="1120"/>
        <v>Initial new patient preventive medicine evaluation, age 12 through 17 years</v>
      </c>
      <c r="D1188" s="925" t="s">
        <v>58</v>
      </c>
      <c r="E1188" s="827" t="str">
        <f t="shared" si="1121"/>
        <v>Not in provider qualifications document</v>
      </c>
      <c r="F1188" s="515" t="s">
        <v>665</v>
      </c>
      <c r="G1188" s="204" t="s">
        <v>703</v>
      </c>
      <c r="H1188" s="515" t="s">
        <v>1825</v>
      </c>
      <c r="I1188" s="925" t="str">
        <f t="shared" si="1122"/>
        <v xml:space="preserve"> </v>
      </c>
      <c r="J1188" s="925" t="str">
        <f t="shared" si="1123"/>
        <v xml:space="preserve"> </v>
      </c>
      <c r="K1188" s="827" t="s">
        <v>1805</v>
      </c>
      <c r="L1188" s="827" t="s">
        <v>1474</v>
      </c>
      <c r="M1188" s="925" t="str">
        <f t="shared" si="1124"/>
        <v xml:space="preserve"> </v>
      </c>
      <c r="N1188" s="925" t="str">
        <f t="shared" si="1125"/>
        <v xml:space="preserve"> </v>
      </c>
    </row>
    <row r="1189" spans="1:14" ht="26.45" customHeight="1" thickBot="1">
      <c r="A1189" s="722">
        <f t="shared" si="1118"/>
        <v>99384</v>
      </c>
      <c r="B1189" s="725" t="str">
        <f t="shared" si="1119"/>
        <v>Outpatient Clinic Primary Care Screening and Monitoring</v>
      </c>
      <c r="C1189" s="836" t="str">
        <f t="shared" si="1120"/>
        <v>Initial new patient preventive medicine evaluation, age 12 through 17 years</v>
      </c>
      <c r="D1189" s="926" t="s">
        <v>58</v>
      </c>
      <c r="E1189" s="836" t="str">
        <f t="shared" si="1121"/>
        <v>Not in provider qualifications document</v>
      </c>
      <c r="F1189" s="517" t="s">
        <v>149</v>
      </c>
      <c r="G1189" s="517" t="s">
        <v>703</v>
      </c>
      <c r="H1189" s="517" t="s">
        <v>1825</v>
      </c>
      <c r="I1189" s="926" t="str">
        <f t="shared" si="1122"/>
        <v xml:space="preserve"> </v>
      </c>
      <c r="J1189" s="926" t="str">
        <f t="shared" si="1123"/>
        <v xml:space="preserve"> </v>
      </c>
      <c r="K1189" s="836" t="s">
        <v>1805</v>
      </c>
      <c r="L1189" s="836" t="s">
        <v>1474</v>
      </c>
      <c r="M1189" s="926" t="str">
        <f t="shared" si="1124"/>
        <v xml:space="preserve"> </v>
      </c>
      <c r="N1189" s="926" t="str">
        <f t="shared" si="1125"/>
        <v xml:space="preserve"> </v>
      </c>
    </row>
    <row r="1190" spans="1:14" ht="26.45" customHeight="1">
      <c r="A1190" s="721">
        <v>99385</v>
      </c>
      <c r="B1190" s="723" t="s">
        <v>1738</v>
      </c>
      <c r="C1190" s="774" t="s">
        <v>1728</v>
      </c>
      <c r="D1190" s="924" t="s">
        <v>58</v>
      </c>
      <c r="E1190" s="774" t="s">
        <v>1723</v>
      </c>
      <c r="F1190" s="542" t="s">
        <v>145</v>
      </c>
      <c r="G1190" s="542" t="s">
        <v>701</v>
      </c>
      <c r="H1190" s="519" t="s">
        <v>1825</v>
      </c>
      <c r="I1190" s="681" t="s">
        <v>1474</v>
      </c>
      <c r="J1190" s="681" t="s">
        <v>1474</v>
      </c>
      <c r="K1190" s="774" t="s">
        <v>1805</v>
      </c>
      <c r="L1190" s="774" t="s">
        <v>1474</v>
      </c>
      <c r="M1190" s="681" t="s">
        <v>1474</v>
      </c>
      <c r="N1190" s="681" t="s">
        <v>1474</v>
      </c>
    </row>
    <row r="1191" spans="1:14" ht="27" customHeight="1">
      <c r="A1191" s="696">
        <f t="shared" ref="A1191:A1194" si="1126">A1190</f>
        <v>99385</v>
      </c>
      <c r="B1191" s="724" t="str">
        <f t="shared" ref="B1191:B1194" si="1127">B1190</f>
        <v>Outpatient Clinic Primary Care Screening and Monitoring</v>
      </c>
      <c r="C1191" s="827" t="str">
        <f t="shared" ref="C1191:C1194" si="1128">C1190</f>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91" s="925" t="s">
        <v>58</v>
      </c>
      <c r="E1191" s="827" t="str">
        <f t="shared" ref="E1191:E1194" si="1129">E1190</f>
        <v>Not in provider qualifications document</v>
      </c>
      <c r="F1191" s="543" t="s">
        <v>577</v>
      </c>
      <c r="G1191" s="543" t="s">
        <v>692</v>
      </c>
      <c r="H1191" s="515" t="s">
        <v>1825</v>
      </c>
      <c r="I1191" s="925" t="str">
        <f t="shared" ref="I1191:I1194" si="1130">I1190</f>
        <v xml:space="preserve"> </v>
      </c>
      <c r="J1191" s="925" t="str">
        <f t="shared" ref="J1191:J1194" si="1131">J1190</f>
        <v xml:space="preserve"> </v>
      </c>
      <c r="K1191" s="827" t="s">
        <v>1805</v>
      </c>
      <c r="L1191" s="827" t="s">
        <v>1474</v>
      </c>
      <c r="M1191" s="925" t="str">
        <f t="shared" ref="M1191:M1194" si="1132">M1190</f>
        <v xml:space="preserve"> </v>
      </c>
      <c r="N1191" s="925" t="str">
        <f t="shared" ref="N1191:N1194" si="1133">N1190</f>
        <v xml:space="preserve"> </v>
      </c>
    </row>
    <row r="1192" spans="1:14" ht="27" customHeight="1">
      <c r="A1192" s="696">
        <f t="shared" si="1126"/>
        <v>99385</v>
      </c>
      <c r="B1192" s="724" t="str">
        <f t="shared" si="1127"/>
        <v>Outpatient Clinic Primary Care Screening and Monitoring</v>
      </c>
      <c r="C1192" s="827" t="str">
        <f t="shared" si="1128"/>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92" s="925" t="s">
        <v>58</v>
      </c>
      <c r="E1192" s="827" t="str">
        <f t="shared" si="1129"/>
        <v>Not in provider qualifications document</v>
      </c>
      <c r="F1192" s="515" t="s">
        <v>140</v>
      </c>
      <c r="G1192" s="204" t="s">
        <v>703</v>
      </c>
      <c r="H1192" s="515" t="s">
        <v>1825</v>
      </c>
      <c r="I1192" s="925" t="str">
        <f t="shared" si="1130"/>
        <v xml:space="preserve"> </v>
      </c>
      <c r="J1192" s="925" t="str">
        <f t="shared" si="1131"/>
        <v xml:space="preserve"> </v>
      </c>
      <c r="K1192" s="827" t="s">
        <v>1805</v>
      </c>
      <c r="L1192" s="827" t="s">
        <v>1474</v>
      </c>
      <c r="M1192" s="925" t="str">
        <f t="shared" si="1132"/>
        <v xml:space="preserve"> </v>
      </c>
      <c r="N1192" s="925" t="str">
        <f t="shared" si="1133"/>
        <v xml:space="preserve"> </v>
      </c>
    </row>
    <row r="1193" spans="1:14" ht="27" customHeight="1">
      <c r="A1193" s="696">
        <f t="shared" si="1126"/>
        <v>99385</v>
      </c>
      <c r="B1193" s="724" t="str">
        <f t="shared" si="1127"/>
        <v>Outpatient Clinic Primary Care Screening and Monitoring</v>
      </c>
      <c r="C1193" s="827" t="str">
        <f t="shared" si="1128"/>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93" s="925" t="s">
        <v>58</v>
      </c>
      <c r="E1193" s="827" t="str">
        <f t="shared" si="1129"/>
        <v>Not in provider qualifications document</v>
      </c>
      <c r="F1193" s="515" t="s">
        <v>665</v>
      </c>
      <c r="G1193" s="204" t="s">
        <v>703</v>
      </c>
      <c r="H1193" s="515" t="s">
        <v>1825</v>
      </c>
      <c r="I1193" s="925" t="str">
        <f t="shared" si="1130"/>
        <v xml:space="preserve"> </v>
      </c>
      <c r="J1193" s="925" t="str">
        <f t="shared" si="1131"/>
        <v xml:space="preserve"> </v>
      </c>
      <c r="K1193" s="827" t="s">
        <v>1805</v>
      </c>
      <c r="L1193" s="827" t="s">
        <v>1474</v>
      </c>
      <c r="M1193" s="925" t="str">
        <f t="shared" si="1132"/>
        <v xml:space="preserve"> </v>
      </c>
      <c r="N1193" s="925" t="str">
        <f t="shared" si="1133"/>
        <v xml:space="preserve"> </v>
      </c>
    </row>
    <row r="1194" spans="1:14" ht="27" customHeight="1" thickBot="1">
      <c r="A1194" s="722">
        <f t="shared" si="1126"/>
        <v>99385</v>
      </c>
      <c r="B1194" s="725" t="str">
        <f t="shared" si="1127"/>
        <v>Outpatient Clinic Primary Care Screening and Monitoring</v>
      </c>
      <c r="C1194" s="836" t="str">
        <f t="shared" si="1128"/>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94" s="926" t="s">
        <v>58</v>
      </c>
      <c r="E1194" s="836" t="str">
        <f t="shared" si="1129"/>
        <v>Not in provider qualifications document</v>
      </c>
      <c r="F1194" s="517" t="s">
        <v>149</v>
      </c>
      <c r="G1194" s="517" t="s">
        <v>703</v>
      </c>
      <c r="H1194" s="517" t="s">
        <v>1825</v>
      </c>
      <c r="I1194" s="926" t="str">
        <f t="shared" si="1130"/>
        <v xml:space="preserve"> </v>
      </c>
      <c r="J1194" s="926" t="str">
        <f t="shared" si="1131"/>
        <v xml:space="preserve"> </v>
      </c>
      <c r="K1194" s="836" t="s">
        <v>1805</v>
      </c>
      <c r="L1194" s="836" t="s">
        <v>1474</v>
      </c>
      <c r="M1194" s="926" t="str">
        <f t="shared" si="1132"/>
        <v xml:space="preserve"> </v>
      </c>
      <c r="N1194" s="926" t="str">
        <f t="shared" si="1133"/>
        <v xml:space="preserve"> </v>
      </c>
    </row>
    <row r="1195" spans="1:14" ht="27" customHeight="1">
      <c r="A1195" s="721">
        <v>99386</v>
      </c>
      <c r="B1195" s="723" t="s">
        <v>1738</v>
      </c>
      <c r="C1195" s="774" t="s">
        <v>1729</v>
      </c>
      <c r="D1195" s="924" t="s">
        <v>58</v>
      </c>
      <c r="E1195" s="774" t="s">
        <v>1723</v>
      </c>
      <c r="F1195" s="208" t="s">
        <v>145</v>
      </c>
      <c r="G1195" s="542" t="s">
        <v>701</v>
      </c>
      <c r="H1195" s="519" t="s">
        <v>1825</v>
      </c>
      <c r="I1195" s="681" t="s">
        <v>1474</v>
      </c>
      <c r="J1195" s="681" t="s">
        <v>1474</v>
      </c>
      <c r="K1195" s="774" t="s">
        <v>1805</v>
      </c>
      <c r="L1195" s="774" t="s">
        <v>1474</v>
      </c>
      <c r="M1195" s="681" t="s">
        <v>1474</v>
      </c>
      <c r="N1195" s="681" t="s">
        <v>1474</v>
      </c>
    </row>
    <row r="1196" spans="1:14" ht="27" customHeight="1">
      <c r="A1196" s="696">
        <f t="shared" ref="A1196:A1199" si="1134">A1195</f>
        <v>99386</v>
      </c>
      <c r="B1196" s="724" t="str">
        <f t="shared" ref="B1196:B1199" si="1135">B1195</f>
        <v>Outpatient Clinic Primary Care Screening and Monitoring</v>
      </c>
      <c r="C1196" s="827" t="str">
        <f t="shared" ref="C1196:C1199" si="1136">C1195</f>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96" s="925" t="s">
        <v>58</v>
      </c>
      <c r="E1196" s="827" t="str">
        <f t="shared" ref="E1196:E1199" si="1137">E1195</f>
        <v>Not in provider qualifications document</v>
      </c>
      <c r="F1196" s="543" t="s">
        <v>577</v>
      </c>
      <c r="G1196" s="543" t="s">
        <v>692</v>
      </c>
      <c r="H1196" s="515" t="s">
        <v>1825</v>
      </c>
      <c r="I1196" s="925" t="str">
        <f t="shared" ref="I1196:I1199" si="1138">I1195</f>
        <v xml:space="preserve"> </v>
      </c>
      <c r="J1196" s="925" t="str">
        <f t="shared" ref="J1196:J1199" si="1139">J1195</f>
        <v xml:space="preserve"> </v>
      </c>
      <c r="K1196" s="827" t="s">
        <v>1805</v>
      </c>
      <c r="L1196" s="827" t="s">
        <v>1474</v>
      </c>
      <c r="M1196" s="925" t="str">
        <f t="shared" ref="M1196:M1199" si="1140">M1195</f>
        <v xml:space="preserve"> </v>
      </c>
      <c r="N1196" s="925" t="str">
        <f t="shared" ref="N1196:N1199" si="1141">N1195</f>
        <v xml:space="preserve"> </v>
      </c>
    </row>
    <row r="1197" spans="1:14" ht="27" customHeight="1">
      <c r="A1197" s="696">
        <f t="shared" si="1134"/>
        <v>99386</v>
      </c>
      <c r="B1197" s="724" t="str">
        <f t="shared" si="1135"/>
        <v>Outpatient Clinic Primary Care Screening and Monitoring</v>
      </c>
      <c r="C1197" s="827" t="str">
        <f t="shared" si="1136"/>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97" s="925" t="s">
        <v>58</v>
      </c>
      <c r="E1197" s="827" t="str">
        <f t="shared" si="1137"/>
        <v>Not in provider qualifications document</v>
      </c>
      <c r="F1197" s="515" t="s">
        <v>140</v>
      </c>
      <c r="G1197" s="204" t="s">
        <v>703</v>
      </c>
      <c r="H1197" s="515" t="s">
        <v>1825</v>
      </c>
      <c r="I1197" s="925" t="str">
        <f t="shared" si="1138"/>
        <v xml:space="preserve"> </v>
      </c>
      <c r="J1197" s="925" t="str">
        <f t="shared" si="1139"/>
        <v xml:space="preserve"> </v>
      </c>
      <c r="K1197" s="827" t="s">
        <v>1805</v>
      </c>
      <c r="L1197" s="827" t="s">
        <v>1474</v>
      </c>
      <c r="M1197" s="925" t="str">
        <f t="shared" si="1140"/>
        <v xml:space="preserve"> </v>
      </c>
      <c r="N1197" s="925" t="str">
        <f t="shared" si="1141"/>
        <v xml:space="preserve"> </v>
      </c>
    </row>
    <row r="1198" spans="1:14" ht="27" customHeight="1">
      <c r="A1198" s="696">
        <f t="shared" si="1134"/>
        <v>99386</v>
      </c>
      <c r="B1198" s="724" t="str">
        <f t="shared" si="1135"/>
        <v>Outpatient Clinic Primary Care Screening and Monitoring</v>
      </c>
      <c r="C1198" s="827" t="str">
        <f t="shared" si="1136"/>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98" s="925" t="s">
        <v>58</v>
      </c>
      <c r="E1198" s="827" t="str">
        <f t="shared" si="1137"/>
        <v>Not in provider qualifications document</v>
      </c>
      <c r="F1198" s="515" t="s">
        <v>665</v>
      </c>
      <c r="G1198" s="204" t="s">
        <v>703</v>
      </c>
      <c r="H1198" s="515" t="s">
        <v>1825</v>
      </c>
      <c r="I1198" s="925" t="str">
        <f t="shared" si="1138"/>
        <v xml:space="preserve"> </v>
      </c>
      <c r="J1198" s="925" t="str">
        <f t="shared" si="1139"/>
        <v xml:space="preserve"> </v>
      </c>
      <c r="K1198" s="827" t="s">
        <v>1805</v>
      </c>
      <c r="L1198" s="827" t="s">
        <v>1474</v>
      </c>
      <c r="M1198" s="925" t="str">
        <f t="shared" si="1140"/>
        <v xml:space="preserve"> </v>
      </c>
      <c r="N1198" s="925" t="str">
        <f t="shared" si="1141"/>
        <v xml:space="preserve"> </v>
      </c>
    </row>
    <row r="1199" spans="1:14" ht="27" customHeight="1" thickBot="1">
      <c r="A1199" s="722">
        <f t="shared" si="1134"/>
        <v>99386</v>
      </c>
      <c r="B1199" s="725" t="str">
        <f t="shared" si="1135"/>
        <v>Outpatient Clinic Primary Care Screening and Monitoring</v>
      </c>
      <c r="C1199" s="836" t="str">
        <f t="shared" si="1136"/>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99" s="926" t="s">
        <v>58</v>
      </c>
      <c r="E1199" s="836" t="str">
        <f t="shared" si="1137"/>
        <v>Not in provider qualifications document</v>
      </c>
      <c r="F1199" s="517" t="s">
        <v>149</v>
      </c>
      <c r="G1199" s="517" t="s">
        <v>703</v>
      </c>
      <c r="H1199" s="517" t="s">
        <v>1825</v>
      </c>
      <c r="I1199" s="926" t="str">
        <f t="shared" si="1138"/>
        <v xml:space="preserve"> </v>
      </c>
      <c r="J1199" s="926" t="str">
        <f t="shared" si="1139"/>
        <v xml:space="preserve"> </v>
      </c>
      <c r="K1199" s="836" t="s">
        <v>1805</v>
      </c>
      <c r="L1199" s="836" t="s">
        <v>1474</v>
      </c>
      <c r="M1199" s="926" t="str">
        <f t="shared" si="1140"/>
        <v xml:space="preserve"> </v>
      </c>
      <c r="N1199" s="926" t="str">
        <f t="shared" si="1141"/>
        <v xml:space="preserve"> </v>
      </c>
    </row>
    <row r="1200" spans="1:14" ht="27" customHeight="1">
      <c r="A1200" s="721">
        <v>99387</v>
      </c>
      <c r="B1200" s="723" t="s">
        <v>1738</v>
      </c>
      <c r="C1200" s="774" t="s">
        <v>1730</v>
      </c>
      <c r="D1200" s="924" t="s">
        <v>58</v>
      </c>
      <c r="E1200" s="774" t="s">
        <v>1723</v>
      </c>
      <c r="F1200" s="542" t="s">
        <v>145</v>
      </c>
      <c r="G1200" s="542" t="s">
        <v>701</v>
      </c>
      <c r="H1200" s="519" t="s">
        <v>1825</v>
      </c>
      <c r="I1200" s="681" t="s">
        <v>1474</v>
      </c>
      <c r="J1200" s="681" t="s">
        <v>1474</v>
      </c>
      <c r="K1200" s="774" t="s">
        <v>1805</v>
      </c>
      <c r="L1200" s="774" t="s">
        <v>1474</v>
      </c>
      <c r="M1200" s="681" t="s">
        <v>1474</v>
      </c>
      <c r="N1200" s="681" t="s">
        <v>1474</v>
      </c>
    </row>
    <row r="1201" spans="1:14" ht="27" customHeight="1">
      <c r="A1201" s="696">
        <f t="shared" ref="A1201:A1204" si="1142">A1200</f>
        <v>99387</v>
      </c>
      <c r="B1201" s="724" t="str">
        <f t="shared" ref="B1201:B1204" si="1143">B1200</f>
        <v>Outpatient Clinic Primary Care Screening and Monitoring</v>
      </c>
      <c r="C1201" s="827" t="str">
        <f t="shared" ref="C1201:C1204" si="1144">C1200</f>
        <v>Initial new patient preventive medicine evaluation, age 65 years and older</v>
      </c>
      <c r="D1201" s="925" t="s">
        <v>58</v>
      </c>
      <c r="E1201" s="827" t="str">
        <f t="shared" ref="E1201:E1204" si="1145">E1200</f>
        <v>Not in provider qualifications document</v>
      </c>
      <c r="F1201" s="543" t="s">
        <v>577</v>
      </c>
      <c r="G1201" s="543" t="s">
        <v>692</v>
      </c>
      <c r="H1201" s="515" t="s">
        <v>1825</v>
      </c>
      <c r="I1201" s="925" t="str">
        <f t="shared" ref="I1201:I1204" si="1146">I1200</f>
        <v xml:space="preserve"> </v>
      </c>
      <c r="J1201" s="925" t="str">
        <f t="shared" ref="J1201:J1204" si="1147">J1200</f>
        <v xml:space="preserve"> </v>
      </c>
      <c r="K1201" s="827" t="s">
        <v>1805</v>
      </c>
      <c r="L1201" s="827" t="s">
        <v>1474</v>
      </c>
      <c r="M1201" s="925" t="str">
        <f t="shared" ref="M1201:M1204" si="1148">M1200</f>
        <v xml:space="preserve"> </v>
      </c>
      <c r="N1201" s="925" t="str">
        <f t="shared" ref="N1201:N1204" si="1149">N1200</f>
        <v xml:space="preserve"> </v>
      </c>
    </row>
    <row r="1202" spans="1:14" ht="27.75" customHeight="1">
      <c r="A1202" s="696">
        <f t="shared" si="1142"/>
        <v>99387</v>
      </c>
      <c r="B1202" s="724" t="str">
        <f t="shared" si="1143"/>
        <v>Outpatient Clinic Primary Care Screening and Monitoring</v>
      </c>
      <c r="C1202" s="827" t="str">
        <f t="shared" si="1144"/>
        <v>Initial new patient preventive medicine evaluation, age 65 years and older</v>
      </c>
      <c r="D1202" s="925" t="s">
        <v>58</v>
      </c>
      <c r="E1202" s="827" t="str">
        <f t="shared" si="1145"/>
        <v>Not in provider qualifications document</v>
      </c>
      <c r="F1202" s="515" t="s">
        <v>140</v>
      </c>
      <c r="G1202" s="204" t="s">
        <v>703</v>
      </c>
      <c r="H1202" s="515" t="s">
        <v>1825</v>
      </c>
      <c r="I1202" s="925" t="str">
        <f t="shared" si="1146"/>
        <v xml:space="preserve"> </v>
      </c>
      <c r="J1202" s="925" t="str">
        <f t="shared" si="1147"/>
        <v xml:space="preserve"> </v>
      </c>
      <c r="K1202" s="827" t="s">
        <v>1805</v>
      </c>
      <c r="L1202" s="827" t="s">
        <v>1474</v>
      </c>
      <c r="M1202" s="925" t="str">
        <f t="shared" si="1148"/>
        <v xml:space="preserve"> </v>
      </c>
      <c r="N1202" s="925" t="str">
        <f t="shared" si="1149"/>
        <v xml:space="preserve"> </v>
      </c>
    </row>
    <row r="1203" spans="1:14" ht="27.75" customHeight="1">
      <c r="A1203" s="696">
        <f t="shared" si="1142"/>
        <v>99387</v>
      </c>
      <c r="B1203" s="724" t="str">
        <f t="shared" si="1143"/>
        <v>Outpatient Clinic Primary Care Screening and Monitoring</v>
      </c>
      <c r="C1203" s="827" t="str">
        <f t="shared" si="1144"/>
        <v>Initial new patient preventive medicine evaluation, age 65 years and older</v>
      </c>
      <c r="D1203" s="925" t="s">
        <v>58</v>
      </c>
      <c r="E1203" s="827" t="str">
        <f t="shared" si="1145"/>
        <v>Not in provider qualifications document</v>
      </c>
      <c r="F1203" s="515" t="s">
        <v>665</v>
      </c>
      <c r="G1203" s="204" t="s">
        <v>703</v>
      </c>
      <c r="H1203" s="515" t="s">
        <v>1825</v>
      </c>
      <c r="I1203" s="925" t="str">
        <f t="shared" si="1146"/>
        <v xml:space="preserve"> </v>
      </c>
      <c r="J1203" s="925" t="str">
        <f t="shared" si="1147"/>
        <v xml:space="preserve"> </v>
      </c>
      <c r="K1203" s="827" t="s">
        <v>1805</v>
      </c>
      <c r="L1203" s="827" t="s">
        <v>1474</v>
      </c>
      <c r="M1203" s="925" t="str">
        <f t="shared" si="1148"/>
        <v xml:space="preserve"> </v>
      </c>
      <c r="N1203" s="925" t="str">
        <f t="shared" si="1149"/>
        <v xml:space="preserve"> </v>
      </c>
    </row>
    <row r="1204" spans="1:14" ht="27.75" customHeight="1" thickBot="1">
      <c r="A1204" s="722">
        <f t="shared" si="1142"/>
        <v>99387</v>
      </c>
      <c r="B1204" s="725" t="str">
        <f t="shared" si="1143"/>
        <v>Outpatient Clinic Primary Care Screening and Monitoring</v>
      </c>
      <c r="C1204" s="836" t="str">
        <f t="shared" si="1144"/>
        <v>Initial new patient preventive medicine evaluation, age 65 years and older</v>
      </c>
      <c r="D1204" s="926" t="s">
        <v>58</v>
      </c>
      <c r="E1204" s="836" t="str">
        <f t="shared" si="1145"/>
        <v>Not in provider qualifications document</v>
      </c>
      <c r="F1204" s="517" t="s">
        <v>149</v>
      </c>
      <c r="G1204" s="517" t="s">
        <v>703</v>
      </c>
      <c r="H1204" s="517" t="s">
        <v>1825</v>
      </c>
      <c r="I1204" s="926" t="str">
        <f t="shared" si="1146"/>
        <v xml:space="preserve"> </v>
      </c>
      <c r="J1204" s="926" t="str">
        <f t="shared" si="1147"/>
        <v xml:space="preserve"> </v>
      </c>
      <c r="K1204" s="836" t="s">
        <v>1805</v>
      </c>
      <c r="L1204" s="836" t="s">
        <v>1474</v>
      </c>
      <c r="M1204" s="926" t="str">
        <f t="shared" si="1148"/>
        <v xml:space="preserve"> </v>
      </c>
      <c r="N1204" s="926" t="str">
        <f t="shared" si="1149"/>
        <v xml:space="preserve"> </v>
      </c>
    </row>
    <row r="1205" spans="1:14" ht="27.75" customHeight="1">
      <c r="A1205" s="721">
        <v>99391</v>
      </c>
      <c r="B1205" s="723" t="s">
        <v>1738</v>
      </c>
      <c r="C1205" s="774" t="s">
        <v>1731</v>
      </c>
      <c r="D1205" s="924" t="s">
        <v>58</v>
      </c>
      <c r="E1205" s="774" t="s">
        <v>1723</v>
      </c>
      <c r="F1205" s="542" t="s">
        <v>145</v>
      </c>
      <c r="G1205" s="542" t="s">
        <v>701</v>
      </c>
      <c r="H1205" s="519" t="s">
        <v>1825</v>
      </c>
      <c r="I1205" s="681" t="s">
        <v>1474</v>
      </c>
      <c r="J1205" s="681" t="s">
        <v>1474</v>
      </c>
      <c r="K1205" s="774" t="s">
        <v>1805</v>
      </c>
      <c r="L1205" s="774" t="s">
        <v>1474</v>
      </c>
      <c r="M1205" s="681" t="s">
        <v>1474</v>
      </c>
      <c r="N1205" s="681" t="s">
        <v>1474</v>
      </c>
    </row>
    <row r="1206" spans="1:14" ht="27.75" customHeight="1">
      <c r="A1206" s="696">
        <f t="shared" ref="A1206:A1209" si="1150">A1205</f>
        <v>99391</v>
      </c>
      <c r="B1206" s="724" t="str">
        <f t="shared" ref="B1206:B1209" si="1151">B1205</f>
        <v>Outpatient Clinic Primary Care Screening and Monitoring</v>
      </c>
      <c r="C1206" s="827" t="str">
        <f t="shared" ref="C1206:C1209" si="1152">C1205</f>
        <v>Established patient periodic preventive medicine examination infant younger than 1 year</v>
      </c>
      <c r="D1206" s="925" t="s">
        <v>58</v>
      </c>
      <c r="E1206" s="827" t="str">
        <f t="shared" ref="E1206:E1209" si="1153">E1205</f>
        <v>Not in provider qualifications document</v>
      </c>
      <c r="F1206" s="543" t="s">
        <v>577</v>
      </c>
      <c r="G1206" s="543" t="s">
        <v>692</v>
      </c>
      <c r="H1206" s="515" t="s">
        <v>1825</v>
      </c>
      <c r="I1206" s="925" t="str">
        <f t="shared" ref="I1206:I1209" si="1154">I1205</f>
        <v xml:space="preserve"> </v>
      </c>
      <c r="J1206" s="925" t="str">
        <f t="shared" ref="J1206:J1209" si="1155">J1205</f>
        <v xml:space="preserve"> </v>
      </c>
      <c r="K1206" s="827" t="s">
        <v>1805</v>
      </c>
      <c r="L1206" s="827" t="s">
        <v>1474</v>
      </c>
      <c r="M1206" s="925" t="str">
        <f t="shared" ref="M1206:M1209" si="1156">M1205</f>
        <v xml:space="preserve"> </v>
      </c>
      <c r="N1206" s="925" t="str">
        <f t="shared" ref="N1206:N1209" si="1157">N1205</f>
        <v xml:space="preserve"> </v>
      </c>
    </row>
    <row r="1207" spans="1:14" ht="27.75" customHeight="1">
      <c r="A1207" s="696">
        <f t="shared" si="1150"/>
        <v>99391</v>
      </c>
      <c r="B1207" s="724" t="str">
        <f t="shared" si="1151"/>
        <v>Outpatient Clinic Primary Care Screening and Monitoring</v>
      </c>
      <c r="C1207" s="827" t="str">
        <f t="shared" si="1152"/>
        <v>Established patient periodic preventive medicine examination infant younger than 1 year</v>
      </c>
      <c r="D1207" s="925" t="s">
        <v>58</v>
      </c>
      <c r="E1207" s="827" t="str">
        <f t="shared" si="1153"/>
        <v>Not in provider qualifications document</v>
      </c>
      <c r="F1207" s="515" t="s">
        <v>140</v>
      </c>
      <c r="G1207" s="204" t="s">
        <v>703</v>
      </c>
      <c r="H1207" s="515" t="s">
        <v>1825</v>
      </c>
      <c r="I1207" s="925" t="str">
        <f t="shared" si="1154"/>
        <v xml:space="preserve"> </v>
      </c>
      <c r="J1207" s="925" t="str">
        <f t="shared" si="1155"/>
        <v xml:space="preserve"> </v>
      </c>
      <c r="K1207" s="827" t="s">
        <v>1805</v>
      </c>
      <c r="L1207" s="827" t="s">
        <v>1474</v>
      </c>
      <c r="M1207" s="925" t="str">
        <f t="shared" si="1156"/>
        <v xml:space="preserve"> </v>
      </c>
      <c r="N1207" s="925" t="str">
        <f t="shared" si="1157"/>
        <v xml:space="preserve"> </v>
      </c>
    </row>
    <row r="1208" spans="1:14" ht="27.75" customHeight="1">
      <c r="A1208" s="696">
        <f t="shared" si="1150"/>
        <v>99391</v>
      </c>
      <c r="B1208" s="724" t="str">
        <f t="shared" si="1151"/>
        <v>Outpatient Clinic Primary Care Screening and Monitoring</v>
      </c>
      <c r="C1208" s="827" t="str">
        <f t="shared" si="1152"/>
        <v>Established patient periodic preventive medicine examination infant younger than 1 year</v>
      </c>
      <c r="D1208" s="925" t="s">
        <v>58</v>
      </c>
      <c r="E1208" s="827" t="str">
        <f t="shared" si="1153"/>
        <v>Not in provider qualifications document</v>
      </c>
      <c r="F1208" s="515" t="s">
        <v>665</v>
      </c>
      <c r="G1208" s="204" t="s">
        <v>703</v>
      </c>
      <c r="H1208" s="515" t="s">
        <v>1825</v>
      </c>
      <c r="I1208" s="925" t="str">
        <f t="shared" si="1154"/>
        <v xml:space="preserve"> </v>
      </c>
      <c r="J1208" s="925" t="str">
        <f t="shared" si="1155"/>
        <v xml:space="preserve"> </v>
      </c>
      <c r="K1208" s="827" t="s">
        <v>1805</v>
      </c>
      <c r="L1208" s="827" t="s">
        <v>1474</v>
      </c>
      <c r="M1208" s="925" t="str">
        <f t="shared" si="1156"/>
        <v xml:space="preserve"> </v>
      </c>
      <c r="N1208" s="925" t="str">
        <f t="shared" si="1157"/>
        <v xml:space="preserve"> </v>
      </c>
    </row>
    <row r="1209" spans="1:14" ht="27.75" customHeight="1" thickBot="1">
      <c r="A1209" s="722">
        <f t="shared" si="1150"/>
        <v>99391</v>
      </c>
      <c r="B1209" s="725" t="str">
        <f t="shared" si="1151"/>
        <v>Outpatient Clinic Primary Care Screening and Monitoring</v>
      </c>
      <c r="C1209" s="836" t="str">
        <f t="shared" si="1152"/>
        <v>Established patient periodic preventive medicine examination infant younger than 1 year</v>
      </c>
      <c r="D1209" s="926" t="s">
        <v>58</v>
      </c>
      <c r="E1209" s="836" t="str">
        <f t="shared" si="1153"/>
        <v>Not in provider qualifications document</v>
      </c>
      <c r="F1209" s="517" t="s">
        <v>149</v>
      </c>
      <c r="G1209" s="517" t="s">
        <v>703</v>
      </c>
      <c r="H1209" s="517" t="s">
        <v>1825</v>
      </c>
      <c r="I1209" s="926" t="str">
        <f t="shared" si="1154"/>
        <v xml:space="preserve"> </v>
      </c>
      <c r="J1209" s="926" t="str">
        <f t="shared" si="1155"/>
        <v xml:space="preserve"> </v>
      </c>
      <c r="K1209" s="836" t="s">
        <v>1805</v>
      </c>
      <c r="L1209" s="836" t="s">
        <v>1474</v>
      </c>
      <c r="M1209" s="926" t="str">
        <f t="shared" si="1156"/>
        <v xml:space="preserve"> </v>
      </c>
      <c r="N1209" s="926" t="str">
        <f t="shared" si="1157"/>
        <v xml:space="preserve"> </v>
      </c>
    </row>
    <row r="1210" spans="1:14" ht="27.75" customHeight="1">
      <c r="A1210" s="721">
        <v>99392</v>
      </c>
      <c r="B1210" s="723" t="s">
        <v>1738</v>
      </c>
      <c r="C1210" s="774" t="s">
        <v>1732</v>
      </c>
      <c r="D1210" s="924" t="s">
        <v>58</v>
      </c>
      <c r="E1210" s="774" t="s">
        <v>1723</v>
      </c>
      <c r="F1210" s="208" t="s">
        <v>145</v>
      </c>
      <c r="G1210" s="542" t="s">
        <v>701</v>
      </c>
      <c r="H1210" s="519" t="s">
        <v>1825</v>
      </c>
      <c r="I1210" s="681" t="s">
        <v>1474</v>
      </c>
      <c r="J1210" s="681" t="s">
        <v>1474</v>
      </c>
      <c r="K1210" s="774" t="s">
        <v>1805</v>
      </c>
      <c r="L1210" s="774" t="s">
        <v>1474</v>
      </c>
      <c r="M1210" s="681" t="s">
        <v>1474</v>
      </c>
      <c r="N1210" s="681" t="s">
        <v>1474</v>
      </c>
    </row>
    <row r="1211" spans="1:14" ht="27.75" customHeight="1">
      <c r="A1211" s="696">
        <f t="shared" ref="A1211:A1214" si="1158">A1210</f>
        <v>99392</v>
      </c>
      <c r="B1211" s="724" t="str">
        <f t="shared" ref="B1211:B1214" si="1159">B1210</f>
        <v>Outpatient Clinic Primary Care Screening and Monitoring</v>
      </c>
      <c r="C1211" s="827" t="str">
        <f t="shared" ref="C1211:C1214" si="1160">C1210</f>
        <v>Established patient periodic preventive medicine examination, age 1 through 4 years</v>
      </c>
      <c r="D1211" s="925" t="s">
        <v>58</v>
      </c>
      <c r="E1211" s="827" t="str">
        <f t="shared" ref="E1211:E1214" si="1161">E1210</f>
        <v>Not in provider qualifications document</v>
      </c>
      <c r="F1211" s="543" t="s">
        <v>577</v>
      </c>
      <c r="G1211" s="543" t="s">
        <v>692</v>
      </c>
      <c r="H1211" s="515" t="s">
        <v>1825</v>
      </c>
      <c r="I1211" s="925" t="str">
        <f t="shared" ref="I1211:I1214" si="1162">I1210</f>
        <v xml:space="preserve"> </v>
      </c>
      <c r="J1211" s="925" t="str">
        <f t="shared" ref="J1211:J1214" si="1163">J1210</f>
        <v xml:space="preserve"> </v>
      </c>
      <c r="K1211" s="827" t="s">
        <v>1805</v>
      </c>
      <c r="L1211" s="827" t="s">
        <v>1474</v>
      </c>
      <c r="M1211" s="925" t="str">
        <f t="shared" ref="M1211:M1214" si="1164">M1210</f>
        <v xml:space="preserve"> </v>
      </c>
      <c r="N1211" s="925" t="str">
        <f t="shared" ref="N1211:N1214" si="1165">N1210</f>
        <v xml:space="preserve"> </v>
      </c>
    </row>
    <row r="1212" spans="1:14" ht="27.75" customHeight="1">
      <c r="A1212" s="696">
        <f t="shared" si="1158"/>
        <v>99392</v>
      </c>
      <c r="B1212" s="724" t="str">
        <f t="shared" si="1159"/>
        <v>Outpatient Clinic Primary Care Screening and Monitoring</v>
      </c>
      <c r="C1212" s="827" t="str">
        <f t="shared" si="1160"/>
        <v>Established patient periodic preventive medicine examination, age 1 through 4 years</v>
      </c>
      <c r="D1212" s="925" t="s">
        <v>58</v>
      </c>
      <c r="E1212" s="827" t="str">
        <f t="shared" si="1161"/>
        <v>Not in provider qualifications document</v>
      </c>
      <c r="F1212" s="515" t="s">
        <v>140</v>
      </c>
      <c r="G1212" s="204" t="s">
        <v>703</v>
      </c>
      <c r="H1212" s="515" t="s">
        <v>1825</v>
      </c>
      <c r="I1212" s="925" t="str">
        <f t="shared" si="1162"/>
        <v xml:space="preserve"> </v>
      </c>
      <c r="J1212" s="925" t="str">
        <f t="shared" si="1163"/>
        <v xml:space="preserve"> </v>
      </c>
      <c r="K1212" s="827" t="s">
        <v>1805</v>
      </c>
      <c r="L1212" s="827" t="s">
        <v>1474</v>
      </c>
      <c r="M1212" s="925" t="str">
        <f t="shared" si="1164"/>
        <v xml:space="preserve"> </v>
      </c>
      <c r="N1212" s="925" t="str">
        <f t="shared" si="1165"/>
        <v xml:space="preserve"> </v>
      </c>
    </row>
    <row r="1213" spans="1:14" ht="27.75" customHeight="1">
      <c r="A1213" s="696">
        <f t="shared" si="1158"/>
        <v>99392</v>
      </c>
      <c r="B1213" s="724" t="str">
        <f t="shared" si="1159"/>
        <v>Outpatient Clinic Primary Care Screening and Monitoring</v>
      </c>
      <c r="C1213" s="827" t="str">
        <f t="shared" si="1160"/>
        <v>Established patient periodic preventive medicine examination, age 1 through 4 years</v>
      </c>
      <c r="D1213" s="925" t="s">
        <v>58</v>
      </c>
      <c r="E1213" s="827" t="str">
        <f t="shared" si="1161"/>
        <v>Not in provider qualifications document</v>
      </c>
      <c r="F1213" s="515" t="s">
        <v>665</v>
      </c>
      <c r="G1213" s="204" t="s">
        <v>703</v>
      </c>
      <c r="H1213" s="515" t="s">
        <v>1825</v>
      </c>
      <c r="I1213" s="925" t="str">
        <f t="shared" si="1162"/>
        <v xml:space="preserve"> </v>
      </c>
      <c r="J1213" s="925" t="str">
        <f t="shared" si="1163"/>
        <v xml:space="preserve"> </v>
      </c>
      <c r="K1213" s="827" t="s">
        <v>1805</v>
      </c>
      <c r="L1213" s="827" t="s">
        <v>1474</v>
      </c>
      <c r="M1213" s="925" t="str">
        <f t="shared" si="1164"/>
        <v xml:space="preserve"> </v>
      </c>
      <c r="N1213" s="925" t="str">
        <f t="shared" si="1165"/>
        <v xml:space="preserve"> </v>
      </c>
    </row>
    <row r="1214" spans="1:14" ht="27.75" customHeight="1" thickBot="1">
      <c r="A1214" s="722">
        <f t="shared" si="1158"/>
        <v>99392</v>
      </c>
      <c r="B1214" s="725" t="str">
        <f t="shared" si="1159"/>
        <v>Outpatient Clinic Primary Care Screening and Monitoring</v>
      </c>
      <c r="C1214" s="836" t="str">
        <f t="shared" si="1160"/>
        <v>Established patient periodic preventive medicine examination, age 1 through 4 years</v>
      </c>
      <c r="D1214" s="926" t="s">
        <v>58</v>
      </c>
      <c r="E1214" s="836" t="str">
        <f t="shared" si="1161"/>
        <v>Not in provider qualifications document</v>
      </c>
      <c r="F1214" s="517" t="s">
        <v>149</v>
      </c>
      <c r="G1214" s="517" t="s">
        <v>703</v>
      </c>
      <c r="H1214" s="517" t="s">
        <v>1825</v>
      </c>
      <c r="I1214" s="926" t="str">
        <f t="shared" si="1162"/>
        <v xml:space="preserve"> </v>
      </c>
      <c r="J1214" s="926" t="str">
        <f t="shared" si="1163"/>
        <v xml:space="preserve"> </v>
      </c>
      <c r="K1214" s="836" t="s">
        <v>1805</v>
      </c>
      <c r="L1214" s="836" t="s">
        <v>1474</v>
      </c>
      <c r="M1214" s="926" t="str">
        <f t="shared" si="1164"/>
        <v xml:space="preserve"> </v>
      </c>
      <c r="N1214" s="926" t="str">
        <f t="shared" si="1165"/>
        <v xml:space="preserve"> </v>
      </c>
    </row>
    <row r="1215" spans="1:14" ht="27.75" customHeight="1">
      <c r="A1215" s="721">
        <v>99393</v>
      </c>
      <c r="B1215" s="723" t="s">
        <v>1738</v>
      </c>
      <c r="C1215" s="774" t="s">
        <v>1733</v>
      </c>
      <c r="D1215" s="924" t="s">
        <v>58</v>
      </c>
      <c r="E1215" s="774" t="s">
        <v>1723</v>
      </c>
      <c r="F1215" s="542" t="s">
        <v>145</v>
      </c>
      <c r="G1215" s="542" t="s">
        <v>701</v>
      </c>
      <c r="H1215" s="519" t="s">
        <v>1825</v>
      </c>
      <c r="I1215" s="681" t="s">
        <v>1474</v>
      </c>
      <c r="J1215" s="681" t="s">
        <v>1474</v>
      </c>
      <c r="K1215" s="774" t="s">
        <v>1805</v>
      </c>
      <c r="L1215" s="774" t="s">
        <v>1474</v>
      </c>
      <c r="M1215" s="681" t="s">
        <v>1474</v>
      </c>
      <c r="N1215" s="681" t="s">
        <v>1474</v>
      </c>
    </row>
    <row r="1216" spans="1:14" ht="27.75" customHeight="1">
      <c r="A1216" s="696">
        <f t="shared" ref="A1216:A1219" si="1166">A1215</f>
        <v>99393</v>
      </c>
      <c r="B1216" s="724" t="str">
        <f t="shared" ref="B1216:B1219" si="1167">B1215</f>
        <v>Outpatient Clinic Primary Care Screening and Monitoring</v>
      </c>
      <c r="C1216" s="827" t="str">
        <f t="shared" ref="C1216:C1219" si="1168">C1215</f>
        <v>Established patient periodic preventive medicine examination, age 5 through 11 years</v>
      </c>
      <c r="D1216" s="925" t="s">
        <v>58</v>
      </c>
      <c r="E1216" s="827" t="str">
        <f t="shared" ref="E1216:E1219" si="1169">E1215</f>
        <v>Not in provider qualifications document</v>
      </c>
      <c r="F1216" s="543" t="s">
        <v>577</v>
      </c>
      <c r="G1216" s="543" t="s">
        <v>692</v>
      </c>
      <c r="H1216" s="515" t="s">
        <v>1825</v>
      </c>
      <c r="I1216" s="925" t="str">
        <f t="shared" ref="I1216:I1219" si="1170">I1215</f>
        <v xml:space="preserve"> </v>
      </c>
      <c r="J1216" s="925" t="str">
        <f t="shared" ref="J1216:J1219" si="1171">J1215</f>
        <v xml:space="preserve"> </v>
      </c>
      <c r="K1216" s="827" t="s">
        <v>1805</v>
      </c>
      <c r="L1216" s="827" t="s">
        <v>1474</v>
      </c>
      <c r="M1216" s="925" t="str">
        <f t="shared" ref="M1216:M1219" si="1172">M1215</f>
        <v xml:space="preserve"> </v>
      </c>
      <c r="N1216" s="925" t="str">
        <f t="shared" ref="N1216:N1219" si="1173">N1215</f>
        <v xml:space="preserve"> </v>
      </c>
    </row>
    <row r="1217" spans="1:14" ht="27.75" customHeight="1">
      <c r="A1217" s="696">
        <f t="shared" si="1166"/>
        <v>99393</v>
      </c>
      <c r="B1217" s="724" t="str">
        <f t="shared" si="1167"/>
        <v>Outpatient Clinic Primary Care Screening and Monitoring</v>
      </c>
      <c r="C1217" s="827" t="str">
        <f t="shared" si="1168"/>
        <v>Established patient periodic preventive medicine examination, age 5 through 11 years</v>
      </c>
      <c r="D1217" s="925" t="s">
        <v>58</v>
      </c>
      <c r="E1217" s="827" t="str">
        <f t="shared" si="1169"/>
        <v>Not in provider qualifications document</v>
      </c>
      <c r="F1217" s="515" t="s">
        <v>140</v>
      </c>
      <c r="G1217" s="204" t="s">
        <v>703</v>
      </c>
      <c r="H1217" s="515" t="s">
        <v>1825</v>
      </c>
      <c r="I1217" s="925" t="str">
        <f t="shared" si="1170"/>
        <v xml:space="preserve"> </v>
      </c>
      <c r="J1217" s="925" t="str">
        <f t="shared" si="1171"/>
        <v xml:space="preserve"> </v>
      </c>
      <c r="K1217" s="827" t="s">
        <v>1805</v>
      </c>
      <c r="L1217" s="827" t="s">
        <v>1474</v>
      </c>
      <c r="M1217" s="925" t="str">
        <f t="shared" si="1172"/>
        <v xml:space="preserve"> </v>
      </c>
      <c r="N1217" s="925" t="str">
        <f t="shared" si="1173"/>
        <v xml:space="preserve"> </v>
      </c>
    </row>
    <row r="1218" spans="1:14" ht="27.75" customHeight="1">
      <c r="A1218" s="696">
        <f t="shared" si="1166"/>
        <v>99393</v>
      </c>
      <c r="B1218" s="724" t="str">
        <f t="shared" si="1167"/>
        <v>Outpatient Clinic Primary Care Screening and Monitoring</v>
      </c>
      <c r="C1218" s="827" t="str">
        <f t="shared" si="1168"/>
        <v>Established patient periodic preventive medicine examination, age 5 through 11 years</v>
      </c>
      <c r="D1218" s="925" t="s">
        <v>58</v>
      </c>
      <c r="E1218" s="827" t="str">
        <f t="shared" si="1169"/>
        <v>Not in provider qualifications document</v>
      </c>
      <c r="F1218" s="515" t="s">
        <v>665</v>
      </c>
      <c r="G1218" s="204" t="s">
        <v>703</v>
      </c>
      <c r="H1218" s="515" t="s">
        <v>1825</v>
      </c>
      <c r="I1218" s="925" t="str">
        <f t="shared" si="1170"/>
        <v xml:space="preserve"> </v>
      </c>
      <c r="J1218" s="925" t="str">
        <f t="shared" si="1171"/>
        <v xml:space="preserve"> </v>
      </c>
      <c r="K1218" s="827" t="s">
        <v>1805</v>
      </c>
      <c r="L1218" s="827" t="s">
        <v>1474</v>
      </c>
      <c r="M1218" s="925" t="str">
        <f t="shared" si="1172"/>
        <v xml:space="preserve"> </v>
      </c>
      <c r="N1218" s="925" t="str">
        <f t="shared" si="1173"/>
        <v xml:space="preserve"> </v>
      </c>
    </row>
    <row r="1219" spans="1:14" ht="27.75" customHeight="1" thickBot="1">
      <c r="A1219" s="722">
        <f t="shared" si="1166"/>
        <v>99393</v>
      </c>
      <c r="B1219" s="725" t="str">
        <f t="shared" si="1167"/>
        <v>Outpatient Clinic Primary Care Screening and Monitoring</v>
      </c>
      <c r="C1219" s="836" t="str">
        <f t="shared" si="1168"/>
        <v>Established patient periodic preventive medicine examination, age 5 through 11 years</v>
      </c>
      <c r="D1219" s="926" t="s">
        <v>58</v>
      </c>
      <c r="E1219" s="836" t="str">
        <f t="shared" si="1169"/>
        <v>Not in provider qualifications document</v>
      </c>
      <c r="F1219" s="517" t="s">
        <v>149</v>
      </c>
      <c r="G1219" s="517" t="s">
        <v>703</v>
      </c>
      <c r="H1219" s="517" t="s">
        <v>1825</v>
      </c>
      <c r="I1219" s="926" t="str">
        <f t="shared" si="1170"/>
        <v xml:space="preserve"> </v>
      </c>
      <c r="J1219" s="926" t="str">
        <f t="shared" si="1171"/>
        <v xml:space="preserve"> </v>
      </c>
      <c r="K1219" s="836" t="s">
        <v>1805</v>
      </c>
      <c r="L1219" s="836" t="s">
        <v>1474</v>
      </c>
      <c r="M1219" s="926" t="str">
        <f t="shared" si="1172"/>
        <v xml:space="preserve"> </v>
      </c>
      <c r="N1219" s="926" t="str">
        <f t="shared" si="1173"/>
        <v xml:space="preserve"> </v>
      </c>
    </row>
    <row r="1220" spans="1:14" ht="27.75" customHeight="1">
      <c r="A1220" s="721">
        <v>99394</v>
      </c>
      <c r="B1220" s="723" t="s">
        <v>1738</v>
      </c>
      <c r="C1220" s="774" t="s">
        <v>1734</v>
      </c>
      <c r="D1220" s="924" t="s">
        <v>58</v>
      </c>
      <c r="E1220" s="774" t="s">
        <v>1723</v>
      </c>
      <c r="F1220" s="542" t="s">
        <v>145</v>
      </c>
      <c r="G1220" s="542" t="s">
        <v>701</v>
      </c>
      <c r="H1220" s="519" t="s">
        <v>1825</v>
      </c>
      <c r="I1220" s="681" t="s">
        <v>1474</v>
      </c>
      <c r="J1220" s="681" t="s">
        <v>1474</v>
      </c>
      <c r="K1220" s="774" t="s">
        <v>1805</v>
      </c>
      <c r="L1220" s="774" t="s">
        <v>1474</v>
      </c>
      <c r="M1220" s="681" t="s">
        <v>1474</v>
      </c>
      <c r="N1220" s="681" t="s">
        <v>1474</v>
      </c>
    </row>
    <row r="1221" spans="1:14" ht="27.75" customHeight="1">
      <c r="A1221" s="696">
        <f t="shared" ref="A1221:A1224" si="1174">A1220</f>
        <v>99394</v>
      </c>
      <c r="B1221" s="724" t="str">
        <f t="shared" ref="B1221:B1224" si="1175">B1220</f>
        <v>Outpatient Clinic Primary Care Screening and Monitoring</v>
      </c>
      <c r="C1221" s="827" t="str">
        <f t="shared" ref="C1221:C1224" si="1176">C1220</f>
        <v>Established patient periodic preventive medicine examination, age 12 through 17 years</v>
      </c>
      <c r="D1221" s="925" t="s">
        <v>58</v>
      </c>
      <c r="E1221" s="827" t="str">
        <f t="shared" ref="E1221:E1224" si="1177">E1220</f>
        <v>Not in provider qualifications document</v>
      </c>
      <c r="F1221" s="543" t="s">
        <v>577</v>
      </c>
      <c r="G1221" s="543" t="s">
        <v>692</v>
      </c>
      <c r="H1221" s="515" t="s">
        <v>1825</v>
      </c>
      <c r="I1221" s="925" t="str">
        <f t="shared" ref="I1221:I1224" si="1178">I1220</f>
        <v xml:space="preserve"> </v>
      </c>
      <c r="J1221" s="925" t="str">
        <f t="shared" ref="J1221:J1229" si="1179">J1220</f>
        <v xml:space="preserve"> </v>
      </c>
      <c r="K1221" s="827" t="s">
        <v>1805</v>
      </c>
      <c r="L1221" s="827" t="s">
        <v>1474</v>
      </c>
      <c r="M1221" s="925" t="str">
        <f t="shared" ref="M1221:M1224" si="1180">M1220</f>
        <v xml:space="preserve"> </v>
      </c>
      <c r="N1221" s="925" t="str">
        <f t="shared" ref="N1221:N1224" si="1181">N1220</f>
        <v xml:space="preserve"> </v>
      </c>
    </row>
    <row r="1222" spans="1:14" ht="27.75" customHeight="1">
      <c r="A1222" s="696">
        <f t="shared" si="1174"/>
        <v>99394</v>
      </c>
      <c r="B1222" s="724" t="str">
        <f t="shared" si="1175"/>
        <v>Outpatient Clinic Primary Care Screening and Monitoring</v>
      </c>
      <c r="C1222" s="827" t="str">
        <f t="shared" si="1176"/>
        <v>Established patient periodic preventive medicine examination, age 12 through 17 years</v>
      </c>
      <c r="D1222" s="925" t="s">
        <v>58</v>
      </c>
      <c r="E1222" s="827" t="str">
        <f t="shared" si="1177"/>
        <v>Not in provider qualifications document</v>
      </c>
      <c r="F1222" s="515" t="s">
        <v>140</v>
      </c>
      <c r="G1222" s="204" t="s">
        <v>703</v>
      </c>
      <c r="H1222" s="515" t="s">
        <v>1825</v>
      </c>
      <c r="I1222" s="925" t="str">
        <f t="shared" si="1178"/>
        <v xml:space="preserve"> </v>
      </c>
      <c r="J1222" s="925" t="str">
        <f t="shared" si="1179"/>
        <v xml:space="preserve"> </v>
      </c>
      <c r="K1222" s="827" t="s">
        <v>1805</v>
      </c>
      <c r="L1222" s="827" t="s">
        <v>1474</v>
      </c>
      <c r="M1222" s="925" t="str">
        <f t="shared" si="1180"/>
        <v xml:space="preserve"> </v>
      </c>
      <c r="N1222" s="925" t="str">
        <f t="shared" si="1181"/>
        <v xml:space="preserve"> </v>
      </c>
    </row>
    <row r="1223" spans="1:14" ht="27.75" customHeight="1">
      <c r="A1223" s="696">
        <f t="shared" si="1174"/>
        <v>99394</v>
      </c>
      <c r="B1223" s="724" t="str">
        <f t="shared" si="1175"/>
        <v>Outpatient Clinic Primary Care Screening and Monitoring</v>
      </c>
      <c r="C1223" s="827" t="str">
        <f t="shared" si="1176"/>
        <v>Established patient periodic preventive medicine examination, age 12 through 17 years</v>
      </c>
      <c r="D1223" s="925" t="s">
        <v>58</v>
      </c>
      <c r="E1223" s="827" t="str">
        <f t="shared" si="1177"/>
        <v>Not in provider qualifications document</v>
      </c>
      <c r="F1223" s="515" t="s">
        <v>665</v>
      </c>
      <c r="G1223" s="204" t="s">
        <v>703</v>
      </c>
      <c r="H1223" s="515" t="s">
        <v>1825</v>
      </c>
      <c r="I1223" s="925" t="str">
        <f t="shared" si="1178"/>
        <v xml:space="preserve"> </v>
      </c>
      <c r="J1223" s="925" t="str">
        <f t="shared" si="1179"/>
        <v xml:space="preserve"> </v>
      </c>
      <c r="K1223" s="827" t="s">
        <v>1805</v>
      </c>
      <c r="L1223" s="827" t="s">
        <v>1474</v>
      </c>
      <c r="M1223" s="925" t="str">
        <f t="shared" si="1180"/>
        <v xml:space="preserve"> </v>
      </c>
      <c r="N1223" s="925" t="str">
        <f t="shared" si="1181"/>
        <v xml:space="preserve"> </v>
      </c>
    </row>
    <row r="1224" spans="1:14" ht="27.75" customHeight="1" thickBot="1">
      <c r="A1224" s="722">
        <f t="shared" si="1174"/>
        <v>99394</v>
      </c>
      <c r="B1224" s="725" t="str">
        <f t="shared" si="1175"/>
        <v>Outpatient Clinic Primary Care Screening and Monitoring</v>
      </c>
      <c r="C1224" s="836" t="str">
        <f t="shared" si="1176"/>
        <v>Established patient periodic preventive medicine examination, age 12 through 17 years</v>
      </c>
      <c r="D1224" s="926" t="s">
        <v>58</v>
      </c>
      <c r="E1224" s="836" t="str">
        <f t="shared" si="1177"/>
        <v>Not in provider qualifications document</v>
      </c>
      <c r="F1224" s="517" t="s">
        <v>149</v>
      </c>
      <c r="G1224" s="517" t="s">
        <v>703</v>
      </c>
      <c r="H1224" s="517" t="s">
        <v>1825</v>
      </c>
      <c r="I1224" s="926" t="str">
        <f t="shared" si="1178"/>
        <v xml:space="preserve"> </v>
      </c>
      <c r="J1224" s="926" t="str">
        <f t="shared" si="1179"/>
        <v xml:space="preserve"> </v>
      </c>
      <c r="K1224" s="836" t="s">
        <v>1805</v>
      </c>
      <c r="L1224" s="836" t="s">
        <v>1474</v>
      </c>
      <c r="M1224" s="926" t="str">
        <f t="shared" si="1180"/>
        <v xml:space="preserve"> </v>
      </c>
      <c r="N1224" s="926" t="str">
        <f t="shared" si="1181"/>
        <v xml:space="preserve"> </v>
      </c>
    </row>
    <row r="1225" spans="1:14" ht="27.75" customHeight="1">
      <c r="A1225" s="721">
        <v>99395</v>
      </c>
      <c r="B1225" s="723" t="s">
        <v>1738</v>
      </c>
      <c r="C1225" s="774" t="s">
        <v>1735</v>
      </c>
      <c r="D1225" s="924" t="s">
        <v>58</v>
      </c>
      <c r="E1225" s="774" t="s">
        <v>1723</v>
      </c>
      <c r="F1225" s="542" t="s">
        <v>145</v>
      </c>
      <c r="G1225" s="542" t="s">
        <v>701</v>
      </c>
      <c r="H1225" s="519" t="s">
        <v>1825</v>
      </c>
      <c r="I1225" s="681" t="s">
        <v>1474</v>
      </c>
      <c r="J1225" s="924" t="str">
        <f t="shared" si="1179"/>
        <v xml:space="preserve"> </v>
      </c>
      <c r="K1225" s="774" t="s">
        <v>1805</v>
      </c>
      <c r="L1225" s="774" t="s">
        <v>1474</v>
      </c>
      <c r="M1225" s="681" t="s">
        <v>1474</v>
      </c>
      <c r="N1225" s="681" t="s">
        <v>1474</v>
      </c>
    </row>
    <row r="1226" spans="1:14" ht="27.75" customHeight="1">
      <c r="A1226" s="696">
        <f t="shared" ref="A1226:A1229" si="1182">A1225</f>
        <v>99395</v>
      </c>
      <c r="B1226" s="724" t="str">
        <f t="shared" ref="B1226:B1229" si="1183">B1225</f>
        <v>Outpatient Clinic Primary Care Screening and Monitoring</v>
      </c>
      <c r="C1226" s="827" t="str">
        <f t="shared" ref="C1226:C1229" si="1184">C1225</f>
        <v>Established patient periodic preventive medicine examination age 18-39 years</v>
      </c>
      <c r="D1226" s="925" t="s">
        <v>58</v>
      </c>
      <c r="E1226" s="827" t="str">
        <f t="shared" ref="E1226:E1229" si="1185">E1225</f>
        <v>Not in provider qualifications document</v>
      </c>
      <c r="F1226" s="543" t="s">
        <v>577</v>
      </c>
      <c r="G1226" s="543" t="s">
        <v>692</v>
      </c>
      <c r="H1226" s="515" t="s">
        <v>1825</v>
      </c>
      <c r="I1226" s="925" t="str">
        <f t="shared" ref="I1226:I1229" si="1186">I1225</f>
        <v xml:space="preserve"> </v>
      </c>
      <c r="J1226" s="925" t="str">
        <f t="shared" si="1179"/>
        <v xml:space="preserve"> </v>
      </c>
      <c r="K1226" s="827" t="s">
        <v>1805</v>
      </c>
      <c r="L1226" s="827" t="s">
        <v>1474</v>
      </c>
      <c r="M1226" s="925" t="str">
        <f t="shared" ref="M1226:M1229" si="1187">M1225</f>
        <v xml:space="preserve"> </v>
      </c>
      <c r="N1226" s="925" t="str">
        <f t="shared" ref="N1226:N1229" si="1188">N1225</f>
        <v xml:space="preserve"> </v>
      </c>
    </row>
    <row r="1227" spans="1:14" ht="27.75" customHeight="1">
      <c r="A1227" s="696">
        <f t="shared" si="1182"/>
        <v>99395</v>
      </c>
      <c r="B1227" s="724" t="str">
        <f t="shared" si="1183"/>
        <v>Outpatient Clinic Primary Care Screening and Monitoring</v>
      </c>
      <c r="C1227" s="827" t="str">
        <f t="shared" si="1184"/>
        <v>Established patient periodic preventive medicine examination age 18-39 years</v>
      </c>
      <c r="D1227" s="925" t="s">
        <v>58</v>
      </c>
      <c r="E1227" s="827" t="str">
        <f t="shared" si="1185"/>
        <v>Not in provider qualifications document</v>
      </c>
      <c r="F1227" s="515" t="s">
        <v>140</v>
      </c>
      <c r="G1227" s="204" t="s">
        <v>703</v>
      </c>
      <c r="H1227" s="515" t="s">
        <v>1825</v>
      </c>
      <c r="I1227" s="925" t="str">
        <f t="shared" si="1186"/>
        <v xml:space="preserve"> </v>
      </c>
      <c r="J1227" s="925" t="str">
        <f t="shared" si="1179"/>
        <v xml:space="preserve"> </v>
      </c>
      <c r="K1227" s="827" t="s">
        <v>1805</v>
      </c>
      <c r="L1227" s="827" t="s">
        <v>1474</v>
      </c>
      <c r="M1227" s="925" t="str">
        <f t="shared" si="1187"/>
        <v xml:space="preserve"> </v>
      </c>
      <c r="N1227" s="925" t="str">
        <f t="shared" si="1188"/>
        <v xml:space="preserve"> </v>
      </c>
    </row>
    <row r="1228" spans="1:14" ht="27.75" customHeight="1">
      <c r="A1228" s="696">
        <f t="shared" si="1182"/>
        <v>99395</v>
      </c>
      <c r="B1228" s="724" t="str">
        <f t="shared" si="1183"/>
        <v>Outpatient Clinic Primary Care Screening and Monitoring</v>
      </c>
      <c r="C1228" s="827" t="str">
        <f t="shared" si="1184"/>
        <v>Established patient periodic preventive medicine examination age 18-39 years</v>
      </c>
      <c r="D1228" s="925" t="s">
        <v>58</v>
      </c>
      <c r="E1228" s="827" t="str">
        <f t="shared" si="1185"/>
        <v>Not in provider qualifications document</v>
      </c>
      <c r="F1228" s="515" t="s">
        <v>665</v>
      </c>
      <c r="G1228" s="204" t="s">
        <v>703</v>
      </c>
      <c r="H1228" s="515" t="s">
        <v>1825</v>
      </c>
      <c r="I1228" s="925" t="str">
        <f t="shared" si="1186"/>
        <v xml:space="preserve"> </v>
      </c>
      <c r="J1228" s="925" t="str">
        <f t="shared" si="1179"/>
        <v xml:space="preserve"> </v>
      </c>
      <c r="K1228" s="827" t="s">
        <v>1805</v>
      </c>
      <c r="L1228" s="827" t="s">
        <v>1474</v>
      </c>
      <c r="M1228" s="925" t="str">
        <f t="shared" si="1187"/>
        <v xml:space="preserve"> </v>
      </c>
      <c r="N1228" s="925" t="str">
        <f t="shared" si="1188"/>
        <v xml:space="preserve"> </v>
      </c>
    </row>
    <row r="1229" spans="1:14" ht="27.75" customHeight="1" thickBot="1">
      <c r="A1229" s="722">
        <f t="shared" si="1182"/>
        <v>99395</v>
      </c>
      <c r="B1229" s="725" t="str">
        <f t="shared" si="1183"/>
        <v>Outpatient Clinic Primary Care Screening and Monitoring</v>
      </c>
      <c r="C1229" s="836" t="str">
        <f t="shared" si="1184"/>
        <v>Established patient periodic preventive medicine examination age 18-39 years</v>
      </c>
      <c r="D1229" s="926" t="s">
        <v>58</v>
      </c>
      <c r="E1229" s="836" t="str">
        <f t="shared" si="1185"/>
        <v>Not in provider qualifications document</v>
      </c>
      <c r="F1229" s="517" t="s">
        <v>149</v>
      </c>
      <c r="G1229" s="517" t="s">
        <v>703</v>
      </c>
      <c r="H1229" s="517" t="s">
        <v>1825</v>
      </c>
      <c r="I1229" s="926" t="str">
        <f t="shared" si="1186"/>
        <v xml:space="preserve"> </v>
      </c>
      <c r="J1229" s="926" t="str">
        <f t="shared" si="1179"/>
        <v xml:space="preserve"> </v>
      </c>
      <c r="K1229" s="836" t="s">
        <v>1805</v>
      </c>
      <c r="L1229" s="836" t="s">
        <v>1474</v>
      </c>
      <c r="M1229" s="926" t="str">
        <f t="shared" si="1187"/>
        <v xml:space="preserve"> </v>
      </c>
      <c r="N1229" s="926" t="str">
        <f t="shared" si="1188"/>
        <v xml:space="preserve"> </v>
      </c>
    </row>
    <row r="1230" spans="1:14" ht="27.75" customHeight="1">
      <c r="A1230" s="721">
        <v>99396</v>
      </c>
      <c r="B1230" s="723" t="s">
        <v>1738</v>
      </c>
      <c r="C1230" s="774" t="s">
        <v>1736</v>
      </c>
      <c r="D1230" s="924" t="s">
        <v>58</v>
      </c>
      <c r="E1230" s="774" t="s">
        <v>1723</v>
      </c>
      <c r="F1230" s="542" t="s">
        <v>145</v>
      </c>
      <c r="G1230" s="542" t="s">
        <v>701</v>
      </c>
      <c r="H1230" s="519" t="s">
        <v>1825</v>
      </c>
      <c r="I1230" s="681" t="s">
        <v>1474</v>
      </c>
      <c r="J1230" s="681" t="s">
        <v>1474</v>
      </c>
      <c r="K1230" s="774" t="s">
        <v>1805</v>
      </c>
      <c r="L1230" s="774" t="s">
        <v>1474</v>
      </c>
      <c r="M1230" s="681" t="s">
        <v>1474</v>
      </c>
      <c r="N1230" s="681" t="s">
        <v>1474</v>
      </c>
    </row>
    <row r="1231" spans="1:14" ht="27.75" customHeight="1">
      <c r="A1231" s="696">
        <f t="shared" ref="A1231:A1234" si="1189">A1230</f>
        <v>99396</v>
      </c>
      <c r="B1231" s="724" t="str">
        <f t="shared" ref="B1231:B1234" si="1190">B1230</f>
        <v>Outpatient Clinic Primary Care Screening and Monitoring</v>
      </c>
      <c r="C1231" s="827" t="str">
        <f t="shared" ref="C1231:C1234" si="1191">C1230</f>
        <v>Established patient periodic preventive medicine examination, age 40 through 64 years</v>
      </c>
      <c r="D1231" s="925" t="s">
        <v>58</v>
      </c>
      <c r="E1231" s="827" t="str">
        <f t="shared" ref="E1231:E1234" si="1192">E1230</f>
        <v>Not in provider qualifications document</v>
      </c>
      <c r="F1231" s="543" t="s">
        <v>577</v>
      </c>
      <c r="G1231" s="543" t="s">
        <v>692</v>
      </c>
      <c r="H1231" s="515" t="s">
        <v>1825</v>
      </c>
      <c r="I1231" s="925" t="str">
        <f t="shared" ref="I1231:I1234" si="1193">I1230</f>
        <v xml:space="preserve"> </v>
      </c>
      <c r="J1231" s="925" t="str">
        <f t="shared" ref="J1231:J1234" si="1194">J1230</f>
        <v xml:space="preserve"> </v>
      </c>
      <c r="K1231" s="827" t="s">
        <v>1805</v>
      </c>
      <c r="L1231" s="827" t="s">
        <v>1474</v>
      </c>
      <c r="M1231" s="925" t="str">
        <f t="shared" ref="M1231:M1234" si="1195">M1230</f>
        <v xml:space="preserve"> </v>
      </c>
      <c r="N1231" s="925" t="str">
        <f t="shared" ref="N1231:N1234" si="1196">N1230</f>
        <v xml:space="preserve"> </v>
      </c>
    </row>
    <row r="1232" spans="1:14" ht="114.6" customHeight="1">
      <c r="A1232" s="696">
        <f t="shared" si="1189"/>
        <v>99396</v>
      </c>
      <c r="B1232" s="724" t="str">
        <f t="shared" si="1190"/>
        <v>Outpatient Clinic Primary Care Screening and Monitoring</v>
      </c>
      <c r="C1232" s="827" t="str">
        <f t="shared" si="1191"/>
        <v>Established patient periodic preventive medicine examination, age 40 through 64 years</v>
      </c>
      <c r="D1232" s="925" t="s">
        <v>58</v>
      </c>
      <c r="E1232" s="827" t="str">
        <f t="shared" si="1192"/>
        <v>Not in provider qualifications document</v>
      </c>
      <c r="F1232" s="515" t="s">
        <v>140</v>
      </c>
      <c r="G1232" s="204" t="s">
        <v>703</v>
      </c>
      <c r="H1232" s="515" t="s">
        <v>1825</v>
      </c>
      <c r="I1232" s="925" t="str">
        <f t="shared" si="1193"/>
        <v xml:space="preserve"> </v>
      </c>
      <c r="J1232" s="925" t="str">
        <f t="shared" si="1194"/>
        <v xml:space="preserve"> </v>
      </c>
      <c r="K1232" s="827" t="s">
        <v>1805</v>
      </c>
      <c r="L1232" s="827" t="s">
        <v>1474</v>
      </c>
      <c r="M1232" s="925" t="str">
        <f t="shared" si="1195"/>
        <v xml:space="preserve"> </v>
      </c>
      <c r="N1232" s="925" t="str">
        <f t="shared" si="1196"/>
        <v xml:space="preserve"> </v>
      </c>
    </row>
    <row r="1233" spans="1:14" ht="114.6" customHeight="1">
      <c r="A1233" s="696">
        <f t="shared" si="1189"/>
        <v>99396</v>
      </c>
      <c r="B1233" s="724" t="str">
        <f t="shared" si="1190"/>
        <v>Outpatient Clinic Primary Care Screening and Monitoring</v>
      </c>
      <c r="C1233" s="827" t="str">
        <f t="shared" si="1191"/>
        <v>Established patient periodic preventive medicine examination, age 40 through 64 years</v>
      </c>
      <c r="D1233" s="925" t="s">
        <v>58</v>
      </c>
      <c r="E1233" s="827" t="str">
        <f t="shared" si="1192"/>
        <v>Not in provider qualifications document</v>
      </c>
      <c r="F1233" s="515" t="s">
        <v>665</v>
      </c>
      <c r="G1233" s="204" t="s">
        <v>703</v>
      </c>
      <c r="H1233" s="515" t="s">
        <v>1825</v>
      </c>
      <c r="I1233" s="925" t="str">
        <f t="shared" si="1193"/>
        <v xml:space="preserve"> </v>
      </c>
      <c r="J1233" s="925" t="str">
        <f t="shared" si="1194"/>
        <v xml:space="preserve"> </v>
      </c>
      <c r="K1233" s="827" t="s">
        <v>1805</v>
      </c>
      <c r="L1233" s="827" t="s">
        <v>1474</v>
      </c>
      <c r="M1233" s="925" t="str">
        <f t="shared" si="1195"/>
        <v xml:space="preserve"> </v>
      </c>
      <c r="N1233" s="925" t="str">
        <f t="shared" si="1196"/>
        <v xml:space="preserve"> </v>
      </c>
    </row>
    <row r="1234" spans="1:14" ht="114.6" customHeight="1" thickBot="1">
      <c r="A1234" s="722">
        <f t="shared" si="1189"/>
        <v>99396</v>
      </c>
      <c r="B1234" s="725" t="str">
        <f t="shared" si="1190"/>
        <v>Outpatient Clinic Primary Care Screening and Monitoring</v>
      </c>
      <c r="C1234" s="836" t="str">
        <f t="shared" si="1191"/>
        <v>Established patient periodic preventive medicine examination, age 40 through 64 years</v>
      </c>
      <c r="D1234" s="926" t="s">
        <v>58</v>
      </c>
      <c r="E1234" s="836" t="str">
        <f t="shared" si="1192"/>
        <v>Not in provider qualifications document</v>
      </c>
      <c r="F1234" s="517" t="s">
        <v>149</v>
      </c>
      <c r="G1234" s="517" t="s">
        <v>703</v>
      </c>
      <c r="H1234" s="517" t="s">
        <v>1825</v>
      </c>
      <c r="I1234" s="926" t="str">
        <f t="shared" si="1193"/>
        <v xml:space="preserve"> </v>
      </c>
      <c r="J1234" s="926" t="str">
        <f t="shared" si="1194"/>
        <v xml:space="preserve"> </v>
      </c>
      <c r="K1234" s="836" t="s">
        <v>1805</v>
      </c>
      <c r="L1234" s="836" t="s">
        <v>1474</v>
      </c>
      <c r="M1234" s="926" t="str">
        <f t="shared" si="1195"/>
        <v xml:space="preserve"> </v>
      </c>
      <c r="N1234" s="926" t="str">
        <f t="shared" si="1196"/>
        <v xml:space="preserve"> </v>
      </c>
    </row>
    <row r="1235" spans="1:14" ht="59.45" customHeight="1">
      <c r="A1235" s="721">
        <v>99397</v>
      </c>
      <c r="B1235" s="723" t="s">
        <v>1738</v>
      </c>
      <c r="C1235" s="774" t="s">
        <v>1737</v>
      </c>
      <c r="D1235" s="924" t="s">
        <v>58</v>
      </c>
      <c r="E1235" s="774" t="s">
        <v>1723</v>
      </c>
      <c r="F1235" s="542" t="s">
        <v>145</v>
      </c>
      <c r="G1235" s="542" t="s">
        <v>701</v>
      </c>
      <c r="H1235" s="519" t="s">
        <v>1825</v>
      </c>
      <c r="I1235" s="681" t="s">
        <v>1474</v>
      </c>
      <c r="J1235" s="681" t="s">
        <v>1474</v>
      </c>
      <c r="K1235" s="774" t="s">
        <v>1805</v>
      </c>
      <c r="L1235" s="774" t="s">
        <v>1474</v>
      </c>
      <c r="M1235" s="681" t="s">
        <v>1474</v>
      </c>
      <c r="N1235" s="681" t="s">
        <v>1474</v>
      </c>
    </row>
    <row r="1236" spans="1:14" ht="59.45" customHeight="1">
      <c r="A1236" s="696">
        <f t="shared" ref="A1236:A1239" si="1197">A1235</f>
        <v>99397</v>
      </c>
      <c r="B1236" s="724" t="str">
        <f t="shared" ref="B1236:B1239" si="1198">B1235</f>
        <v>Outpatient Clinic Primary Care Screening and Monitoring</v>
      </c>
      <c r="C1236" s="827" t="str">
        <f t="shared" ref="C1236:C1239" si="1199">C1235</f>
        <v>Established patient periodic preventive medicine examination, age 65 and older</v>
      </c>
      <c r="D1236" s="925" t="s">
        <v>58</v>
      </c>
      <c r="E1236" s="827" t="str">
        <f t="shared" ref="E1236:E1239" si="1200">E1235</f>
        <v>Not in provider qualifications document</v>
      </c>
      <c r="F1236" s="543" t="s">
        <v>577</v>
      </c>
      <c r="G1236" s="543" t="s">
        <v>692</v>
      </c>
      <c r="H1236" s="515" t="s">
        <v>1825</v>
      </c>
      <c r="I1236" s="925" t="str">
        <f t="shared" ref="I1236:I1239" si="1201">I1235</f>
        <v xml:space="preserve"> </v>
      </c>
      <c r="J1236" s="925" t="str">
        <f t="shared" ref="J1236:J1239" si="1202">J1235</f>
        <v xml:space="preserve"> </v>
      </c>
      <c r="K1236" s="827" t="s">
        <v>1805</v>
      </c>
      <c r="L1236" s="827" t="s">
        <v>1474</v>
      </c>
      <c r="M1236" s="925" t="str">
        <f t="shared" ref="M1236:M1239" si="1203">M1235</f>
        <v xml:space="preserve"> </v>
      </c>
      <c r="N1236" s="925" t="str">
        <f t="shared" ref="N1236:N1239" si="1204">N1235</f>
        <v xml:space="preserve"> </v>
      </c>
    </row>
    <row r="1237" spans="1:14" ht="110.45" customHeight="1">
      <c r="A1237" s="696">
        <f t="shared" si="1197"/>
        <v>99397</v>
      </c>
      <c r="B1237" s="724" t="str">
        <f t="shared" si="1198"/>
        <v>Outpatient Clinic Primary Care Screening and Monitoring</v>
      </c>
      <c r="C1237" s="827" t="str">
        <f t="shared" si="1199"/>
        <v>Established patient periodic preventive medicine examination, age 65 and older</v>
      </c>
      <c r="D1237" s="925" t="s">
        <v>58</v>
      </c>
      <c r="E1237" s="827" t="str">
        <f t="shared" si="1200"/>
        <v>Not in provider qualifications document</v>
      </c>
      <c r="F1237" s="515" t="s">
        <v>140</v>
      </c>
      <c r="G1237" s="204" t="s">
        <v>703</v>
      </c>
      <c r="H1237" s="515" t="s">
        <v>1825</v>
      </c>
      <c r="I1237" s="925" t="str">
        <f t="shared" si="1201"/>
        <v xml:space="preserve"> </v>
      </c>
      <c r="J1237" s="925" t="str">
        <f t="shared" si="1202"/>
        <v xml:space="preserve"> </v>
      </c>
      <c r="K1237" s="827" t="s">
        <v>1805</v>
      </c>
      <c r="L1237" s="827" t="s">
        <v>1474</v>
      </c>
      <c r="M1237" s="925" t="str">
        <f t="shared" si="1203"/>
        <v xml:space="preserve"> </v>
      </c>
      <c r="N1237" s="925" t="str">
        <f t="shared" si="1204"/>
        <v xml:space="preserve"> </v>
      </c>
    </row>
    <row r="1238" spans="1:14" ht="110.45" customHeight="1">
      <c r="A1238" s="696">
        <f t="shared" si="1197"/>
        <v>99397</v>
      </c>
      <c r="B1238" s="724" t="str">
        <f t="shared" si="1198"/>
        <v>Outpatient Clinic Primary Care Screening and Monitoring</v>
      </c>
      <c r="C1238" s="827" t="str">
        <f t="shared" si="1199"/>
        <v>Established patient periodic preventive medicine examination, age 65 and older</v>
      </c>
      <c r="D1238" s="925" t="s">
        <v>58</v>
      </c>
      <c r="E1238" s="827" t="str">
        <f t="shared" si="1200"/>
        <v>Not in provider qualifications document</v>
      </c>
      <c r="F1238" s="515" t="s">
        <v>665</v>
      </c>
      <c r="G1238" s="204" t="s">
        <v>703</v>
      </c>
      <c r="H1238" s="515" t="s">
        <v>1825</v>
      </c>
      <c r="I1238" s="925" t="str">
        <f t="shared" si="1201"/>
        <v xml:space="preserve"> </v>
      </c>
      <c r="J1238" s="925" t="str">
        <f t="shared" si="1202"/>
        <v xml:space="preserve"> </v>
      </c>
      <c r="K1238" s="827" t="s">
        <v>1805</v>
      </c>
      <c r="L1238" s="827" t="s">
        <v>1474</v>
      </c>
      <c r="M1238" s="925" t="str">
        <f t="shared" si="1203"/>
        <v xml:space="preserve"> </v>
      </c>
      <c r="N1238" s="925" t="str">
        <f t="shared" si="1204"/>
        <v xml:space="preserve"> </v>
      </c>
    </row>
    <row r="1239" spans="1:14" ht="110.45" customHeight="1" thickBot="1">
      <c r="A1239" s="722">
        <f t="shared" si="1197"/>
        <v>99397</v>
      </c>
      <c r="B1239" s="725" t="str">
        <f t="shared" si="1198"/>
        <v>Outpatient Clinic Primary Care Screening and Monitoring</v>
      </c>
      <c r="C1239" s="836" t="str">
        <f t="shared" si="1199"/>
        <v>Established patient periodic preventive medicine examination, age 65 and older</v>
      </c>
      <c r="D1239" s="926" t="s">
        <v>58</v>
      </c>
      <c r="E1239" s="836" t="str">
        <f t="shared" si="1200"/>
        <v>Not in provider qualifications document</v>
      </c>
      <c r="F1239" s="517" t="s">
        <v>149</v>
      </c>
      <c r="G1239" s="517" t="s">
        <v>703</v>
      </c>
      <c r="H1239" s="517" t="s">
        <v>1825</v>
      </c>
      <c r="I1239" s="926" t="str">
        <f t="shared" si="1201"/>
        <v xml:space="preserve"> </v>
      </c>
      <c r="J1239" s="926" t="str">
        <f t="shared" si="1202"/>
        <v xml:space="preserve"> </v>
      </c>
      <c r="K1239" s="836" t="s">
        <v>1805</v>
      </c>
      <c r="L1239" s="836" t="s">
        <v>1474</v>
      </c>
      <c r="M1239" s="926" t="str">
        <f t="shared" si="1203"/>
        <v xml:space="preserve"> </v>
      </c>
      <c r="N1239" s="926" t="str">
        <f t="shared" si="1204"/>
        <v xml:space="preserve"> </v>
      </c>
    </row>
    <row r="1240" spans="1:14" ht="55.35" customHeight="1">
      <c r="A1240" s="721">
        <v>99415</v>
      </c>
      <c r="B1240" s="723" t="s">
        <v>741</v>
      </c>
      <c r="C1240" s="986" t="s">
        <v>2434</v>
      </c>
      <c r="D1240" s="661" t="s">
        <v>58</v>
      </c>
      <c r="E1240" s="650" t="s">
        <v>789</v>
      </c>
      <c r="F1240" s="542" t="s">
        <v>145</v>
      </c>
      <c r="G1240" s="542" t="s">
        <v>701</v>
      </c>
      <c r="H1240" s="519" t="s">
        <v>1825</v>
      </c>
      <c r="I1240" s="661" t="s">
        <v>148</v>
      </c>
      <c r="J1240" s="661" t="s">
        <v>129</v>
      </c>
      <c r="K1240" s="774" t="s">
        <v>1806</v>
      </c>
      <c r="L1240" s="774" t="s">
        <v>435</v>
      </c>
      <c r="M1240" s="681" t="s">
        <v>1474</v>
      </c>
      <c r="N1240" s="681" t="s">
        <v>1474</v>
      </c>
    </row>
    <row r="1241" spans="1:14" ht="55.35" customHeight="1">
      <c r="A1241" s="696">
        <f t="shared" ref="A1241:A1244" si="1205">A1240</f>
        <v>99415</v>
      </c>
      <c r="B1241" s="724" t="str">
        <f t="shared" ref="B1241:B1242" si="1206">B1240</f>
        <v>Assessments
Health Psychiatric
Evaluation Psychological
testing Other assessments, tests
Medication Review</v>
      </c>
      <c r="C1241" s="978" t="str">
        <f t="shared" ref="C1241:C1244" si="1207">C1240</f>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241" s="652" t="str">
        <f t="shared" ref="D1241:D1244" si="1208">D1240</f>
        <v>Encounter</v>
      </c>
      <c r="E1241" s="637" t="str">
        <f t="shared" ref="E1241:E1244" si="1209">E1240</f>
        <v>clinical staff – please refer to coding guidance in the CPT manual
CPT manual - Physician or other qualified health care professional (physician's assistants and advanced practice nurses)</v>
      </c>
      <c r="F1241" s="543" t="s">
        <v>577</v>
      </c>
      <c r="G1241" s="543" t="s">
        <v>692</v>
      </c>
      <c r="H1241" s="515" t="s">
        <v>1825</v>
      </c>
      <c r="I1241" s="652" t="str">
        <f t="shared" ref="I1241:I1244" si="1210">I1240</f>
        <v>Line
Professional</v>
      </c>
      <c r="J1241" s="652" t="str">
        <f t="shared" ref="J1241:J1244" si="1211">J1240</f>
        <v>State Plan, Healthy Michigan, EPSDT</v>
      </c>
      <c r="K1241" s="637" t="s">
        <v>1806</v>
      </c>
      <c r="L1241" s="637" t="str">
        <f>L1240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41" s="652" t="str">
        <f t="shared" ref="M1241:M1244" si="1212">M1240</f>
        <v xml:space="preserve"> </v>
      </c>
      <c r="N1241" s="652" t="str">
        <f t="shared" ref="N1241:N1244" si="1213">N1240</f>
        <v xml:space="preserve"> </v>
      </c>
    </row>
    <row r="1242" spans="1:14" ht="84" customHeight="1">
      <c r="A1242" s="696">
        <f t="shared" si="1205"/>
        <v>99415</v>
      </c>
      <c r="B1242" s="739" t="str">
        <f t="shared" si="1206"/>
        <v>Assessments
Health Psychiatric
Evaluation Psychological
testing Other assessments, tests
Medication Review</v>
      </c>
      <c r="C1242" s="978" t="str">
        <f t="shared" si="1207"/>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242" s="652" t="str">
        <f t="shared" si="1208"/>
        <v>Encounter</v>
      </c>
      <c r="E1242" s="637" t="str">
        <f t="shared" si="1209"/>
        <v>clinical staff – please refer to coding guidance in the CPT manual
CPT manual - Physician or other qualified health care professional (physician's assistants and advanced practice nurses)</v>
      </c>
      <c r="F1242" s="515" t="s">
        <v>140</v>
      </c>
      <c r="G1242" s="204" t="s">
        <v>703</v>
      </c>
      <c r="H1242" s="515" t="s">
        <v>1825</v>
      </c>
      <c r="I1242" s="652" t="str">
        <f t="shared" si="1210"/>
        <v>Line
Professional</v>
      </c>
      <c r="J1242" s="652" t="str">
        <f t="shared" si="1211"/>
        <v>State Plan, Healthy Michigan, EPSDT</v>
      </c>
      <c r="K1242" s="642" t="s">
        <v>1806</v>
      </c>
      <c r="L1242" s="642" t="str">
        <f>L1241</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42" s="652" t="str">
        <f t="shared" si="1212"/>
        <v xml:space="preserve"> </v>
      </c>
      <c r="N1242" s="652" t="str">
        <f t="shared" si="1213"/>
        <v xml:space="preserve"> </v>
      </c>
    </row>
    <row r="1243" spans="1:14" ht="56.25" customHeight="1">
      <c r="A1243" s="696">
        <f t="shared" si="1205"/>
        <v>99415</v>
      </c>
      <c r="B1243" s="724" t="s">
        <v>329</v>
      </c>
      <c r="C1243" s="978" t="str">
        <f t="shared" si="1207"/>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243" s="652" t="str">
        <f t="shared" si="1208"/>
        <v>Encounter</v>
      </c>
      <c r="E1243" s="637" t="str">
        <f t="shared" si="1209"/>
        <v>clinical staff – please refer to coding guidance in the CPT manual
CPT manual - Physician or other qualified health care professional (physician's assistants and advanced practice nurses)</v>
      </c>
      <c r="F1243" s="515" t="s">
        <v>665</v>
      </c>
      <c r="G1243" s="204" t="s">
        <v>703</v>
      </c>
      <c r="H1243" s="515" t="s">
        <v>1825</v>
      </c>
      <c r="I1243" s="652" t="str">
        <f t="shared" si="1210"/>
        <v>Line
Professional</v>
      </c>
      <c r="J1243" s="652" t="str">
        <f t="shared" si="1211"/>
        <v>State Plan, Healthy Michigan, EPSDT</v>
      </c>
      <c r="K1243" s="827" t="s">
        <v>1806</v>
      </c>
      <c r="L1243" s="827" t="str">
        <f>L1242</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43" s="652" t="str">
        <f t="shared" si="1212"/>
        <v xml:space="preserve"> </v>
      </c>
      <c r="N1243" s="652" t="str">
        <f t="shared" si="1213"/>
        <v xml:space="preserve"> </v>
      </c>
    </row>
    <row r="1244" spans="1:14" ht="152.25" customHeight="1" thickBot="1">
      <c r="A1244" s="722">
        <f t="shared" si="1205"/>
        <v>99415</v>
      </c>
      <c r="B1244" s="725" t="str">
        <f>B1243</f>
        <v>Medication Review</v>
      </c>
      <c r="C1244" s="979" t="str">
        <f t="shared" si="1207"/>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244" s="653" t="str">
        <f t="shared" si="1208"/>
        <v>Encounter</v>
      </c>
      <c r="E1244" s="654" t="str">
        <f t="shared" si="1209"/>
        <v>clinical staff – please refer to coding guidance in the CPT manual
CPT manual - Physician or other qualified health care professional (physician's assistants and advanced practice nurses)</v>
      </c>
      <c r="F1244" s="515" t="s">
        <v>149</v>
      </c>
      <c r="G1244" s="515" t="s">
        <v>703</v>
      </c>
      <c r="H1244" s="517" t="s">
        <v>1825</v>
      </c>
      <c r="I1244" s="653" t="str">
        <f t="shared" si="1210"/>
        <v>Line
Professional</v>
      </c>
      <c r="J1244" s="653" t="str">
        <f t="shared" si="1211"/>
        <v>State Plan, Healthy Michigan, EPSDT</v>
      </c>
      <c r="K1244" s="836" t="s">
        <v>1806</v>
      </c>
      <c r="L1244" s="836" t="str">
        <f>L1243</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44" s="653" t="str">
        <f t="shared" si="1212"/>
        <v xml:space="preserve"> </v>
      </c>
      <c r="N1244" s="653" t="str">
        <f t="shared" si="1213"/>
        <v xml:space="preserve"> </v>
      </c>
    </row>
    <row r="1245" spans="1:14" ht="60.6" customHeight="1">
      <c r="A1245" s="721">
        <v>99416</v>
      </c>
      <c r="B1245" s="723" t="s">
        <v>741</v>
      </c>
      <c r="C1245" s="819" t="s">
        <v>438</v>
      </c>
      <c r="D1245" s="661" t="s">
        <v>58</v>
      </c>
      <c r="E1245" s="650" t="s">
        <v>789</v>
      </c>
      <c r="F1245" s="542" t="s">
        <v>145</v>
      </c>
      <c r="G1245" s="542" t="s">
        <v>701</v>
      </c>
      <c r="H1245" s="519" t="s">
        <v>1825</v>
      </c>
      <c r="I1245" s="661" t="s">
        <v>148</v>
      </c>
      <c r="J1245" s="661" t="s">
        <v>129</v>
      </c>
      <c r="K1245" s="774" t="s">
        <v>1806</v>
      </c>
      <c r="L1245" s="774" t="s">
        <v>435</v>
      </c>
      <c r="M1245" s="681" t="s">
        <v>1474</v>
      </c>
      <c r="N1245" s="681" t="s">
        <v>1474</v>
      </c>
    </row>
    <row r="1246" spans="1:14" ht="60.6" customHeight="1">
      <c r="A1246" s="696">
        <f t="shared" ref="A1246:A1249" si="1214">A1245</f>
        <v>99416</v>
      </c>
      <c r="B1246" s="724" t="str">
        <f t="shared" ref="B1246:B1247" si="1215">B1245</f>
        <v>Assessments
Health Psychiatric
Evaluation Psychological
testing Other assessments, tests
Medication Review</v>
      </c>
      <c r="C1246" s="978" t="str">
        <f t="shared" ref="C1246:C1249" si="1216">C1245</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246" s="652" t="str">
        <f t="shared" ref="D1246:D1249" si="1217">D1245</f>
        <v>Encounter</v>
      </c>
      <c r="E1246" s="637" t="str">
        <f t="shared" ref="E1246:E1249" si="1218">E1245</f>
        <v>clinical staff – please refer to coding guidance in the CPT manual
CPT manual - Physician or other qualified health care professional (physician's assistants and advanced practice nurses)</v>
      </c>
      <c r="F1246" s="543" t="s">
        <v>577</v>
      </c>
      <c r="G1246" s="543" t="s">
        <v>692</v>
      </c>
      <c r="H1246" s="515" t="s">
        <v>1825</v>
      </c>
      <c r="I1246" s="652" t="str">
        <f t="shared" ref="I1246:I1249" si="1219">I1245</f>
        <v>Line
Professional</v>
      </c>
      <c r="J1246" s="652" t="str">
        <f t="shared" ref="J1246:J1249" si="1220">J1245</f>
        <v>State Plan, Healthy Michigan, EPSDT</v>
      </c>
      <c r="K1246" s="637" t="s">
        <v>1806</v>
      </c>
      <c r="L1246" s="637" t="str">
        <f>L1245</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46" s="652" t="str">
        <f t="shared" ref="M1246:M1249" si="1221">M1245</f>
        <v xml:space="preserve"> </v>
      </c>
      <c r="N1246" s="652" t="str">
        <f t="shared" ref="N1246:N1249" si="1222">N1245</f>
        <v xml:space="preserve"> </v>
      </c>
    </row>
    <row r="1247" spans="1:14" ht="86.25" customHeight="1">
      <c r="A1247" s="696">
        <f t="shared" si="1214"/>
        <v>99416</v>
      </c>
      <c r="B1247" s="739" t="str">
        <f t="shared" si="1215"/>
        <v>Assessments
Health Psychiatric
Evaluation Psychological
testing Other assessments, tests
Medication Review</v>
      </c>
      <c r="C1247" s="978" t="str">
        <f t="shared" si="121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247" s="652" t="str">
        <f t="shared" si="1217"/>
        <v>Encounter</v>
      </c>
      <c r="E1247" s="637" t="str">
        <f t="shared" si="1218"/>
        <v>clinical staff – please refer to coding guidance in the CPT manual
CPT manual - Physician or other qualified health care professional (physician's assistants and advanced practice nurses)</v>
      </c>
      <c r="F1247" s="515" t="s">
        <v>140</v>
      </c>
      <c r="G1247" s="204" t="s">
        <v>703</v>
      </c>
      <c r="H1247" s="515" t="s">
        <v>1825</v>
      </c>
      <c r="I1247" s="652" t="str">
        <f t="shared" si="1219"/>
        <v>Line
Professional</v>
      </c>
      <c r="J1247" s="652" t="str">
        <f t="shared" si="1220"/>
        <v>State Plan, Healthy Michigan, EPSDT</v>
      </c>
      <c r="K1247" s="642" t="s">
        <v>1806</v>
      </c>
      <c r="L1247" s="642" t="str">
        <f>L1246</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47" s="652" t="str">
        <f t="shared" si="1221"/>
        <v xml:space="preserve"> </v>
      </c>
      <c r="N1247" s="652" t="str">
        <f t="shared" si="1222"/>
        <v xml:space="preserve"> </v>
      </c>
    </row>
    <row r="1248" spans="1:14" ht="26.45" customHeight="1">
      <c r="A1248" s="696">
        <f t="shared" si="1214"/>
        <v>99416</v>
      </c>
      <c r="B1248" s="724" t="s">
        <v>329</v>
      </c>
      <c r="C1248" s="978" t="str">
        <f t="shared" si="121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248" s="652" t="str">
        <f t="shared" si="1217"/>
        <v>Encounter</v>
      </c>
      <c r="E1248" s="637" t="str">
        <f t="shared" si="1218"/>
        <v>clinical staff – please refer to coding guidance in the CPT manual
CPT manual - Physician or other qualified health care professional (physician's assistants and advanced practice nurses)</v>
      </c>
      <c r="F1248" s="515" t="s">
        <v>665</v>
      </c>
      <c r="G1248" s="204" t="s">
        <v>703</v>
      </c>
      <c r="H1248" s="515" t="s">
        <v>1825</v>
      </c>
      <c r="I1248" s="652" t="str">
        <f t="shared" si="1219"/>
        <v>Line
Professional</v>
      </c>
      <c r="J1248" s="652" t="str">
        <f t="shared" si="1220"/>
        <v>State Plan, Healthy Michigan, EPSDT</v>
      </c>
      <c r="K1248" s="827" t="s">
        <v>1806</v>
      </c>
      <c r="L1248" s="827" t="str">
        <f>L1247</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48" s="652" t="str">
        <f t="shared" si="1221"/>
        <v xml:space="preserve"> </v>
      </c>
      <c r="N1248" s="652" t="str">
        <f t="shared" si="1222"/>
        <v xml:space="preserve"> </v>
      </c>
    </row>
    <row r="1249" spans="1:14" ht="177" customHeight="1" thickBot="1">
      <c r="A1249" s="722">
        <f t="shared" si="1214"/>
        <v>99416</v>
      </c>
      <c r="B1249" s="725" t="str">
        <f>B1248</f>
        <v>Medication Review</v>
      </c>
      <c r="C1249" s="979" t="str">
        <f t="shared" si="121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249" s="653" t="str">
        <f t="shared" si="1217"/>
        <v>Encounter</v>
      </c>
      <c r="E1249" s="654" t="str">
        <f t="shared" si="1218"/>
        <v>clinical staff – please refer to coding guidance in the CPT manual
CPT manual - Physician or other qualified health care professional (physician's assistants and advanced practice nurses)</v>
      </c>
      <c r="F1249" s="517" t="s">
        <v>149</v>
      </c>
      <c r="G1249" s="517" t="s">
        <v>703</v>
      </c>
      <c r="H1249" s="517" t="s">
        <v>1825</v>
      </c>
      <c r="I1249" s="653" t="str">
        <f t="shared" si="1219"/>
        <v>Line
Professional</v>
      </c>
      <c r="J1249" s="653" t="str">
        <f t="shared" si="1220"/>
        <v>State Plan, Healthy Michigan, EPSDT</v>
      </c>
      <c r="K1249" s="836" t="s">
        <v>1806</v>
      </c>
      <c r="L1249" s="836" t="str">
        <f>L1248</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49" s="653" t="str">
        <f t="shared" si="1221"/>
        <v xml:space="preserve"> </v>
      </c>
      <c r="N1249" s="653" t="str">
        <f t="shared" si="1222"/>
        <v xml:space="preserve"> </v>
      </c>
    </row>
    <row r="1250" spans="1:14" ht="26.45" customHeight="1">
      <c r="A1250" s="1055">
        <v>99417</v>
      </c>
      <c r="B1250" s="723" t="s">
        <v>741</v>
      </c>
      <c r="C1250" s="819" t="s">
        <v>261</v>
      </c>
      <c r="D1250" s="1044" t="s">
        <v>58</v>
      </c>
      <c r="E1250" s="819" t="s">
        <v>790</v>
      </c>
      <c r="F1250" s="542" t="s">
        <v>145</v>
      </c>
      <c r="G1250" s="542" t="s">
        <v>701</v>
      </c>
      <c r="H1250" s="519" t="s">
        <v>1825</v>
      </c>
      <c r="I1250" s="661" t="s">
        <v>148</v>
      </c>
      <c r="J1250" s="651" t="s">
        <v>129</v>
      </c>
      <c r="K1250" s="774" t="s">
        <v>1806</v>
      </c>
      <c r="L1250" s="774" t="s">
        <v>435</v>
      </c>
      <c r="M1250" s="681" t="s">
        <v>1474</v>
      </c>
      <c r="N1250" s="681" t="s">
        <v>1474</v>
      </c>
    </row>
    <row r="1251" spans="1:14" ht="51.75" customHeight="1">
      <c r="A1251" s="1056">
        <f t="shared" ref="A1251:A1254" si="1223">A1250</f>
        <v>99417</v>
      </c>
      <c r="B1251" s="724" t="str">
        <f t="shared" ref="B1251:B1252" si="1224">B1250</f>
        <v>Assessments
Health Psychiatric
Evaluation Psychological
testing Other assessments, tests
Medication Review</v>
      </c>
      <c r="C1251" s="978" t="str">
        <f t="shared" ref="C1251:C1254" si="1225">C1250</f>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251" s="1045" t="str">
        <f t="shared" ref="D1251:D1254" si="1226">D1250</f>
        <v>Encounter</v>
      </c>
      <c r="E1251" s="978" t="str">
        <f t="shared" ref="E1251:E1254" si="1227">E1250</f>
        <v>physician or other qualified provider (those who can bill E/M service) – please refer to coding guidance in the CPT manual.
CPT manual - Physician or other qualified health care professional (physician's assistants and advanced practice nurses)</v>
      </c>
      <c r="F1251" s="543" t="s">
        <v>577</v>
      </c>
      <c r="G1251" s="543" t="s">
        <v>692</v>
      </c>
      <c r="H1251" s="515" t="s">
        <v>1825</v>
      </c>
      <c r="I1251" s="652" t="str">
        <f t="shared" ref="I1251:I1254" si="1228">I1250</f>
        <v>Line
Professional</v>
      </c>
      <c r="J1251" s="652" t="str">
        <f t="shared" ref="J1251:J1254" si="1229">J1250</f>
        <v>State Plan, Healthy Michigan, EPSDT</v>
      </c>
      <c r="K1251" s="637" t="s">
        <v>1806</v>
      </c>
      <c r="L1251" s="637" t="str">
        <f>L1250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51" s="652" t="str">
        <f t="shared" ref="M1251:M1254" si="1230">M1250</f>
        <v xml:space="preserve"> </v>
      </c>
      <c r="N1251" s="652" t="str">
        <f t="shared" ref="N1251:N1254" si="1231">N1250</f>
        <v xml:space="preserve"> </v>
      </c>
    </row>
    <row r="1252" spans="1:14" ht="101.25" customHeight="1">
      <c r="A1252" s="1056">
        <f t="shared" si="1223"/>
        <v>99417</v>
      </c>
      <c r="B1252" s="739" t="str">
        <f t="shared" si="1224"/>
        <v>Assessments
Health Psychiatric
Evaluation Psychological
testing Other assessments, tests
Medication Review</v>
      </c>
      <c r="C1252" s="978" t="str">
        <f t="shared" si="1225"/>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252" s="1045" t="str">
        <f t="shared" si="1226"/>
        <v>Encounter</v>
      </c>
      <c r="E1252" s="978" t="str">
        <f t="shared" si="1227"/>
        <v>physician or other qualified provider (those who can bill E/M service) – please refer to coding guidance in the CPT manual.
CPT manual - Physician or other qualified health care professional (physician's assistants and advanced practice nurses)</v>
      </c>
      <c r="F1252" s="515" t="s">
        <v>140</v>
      </c>
      <c r="G1252" s="204" t="s">
        <v>703</v>
      </c>
      <c r="H1252" s="515" t="s">
        <v>1825</v>
      </c>
      <c r="I1252" s="652" t="str">
        <f t="shared" si="1228"/>
        <v>Line
Professional</v>
      </c>
      <c r="J1252" s="652" t="str">
        <f t="shared" si="1229"/>
        <v>State Plan, Healthy Michigan, EPSDT</v>
      </c>
      <c r="K1252" s="642" t="s">
        <v>1806</v>
      </c>
      <c r="L1252" s="642" t="str">
        <f>L1251</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52" s="652" t="str">
        <f t="shared" si="1230"/>
        <v xml:space="preserve"> </v>
      </c>
      <c r="N1252" s="652" t="str">
        <f t="shared" si="1231"/>
        <v xml:space="preserve"> </v>
      </c>
    </row>
    <row r="1253" spans="1:14" ht="26.45" customHeight="1">
      <c r="A1253" s="1056">
        <f t="shared" si="1223"/>
        <v>99417</v>
      </c>
      <c r="B1253" s="724" t="s">
        <v>329</v>
      </c>
      <c r="C1253" s="978" t="str">
        <f t="shared" si="1225"/>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253" s="1045" t="str">
        <f t="shared" si="1226"/>
        <v>Encounter</v>
      </c>
      <c r="E1253" s="978" t="str">
        <f t="shared" si="1227"/>
        <v>physician or other qualified provider (those who can bill E/M service) – please refer to coding guidance in the CPT manual.
CPT manual - Physician or other qualified health care professional (physician's assistants and advanced practice nurses)</v>
      </c>
      <c r="F1253" s="515" t="s">
        <v>665</v>
      </c>
      <c r="G1253" s="204" t="s">
        <v>703</v>
      </c>
      <c r="H1253" s="515" t="s">
        <v>1825</v>
      </c>
      <c r="I1253" s="652" t="str">
        <f t="shared" si="1228"/>
        <v>Line
Professional</v>
      </c>
      <c r="J1253" s="652" t="str">
        <f t="shared" si="1229"/>
        <v>State Plan, Healthy Michigan, EPSDT</v>
      </c>
      <c r="K1253" s="827" t="s">
        <v>1806</v>
      </c>
      <c r="L1253" s="827" t="str">
        <f>L1252</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53" s="652" t="str">
        <f t="shared" si="1230"/>
        <v xml:space="preserve"> </v>
      </c>
      <c r="N1253" s="652" t="str">
        <f t="shared" si="1231"/>
        <v xml:space="preserve"> </v>
      </c>
    </row>
    <row r="1254" spans="1:14" ht="182.25" customHeight="1" thickBot="1">
      <c r="A1254" s="1056">
        <f t="shared" si="1223"/>
        <v>99417</v>
      </c>
      <c r="B1254" s="724" t="str">
        <f>B1253</f>
        <v>Medication Review</v>
      </c>
      <c r="C1254" s="978" t="str">
        <f t="shared" si="1225"/>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254" s="1045" t="str">
        <f t="shared" si="1226"/>
        <v>Encounter</v>
      </c>
      <c r="E1254" s="978" t="str">
        <f t="shared" si="1227"/>
        <v>physician or other qualified provider (those who can bill E/M service) – please refer to coding guidance in the CPT manual.
CPT manual - Physician or other qualified health care professional (physician's assistants and advanced practice nurses)</v>
      </c>
      <c r="F1254" s="516" t="s">
        <v>149</v>
      </c>
      <c r="G1254" s="516" t="s">
        <v>703</v>
      </c>
      <c r="H1254" s="516" t="s">
        <v>1825</v>
      </c>
      <c r="I1254" s="652" t="str">
        <f t="shared" si="1228"/>
        <v>Line
Professional</v>
      </c>
      <c r="J1254" s="652" t="str">
        <f t="shared" si="1229"/>
        <v>State Plan, Healthy Michigan, EPSDT</v>
      </c>
      <c r="K1254" s="827" t="s">
        <v>1806</v>
      </c>
      <c r="L1254" s="827" t="str">
        <f>L1253</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1254" s="652" t="str">
        <f t="shared" si="1230"/>
        <v xml:space="preserve"> </v>
      </c>
      <c r="N1254" s="652" t="str">
        <f t="shared" si="1231"/>
        <v xml:space="preserve"> </v>
      </c>
    </row>
    <row r="1255" spans="1:14" ht="47.25" customHeight="1">
      <c r="A1255" s="1057">
        <v>99441</v>
      </c>
      <c r="B1255" s="1057" t="s">
        <v>2532</v>
      </c>
      <c r="C1255" s="1060" t="s">
        <v>2533</v>
      </c>
      <c r="D1255" s="1057" t="s">
        <v>58</v>
      </c>
      <c r="E1255" s="1003" t="s">
        <v>2575</v>
      </c>
      <c r="F1255" s="495" t="s">
        <v>577</v>
      </c>
      <c r="G1255" s="495" t="s">
        <v>692</v>
      </c>
      <c r="H1255" s="486" t="s">
        <v>1825</v>
      </c>
      <c r="I1255" s="1063" t="s">
        <v>660</v>
      </c>
      <c r="J1255" s="1063" t="s">
        <v>129</v>
      </c>
      <c r="K1255" s="1057"/>
      <c r="L1255" s="1066"/>
      <c r="M1255" s="1057"/>
      <c r="N1255" s="1057"/>
    </row>
    <row r="1256" spans="1:14" ht="50.25" customHeight="1">
      <c r="A1256" s="1058">
        <f t="shared" ref="A1256:E1258" si="1232">A1255</f>
        <v>99441</v>
      </c>
      <c r="B1256" s="1058" t="str">
        <f t="shared" si="1232"/>
        <v>Telephone Evaluation and Management Service</v>
      </c>
      <c r="C1256" s="1061" t="str">
        <f t="shared" si="1232"/>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256" s="1058" t="str">
        <f t="shared" si="1232"/>
        <v>Encounter</v>
      </c>
      <c r="E1256" s="1004" t="str">
        <f t="shared" si="1232"/>
        <v>Clinical Nurse Specialist, Nurse Practitioner, PA, Physician</v>
      </c>
      <c r="F1256" s="478" t="s">
        <v>140</v>
      </c>
      <c r="G1256" s="478" t="s">
        <v>703</v>
      </c>
      <c r="H1256" s="478" t="s">
        <v>1825</v>
      </c>
      <c r="I1256" s="1064" t="s">
        <v>660</v>
      </c>
      <c r="J1256" s="1064" t="str">
        <f>J1255</f>
        <v>State Plan, Healthy Michigan, EPSDT</v>
      </c>
      <c r="K1256" s="1058"/>
      <c r="L1256" s="1067"/>
      <c r="M1256" s="1058"/>
      <c r="N1256" s="1058"/>
    </row>
    <row r="1257" spans="1:14" ht="57.75" customHeight="1">
      <c r="A1257" s="1058">
        <f t="shared" si="1232"/>
        <v>99441</v>
      </c>
      <c r="B1257" s="1058" t="str">
        <f t="shared" si="1232"/>
        <v>Telephone Evaluation and Management Service</v>
      </c>
      <c r="C1257" s="1061" t="str">
        <f t="shared" si="1232"/>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257" s="1058" t="str">
        <f t="shared" si="1232"/>
        <v>Encounter</v>
      </c>
      <c r="E1257" s="1004" t="str">
        <f t="shared" si="1232"/>
        <v>Clinical Nurse Specialist, Nurse Practitioner, PA, Physician</v>
      </c>
      <c r="F1257" s="478" t="s">
        <v>665</v>
      </c>
      <c r="G1257" s="478" t="s">
        <v>703</v>
      </c>
      <c r="H1257" s="478" t="s">
        <v>1825</v>
      </c>
      <c r="I1257" s="1064" t="s">
        <v>660</v>
      </c>
      <c r="J1257" s="1064" t="str">
        <f>J1256</f>
        <v>State Plan, Healthy Michigan, EPSDT</v>
      </c>
      <c r="K1257" s="1058"/>
      <c r="L1257" s="1067"/>
      <c r="M1257" s="1058"/>
      <c r="N1257" s="1058"/>
    </row>
    <row r="1258" spans="1:14" ht="68.650000000000006" customHeight="1" thickBot="1">
      <c r="A1258" s="1059">
        <f t="shared" si="1232"/>
        <v>99441</v>
      </c>
      <c r="B1258" s="1059" t="str">
        <f t="shared" si="1232"/>
        <v>Telephone Evaluation and Management Service</v>
      </c>
      <c r="C1258" s="1062" t="str">
        <f t="shared" si="1232"/>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258" s="1059" t="str">
        <f t="shared" si="1232"/>
        <v>Encounter</v>
      </c>
      <c r="E1258" s="1005" t="str">
        <f t="shared" si="1232"/>
        <v>Clinical Nurse Specialist, Nurse Practitioner, PA, Physician</v>
      </c>
      <c r="F1258" s="481" t="s">
        <v>149</v>
      </c>
      <c r="G1258" s="481" t="s">
        <v>703</v>
      </c>
      <c r="H1258" s="481" t="s">
        <v>1825</v>
      </c>
      <c r="I1258" s="1065" t="s">
        <v>660</v>
      </c>
      <c r="J1258" s="1065" t="str">
        <f>J1257</f>
        <v>State Plan, Healthy Michigan, EPSDT</v>
      </c>
      <c r="K1258" s="1059"/>
      <c r="L1258" s="1068"/>
      <c r="M1258" s="1059"/>
      <c r="N1258" s="1059"/>
    </row>
    <row r="1259" spans="1:14" ht="43.5" customHeight="1">
      <c r="A1259" s="1057">
        <v>99442</v>
      </c>
      <c r="B1259" s="1057" t="s">
        <v>2532</v>
      </c>
      <c r="C1259" s="1060" t="s">
        <v>2534</v>
      </c>
      <c r="D1259" s="1057" t="s">
        <v>58</v>
      </c>
      <c r="E1259" s="1003" t="s">
        <v>2575</v>
      </c>
      <c r="F1259" s="495" t="s">
        <v>577</v>
      </c>
      <c r="G1259" s="495" t="s">
        <v>692</v>
      </c>
      <c r="H1259" s="486" t="s">
        <v>1825</v>
      </c>
      <c r="I1259" s="1063" t="s">
        <v>660</v>
      </c>
      <c r="J1259" s="1063" t="s">
        <v>129</v>
      </c>
      <c r="K1259" s="1057"/>
      <c r="L1259" s="1066"/>
      <c r="M1259" s="1057"/>
      <c r="N1259" s="1057"/>
    </row>
    <row r="1260" spans="1:14" ht="41.25" customHeight="1">
      <c r="A1260" s="1058">
        <f t="shared" ref="A1260:E1262" si="1233">A1259</f>
        <v>99442</v>
      </c>
      <c r="B1260" s="1058" t="str">
        <f t="shared" si="1233"/>
        <v>Telephone Evaluation and Management Service</v>
      </c>
      <c r="C1260" s="1061" t="str">
        <f t="shared" si="1233"/>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260" s="1058" t="str">
        <f t="shared" si="1233"/>
        <v>Encounter</v>
      </c>
      <c r="E1260" s="1004" t="str">
        <f t="shared" si="1233"/>
        <v>Clinical Nurse Specialist, Nurse Practitioner, PA, Physician</v>
      </c>
      <c r="F1260" s="478" t="s">
        <v>140</v>
      </c>
      <c r="G1260" s="478" t="s">
        <v>703</v>
      </c>
      <c r="H1260" s="478" t="s">
        <v>1825</v>
      </c>
      <c r="I1260" s="1064" t="str">
        <f t="shared" ref="I1260:J1262" si="1234">I1259</f>
        <v>Line 
Professional</v>
      </c>
      <c r="J1260" s="1064" t="str">
        <f t="shared" si="1234"/>
        <v>State Plan, Healthy Michigan, EPSDT</v>
      </c>
      <c r="K1260" s="1058"/>
      <c r="L1260" s="1067"/>
      <c r="M1260" s="1058"/>
      <c r="N1260" s="1058"/>
    </row>
    <row r="1261" spans="1:14" ht="46.5" customHeight="1">
      <c r="A1261" s="1058">
        <f t="shared" si="1233"/>
        <v>99442</v>
      </c>
      <c r="B1261" s="1058" t="str">
        <f t="shared" si="1233"/>
        <v>Telephone Evaluation and Management Service</v>
      </c>
      <c r="C1261" s="1061" t="str">
        <f t="shared" si="1233"/>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261" s="1058" t="str">
        <f t="shared" si="1233"/>
        <v>Encounter</v>
      </c>
      <c r="E1261" s="1004" t="str">
        <f t="shared" si="1233"/>
        <v>Clinical Nurse Specialist, Nurse Practitioner, PA, Physician</v>
      </c>
      <c r="F1261" s="478" t="s">
        <v>665</v>
      </c>
      <c r="G1261" s="478" t="s">
        <v>703</v>
      </c>
      <c r="H1261" s="478" t="s">
        <v>1825</v>
      </c>
      <c r="I1261" s="1064" t="str">
        <f t="shared" si="1234"/>
        <v>Line 
Professional</v>
      </c>
      <c r="J1261" s="1064" t="str">
        <f t="shared" si="1234"/>
        <v>State Plan, Healthy Michigan, EPSDT</v>
      </c>
      <c r="K1261" s="1058"/>
      <c r="L1261" s="1067"/>
      <c r="M1261" s="1058"/>
      <c r="N1261" s="1058"/>
    </row>
    <row r="1262" spans="1:14" ht="38.65" customHeight="1" thickBot="1">
      <c r="A1262" s="1059">
        <f t="shared" si="1233"/>
        <v>99442</v>
      </c>
      <c r="B1262" s="1059" t="str">
        <f t="shared" si="1233"/>
        <v>Telephone Evaluation and Management Service</v>
      </c>
      <c r="C1262" s="1062" t="str">
        <f t="shared" si="1233"/>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262" s="1059" t="str">
        <f t="shared" si="1233"/>
        <v>Encounter</v>
      </c>
      <c r="E1262" s="1005" t="str">
        <f t="shared" si="1233"/>
        <v>Clinical Nurse Specialist, Nurse Practitioner, PA, Physician</v>
      </c>
      <c r="F1262" s="481" t="s">
        <v>149</v>
      </c>
      <c r="G1262" s="481" t="s">
        <v>703</v>
      </c>
      <c r="H1262" s="481" t="s">
        <v>1825</v>
      </c>
      <c r="I1262" s="1065" t="str">
        <f t="shared" si="1234"/>
        <v>Line 
Professional</v>
      </c>
      <c r="J1262" s="1065" t="str">
        <f t="shared" si="1234"/>
        <v>State Plan, Healthy Michigan, EPSDT</v>
      </c>
      <c r="K1262" s="1059"/>
      <c r="L1262" s="1068"/>
      <c r="M1262" s="1059"/>
      <c r="N1262" s="1059"/>
    </row>
    <row r="1263" spans="1:14" ht="56.25" customHeight="1">
      <c r="A1263" s="1057">
        <v>99443</v>
      </c>
      <c r="B1263" s="1057" t="s">
        <v>2532</v>
      </c>
      <c r="C1263" s="1060" t="s">
        <v>2535</v>
      </c>
      <c r="D1263" s="1057" t="s">
        <v>58</v>
      </c>
      <c r="E1263" s="1003" t="s">
        <v>2575</v>
      </c>
      <c r="F1263" s="495" t="s">
        <v>577</v>
      </c>
      <c r="G1263" s="495" t="s">
        <v>692</v>
      </c>
      <c r="H1263" s="486" t="s">
        <v>1825</v>
      </c>
      <c r="I1263" s="1063" t="s">
        <v>148</v>
      </c>
      <c r="J1263" s="1063" t="s">
        <v>129</v>
      </c>
      <c r="K1263" s="1057"/>
      <c r="L1263" s="1066"/>
      <c r="M1263" s="1057"/>
      <c r="N1263" s="1057"/>
    </row>
    <row r="1264" spans="1:14" ht="46.5" customHeight="1">
      <c r="A1264" s="1058">
        <f t="shared" ref="A1264:E1266" si="1235">A1263</f>
        <v>99443</v>
      </c>
      <c r="B1264" s="1058" t="str">
        <f t="shared" si="1235"/>
        <v>Telephone Evaluation and Management Service</v>
      </c>
      <c r="C1264" s="1061" t="str">
        <f t="shared" si="1235"/>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264" s="1058" t="str">
        <f t="shared" si="1235"/>
        <v>Encounter</v>
      </c>
      <c r="E1264" s="1004" t="str">
        <f t="shared" si="1235"/>
        <v>Clinical Nurse Specialist, Nurse Practitioner, PA, Physician</v>
      </c>
      <c r="F1264" s="478" t="s">
        <v>140</v>
      </c>
      <c r="G1264" s="478" t="s">
        <v>703</v>
      </c>
      <c r="H1264" s="478" t="s">
        <v>1825</v>
      </c>
      <c r="I1264" s="1064" t="str">
        <f t="shared" ref="I1264:J1266" si="1236">I1263</f>
        <v>Line
Professional</v>
      </c>
      <c r="J1264" s="1064" t="str">
        <f t="shared" si="1236"/>
        <v>State Plan, Healthy Michigan, EPSDT</v>
      </c>
      <c r="K1264" s="1058"/>
      <c r="L1264" s="1067"/>
      <c r="M1264" s="1058"/>
      <c r="N1264" s="1058"/>
    </row>
    <row r="1265" spans="1:15" ht="43.5" customHeight="1">
      <c r="A1265" s="1058">
        <f t="shared" si="1235"/>
        <v>99443</v>
      </c>
      <c r="B1265" s="1058" t="str">
        <f t="shared" si="1235"/>
        <v>Telephone Evaluation and Management Service</v>
      </c>
      <c r="C1265" s="1061" t="str">
        <f t="shared" si="1235"/>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265" s="1058" t="str">
        <f t="shared" si="1235"/>
        <v>Encounter</v>
      </c>
      <c r="E1265" s="1004" t="str">
        <f t="shared" si="1235"/>
        <v>Clinical Nurse Specialist, Nurse Practitioner, PA, Physician</v>
      </c>
      <c r="F1265" s="478" t="s">
        <v>665</v>
      </c>
      <c r="G1265" s="478" t="s">
        <v>703</v>
      </c>
      <c r="H1265" s="478" t="s">
        <v>1825</v>
      </c>
      <c r="I1265" s="1064" t="str">
        <f t="shared" si="1236"/>
        <v>Line
Professional</v>
      </c>
      <c r="J1265" s="1064" t="str">
        <f t="shared" si="1236"/>
        <v>State Plan, Healthy Michigan, EPSDT</v>
      </c>
      <c r="K1265" s="1058"/>
      <c r="L1265" s="1067"/>
      <c r="M1265" s="1058"/>
      <c r="N1265" s="1058"/>
    </row>
    <row r="1266" spans="1:15" ht="53.65" customHeight="1" thickBot="1">
      <c r="A1266" s="1059">
        <f t="shared" si="1235"/>
        <v>99443</v>
      </c>
      <c r="B1266" s="1059" t="str">
        <f t="shared" si="1235"/>
        <v>Telephone Evaluation and Management Service</v>
      </c>
      <c r="C1266" s="1062" t="str">
        <f t="shared" si="1235"/>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266" s="1059" t="str">
        <f t="shared" si="1235"/>
        <v>Encounter</v>
      </c>
      <c r="E1266" s="1005" t="str">
        <f t="shared" si="1235"/>
        <v>Clinical Nurse Specialist, Nurse Practitioner, PA, Physician</v>
      </c>
      <c r="F1266" s="481" t="s">
        <v>149</v>
      </c>
      <c r="G1266" s="481" t="s">
        <v>703</v>
      </c>
      <c r="H1266" s="481" t="s">
        <v>1825</v>
      </c>
      <c r="I1266" s="1065" t="str">
        <f t="shared" si="1236"/>
        <v>Line
Professional</v>
      </c>
      <c r="J1266" s="1065" t="str">
        <f t="shared" si="1236"/>
        <v>State Plan, Healthy Michigan, EPSDT</v>
      </c>
      <c r="K1266" s="1059"/>
      <c r="L1266" s="1068"/>
      <c r="M1266" s="1059"/>
      <c r="N1266" s="1059"/>
    </row>
    <row r="1267" spans="1:15" s="38" customFormat="1" ht="21" customHeight="1">
      <c r="A1267" s="801">
        <v>99506</v>
      </c>
      <c r="B1267" s="723" t="s">
        <v>326</v>
      </c>
      <c r="C1267" s="686" t="s">
        <v>327</v>
      </c>
      <c r="D1267" s="661" t="s">
        <v>58</v>
      </c>
      <c r="E1267" s="650" t="s">
        <v>328</v>
      </c>
      <c r="F1267" s="542" t="s">
        <v>145</v>
      </c>
      <c r="G1267" s="542" t="s">
        <v>701</v>
      </c>
      <c r="H1267" s="519" t="s">
        <v>1825</v>
      </c>
      <c r="I1267" s="661" t="s">
        <v>148</v>
      </c>
      <c r="J1267" s="661" t="s">
        <v>129</v>
      </c>
      <c r="K1267" s="650" t="s">
        <v>1806</v>
      </c>
      <c r="L1267" s="650" t="s">
        <v>511</v>
      </c>
      <c r="M1267" s="965" t="s">
        <v>1215</v>
      </c>
      <c r="N1267" s="643" t="s">
        <v>2590</v>
      </c>
      <c r="O1267" s="34"/>
    </row>
    <row r="1268" spans="1:15" ht="21" customHeight="1">
      <c r="A1268" s="802">
        <f t="shared" ref="A1268:A1274" si="1237">A1267</f>
        <v>99506</v>
      </c>
      <c r="B1268" s="724" t="str">
        <f t="shared" ref="B1268:B1274" si="1238">B1267</f>
        <v>Medication Administration</v>
      </c>
      <c r="C1268" s="637" t="str">
        <f t="shared" ref="C1268:C1274" si="1239">C1267</f>
        <v>Report procedure code only when provided as a separate service.</v>
      </c>
      <c r="D1268" s="652" t="str">
        <f t="shared" ref="D1268:D1274" si="1240">D1267</f>
        <v>Encounter</v>
      </c>
      <c r="E1268" s="637" t="str">
        <f t="shared" ref="E1268:E1274" si="1241">E1267</f>
        <v>Physician, licensed physician's assistant, nurse practitioner, clinical nurse specialist, registered nurse, or a licensed practical nurse assisting a physician</v>
      </c>
      <c r="F1268" s="543" t="s">
        <v>577</v>
      </c>
      <c r="G1268" s="543" t="s">
        <v>692</v>
      </c>
      <c r="H1268" s="515" t="s">
        <v>1825</v>
      </c>
      <c r="I1268" s="652" t="str">
        <f t="shared" ref="I1268:I1274" si="1242">I1267</f>
        <v>Line
Professional</v>
      </c>
      <c r="J1268" s="652" t="str">
        <f t="shared" ref="J1268:J1274" si="1243">J1267</f>
        <v>State Plan, Healthy Michigan, EPSDT</v>
      </c>
      <c r="K1268" s="637" t="s">
        <v>1806</v>
      </c>
      <c r="L1268" s="637" t="str">
        <f>L1267</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v>
      </c>
      <c r="M1268" s="928" t="str">
        <f t="shared" ref="M1268:M1274" si="1244">M1267</f>
        <v>Y4 - SAMHSA approved EBP for Co-occurring disorders</v>
      </c>
      <c r="N1268" s="928" t="str">
        <f t="shared" ref="N1268:N1274" si="1245">N1267</f>
        <v>HH - Integrated Mental Health and Substance Abuse</v>
      </c>
    </row>
    <row r="1269" spans="1:15" ht="21" customHeight="1">
      <c r="A1269" s="802">
        <f t="shared" si="1237"/>
        <v>99506</v>
      </c>
      <c r="B1269" s="724" t="str">
        <f t="shared" si="1238"/>
        <v>Medication Administration</v>
      </c>
      <c r="C1269" s="637" t="str">
        <f t="shared" si="1239"/>
        <v>Report procedure code only when provided as a separate service.</v>
      </c>
      <c r="D1269" s="652" t="str">
        <f t="shared" si="1240"/>
        <v>Encounter</v>
      </c>
      <c r="E1269" s="637" t="str">
        <f t="shared" si="1241"/>
        <v>Physician, licensed physician's assistant, nurse practitioner, clinical nurse specialist, registered nurse, or a licensed practical nurse assisting a physician</v>
      </c>
      <c r="F1269" s="515" t="s">
        <v>140</v>
      </c>
      <c r="G1269" s="204" t="s">
        <v>703</v>
      </c>
      <c r="H1269" s="515" t="s">
        <v>1825</v>
      </c>
      <c r="I1269" s="652" t="str">
        <f t="shared" si="1242"/>
        <v>Line
Professional</v>
      </c>
      <c r="J1269" s="652" t="str">
        <f t="shared" si="1243"/>
        <v>State Plan, Healthy Michigan, EPSDT</v>
      </c>
      <c r="K1269" s="637" t="s">
        <v>1806</v>
      </c>
      <c r="L1269" s="637" t="str">
        <f t="shared" ref="L1269:L1274" si="1246">L1268</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v>
      </c>
      <c r="M1269" s="928" t="str">
        <f t="shared" si="1244"/>
        <v>Y4 - SAMHSA approved EBP for Co-occurring disorders</v>
      </c>
      <c r="N1269" s="928" t="str">
        <f t="shared" si="1245"/>
        <v>HH - Integrated Mental Health and Substance Abuse</v>
      </c>
    </row>
    <row r="1270" spans="1:15" ht="21" customHeight="1">
      <c r="A1270" s="802">
        <f t="shared" si="1237"/>
        <v>99506</v>
      </c>
      <c r="B1270" s="724" t="str">
        <f t="shared" si="1238"/>
        <v>Medication Administration</v>
      </c>
      <c r="C1270" s="637" t="str">
        <f t="shared" si="1239"/>
        <v>Report procedure code only when provided as a separate service.</v>
      </c>
      <c r="D1270" s="652" t="str">
        <f t="shared" si="1240"/>
        <v>Encounter</v>
      </c>
      <c r="E1270" s="637" t="str">
        <f t="shared" si="1241"/>
        <v>Physician, licensed physician's assistant, nurse practitioner, clinical nurse specialist, registered nurse, or a licensed practical nurse assisting a physician</v>
      </c>
      <c r="F1270" s="515" t="s">
        <v>665</v>
      </c>
      <c r="G1270" s="204" t="s">
        <v>703</v>
      </c>
      <c r="H1270" s="515" t="s">
        <v>1825</v>
      </c>
      <c r="I1270" s="652" t="str">
        <f t="shared" si="1242"/>
        <v>Line
Professional</v>
      </c>
      <c r="J1270" s="652" t="str">
        <f t="shared" si="1243"/>
        <v>State Plan, Healthy Michigan, EPSDT</v>
      </c>
      <c r="K1270" s="637" t="s">
        <v>1806</v>
      </c>
      <c r="L1270" s="637" t="str">
        <f t="shared" si="1246"/>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v>
      </c>
      <c r="M1270" s="928" t="str">
        <f t="shared" si="1244"/>
        <v>Y4 - SAMHSA approved EBP for Co-occurring disorders</v>
      </c>
      <c r="N1270" s="928" t="str">
        <f t="shared" si="1245"/>
        <v>HH - Integrated Mental Health and Substance Abuse</v>
      </c>
    </row>
    <row r="1271" spans="1:15" ht="21" customHeight="1">
      <c r="A1271" s="802">
        <f t="shared" si="1237"/>
        <v>99506</v>
      </c>
      <c r="B1271" s="724" t="str">
        <f t="shared" si="1238"/>
        <v>Medication Administration</v>
      </c>
      <c r="C1271" s="637" t="str">
        <f t="shared" si="1239"/>
        <v>Report procedure code only when provided as a separate service.</v>
      </c>
      <c r="D1271" s="652" t="str">
        <f t="shared" si="1240"/>
        <v>Encounter</v>
      </c>
      <c r="E1271" s="637" t="str">
        <f t="shared" si="1241"/>
        <v>Physician, licensed physician's assistant, nurse practitioner, clinical nurse specialist, registered nurse, or a licensed practical nurse assisting a physician</v>
      </c>
      <c r="F1271" s="551" t="s">
        <v>149</v>
      </c>
      <c r="G1271" s="551" t="s">
        <v>703</v>
      </c>
      <c r="H1271" s="551" t="s">
        <v>1825</v>
      </c>
      <c r="I1271" s="652" t="str">
        <f t="shared" si="1242"/>
        <v>Line
Professional</v>
      </c>
      <c r="J1271" s="652" t="str">
        <f t="shared" si="1243"/>
        <v>State Plan, Healthy Michigan, EPSDT</v>
      </c>
      <c r="K1271" s="637" t="s">
        <v>1806</v>
      </c>
      <c r="L1271" s="637" t="str">
        <f t="shared" si="1246"/>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v>
      </c>
      <c r="M1271" s="928" t="str">
        <f t="shared" si="1244"/>
        <v>Y4 - SAMHSA approved EBP for Co-occurring disorders</v>
      </c>
      <c r="N1271" s="928" t="str">
        <f t="shared" si="1245"/>
        <v>HH - Integrated Mental Health and Substance Abuse</v>
      </c>
    </row>
    <row r="1272" spans="1:15" ht="21" customHeight="1">
      <c r="A1272" s="802">
        <f t="shared" si="1237"/>
        <v>99506</v>
      </c>
      <c r="B1272" s="724" t="str">
        <f t="shared" si="1238"/>
        <v>Medication Administration</v>
      </c>
      <c r="C1272" s="637" t="str">
        <f t="shared" si="1239"/>
        <v>Report procedure code only when provided as a separate service.</v>
      </c>
      <c r="D1272" s="652" t="str">
        <f t="shared" si="1240"/>
        <v>Encounter</v>
      </c>
      <c r="E1272" s="637" t="str">
        <f t="shared" si="1241"/>
        <v>Physician, licensed physician's assistant, nurse practitioner, clinical nurse specialist, registered nurse, or a licensed practical nurse assisting a physician</v>
      </c>
      <c r="F1272" s="551" t="s">
        <v>1996</v>
      </c>
      <c r="G1272" s="551" t="s">
        <v>700</v>
      </c>
      <c r="H1272" s="551" t="s">
        <v>1825</v>
      </c>
      <c r="I1272" s="652" t="str">
        <f t="shared" si="1242"/>
        <v>Line
Professional</v>
      </c>
      <c r="J1272" s="652" t="str">
        <f t="shared" si="1243"/>
        <v>State Plan, Healthy Michigan, EPSDT</v>
      </c>
      <c r="K1272" s="637" t="s">
        <v>1806</v>
      </c>
      <c r="L1272" s="637" t="str">
        <f t="shared" si="1246"/>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v>
      </c>
      <c r="M1272" s="928" t="str">
        <f t="shared" si="1244"/>
        <v>Y4 - SAMHSA approved EBP for Co-occurring disorders</v>
      </c>
      <c r="N1272" s="928" t="str">
        <f t="shared" si="1245"/>
        <v>HH - Integrated Mental Health and Substance Abuse</v>
      </c>
    </row>
    <row r="1273" spans="1:15" ht="21" customHeight="1">
      <c r="A1273" s="802">
        <f>A1271</f>
        <v>99506</v>
      </c>
      <c r="B1273" s="724" t="str">
        <f>B1271</f>
        <v>Medication Administration</v>
      </c>
      <c r="C1273" s="637" t="str">
        <f>C1271</f>
        <v>Report procedure code only when provided as a separate service.</v>
      </c>
      <c r="D1273" s="652" t="str">
        <f>D1271</f>
        <v>Encounter</v>
      </c>
      <c r="E1273" s="637" t="str">
        <f>E1271</f>
        <v>Physician, licensed physician's assistant, nurse practitioner, clinical nurse specialist, registered nurse, or a licensed practical nurse assisting a physician</v>
      </c>
      <c r="F1273" s="551" t="s">
        <v>617</v>
      </c>
      <c r="G1273" s="551" t="s">
        <v>696</v>
      </c>
      <c r="H1273" s="551" t="s">
        <v>1825</v>
      </c>
      <c r="I1273" s="652" t="str">
        <f>I1271</f>
        <v>Line
Professional</v>
      </c>
      <c r="J1273" s="652" t="str">
        <f>J1271</f>
        <v>State Plan, Healthy Michigan, EPSDT</v>
      </c>
      <c r="K1273" s="637" t="s">
        <v>1806</v>
      </c>
      <c r="L1273" s="637" t="str">
        <f t="shared" si="1246"/>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v>
      </c>
      <c r="M1273" s="928" t="str">
        <f>M1271</f>
        <v>Y4 - SAMHSA approved EBP for Co-occurring disorders</v>
      </c>
      <c r="N1273" s="928" t="str">
        <f>N1271</f>
        <v>HH - Integrated Mental Health and Substance Abuse</v>
      </c>
    </row>
    <row r="1274" spans="1:15" ht="58.5" customHeight="1" thickBot="1">
      <c r="A1274" s="803">
        <f t="shared" si="1237"/>
        <v>99506</v>
      </c>
      <c r="B1274" s="725" t="str">
        <f t="shared" si="1238"/>
        <v>Medication Administration</v>
      </c>
      <c r="C1274" s="654" t="str">
        <f t="shared" si="1239"/>
        <v>Report procedure code only when provided as a separate service.</v>
      </c>
      <c r="D1274" s="653" t="str">
        <f t="shared" si="1240"/>
        <v>Encounter</v>
      </c>
      <c r="E1274" s="654" t="str">
        <f t="shared" si="1241"/>
        <v>Physician, licensed physician's assistant, nurse practitioner, clinical nurse specialist, registered nurse, or a licensed practical nurse assisting a physician</v>
      </c>
      <c r="F1274" s="534" t="s">
        <v>730</v>
      </c>
      <c r="G1274" s="534" t="s">
        <v>699</v>
      </c>
      <c r="H1274" s="534" t="s">
        <v>1825</v>
      </c>
      <c r="I1274" s="653" t="str">
        <f t="shared" si="1242"/>
        <v>Line
Professional</v>
      </c>
      <c r="J1274" s="653" t="str">
        <f t="shared" si="1243"/>
        <v>State Plan, Healthy Michigan, EPSDT</v>
      </c>
      <c r="K1274" s="654" t="s">
        <v>1806</v>
      </c>
      <c r="L1274" s="654" t="str">
        <f t="shared" si="1246"/>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v>
      </c>
      <c r="M1274" s="929" t="str">
        <f t="shared" si="1244"/>
        <v>Y4 - SAMHSA approved EBP for Co-occurring disorders</v>
      </c>
      <c r="N1274" s="929" t="str">
        <f t="shared" si="1245"/>
        <v>HH - Integrated Mental Health and Substance Abuse</v>
      </c>
    </row>
    <row r="1275" spans="1:15" ht="188.1" customHeight="1" thickBot="1">
      <c r="A1275" s="311">
        <v>99605</v>
      </c>
      <c r="B1275" s="540" t="s">
        <v>329</v>
      </c>
      <c r="C1275" s="534" t="s">
        <v>1056</v>
      </c>
      <c r="D1275" s="522" t="s">
        <v>1055</v>
      </c>
      <c r="E1275" s="225" t="s">
        <v>1817</v>
      </c>
      <c r="F1275" s="534" t="s">
        <v>598</v>
      </c>
      <c r="G1275" s="534" t="s">
        <v>695</v>
      </c>
      <c r="H1275" s="534" t="s">
        <v>706</v>
      </c>
      <c r="I1275" s="522" t="s">
        <v>148</v>
      </c>
      <c r="J1275" s="522" t="s">
        <v>250</v>
      </c>
      <c r="K1275" s="196" t="s">
        <v>1806</v>
      </c>
      <c r="L1275" s="196" t="s">
        <v>1474</v>
      </c>
      <c r="M1275" s="583" t="s">
        <v>1474</v>
      </c>
      <c r="N1275" s="583" t="s">
        <v>658</v>
      </c>
    </row>
    <row r="1276" spans="1:15" ht="188.1" customHeight="1" thickBot="1">
      <c r="A1276" s="315" t="s">
        <v>418</v>
      </c>
      <c r="B1276" s="31" t="s">
        <v>211</v>
      </c>
      <c r="C1276" s="345" t="s">
        <v>2096</v>
      </c>
      <c r="D1276" s="442" t="s">
        <v>74</v>
      </c>
      <c r="E1276" s="32" t="s">
        <v>417</v>
      </c>
      <c r="F1276" s="345" t="s">
        <v>2104</v>
      </c>
      <c r="G1276" s="195" t="s">
        <v>1474</v>
      </c>
      <c r="H1276" s="32" t="s">
        <v>211</v>
      </c>
      <c r="I1276" s="442" t="s">
        <v>148</v>
      </c>
      <c r="J1276" s="442" t="s">
        <v>758</v>
      </c>
      <c r="K1276" s="32" t="s">
        <v>1806</v>
      </c>
      <c r="L1276" s="32" t="s">
        <v>759</v>
      </c>
      <c r="M1276" s="404" t="s">
        <v>1474</v>
      </c>
      <c r="N1276" s="404" t="s">
        <v>1474</v>
      </c>
    </row>
    <row r="1277" spans="1:15" ht="145.5" customHeight="1" thickBot="1">
      <c r="A1277" s="315" t="s">
        <v>419</v>
      </c>
      <c r="B1277" s="31" t="s">
        <v>211</v>
      </c>
      <c r="C1277" s="345" t="s">
        <v>2097</v>
      </c>
      <c r="D1277" s="442" t="s">
        <v>74</v>
      </c>
      <c r="E1277" s="32" t="s">
        <v>417</v>
      </c>
      <c r="F1277" s="345" t="s">
        <v>2104</v>
      </c>
      <c r="G1277" s="195" t="s">
        <v>1474</v>
      </c>
      <c r="H1277" s="32" t="s">
        <v>211</v>
      </c>
      <c r="I1277" s="442" t="s">
        <v>148</v>
      </c>
      <c r="J1277" s="442" t="s">
        <v>758</v>
      </c>
      <c r="K1277" s="32" t="s">
        <v>1806</v>
      </c>
      <c r="L1277" s="32" t="s">
        <v>759</v>
      </c>
      <c r="M1277" s="404" t="s">
        <v>1474</v>
      </c>
      <c r="N1277" s="404" t="s">
        <v>1474</v>
      </c>
    </row>
    <row r="1278" spans="1:15" ht="123.75" customHeight="1" thickBot="1">
      <c r="A1278" s="315" t="s">
        <v>420</v>
      </c>
      <c r="B1278" s="31" t="s">
        <v>211</v>
      </c>
      <c r="C1278" s="345" t="s">
        <v>2098</v>
      </c>
      <c r="D1278" s="442" t="s">
        <v>760</v>
      </c>
      <c r="E1278" s="32" t="s">
        <v>417</v>
      </c>
      <c r="F1278" s="345" t="s">
        <v>2104</v>
      </c>
      <c r="G1278" s="195" t="s">
        <v>1474</v>
      </c>
      <c r="H1278" s="32" t="s">
        <v>211</v>
      </c>
      <c r="I1278" s="442" t="s">
        <v>148</v>
      </c>
      <c r="J1278" s="442" t="s">
        <v>758</v>
      </c>
      <c r="K1278" s="32" t="s">
        <v>1806</v>
      </c>
      <c r="L1278" s="345" t="s">
        <v>2428</v>
      </c>
      <c r="M1278" s="404" t="s">
        <v>1474</v>
      </c>
      <c r="N1278" s="404" t="s">
        <v>1474</v>
      </c>
    </row>
    <row r="1279" spans="1:15" ht="229.5" customHeight="1" thickBot="1">
      <c r="A1279" s="316" t="s">
        <v>420</v>
      </c>
      <c r="B1279" s="162" t="s">
        <v>211</v>
      </c>
      <c r="C1279" s="163" t="s">
        <v>761</v>
      </c>
      <c r="D1279" s="446" t="s">
        <v>760</v>
      </c>
      <c r="E1279" s="163" t="s">
        <v>417</v>
      </c>
      <c r="F1279" s="163" t="s">
        <v>794</v>
      </c>
      <c r="G1279" s="192"/>
      <c r="H1279" s="347" t="s">
        <v>211</v>
      </c>
      <c r="I1279" s="446" t="s">
        <v>148</v>
      </c>
      <c r="J1279" s="446" t="s">
        <v>1067</v>
      </c>
      <c r="K1279" s="163"/>
      <c r="L1279" s="347"/>
      <c r="M1279" s="408"/>
      <c r="N1279" s="408" t="s">
        <v>658</v>
      </c>
    </row>
    <row r="1280" spans="1:15" s="28" customFormat="1" ht="193.5" customHeight="1" thickBot="1">
      <c r="A1280" s="315" t="s">
        <v>421</v>
      </c>
      <c r="B1280" s="31" t="s">
        <v>211</v>
      </c>
      <c r="C1280" s="345" t="s">
        <v>2099</v>
      </c>
      <c r="D1280" s="442" t="s">
        <v>760</v>
      </c>
      <c r="E1280" s="345" t="s">
        <v>417</v>
      </c>
      <c r="F1280" s="32" t="s">
        <v>796</v>
      </c>
      <c r="G1280" s="195" t="s">
        <v>1474</v>
      </c>
      <c r="H1280" s="32" t="s">
        <v>211</v>
      </c>
      <c r="I1280" s="442" t="s">
        <v>148</v>
      </c>
      <c r="J1280" s="442" t="s">
        <v>758</v>
      </c>
      <c r="K1280" s="32" t="s">
        <v>1806</v>
      </c>
      <c r="L1280" s="345" t="s">
        <v>759</v>
      </c>
      <c r="M1280" s="404" t="s">
        <v>1474</v>
      </c>
      <c r="N1280" s="404" t="s">
        <v>1474</v>
      </c>
      <c r="O1280" s="34"/>
    </row>
    <row r="1281" spans="1:15" s="28" customFormat="1" ht="136.5" customHeight="1" thickBot="1">
      <c r="A1281" s="316" t="s">
        <v>421</v>
      </c>
      <c r="B1281" s="162" t="s">
        <v>211</v>
      </c>
      <c r="C1281" s="347" t="s">
        <v>2100</v>
      </c>
      <c r="D1281" s="414" t="s">
        <v>760</v>
      </c>
      <c r="E1281" s="163" t="s">
        <v>417</v>
      </c>
      <c r="F1281" s="163" t="s">
        <v>796</v>
      </c>
      <c r="G1281" s="192" t="s">
        <v>1474</v>
      </c>
      <c r="H1281" s="163" t="s">
        <v>211</v>
      </c>
      <c r="I1281" s="414" t="s">
        <v>148</v>
      </c>
      <c r="J1281" s="446" t="s">
        <v>1067</v>
      </c>
      <c r="K1281" s="163" t="s">
        <v>1806</v>
      </c>
      <c r="L1281" s="163"/>
      <c r="M1281" s="408" t="s">
        <v>1474</v>
      </c>
      <c r="N1281" s="447" t="s">
        <v>2040</v>
      </c>
      <c r="O1281" s="34"/>
    </row>
    <row r="1282" spans="1:15" s="28" customFormat="1" ht="156" customHeight="1" thickBot="1">
      <c r="A1282" s="315" t="s">
        <v>422</v>
      </c>
      <c r="B1282" s="31" t="s">
        <v>211</v>
      </c>
      <c r="C1282" s="345" t="s">
        <v>2101</v>
      </c>
      <c r="D1282" s="442" t="s">
        <v>760</v>
      </c>
      <c r="E1282" s="32" t="s">
        <v>417</v>
      </c>
      <c r="F1282" s="32" t="s">
        <v>795</v>
      </c>
      <c r="G1282" s="195" t="s">
        <v>1474</v>
      </c>
      <c r="H1282" s="32" t="s">
        <v>211</v>
      </c>
      <c r="I1282" s="445" t="s">
        <v>660</v>
      </c>
      <c r="J1282" s="442" t="s">
        <v>758</v>
      </c>
      <c r="K1282" s="32" t="s">
        <v>1806</v>
      </c>
      <c r="L1282" s="345" t="s">
        <v>2428</v>
      </c>
      <c r="M1282" s="409" t="s">
        <v>1215</v>
      </c>
      <c r="N1282" s="416" t="s">
        <v>2590</v>
      </c>
      <c r="O1282" s="34"/>
    </row>
    <row r="1283" spans="1:15" s="28" customFormat="1" ht="112.5" customHeight="1" thickBot="1">
      <c r="A1283" s="511" t="s">
        <v>423</v>
      </c>
      <c r="B1283" s="540" t="s">
        <v>211</v>
      </c>
      <c r="C1283" s="345" t="s">
        <v>2102</v>
      </c>
      <c r="D1283" s="442" t="s">
        <v>760</v>
      </c>
      <c r="E1283" s="32" t="s">
        <v>417</v>
      </c>
      <c r="F1283" s="345" t="s">
        <v>2104</v>
      </c>
      <c r="G1283" s="195" t="s">
        <v>1474</v>
      </c>
      <c r="H1283" s="32" t="s">
        <v>211</v>
      </c>
      <c r="I1283" s="445" t="s">
        <v>660</v>
      </c>
      <c r="J1283" s="442" t="s">
        <v>758</v>
      </c>
      <c r="K1283" s="32" t="s">
        <v>1806</v>
      </c>
      <c r="L1283" s="32" t="s">
        <v>759</v>
      </c>
      <c r="M1283" s="404" t="s">
        <v>1474</v>
      </c>
      <c r="N1283" s="404" t="s">
        <v>1474</v>
      </c>
      <c r="O1283" s="34"/>
    </row>
    <row r="1284" spans="1:15" ht="117" customHeight="1" thickBot="1">
      <c r="A1284" s="511" t="s">
        <v>424</v>
      </c>
      <c r="B1284" s="540" t="s">
        <v>211</v>
      </c>
      <c r="C1284" s="591" t="s">
        <v>2103</v>
      </c>
      <c r="D1284" s="522" t="s">
        <v>760</v>
      </c>
      <c r="E1284" s="534" t="s">
        <v>417</v>
      </c>
      <c r="F1284" s="345" t="s">
        <v>2104</v>
      </c>
      <c r="G1284" s="229" t="s">
        <v>1474</v>
      </c>
      <c r="H1284" s="534" t="s">
        <v>211</v>
      </c>
      <c r="I1284" s="549" t="s">
        <v>660</v>
      </c>
      <c r="J1284" s="522" t="s">
        <v>758</v>
      </c>
      <c r="K1284" s="534" t="s">
        <v>1806</v>
      </c>
      <c r="L1284" s="591" t="s">
        <v>2428</v>
      </c>
      <c r="M1284" s="403" t="s">
        <v>1474</v>
      </c>
      <c r="N1284" s="403" t="s">
        <v>1474</v>
      </c>
    </row>
    <row r="1285" spans="1:15" ht="62.25" customHeight="1" thickBot="1">
      <c r="A1285" s="315" t="s">
        <v>1091</v>
      </c>
      <c r="B1285" s="31" t="s">
        <v>211</v>
      </c>
      <c r="C1285" s="384" t="s">
        <v>1092</v>
      </c>
      <c r="D1285" s="442" t="s">
        <v>1095</v>
      </c>
      <c r="E1285" s="213" t="s">
        <v>312</v>
      </c>
      <c r="F1285" s="32" t="s">
        <v>797</v>
      </c>
      <c r="G1285" s="214" t="s">
        <v>1474</v>
      </c>
      <c r="H1285" s="32" t="s">
        <v>211</v>
      </c>
      <c r="I1285" s="455" t="s">
        <v>148</v>
      </c>
      <c r="J1285" s="442" t="s">
        <v>1093</v>
      </c>
      <c r="K1285" s="32" t="s">
        <v>1806</v>
      </c>
      <c r="L1285" s="213" t="s">
        <v>1094</v>
      </c>
      <c r="M1285" s="407" t="s">
        <v>1474</v>
      </c>
      <c r="N1285" s="407" t="s">
        <v>1474</v>
      </c>
    </row>
    <row r="1286" spans="1:15" ht="62.25" customHeight="1" thickBot="1">
      <c r="A1286" s="315" t="s">
        <v>1096</v>
      </c>
      <c r="B1286" s="31" t="s">
        <v>211</v>
      </c>
      <c r="C1286" s="383" t="s">
        <v>2093</v>
      </c>
      <c r="D1286" s="522" t="s">
        <v>1095</v>
      </c>
      <c r="E1286" s="215" t="s">
        <v>312</v>
      </c>
      <c r="F1286" s="534" t="s">
        <v>797</v>
      </c>
      <c r="G1286" s="216" t="s">
        <v>1474</v>
      </c>
      <c r="H1286" s="534" t="s">
        <v>211</v>
      </c>
      <c r="I1286" s="456" t="s">
        <v>148</v>
      </c>
      <c r="J1286" s="522" t="s">
        <v>1093</v>
      </c>
      <c r="K1286" s="534" t="s">
        <v>1806</v>
      </c>
      <c r="L1286" s="215" t="s">
        <v>1094</v>
      </c>
      <c r="M1286" s="583" t="s">
        <v>1474</v>
      </c>
      <c r="N1286" s="583" t="s">
        <v>1474</v>
      </c>
    </row>
    <row r="1287" spans="1:15" ht="103.5" customHeight="1" thickBot="1">
      <c r="A1287" s="315" t="s">
        <v>61</v>
      </c>
      <c r="B1287" s="31" t="s">
        <v>294</v>
      </c>
      <c r="C1287" s="32" t="s">
        <v>763</v>
      </c>
      <c r="D1287" s="442" t="s">
        <v>63</v>
      </c>
      <c r="E1287" s="29" t="s">
        <v>296</v>
      </c>
      <c r="F1287" s="32" t="s">
        <v>797</v>
      </c>
      <c r="G1287" s="195" t="s">
        <v>1474</v>
      </c>
      <c r="H1287" s="177" t="s">
        <v>661</v>
      </c>
      <c r="I1287" s="442" t="s">
        <v>148</v>
      </c>
      <c r="J1287" s="442" t="s">
        <v>460</v>
      </c>
      <c r="K1287" s="32" t="s">
        <v>1806</v>
      </c>
      <c r="L1287" s="32" t="s">
        <v>461</v>
      </c>
      <c r="M1287" s="404" t="s">
        <v>1474</v>
      </c>
      <c r="N1287" s="404" t="s">
        <v>1474</v>
      </c>
    </row>
    <row r="1288" spans="1:15" ht="115.5" customHeight="1" thickBot="1">
      <c r="A1288" s="314" t="s">
        <v>61</v>
      </c>
      <c r="B1288" s="169" t="s">
        <v>294</v>
      </c>
      <c r="C1288" s="170" t="s">
        <v>62</v>
      </c>
      <c r="D1288" s="451" t="s">
        <v>63</v>
      </c>
      <c r="E1288" s="170" t="s">
        <v>296</v>
      </c>
      <c r="F1288" s="191" t="s">
        <v>1474</v>
      </c>
      <c r="G1288" s="191" t="s">
        <v>1474</v>
      </c>
      <c r="H1288" s="178" t="s">
        <v>661</v>
      </c>
      <c r="I1288" s="410" t="s">
        <v>1474</v>
      </c>
      <c r="J1288" s="451" t="s">
        <v>60</v>
      </c>
      <c r="K1288" s="191" t="s">
        <v>1806</v>
      </c>
      <c r="L1288" s="191" t="s">
        <v>1474</v>
      </c>
      <c r="M1288" s="410" t="s">
        <v>1474</v>
      </c>
      <c r="N1288" s="410" t="s">
        <v>1474</v>
      </c>
    </row>
    <row r="1289" spans="1:15" ht="53.25" customHeight="1">
      <c r="A1289" s="792" t="s">
        <v>64</v>
      </c>
      <c r="B1289" s="1069" t="s">
        <v>375</v>
      </c>
      <c r="C1289" s="817" t="s">
        <v>612</v>
      </c>
      <c r="D1289" s="1073" t="s">
        <v>613</v>
      </c>
      <c r="E1289" s="817" t="s">
        <v>376</v>
      </c>
      <c r="F1289" s="564" t="s">
        <v>717</v>
      </c>
      <c r="G1289" s="564" t="s">
        <v>693</v>
      </c>
      <c r="H1289" s="564" t="s">
        <v>625</v>
      </c>
      <c r="I1289" s="1075" t="s">
        <v>1474</v>
      </c>
      <c r="J1289" s="1073" t="s">
        <v>59</v>
      </c>
      <c r="K1289" s="1076" t="s">
        <v>1805</v>
      </c>
      <c r="L1289" s="1076" t="s">
        <v>1474</v>
      </c>
      <c r="M1289" s="1075" t="s">
        <v>1474</v>
      </c>
      <c r="N1289" s="1075"/>
    </row>
    <row r="1290" spans="1:15" ht="55.5" customHeight="1">
      <c r="A1290" s="792" t="str">
        <f t="shared" ref="A1290:A1291" si="1247">A1289</f>
        <v>G0176</v>
      </c>
      <c r="B1290" s="1069" t="str">
        <f t="shared" ref="B1290:B1291" si="1248">B1289</f>
        <v>Specialty Services
(Children’s Waiver and Waiver for Children with Serious Emotional Disturbance Only)</v>
      </c>
      <c r="C1290" s="1071" t="str">
        <f t="shared" ref="C1290:C1291" si="1249">C1289</f>
        <v>Opps/Php;Activity Therapy
Activity Therapy (music, recreation or art), per session, 45 minutes or more</v>
      </c>
      <c r="D1290" s="1073" t="str">
        <f t="shared" ref="D1290:D1291" si="1250">D1289</f>
        <v>SEDW: 12 Sessions per Month
Child Waiver: 4 Sessions per Month per Type (music, recreation, art therapy) regardless of the number of weeks in a month.</v>
      </c>
      <c r="E1290" s="1071" t="str">
        <f t="shared" ref="E1290:E1291" si="1251">E1289</f>
        <v>Music therapy: board certified (MT-BC) National Music Therapy Registry (NMTR)
Recreation therapy: Certified by the National Council for Therapeutic Recreation Certification (NCTRC)
Art: Board certified (ATR-BC) Art Therapy Credentials Board, Inc. (ATCB)</v>
      </c>
      <c r="F1290" s="565" t="s">
        <v>718</v>
      </c>
      <c r="G1290" s="565" t="s">
        <v>693</v>
      </c>
      <c r="H1290" s="565" t="s">
        <v>625</v>
      </c>
      <c r="I1290" s="1073" t="str">
        <f t="shared" ref="I1290:I1291" si="1252">I1289</f>
        <v xml:space="preserve"> </v>
      </c>
      <c r="J1290" s="1073" t="str">
        <f t="shared" ref="J1290:J1291" si="1253">J1289</f>
        <v>SEDW &amp; Child Waiver</v>
      </c>
      <c r="K1290" s="1071" t="s">
        <v>1805</v>
      </c>
      <c r="L1290" s="1071" t="s">
        <v>1474</v>
      </c>
      <c r="M1290" s="1073" t="str">
        <f t="shared" ref="M1290:M1291" si="1254">M1289</f>
        <v xml:space="preserve"> </v>
      </c>
      <c r="N1290" s="1073"/>
    </row>
    <row r="1291" spans="1:15" ht="96" customHeight="1" thickBot="1">
      <c r="A1291" s="793" t="str">
        <f t="shared" si="1247"/>
        <v>G0176</v>
      </c>
      <c r="B1291" s="1070" t="str">
        <f t="shared" si="1248"/>
        <v>Specialty Services
(Children’s Waiver and Waiver for Children with Serious Emotional Disturbance Only)</v>
      </c>
      <c r="C1291" s="1072" t="str">
        <f t="shared" si="1249"/>
        <v>Opps/Php;Activity Therapy
Activity Therapy (music, recreation or art), per session, 45 minutes or more</v>
      </c>
      <c r="D1291" s="1074" t="str">
        <f t="shared" si="1250"/>
        <v>SEDW: 12 Sessions per Month
Child Waiver: 4 Sessions per Month per Type (music, recreation, art therapy) regardless of the number of weeks in a month.</v>
      </c>
      <c r="E1291" s="1072" t="str">
        <f t="shared" si="1251"/>
        <v>Music therapy: board certified (MT-BC) National Music Therapy Registry (NMTR)
Recreation therapy: Certified by the National Council for Therapeutic Recreation Certification (NCTRC)
Art: Board certified (ATR-BC) Art Therapy Credentials Board, Inc. (ATCB)</v>
      </c>
      <c r="F1291" s="588" t="s">
        <v>719</v>
      </c>
      <c r="G1291" s="588" t="s">
        <v>694</v>
      </c>
      <c r="H1291" s="588" t="s">
        <v>625</v>
      </c>
      <c r="I1291" s="1074" t="str">
        <f t="shared" si="1252"/>
        <v xml:space="preserve"> </v>
      </c>
      <c r="J1291" s="1074" t="str">
        <f t="shared" si="1253"/>
        <v>SEDW &amp; Child Waiver</v>
      </c>
      <c r="K1291" s="1072" t="s">
        <v>1805</v>
      </c>
      <c r="L1291" s="1072" t="s">
        <v>1474</v>
      </c>
      <c r="M1291" s="1074" t="str">
        <f t="shared" si="1254"/>
        <v xml:space="preserve"> </v>
      </c>
      <c r="N1291" s="1074"/>
    </row>
    <row r="1292" spans="1:15" ht="29.1" customHeight="1">
      <c r="A1292" s="721" t="s">
        <v>300</v>
      </c>
      <c r="B1292" s="723" t="s">
        <v>298</v>
      </c>
      <c r="C1292" s="650" t="s">
        <v>474</v>
      </c>
      <c r="D1292" s="661" t="s">
        <v>472</v>
      </c>
      <c r="E1292" s="650" t="s">
        <v>301</v>
      </c>
      <c r="F1292" s="519" t="s">
        <v>145</v>
      </c>
      <c r="G1292" s="519" t="s">
        <v>701</v>
      </c>
      <c r="H1292" s="519" t="s">
        <v>1825</v>
      </c>
      <c r="I1292" s="661" t="s">
        <v>148</v>
      </c>
      <c r="J1292" s="661" t="s">
        <v>473</v>
      </c>
      <c r="K1292" s="650" t="s">
        <v>1805</v>
      </c>
      <c r="L1292" s="650" t="s">
        <v>1779</v>
      </c>
      <c r="M1292" s="651" t="s">
        <v>1808</v>
      </c>
      <c r="N1292" s="651" t="s">
        <v>2604</v>
      </c>
    </row>
    <row r="1293" spans="1:15" ht="29.1" customHeight="1">
      <c r="A1293" s="696" t="str">
        <f t="shared" ref="A1293:A1310" si="1255">A1292</f>
        <v>G0177</v>
      </c>
      <c r="B1293" s="724" t="str">
        <f t="shared" ref="B1293:B1310" si="1256">B1292</f>
        <v>Family Training</v>
      </c>
      <c r="C1293" s="637" t="str">
        <f t="shared" ref="C1293:C1310" si="1257">C1292</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93" s="652" t="str">
        <f t="shared" ref="D1293:D1310" si="1258">D1292</f>
        <v>G0177 = session at least 45 min
DT:
G0177=1/day</v>
      </c>
      <c r="E1293" s="637" t="str">
        <f t="shared" ref="E1293:E1310" si="1259">E1292</f>
        <v>Mental Health Professional or Qualified Mental Health Professional trained in the Michigan Family Psychoeducation curriculum and supervised by a Mental Health Professional.</v>
      </c>
      <c r="F1293" s="551" t="s">
        <v>577</v>
      </c>
      <c r="G1293" s="551" t="s">
        <v>692</v>
      </c>
      <c r="H1293" s="551" t="s">
        <v>1825</v>
      </c>
      <c r="I1293" s="652" t="str">
        <f t="shared" ref="I1293:I1310" si="1260">I1292</f>
        <v>Line
Professional</v>
      </c>
      <c r="J1293" s="652" t="str">
        <f t="shared" ref="J1293:J1310" si="1261">J1292</f>
        <v>Healthy Michigan, 1115/(i)SPA</v>
      </c>
      <c r="K1293" s="637" t="s">
        <v>1805</v>
      </c>
      <c r="L1293" s="637" t="str">
        <f t="shared" ref="L1293:L1310" si="1262">L1292</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93" s="655" t="str">
        <f t="shared" ref="M1293:M1310" si="1263">M1292</f>
        <v>UN - Two patients served
UP - Three patients served
UQ - Four patients served
UR - Five patients served
US - Six or more patients served
Y4 - SAMHSA approved EBP for Co-occurring disorders</v>
      </c>
      <c r="N1293" s="652" t="str">
        <f t="shared" ref="N1293:N1310" si="1264">N1292</f>
        <v xml:space="preserve">HH - Integrated Mental Health and Substance Abuse
HS -  Family/couple without client present
</v>
      </c>
    </row>
    <row r="1294" spans="1:15" ht="29.1" customHeight="1">
      <c r="A1294" s="696" t="str">
        <f t="shared" si="1255"/>
        <v>G0177</v>
      </c>
      <c r="B1294" s="724" t="str">
        <f t="shared" si="1256"/>
        <v>Family Training</v>
      </c>
      <c r="C1294"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94" s="652" t="str">
        <f t="shared" si="1258"/>
        <v>G0177 = session at least 45 min
DT:
G0177=1/day</v>
      </c>
      <c r="E1294" s="637" t="str">
        <f t="shared" si="1259"/>
        <v>Mental Health Professional or Qualified Mental Health Professional trained in the Michigan Family Psychoeducation curriculum and supervised by a Mental Health Professional.</v>
      </c>
      <c r="F1294" s="551" t="s">
        <v>134</v>
      </c>
      <c r="G1294" s="551" t="s">
        <v>698</v>
      </c>
      <c r="H1294" s="551" t="s">
        <v>625</v>
      </c>
      <c r="I1294" s="652" t="str">
        <f t="shared" si="1260"/>
        <v>Line
Professional</v>
      </c>
      <c r="J1294" s="652" t="str">
        <f t="shared" si="1261"/>
        <v>Healthy Michigan, 1115/(i)SPA</v>
      </c>
      <c r="K1294" s="637" t="s">
        <v>1805</v>
      </c>
      <c r="L1294"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94" s="655" t="str">
        <f t="shared" si="1263"/>
        <v>UN - Two patients served
UP - Three patients served
UQ - Four patients served
UR - Five patients served
US - Six or more patients served
Y4 - SAMHSA approved EBP for Co-occurring disorders</v>
      </c>
      <c r="N1294" s="652" t="str">
        <f t="shared" si="1264"/>
        <v xml:space="preserve">HH - Integrated Mental Health and Substance Abuse
HS -  Family/couple without client present
</v>
      </c>
    </row>
    <row r="1295" spans="1:15" ht="29.1" customHeight="1">
      <c r="A1295" s="696" t="str">
        <f t="shared" si="1255"/>
        <v>G0177</v>
      </c>
      <c r="B1295" s="724" t="str">
        <f t="shared" si="1256"/>
        <v>Family Training</v>
      </c>
      <c r="C1295"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95" s="652" t="str">
        <f t="shared" si="1258"/>
        <v>G0177 = session at least 45 min
DT:
G0177=1/day</v>
      </c>
      <c r="E1295" s="637" t="str">
        <f t="shared" si="1259"/>
        <v>Mental Health Professional or Qualified Mental Health Professional trained in the Michigan Family Psychoeducation curriculum and supervised by a Mental Health Professional.</v>
      </c>
      <c r="F1295" s="551" t="s">
        <v>588</v>
      </c>
      <c r="G1295" s="551" t="s">
        <v>693</v>
      </c>
      <c r="H1295" s="551" t="s">
        <v>625</v>
      </c>
      <c r="I1295" s="652" t="str">
        <f t="shared" si="1260"/>
        <v>Line
Professional</v>
      </c>
      <c r="J1295" s="652" t="str">
        <f t="shared" si="1261"/>
        <v>Healthy Michigan, 1115/(i)SPA</v>
      </c>
      <c r="K1295" s="637" t="s">
        <v>1805</v>
      </c>
      <c r="L1295"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95" s="655" t="str">
        <f t="shared" si="1263"/>
        <v>UN - Two patients served
UP - Three patients served
UQ - Four patients served
UR - Five patients served
US - Six or more patients served
Y4 - SAMHSA approved EBP for Co-occurring disorders</v>
      </c>
      <c r="N1295" s="652" t="str">
        <f t="shared" si="1264"/>
        <v xml:space="preserve">HH - Integrated Mental Health and Substance Abuse
HS -  Family/couple without client present
</v>
      </c>
    </row>
    <row r="1296" spans="1:15" ht="29.1" customHeight="1">
      <c r="A1296" s="696" t="str">
        <f t="shared" si="1255"/>
        <v>G0177</v>
      </c>
      <c r="B1296" s="724" t="str">
        <f t="shared" si="1256"/>
        <v>Family Training</v>
      </c>
      <c r="C1296"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96" s="652" t="str">
        <f t="shared" si="1258"/>
        <v>G0177 = session at least 45 min
DT:
G0177=1/day</v>
      </c>
      <c r="E1296" s="637" t="str">
        <f t="shared" si="1259"/>
        <v>Mental Health Professional or Qualified Mental Health Professional trained in the Michigan Family Psychoeducation curriculum and supervised by a Mental Health Professional.</v>
      </c>
      <c r="F1296" s="551" t="s">
        <v>592</v>
      </c>
      <c r="G1296" s="551" t="s">
        <v>693</v>
      </c>
      <c r="H1296" s="551" t="s">
        <v>625</v>
      </c>
      <c r="I1296" s="652" t="str">
        <f t="shared" si="1260"/>
        <v>Line
Professional</v>
      </c>
      <c r="J1296" s="652" t="str">
        <f t="shared" si="1261"/>
        <v>Healthy Michigan, 1115/(i)SPA</v>
      </c>
      <c r="K1296" s="637" t="s">
        <v>1805</v>
      </c>
      <c r="L1296"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96" s="655" t="str">
        <f t="shared" si="1263"/>
        <v>UN - Two patients served
UP - Three patients served
UQ - Four patients served
UR - Five patients served
US - Six or more patients served
Y4 - SAMHSA approved EBP for Co-occurring disorders</v>
      </c>
      <c r="N1296" s="652" t="str">
        <f t="shared" si="1264"/>
        <v xml:space="preserve">HH - Integrated Mental Health and Substance Abuse
HS -  Family/couple without client present
</v>
      </c>
    </row>
    <row r="1297" spans="1:14" ht="29.1" customHeight="1">
      <c r="A1297" s="696" t="str">
        <f t="shared" ref="A1297:A1298" si="1265">A1296</f>
        <v>G0177</v>
      </c>
      <c r="B1297" s="724" t="str">
        <f t="shared" ref="B1297:B1298" si="1266">B1296</f>
        <v>Family Training</v>
      </c>
      <c r="C1297" s="637" t="str">
        <f t="shared" ref="C1297:C1298" si="1267">C1296</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97" s="652" t="str">
        <f t="shared" ref="D1297:D1298" si="1268">D1296</f>
        <v>G0177 = session at least 45 min
DT:
G0177=1/day</v>
      </c>
      <c r="E1297" s="637" t="str">
        <f t="shared" ref="E1297:E1298" si="1269">E1296</f>
        <v>Mental Health Professional or Qualified Mental Health Professional trained in the Michigan Family Psychoeducation curriculum and supervised by a Mental Health Professional.</v>
      </c>
      <c r="F1297" s="551" t="s">
        <v>592</v>
      </c>
      <c r="G1297" s="551" t="s">
        <v>697</v>
      </c>
      <c r="H1297" s="551" t="s">
        <v>625</v>
      </c>
      <c r="I1297" s="652" t="str">
        <f t="shared" ref="I1297:I1298" si="1270">I1296</f>
        <v>Line
Professional</v>
      </c>
      <c r="J1297" s="652" t="str">
        <f t="shared" ref="J1297:J1298" si="1271">J1296</f>
        <v>Healthy Michigan, 1115/(i)SPA</v>
      </c>
      <c r="K1297" s="637" t="str">
        <f t="shared" ref="K1297:K1298" si="1272">K1296</f>
        <v>CCBHC Reporting Service</v>
      </c>
      <c r="L1297"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97" s="655" t="str">
        <f t="shared" si="1263"/>
        <v>UN - Two patients served
UP - Three patients served
UQ - Four patients served
UR - Five patients served
US - Six or more patients served
Y4 - SAMHSA approved EBP for Co-occurring disorders</v>
      </c>
      <c r="N1297" s="652" t="str">
        <f t="shared" si="1264"/>
        <v xml:space="preserve">HH - Integrated Mental Health and Substance Abuse
HS -  Family/couple without client present
</v>
      </c>
    </row>
    <row r="1298" spans="1:14" ht="29.1" customHeight="1">
      <c r="A1298" s="696" t="str">
        <f t="shared" si="1265"/>
        <v>G0177</v>
      </c>
      <c r="B1298" s="724" t="str">
        <f t="shared" si="1266"/>
        <v>Family Training</v>
      </c>
      <c r="C1298" s="637" t="str">
        <f t="shared" si="126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98" s="652" t="str">
        <f t="shared" si="1268"/>
        <v>G0177 = session at least 45 min
DT:
G0177=1/day</v>
      </c>
      <c r="E1298" s="637" t="str">
        <f t="shared" si="1269"/>
        <v>Mental Health Professional or Qualified Mental Health Professional trained in the Michigan Family Psychoeducation curriculum and supervised by a Mental Health Professional.</v>
      </c>
      <c r="F1298" s="551" t="s">
        <v>591</v>
      </c>
      <c r="G1298" s="551" t="s">
        <v>697</v>
      </c>
      <c r="H1298" s="551" t="s">
        <v>625</v>
      </c>
      <c r="I1298" s="652" t="str">
        <f t="shared" si="1270"/>
        <v>Line
Professional</v>
      </c>
      <c r="J1298" s="652" t="str">
        <f t="shared" si="1271"/>
        <v>Healthy Michigan, 1115/(i)SPA</v>
      </c>
      <c r="K1298" s="637" t="str">
        <f t="shared" si="1272"/>
        <v>CCBHC Reporting Service</v>
      </c>
      <c r="L1298"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98" s="655" t="str">
        <f t="shared" si="1263"/>
        <v>UN - Two patients served
UP - Three patients served
UQ - Four patients served
UR - Five patients served
US - Six or more patients served
Y4 - SAMHSA approved EBP for Co-occurring disorders</v>
      </c>
      <c r="N1298" s="652" t="str">
        <f t="shared" si="1264"/>
        <v xml:space="preserve">HH - Integrated Mental Health and Substance Abuse
HS -  Family/couple without client present
</v>
      </c>
    </row>
    <row r="1299" spans="1:14" ht="29.1" customHeight="1">
      <c r="A1299" s="696" t="str">
        <f>A1296</f>
        <v>G0177</v>
      </c>
      <c r="B1299" s="724" t="str">
        <f>B1296</f>
        <v>Family Training</v>
      </c>
      <c r="C1299" s="637" t="str">
        <f>C1296</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99" s="652" t="str">
        <f>D1296</f>
        <v>G0177 = session at least 45 min
DT:
G0177=1/day</v>
      </c>
      <c r="E1299" s="637" t="str">
        <f>E1296</f>
        <v>Mental Health Professional or Qualified Mental Health Professional trained in the Michigan Family Psychoeducation curriculum and supervised by a Mental Health Professional.</v>
      </c>
      <c r="F1299" s="551" t="s">
        <v>591</v>
      </c>
      <c r="G1299" s="551" t="s">
        <v>693</v>
      </c>
      <c r="H1299" s="551" t="s">
        <v>625</v>
      </c>
      <c r="I1299" s="652" t="str">
        <f>I1296</f>
        <v>Line
Professional</v>
      </c>
      <c r="J1299" s="652" t="str">
        <f>J1296</f>
        <v>Healthy Michigan, 1115/(i)SPA</v>
      </c>
      <c r="K1299" s="637" t="s">
        <v>1805</v>
      </c>
      <c r="L1299"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99" s="655" t="str">
        <f t="shared" si="1263"/>
        <v>UN - Two patients served
UP - Three patients served
UQ - Four patients served
UR - Five patients served
US - Six or more patients served
Y4 - SAMHSA approved EBP for Co-occurring disorders</v>
      </c>
      <c r="N1299" s="652" t="str">
        <f t="shared" si="1264"/>
        <v xml:space="preserve">HH - Integrated Mental Health and Substance Abuse
HS -  Family/couple without client present
</v>
      </c>
    </row>
    <row r="1300" spans="1:14" ht="29.1" customHeight="1">
      <c r="A1300" s="696" t="str">
        <f t="shared" si="1255"/>
        <v>G0177</v>
      </c>
      <c r="B1300" s="724" t="str">
        <f t="shared" si="1256"/>
        <v>Family Training</v>
      </c>
      <c r="C1300"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0" s="652" t="str">
        <f t="shared" si="1258"/>
        <v>G0177 = session at least 45 min
DT:
G0177=1/day</v>
      </c>
      <c r="E1300" s="637" t="str">
        <f t="shared" si="1259"/>
        <v>Mental Health Professional or Qualified Mental Health Professional trained in the Michigan Family Psychoeducation curriculum and supervised by a Mental Health Professional.</v>
      </c>
      <c r="F1300" s="515" t="s">
        <v>586</v>
      </c>
      <c r="G1300" s="515" t="s">
        <v>724</v>
      </c>
      <c r="H1300" s="515" t="s">
        <v>625</v>
      </c>
      <c r="I1300" s="652" t="str">
        <f t="shared" si="1260"/>
        <v>Line
Professional</v>
      </c>
      <c r="J1300" s="652" t="str">
        <f t="shared" si="1261"/>
        <v>Healthy Michigan, 1115/(i)SPA</v>
      </c>
      <c r="K1300" s="637" t="s">
        <v>1805</v>
      </c>
      <c r="L1300"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0" s="655" t="str">
        <f t="shared" si="1263"/>
        <v>UN - Two patients served
UP - Three patients served
UQ - Four patients served
UR - Five patients served
US - Six or more patients served
Y4 - SAMHSA approved EBP for Co-occurring disorders</v>
      </c>
      <c r="N1300" s="652" t="str">
        <f t="shared" si="1264"/>
        <v xml:space="preserve">HH - Integrated Mental Health and Substance Abuse
HS -  Family/couple without client present
</v>
      </c>
    </row>
    <row r="1301" spans="1:14" ht="29.1" customHeight="1">
      <c r="A1301" s="696" t="str">
        <f t="shared" si="1255"/>
        <v>G0177</v>
      </c>
      <c r="B1301" s="724" t="str">
        <f t="shared" si="1256"/>
        <v>Family Training</v>
      </c>
      <c r="C1301"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1" s="652" t="str">
        <f t="shared" si="1258"/>
        <v>G0177 = session at least 45 min
DT:
G0177=1/day</v>
      </c>
      <c r="E1301" s="637" t="str">
        <f t="shared" si="1259"/>
        <v>Mental Health Professional or Qualified Mental Health Professional trained in the Michigan Family Psychoeducation curriculum and supervised by a Mental Health Professional.</v>
      </c>
      <c r="F1301" s="515" t="s">
        <v>717</v>
      </c>
      <c r="G1301" s="515" t="s">
        <v>725</v>
      </c>
      <c r="H1301" s="515" t="s">
        <v>625</v>
      </c>
      <c r="I1301" s="652" t="str">
        <f t="shared" si="1260"/>
        <v>Line
Professional</v>
      </c>
      <c r="J1301" s="652" t="str">
        <f t="shared" si="1261"/>
        <v>Healthy Michigan, 1115/(i)SPA</v>
      </c>
      <c r="K1301" s="637" t="s">
        <v>1805</v>
      </c>
      <c r="L1301"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1" s="655" t="str">
        <f t="shared" si="1263"/>
        <v>UN - Two patients served
UP - Three patients served
UQ - Four patients served
UR - Five patients served
US - Six or more patients served
Y4 - SAMHSA approved EBP for Co-occurring disorders</v>
      </c>
      <c r="N1301" s="652" t="str">
        <f t="shared" si="1264"/>
        <v xml:space="preserve">HH - Integrated Mental Health and Substance Abuse
HS -  Family/couple without client present
</v>
      </c>
    </row>
    <row r="1302" spans="1:14" ht="29.1" customHeight="1">
      <c r="A1302" s="696" t="str">
        <f t="shared" si="1255"/>
        <v>G0177</v>
      </c>
      <c r="B1302" s="724" t="str">
        <f t="shared" si="1256"/>
        <v>Family Training</v>
      </c>
      <c r="C1302"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2" s="652" t="str">
        <f t="shared" si="1258"/>
        <v>G0177 = session at least 45 min
DT:
G0177=1/day</v>
      </c>
      <c r="E1302" s="637" t="str">
        <f t="shared" si="1259"/>
        <v>Mental Health Professional or Qualified Mental Health Professional trained in the Michigan Family Psychoeducation curriculum and supervised by a Mental Health Professional.</v>
      </c>
      <c r="F1302" s="348" t="s">
        <v>2137</v>
      </c>
      <c r="G1302" s="515" t="s">
        <v>693</v>
      </c>
      <c r="H1302" s="515" t="s">
        <v>625</v>
      </c>
      <c r="I1302" s="652" t="str">
        <f t="shared" si="1260"/>
        <v>Line
Professional</v>
      </c>
      <c r="J1302" s="652" t="str">
        <f t="shared" si="1261"/>
        <v>Healthy Michigan, 1115/(i)SPA</v>
      </c>
      <c r="K1302" s="637" t="s">
        <v>1805</v>
      </c>
      <c r="L1302"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2" s="655" t="str">
        <f t="shared" si="1263"/>
        <v>UN - Two patients served
UP - Three patients served
UQ - Four patients served
UR - Five patients served
US - Six or more patients served
Y4 - SAMHSA approved EBP for Co-occurring disorders</v>
      </c>
      <c r="N1302" s="652" t="str">
        <f t="shared" si="1264"/>
        <v xml:space="preserve">HH - Integrated Mental Health and Substance Abuse
HS -  Family/couple without client present
</v>
      </c>
    </row>
    <row r="1303" spans="1:14" ht="29.1" customHeight="1">
      <c r="A1303" s="696" t="str">
        <f t="shared" si="1255"/>
        <v>G0177</v>
      </c>
      <c r="B1303" s="724" t="str">
        <f t="shared" si="1256"/>
        <v>Family Training</v>
      </c>
      <c r="C1303"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3" s="652" t="str">
        <f t="shared" si="1258"/>
        <v>G0177 = session at least 45 min
DT:
G0177=1/day</v>
      </c>
      <c r="E1303" s="637" t="str">
        <f t="shared" si="1259"/>
        <v>Mental Health Professional or Qualified Mental Health Professional trained in the Michigan Family Psychoeducation curriculum and supervised by a Mental Health Professional.</v>
      </c>
      <c r="F1303" s="551" t="s">
        <v>715</v>
      </c>
      <c r="G1303" s="551" t="s">
        <v>697</v>
      </c>
      <c r="H1303" s="551" t="s">
        <v>625</v>
      </c>
      <c r="I1303" s="652" t="str">
        <f t="shared" si="1260"/>
        <v>Line
Professional</v>
      </c>
      <c r="J1303" s="652" t="str">
        <f t="shared" si="1261"/>
        <v>Healthy Michigan, 1115/(i)SPA</v>
      </c>
      <c r="K1303" s="637" t="s">
        <v>1805</v>
      </c>
      <c r="L1303"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3" s="655" t="str">
        <f t="shared" si="1263"/>
        <v>UN - Two patients served
UP - Three patients served
UQ - Four patients served
UR - Five patients served
US - Six or more patients served
Y4 - SAMHSA approved EBP for Co-occurring disorders</v>
      </c>
      <c r="N1303" s="652" t="str">
        <f t="shared" si="1264"/>
        <v xml:space="preserve">HH - Integrated Mental Health and Substance Abuse
HS -  Family/couple without client present
</v>
      </c>
    </row>
    <row r="1304" spans="1:14" ht="29.1" customHeight="1">
      <c r="A1304" s="696" t="str">
        <f t="shared" si="1255"/>
        <v>G0177</v>
      </c>
      <c r="B1304" s="724" t="str">
        <f t="shared" si="1256"/>
        <v>Family Training</v>
      </c>
      <c r="C1304"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4" s="652" t="str">
        <f t="shared" si="1258"/>
        <v>G0177 = session at least 45 min
DT:
G0177=1/day</v>
      </c>
      <c r="E1304" s="637" t="str">
        <f t="shared" si="1259"/>
        <v>Mental Health Professional or Qualified Mental Health Professional trained in the Michigan Family Psychoeducation curriculum and supervised by a Mental Health Professional.</v>
      </c>
      <c r="F1304" s="515" t="s">
        <v>594</v>
      </c>
      <c r="G1304" s="515" t="s">
        <v>723</v>
      </c>
      <c r="H1304" s="551" t="s">
        <v>625</v>
      </c>
      <c r="I1304" s="652" t="str">
        <f t="shared" si="1260"/>
        <v>Line
Professional</v>
      </c>
      <c r="J1304" s="652" t="str">
        <f t="shared" si="1261"/>
        <v>Healthy Michigan, 1115/(i)SPA</v>
      </c>
      <c r="K1304" s="637" t="s">
        <v>1805</v>
      </c>
      <c r="L1304"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4" s="655" t="str">
        <f t="shared" si="1263"/>
        <v>UN - Two patients served
UP - Three patients served
UQ - Four patients served
UR - Five patients served
US - Six or more patients served
Y4 - SAMHSA approved EBP for Co-occurring disorders</v>
      </c>
      <c r="N1304" s="652" t="str">
        <f t="shared" si="1264"/>
        <v xml:space="preserve">HH - Integrated Mental Health and Substance Abuse
HS -  Family/couple without client present
</v>
      </c>
    </row>
    <row r="1305" spans="1:14" ht="29.1" customHeight="1">
      <c r="A1305" s="696" t="str">
        <f t="shared" si="1255"/>
        <v>G0177</v>
      </c>
      <c r="B1305" s="724" t="str">
        <f t="shared" si="1256"/>
        <v>Family Training</v>
      </c>
      <c r="C1305"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5" s="652" t="str">
        <f t="shared" si="1258"/>
        <v>G0177 = session at least 45 min
DT:
G0177=1/day</v>
      </c>
      <c r="E1305" s="637" t="str">
        <f t="shared" si="1259"/>
        <v>Mental Health Professional or Qualified Mental Health Professional trained in the Michigan Family Psychoeducation curriculum and supervised by a Mental Health Professional.</v>
      </c>
      <c r="F1305" s="551" t="s">
        <v>141</v>
      </c>
      <c r="G1305" s="551" t="s">
        <v>697</v>
      </c>
      <c r="H1305" s="551" t="s">
        <v>625</v>
      </c>
      <c r="I1305" s="652" t="str">
        <f t="shared" si="1260"/>
        <v>Line
Professional</v>
      </c>
      <c r="J1305" s="652" t="str">
        <f t="shared" si="1261"/>
        <v>Healthy Michigan, 1115/(i)SPA</v>
      </c>
      <c r="K1305" s="637" t="s">
        <v>1805</v>
      </c>
      <c r="L1305"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5" s="655" t="str">
        <f t="shared" si="1263"/>
        <v>UN - Two patients served
UP - Three patients served
UQ - Four patients served
UR - Five patients served
US - Six or more patients served
Y4 - SAMHSA approved EBP for Co-occurring disorders</v>
      </c>
      <c r="N1305" s="652" t="str">
        <f t="shared" si="1264"/>
        <v xml:space="preserve">HH - Integrated Mental Health and Substance Abuse
HS -  Family/couple without client present
</v>
      </c>
    </row>
    <row r="1306" spans="1:14" ht="29.1" customHeight="1">
      <c r="A1306" s="696" t="str">
        <f t="shared" si="1255"/>
        <v>G0177</v>
      </c>
      <c r="B1306" s="724" t="str">
        <f t="shared" si="1256"/>
        <v>Family Training</v>
      </c>
      <c r="C1306"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6" s="652" t="str">
        <f t="shared" si="1258"/>
        <v>G0177 = session at least 45 min
DT:
G0177=1/day</v>
      </c>
      <c r="E1306" s="637" t="str">
        <f t="shared" si="1259"/>
        <v>Mental Health Professional or Qualified Mental Health Professional trained in the Michigan Family Psychoeducation curriculum and supervised by a Mental Health Professional.</v>
      </c>
      <c r="F1306" s="204" t="s">
        <v>143</v>
      </c>
      <c r="G1306" s="551" t="s">
        <v>697</v>
      </c>
      <c r="H1306" s="551" t="s">
        <v>625</v>
      </c>
      <c r="I1306" s="652" t="str">
        <f t="shared" si="1260"/>
        <v>Line
Professional</v>
      </c>
      <c r="J1306" s="652" t="str">
        <f t="shared" si="1261"/>
        <v>Healthy Michigan, 1115/(i)SPA</v>
      </c>
      <c r="K1306" s="637" t="s">
        <v>1805</v>
      </c>
      <c r="L1306"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6" s="655" t="str">
        <f t="shared" si="1263"/>
        <v>UN - Two patients served
UP - Three patients served
UQ - Four patients served
UR - Five patients served
US - Six or more patients served
Y4 - SAMHSA approved EBP for Co-occurring disorders</v>
      </c>
      <c r="N1306" s="652" t="str">
        <f t="shared" si="1264"/>
        <v xml:space="preserve">HH - Integrated Mental Health and Substance Abuse
HS -  Family/couple without client present
</v>
      </c>
    </row>
    <row r="1307" spans="1:14" ht="29.1" customHeight="1">
      <c r="A1307" s="696" t="str">
        <f t="shared" si="1255"/>
        <v>G0177</v>
      </c>
      <c r="B1307" s="724" t="str">
        <f t="shared" si="1256"/>
        <v>Family Training</v>
      </c>
      <c r="C1307"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7" s="652" t="str">
        <f t="shared" si="1258"/>
        <v>G0177 = session at least 45 min
DT:
G0177=1/day</v>
      </c>
      <c r="E1307" s="637" t="str">
        <f t="shared" si="1259"/>
        <v>Mental Health Professional or Qualified Mental Health Professional trained in the Michigan Family Psychoeducation curriculum and supervised by a Mental Health Professional.</v>
      </c>
      <c r="F1307" s="204" t="s">
        <v>144</v>
      </c>
      <c r="G1307" s="204" t="s">
        <v>694</v>
      </c>
      <c r="H1307" s="56" t="s">
        <v>625</v>
      </c>
      <c r="I1307" s="652" t="str">
        <f t="shared" si="1260"/>
        <v>Line
Professional</v>
      </c>
      <c r="J1307" s="652" t="str">
        <f t="shared" si="1261"/>
        <v>Healthy Michigan, 1115/(i)SPA</v>
      </c>
      <c r="K1307" s="637" t="s">
        <v>1805</v>
      </c>
      <c r="L1307"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7" s="655" t="str">
        <f t="shared" si="1263"/>
        <v>UN - Two patients served
UP - Three patients served
UQ - Four patients served
UR - Five patients served
US - Six or more patients served
Y4 - SAMHSA approved EBP for Co-occurring disorders</v>
      </c>
      <c r="N1307" s="652" t="str">
        <f t="shared" si="1264"/>
        <v xml:space="preserve">HH - Integrated Mental Health and Substance Abuse
HS -  Family/couple without client present
</v>
      </c>
    </row>
    <row r="1308" spans="1:14" ht="29.1" customHeight="1">
      <c r="A1308" s="696" t="str">
        <f t="shared" si="1255"/>
        <v>G0177</v>
      </c>
      <c r="B1308" s="724" t="str">
        <f t="shared" si="1256"/>
        <v>Family Training</v>
      </c>
      <c r="C1308"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8" s="652" t="str">
        <f t="shared" si="1258"/>
        <v>G0177 = session at least 45 min
DT:
G0177=1/day</v>
      </c>
      <c r="E1308" s="637" t="str">
        <f t="shared" si="1259"/>
        <v>Mental Health Professional or Qualified Mental Health Professional trained in the Michigan Family Psychoeducation curriculum and supervised by a Mental Health Professional.</v>
      </c>
      <c r="F1308" s="551" t="s">
        <v>134</v>
      </c>
      <c r="G1308" s="551" t="s">
        <v>695</v>
      </c>
      <c r="H1308" s="551" t="s">
        <v>625</v>
      </c>
      <c r="I1308" s="652" t="str">
        <f t="shared" si="1260"/>
        <v>Line
Professional</v>
      </c>
      <c r="J1308" s="652" t="str">
        <f t="shared" si="1261"/>
        <v>Healthy Michigan, 1115/(i)SPA</v>
      </c>
      <c r="K1308" s="637" t="s">
        <v>1805</v>
      </c>
      <c r="L1308"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8" s="655" t="str">
        <f t="shared" si="1263"/>
        <v>UN - Two patients served
UP - Three patients served
UQ - Four patients served
UR - Five patients served
US - Six or more patients served
Y4 - SAMHSA approved EBP for Co-occurring disorders</v>
      </c>
      <c r="N1308" s="652" t="str">
        <f t="shared" si="1264"/>
        <v xml:space="preserve">HH - Integrated Mental Health and Substance Abuse
HS -  Family/couple without client present
</v>
      </c>
    </row>
    <row r="1309" spans="1:14" ht="29.1" customHeight="1">
      <c r="A1309" s="696" t="str">
        <f t="shared" si="1255"/>
        <v>G0177</v>
      </c>
      <c r="B1309" s="724" t="str">
        <f t="shared" si="1256"/>
        <v>Family Training</v>
      </c>
      <c r="C1309" s="637"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9" s="652" t="str">
        <f t="shared" si="1258"/>
        <v>G0177 = session at least 45 min
DT:
G0177=1/day</v>
      </c>
      <c r="E1309" s="637" t="str">
        <f t="shared" si="1259"/>
        <v>Mental Health Professional or Qualified Mental Health Professional trained in the Michigan Family Psychoeducation curriculum and supervised by a Mental Health Professional.</v>
      </c>
      <c r="F1309" s="515" t="s">
        <v>140</v>
      </c>
      <c r="G1309" s="515" t="s">
        <v>703</v>
      </c>
      <c r="H1309" s="515" t="s">
        <v>1825</v>
      </c>
      <c r="I1309" s="652" t="str">
        <f t="shared" si="1260"/>
        <v>Line
Professional</v>
      </c>
      <c r="J1309" s="652" t="str">
        <f t="shared" si="1261"/>
        <v>Healthy Michigan, 1115/(i)SPA</v>
      </c>
      <c r="K1309" s="637" t="s">
        <v>1805</v>
      </c>
      <c r="L1309" s="637"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9" s="655" t="str">
        <f t="shared" si="1263"/>
        <v>UN - Two patients served
UP - Three patients served
UQ - Four patients served
UR - Five patients served
US - Six or more patients served
Y4 - SAMHSA approved EBP for Co-occurring disorders</v>
      </c>
      <c r="N1309" s="652" t="str">
        <f t="shared" si="1264"/>
        <v xml:space="preserve">HH - Integrated Mental Health and Substance Abuse
HS -  Family/couple without client present
</v>
      </c>
    </row>
    <row r="1310" spans="1:14" ht="29.1" customHeight="1" thickBot="1">
      <c r="A1310" s="722" t="str">
        <f t="shared" si="1255"/>
        <v>G0177</v>
      </c>
      <c r="B1310" s="725" t="str">
        <f t="shared" si="1256"/>
        <v>Family Training</v>
      </c>
      <c r="C1310" s="654" t="str">
        <f t="shared" si="1257"/>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10" s="653" t="str">
        <f t="shared" si="1258"/>
        <v>G0177 = session at least 45 min
DT:
G0177=1/day</v>
      </c>
      <c r="E1310" s="654" t="str">
        <f t="shared" si="1259"/>
        <v>Mental Health Professional or Qualified Mental Health Professional trained in the Michigan Family Psychoeducation curriculum and supervised by a Mental Health Professional.</v>
      </c>
      <c r="F1310" s="534" t="s">
        <v>617</v>
      </c>
      <c r="G1310" s="534" t="s">
        <v>696</v>
      </c>
      <c r="H1310" s="534" t="s">
        <v>1825</v>
      </c>
      <c r="I1310" s="653" t="str">
        <f t="shared" si="1260"/>
        <v>Line
Professional</v>
      </c>
      <c r="J1310" s="653" t="str">
        <f t="shared" si="1261"/>
        <v>Healthy Michigan, 1115/(i)SPA</v>
      </c>
      <c r="K1310" s="654" t="s">
        <v>1805</v>
      </c>
      <c r="L1310" s="654" t="str">
        <f t="shared" si="126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10" s="690" t="str">
        <f t="shared" si="1263"/>
        <v>UN - Two patients served
UP - Three patients served
UQ - Four patients served
UR - Five patients served
US - Six or more patients served
Y4 - SAMHSA approved EBP for Co-occurring disorders</v>
      </c>
      <c r="N1310" s="653" t="str">
        <f t="shared" si="1264"/>
        <v xml:space="preserve">HH - Integrated Mental Health and Substance Abuse
HS -  Family/couple without client present
</v>
      </c>
    </row>
    <row r="1311" spans="1:14" ht="21" customHeight="1">
      <c r="A1311" s="917" t="s">
        <v>566</v>
      </c>
      <c r="B1311" s="804" t="s">
        <v>564</v>
      </c>
      <c r="C1311" s="672" t="s">
        <v>642</v>
      </c>
      <c r="D1311" s="778" t="s">
        <v>567</v>
      </c>
      <c r="E1311" s="1078" t="s">
        <v>1818</v>
      </c>
      <c r="F1311" s="584" t="s">
        <v>134</v>
      </c>
      <c r="G1311" s="523" t="s">
        <v>698</v>
      </c>
      <c r="H1311" s="523" t="s">
        <v>625</v>
      </c>
      <c r="I1311" s="778" t="s">
        <v>148</v>
      </c>
      <c r="J1311" s="778" t="s">
        <v>565</v>
      </c>
      <c r="K1311" s="1081" t="s">
        <v>1806</v>
      </c>
      <c r="L1311" s="1081" t="s">
        <v>1474</v>
      </c>
      <c r="M1311" s="1082" t="s">
        <v>1474</v>
      </c>
      <c r="N1311" s="688" t="s">
        <v>2357</v>
      </c>
    </row>
    <row r="1312" spans="1:14" ht="21" customHeight="1">
      <c r="A1312" s="918" t="str">
        <f t="shared" ref="A1312:A1314" si="1273">A1311</f>
        <v>G0409</v>
      </c>
      <c r="B1312" s="805" t="str">
        <f t="shared" ref="B1312:B1314" si="1274">B1311</f>
        <v>Substance Abuse: Outpatient Care
Recovery Support Services</v>
      </c>
      <c r="C1312" s="673" t="str">
        <f t="shared" ref="C1312:C1314" si="1275">C1311</f>
        <v>Social work and psychological services</v>
      </c>
      <c r="D1312" s="711" t="str">
        <f t="shared" ref="D1312:D1314" si="1276">D1311</f>
        <v>G0409 = 15 minutes</v>
      </c>
      <c r="E1312" s="1079" t="str">
        <f t="shared" ref="E1312:E1314" si="1277">E1311</f>
        <v>Not specific detail in qualified provider document - under review. 
Suggest MSW/BSW/psychologist</v>
      </c>
      <c r="F1312" s="585" t="s">
        <v>720</v>
      </c>
      <c r="G1312" s="524" t="s">
        <v>693</v>
      </c>
      <c r="H1312" s="524" t="s">
        <v>625</v>
      </c>
      <c r="I1312" s="711" t="str">
        <f t="shared" ref="I1312:I1314" si="1278">I1311</f>
        <v>Line
Professional</v>
      </c>
      <c r="J1312" s="711" t="str">
        <f t="shared" ref="J1312:J1314" si="1279">J1311</f>
        <v>1115 Demonstration Waiver, Healthy Michigan under SUD Benefit, Block Grant, PA2</v>
      </c>
      <c r="K1312" s="673" t="s">
        <v>1806</v>
      </c>
      <c r="L1312" s="673" t="s">
        <v>1474</v>
      </c>
      <c r="M1312" s="711" t="str">
        <f t="shared" ref="M1312:M1314" si="1280">M1311</f>
        <v xml:space="preserve"> </v>
      </c>
      <c r="N1312" s="711" t="str">
        <f t="shared" ref="N1312:N1314" si="1281">N1311</f>
        <v xml:space="preserve">SFY 22 - HF for SUD is removed
</v>
      </c>
    </row>
    <row r="1313" spans="1:14" ht="22.5" customHeight="1">
      <c r="A1313" s="918" t="str">
        <f t="shared" si="1273"/>
        <v>G0409</v>
      </c>
      <c r="B1313" s="805" t="str">
        <f t="shared" si="1274"/>
        <v>Substance Abuse: Outpatient Care
Recovery Support Services</v>
      </c>
      <c r="C1313" s="673" t="str">
        <f t="shared" si="1275"/>
        <v>Social work and psychological services</v>
      </c>
      <c r="D1313" s="711" t="str">
        <f t="shared" si="1276"/>
        <v>G0409 = 15 minutes</v>
      </c>
      <c r="E1313" s="1079" t="str">
        <f t="shared" si="1277"/>
        <v>Not specific detail in qualified provider document - under review. 
Suggest MSW/BSW/psychologist</v>
      </c>
      <c r="F1313" s="585" t="s">
        <v>141</v>
      </c>
      <c r="G1313" s="524" t="s">
        <v>694</v>
      </c>
      <c r="H1313" s="524" t="s">
        <v>625</v>
      </c>
      <c r="I1313" s="711" t="str">
        <f t="shared" si="1278"/>
        <v>Line
Professional</v>
      </c>
      <c r="J1313" s="711" t="str">
        <f t="shared" si="1279"/>
        <v>1115 Demonstration Waiver, Healthy Michigan under SUD Benefit, Block Grant, PA2</v>
      </c>
      <c r="K1313" s="673" t="s">
        <v>1806</v>
      </c>
      <c r="L1313" s="673" t="s">
        <v>1474</v>
      </c>
      <c r="M1313" s="711" t="str">
        <f t="shared" si="1280"/>
        <v xml:space="preserve"> </v>
      </c>
      <c r="N1313" s="711" t="str">
        <f t="shared" si="1281"/>
        <v xml:space="preserve">SFY 22 - HF for SUD is removed
</v>
      </c>
    </row>
    <row r="1314" spans="1:14" ht="32.25" customHeight="1" thickBot="1">
      <c r="A1314" s="1077" t="str">
        <f t="shared" si="1273"/>
        <v>G0409</v>
      </c>
      <c r="B1314" s="993" t="str">
        <f t="shared" si="1274"/>
        <v>Substance Abuse: Outpatient Care
Recovery Support Services</v>
      </c>
      <c r="C1314" s="677" t="str">
        <f t="shared" si="1275"/>
        <v>Social work and psychological services</v>
      </c>
      <c r="D1314" s="994" t="str">
        <f t="shared" si="1276"/>
        <v>G0409 = 15 minutes</v>
      </c>
      <c r="E1314" s="1080" t="str">
        <f t="shared" si="1277"/>
        <v>Not specific detail in qualified provider document - under review. 
Suggest MSW/BSW/psychologist</v>
      </c>
      <c r="F1314" s="586" t="s">
        <v>134</v>
      </c>
      <c r="G1314" s="525" t="s">
        <v>695</v>
      </c>
      <c r="H1314" s="525" t="s">
        <v>625</v>
      </c>
      <c r="I1314" s="994" t="str">
        <f t="shared" si="1278"/>
        <v>Line
Professional</v>
      </c>
      <c r="J1314" s="994" t="str">
        <f t="shared" si="1279"/>
        <v>1115 Demonstration Waiver, Healthy Michigan under SUD Benefit, Block Grant, PA2</v>
      </c>
      <c r="K1314" s="677" t="s">
        <v>1806</v>
      </c>
      <c r="L1314" s="677" t="s">
        <v>1474</v>
      </c>
      <c r="M1314" s="994" t="str">
        <f t="shared" si="1280"/>
        <v xml:space="preserve"> </v>
      </c>
      <c r="N1314" s="994" t="str">
        <f t="shared" si="1281"/>
        <v xml:space="preserve">SFY 22 - HF for SUD is removed
</v>
      </c>
    </row>
    <row r="1315" spans="1:14" ht="14.45" customHeight="1">
      <c r="A1315" s="721" t="s">
        <v>475</v>
      </c>
      <c r="B1315" s="723" t="s">
        <v>483</v>
      </c>
      <c r="C1315" s="650" t="s">
        <v>476</v>
      </c>
      <c r="D1315" s="661" t="s">
        <v>58</v>
      </c>
      <c r="E1315" s="884" t="s">
        <v>1962</v>
      </c>
      <c r="F1315" s="519" t="s">
        <v>145</v>
      </c>
      <c r="G1315" s="519" t="s">
        <v>691</v>
      </c>
      <c r="H1315" s="297" t="s">
        <v>1714</v>
      </c>
      <c r="I1315" s="661" t="s">
        <v>478</v>
      </c>
      <c r="J1315" s="661" t="s">
        <v>477</v>
      </c>
      <c r="K1315" s="650" t="s">
        <v>1806</v>
      </c>
      <c r="L1315" s="650" t="s">
        <v>479</v>
      </c>
      <c r="M1315" s="681" t="s">
        <v>1474</v>
      </c>
      <c r="N1315" s="681" t="s">
        <v>1474</v>
      </c>
    </row>
    <row r="1316" spans="1:14" ht="15" customHeight="1">
      <c r="A1316" s="696" t="str">
        <f t="shared" ref="A1316:A1319" si="1282">A1315</f>
        <v>G0466</v>
      </c>
      <c r="B1316" s="724" t="str">
        <f t="shared" ref="B1316:B1319" si="1283">B1315</f>
        <v>Federal Qualified Health Plans</v>
      </c>
      <c r="C1316" s="637" t="str">
        <f t="shared" ref="C1316:C1319" si="1284">C1315</f>
        <v>G0466 FQHC Visit New Patient [Med Review]</v>
      </c>
      <c r="D1316" s="652" t="str">
        <f t="shared" ref="D1316:D1319" si="1285">D1315</f>
        <v>Encounter</v>
      </c>
      <c r="E1316" s="637" t="str">
        <f t="shared" ref="E1316:E1319" si="1286">E1315</f>
        <v>Not a staff service. Program indicator.</v>
      </c>
      <c r="F1316" s="515" t="s">
        <v>577</v>
      </c>
      <c r="G1316" s="515" t="s">
        <v>692</v>
      </c>
      <c r="H1316" s="551" t="s">
        <v>1714</v>
      </c>
      <c r="I1316" s="652" t="str">
        <f t="shared" ref="I1316:I1319" si="1287">I1315</f>
        <v>Institutional</v>
      </c>
      <c r="J1316" s="652" t="str">
        <f t="shared" ref="J1316:J1319" si="1288">J1315</f>
        <v>Not Applicable</v>
      </c>
      <c r="K1316" s="637" t="s">
        <v>1806</v>
      </c>
      <c r="L1316" s="637" t="s">
        <v>479</v>
      </c>
      <c r="M1316" s="652" t="str">
        <f t="shared" ref="M1316:M1319" si="1289">M1315</f>
        <v xml:space="preserve"> </v>
      </c>
      <c r="N1316" s="652" t="str">
        <f t="shared" ref="N1316:N1319" si="1290">N1315</f>
        <v xml:space="preserve"> </v>
      </c>
    </row>
    <row r="1317" spans="1:14" ht="14.45" customHeight="1">
      <c r="A1317" s="696" t="str">
        <f t="shared" si="1282"/>
        <v>G0466</v>
      </c>
      <c r="B1317" s="724" t="str">
        <f t="shared" si="1283"/>
        <v>Federal Qualified Health Plans</v>
      </c>
      <c r="C1317" s="637" t="str">
        <f t="shared" si="1284"/>
        <v>G0466 FQHC Visit New Patient [Med Review]</v>
      </c>
      <c r="D1317" s="652" t="str">
        <f t="shared" si="1285"/>
        <v>Encounter</v>
      </c>
      <c r="E1317" s="637" t="str">
        <f t="shared" si="1286"/>
        <v>Not a staff service. Program indicator.</v>
      </c>
      <c r="F1317" s="204" t="s">
        <v>140</v>
      </c>
      <c r="G1317" s="204" t="s">
        <v>703</v>
      </c>
      <c r="H1317" s="551" t="s">
        <v>1714</v>
      </c>
      <c r="I1317" s="652" t="str">
        <f t="shared" si="1287"/>
        <v>Institutional</v>
      </c>
      <c r="J1317" s="652" t="str">
        <f t="shared" si="1288"/>
        <v>Not Applicable</v>
      </c>
      <c r="K1317" s="637" t="s">
        <v>1806</v>
      </c>
      <c r="L1317" s="637" t="s">
        <v>479</v>
      </c>
      <c r="M1317" s="652" t="str">
        <f t="shared" si="1289"/>
        <v xml:space="preserve"> </v>
      </c>
      <c r="N1317" s="652" t="str">
        <f t="shared" si="1290"/>
        <v xml:space="preserve"> </v>
      </c>
    </row>
    <row r="1318" spans="1:14" ht="14.45" customHeight="1">
      <c r="A1318" s="696" t="str">
        <f t="shared" si="1282"/>
        <v>G0466</v>
      </c>
      <c r="B1318" s="724" t="str">
        <f t="shared" si="1283"/>
        <v>Federal Qualified Health Plans</v>
      </c>
      <c r="C1318" s="637" t="str">
        <f t="shared" si="1284"/>
        <v>G0466 FQHC Visit New Patient [Med Review]</v>
      </c>
      <c r="D1318" s="652" t="str">
        <f t="shared" si="1285"/>
        <v>Encounter</v>
      </c>
      <c r="E1318" s="637" t="str">
        <f t="shared" si="1286"/>
        <v>Not a staff service. Program indicator.</v>
      </c>
      <c r="F1318" s="515" t="s">
        <v>665</v>
      </c>
      <c r="G1318" s="204" t="s">
        <v>703</v>
      </c>
      <c r="H1318" s="551" t="s">
        <v>1714</v>
      </c>
      <c r="I1318" s="652" t="str">
        <f t="shared" si="1287"/>
        <v>Institutional</v>
      </c>
      <c r="J1318" s="652" t="str">
        <f t="shared" si="1288"/>
        <v>Not Applicable</v>
      </c>
      <c r="K1318" s="637" t="s">
        <v>1806</v>
      </c>
      <c r="L1318" s="637" t="s">
        <v>479</v>
      </c>
      <c r="M1318" s="652" t="str">
        <f t="shared" si="1289"/>
        <v xml:space="preserve"> </v>
      </c>
      <c r="N1318" s="652" t="str">
        <f t="shared" si="1290"/>
        <v xml:space="preserve"> </v>
      </c>
    </row>
    <row r="1319" spans="1:14" ht="14.45" customHeight="1" thickBot="1">
      <c r="A1319" s="722" t="str">
        <f t="shared" si="1282"/>
        <v>G0466</v>
      </c>
      <c r="B1319" s="725" t="str">
        <f t="shared" si="1283"/>
        <v>Federal Qualified Health Plans</v>
      </c>
      <c r="C1319" s="654" t="str">
        <f t="shared" si="1284"/>
        <v>G0466 FQHC Visit New Patient [Med Review]</v>
      </c>
      <c r="D1319" s="653" t="str">
        <f t="shared" si="1285"/>
        <v>Encounter</v>
      </c>
      <c r="E1319" s="654" t="str">
        <f t="shared" si="1286"/>
        <v>Not a staff service. Program indicator.</v>
      </c>
      <c r="F1319" s="203" t="s">
        <v>149</v>
      </c>
      <c r="G1319" s="203" t="s">
        <v>703</v>
      </c>
      <c r="H1319" s="534" t="s">
        <v>1714</v>
      </c>
      <c r="I1319" s="653" t="str">
        <f t="shared" si="1287"/>
        <v>Institutional</v>
      </c>
      <c r="J1319" s="653" t="str">
        <f t="shared" si="1288"/>
        <v>Not Applicable</v>
      </c>
      <c r="K1319" s="654" t="s">
        <v>1806</v>
      </c>
      <c r="L1319" s="654" t="s">
        <v>479</v>
      </c>
      <c r="M1319" s="653" t="str">
        <f t="shared" si="1289"/>
        <v xml:space="preserve"> </v>
      </c>
      <c r="N1319" s="653" t="str">
        <f t="shared" si="1290"/>
        <v xml:space="preserve"> </v>
      </c>
    </row>
    <row r="1320" spans="1:14" ht="14.45" customHeight="1">
      <c r="A1320" s="721" t="s">
        <v>480</v>
      </c>
      <c r="B1320" s="723" t="s">
        <v>484</v>
      </c>
      <c r="C1320" s="650" t="s">
        <v>485</v>
      </c>
      <c r="D1320" s="661" t="s">
        <v>58</v>
      </c>
      <c r="E1320" s="884" t="s">
        <v>1962</v>
      </c>
      <c r="F1320" s="519" t="s">
        <v>145</v>
      </c>
      <c r="G1320" s="519" t="s">
        <v>691</v>
      </c>
      <c r="H1320" s="519" t="s">
        <v>1714</v>
      </c>
      <c r="I1320" s="661" t="s">
        <v>478</v>
      </c>
      <c r="J1320" s="661" t="s">
        <v>477</v>
      </c>
      <c r="K1320" s="650" t="s">
        <v>1806</v>
      </c>
      <c r="L1320" s="650" t="s">
        <v>479</v>
      </c>
      <c r="M1320" s="681" t="s">
        <v>1474</v>
      </c>
      <c r="N1320" s="681" t="s">
        <v>1474</v>
      </c>
    </row>
    <row r="1321" spans="1:14" ht="14.45" customHeight="1">
      <c r="A1321" s="696" t="str">
        <f t="shared" ref="A1321:A1324" si="1291">A1320</f>
        <v>G0467</v>
      </c>
      <c r="B1321" s="724" t="str">
        <f t="shared" ref="B1321:B1324" si="1292">B1320</f>
        <v>(FQHCs) Payment Codes for Prospective Payments</v>
      </c>
      <c r="C1321" s="637" t="str">
        <f t="shared" ref="C1321:C1324" si="1293">C1320</f>
        <v>G0467 FQHC Visit Established Patient [Med Review]</v>
      </c>
      <c r="D1321" s="652" t="str">
        <f t="shared" ref="D1321:D1324" si="1294">D1320</f>
        <v>Encounter</v>
      </c>
      <c r="E1321" s="637" t="str">
        <f t="shared" ref="E1321:E1324" si="1295">E1320</f>
        <v>Not a staff service. Program indicator.</v>
      </c>
      <c r="F1321" s="515" t="s">
        <v>577</v>
      </c>
      <c r="G1321" s="515" t="s">
        <v>692</v>
      </c>
      <c r="H1321" s="551" t="s">
        <v>1714</v>
      </c>
      <c r="I1321" s="652" t="str">
        <f t="shared" ref="I1321:I1324" si="1296">I1320</f>
        <v>Institutional</v>
      </c>
      <c r="J1321" s="652" t="str">
        <f t="shared" ref="J1321:J1324" si="1297">J1320</f>
        <v>Not Applicable</v>
      </c>
      <c r="K1321" s="637" t="s">
        <v>1806</v>
      </c>
      <c r="L1321" s="637" t="s">
        <v>479</v>
      </c>
      <c r="M1321" s="652" t="str">
        <f t="shared" ref="M1321:M1324" si="1298">M1320</f>
        <v xml:space="preserve"> </v>
      </c>
      <c r="N1321" s="652" t="str">
        <f t="shared" ref="N1321:N1324" si="1299">N1320</f>
        <v xml:space="preserve"> </v>
      </c>
    </row>
    <row r="1322" spans="1:14" ht="15" customHeight="1">
      <c r="A1322" s="696" t="str">
        <f t="shared" si="1291"/>
        <v>G0467</v>
      </c>
      <c r="B1322" s="724" t="str">
        <f t="shared" si="1292"/>
        <v>(FQHCs) Payment Codes for Prospective Payments</v>
      </c>
      <c r="C1322" s="637" t="str">
        <f t="shared" si="1293"/>
        <v>G0467 FQHC Visit Established Patient [Med Review]</v>
      </c>
      <c r="D1322" s="652" t="str">
        <f t="shared" si="1294"/>
        <v>Encounter</v>
      </c>
      <c r="E1322" s="637" t="str">
        <f t="shared" si="1295"/>
        <v>Not a staff service. Program indicator.</v>
      </c>
      <c r="F1322" s="204" t="s">
        <v>140</v>
      </c>
      <c r="G1322" s="204" t="s">
        <v>703</v>
      </c>
      <c r="H1322" s="551" t="s">
        <v>1714</v>
      </c>
      <c r="I1322" s="652" t="str">
        <f t="shared" si="1296"/>
        <v>Institutional</v>
      </c>
      <c r="J1322" s="652" t="str">
        <f t="shared" si="1297"/>
        <v>Not Applicable</v>
      </c>
      <c r="K1322" s="637" t="s">
        <v>1806</v>
      </c>
      <c r="L1322" s="637" t="s">
        <v>479</v>
      </c>
      <c r="M1322" s="652" t="str">
        <f t="shared" si="1298"/>
        <v xml:space="preserve"> </v>
      </c>
      <c r="N1322" s="652" t="str">
        <f t="shared" si="1299"/>
        <v xml:space="preserve"> </v>
      </c>
    </row>
    <row r="1323" spans="1:14" ht="14.45" customHeight="1">
      <c r="A1323" s="696" t="str">
        <f t="shared" si="1291"/>
        <v>G0467</v>
      </c>
      <c r="B1323" s="724" t="str">
        <f t="shared" si="1292"/>
        <v>(FQHCs) Payment Codes for Prospective Payments</v>
      </c>
      <c r="C1323" s="637" t="str">
        <f t="shared" si="1293"/>
        <v>G0467 FQHC Visit Established Patient [Med Review]</v>
      </c>
      <c r="D1323" s="652" t="str">
        <f t="shared" si="1294"/>
        <v>Encounter</v>
      </c>
      <c r="E1323" s="637" t="str">
        <f t="shared" si="1295"/>
        <v>Not a staff service. Program indicator.</v>
      </c>
      <c r="F1323" s="515" t="s">
        <v>665</v>
      </c>
      <c r="G1323" s="204" t="s">
        <v>703</v>
      </c>
      <c r="H1323" s="551" t="s">
        <v>1714</v>
      </c>
      <c r="I1323" s="652" t="str">
        <f t="shared" si="1296"/>
        <v>Institutional</v>
      </c>
      <c r="J1323" s="652" t="str">
        <f t="shared" si="1297"/>
        <v>Not Applicable</v>
      </c>
      <c r="K1323" s="637" t="s">
        <v>1806</v>
      </c>
      <c r="L1323" s="637" t="s">
        <v>479</v>
      </c>
      <c r="M1323" s="652" t="str">
        <f t="shared" si="1298"/>
        <v xml:space="preserve"> </v>
      </c>
      <c r="N1323" s="652" t="str">
        <f t="shared" si="1299"/>
        <v xml:space="preserve"> </v>
      </c>
    </row>
    <row r="1324" spans="1:14" ht="14.45" customHeight="1" thickBot="1">
      <c r="A1324" s="722" t="str">
        <f t="shared" si="1291"/>
        <v>G0467</v>
      </c>
      <c r="B1324" s="725" t="str">
        <f t="shared" si="1292"/>
        <v>(FQHCs) Payment Codes for Prospective Payments</v>
      </c>
      <c r="C1324" s="654" t="str">
        <f t="shared" si="1293"/>
        <v>G0467 FQHC Visit Established Patient [Med Review]</v>
      </c>
      <c r="D1324" s="653" t="str">
        <f t="shared" si="1294"/>
        <v>Encounter</v>
      </c>
      <c r="E1324" s="654" t="str">
        <f t="shared" si="1295"/>
        <v>Not a staff service. Program indicator.</v>
      </c>
      <c r="F1324" s="203" t="s">
        <v>149</v>
      </c>
      <c r="G1324" s="203" t="s">
        <v>703</v>
      </c>
      <c r="H1324" s="534" t="s">
        <v>1714</v>
      </c>
      <c r="I1324" s="653" t="str">
        <f t="shared" si="1296"/>
        <v>Institutional</v>
      </c>
      <c r="J1324" s="653" t="str">
        <f t="shared" si="1297"/>
        <v>Not Applicable</v>
      </c>
      <c r="K1324" s="654" t="s">
        <v>1806</v>
      </c>
      <c r="L1324" s="654" t="s">
        <v>479</v>
      </c>
      <c r="M1324" s="653" t="str">
        <f t="shared" si="1298"/>
        <v xml:space="preserve"> </v>
      </c>
      <c r="N1324" s="653" t="str">
        <f t="shared" si="1299"/>
        <v xml:space="preserve"> </v>
      </c>
    </row>
    <row r="1325" spans="1:14" ht="14.45" customHeight="1">
      <c r="A1325" s="721" t="s">
        <v>481</v>
      </c>
      <c r="B1325" s="723" t="s">
        <v>484</v>
      </c>
      <c r="C1325" s="650" t="s">
        <v>486</v>
      </c>
      <c r="D1325" s="661" t="s">
        <v>58</v>
      </c>
      <c r="E1325" s="884" t="s">
        <v>1962</v>
      </c>
      <c r="F1325" s="551" t="s">
        <v>145</v>
      </c>
      <c r="G1325" s="551" t="s">
        <v>691</v>
      </c>
      <c r="H1325" s="551" t="s">
        <v>1714</v>
      </c>
      <c r="I1325" s="661" t="s">
        <v>478</v>
      </c>
      <c r="J1325" s="661" t="s">
        <v>477</v>
      </c>
      <c r="K1325" s="650" t="s">
        <v>1806</v>
      </c>
      <c r="L1325" s="650" t="s">
        <v>479</v>
      </c>
      <c r="M1325" s="681" t="s">
        <v>1474</v>
      </c>
      <c r="N1325" s="681" t="s">
        <v>1474</v>
      </c>
    </row>
    <row r="1326" spans="1:14" ht="14.45" customHeight="1">
      <c r="A1326" s="696" t="str">
        <f t="shared" ref="A1326:A1330" si="1300">A1325</f>
        <v>G0469</v>
      </c>
      <c r="B1326" s="724" t="str">
        <f t="shared" ref="B1326:B1330" si="1301">B1325</f>
        <v>(FQHCs) Payment Codes for Prospective Payments</v>
      </c>
      <c r="C1326" s="637" t="str">
        <f t="shared" ref="C1326:C1330" si="1302">C1325</f>
        <v>G0469 FQHC visit, mental health, new patient</v>
      </c>
      <c r="D1326" s="652" t="str">
        <f t="shared" ref="D1326:D1330" si="1303">D1325</f>
        <v>Encounter</v>
      </c>
      <c r="E1326" s="637" t="str">
        <f t="shared" ref="E1326:E1330" si="1304">E1325</f>
        <v>Not a staff service. Program indicator.</v>
      </c>
      <c r="F1326" s="515" t="s">
        <v>577</v>
      </c>
      <c r="G1326" s="515" t="s">
        <v>692</v>
      </c>
      <c r="H1326" s="551" t="s">
        <v>1714</v>
      </c>
      <c r="I1326" s="652" t="str">
        <f t="shared" ref="I1326:I1330" si="1305">I1325</f>
        <v>Institutional</v>
      </c>
      <c r="J1326" s="652" t="str">
        <f t="shared" ref="J1326:J1330" si="1306">J1325</f>
        <v>Not Applicable</v>
      </c>
      <c r="K1326" s="637" t="s">
        <v>1806</v>
      </c>
      <c r="L1326" s="637" t="s">
        <v>479</v>
      </c>
      <c r="M1326" s="652" t="str">
        <f t="shared" ref="M1326:M1330" si="1307">M1325</f>
        <v xml:space="preserve"> </v>
      </c>
      <c r="N1326" s="652" t="str">
        <f t="shared" ref="N1326:N1330" si="1308">N1325</f>
        <v xml:space="preserve"> </v>
      </c>
    </row>
    <row r="1327" spans="1:14" ht="14.45" customHeight="1">
      <c r="A1327" s="696" t="str">
        <f t="shared" si="1300"/>
        <v>G0469</v>
      </c>
      <c r="B1327" s="724" t="str">
        <f t="shared" si="1301"/>
        <v>(FQHCs) Payment Codes for Prospective Payments</v>
      </c>
      <c r="C1327" s="637" t="str">
        <f t="shared" si="1302"/>
        <v>G0469 FQHC visit, mental health, new patient</v>
      </c>
      <c r="D1327" s="652" t="str">
        <f t="shared" si="1303"/>
        <v>Encounter</v>
      </c>
      <c r="E1327" s="637" t="str">
        <f t="shared" si="1304"/>
        <v>Not a staff service. Program indicator.</v>
      </c>
      <c r="F1327" s="551" t="s">
        <v>134</v>
      </c>
      <c r="G1327" s="551" t="s">
        <v>698</v>
      </c>
      <c r="H1327" s="551" t="s">
        <v>1714</v>
      </c>
      <c r="I1327" s="652" t="str">
        <f t="shared" si="1305"/>
        <v>Institutional</v>
      </c>
      <c r="J1327" s="652" t="str">
        <f t="shared" si="1306"/>
        <v>Not Applicable</v>
      </c>
      <c r="K1327" s="637" t="s">
        <v>1806</v>
      </c>
      <c r="L1327" s="637" t="s">
        <v>479</v>
      </c>
      <c r="M1327" s="652" t="str">
        <f t="shared" si="1307"/>
        <v xml:space="preserve"> </v>
      </c>
      <c r="N1327" s="652" t="str">
        <f t="shared" si="1308"/>
        <v xml:space="preserve"> </v>
      </c>
    </row>
    <row r="1328" spans="1:14" ht="15" customHeight="1">
      <c r="A1328" s="696" t="str">
        <f t="shared" si="1300"/>
        <v>G0469</v>
      </c>
      <c r="B1328" s="724" t="str">
        <f t="shared" si="1301"/>
        <v>(FQHCs) Payment Codes for Prospective Payments</v>
      </c>
      <c r="C1328" s="637" t="str">
        <f t="shared" si="1302"/>
        <v>G0469 FQHC visit, mental health, new patient</v>
      </c>
      <c r="D1328" s="652" t="str">
        <f t="shared" si="1303"/>
        <v>Encounter</v>
      </c>
      <c r="E1328" s="637" t="str">
        <f t="shared" si="1304"/>
        <v>Not a staff service. Program indicator.</v>
      </c>
      <c r="F1328" s="551" t="s">
        <v>141</v>
      </c>
      <c r="G1328" s="551" t="s">
        <v>697</v>
      </c>
      <c r="H1328" s="551" t="s">
        <v>1714</v>
      </c>
      <c r="I1328" s="652" t="str">
        <f t="shared" si="1305"/>
        <v>Institutional</v>
      </c>
      <c r="J1328" s="652" t="str">
        <f t="shared" si="1306"/>
        <v>Not Applicable</v>
      </c>
      <c r="K1328" s="637" t="s">
        <v>1806</v>
      </c>
      <c r="L1328" s="637" t="s">
        <v>479</v>
      </c>
      <c r="M1328" s="652" t="str">
        <f t="shared" si="1307"/>
        <v xml:space="preserve"> </v>
      </c>
      <c r="N1328" s="652" t="str">
        <f t="shared" si="1308"/>
        <v xml:space="preserve"> </v>
      </c>
    </row>
    <row r="1329" spans="1:14" ht="26.25" customHeight="1">
      <c r="A1329" s="696" t="str">
        <f t="shared" si="1300"/>
        <v>G0469</v>
      </c>
      <c r="B1329" s="724" t="str">
        <f t="shared" si="1301"/>
        <v>(FQHCs) Payment Codes for Prospective Payments</v>
      </c>
      <c r="C1329" s="637" t="str">
        <f t="shared" si="1302"/>
        <v>G0469 FQHC visit, mental health, new patient</v>
      </c>
      <c r="D1329" s="652" t="str">
        <f t="shared" si="1303"/>
        <v>Encounter</v>
      </c>
      <c r="E1329" s="637" t="str">
        <f t="shared" si="1304"/>
        <v>Not a staff service. Program indicator.</v>
      </c>
      <c r="F1329" s="551" t="s">
        <v>134</v>
      </c>
      <c r="G1329" s="551" t="s">
        <v>695</v>
      </c>
      <c r="H1329" s="551" t="s">
        <v>1714</v>
      </c>
      <c r="I1329" s="652" t="str">
        <f t="shared" si="1305"/>
        <v>Institutional</v>
      </c>
      <c r="J1329" s="652" t="str">
        <f t="shared" si="1306"/>
        <v>Not Applicable</v>
      </c>
      <c r="K1329" s="637" t="s">
        <v>1806</v>
      </c>
      <c r="L1329" s="637" t="s">
        <v>479</v>
      </c>
      <c r="M1329" s="652" t="str">
        <f t="shared" si="1307"/>
        <v xml:space="preserve"> </v>
      </c>
      <c r="N1329" s="652" t="str">
        <f t="shared" si="1308"/>
        <v xml:space="preserve"> </v>
      </c>
    </row>
    <row r="1330" spans="1:14" ht="15" customHeight="1" thickBot="1">
      <c r="A1330" s="722" t="str">
        <f t="shared" si="1300"/>
        <v>G0469</v>
      </c>
      <c r="B1330" s="725" t="str">
        <f t="shared" si="1301"/>
        <v>(FQHCs) Payment Codes for Prospective Payments</v>
      </c>
      <c r="C1330" s="654" t="str">
        <f t="shared" si="1302"/>
        <v>G0469 FQHC visit, mental health, new patient</v>
      </c>
      <c r="D1330" s="653" t="str">
        <f t="shared" si="1303"/>
        <v>Encounter</v>
      </c>
      <c r="E1330" s="654" t="str">
        <f t="shared" si="1304"/>
        <v>Not a staff service. Program indicator.</v>
      </c>
      <c r="F1330" s="534" t="s">
        <v>617</v>
      </c>
      <c r="G1330" s="534" t="s">
        <v>696</v>
      </c>
      <c r="H1330" s="534" t="s">
        <v>1714</v>
      </c>
      <c r="I1330" s="653" t="str">
        <f t="shared" si="1305"/>
        <v>Institutional</v>
      </c>
      <c r="J1330" s="653" t="str">
        <f t="shared" si="1306"/>
        <v>Not Applicable</v>
      </c>
      <c r="K1330" s="654" t="s">
        <v>1806</v>
      </c>
      <c r="L1330" s="654" t="s">
        <v>479</v>
      </c>
      <c r="M1330" s="653" t="str">
        <f t="shared" si="1307"/>
        <v xml:space="preserve"> </v>
      </c>
      <c r="N1330" s="653" t="str">
        <f t="shared" si="1308"/>
        <v xml:space="preserve"> </v>
      </c>
    </row>
    <row r="1331" spans="1:14" ht="15" customHeight="1">
      <c r="A1331" s="721" t="s">
        <v>482</v>
      </c>
      <c r="B1331" s="723" t="s">
        <v>484</v>
      </c>
      <c r="C1331" s="650" t="s">
        <v>487</v>
      </c>
      <c r="D1331" s="661" t="s">
        <v>58</v>
      </c>
      <c r="E1331" s="884" t="s">
        <v>1962</v>
      </c>
      <c r="F1331" s="515" t="s">
        <v>145</v>
      </c>
      <c r="G1331" s="519" t="s">
        <v>701</v>
      </c>
      <c r="H1331" s="519" t="s">
        <v>1714</v>
      </c>
      <c r="I1331" s="661" t="s">
        <v>478</v>
      </c>
      <c r="J1331" s="661" t="s">
        <v>477</v>
      </c>
      <c r="K1331" s="650" t="s">
        <v>1806</v>
      </c>
      <c r="L1331" s="650" t="s">
        <v>479</v>
      </c>
      <c r="M1331" s="681" t="s">
        <v>1474</v>
      </c>
      <c r="N1331" s="681" t="s">
        <v>1474</v>
      </c>
    </row>
    <row r="1332" spans="1:14" ht="25.5" customHeight="1">
      <c r="A1332" s="696" t="str">
        <f t="shared" ref="A1332:A1336" si="1309">A1331</f>
        <v>G0470</v>
      </c>
      <c r="B1332" s="724" t="str">
        <f t="shared" ref="B1332:B1336" si="1310">B1331</f>
        <v>(FQHCs) Payment Codes for Prospective Payments</v>
      </c>
      <c r="C1332" s="637" t="str">
        <f t="shared" ref="C1332:C1336" si="1311">C1331</f>
        <v>G0470 FQHC visit, mental health, established patient</v>
      </c>
      <c r="D1332" s="652" t="str">
        <f t="shared" ref="D1332:D1336" si="1312">D1331</f>
        <v>Encounter</v>
      </c>
      <c r="E1332" s="637" t="str">
        <f t="shared" ref="E1332:E1336" si="1313">E1331</f>
        <v>Not a staff service. Program indicator.</v>
      </c>
      <c r="F1332" s="515" t="s">
        <v>577</v>
      </c>
      <c r="G1332" s="551" t="s">
        <v>692</v>
      </c>
      <c r="H1332" s="551" t="s">
        <v>1714</v>
      </c>
      <c r="I1332" s="652" t="str">
        <f t="shared" ref="I1332:I1336" si="1314">I1331</f>
        <v>Institutional</v>
      </c>
      <c r="J1332" s="652" t="str">
        <f t="shared" ref="J1332:J1336" si="1315">J1331</f>
        <v>Not Applicable</v>
      </c>
      <c r="K1332" s="637" t="s">
        <v>1806</v>
      </c>
      <c r="L1332" s="637" t="s">
        <v>479</v>
      </c>
      <c r="M1332" s="652" t="str">
        <f t="shared" ref="M1332:M1336" si="1316">M1331</f>
        <v xml:space="preserve"> </v>
      </c>
      <c r="N1332" s="652" t="str">
        <f t="shared" ref="N1332:N1336" si="1317">N1331</f>
        <v xml:space="preserve"> </v>
      </c>
    </row>
    <row r="1333" spans="1:14" ht="38.25" customHeight="1">
      <c r="A1333" s="696" t="str">
        <f t="shared" si="1309"/>
        <v>G0470</v>
      </c>
      <c r="B1333" s="724" t="str">
        <f t="shared" si="1310"/>
        <v>(FQHCs) Payment Codes for Prospective Payments</v>
      </c>
      <c r="C1333" s="637" t="str">
        <f t="shared" si="1311"/>
        <v>G0470 FQHC visit, mental health, established patient</v>
      </c>
      <c r="D1333" s="652" t="str">
        <f t="shared" si="1312"/>
        <v>Encounter</v>
      </c>
      <c r="E1333" s="637" t="str">
        <f t="shared" si="1313"/>
        <v>Not a staff service. Program indicator.</v>
      </c>
      <c r="F1333" s="551" t="s">
        <v>134</v>
      </c>
      <c r="G1333" s="551" t="s">
        <v>698</v>
      </c>
      <c r="H1333" s="551" t="s">
        <v>1714</v>
      </c>
      <c r="I1333" s="652" t="str">
        <f t="shared" si="1314"/>
        <v>Institutional</v>
      </c>
      <c r="J1333" s="652" t="str">
        <f t="shared" si="1315"/>
        <v>Not Applicable</v>
      </c>
      <c r="K1333" s="637" t="s">
        <v>1806</v>
      </c>
      <c r="L1333" s="637" t="s">
        <v>479</v>
      </c>
      <c r="M1333" s="652" t="str">
        <f t="shared" si="1316"/>
        <v xml:space="preserve"> </v>
      </c>
      <c r="N1333" s="652" t="str">
        <f t="shared" si="1317"/>
        <v xml:space="preserve"> </v>
      </c>
    </row>
    <row r="1334" spans="1:14" ht="15" customHeight="1">
      <c r="A1334" s="696" t="str">
        <f t="shared" si="1309"/>
        <v>G0470</v>
      </c>
      <c r="B1334" s="724" t="str">
        <f t="shared" si="1310"/>
        <v>(FQHCs) Payment Codes for Prospective Payments</v>
      </c>
      <c r="C1334" s="637" t="str">
        <f t="shared" si="1311"/>
        <v>G0470 FQHC visit, mental health, established patient</v>
      </c>
      <c r="D1334" s="652" t="str">
        <f t="shared" si="1312"/>
        <v>Encounter</v>
      </c>
      <c r="E1334" s="637" t="str">
        <f t="shared" si="1313"/>
        <v>Not a staff service. Program indicator.</v>
      </c>
      <c r="F1334" s="551" t="s">
        <v>141</v>
      </c>
      <c r="G1334" s="551" t="s">
        <v>697</v>
      </c>
      <c r="H1334" s="551" t="s">
        <v>1714</v>
      </c>
      <c r="I1334" s="652" t="str">
        <f t="shared" si="1314"/>
        <v>Institutional</v>
      </c>
      <c r="J1334" s="652" t="str">
        <f t="shared" si="1315"/>
        <v>Not Applicable</v>
      </c>
      <c r="K1334" s="637" t="s">
        <v>1806</v>
      </c>
      <c r="L1334" s="637" t="s">
        <v>479</v>
      </c>
      <c r="M1334" s="652" t="str">
        <f t="shared" si="1316"/>
        <v xml:space="preserve"> </v>
      </c>
      <c r="N1334" s="652" t="str">
        <f t="shared" si="1317"/>
        <v xml:space="preserve"> </v>
      </c>
    </row>
    <row r="1335" spans="1:14">
      <c r="A1335" s="696" t="str">
        <f t="shared" si="1309"/>
        <v>G0470</v>
      </c>
      <c r="B1335" s="724" t="str">
        <f t="shared" si="1310"/>
        <v>(FQHCs) Payment Codes for Prospective Payments</v>
      </c>
      <c r="C1335" s="637" t="str">
        <f t="shared" si="1311"/>
        <v>G0470 FQHC visit, mental health, established patient</v>
      </c>
      <c r="D1335" s="652" t="str">
        <f t="shared" si="1312"/>
        <v>Encounter</v>
      </c>
      <c r="E1335" s="637" t="str">
        <f t="shared" si="1313"/>
        <v>Not a staff service. Program indicator.</v>
      </c>
      <c r="F1335" s="551" t="s">
        <v>134</v>
      </c>
      <c r="G1335" s="551" t="s">
        <v>695</v>
      </c>
      <c r="H1335" s="551" t="s">
        <v>1714</v>
      </c>
      <c r="I1335" s="652" t="str">
        <f t="shared" si="1314"/>
        <v>Institutional</v>
      </c>
      <c r="J1335" s="652" t="str">
        <f t="shared" si="1315"/>
        <v>Not Applicable</v>
      </c>
      <c r="K1335" s="637" t="s">
        <v>1806</v>
      </c>
      <c r="L1335" s="637" t="s">
        <v>479</v>
      </c>
      <c r="M1335" s="652" t="str">
        <f t="shared" si="1316"/>
        <v xml:space="preserve"> </v>
      </c>
      <c r="N1335" s="652" t="str">
        <f t="shared" si="1317"/>
        <v xml:space="preserve"> </v>
      </c>
    </row>
    <row r="1336" spans="1:14" ht="15.75" thickBot="1">
      <c r="A1336" s="722" t="str">
        <f t="shared" si="1309"/>
        <v>G0470</v>
      </c>
      <c r="B1336" s="725" t="str">
        <f t="shared" si="1310"/>
        <v>(FQHCs) Payment Codes for Prospective Payments</v>
      </c>
      <c r="C1336" s="654" t="str">
        <f t="shared" si="1311"/>
        <v>G0470 FQHC visit, mental health, established patient</v>
      </c>
      <c r="D1336" s="653" t="str">
        <f t="shared" si="1312"/>
        <v>Encounter</v>
      </c>
      <c r="E1336" s="654" t="str">
        <f t="shared" si="1313"/>
        <v>Not a staff service. Program indicator.</v>
      </c>
      <c r="F1336" s="534" t="s">
        <v>617</v>
      </c>
      <c r="G1336" s="534" t="s">
        <v>696</v>
      </c>
      <c r="H1336" s="534" t="s">
        <v>1714</v>
      </c>
      <c r="I1336" s="653" t="str">
        <f t="shared" si="1314"/>
        <v>Institutional</v>
      </c>
      <c r="J1336" s="653" t="str">
        <f t="shared" si="1315"/>
        <v>Not Applicable</v>
      </c>
      <c r="K1336" s="654" t="s">
        <v>1806</v>
      </c>
      <c r="L1336" s="654" t="s">
        <v>479</v>
      </c>
      <c r="M1336" s="653" t="str">
        <f t="shared" si="1316"/>
        <v xml:space="preserve"> </v>
      </c>
      <c r="N1336" s="653" t="str">
        <f t="shared" si="1317"/>
        <v xml:space="preserve"> </v>
      </c>
    </row>
    <row r="1337" spans="1:14" ht="15" customHeight="1">
      <c r="A1337" s="1083" t="s">
        <v>2156</v>
      </c>
      <c r="B1337" s="1083" t="s">
        <v>2576</v>
      </c>
      <c r="C1337" s="1086" t="s">
        <v>2159</v>
      </c>
      <c r="D1337" s="1089" t="s">
        <v>2162</v>
      </c>
      <c r="E1337" s="1086" t="s">
        <v>2164</v>
      </c>
      <c r="F1337" s="538" t="s">
        <v>132</v>
      </c>
      <c r="G1337" s="538" t="s">
        <v>691</v>
      </c>
      <c r="H1337" s="1086" t="s">
        <v>706</v>
      </c>
      <c r="I1337" s="1089" t="s">
        <v>148</v>
      </c>
      <c r="J1337" s="1089" t="s">
        <v>2167</v>
      </c>
      <c r="K1337" s="778"/>
      <c r="L1337" s="672"/>
      <c r="M1337" s="778"/>
      <c r="N1337" s="1092" t="s">
        <v>658</v>
      </c>
    </row>
    <row r="1338" spans="1:14" ht="15" customHeight="1">
      <c r="A1338" s="1084" t="str">
        <f>A1337</f>
        <v>G2067</v>
      </c>
      <c r="B1338" s="1084" t="str">
        <f t="shared" ref="B1338:B1354" si="1318">B1337</f>
        <v>Substance Use Disorder: Medication Assisted Treatment (MAT) Methadone (effective 1/1/20)
*Use for Medicaid/Medicare Dual Eligible Only</v>
      </c>
      <c r="C1338" s="1087" t="str">
        <f t="shared" ref="C1338:C1354" si="1319">C1337</f>
        <v>Medication assisted treatment, methadone, weekly bundle  including dispensing and/or
administration, substance use counseling, individual and group  therapy, and toxicology testing if performed. Provision of these 
services by a Medicare-enrolled opioid treatment program</v>
      </c>
      <c r="D1338" s="1090" t="str">
        <f t="shared" ref="D1338:D1354" si="1320">D1337</f>
        <v>Weekly Bundle 
1 per week</v>
      </c>
      <c r="E1338" s="1087" t="str">
        <f t="shared" ref="E1338:E1354" si="1321">E1337</f>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38" s="524" t="s">
        <v>577</v>
      </c>
      <c r="G1338" s="524" t="s">
        <v>692</v>
      </c>
      <c r="H1338" s="1087" t="str">
        <f t="shared" ref="H1338:H1354" si="1322">H1337</f>
        <v>Medication Assisted Treatment (MAT)</v>
      </c>
      <c r="I1338" s="1090" t="str">
        <f t="shared" ref="I1338:I1354" si="1323">I1337</f>
        <v>Line
Professional</v>
      </c>
      <c r="J1338" s="1090" t="str">
        <f t="shared" ref="J1338:J1354" si="1324">J1337</f>
        <v>Medicare/Medicaid Dual-eligible</v>
      </c>
      <c r="K1338" s="711"/>
      <c r="L1338" s="673"/>
      <c r="M1338" s="711"/>
      <c r="N1338" s="1093"/>
    </row>
    <row r="1339" spans="1:14" ht="15" customHeight="1">
      <c r="A1339" s="1084" t="str">
        <f t="shared" ref="A1339:A1354" si="1325">A1338</f>
        <v>G2067</v>
      </c>
      <c r="B1339" s="1084" t="str">
        <f t="shared" si="1318"/>
        <v>Substance Use Disorder: Medication Assisted Treatment (MAT) Methadone (effective 1/1/20)
*Use for Medicaid/Medicare Dual Eligible Only</v>
      </c>
      <c r="C1339"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39" s="1090" t="str">
        <f t="shared" si="1320"/>
        <v>Weekly Bundle 
1 per week</v>
      </c>
      <c r="E1339"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39" s="524" t="s">
        <v>134</v>
      </c>
      <c r="G1339" s="524" t="s">
        <v>698</v>
      </c>
      <c r="H1339" s="1087" t="str">
        <f t="shared" si="1322"/>
        <v>Medication Assisted Treatment (MAT)</v>
      </c>
      <c r="I1339" s="1090" t="str">
        <f t="shared" si="1323"/>
        <v>Line
Professional</v>
      </c>
      <c r="J1339" s="1090" t="str">
        <f t="shared" si="1324"/>
        <v>Medicare/Medicaid Dual-eligible</v>
      </c>
      <c r="K1339" s="711"/>
      <c r="L1339" s="673"/>
      <c r="M1339" s="711"/>
      <c r="N1339" s="1093"/>
    </row>
    <row r="1340" spans="1:14" ht="25.5" customHeight="1">
      <c r="A1340" s="1084" t="str">
        <f t="shared" si="1325"/>
        <v>G2067</v>
      </c>
      <c r="B1340" s="1084" t="str">
        <f t="shared" si="1318"/>
        <v>Substance Use Disorder: Medication Assisted Treatment (MAT) Methadone (effective 1/1/20)
*Use for Medicaid/Medicare Dual Eligible Only</v>
      </c>
      <c r="C1340"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0" s="1090" t="str">
        <f t="shared" si="1320"/>
        <v>Weekly Bundle 
1 per week</v>
      </c>
      <c r="E1340"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0" s="524" t="s">
        <v>585</v>
      </c>
      <c r="G1340" s="524" t="s">
        <v>700</v>
      </c>
      <c r="H1340" s="1087" t="str">
        <f t="shared" si="1322"/>
        <v>Medication Assisted Treatment (MAT)</v>
      </c>
      <c r="I1340" s="1090" t="str">
        <f t="shared" si="1323"/>
        <v>Line
Professional</v>
      </c>
      <c r="J1340" s="1090" t="str">
        <f t="shared" si="1324"/>
        <v>Medicare/Medicaid Dual-eligible</v>
      </c>
      <c r="K1340" s="711"/>
      <c r="L1340" s="673"/>
      <c r="M1340" s="711"/>
      <c r="N1340" s="1093"/>
    </row>
    <row r="1341" spans="1:14" ht="42" customHeight="1">
      <c r="A1341" s="1084" t="str">
        <f t="shared" si="1325"/>
        <v>G2067</v>
      </c>
      <c r="B1341" s="1084" t="str">
        <f t="shared" si="1318"/>
        <v>Substance Use Disorder: Medication Assisted Treatment (MAT) Methadone (effective 1/1/20)
*Use for Medicaid/Medicare Dual Eligible Only</v>
      </c>
      <c r="C1341"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1" s="1090" t="str">
        <f t="shared" si="1320"/>
        <v>Weekly Bundle 
1 per week</v>
      </c>
      <c r="E1341"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1" s="524" t="s">
        <v>731</v>
      </c>
      <c r="G1341" s="524" t="s">
        <v>700</v>
      </c>
      <c r="H1341" s="1087" t="str">
        <f t="shared" si="1322"/>
        <v>Medication Assisted Treatment (MAT)</v>
      </c>
      <c r="I1341" s="1090" t="str">
        <f t="shared" si="1323"/>
        <v>Line
Professional</v>
      </c>
      <c r="J1341" s="1090" t="str">
        <f t="shared" si="1324"/>
        <v>Medicare/Medicaid Dual-eligible</v>
      </c>
      <c r="K1341" s="711"/>
      <c r="L1341" s="673"/>
      <c r="M1341" s="711"/>
      <c r="N1341" s="1093"/>
    </row>
    <row r="1342" spans="1:14" ht="26.25" customHeight="1">
      <c r="A1342" s="1084" t="str">
        <f t="shared" si="1325"/>
        <v>G2067</v>
      </c>
      <c r="B1342" s="1084" t="str">
        <f t="shared" si="1318"/>
        <v>Substance Use Disorder: Medication Assisted Treatment (MAT) Methadone (effective 1/1/20)
*Use for Medicaid/Medicare Dual Eligible Only</v>
      </c>
      <c r="C1342"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2" s="1090" t="str">
        <f t="shared" si="1320"/>
        <v>Weekly Bundle 
1 per week</v>
      </c>
      <c r="E1342"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2" s="524" t="s">
        <v>720</v>
      </c>
      <c r="G1342" s="524" t="s">
        <v>693</v>
      </c>
      <c r="H1342" s="1087" t="str">
        <f t="shared" si="1322"/>
        <v>Medication Assisted Treatment (MAT)</v>
      </c>
      <c r="I1342" s="1090" t="str">
        <f t="shared" si="1323"/>
        <v>Line
Professional</v>
      </c>
      <c r="J1342" s="1090" t="str">
        <f t="shared" si="1324"/>
        <v>Medicare/Medicaid Dual-eligible</v>
      </c>
      <c r="K1342" s="711"/>
      <c r="L1342" s="673"/>
      <c r="M1342" s="711"/>
      <c r="N1342" s="1093"/>
    </row>
    <row r="1343" spans="1:14" ht="35.25" customHeight="1">
      <c r="A1343" s="1084" t="str">
        <f t="shared" si="1325"/>
        <v>G2067</v>
      </c>
      <c r="B1343" s="1084" t="str">
        <f t="shared" si="1318"/>
        <v>Substance Use Disorder: Medication Assisted Treatment (MAT) Methadone (effective 1/1/20)
*Use for Medicaid/Medicare Dual Eligible Only</v>
      </c>
      <c r="C1343"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3" s="1090" t="str">
        <f t="shared" si="1320"/>
        <v>Weekly Bundle 
1 per week</v>
      </c>
      <c r="E1343"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3" s="524" t="s">
        <v>587</v>
      </c>
      <c r="G1343" s="524" t="s">
        <v>693</v>
      </c>
      <c r="H1343" s="1087" t="str">
        <f t="shared" si="1322"/>
        <v>Medication Assisted Treatment (MAT)</v>
      </c>
      <c r="I1343" s="1090" t="str">
        <f t="shared" si="1323"/>
        <v>Line
Professional</v>
      </c>
      <c r="J1343" s="1090" t="str">
        <f t="shared" si="1324"/>
        <v>Medicare/Medicaid Dual-eligible</v>
      </c>
      <c r="K1343" s="711"/>
      <c r="L1343" s="673"/>
      <c r="M1343" s="711"/>
      <c r="N1343" s="1093"/>
    </row>
    <row r="1344" spans="1:14" ht="39.75" customHeight="1">
      <c r="A1344" s="1084" t="str">
        <f t="shared" si="1325"/>
        <v>G2067</v>
      </c>
      <c r="B1344" s="1084" t="str">
        <f t="shared" si="1318"/>
        <v>Substance Use Disorder: Medication Assisted Treatment (MAT) Methadone (effective 1/1/20)
*Use for Medicaid/Medicare Dual Eligible Only</v>
      </c>
      <c r="C1344"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4" s="1090" t="str">
        <f t="shared" si="1320"/>
        <v>Weekly Bundle 
1 per week</v>
      </c>
      <c r="E1344"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4" s="524" t="s">
        <v>732</v>
      </c>
      <c r="G1344" s="524" t="s">
        <v>694</v>
      </c>
      <c r="H1344" s="1087" t="str">
        <f t="shared" si="1322"/>
        <v>Medication Assisted Treatment (MAT)</v>
      </c>
      <c r="I1344" s="1090" t="str">
        <f t="shared" si="1323"/>
        <v>Line
Professional</v>
      </c>
      <c r="J1344" s="1090" t="str">
        <f t="shared" si="1324"/>
        <v>Medicare/Medicaid Dual-eligible</v>
      </c>
      <c r="K1344" s="711"/>
      <c r="L1344" s="673"/>
      <c r="M1344" s="711"/>
      <c r="N1344" s="1093"/>
    </row>
    <row r="1345" spans="1:14" ht="15" customHeight="1">
      <c r="A1345" s="1084" t="str">
        <f t="shared" si="1325"/>
        <v>G2067</v>
      </c>
      <c r="B1345" s="1084" t="str">
        <f t="shared" si="1318"/>
        <v>Substance Use Disorder: Medication Assisted Treatment (MAT) Methadone (effective 1/1/20)
*Use for Medicaid/Medicare Dual Eligible Only</v>
      </c>
      <c r="C1345"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5" s="1090" t="str">
        <f t="shared" si="1320"/>
        <v>Weekly Bundle 
1 per week</v>
      </c>
      <c r="E1345"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5" s="524" t="s">
        <v>143</v>
      </c>
      <c r="G1345" s="524" t="s">
        <v>694</v>
      </c>
      <c r="H1345" s="1087" t="str">
        <f t="shared" si="1322"/>
        <v>Medication Assisted Treatment (MAT)</v>
      </c>
      <c r="I1345" s="1090" t="str">
        <f t="shared" si="1323"/>
        <v>Line
Professional</v>
      </c>
      <c r="J1345" s="1090" t="str">
        <f t="shared" si="1324"/>
        <v>Medicare/Medicaid Dual-eligible</v>
      </c>
      <c r="K1345" s="711"/>
      <c r="L1345" s="673"/>
      <c r="M1345" s="711"/>
      <c r="N1345" s="1093"/>
    </row>
    <row r="1346" spans="1:14" ht="15.75" customHeight="1">
      <c r="A1346" s="1084" t="str">
        <f t="shared" si="1325"/>
        <v>G2067</v>
      </c>
      <c r="B1346" s="1084" t="str">
        <f t="shared" si="1318"/>
        <v>Substance Use Disorder: Medication Assisted Treatment (MAT) Methadone (effective 1/1/20)
*Use for Medicaid/Medicare Dual Eligible Only</v>
      </c>
      <c r="C1346"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6" s="1090" t="str">
        <f t="shared" si="1320"/>
        <v>Weekly Bundle 
1 per week</v>
      </c>
      <c r="E1346"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6" s="524" t="s">
        <v>144</v>
      </c>
      <c r="G1346" s="524" t="s">
        <v>694</v>
      </c>
      <c r="H1346" s="1087" t="str">
        <f t="shared" si="1322"/>
        <v>Medication Assisted Treatment (MAT)</v>
      </c>
      <c r="I1346" s="1090" t="str">
        <f t="shared" si="1323"/>
        <v>Line
Professional</v>
      </c>
      <c r="J1346" s="1090" t="str">
        <f t="shared" si="1324"/>
        <v>Medicare/Medicaid Dual-eligible</v>
      </c>
      <c r="K1346" s="711"/>
      <c r="L1346" s="673"/>
      <c r="M1346" s="711"/>
      <c r="N1346" s="1093"/>
    </row>
    <row r="1347" spans="1:14" ht="15" customHeight="1">
      <c r="A1347" s="1084" t="str">
        <f t="shared" si="1325"/>
        <v>G2067</v>
      </c>
      <c r="B1347" s="1084" t="str">
        <f t="shared" si="1318"/>
        <v>Substance Use Disorder: Medication Assisted Treatment (MAT) Methadone (effective 1/1/20)
*Use for Medicaid/Medicare Dual Eligible Only</v>
      </c>
      <c r="C1347"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7" s="1090" t="str">
        <f t="shared" si="1320"/>
        <v>Weekly Bundle 
1 per week</v>
      </c>
      <c r="E1347"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7" s="524" t="s">
        <v>141</v>
      </c>
      <c r="G1347" s="524" t="s">
        <v>694</v>
      </c>
      <c r="H1347" s="1087" t="str">
        <f t="shared" si="1322"/>
        <v>Medication Assisted Treatment (MAT)</v>
      </c>
      <c r="I1347" s="1090" t="str">
        <f t="shared" si="1323"/>
        <v>Line
Professional</v>
      </c>
      <c r="J1347" s="1090" t="str">
        <f t="shared" si="1324"/>
        <v>Medicare/Medicaid Dual-eligible</v>
      </c>
      <c r="K1347" s="711"/>
      <c r="L1347" s="673"/>
      <c r="M1347" s="711"/>
      <c r="N1347" s="1093"/>
    </row>
    <row r="1348" spans="1:14" ht="89.25" customHeight="1">
      <c r="A1348" s="1084" t="str">
        <f t="shared" si="1325"/>
        <v>G2067</v>
      </c>
      <c r="B1348" s="1084" t="str">
        <f t="shared" si="1318"/>
        <v>Substance Use Disorder: Medication Assisted Treatment (MAT) Methadone (effective 1/1/20)
*Use for Medicaid/Medicare Dual Eligible Only</v>
      </c>
      <c r="C1348"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8" s="1090" t="str">
        <f t="shared" si="1320"/>
        <v>Weekly Bundle 
1 per week</v>
      </c>
      <c r="E1348"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8" s="524" t="s">
        <v>597</v>
      </c>
      <c r="G1348" s="524" t="s">
        <v>694</v>
      </c>
      <c r="H1348" s="1087" t="str">
        <f t="shared" si="1322"/>
        <v>Medication Assisted Treatment (MAT)</v>
      </c>
      <c r="I1348" s="1090" t="str">
        <f t="shared" si="1323"/>
        <v>Line
Professional</v>
      </c>
      <c r="J1348" s="1090" t="str">
        <f t="shared" si="1324"/>
        <v>Medicare/Medicaid Dual-eligible</v>
      </c>
      <c r="K1348" s="711"/>
      <c r="L1348" s="673"/>
      <c r="M1348" s="711"/>
      <c r="N1348" s="1093"/>
    </row>
    <row r="1349" spans="1:14" ht="38.25" customHeight="1">
      <c r="A1349" s="1084" t="str">
        <f t="shared" si="1325"/>
        <v>G2067</v>
      </c>
      <c r="B1349" s="1084" t="str">
        <f t="shared" si="1318"/>
        <v>Substance Use Disorder: Medication Assisted Treatment (MAT) Methadone (effective 1/1/20)
*Use for Medicaid/Medicare Dual Eligible Only</v>
      </c>
      <c r="C1349"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49" s="1090" t="str">
        <f t="shared" si="1320"/>
        <v>Weekly Bundle 
1 per week</v>
      </c>
      <c r="E1349"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9" s="524" t="s">
        <v>134</v>
      </c>
      <c r="G1349" s="524" t="s">
        <v>695</v>
      </c>
      <c r="H1349" s="1087" t="str">
        <f t="shared" si="1322"/>
        <v>Medication Assisted Treatment (MAT)</v>
      </c>
      <c r="I1349" s="1090" t="str">
        <f t="shared" si="1323"/>
        <v>Line
Professional</v>
      </c>
      <c r="J1349" s="1090" t="str">
        <f t="shared" si="1324"/>
        <v>Medicare/Medicaid Dual-eligible</v>
      </c>
      <c r="K1349" s="711"/>
      <c r="L1349" s="673"/>
      <c r="M1349" s="711"/>
      <c r="N1349" s="1093"/>
    </row>
    <row r="1350" spans="1:14" ht="76.5" customHeight="1">
      <c r="A1350" s="1084" t="str">
        <f t="shared" si="1325"/>
        <v>G2067</v>
      </c>
      <c r="B1350" s="1084" t="str">
        <f t="shared" si="1318"/>
        <v>Substance Use Disorder: Medication Assisted Treatment (MAT) Methadone (effective 1/1/20)
*Use for Medicaid/Medicare Dual Eligible Only</v>
      </c>
      <c r="C1350"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50" s="1090" t="str">
        <f t="shared" si="1320"/>
        <v>Weekly Bundle 
1 per week</v>
      </c>
      <c r="E1350"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0" s="524" t="s">
        <v>138</v>
      </c>
      <c r="G1350" s="524" t="s">
        <v>703</v>
      </c>
      <c r="H1350" s="1087" t="str">
        <f t="shared" si="1322"/>
        <v>Medication Assisted Treatment (MAT)</v>
      </c>
      <c r="I1350" s="1090" t="str">
        <f t="shared" si="1323"/>
        <v>Line
Professional</v>
      </c>
      <c r="J1350" s="1090" t="str">
        <f t="shared" si="1324"/>
        <v>Medicare/Medicaid Dual-eligible</v>
      </c>
      <c r="K1350" s="711"/>
      <c r="L1350" s="673"/>
      <c r="M1350" s="711"/>
      <c r="N1350" s="1093"/>
    </row>
    <row r="1351" spans="1:14" ht="38.25" customHeight="1">
      <c r="A1351" s="1084" t="str">
        <f t="shared" si="1325"/>
        <v>G2067</v>
      </c>
      <c r="B1351" s="1084" t="str">
        <f t="shared" si="1318"/>
        <v>Substance Use Disorder: Medication Assisted Treatment (MAT) Methadone (effective 1/1/20)
*Use for Medicaid/Medicare Dual Eligible Only</v>
      </c>
      <c r="C1351"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51" s="1090" t="str">
        <f t="shared" si="1320"/>
        <v>Weekly Bundle 
1 per week</v>
      </c>
      <c r="E1351"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1" s="524" t="s">
        <v>149</v>
      </c>
      <c r="G1351" s="524" t="s">
        <v>703</v>
      </c>
      <c r="H1351" s="1087" t="str">
        <f t="shared" si="1322"/>
        <v>Medication Assisted Treatment (MAT)</v>
      </c>
      <c r="I1351" s="1090" t="str">
        <f t="shared" si="1323"/>
        <v>Line
Professional</v>
      </c>
      <c r="J1351" s="1090" t="str">
        <f t="shared" si="1324"/>
        <v>Medicare/Medicaid Dual-eligible</v>
      </c>
      <c r="K1351" s="711"/>
      <c r="L1351" s="673"/>
      <c r="M1351" s="711"/>
      <c r="N1351" s="1093"/>
    </row>
    <row r="1352" spans="1:14" ht="51" customHeight="1">
      <c r="A1352" s="1084" t="str">
        <f t="shared" si="1325"/>
        <v>G2067</v>
      </c>
      <c r="B1352" s="1084" t="str">
        <f t="shared" si="1318"/>
        <v>Substance Use Disorder: Medication Assisted Treatment (MAT) Methadone (effective 1/1/20)
*Use for Medicaid/Medicare Dual Eligible Only</v>
      </c>
      <c r="C1352"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52" s="1090" t="str">
        <f t="shared" si="1320"/>
        <v>Weekly Bundle 
1 per week</v>
      </c>
      <c r="E1352"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2" s="524" t="s">
        <v>140</v>
      </c>
      <c r="G1352" s="524" t="s">
        <v>703</v>
      </c>
      <c r="H1352" s="1087" t="str">
        <f t="shared" si="1322"/>
        <v>Medication Assisted Treatment (MAT)</v>
      </c>
      <c r="I1352" s="1090" t="str">
        <f t="shared" si="1323"/>
        <v>Line
Professional</v>
      </c>
      <c r="J1352" s="1090" t="str">
        <f t="shared" si="1324"/>
        <v>Medicare/Medicaid Dual-eligible</v>
      </c>
      <c r="K1352" s="711"/>
      <c r="L1352" s="673"/>
      <c r="M1352" s="711"/>
      <c r="N1352" s="1093"/>
    </row>
    <row r="1353" spans="1:14" ht="38.25" customHeight="1">
      <c r="A1353" s="1084" t="str">
        <f t="shared" si="1325"/>
        <v>G2067</v>
      </c>
      <c r="B1353" s="1084" t="str">
        <f t="shared" si="1318"/>
        <v>Substance Use Disorder: Medication Assisted Treatment (MAT) Methadone (effective 1/1/20)
*Use for Medicaid/Medicare Dual Eligible Only</v>
      </c>
      <c r="C1353" s="1087"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53" s="1090" t="str">
        <f t="shared" si="1320"/>
        <v>Weekly Bundle 
1 per week</v>
      </c>
      <c r="E1353" s="1087"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3" s="524" t="s">
        <v>617</v>
      </c>
      <c r="G1353" s="524" t="s">
        <v>696</v>
      </c>
      <c r="H1353" s="1087" t="str">
        <f t="shared" si="1322"/>
        <v>Medication Assisted Treatment (MAT)</v>
      </c>
      <c r="I1353" s="1090" t="str">
        <f t="shared" si="1323"/>
        <v>Line
Professional</v>
      </c>
      <c r="J1353" s="1090" t="str">
        <f t="shared" si="1324"/>
        <v>Medicare/Medicaid Dual-eligible</v>
      </c>
      <c r="K1353" s="711"/>
      <c r="L1353" s="673"/>
      <c r="M1353" s="711"/>
      <c r="N1353" s="1093"/>
    </row>
    <row r="1354" spans="1:14" ht="51.75" customHeight="1" thickBot="1">
      <c r="A1354" s="1085" t="str">
        <f t="shared" si="1325"/>
        <v>G2067</v>
      </c>
      <c r="B1354" s="1085" t="str">
        <f t="shared" si="1318"/>
        <v>Substance Use Disorder: Medication Assisted Treatment (MAT) Methadone (effective 1/1/20)
*Use for Medicaid/Medicare Dual Eligible Only</v>
      </c>
      <c r="C1354" s="1088" t="str">
        <f t="shared" si="1319"/>
        <v>Medication assisted treatment, methadone, weekly bundle  including dispensing and/or
administration, substance use counseling, individual and group  therapy, and toxicology testing if performed. Provision of these 
services by a Medicare-enrolled opioid treatment program</v>
      </c>
      <c r="D1354" s="1091" t="str">
        <f t="shared" si="1320"/>
        <v>Weekly Bundle 
1 per week</v>
      </c>
      <c r="E1354" s="1088" t="str">
        <f t="shared" si="1321"/>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4" s="525" t="s">
        <v>730</v>
      </c>
      <c r="G1354" s="525" t="s">
        <v>699</v>
      </c>
      <c r="H1354" s="1088" t="str">
        <f t="shared" si="1322"/>
        <v>Medication Assisted Treatment (MAT)</v>
      </c>
      <c r="I1354" s="1091" t="str">
        <f t="shared" si="1323"/>
        <v>Line
Professional</v>
      </c>
      <c r="J1354" s="1091" t="str">
        <f t="shared" si="1324"/>
        <v>Medicare/Medicaid Dual-eligible</v>
      </c>
      <c r="K1354" s="994"/>
      <c r="L1354" s="677"/>
      <c r="M1354" s="994"/>
      <c r="N1354" s="1094"/>
    </row>
    <row r="1355" spans="1:14" ht="38.25" customHeight="1">
      <c r="A1355" s="1083" t="s">
        <v>2157</v>
      </c>
      <c r="B1355" s="1083" t="s">
        <v>2577</v>
      </c>
      <c r="C1355" s="1086" t="s">
        <v>2161</v>
      </c>
      <c r="D1355" s="1089" t="s">
        <v>2162</v>
      </c>
      <c r="E1355" s="1086" t="s">
        <v>2165</v>
      </c>
      <c r="F1355" s="538" t="s">
        <v>132</v>
      </c>
      <c r="G1355" s="538" t="s">
        <v>691</v>
      </c>
      <c r="H1355" s="1086" t="s">
        <v>706</v>
      </c>
      <c r="I1355" s="1089" t="s">
        <v>148</v>
      </c>
      <c r="J1355" s="1089" t="s">
        <v>2167</v>
      </c>
      <c r="K1355" s="778"/>
      <c r="L1355" s="672"/>
      <c r="M1355" s="778"/>
      <c r="N1355" s="1092" t="s">
        <v>658</v>
      </c>
    </row>
    <row r="1356" spans="1:14" ht="25.5" customHeight="1">
      <c r="A1356" s="1084" t="str">
        <f>A1355</f>
        <v>G2068</v>
      </c>
      <c r="B1356" s="1084" t="str">
        <f t="shared" ref="B1356:B1372" si="1326">B1355</f>
        <v>Substance Use Disorder: Medication Assisted Treatment (MAT) Buprenorphine (effective 1/1/20)
*Use for Medicaid/Medicare Dual Eligible Only</v>
      </c>
      <c r="C1356" s="1087" t="str">
        <f t="shared" ref="C1356:C1372" si="1327">C1355</f>
        <v>Medication assisted treatment,  buprenorphine, weekly bundle  including dispensing and/or  administration, substance use counseling, individual and group  therapy, and toxicology testing if  performed. Provision of these  services by a Medicare-enrolled  opioid treatment program</v>
      </c>
      <c r="D1356" s="1090" t="str">
        <f t="shared" ref="D1356:D1372" si="1328">D1355</f>
        <v>Weekly Bundle 
1 per week</v>
      </c>
      <c r="E1356" s="1087" t="str">
        <f t="shared" ref="E1356:E1372" si="1329">E1355</f>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6" s="524" t="s">
        <v>577</v>
      </c>
      <c r="G1356" s="524" t="s">
        <v>692</v>
      </c>
      <c r="H1356" s="1087" t="str">
        <f t="shared" ref="H1356:H1372" si="1330">H1355</f>
        <v>Medication Assisted Treatment (MAT)</v>
      </c>
      <c r="I1356" s="1090" t="str">
        <f t="shared" ref="I1356:I1372" si="1331">I1355</f>
        <v>Line
Professional</v>
      </c>
      <c r="J1356" s="1090" t="str">
        <f t="shared" ref="J1356:J1372" si="1332">J1355</f>
        <v>Medicare/Medicaid Dual-eligible</v>
      </c>
      <c r="K1356" s="711"/>
      <c r="L1356" s="673"/>
      <c r="M1356" s="711"/>
      <c r="N1356" s="1093" t="str">
        <f>N1355</f>
        <v>SFY 22 - HF for SUD is removed</v>
      </c>
    </row>
    <row r="1357" spans="1:14" ht="51" customHeight="1">
      <c r="A1357" s="1084" t="str">
        <f t="shared" ref="A1357:A1372" si="1333">A1356</f>
        <v>G2068</v>
      </c>
      <c r="B1357" s="1084" t="str">
        <f t="shared" si="1326"/>
        <v>Substance Use Disorder: Medication Assisted Treatment (MAT) Buprenorphine (effective 1/1/20)
*Use for Medicaid/Medicare Dual Eligible Only</v>
      </c>
      <c r="C1357"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57" s="1090" t="str">
        <f t="shared" si="1328"/>
        <v>Weekly Bundle 
1 per week</v>
      </c>
      <c r="E1357"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7" s="524" t="s">
        <v>134</v>
      </c>
      <c r="G1357" s="524" t="s">
        <v>698</v>
      </c>
      <c r="H1357" s="1087" t="str">
        <f t="shared" si="1330"/>
        <v>Medication Assisted Treatment (MAT)</v>
      </c>
      <c r="I1357" s="1090" t="str">
        <f t="shared" si="1331"/>
        <v>Line
Professional</v>
      </c>
      <c r="J1357" s="1090" t="str">
        <f t="shared" si="1332"/>
        <v>Medicare/Medicaid Dual-eligible</v>
      </c>
      <c r="K1357" s="711"/>
      <c r="L1357" s="673"/>
      <c r="M1357" s="711"/>
      <c r="N1357" s="1093" t="str">
        <f t="shared" ref="N1357:N1372" si="1334">N1356</f>
        <v>SFY 22 - HF for SUD is removed</v>
      </c>
    </row>
    <row r="1358" spans="1:14" ht="63.75" customHeight="1">
      <c r="A1358" s="1084" t="str">
        <f t="shared" si="1333"/>
        <v>G2068</v>
      </c>
      <c r="B1358" s="1084" t="str">
        <f t="shared" si="1326"/>
        <v>Substance Use Disorder: Medication Assisted Treatment (MAT) Buprenorphine (effective 1/1/20)
*Use for Medicaid/Medicare Dual Eligible Only</v>
      </c>
      <c r="C1358"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58" s="1090" t="str">
        <f t="shared" si="1328"/>
        <v>Weekly Bundle 
1 per week</v>
      </c>
      <c r="E1358"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8" s="524" t="s">
        <v>585</v>
      </c>
      <c r="G1358" s="524" t="s">
        <v>700</v>
      </c>
      <c r="H1358" s="1087" t="str">
        <f t="shared" si="1330"/>
        <v>Medication Assisted Treatment (MAT)</v>
      </c>
      <c r="I1358" s="1090" t="str">
        <f t="shared" si="1331"/>
        <v>Line
Professional</v>
      </c>
      <c r="J1358" s="1090" t="str">
        <f t="shared" si="1332"/>
        <v>Medicare/Medicaid Dual-eligible</v>
      </c>
      <c r="K1358" s="711"/>
      <c r="L1358" s="673"/>
      <c r="M1358" s="711"/>
      <c r="N1358" s="1093" t="str">
        <f t="shared" si="1334"/>
        <v>SFY 22 - HF for SUD is removed</v>
      </c>
    </row>
    <row r="1359" spans="1:14" ht="114.75" customHeight="1">
      <c r="A1359" s="1084" t="str">
        <f t="shared" si="1333"/>
        <v>G2068</v>
      </c>
      <c r="B1359" s="1084" t="str">
        <f t="shared" si="1326"/>
        <v>Substance Use Disorder: Medication Assisted Treatment (MAT) Buprenorphine (effective 1/1/20)
*Use for Medicaid/Medicare Dual Eligible Only</v>
      </c>
      <c r="C1359"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59" s="1090" t="str">
        <f t="shared" si="1328"/>
        <v>Weekly Bundle 
1 per week</v>
      </c>
      <c r="E1359"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9" s="524" t="s">
        <v>731</v>
      </c>
      <c r="G1359" s="524" t="s">
        <v>700</v>
      </c>
      <c r="H1359" s="1087" t="str">
        <f t="shared" si="1330"/>
        <v>Medication Assisted Treatment (MAT)</v>
      </c>
      <c r="I1359" s="1090" t="str">
        <f t="shared" si="1331"/>
        <v>Line
Professional</v>
      </c>
      <c r="J1359" s="1090" t="str">
        <f t="shared" si="1332"/>
        <v>Medicare/Medicaid Dual-eligible</v>
      </c>
      <c r="K1359" s="711"/>
      <c r="L1359" s="673"/>
      <c r="M1359" s="711"/>
      <c r="N1359" s="1093" t="str">
        <f t="shared" si="1334"/>
        <v>SFY 22 - HF for SUD is removed</v>
      </c>
    </row>
    <row r="1360" spans="1:14" ht="38.25" customHeight="1">
      <c r="A1360" s="1084" t="str">
        <f t="shared" si="1333"/>
        <v>G2068</v>
      </c>
      <c r="B1360" s="1084" t="str">
        <f t="shared" si="1326"/>
        <v>Substance Use Disorder: Medication Assisted Treatment (MAT) Buprenorphine (effective 1/1/20)
*Use for Medicaid/Medicare Dual Eligible Only</v>
      </c>
      <c r="C1360"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0" s="1090" t="str">
        <f t="shared" si="1328"/>
        <v>Weekly Bundle 
1 per week</v>
      </c>
      <c r="E1360"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0" s="524" t="s">
        <v>720</v>
      </c>
      <c r="G1360" s="524" t="s">
        <v>693</v>
      </c>
      <c r="H1360" s="1087" t="str">
        <f t="shared" si="1330"/>
        <v>Medication Assisted Treatment (MAT)</v>
      </c>
      <c r="I1360" s="1090" t="str">
        <f t="shared" si="1331"/>
        <v>Line
Professional</v>
      </c>
      <c r="J1360" s="1090" t="str">
        <f t="shared" si="1332"/>
        <v>Medicare/Medicaid Dual-eligible</v>
      </c>
      <c r="K1360" s="711"/>
      <c r="L1360" s="673"/>
      <c r="M1360" s="711"/>
      <c r="N1360" s="1093" t="str">
        <f t="shared" si="1334"/>
        <v>SFY 22 - HF for SUD is removed</v>
      </c>
    </row>
    <row r="1361" spans="1:14" ht="102" customHeight="1">
      <c r="A1361" s="1084" t="str">
        <f t="shared" si="1333"/>
        <v>G2068</v>
      </c>
      <c r="B1361" s="1084" t="str">
        <f t="shared" si="1326"/>
        <v>Substance Use Disorder: Medication Assisted Treatment (MAT) Buprenorphine (effective 1/1/20)
*Use for Medicaid/Medicare Dual Eligible Only</v>
      </c>
      <c r="C1361"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1" s="1090" t="str">
        <f t="shared" si="1328"/>
        <v>Weekly Bundle 
1 per week</v>
      </c>
      <c r="E1361"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1" s="524" t="s">
        <v>587</v>
      </c>
      <c r="G1361" s="524" t="s">
        <v>693</v>
      </c>
      <c r="H1361" s="1087" t="str">
        <f t="shared" si="1330"/>
        <v>Medication Assisted Treatment (MAT)</v>
      </c>
      <c r="I1361" s="1090" t="str">
        <f t="shared" si="1331"/>
        <v>Line
Professional</v>
      </c>
      <c r="J1361" s="1090" t="str">
        <f t="shared" si="1332"/>
        <v>Medicare/Medicaid Dual-eligible</v>
      </c>
      <c r="K1361" s="711"/>
      <c r="L1361" s="673"/>
      <c r="M1361" s="711"/>
      <c r="N1361" s="1093" t="str">
        <f t="shared" si="1334"/>
        <v>SFY 22 - HF for SUD is removed</v>
      </c>
    </row>
    <row r="1362" spans="1:14" ht="114.75" customHeight="1">
      <c r="A1362" s="1084" t="str">
        <f t="shared" si="1333"/>
        <v>G2068</v>
      </c>
      <c r="B1362" s="1084" t="str">
        <f t="shared" si="1326"/>
        <v>Substance Use Disorder: Medication Assisted Treatment (MAT) Buprenorphine (effective 1/1/20)
*Use for Medicaid/Medicare Dual Eligible Only</v>
      </c>
      <c r="C1362"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2" s="1090" t="str">
        <f t="shared" si="1328"/>
        <v>Weekly Bundle 
1 per week</v>
      </c>
      <c r="E1362"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2" s="524" t="s">
        <v>732</v>
      </c>
      <c r="G1362" s="524" t="s">
        <v>694</v>
      </c>
      <c r="H1362" s="1087" t="str">
        <f t="shared" si="1330"/>
        <v>Medication Assisted Treatment (MAT)</v>
      </c>
      <c r="I1362" s="1090" t="str">
        <f t="shared" si="1331"/>
        <v>Line
Professional</v>
      </c>
      <c r="J1362" s="1090" t="str">
        <f t="shared" si="1332"/>
        <v>Medicare/Medicaid Dual-eligible</v>
      </c>
      <c r="K1362" s="711"/>
      <c r="L1362" s="673"/>
      <c r="M1362" s="711"/>
      <c r="N1362" s="1093" t="str">
        <f t="shared" si="1334"/>
        <v>SFY 22 - HF for SUD is removed</v>
      </c>
    </row>
    <row r="1363" spans="1:14" ht="51" customHeight="1">
      <c r="A1363" s="1084" t="str">
        <f t="shared" si="1333"/>
        <v>G2068</v>
      </c>
      <c r="B1363" s="1084" t="str">
        <f t="shared" si="1326"/>
        <v>Substance Use Disorder: Medication Assisted Treatment (MAT) Buprenorphine (effective 1/1/20)
*Use for Medicaid/Medicare Dual Eligible Only</v>
      </c>
      <c r="C1363"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3" s="1090" t="str">
        <f t="shared" si="1328"/>
        <v>Weekly Bundle 
1 per week</v>
      </c>
      <c r="E1363"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3" s="524" t="s">
        <v>143</v>
      </c>
      <c r="G1363" s="524" t="s">
        <v>694</v>
      </c>
      <c r="H1363" s="1087" t="str">
        <f t="shared" si="1330"/>
        <v>Medication Assisted Treatment (MAT)</v>
      </c>
      <c r="I1363" s="1090" t="str">
        <f t="shared" si="1331"/>
        <v>Line
Professional</v>
      </c>
      <c r="J1363" s="1090" t="str">
        <f t="shared" si="1332"/>
        <v>Medicare/Medicaid Dual-eligible</v>
      </c>
      <c r="K1363" s="711"/>
      <c r="L1363" s="673"/>
      <c r="M1363" s="711"/>
      <c r="N1363" s="1093" t="str">
        <f t="shared" si="1334"/>
        <v>SFY 22 - HF for SUD is removed</v>
      </c>
    </row>
    <row r="1364" spans="1:14" ht="51" customHeight="1">
      <c r="A1364" s="1084" t="str">
        <f t="shared" si="1333"/>
        <v>G2068</v>
      </c>
      <c r="B1364" s="1084" t="str">
        <f t="shared" si="1326"/>
        <v>Substance Use Disorder: Medication Assisted Treatment (MAT) Buprenorphine (effective 1/1/20)
*Use for Medicaid/Medicare Dual Eligible Only</v>
      </c>
      <c r="C1364"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4" s="1090" t="str">
        <f t="shared" si="1328"/>
        <v>Weekly Bundle 
1 per week</v>
      </c>
      <c r="E1364"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4" s="524" t="s">
        <v>144</v>
      </c>
      <c r="G1364" s="524" t="s">
        <v>694</v>
      </c>
      <c r="H1364" s="1087" t="str">
        <f t="shared" si="1330"/>
        <v>Medication Assisted Treatment (MAT)</v>
      </c>
      <c r="I1364" s="1090" t="str">
        <f t="shared" si="1331"/>
        <v>Line
Professional</v>
      </c>
      <c r="J1364" s="1090" t="str">
        <f t="shared" si="1332"/>
        <v>Medicare/Medicaid Dual-eligible</v>
      </c>
      <c r="K1364" s="711"/>
      <c r="L1364" s="673"/>
      <c r="M1364" s="711"/>
      <c r="N1364" s="1093" t="str">
        <f t="shared" si="1334"/>
        <v>SFY 22 - HF for SUD is removed</v>
      </c>
    </row>
    <row r="1365" spans="1:14" ht="26.25" customHeight="1">
      <c r="A1365" s="1084" t="str">
        <f t="shared" si="1333"/>
        <v>G2068</v>
      </c>
      <c r="B1365" s="1084" t="str">
        <f t="shared" si="1326"/>
        <v>Substance Use Disorder: Medication Assisted Treatment (MAT) Buprenorphine (effective 1/1/20)
*Use for Medicaid/Medicare Dual Eligible Only</v>
      </c>
      <c r="C1365"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5" s="1090" t="str">
        <f t="shared" si="1328"/>
        <v>Weekly Bundle 
1 per week</v>
      </c>
      <c r="E1365"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5" s="524" t="s">
        <v>141</v>
      </c>
      <c r="G1365" s="524" t="s">
        <v>694</v>
      </c>
      <c r="H1365" s="1087" t="str">
        <f t="shared" si="1330"/>
        <v>Medication Assisted Treatment (MAT)</v>
      </c>
      <c r="I1365" s="1090" t="str">
        <f t="shared" si="1331"/>
        <v>Line
Professional</v>
      </c>
      <c r="J1365" s="1090" t="str">
        <f t="shared" si="1332"/>
        <v>Medicare/Medicaid Dual-eligible</v>
      </c>
      <c r="K1365" s="711"/>
      <c r="L1365" s="673"/>
      <c r="M1365" s="711"/>
      <c r="N1365" s="1093" t="str">
        <f t="shared" si="1334"/>
        <v>SFY 22 - HF for SUD is removed</v>
      </c>
    </row>
    <row r="1366" spans="1:14" ht="30.75" customHeight="1">
      <c r="A1366" s="1084" t="str">
        <f t="shared" si="1333"/>
        <v>G2068</v>
      </c>
      <c r="B1366" s="1084" t="str">
        <f t="shared" si="1326"/>
        <v>Substance Use Disorder: Medication Assisted Treatment (MAT) Buprenorphine (effective 1/1/20)
*Use for Medicaid/Medicare Dual Eligible Only</v>
      </c>
      <c r="C1366"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6" s="1090" t="str">
        <f t="shared" si="1328"/>
        <v>Weekly Bundle 
1 per week</v>
      </c>
      <c r="E1366"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6" s="524" t="s">
        <v>597</v>
      </c>
      <c r="G1366" s="524" t="s">
        <v>694</v>
      </c>
      <c r="H1366" s="1087" t="str">
        <f t="shared" si="1330"/>
        <v>Medication Assisted Treatment (MAT)</v>
      </c>
      <c r="I1366" s="1090" t="str">
        <f t="shared" si="1331"/>
        <v>Line
Professional</v>
      </c>
      <c r="J1366" s="1090" t="str">
        <f t="shared" si="1332"/>
        <v>Medicare/Medicaid Dual-eligible</v>
      </c>
      <c r="K1366" s="711"/>
      <c r="L1366" s="673"/>
      <c r="M1366" s="711"/>
      <c r="N1366" s="1093" t="str">
        <f t="shared" si="1334"/>
        <v>SFY 22 - HF for SUD is removed</v>
      </c>
    </row>
    <row r="1367" spans="1:14" ht="15" customHeight="1">
      <c r="A1367" s="1084" t="str">
        <f t="shared" si="1333"/>
        <v>G2068</v>
      </c>
      <c r="B1367" s="1084" t="str">
        <f t="shared" si="1326"/>
        <v>Substance Use Disorder: Medication Assisted Treatment (MAT) Buprenorphine (effective 1/1/20)
*Use for Medicaid/Medicare Dual Eligible Only</v>
      </c>
      <c r="C1367"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7" s="1090" t="str">
        <f t="shared" si="1328"/>
        <v>Weekly Bundle 
1 per week</v>
      </c>
      <c r="E1367"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7" s="524" t="s">
        <v>134</v>
      </c>
      <c r="G1367" s="524" t="s">
        <v>695</v>
      </c>
      <c r="H1367" s="1087" t="str">
        <f t="shared" si="1330"/>
        <v>Medication Assisted Treatment (MAT)</v>
      </c>
      <c r="I1367" s="1090" t="str">
        <f t="shared" si="1331"/>
        <v>Line
Professional</v>
      </c>
      <c r="J1367" s="1090" t="str">
        <f t="shared" si="1332"/>
        <v>Medicare/Medicaid Dual-eligible</v>
      </c>
      <c r="K1367" s="711"/>
      <c r="L1367" s="673"/>
      <c r="M1367" s="711"/>
      <c r="N1367" s="1093" t="str">
        <f t="shared" si="1334"/>
        <v>SFY 22 - HF for SUD is removed</v>
      </c>
    </row>
    <row r="1368" spans="1:14" ht="25.5" customHeight="1">
      <c r="A1368" s="1084" t="str">
        <f t="shared" si="1333"/>
        <v>G2068</v>
      </c>
      <c r="B1368" s="1084" t="str">
        <f t="shared" si="1326"/>
        <v>Substance Use Disorder: Medication Assisted Treatment (MAT) Buprenorphine (effective 1/1/20)
*Use for Medicaid/Medicare Dual Eligible Only</v>
      </c>
      <c r="C1368"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8" s="1090" t="str">
        <f t="shared" si="1328"/>
        <v>Weekly Bundle 
1 per week</v>
      </c>
      <c r="E1368"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8" s="524" t="s">
        <v>138</v>
      </c>
      <c r="G1368" s="524" t="s">
        <v>703</v>
      </c>
      <c r="H1368" s="1087" t="str">
        <f t="shared" si="1330"/>
        <v>Medication Assisted Treatment (MAT)</v>
      </c>
      <c r="I1368" s="1090" t="str">
        <f t="shared" si="1331"/>
        <v>Line
Professional</v>
      </c>
      <c r="J1368" s="1090" t="str">
        <f t="shared" si="1332"/>
        <v>Medicare/Medicaid Dual-eligible</v>
      </c>
      <c r="K1368" s="711"/>
      <c r="L1368" s="673"/>
      <c r="M1368" s="711"/>
      <c r="N1368" s="1093" t="str">
        <f t="shared" si="1334"/>
        <v>SFY 22 - HF for SUD is removed</v>
      </c>
    </row>
    <row r="1369" spans="1:14" ht="38.25" customHeight="1">
      <c r="A1369" s="1084" t="str">
        <f t="shared" si="1333"/>
        <v>G2068</v>
      </c>
      <c r="B1369" s="1084" t="str">
        <f t="shared" si="1326"/>
        <v>Substance Use Disorder: Medication Assisted Treatment (MAT) Buprenorphine (effective 1/1/20)
*Use for Medicaid/Medicare Dual Eligible Only</v>
      </c>
      <c r="C1369"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69" s="1090" t="str">
        <f t="shared" si="1328"/>
        <v>Weekly Bundle 
1 per week</v>
      </c>
      <c r="E1369"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9" s="524" t="s">
        <v>149</v>
      </c>
      <c r="G1369" s="524" t="s">
        <v>703</v>
      </c>
      <c r="H1369" s="1087" t="str">
        <f t="shared" si="1330"/>
        <v>Medication Assisted Treatment (MAT)</v>
      </c>
      <c r="I1369" s="1090" t="str">
        <f t="shared" si="1331"/>
        <v>Line
Professional</v>
      </c>
      <c r="J1369" s="1090" t="str">
        <f t="shared" si="1332"/>
        <v>Medicare/Medicaid Dual-eligible</v>
      </c>
      <c r="K1369" s="711"/>
      <c r="L1369" s="673"/>
      <c r="M1369" s="711"/>
      <c r="N1369" s="1093" t="str">
        <f t="shared" si="1334"/>
        <v>SFY 22 - HF for SUD is removed</v>
      </c>
    </row>
    <row r="1370" spans="1:14" ht="15" customHeight="1">
      <c r="A1370" s="1084" t="str">
        <f t="shared" si="1333"/>
        <v>G2068</v>
      </c>
      <c r="B1370" s="1084" t="str">
        <f t="shared" si="1326"/>
        <v>Substance Use Disorder: Medication Assisted Treatment (MAT) Buprenorphine (effective 1/1/20)
*Use for Medicaid/Medicare Dual Eligible Only</v>
      </c>
      <c r="C1370"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70" s="1090" t="str">
        <f t="shared" si="1328"/>
        <v>Weekly Bundle 
1 per week</v>
      </c>
      <c r="E1370"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0" s="524" t="s">
        <v>140</v>
      </c>
      <c r="G1370" s="524" t="s">
        <v>703</v>
      </c>
      <c r="H1370" s="1087" t="str">
        <f t="shared" si="1330"/>
        <v>Medication Assisted Treatment (MAT)</v>
      </c>
      <c r="I1370" s="1090" t="str">
        <f t="shared" si="1331"/>
        <v>Line
Professional</v>
      </c>
      <c r="J1370" s="1090" t="str">
        <f t="shared" si="1332"/>
        <v>Medicare/Medicaid Dual-eligible</v>
      </c>
      <c r="K1370" s="711"/>
      <c r="L1370" s="673"/>
      <c r="M1370" s="711"/>
      <c r="N1370" s="1093" t="str">
        <f t="shared" si="1334"/>
        <v>SFY 22 - HF for SUD is removed</v>
      </c>
    </row>
    <row r="1371" spans="1:14" ht="25.5" customHeight="1">
      <c r="A1371" s="1084" t="str">
        <f t="shared" si="1333"/>
        <v>G2068</v>
      </c>
      <c r="B1371" s="1084" t="str">
        <f t="shared" si="1326"/>
        <v>Substance Use Disorder: Medication Assisted Treatment (MAT) Buprenorphine (effective 1/1/20)
*Use for Medicaid/Medicare Dual Eligible Only</v>
      </c>
      <c r="C1371" s="1087"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71" s="1090" t="str">
        <f t="shared" si="1328"/>
        <v>Weekly Bundle 
1 per week</v>
      </c>
      <c r="E1371" s="1087"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1" s="524" t="s">
        <v>617</v>
      </c>
      <c r="G1371" s="524" t="s">
        <v>696</v>
      </c>
      <c r="H1371" s="1087" t="str">
        <f t="shared" si="1330"/>
        <v>Medication Assisted Treatment (MAT)</v>
      </c>
      <c r="I1371" s="1090" t="str">
        <f t="shared" si="1331"/>
        <v>Line
Professional</v>
      </c>
      <c r="J1371" s="1090" t="str">
        <f t="shared" si="1332"/>
        <v>Medicare/Medicaid Dual-eligible</v>
      </c>
      <c r="K1371" s="711"/>
      <c r="L1371" s="673"/>
      <c r="M1371" s="711"/>
      <c r="N1371" s="1093" t="str">
        <f t="shared" si="1334"/>
        <v>SFY 22 - HF for SUD is removed</v>
      </c>
    </row>
    <row r="1372" spans="1:14" ht="38.25" customHeight="1" thickBot="1">
      <c r="A1372" s="1085" t="str">
        <f t="shared" si="1333"/>
        <v>G2068</v>
      </c>
      <c r="B1372" s="1085" t="str">
        <f t="shared" si="1326"/>
        <v>Substance Use Disorder: Medication Assisted Treatment (MAT) Buprenorphine (effective 1/1/20)
*Use for Medicaid/Medicare Dual Eligible Only</v>
      </c>
      <c r="C1372" s="1088" t="str">
        <f t="shared" si="1327"/>
        <v>Medication assisted treatment,  buprenorphine, weekly bundle  including dispensing and/or  administration, substance use counseling, individual and group  therapy, and toxicology testing if  performed. Provision of these  services by a Medicare-enrolled  opioid treatment program</v>
      </c>
      <c r="D1372" s="1091" t="str">
        <f t="shared" si="1328"/>
        <v>Weekly Bundle 
1 per week</v>
      </c>
      <c r="E1372" s="1088" t="str">
        <f t="shared" si="1329"/>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2" s="539" t="s">
        <v>730</v>
      </c>
      <c r="G1372" s="539" t="s">
        <v>699</v>
      </c>
      <c r="H1372" s="1088" t="str">
        <f t="shared" si="1330"/>
        <v>Medication Assisted Treatment (MAT)</v>
      </c>
      <c r="I1372" s="1091" t="str">
        <f t="shared" si="1331"/>
        <v>Line
Professional</v>
      </c>
      <c r="J1372" s="1091" t="str">
        <f t="shared" si="1332"/>
        <v>Medicare/Medicaid Dual-eligible</v>
      </c>
      <c r="K1372" s="711"/>
      <c r="L1372" s="673"/>
      <c r="M1372" s="711"/>
      <c r="N1372" s="1093" t="str">
        <f t="shared" si="1334"/>
        <v>SFY 22 - HF for SUD is removed</v>
      </c>
    </row>
    <row r="1373" spans="1:14" ht="15" customHeight="1">
      <c r="A1373" s="1083" t="s">
        <v>2158</v>
      </c>
      <c r="B1373" s="1083" t="s">
        <v>2163</v>
      </c>
      <c r="C1373" s="1086" t="s">
        <v>2160</v>
      </c>
      <c r="D1373" s="1089" t="s">
        <v>2162</v>
      </c>
      <c r="E1373" s="1086" t="s">
        <v>2166</v>
      </c>
      <c r="F1373" s="523" t="s">
        <v>132</v>
      </c>
      <c r="G1373" s="523" t="s">
        <v>691</v>
      </c>
      <c r="H1373" s="1086" t="s">
        <v>706</v>
      </c>
      <c r="I1373" s="1089" t="s">
        <v>148</v>
      </c>
      <c r="J1373" s="1089" t="s">
        <v>2167</v>
      </c>
      <c r="K1373" s="778"/>
      <c r="L1373" s="672"/>
      <c r="M1373" s="778"/>
      <c r="N1373" s="688" t="s">
        <v>658</v>
      </c>
    </row>
    <row r="1374" spans="1:14" ht="15" customHeight="1">
      <c r="A1374" s="1084" t="str">
        <f>A1373</f>
        <v>G2073</v>
      </c>
      <c r="B1374" s="1084" t="str">
        <f t="shared" ref="B1374:B1390" si="1335">B1373</f>
        <v>Substance Use Disorder: Medication Assisted Treatment (MAT) Naltrexone (effective 1/1/20)
*Use for Medicaid/Medicare Dual Eligibles Only</v>
      </c>
      <c r="C1374" s="1087" t="str">
        <f t="shared" ref="C1374:C1390" si="1336">C1373</f>
        <v>MAT, naltrexone; weekly bundle including dispensing and/or  administration, substance use counseling, individual and group 
therapy, and toxicology testing if 
performed.</v>
      </c>
      <c r="D1374" s="1090" t="str">
        <f t="shared" ref="D1374:D1390" si="1337">D1373</f>
        <v>Weekly Bundle 
1 per week</v>
      </c>
      <c r="E1374" s="1087" t="str">
        <f t="shared" ref="E1374:E1390" si="1338">E1373</f>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4" s="524" t="s">
        <v>577</v>
      </c>
      <c r="G1374" s="524" t="s">
        <v>692</v>
      </c>
      <c r="H1374" s="1087" t="str">
        <f t="shared" ref="H1374:H1389" si="1339">H1373</f>
        <v>Medication Assisted Treatment (MAT)</v>
      </c>
      <c r="I1374" s="1090" t="str">
        <f t="shared" ref="I1374:I1390" si="1340">I1373</f>
        <v>Line
Professional</v>
      </c>
      <c r="J1374" s="1090" t="str">
        <f t="shared" ref="J1374:J1390" si="1341">J1373</f>
        <v>Medicare/Medicaid Dual-eligible</v>
      </c>
      <c r="K1374" s="711"/>
      <c r="L1374" s="673"/>
      <c r="M1374" s="711"/>
      <c r="N1374" s="1093" t="str">
        <f>N1373</f>
        <v>SFY 22 - HF for SUD is removed</v>
      </c>
    </row>
    <row r="1375" spans="1:14" ht="15" customHeight="1">
      <c r="A1375" s="1084" t="str">
        <f t="shared" ref="A1375:A1390" si="1342">A1374</f>
        <v>G2073</v>
      </c>
      <c r="B1375" s="1084" t="str">
        <f t="shared" si="1335"/>
        <v>Substance Use Disorder: Medication Assisted Treatment (MAT) Naltrexone (effective 1/1/20)
*Use for Medicaid/Medicare Dual Eligibles Only</v>
      </c>
      <c r="C1375" s="1087" t="str">
        <f t="shared" si="1336"/>
        <v>MAT, naltrexone; weekly bundle including dispensing and/or  administration, substance use counseling, individual and group 
therapy, and toxicology testing if 
performed.</v>
      </c>
      <c r="D1375" s="1090" t="str">
        <f t="shared" si="1337"/>
        <v>Weekly Bundle 
1 per week</v>
      </c>
      <c r="E1375"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5" s="524" t="s">
        <v>134</v>
      </c>
      <c r="G1375" s="524" t="s">
        <v>698</v>
      </c>
      <c r="H1375" s="1087" t="str">
        <f t="shared" si="1339"/>
        <v>Medication Assisted Treatment (MAT)</v>
      </c>
      <c r="I1375" s="1090" t="str">
        <f t="shared" si="1340"/>
        <v>Line
Professional</v>
      </c>
      <c r="J1375" s="1090" t="str">
        <f t="shared" si="1341"/>
        <v>Medicare/Medicaid Dual-eligible</v>
      </c>
      <c r="K1375" s="711"/>
      <c r="L1375" s="673"/>
      <c r="M1375" s="711"/>
      <c r="N1375" s="1093" t="str">
        <f t="shared" ref="N1375:N1390" si="1343">N1374</f>
        <v>SFY 22 - HF for SUD is removed</v>
      </c>
    </row>
    <row r="1376" spans="1:14" ht="39" customHeight="1">
      <c r="A1376" s="1084" t="str">
        <f t="shared" si="1342"/>
        <v>G2073</v>
      </c>
      <c r="B1376" s="1084" t="str">
        <f t="shared" si="1335"/>
        <v>Substance Use Disorder: Medication Assisted Treatment (MAT) Naltrexone (effective 1/1/20)
*Use for Medicaid/Medicare Dual Eligibles Only</v>
      </c>
      <c r="C1376" s="1087" t="str">
        <f t="shared" si="1336"/>
        <v>MAT, naltrexone; weekly bundle including dispensing and/or  administration, substance use counseling, individual and group 
therapy, and toxicology testing if 
performed.</v>
      </c>
      <c r="D1376" s="1090" t="str">
        <f t="shared" si="1337"/>
        <v>Weekly Bundle 
1 per week</v>
      </c>
      <c r="E1376"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6" s="524" t="s">
        <v>585</v>
      </c>
      <c r="G1376" s="524" t="s">
        <v>700</v>
      </c>
      <c r="H1376" s="1087" t="str">
        <f t="shared" si="1339"/>
        <v>Medication Assisted Treatment (MAT)</v>
      </c>
      <c r="I1376" s="1090" t="str">
        <f t="shared" si="1340"/>
        <v>Line
Professional</v>
      </c>
      <c r="J1376" s="1090" t="str">
        <f t="shared" si="1341"/>
        <v>Medicare/Medicaid Dual-eligible</v>
      </c>
      <c r="K1376" s="711"/>
      <c r="L1376" s="673"/>
      <c r="M1376" s="711"/>
      <c r="N1376" s="1093" t="str">
        <f t="shared" si="1343"/>
        <v>SFY 22 - HF for SUD is removed</v>
      </c>
    </row>
    <row r="1377" spans="1:14" ht="40.5" customHeight="1">
      <c r="A1377" s="1084" t="str">
        <f t="shared" si="1342"/>
        <v>G2073</v>
      </c>
      <c r="B1377" s="1084" t="str">
        <f t="shared" si="1335"/>
        <v>Substance Use Disorder: Medication Assisted Treatment (MAT) Naltrexone (effective 1/1/20)
*Use for Medicaid/Medicare Dual Eligibles Only</v>
      </c>
      <c r="C1377" s="1087" t="str">
        <f t="shared" si="1336"/>
        <v>MAT, naltrexone; weekly bundle including dispensing and/or  administration, substance use counseling, individual and group 
therapy, and toxicology testing if 
performed.</v>
      </c>
      <c r="D1377" s="1090" t="str">
        <f t="shared" si="1337"/>
        <v>Weekly Bundle 
1 per week</v>
      </c>
      <c r="E1377"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7" s="524" t="s">
        <v>731</v>
      </c>
      <c r="G1377" s="524" t="s">
        <v>700</v>
      </c>
      <c r="H1377" s="1087" t="str">
        <f t="shared" si="1339"/>
        <v>Medication Assisted Treatment (MAT)</v>
      </c>
      <c r="I1377" s="1090" t="str">
        <f t="shared" si="1340"/>
        <v>Line
Professional</v>
      </c>
      <c r="J1377" s="1090" t="str">
        <f t="shared" si="1341"/>
        <v>Medicare/Medicaid Dual-eligible</v>
      </c>
      <c r="K1377" s="711"/>
      <c r="L1377" s="673"/>
      <c r="M1377" s="711"/>
      <c r="N1377" s="1093" t="str">
        <f t="shared" si="1343"/>
        <v>SFY 22 - HF for SUD is removed</v>
      </c>
    </row>
    <row r="1378" spans="1:14" ht="25.5" customHeight="1">
      <c r="A1378" s="1084" t="str">
        <f t="shared" si="1342"/>
        <v>G2073</v>
      </c>
      <c r="B1378" s="1084" t="str">
        <f t="shared" si="1335"/>
        <v>Substance Use Disorder: Medication Assisted Treatment (MAT) Naltrexone (effective 1/1/20)
*Use for Medicaid/Medicare Dual Eligibles Only</v>
      </c>
      <c r="C1378" s="1087" t="str">
        <f t="shared" si="1336"/>
        <v>MAT, naltrexone; weekly bundle including dispensing and/or  administration, substance use counseling, individual and group 
therapy, and toxicology testing if 
performed.</v>
      </c>
      <c r="D1378" s="1090" t="str">
        <f t="shared" si="1337"/>
        <v>Weekly Bundle 
1 per week</v>
      </c>
      <c r="E1378"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8" s="524" t="s">
        <v>720</v>
      </c>
      <c r="G1378" s="524" t="s">
        <v>693</v>
      </c>
      <c r="H1378" s="1087" t="str">
        <f t="shared" si="1339"/>
        <v>Medication Assisted Treatment (MAT)</v>
      </c>
      <c r="I1378" s="1090" t="str">
        <f t="shared" si="1340"/>
        <v>Line
Professional</v>
      </c>
      <c r="J1378" s="1090" t="str">
        <f t="shared" si="1341"/>
        <v>Medicare/Medicaid Dual-eligible</v>
      </c>
      <c r="K1378" s="711"/>
      <c r="L1378" s="673"/>
      <c r="M1378" s="711"/>
      <c r="N1378" s="1093" t="str">
        <f t="shared" si="1343"/>
        <v>SFY 22 - HF for SUD is removed</v>
      </c>
    </row>
    <row r="1379" spans="1:14" ht="36" customHeight="1">
      <c r="A1379" s="1084" t="str">
        <f t="shared" si="1342"/>
        <v>G2073</v>
      </c>
      <c r="B1379" s="1084" t="str">
        <f t="shared" si="1335"/>
        <v>Substance Use Disorder: Medication Assisted Treatment (MAT) Naltrexone (effective 1/1/20)
*Use for Medicaid/Medicare Dual Eligibles Only</v>
      </c>
      <c r="C1379" s="1087" t="str">
        <f t="shared" si="1336"/>
        <v>MAT, naltrexone; weekly bundle including dispensing and/or  administration, substance use counseling, individual and group 
therapy, and toxicology testing if 
performed.</v>
      </c>
      <c r="D1379" s="1090" t="str">
        <f t="shared" si="1337"/>
        <v>Weekly Bundle 
1 per week</v>
      </c>
      <c r="E1379"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9" s="524" t="s">
        <v>587</v>
      </c>
      <c r="G1379" s="524" t="s">
        <v>693</v>
      </c>
      <c r="H1379" s="1087" t="str">
        <f t="shared" si="1339"/>
        <v>Medication Assisted Treatment (MAT)</v>
      </c>
      <c r="I1379" s="1090" t="str">
        <f t="shared" si="1340"/>
        <v>Line
Professional</v>
      </c>
      <c r="J1379" s="1090" t="str">
        <f t="shared" si="1341"/>
        <v>Medicare/Medicaid Dual-eligible</v>
      </c>
      <c r="K1379" s="711"/>
      <c r="L1379" s="673"/>
      <c r="M1379" s="711"/>
      <c r="N1379" s="1093" t="str">
        <f t="shared" si="1343"/>
        <v>SFY 22 - HF for SUD is removed</v>
      </c>
    </row>
    <row r="1380" spans="1:14" ht="43.5" customHeight="1">
      <c r="A1380" s="1084" t="str">
        <f t="shared" si="1342"/>
        <v>G2073</v>
      </c>
      <c r="B1380" s="1084" t="str">
        <f t="shared" si="1335"/>
        <v>Substance Use Disorder: Medication Assisted Treatment (MAT) Naltrexone (effective 1/1/20)
*Use for Medicaid/Medicare Dual Eligibles Only</v>
      </c>
      <c r="C1380" s="1087" t="str">
        <f t="shared" si="1336"/>
        <v>MAT, naltrexone; weekly bundle including dispensing and/or  administration, substance use counseling, individual and group 
therapy, and toxicology testing if 
performed.</v>
      </c>
      <c r="D1380" s="1090" t="str">
        <f t="shared" si="1337"/>
        <v>Weekly Bundle 
1 per week</v>
      </c>
      <c r="E1380"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0" s="524" t="s">
        <v>732</v>
      </c>
      <c r="G1380" s="524" t="s">
        <v>694</v>
      </c>
      <c r="H1380" s="1087" t="str">
        <f t="shared" si="1339"/>
        <v>Medication Assisted Treatment (MAT)</v>
      </c>
      <c r="I1380" s="1090" t="str">
        <f t="shared" si="1340"/>
        <v>Line
Professional</v>
      </c>
      <c r="J1380" s="1090" t="str">
        <f t="shared" si="1341"/>
        <v>Medicare/Medicaid Dual-eligible</v>
      </c>
      <c r="K1380" s="711"/>
      <c r="L1380" s="673"/>
      <c r="M1380" s="711"/>
      <c r="N1380" s="1093" t="str">
        <f t="shared" si="1343"/>
        <v>SFY 22 - HF for SUD is removed</v>
      </c>
    </row>
    <row r="1381" spans="1:14" ht="15" customHeight="1">
      <c r="A1381" s="1084" t="str">
        <f t="shared" si="1342"/>
        <v>G2073</v>
      </c>
      <c r="B1381" s="1084" t="str">
        <f t="shared" si="1335"/>
        <v>Substance Use Disorder: Medication Assisted Treatment (MAT) Naltrexone (effective 1/1/20)
*Use for Medicaid/Medicare Dual Eligibles Only</v>
      </c>
      <c r="C1381" s="1087" t="str">
        <f t="shared" si="1336"/>
        <v>MAT, naltrexone; weekly bundle including dispensing and/or  administration, substance use counseling, individual and group 
therapy, and toxicology testing if 
performed.</v>
      </c>
      <c r="D1381" s="1090" t="str">
        <f t="shared" si="1337"/>
        <v>Weekly Bundle 
1 per week</v>
      </c>
      <c r="E1381"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1" s="524" t="s">
        <v>143</v>
      </c>
      <c r="G1381" s="524" t="s">
        <v>694</v>
      </c>
      <c r="H1381" s="1087" t="str">
        <f t="shared" si="1339"/>
        <v>Medication Assisted Treatment (MAT)</v>
      </c>
      <c r="I1381" s="1090" t="str">
        <f t="shared" si="1340"/>
        <v>Line
Professional</v>
      </c>
      <c r="J1381" s="1090" t="str">
        <f t="shared" si="1341"/>
        <v>Medicare/Medicaid Dual-eligible</v>
      </c>
      <c r="K1381" s="711"/>
      <c r="L1381" s="673"/>
      <c r="M1381" s="711"/>
      <c r="N1381" s="1093" t="str">
        <f t="shared" si="1343"/>
        <v>SFY 22 - HF for SUD is removed</v>
      </c>
    </row>
    <row r="1382" spans="1:14" ht="15.75" customHeight="1">
      <c r="A1382" s="1084" t="str">
        <f t="shared" si="1342"/>
        <v>G2073</v>
      </c>
      <c r="B1382" s="1084" t="str">
        <f t="shared" si="1335"/>
        <v>Substance Use Disorder: Medication Assisted Treatment (MAT) Naltrexone (effective 1/1/20)
*Use for Medicaid/Medicare Dual Eligibles Only</v>
      </c>
      <c r="C1382" s="1087" t="str">
        <f t="shared" si="1336"/>
        <v>MAT, naltrexone; weekly bundle including dispensing and/or  administration, substance use counseling, individual and group 
therapy, and toxicology testing if 
performed.</v>
      </c>
      <c r="D1382" s="1090" t="str">
        <f t="shared" si="1337"/>
        <v>Weekly Bundle 
1 per week</v>
      </c>
      <c r="E1382"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2" s="524" t="s">
        <v>144</v>
      </c>
      <c r="G1382" s="524" t="s">
        <v>694</v>
      </c>
      <c r="H1382" s="1087" t="str">
        <f t="shared" si="1339"/>
        <v>Medication Assisted Treatment (MAT)</v>
      </c>
      <c r="I1382" s="1090" t="str">
        <f t="shared" si="1340"/>
        <v>Line
Professional</v>
      </c>
      <c r="J1382" s="1090" t="str">
        <f t="shared" si="1341"/>
        <v>Medicare/Medicaid Dual-eligible</v>
      </c>
      <c r="K1382" s="711"/>
      <c r="L1382" s="673"/>
      <c r="M1382" s="711"/>
      <c r="N1382" s="1093" t="str">
        <f t="shared" si="1343"/>
        <v>SFY 22 - HF for SUD is removed</v>
      </c>
    </row>
    <row r="1383" spans="1:14" ht="30.75" customHeight="1">
      <c r="A1383" s="1084" t="str">
        <f t="shared" si="1342"/>
        <v>G2073</v>
      </c>
      <c r="B1383" s="1084" t="str">
        <f t="shared" si="1335"/>
        <v>Substance Use Disorder: Medication Assisted Treatment (MAT) Naltrexone (effective 1/1/20)
*Use for Medicaid/Medicare Dual Eligibles Only</v>
      </c>
      <c r="C1383" s="1087" t="str">
        <f t="shared" si="1336"/>
        <v>MAT, naltrexone; weekly bundle including dispensing and/or  administration, substance use counseling, individual and group 
therapy, and toxicology testing if 
performed.</v>
      </c>
      <c r="D1383" s="1090" t="str">
        <f t="shared" si="1337"/>
        <v>Weekly Bundle 
1 per week</v>
      </c>
      <c r="E1383"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3" s="524" t="s">
        <v>141</v>
      </c>
      <c r="G1383" s="524" t="s">
        <v>694</v>
      </c>
      <c r="H1383" s="1087" t="str">
        <f t="shared" si="1339"/>
        <v>Medication Assisted Treatment (MAT)</v>
      </c>
      <c r="I1383" s="1090" t="str">
        <f t="shared" si="1340"/>
        <v>Line
Professional</v>
      </c>
      <c r="J1383" s="1090" t="str">
        <f t="shared" si="1341"/>
        <v>Medicare/Medicaid Dual-eligible</v>
      </c>
      <c r="K1383" s="711"/>
      <c r="L1383" s="673"/>
      <c r="M1383" s="711"/>
      <c r="N1383" s="1093" t="str">
        <f t="shared" si="1343"/>
        <v>SFY 22 - HF for SUD is removed</v>
      </c>
    </row>
    <row r="1384" spans="1:14" ht="89.25" customHeight="1">
      <c r="A1384" s="1084" t="str">
        <f t="shared" si="1342"/>
        <v>G2073</v>
      </c>
      <c r="B1384" s="1084" t="str">
        <f t="shared" si="1335"/>
        <v>Substance Use Disorder: Medication Assisted Treatment (MAT) Naltrexone (effective 1/1/20)
*Use for Medicaid/Medicare Dual Eligibles Only</v>
      </c>
      <c r="C1384" s="1087" t="str">
        <f t="shared" si="1336"/>
        <v>MAT, naltrexone; weekly bundle including dispensing and/or  administration, substance use counseling, individual and group 
therapy, and toxicology testing if 
performed.</v>
      </c>
      <c r="D1384" s="1090" t="str">
        <f t="shared" si="1337"/>
        <v>Weekly Bundle 
1 per week</v>
      </c>
      <c r="E1384"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4" s="524" t="s">
        <v>597</v>
      </c>
      <c r="G1384" s="524" t="s">
        <v>694</v>
      </c>
      <c r="H1384" s="1087" t="str">
        <f t="shared" si="1339"/>
        <v>Medication Assisted Treatment (MAT)</v>
      </c>
      <c r="I1384" s="1090" t="str">
        <f t="shared" si="1340"/>
        <v>Line
Professional</v>
      </c>
      <c r="J1384" s="1090" t="str">
        <f t="shared" si="1341"/>
        <v>Medicare/Medicaid Dual-eligible</v>
      </c>
      <c r="K1384" s="711"/>
      <c r="L1384" s="673"/>
      <c r="M1384" s="711"/>
      <c r="N1384" s="1093" t="str">
        <f t="shared" si="1343"/>
        <v>SFY 22 - HF for SUD is removed</v>
      </c>
    </row>
    <row r="1385" spans="1:14" ht="38.25" customHeight="1">
      <c r="A1385" s="1084" t="str">
        <f t="shared" si="1342"/>
        <v>G2073</v>
      </c>
      <c r="B1385" s="1084" t="str">
        <f t="shared" si="1335"/>
        <v>Substance Use Disorder: Medication Assisted Treatment (MAT) Naltrexone (effective 1/1/20)
*Use for Medicaid/Medicare Dual Eligibles Only</v>
      </c>
      <c r="C1385" s="1087" t="str">
        <f t="shared" si="1336"/>
        <v>MAT, naltrexone; weekly bundle including dispensing and/or  administration, substance use counseling, individual and group 
therapy, and toxicology testing if 
performed.</v>
      </c>
      <c r="D1385" s="1090" t="str">
        <f t="shared" si="1337"/>
        <v>Weekly Bundle 
1 per week</v>
      </c>
      <c r="E1385"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5" s="524" t="s">
        <v>134</v>
      </c>
      <c r="G1385" s="524" t="s">
        <v>695</v>
      </c>
      <c r="H1385" s="1087" t="str">
        <f t="shared" si="1339"/>
        <v>Medication Assisted Treatment (MAT)</v>
      </c>
      <c r="I1385" s="1090" t="str">
        <f t="shared" si="1340"/>
        <v>Line
Professional</v>
      </c>
      <c r="J1385" s="1090" t="str">
        <f t="shared" si="1341"/>
        <v>Medicare/Medicaid Dual-eligible</v>
      </c>
      <c r="K1385" s="711"/>
      <c r="L1385" s="673"/>
      <c r="M1385" s="711"/>
      <c r="N1385" s="1093" t="str">
        <f t="shared" si="1343"/>
        <v>SFY 22 - HF for SUD is removed</v>
      </c>
    </row>
    <row r="1386" spans="1:14" ht="76.5" customHeight="1">
      <c r="A1386" s="1084" t="str">
        <f t="shared" si="1342"/>
        <v>G2073</v>
      </c>
      <c r="B1386" s="1084" t="str">
        <f t="shared" si="1335"/>
        <v>Substance Use Disorder: Medication Assisted Treatment (MAT) Naltrexone (effective 1/1/20)
*Use for Medicaid/Medicare Dual Eligibles Only</v>
      </c>
      <c r="C1386" s="1087" t="str">
        <f t="shared" si="1336"/>
        <v>MAT, naltrexone; weekly bundle including dispensing and/or  administration, substance use counseling, individual and group 
therapy, and toxicology testing if 
performed.</v>
      </c>
      <c r="D1386" s="1090" t="str">
        <f t="shared" si="1337"/>
        <v>Weekly Bundle 
1 per week</v>
      </c>
      <c r="E1386"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6" s="524" t="s">
        <v>138</v>
      </c>
      <c r="G1386" s="524" t="s">
        <v>703</v>
      </c>
      <c r="H1386" s="1087" t="str">
        <f t="shared" si="1339"/>
        <v>Medication Assisted Treatment (MAT)</v>
      </c>
      <c r="I1386" s="1090" t="str">
        <f t="shared" si="1340"/>
        <v>Line
Professional</v>
      </c>
      <c r="J1386" s="1090" t="str">
        <f t="shared" si="1341"/>
        <v>Medicare/Medicaid Dual-eligible</v>
      </c>
      <c r="K1386" s="711"/>
      <c r="L1386" s="673"/>
      <c r="M1386" s="711"/>
      <c r="N1386" s="1093" t="str">
        <f t="shared" si="1343"/>
        <v>SFY 22 - HF for SUD is removed</v>
      </c>
    </row>
    <row r="1387" spans="1:14" ht="38.25" customHeight="1">
      <c r="A1387" s="1084" t="str">
        <f t="shared" si="1342"/>
        <v>G2073</v>
      </c>
      <c r="B1387" s="1084" t="str">
        <f t="shared" si="1335"/>
        <v>Substance Use Disorder: Medication Assisted Treatment (MAT) Naltrexone (effective 1/1/20)
*Use for Medicaid/Medicare Dual Eligibles Only</v>
      </c>
      <c r="C1387" s="1087" t="str">
        <f t="shared" si="1336"/>
        <v>MAT, naltrexone; weekly bundle including dispensing and/or  administration, substance use counseling, individual and group 
therapy, and toxicology testing if 
performed.</v>
      </c>
      <c r="D1387" s="1090" t="str">
        <f t="shared" si="1337"/>
        <v>Weekly Bundle 
1 per week</v>
      </c>
      <c r="E1387"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7" s="524" t="s">
        <v>149</v>
      </c>
      <c r="G1387" s="524" t="s">
        <v>703</v>
      </c>
      <c r="H1387" s="1087" t="str">
        <f t="shared" si="1339"/>
        <v>Medication Assisted Treatment (MAT)</v>
      </c>
      <c r="I1387" s="1090" t="str">
        <f t="shared" si="1340"/>
        <v>Line
Professional</v>
      </c>
      <c r="J1387" s="1090" t="str">
        <f t="shared" si="1341"/>
        <v>Medicare/Medicaid Dual-eligible</v>
      </c>
      <c r="K1387" s="711"/>
      <c r="L1387" s="673"/>
      <c r="M1387" s="711"/>
      <c r="N1387" s="1093" t="str">
        <f t="shared" si="1343"/>
        <v>SFY 22 - HF for SUD is removed</v>
      </c>
    </row>
    <row r="1388" spans="1:14" ht="51" customHeight="1">
      <c r="A1388" s="1084" t="str">
        <f t="shared" si="1342"/>
        <v>G2073</v>
      </c>
      <c r="B1388" s="1084" t="str">
        <f t="shared" si="1335"/>
        <v>Substance Use Disorder: Medication Assisted Treatment (MAT) Naltrexone (effective 1/1/20)
*Use for Medicaid/Medicare Dual Eligibles Only</v>
      </c>
      <c r="C1388" s="1087" t="str">
        <f t="shared" si="1336"/>
        <v>MAT, naltrexone; weekly bundle including dispensing and/or  administration, substance use counseling, individual and group 
therapy, and toxicology testing if 
performed.</v>
      </c>
      <c r="D1388" s="1090" t="str">
        <f t="shared" si="1337"/>
        <v>Weekly Bundle 
1 per week</v>
      </c>
      <c r="E1388"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8" s="524" t="s">
        <v>140</v>
      </c>
      <c r="G1388" s="524" t="s">
        <v>703</v>
      </c>
      <c r="H1388" s="1087" t="str">
        <f t="shared" si="1339"/>
        <v>Medication Assisted Treatment (MAT)</v>
      </c>
      <c r="I1388" s="1090" t="str">
        <f t="shared" si="1340"/>
        <v>Line
Professional</v>
      </c>
      <c r="J1388" s="1090" t="str">
        <f t="shared" si="1341"/>
        <v>Medicare/Medicaid Dual-eligible</v>
      </c>
      <c r="K1388" s="711"/>
      <c r="L1388" s="673"/>
      <c r="M1388" s="711"/>
      <c r="N1388" s="1093" t="str">
        <f t="shared" si="1343"/>
        <v>SFY 22 - HF for SUD is removed</v>
      </c>
    </row>
    <row r="1389" spans="1:14" ht="38.25" customHeight="1">
      <c r="A1389" s="1084" t="str">
        <f t="shared" si="1342"/>
        <v>G2073</v>
      </c>
      <c r="B1389" s="1084" t="str">
        <f t="shared" si="1335"/>
        <v>Substance Use Disorder: Medication Assisted Treatment (MAT) Naltrexone (effective 1/1/20)
*Use for Medicaid/Medicare Dual Eligibles Only</v>
      </c>
      <c r="C1389" s="1087" t="str">
        <f t="shared" si="1336"/>
        <v>MAT, naltrexone; weekly bundle including dispensing and/or  administration, substance use counseling, individual and group 
therapy, and toxicology testing if 
performed.</v>
      </c>
      <c r="D1389" s="1090" t="str">
        <f t="shared" si="1337"/>
        <v>Weekly Bundle 
1 per week</v>
      </c>
      <c r="E1389" s="1087"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9" s="524" t="s">
        <v>617</v>
      </c>
      <c r="G1389" s="524" t="s">
        <v>696</v>
      </c>
      <c r="H1389" s="1087" t="str">
        <f t="shared" si="1339"/>
        <v>Medication Assisted Treatment (MAT)</v>
      </c>
      <c r="I1389" s="1090" t="str">
        <f t="shared" si="1340"/>
        <v>Line
Professional</v>
      </c>
      <c r="J1389" s="1090" t="str">
        <f t="shared" si="1341"/>
        <v>Medicare/Medicaid Dual-eligible</v>
      </c>
      <c r="K1389" s="711"/>
      <c r="L1389" s="673"/>
      <c r="M1389" s="711"/>
      <c r="N1389" s="1093" t="str">
        <f t="shared" si="1343"/>
        <v>SFY 22 - HF for SUD is removed</v>
      </c>
    </row>
    <row r="1390" spans="1:14" ht="51.75" customHeight="1" thickBot="1">
      <c r="A1390" s="1085" t="str">
        <f t="shared" si="1342"/>
        <v>G2073</v>
      </c>
      <c r="B1390" s="1085" t="str">
        <f t="shared" si="1335"/>
        <v>Substance Use Disorder: Medication Assisted Treatment (MAT) Naltrexone (effective 1/1/20)
*Use for Medicaid/Medicare Dual Eligibles Only</v>
      </c>
      <c r="C1390" s="1088" t="str">
        <f t="shared" si="1336"/>
        <v>MAT, naltrexone; weekly bundle including dispensing and/or  administration, substance use counseling, individual and group 
therapy, and toxicology testing if 
performed.</v>
      </c>
      <c r="D1390" s="1091" t="str">
        <f t="shared" si="1337"/>
        <v>Weekly Bundle 
1 per week</v>
      </c>
      <c r="E1390" s="1088" t="str">
        <f t="shared" si="1338"/>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90" s="525" t="s">
        <v>730</v>
      </c>
      <c r="G1390" s="525" t="s">
        <v>699</v>
      </c>
      <c r="H1390" s="1088" t="s">
        <v>706</v>
      </c>
      <c r="I1390" s="1091" t="str">
        <f t="shared" si="1340"/>
        <v>Line
Professional</v>
      </c>
      <c r="J1390" s="1091" t="str">
        <f t="shared" si="1341"/>
        <v>Medicare/Medicaid Dual-eligible</v>
      </c>
      <c r="K1390" s="994"/>
      <c r="L1390" s="677"/>
      <c r="M1390" s="994"/>
      <c r="N1390" s="1094" t="str">
        <f t="shared" si="1343"/>
        <v>SFY 22 - HF for SUD is removed</v>
      </c>
    </row>
    <row r="1391" spans="1:14" ht="38.25" customHeight="1">
      <c r="A1391" s="1083" t="s">
        <v>2270</v>
      </c>
      <c r="B1391" s="1083" t="s">
        <v>2569</v>
      </c>
      <c r="C1391" s="1086" t="s">
        <v>2271</v>
      </c>
      <c r="D1391" s="1089" t="s">
        <v>2162</v>
      </c>
      <c r="E1391" s="1086" t="s">
        <v>764</v>
      </c>
      <c r="F1391" s="523" t="s">
        <v>132</v>
      </c>
      <c r="G1391" s="523" t="s">
        <v>691</v>
      </c>
      <c r="H1391" s="1086" t="s">
        <v>706</v>
      </c>
      <c r="I1391" s="1089" t="s">
        <v>148</v>
      </c>
      <c r="J1391" s="1089" t="s">
        <v>2167</v>
      </c>
      <c r="K1391" s="1089"/>
      <c r="L1391" s="1095" t="s">
        <v>2570</v>
      </c>
      <c r="M1391" s="531"/>
      <c r="N1391" s="688" t="s">
        <v>658</v>
      </c>
    </row>
    <row r="1392" spans="1:14" ht="25.5" customHeight="1">
      <c r="A1392" s="1084" t="str">
        <f>A1391</f>
        <v>G2074</v>
      </c>
      <c r="B1392" s="1084" t="str">
        <f t="shared" ref="B1392:B1408" si="1344">B1391</f>
        <v>Substance Use Disorder: Medication Assisted Treatment (MAT)  (effective 1/1/20)
*Use for Medicaid/Medicare Dual Eligible Only</v>
      </c>
      <c r="C1392" s="1087" t="str">
        <f t="shared" ref="C1392:C1408" si="1345">C1391</f>
        <v>Medication assisted treatment, 
weekly bundle not including the 
drug, including substance use 
counseling, individual and group 
therapy, and toxicology testing if 
performed. Provision of these 
services by a Medicare-enrolled 
opioid treatment program.</v>
      </c>
      <c r="D1392" s="1090" t="str">
        <f t="shared" ref="D1392:E1408" si="1346">D1391</f>
        <v>Weekly Bundle 
1 per week</v>
      </c>
      <c r="E1392" s="1087" t="str">
        <f>E1391</f>
        <v>N/A</v>
      </c>
      <c r="F1392" s="524" t="s">
        <v>577</v>
      </c>
      <c r="G1392" s="524" t="s">
        <v>692</v>
      </c>
      <c r="H1392" s="1087" t="str">
        <f t="shared" ref="H1392:H1408" si="1347">H1391</f>
        <v>Medication Assisted Treatment (MAT)</v>
      </c>
      <c r="I1392" s="1090" t="str">
        <f t="shared" ref="I1392:I1408" si="1348">I1391</f>
        <v>Line
Professional</v>
      </c>
      <c r="J1392" s="1090" t="str">
        <f t="shared" ref="J1392:J1408" si="1349">J1391</f>
        <v>Medicare/Medicaid Dual-eligible</v>
      </c>
      <c r="K1392" s="1090"/>
      <c r="L1392" s="1096" t="str">
        <f>L1391</f>
        <v>This does not include the cost of the medication.</v>
      </c>
      <c r="M1392" s="531"/>
      <c r="N1392" s="689" t="str">
        <f>N1391</f>
        <v>SFY 22 - HF for SUD is removed</v>
      </c>
    </row>
    <row r="1393" spans="1:15" ht="51" customHeight="1">
      <c r="A1393" s="1084" t="str">
        <f t="shared" ref="A1393:A1408" si="1350">A1392</f>
        <v>G2074</v>
      </c>
      <c r="B1393" s="1084" t="str">
        <f t="shared" si="1344"/>
        <v>Substance Use Disorder: Medication Assisted Treatment (MAT)  (effective 1/1/20)
*Use for Medicaid/Medicare Dual Eligible Only</v>
      </c>
      <c r="C1393"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393" s="1090" t="str">
        <f t="shared" si="1346"/>
        <v>Weekly Bundle 
1 per week</v>
      </c>
      <c r="E1393" s="1087" t="str">
        <f t="shared" si="1346"/>
        <v>N/A</v>
      </c>
      <c r="F1393" s="524" t="s">
        <v>134</v>
      </c>
      <c r="G1393" s="524" t="s">
        <v>698</v>
      </c>
      <c r="H1393" s="1087" t="str">
        <f t="shared" si="1347"/>
        <v>Medication Assisted Treatment (MAT)</v>
      </c>
      <c r="I1393" s="1090" t="str">
        <f t="shared" si="1348"/>
        <v>Line
Professional</v>
      </c>
      <c r="J1393" s="1090" t="str">
        <f t="shared" si="1349"/>
        <v>Medicare/Medicaid Dual-eligible</v>
      </c>
      <c r="K1393" s="1090"/>
      <c r="L1393" s="1096" t="str">
        <f t="shared" ref="L1393:L1408" si="1351">L1392</f>
        <v>This does not include the cost of the medication.</v>
      </c>
      <c r="M1393" s="531"/>
      <c r="N1393" s="689" t="str">
        <f t="shared" ref="N1393:N1408" si="1352">N1392</f>
        <v>SFY 22 - HF for SUD is removed</v>
      </c>
    </row>
    <row r="1394" spans="1:15" ht="63.75" customHeight="1">
      <c r="A1394" s="1084" t="str">
        <f t="shared" si="1350"/>
        <v>G2074</v>
      </c>
      <c r="B1394" s="1084" t="str">
        <f t="shared" si="1344"/>
        <v>Substance Use Disorder: Medication Assisted Treatment (MAT)  (effective 1/1/20)
*Use for Medicaid/Medicare Dual Eligible Only</v>
      </c>
      <c r="C1394"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394" s="1090" t="str">
        <f t="shared" si="1346"/>
        <v>Weekly Bundle 
1 per week</v>
      </c>
      <c r="E1394" s="1087" t="str">
        <f t="shared" si="1346"/>
        <v>N/A</v>
      </c>
      <c r="F1394" s="524" t="s">
        <v>585</v>
      </c>
      <c r="G1394" s="524" t="s">
        <v>700</v>
      </c>
      <c r="H1394" s="1087" t="str">
        <f t="shared" si="1347"/>
        <v>Medication Assisted Treatment (MAT)</v>
      </c>
      <c r="I1394" s="1090" t="str">
        <f t="shared" si="1348"/>
        <v>Line
Professional</v>
      </c>
      <c r="J1394" s="1090" t="str">
        <f t="shared" si="1349"/>
        <v>Medicare/Medicaid Dual-eligible</v>
      </c>
      <c r="K1394" s="1090"/>
      <c r="L1394" s="1096" t="str">
        <f t="shared" si="1351"/>
        <v>This does not include the cost of the medication.</v>
      </c>
      <c r="M1394" s="531"/>
      <c r="N1394" s="689" t="str">
        <f t="shared" si="1352"/>
        <v>SFY 22 - HF for SUD is removed</v>
      </c>
    </row>
    <row r="1395" spans="1:15" ht="114.75" customHeight="1">
      <c r="A1395" s="1084" t="str">
        <f t="shared" si="1350"/>
        <v>G2074</v>
      </c>
      <c r="B1395" s="1084" t="str">
        <f t="shared" si="1344"/>
        <v>Substance Use Disorder: Medication Assisted Treatment (MAT)  (effective 1/1/20)
*Use for Medicaid/Medicare Dual Eligible Only</v>
      </c>
      <c r="C1395"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395" s="1090" t="str">
        <f t="shared" si="1346"/>
        <v>Weekly Bundle 
1 per week</v>
      </c>
      <c r="E1395" s="1087" t="str">
        <f t="shared" si="1346"/>
        <v>N/A</v>
      </c>
      <c r="F1395" s="524" t="s">
        <v>731</v>
      </c>
      <c r="G1395" s="524" t="s">
        <v>700</v>
      </c>
      <c r="H1395" s="1087" t="str">
        <f t="shared" si="1347"/>
        <v>Medication Assisted Treatment (MAT)</v>
      </c>
      <c r="I1395" s="1090" t="str">
        <f t="shared" si="1348"/>
        <v>Line
Professional</v>
      </c>
      <c r="J1395" s="1090" t="str">
        <f t="shared" si="1349"/>
        <v>Medicare/Medicaid Dual-eligible</v>
      </c>
      <c r="K1395" s="1090"/>
      <c r="L1395" s="1096" t="str">
        <f t="shared" si="1351"/>
        <v>This does not include the cost of the medication.</v>
      </c>
      <c r="M1395" s="531"/>
      <c r="N1395" s="689" t="str">
        <f t="shared" si="1352"/>
        <v>SFY 22 - HF for SUD is removed</v>
      </c>
    </row>
    <row r="1396" spans="1:15" ht="38.25" customHeight="1">
      <c r="A1396" s="1084" t="str">
        <f t="shared" si="1350"/>
        <v>G2074</v>
      </c>
      <c r="B1396" s="1084" t="str">
        <f t="shared" si="1344"/>
        <v>Substance Use Disorder: Medication Assisted Treatment (MAT)  (effective 1/1/20)
*Use for Medicaid/Medicare Dual Eligible Only</v>
      </c>
      <c r="C1396"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396" s="1090" t="str">
        <f t="shared" si="1346"/>
        <v>Weekly Bundle 
1 per week</v>
      </c>
      <c r="E1396" s="1087" t="str">
        <f t="shared" si="1346"/>
        <v>N/A</v>
      </c>
      <c r="F1396" s="524" t="s">
        <v>720</v>
      </c>
      <c r="G1396" s="524" t="s">
        <v>693</v>
      </c>
      <c r="H1396" s="1087" t="str">
        <f t="shared" si="1347"/>
        <v>Medication Assisted Treatment (MAT)</v>
      </c>
      <c r="I1396" s="1090" t="str">
        <f t="shared" si="1348"/>
        <v>Line
Professional</v>
      </c>
      <c r="J1396" s="1090" t="str">
        <f t="shared" si="1349"/>
        <v>Medicare/Medicaid Dual-eligible</v>
      </c>
      <c r="K1396" s="1090"/>
      <c r="L1396" s="1096" t="str">
        <f t="shared" si="1351"/>
        <v>This does not include the cost of the medication.</v>
      </c>
      <c r="M1396" s="531"/>
      <c r="N1396" s="689" t="str">
        <f t="shared" si="1352"/>
        <v>SFY 22 - HF for SUD is removed</v>
      </c>
    </row>
    <row r="1397" spans="1:15" ht="102" customHeight="1">
      <c r="A1397" s="1084" t="str">
        <f t="shared" si="1350"/>
        <v>G2074</v>
      </c>
      <c r="B1397" s="1084" t="str">
        <f t="shared" si="1344"/>
        <v>Substance Use Disorder: Medication Assisted Treatment (MAT)  (effective 1/1/20)
*Use for Medicaid/Medicare Dual Eligible Only</v>
      </c>
      <c r="C1397"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397" s="1090" t="str">
        <f t="shared" si="1346"/>
        <v>Weekly Bundle 
1 per week</v>
      </c>
      <c r="E1397" s="1087" t="str">
        <f t="shared" si="1346"/>
        <v>N/A</v>
      </c>
      <c r="F1397" s="524" t="s">
        <v>587</v>
      </c>
      <c r="G1397" s="524" t="s">
        <v>693</v>
      </c>
      <c r="H1397" s="1087" t="str">
        <f t="shared" si="1347"/>
        <v>Medication Assisted Treatment (MAT)</v>
      </c>
      <c r="I1397" s="1090" t="str">
        <f t="shared" si="1348"/>
        <v>Line
Professional</v>
      </c>
      <c r="J1397" s="1090" t="str">
        <f t="shared" si="1349"/>
        <v>Medicare/Medicaid Dual-eligible</v>
      </c>
      <c r="K1397" s="1090"/>
      <c r="L1397" s="1096" t="str">
        <f t="shared" si="1351"/>
        <v>This does not include the cost of the medication.</v>
      </c>
      <c r="M1397" s="531"/>
      <c r="N1397" s="689" t="str">
        <f t="shared" si="1352"/>
        <v>SFY 22 - HF for SUD is removed</v>
      </c>
    </row>
    <row r="1398" spans="1:15" ht="114.75" customHeight="1">
      <c r="A1398" s="1084" t="str">
        <f t="shared" si="1350"/>
        <v>G2074</v>
      </c>
      <c r="B1398" s="1084" t="str">
        <f t="shared" si="1344"/>
        <v>Substance Use Disorder: Medication Assisted Treatment (MAT)  (effective 1/1/20)
*Use for Medicaid/Medicare Dual Eligible Only</v>
      </c>
      <c r="C1398"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398" s="1090" t="str">
        <f t="shared" si="1346"/>
        <v>Weekly Bundle 
1 per week</v>
      </c>
      <c r="E1398" s="1087" t="str">
        <f t="shared" si="1346"/>
        <v>N/A</v>
      </c>
      <c r="F1398" s="524" t="s">
        <v>732</v>
      </c>
      <c r="G1398" s="524" t="s">
        <v>694</v>
      </c>
      <c r="H1398" s="1087" t="str">
        <f t="shared" si="1347"/>
        <v>Medication Assisted Treatment (MAT)</v>
      </c>
      <c r="I1398" s="1090" t="str">
        <f t="shared" si="1348"/>
        <v>Line
Professional</v>
      </c>
      <c r="J1398" s="1090" t="str">
        <f t="shared" si="1349"/>
        <v>Medicare/Medicaid Dual-eligible</v>
      </c>
      <c r="K1398" s="1090"/>
      <c r="L1398" s="1096" t="str">
        <f t="shared" si="1351"/>
        <v>This does not include the cost of the medication.</v>
      </c>
      <c r="M1398" s="531"/>
      <c r="N1398" s="689" t="str">
        <f t="shared" si="1352"/>
        <v>SFY 22 - HF for SUD is removed</v>
      </c>
    </row>
    <row r="1399" spans="1:15" ht="23.25" customHeight="1">
      <c r="A1399" s="1084" t="str">
        <f t="shared" si="1350"/>
        <v>G2074</v>
      </c>
      <c r="B1399" s="1084" t="str">
        <f t="shared" si="1344"/>
        <v>Substance Use Disorder: Medication Assisted Treatment (MAT)  (effective 1/1/20)
*Use for Medicaid/Medicare Dual Eligible Only</v>
      </c>
      <c r="C1399"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399" s="1090" t="str">
        <f t="shared" si="1346"/>
        <v>Weekly Bundle 
1 per week</v>
      </c>
      <c r="E1399" s="1087" t="str">
        <f t="shared" si="1346"/>
        <v>N/A</v>
      </c>
      <c r="F1399" s="524" t="s">
        <v>143</v>
      </c>
      <c r="G1399" s="524" t="s">
        <v>694</v>
      </c>
      <c r="H1399" s="1087" t="str">
        <f t="shared" si="1347"/>
        <v>Medication Assisted Treatment (MAT)</v>
      </c>
      <c r="I1399" s="1090" t="str">
        <f t="shared" si="1348"/>
        <v>Line
Professional</v>
      </c>
      <c r="J1399" s="1090" t="str">
        <f t="shared" si="1349"/>
        <v>Medicare/Medicaid Dual-eligible</v>
      </c>
      <c r="K1399" s="1090"/>
      <c r="L1399" s="1096" t="str">
        <f t="shared" si="1351"/>
        <v>This does not include the cost of the medication.</v>
      </c>
      <c r="M1399" s="531"/>
      <c r="N1399" s="689" t="str">
        <f t="shared" si="1352"/>
        <v>SFY 22 - HF for SUD is removed</v>
      </c>
    </row>
    <row r="1400" spans="1:15" ht="25.5" customHeight="1">
      <c r="A1400" s="1084" t="str">
        <f t="shared" si="1350"/>
        <v>G2074</v>
      </c>
      <c r="B1400" s="1084" t="str">
        <f t="shared" si="1344"/>
        <v>Substance Use Disorder: Medication Assisted Treatment (MAT)  (effective 1/1/20)
*Use for Medicaid/Medicare Dual Eligible Only</v>
      </c>
      <c r="C1400"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400" s="1090" t="str">
        <f t="shared" si="1346"/>
        <v>Weekly Bundle 
1 per week</v>
      </c>
      <c r="E1400" s="1087" t="str">
        <f t="shared" si="1346"/>
        <v>N/A</v>
      </c>
      <c r="F1400" s="524" t="s">
        <v>144</v>
      </c>
      <c r="G1400" s="524" t="s">
        <v>694</v>
      </c>
      <c r="H1400" s="1087" t="str">
        <f t="shared" si="1347"/>
        <v>Medication Assisted Treatment (MAT)</v>
      </c>
      <c r="I1400" s="1090" t="str">
        <f t="shared" si="1348"/>
        <v>Line
Professional</v>
      </c>
      <c r="J1400" s="1090" t="str">
        <f t="shared" si="1349"/>
        <v>Medicare/Medicaid Dual-eligible</v>
      </c>
      <c r="K1400" s="1090"/>
      <c r="L1400" s="1096" t="str">
        <f t="shared" si="1351"/>
        <v>This does not include the cost of the medication.</v>
      </c>
      <c r="M1400" s="531"/>
      <c r="N1400" s="689" t="str">
        <f t="shared" si="1352"/>
        <v>SFY 22 - HF for SUD is removed</v>
      </c>
    </row>
    <row r="1401" spans="1:15" s="38" customFormat="1" ht="48.75" customHeight="1">
      <c r="A1401" s="1084" t="str">
        <f t="shared" si="1350"/>
        <v>G2074</v>
      </c>
      <c r="B1401" s="1084" t="str">
        <f t="shared" si="1344"/>
        <v>Substance Use Disorder: Medication Assisted Treatment (MAT)  (effective 1/1/20)
*Use for Medicaid/Medicare Dual Eligible Only</v>
      </c>
      <c r="C1401"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401" s="1090" t="str">
        <f t="shared" si="1346"/>
        <v>Weekly Bundle 
1 per week</v>
      </c>
      <c r="E1401" s="1087" t="str">
        <f t="shared" si="1346"/>
        <v>N/A</v>
      </c>
      <c r="F1401" s="524" t="s">
        <v>141</v>
      </c>
      <c r="G1401" s="524" t="s">
        <v>694</v>
      </c>
      <c r="H1401" s="1087" t="str">
        <f t="shared" si="1347"/>
        <v>Medication Assisted Treatment (MAT)</v>
      </c>
      <c r="I1401" s="1090" t="str">
        <f t="shared" si="1348"/>
        <v>Line
Professional</v>
      </c>
      <c r="J1401" s="1090" t="str">
        <f t="shared" si="1349"/>
        <v>Medicare/Medicaid Dual-eligible</v>
      </c>
      <c r="K1401" s="1090"/>
      <c r="L1401" s="1096" t="str">
        <f t="shared" si="1351"/>
        <v>This does not include the cost of the medication.</v>
      </c>
      <c r="M1401" s="531"/>
      <c r="N1401" s="689" t="str">
        <f t="shared" si="1352"/>
        <v>SFY 22 - HF for SUD is removed</v>
      </c>
      <c r="O1401" s="34"/>
    </row>
    <row r="1402" spans="1:15" s="38" customFormat="1" ht="48.75" customHeight="1">
      <c r="A1402" s="1084" t="str">
        <f t="shared" si="1350"/>
        <v>G2074</v>
      </c>
      <c r="B1402" s="1084" t="str">
        <f t="shared" si="1344"/>
        <v>Substance Use Disorder: Medication Assisted Treatment (MAT)  (effective 1/1/20)
*Use for Medicaid/Medicare Dual Eligible Only</v>
      </c>
      <c r="C1402"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402" s="1090" t="str">
        <f t="shared" si="1346"/>
        <v>Weekly Bundle 
1 per week</v>
      </c>
      <c r="E1402" s="1087" t="str">
        <f t="shared" si="1346"/>
        <v>N/A</v>
      </c>
      <c r="F1402" s="524" t="s">
        <v>597</v>
      </c>
      <c r="G1402" s="524" t="s">
        <v>694</v>
      </c>
      <c r="H1402" s="1087" t="str">
        <f t="shared" si="1347"/>
        <v>Medication Assisted Treatment (MAT)</v>
      </c>
      <c r="I1402" s="1090" t="str">
        <f t="shared" si="1348"/>
        <v>Line
Professional</v>
      </c>
      <c r="J1402" s="1090" t="str">
        <f t="shared" si="1349"/>
        <v>Medicare/Medicaid Dual-eligible</v>
      </c>
      <c r="K1402" s="1090"/>
      <c r="L1402" s="1096" t="str">
        <f t="shared" si="1351"/>
        <v>This does not include the cost of the medication.</v>
      </c>
      <c r="M1402" s="531"/>
      <c r="N1402" s="689" t="str">
        <f t="shared" si="1352"/>
        <v>SFY 22 - HF for SUD is removed</v>
      </c>
      <c r="O1402" s="34"/>
    </row>
    <row r="1403" spans="1:15" s="38" customFormat="1" ht="38.25" customHeight="1">
      <c r="A1403" s="1084" t="str">
        <f t="shared" si="1350"/>
        <v>G2074</v>
      </c>
      <c r="B1403" s="1084" t="str">
        <f t="shared" si="1344"/>
        <v>Substance Use Disorder: Medication Assisted Treatment (MAT)  (effective 1/1/20)
*Use for Medicaid/Medicare Dual Eligible Only</v>
      </c>
      <c r="C1403"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403" s="1090" t="str">
        <f t="shared" si="1346"/>
        <v>Weekly Bundle 
1 per week</v>
      </c>
      <c r="E1403" s="1087" t="str">
        <f t="shared" si="1346"/>
        <v>N/A</v>
      </c>
      <c r="F1403" s="524" t="s">
        <v>134</v>
      </c>
      <c r="G1403" s="524" t="s">
        <v>695</v>
      </c>
      <c r="H1403" s="1087" t="str">
        <f t="shared" si="1347"/>
        <v>Medication Assisted Treatment (MAT)</v>
      </c>
      <c r="I1403" s="1090" t="str">
        <f t="shared" si="1348"/>
        <v>Line
Professional</v>
      </c>
      <c r="J1403" s="1090" t="str">
        <f t="shared" si="1349"/>
        <v>Medicare/Medicaid Dual-eligible</v>
      </c>
      <c r="K1403" s="1090"/>
      <c r="L1403" s="1096" t="str">
        <f t="shared" si="1351"/>
        <v>This does not include the cost of the medication.</v>
      </c>
      <c r="M1403" s="531"/>
      <c r="N1403" s="689" t="str">
        <f t="shared" si="1352"/>
        <v>SFY 22 - HF for SUD is removed</v>
      </c>
      <c r="O1403" s="34"/>
    </row>
    <row r="1404" spans="1:15" s="38" customFormat="1" ht="76.5" customHeight="1">
      <c r="A1404" s="1084" t="str">
        <f t="shared" si="1350"/>
        <v>G2074</v>
      </c>
      <c r="B1404" s="1084" t="str">
        <f t="shared" si="1344"/>
        <v>Substance Use Disorder: Medication Assisted Treatment (MAT)  (effective 1/1/20)
*Use for Medicaid/Medicare Dual Eligible Only</v>
      </c>
      <c r="C1404"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404" s="1090" t="str">
        <f t="shared" si="1346"/>
        <v>Weekly Bundle 
1 per week</v>
      </c>
      <c r="E1404" s="1087" t="str">
        <f t="shared" si="1346"/>
        <v>N/A</v>
      </c>
      <c r="F1404" s="524" t="s">
        <v>138</v>
      </c>
      <c r="G1404" s="524" t="s">
        <v>703</v>
      </c>
      <c r="H1404" s="1087" t="str">
        <f t="shared" si="1347"/>
        <v>Medication Assisted Treatment (MAT)</v>
      </c>
      <c r="I1404" s="1090" t="str">
        <f t="shared" si="1348"/>
        <v>Line
Professional</v>
      </c>
      <c r="J1404" s="1090" t="str">
        <f t="shared" si="1349"/>
        <v>Medicare/Medicaid Dual-eligible</v>
      </c>
      <c r="K1404" s="1090"/>
      <c r="L1404" s="1096" t="str">
        <f t="shared" si="1351"/>
        <v>This does not include the cost of the medication.</v>
      </c>
      <c r="M1404" s="531"/>
      <c r="N1404" s="689" t="str">
        <f t="shared" si="1352"/>
        <v>SFY 22 - HF for SUD is removed</v>
      </c>
      <c r="O1404" s="34"/>
    </row>
    <row r="1405" spans="1:15" s="38" customFormat="1" ht="38.25" customHeight="1">
      <c r="A1405" s="1084" t="str">
        <f t="shared" si="1350"/>
        <v>G2074</v>
      </c>
      <c r="B1405" s="1084" t="str">
        <f t="shared" si="1344"/>
        <v>Substance Use Disorder: Medication Assisted Treatment (MAT)  (effective 1/1/20)
*Use for Medicaid/Medicare Dual Eligible Only</v>
      </c>
      <c r="C1405"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405" s="1090" t="str">
        <f t="shared" si="1346"/>
        <v>Weekly Bundle 
1 per week</v>
      </c>
      <c r="E1405" s="1087" t="str">
        <f t="shared" si="1346"/>
        <v>N/A</v>
      </c>
      <c r="F1405" s="524" t="s">
        <v>149</v>
      </c>
      <c r="G1405" s="524" t="s">
        <v>703</v>
      </c>
      <c r="H1405" s="1087" t="str">
        <f t="shared" si="1347"/>
        <v>Medication Assisted Treatment (MAT)</v>
      </c>
      <c r="I1405" s="1090" t="str">
        <f t="shared" si="1348"/>
        <v>Line
Professional</v>
      </c>
      <c r="J1405" s="1090" t="str">
        <f t="shared" si="1349"/>
        <v>Medicare/Medicaid Dual-eligible</v>
      </c>
      <c r="K1405" s="1090"/>
      <c r="L1405" s="1096" t="str">
        <f t="shared" si="1351"/>
        <v>This does not include the cost of the medication.</v>
      </c>
      <c r="M1405" s="531"/>
      <c r="N1405" s="689" t="str">
        <f t="shared" si="1352"/>
        <v>SFY 22 - HF for SUD is removed</v>
      </c>
      <c r="O1405" s="34"/>
    </row>
    <row r="1406" spans="1:15" s="38" customFormat="1" ht="51" customHeight="1">
      <c r="A1406" s="1084" t="str">
        <f t="shared" si="1350"/>
        <v>G2074</v>
      </c>
      <c r="B1406" s="1084" t="str">
        <f t="shared" si="1344"/>
        <v>Substance Use Disorder: Medication Assisted Treatment (MAT)  (effective 1/1/20)
*Use for Medicaid/Medicare Dual Eligible Only</v>
      </c>
      <c r="C1406"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406" s="1090" t="str">
        <f t="shared" si="1346"/>
        <v>Weekly Bundle 
1 per week</v>
      </c>
      <c r="E1406" s="1087" t="str">
        <f t="shared" si="1346"/>
        <v>N/A</v>
      </c>
      <c r="F1406" s="524" t="s">
        <v>140</v>
      </c>
      <c r="G1406" s="524" t="s">
        <v>703</v>
      </c>
      <c r="H1406" s="1087" t="str">
        <f t="shared" si="1347"/>
        <v>Medication Assisted Treatment (MAT)</v>
      </c>
      <c r="I1406" s="1090" t="str">
        <f t="shared" si="1348"/>
        <v>Line
Professional</v>
      </c>
      <c r="J1406" s="1090" t="str">
        <f t="shared" si="1349"/>
        <v>Medicare/Medicaid Dual-eligible</v>
      </c>
      <c r="K1406" s="1090"/>
      <c r="L1406" s="1096" t="str">
        <f t="shared" si="1351"/>
        <v>This does not include the cost of the medication.</v>
      </c>
      <c r="M1406" s="531"/>
      <c r="N1406" s="689" t="str">
        <f t="shared" si="1352"/>
        <v>SFY 22 - HF for SUD is removed</v>
      </c>
      <c r="O1406" s="34"/>
    </row>
    <row r="1407" spans="1:15" s="38" customFormat="1" ht="38.25" customHeight="1">
      <c r="A1407" s="1084" t="str">
        <f t="shared" si="1350"/>
        <v>G2074</v>
      </c>
      <c r="B1407" s="1084" t="str">
        <f t="shared" si="1344"/>
        <v>Substance Use Disorder: Medication Assisted Treatment (MAT)  (effective 1/1/20)
*Use for Medicaid/Medicare Dual Eligible Only</v>
      </c>
      <c r="C1407" s="1087" t="str">
        <f t="shared" si="1345"/>
        <v>Medication assisted treatment, 
weekly bundle not including the 
drug, including substance use 
counseling, individual and group 
therapy, and toxicology testing if 
performed. Provision of these 
services by a Medicare-enrolled 
opioid treatment program.</v>
      </c>
      <c r="D1407" s="1090" t="str">
        <f t="shared" si="1346"/>
        <v>Weekly Bundle 
1 per week</v>
      </c>
      <c r="E1407" s="1087" t="str">
        <f t="shared" si="1346"/>
        <v>N/A</v>
      </c>
      <c r="F1407" s="524" t="s">
        <v>617</v>
      </c>
      <c r="G1407" s="524" t="s">
        <v>696</v>
      </c>
      <c r="H1407" s="1087" t="str">
        <f t="shared" si="1347"/>
        <v>Medication Assisted Treatment (MAT)</v>
      </c>
      <c r="I1407" s="1090" t="str">
        <f t="shared" si="1348"/>
        <v>Line
Professional</v>
      </c>
      <c r="J1407" s="1090" t="str">
        <f t="shared" si="1349"/>
        <v>Medicare/Medicaid Dual-eligible</v>
      </c>
      <c r="K1407" s="1090"/>
      <c r="L1407" s="1096" t="str">
        <f t="shared" si="1351"/>
        <v>This does not include the cost of the medication.</v>
      </c>
      <c r="M1407" s="531"/>
      <c r="N1407" s="689" t="str">
        <f t="shared" si="1352"/>
        <v>SFY 22 - HF for SUD is removed</v>
      </c>
      <c r="O1407" s="34"/>
    </row>
    <row r="1408" spans="1:15" s="38" customFormat="1" ht="51.75" customHeight="1" thickBot="1">
      <c r="A1408" s="1085" t="str">
        <f t="shared" si="1350"/>
        <v>G2074</v>
      </c>
      <c r="B1408" s="1085" t="str">
        <f t="shared" si="1344"/>
        <v>Substance Use Disorder: Medication Assisted Treatment (MAT)  (effective 1/1/20)
*Use for Medicaid/Medicare Dual Eligible Only</v>
      </c>
      <c r="C1408" s="1088" t="str">
        <f t="shared" si="1345"/>
        <v>Medication assisted treatment, 
weekly bundle not including the 
drug, including substance use 
counseling, individual and group 
therapy, and toxicology testing if 
performed. Provision of these 
services by a Medicare-enrolled 
opioid treatment program.</v>
      </c>
      <c r="D1408" s="1091" t="str">
        <f t="shared" si="1346"/>
        <v>Weekly Bundle 
1 per week</v>
      </c>
      <c r="E1408" s="1088" t="str">
        <f t="shared" si="1346"/>
        <v>N/A</v>
      </c>
      <c r="F1408" s="525" t="s">
        <v>730</v>
      </c>
      <c r="G1408" s="525" t="s">
        <v>699</v>
      </c>
      <c r="H1408" s="1088" t="str">
        <f t="shared" si="1347"/>
        <v>Medication Assisted Treatment (MAT)</v>
      </c>
      <c r="I1408" s="1091" t="str">
        <f t="shared" si="1348"/>
        <v>Line
Professional</v>
      </c>
      <c r="J1408" s="1091" t="str">
        <f t="shared" si="1349"/>
        <v>Medicare/Medicaid Dual-eligible</v>
      </c>
      <c r="K1408" s="1091"/>
      <c r="L1408" s="1097" t="str">
        <f t="shared" si="1351"/>
        <v>This does not include the cost of the medication.</v>
      </c>
      <c r="M1408" s="532"/>
      <c r="N1408" s="714" t="str">
        <f t="shared" si="1352"/>
        <v>SFY 22 - HF for SUD is removed</v>
      </c>
      <c r="O1408" s="34"/>
    </row>
    <row r="1409" spans="1:15" s="38" customFormat="1" ht="51.75" customHeight="1">
      <c r="A1409" s="918" t="s">
        <v>253</v>
      </c>
      <c r="B1409" s="805" t="s">
        <v>559</v>
      </c>
      <c r="C1409" s="673" t="s">
        <v>560</v>
      </c>
      <c r="D1409" s="1098" t="s">
        <v>1999</v>
      </c>
      <c r="E1409" s="673" t="s">
        <v>733</v>
      </c>
      <c r="F1409" s="538" t="s">
        <v>132</v>
      </c>
      <c r="G1409" s="538" t="s">
        <v>701</v>
      </c>
      <c r="H1409" s="1099" t="s">
        <v>706</v>
      </c>
      <c r="I1409" s="711" t="s">
        <v>148</v>
      </c>
      <c r="J1409" s="711" t="s">
        <v>250</v>
      </c>
      <c r="K1409" s="1102" t="s">
        <v>1806</v>
      </c>
      <c r="L1409" s="1102" t="s">
        <v>1474</v>
      </c>
      <c r="M1409" s="1103" t="s">
        <v>1474</v>
      </c>
      <c r="N1409" s="689" t="s">
        <v>658</v>
      </c>
      <c r="O1409" s="34"/>
    </row>
    <row r="1410" spans="1:15" s="38" customFormat="1" ht="45.75" customHeight="1">
      <c r="A1410" s="918" t="str">
        <f t="shared" ref="A1410:A1413" si="1353">A1409</f>
        <v>G2076</v>
      </c>
      <c r="B1410" s="805" t="str">
        <f t="shared" ref="B1410:B1413" si="1354">B1409</f>
        <v>Substance Use Disorder: MAT Intake Activities (effective 1/1/20)</v>
      </c>
      <c r="C1410" s="673" t="str">
        <f t="shared" ref="C1410:C1413" si="1355">C1409</f>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410" s="711" t="str">
        <f t="shared" ref="D1410:D1413" si="1356">D1409</f>
        <v>Encounter
1 per calendar year</v>
      </c>
      <c r="E1410" s="673" t="str">
        <f t="shared" ref="E1410:E1413" si="1357">E1409</f>
        <v>Not in Quals document. Initial medical exam typically done by program physician or a primary care physician, or an authorized health care professional (physician, registered nurse, physician assistant, nurse practitioner, clinical nurse specialist, or dietician.)</v>
      </c>
      <c r="F1410" s="524" t="s">
        <v>577</v>
      </c>
      <c r="G1410" s="524" t="s">
        <v>692</v>
      </c>
      <c r="H1410" s="1100" t="s">
        <v>706</v>
      </c>
      <c r="I1410" s="711" t="str">
        <f t="shared" ref="I1410:I1413" si="1358">I1409</f>
        <v>Line
Professional</v>
      </c>
      <c r="J1410" s="711" t="str">
        <f t="shared" ref="J1410:J1413" si="1359">J1409</f>
        <v>Block Grant, Healthy Michigan, PA2, and 1115 Demonstration Waiver</v>
      </c>
      <c r="K1410" s="673" t="s">
        <v>1806</v>
      </c>
      <c r="L1410" s="673" t="s">
        <v>1474</v>
      </c>
      <c r="M1410" s="711" t="str">
        <f t="shared" ref="M1410:M1413" si="1360">M1409</f>
        <v xml:space="preserve"> </v>
      </c>
      <c r="N1410" s="711" t="str">
        <f t="shared" ref="N1410:N1413" si="1361">N1409</f>
        <v>SFY 22 - HF for SUD is removed</v>
      </c>
      <c r="O1410" s="34"/>
    </row>
    <row r="1411" spans="1:15" s="38" customFormat="1" ht="50.25" customHeight="1">
      <c r="A1411" s="918" t="str">
        <f t="shared" si="1353"/>
        <v>G2076</v>
      </c>
      <c r="B1411" s="805" t="str">
        <f t="shared" si="1354"/>
        <v>Substance Use Disorder: MAT Intake Activities (effective 1/1/20)</v>
      </c>
      <c r="C1411" s="673" t="str">
        <f t="shared" si="1355"/>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411" s="711" t="str">
        <f t="shared" si="1356"/>
        <v>Encounter
1 per calendar year</v>
      </c>
      <c r="E1411" s="673" t="str">
        <f t="shared" si="1357"/>
        <v>Not in Quals document. Initial medical exam typically done by program physician or a primary care physician, or an authorized health care professional (physician, registered nurse, physician assistant, nurse practitioner, clinical nurse specialist, or dietician.)</v>
      </c>
      <c r="F1411" s="524" t="s">
        <v>138</v>
      </c>
      <c r="G1411" s="524" t="s">
        <v>703</v>
      </c>
      <c r="H1411" s="1100" t="s">
        <v>706</v>
      </c>
      <c r="I1411" s="711" t="str">
        <f t="shared" si="1358"/>
        <v>Line
Professional</v>
      </c>
      <c r="J1411" s="711" t="str">
        <f t="shared" si="1359"/>
        <v>Block Grant, Healthy Michigan, PA2, and 1115 Demonstration Waiver</v>
      </c>
      <c r="K1411" s="673" t="s">
        <v>1806</v>
      </c>
      <c r="L1411" s="673" t="s">
        <v>1474</v>
      </c>
      <c r="M1411" s="711" t="str">
        <f t="shared" si="1360"/>
        <v xml:space="preserve"> </v>
      </c>
      <c r="N1411" s="711" t="str">
        <f t="shared" si="1361"/>
        <v>SFY 22 - HF for SUD is removed</v>
      </c>
      <c r="O1411" s="34"/>
    </row>
    <row r="1412" spans="1:15" s="38" customFormat="1" ht="43.5" customHeight="1">
      <c r="A1412" s="918" t="str">
        <f t="shared" si="1353"/>
        <v>G2076</v>
      </c>
      <c r="B1412" s="805" t="str">
        <f t="shared" si="1354"/>
        <v>Substance Use Disorder: MAT Intake Activities (effective 1/1/20)</v>
      </c>
      <c r="C1412" s="673" t="str">
        <f t="shared" si="1355"/>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412" s="711" t="str">
        <f t="shared" si="1356"/>
        <v>Encounter
1 per calendar year</v>
      </c>
      <c r="E1412" s="673" t="str">
        <f t="shared" si="1357"/>
        <v>Not in Quals document. Initial medical exam typically done by program physician or a primary care physician, or an authorized health care professional (physician, registered nurse, physician assistant, nurse practitioner, clinical nurse specialist, or dietician.)</v>
      </c>
      <c r="F1412" s="524" t="s">
        <v>149</v>
      </c>
      <c r="G1412" s="524" t="s">
        <v>703</v>
      </c>
      <c r="H1412" s="1100" t="s">
        <v>706</v>
      </c>
      <c r="I1412" s="711" t="str">
        <f t="shared" si="1358"/>
        <v>Line
Professional</v>
      </c>
      <c r="J1412" s="711" t="str">
        <f t="shared" si="1359"/>
        <v>Block Grant, Healthy Michigan, PA2, and 1115 Demonstration Waiver</v>
      </c>
      <c r="K1412" s="673" t="s">
        <v>1806</v>
      </c>
      <c r="L1412" s="673" t="s">
        <v>1474</v>
      </c>
      <c r="M1412" s="711" t="str">
        <f t="shared" si="1360"/>
        <v xml:space="preserve"> </v>
      </c>
      <c r="N1412" s="711" t="str">
        <f t="shared" si="1361"/>
        <v>SFY 22 - HF for SUD is removed</v>
      </c>
      <c r="O1412" s="34"/>
    </row>
    <row r="1413" spans="1:15" s="38" customFormat="1" ht="66.75" customHeight="1" thickBot="1">
      <c r="A1413" s="1077" t="str">
        <f t="shared" si="1353"/>
        <v>G2076</v>
      </c>
      <c r="B1413" s="993" t="str">
        <f t="shared" si="1354"/>
        <v>Substance Use Disorder: MAT Intake Activities (effective 1/1/20)</v>
      </c>
      <c r="C1413" s="677" t="str">
        <f t="shared" si="1355"/>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413" s="994" t="str">
        <f t="shared" si="1356"/>
        <v>Encounter
1 per calendar year</v>
      </c>
      <c r="E1413" s="677" t="str">
        <f t="shared" si="1357"/>
        <v>Not in Quals document. Initial medical exam typically done by program physician or a primary care physician, or an authorized health care professional (physician, registered nurse, physician assistant, nurse practitioner, clinical nurse specialist, or dietician.)</v>
      </c>
      <c r="F1413" s="524" t="s">
        <v>140</v>
      </c>
      <c r="G1413" s="524" t="s">
        <v>703</v>
      </c>
      <c r="H1413" s="1101" t="s">
        <v>706</v>
      </c>
      <c r="I1413" s="994" t="str">
        <f t="shared" si="1358"/>
        <v>Line
Professional</v>
      </c>
      <c r="J1413" s="994" t="str">
        <f t="shared" si="1359"/>
        <v>Block Grant, Healthy Michigan, PA2, and 1115 Demonstration Waiver</v>
      </c>
      <c r="K1413" s="677" t="s">
        <v>1806</v>
      </c>
      <c r="L1413" s="677" t="s">
        <v>1474</v>
      </c>
      <c r="M1413" s="994" t="str">
        <f t="shared" si="1360"/>
        <v xml:space="preserve"> </v>
      </c>
      <c r="N1413" s="994" t="str">
        <f t="shared" si="1361"/>
        <v>SFY 22 - HF for SUD is removed</v>
      </c>
      <c r="O1413" s="34"/>
    </row>
    <row r="1414" spans="1:15" s="38" customFormat="1" ht="25.5">
      <c r="A1414" s="858" t="s">
        <v>562</v>
      </c>
      <c r="B1414" s="919" t="s">
        <v>561</v>
      </c>
      <c r="C1414" s="674" t="s">
        <v>563</v>
      </c>
      <c r="D1414" s="1104" t="s">
        <v>58</v>
      </c>
      <c r="E1414" s="861" t="s">
        <v>764</v>
      </c>
      <c r="F1414" s="496" t="s">
        <v>132</v>
      </c>
      <c r="G1414" s="496" t="s">
        <v>691</v>
      </c>
      <c r="H1414" s="523" t="s">
        <v>706</v>
      </c>
      <c r="I1414" s="860" t="s">
        <v>148</v>
      </c>
      <c r="J1414" s="691" t="s">
        <v>250</v>
      </c>
      <c r="K1414" s="861" t="s">
        <v>1806</v>
      </c>
      <c r="L1414" s="674" t="s">
        <v>1474</v>
      </c>
      <c r="M1414" s="1105" t="s">
        <v>1215</v>
      </c>
      <c r="N1414" s="691" t="s">
        <v>2606</v>
      </c>
      <c r="O1414" s="34"/>
    </row>
    <row r="1415" spans="1:15" s="38" customFormat="1" ht="25.5">
      <c r="A1415" s="859" t="str">
        <f t="shared" ref="A1415:E1417" si="1362">A1414</f>
        <v>G2077</v>
      </c>
      <c r="B1415" s="920" t="str">
        <f t="shared" si="1362"/>
        <v>Substance Use Disorder: MAT Periodic Assessment (effective 1/1/20)</v>
      </c>
      <c r="C1415" s="675" t="str">
        <f t="shared" si="1362"/>
        <v>Periodic assessment: assessing periodically by qualified personnel to determine the most appropriate combination of services and treatment (provision of the services by a Medicare-enrolled opioid treatment program)</v>
      </c>
      <c r="D1415" s="692" t="str">
        <f t="shared" si="1362"/>
        <v>Encounter</v>
      </c>
      <c r="E1415" s="675" t="str">
        <f>E1414</f>
        <v>N/A</v>
      </c>
      <c r="F1415" s="497" t="s">
        <v>577</v>
      </c>
      <c r="G1415" s="497" t="s">
        <v>692</v>
      </c>
      <c r="H1415" s="524" t="s">
        <v>706</v>
      </c>
      <c r="I1415" s="692" t="str">
        <f>I1414</f>
        <v>Line
Professional</v>
      </c>
      <c r="J1415" s="692" t="str">
        <f>J1414</f>
        <v>Block Grant, Healthy Michigan, PA2, and 1115 Demonstration Waiver</v>
      </c>
      <c r="K1415" s="675"/>
      <c r="L1415" s="675"/>
      <c r="M1415" s="692" t="str">
        <f>M1414</f>
        <v>Y4 - SAMHSA approved EBP for Co-occurring disorders</v>
      </c>
      <c r="N1415" s="692" t="str">
        <f>N1414</f>
        <v>SFY 22 - HF for SUD is removed
HH - Integrated Mental Health and Substance Abuse</v>
      </c>
      <c r="O1415" s="34"/>
    </row>
    <row r="1416" spans="1:15" s="38" customFormat="1" ht="25.5">
      <c r="A1416" s="859" t="str">
        <f t="shared" si="1362"/>
        <v>G2077</v>
      </c>
      <c r="B1416" s="920" t="str">
        <f t="shared" si="1362"/>
        <v>Substance Use Disorder: MAT Periodic Assessment (effective 1/1/20)</v>
      </c>
      <c r="C1416" s="675" t="str">
        <f t="shared" si="1362"/>
        <v>Periodic assessment: assessing periodically by qualified personnel to determine the most appropriate combination of services and treatment (provision of the services by a Medicare-enrolled opioid treatment program)</v>
      </c>
      <c r="D1416" s="692" t="str">
        <f t="shared" si="1362"/>
        <v>Encounter</v>
      </c>
      <c r="E1416" s="675" t="str">
        <f t="shared" si="1362"/>
        <v>N/A</v>
      </c>
      <c r="F1416" s="497" t="s">
        <v>134</v>
      </c>
      <c r="G1416" s="497" t="s">
        <v>698</v>
      </c>
      <c r="H1416" s="538" t="s">
        <v>706</v>
      </c>
      <c r="I1416" s="692" t="str">
        <f t="shared" ref="I1416:I1431" si="1363">I1415</f>
        <v>Line
Professional</v>
      </c>
      <c r="J1416" s="692" t="str">
        <f t="shared" ref="J1416:J1431" si="1364">J1415</f>
        <v>Block Grant, Healthy Michigan, PA2, and 1115 Demonstration Waiver</v>
      </c>
      <c r="K1416" s="675"/>
      <c r="L1416" s="675"/>
      <c r="M1416" s="692" t="str">
        <f t="shared" ref="M1416:M1431" si="1365">M1415</f>
        <v>Y4 - SAMHSA approved EBP for Co-occurring disorders</v>
      </c>
      <c r="N1416" s="692" t="str">
        <f t="shared" ref="N1416:N1431" si="1366">N1415</f>
        <v>SFY 22 - HF for SUD is removed
HH - Integrated Mental Health and Substance Abuse</v>
      </c>
      <c r="O1416" s="34"/>
    </row>
    <row r="1417" spans="1:15" s="38" customFormat="1" ht="25.5">
      <c r="A1417" s="859" t="str">
        <f t="shared" si="1362"/>
        <v>G2077</v>
      </c>
      <c r="B1417" s="920" t="str">
        <f t="shared" si="1362"/>
        <v>Substance Use Disorder: MAT Periodic Assessment (effective 1/1/20)</v>
      </c>
      <c r="C1417" s="675" t="str">
        <f t="shared" si="1362"/>
        <v>Periodic assessment: assessing periodically by qualified personnel to determine the most appropriate combination of services and treatment (provision of the services by a Medicare-enrolled opioid treatment program)</v>
      </c>
      <c r="D1417" s="692" t="str">
        <f t="shared" si="1362"/>
        <v>Encounter</v>
      </c>
      <c r="E1417" s="675" t="str">
        <f t="shared" si="1362"/>
        <v>N/A</v>
      </c>
      <c r="F1417" s="497" t="s">
        <v>720</v>
      </c>
      <c r="G1417" s="497" t="s">
        <v>693</v>
      </c>
      <c r="H1417" s="524" t="s">
        <v>706</v>
      </c>
      <c r="I1417" s="692" t="str">
        <f t="shared" si="1363"/>
        <v>Line
Professional</v>
      </c>
      <c r="J1417" s="692" t="str">
        <f t="shared" si="1364"/>
        <v>Block Grant, Healthy Michigan, PA2, and 1115 Demonstration Waiver</v>
      </c>
      <c r="K1417" s="675"/>
      <c r="L1417" s="675"/>
      <c r="M1417" s="692" t="str">
        <f t="shared" si="1365"/>
        <v>Y4 - SAMHSA approved EBP for Co-occurring disorders</v>
      </c>
      <c r="N1417" s="692" t="str">
        <f t="shared" si="1366"/>
        <v>SFY 22 - HF for SUD is removed
HH - Integrated Mental Health and Substance Abuse</v>
      </c>
      <c r="O1417" s="34"/>
    </row>
    <row r="1418" spans="1:15" s="38" customFormat="1" ht="25.5">
      <c r="A1418" s="859" t="str">
        <f t="shared" ref="A1418:A1428" si="1367">A1417</f>
        <v>G2077</v>
      </c>
      <c r="B1418" s="920" t="str">
        <f t="shared" ref="B1418:B1428" si="1368">B1417</f>
        <v>Substance Use Disorder: MAT Periodic Assessment (effective 1/1/20)</v>
      </c>
      <c r="C1418" s="675" t="str">
        <f t="shared" ref="C1418:C1428" si="1369">C1417</f>
        <v>Periodic assessment: assessing periodically by qualified personnel to determine the most appropriate combination of services and treatment (provision of the services by a Medicare-enrolled opioid treatment program)</v>
      </c>
      <c r="D1418" s="692" t="str">
        <f t="shared" ref="D1418:E1428" si="1370">D1417</f>
        <v>Encounter</v>
      </c>
      <c r="E1418" s="675" t="str">
        <f t="shared" si="1370"/>
        <v>N/A</v>
      </c>
      <c r="F1418" s="497" t="s">
        <v>585</v>
      </c>
      <c r="G1418" s="497" t="s">
        <v>700</v>
      </c>
      <c r="H1418" s="524" t="s">
        <v>706</v>
      </c>
      <c r="I1418" s="692" t="str">
        <f t="shared" si="1363"/>
        <v>Line
Professional</v>
      </c>
      <c r="J1418" s="692" t="str">
        <f t="shared" si="1364"/>
        <v>Block Grant, Healthy Michigan, PA2, and 1115 Demonstration Waiver</v>
      </c>
      <c r="K1418" s="675"/>
      <c r="L1418" s="675"/>
      <c r="M1418" s="692" t="str">
        <f t="shared" si="1365"/>
        <v>Y4 - SAMHSA approved EBP for Co-occurring disorders</v>
      </c>
      <c r="N1418" s="692" t="str">
        <f t="shared" si="1366"/>
        <v>SFY 22 - HF for SUD is removed
HH - Integrated Mental Health and Substance Abuse</v>
      </c>
      <c r="O1418" s="34"/>
    </row>
    <row r="1419" spans="1:15" s="38" customFormat="1" ht="38.25">
      <c r="A1419" s="859" t="str">
        <f t="shared" si="1367"/>
        <v>G2077</v>
      </c>
      <c r="B1419" s="920" t="str">
        <f t="shared" si="1368"/>
        <v>Substance Use Disorder: MAT Periodic Assessment (effective 1/1/20)</v>
      </c>
      <c r="C1419" s="675" t="str">
        <f t="shared" si="1369"/>
        <v>Periodic assessment: assessing periodically by qualified personnel to determine the most appropriate combination of services and treatment (provision of the services by a Medicare-enrolled opioid treatment program)</v>
      </c>
      <c r="D1419" s="692" t="str">
        <f t="shared" si="1370"/>
        <v>Encounter</v>
      </c>
      <c r="E1419" s="675" t="str">
        <f t="shared" si="1370"/>
        <v>N/A</v>
      </c>
      <c r="F1419" s="497" t="s">
        <v>731</v>
      </c>
      <c r="G1419" s="497" t="s">
        <v>700</v>
      </c>
      <c r="H1419" s="524" t="s">
        <v>706</v>
      </c>
      <c r="I1419" s="692" t="str">
        <f t="shared" si="1363"/>
        <v>Line
Professional</v>
      </c>
      <c r="J1419" s="692" t="str">
        <f t="shared" si="1364"/>
        <v>Block Grant, Healthy Michigan, PA2, and 1115 Demonstration Waiver</v>
      </c>
      <c r="K1419" s="675"/>
      <c r="L1419" s="675"/>
      <c r="M1419" s="692" t="str">
        <f t="shared" si="1365"/>
        <v>Y4 - SAMHSA approved EBP for Co-occurring disorders</v>
      </c>
      <c r="N1419" s="692" t="str">
        <f t="shared" si="1366"/>
        <v>SFY 22 - HF for SUD is removed
HH - Integrated Mental Health and Substance Abuse</v>
      </c>
      <c r="O1419" s="34"/>
    </row>
    <row r="1420" spans="1:15" s="38" customFormat="1" ht="25.5">
      <c r="A1420" s="859" t="str">
        <f t="shared" si="1367"/>
        <v>G2077</v>
      </c>
      <c r="B1420" s="920" t="str">
        <f t="shared" si="1368"/>
        <v>Substance Use Disorder: MAT Periodic Assessment (effective 1/1/20)</v>
      </c>
      <c r="C1420" s="675" t="str">
        <f t="shared" si="1369"/>
        <v>Periodic assessment: assessing periodically by qualified personnel to determine the most appropriate combination of services and treatment (provision of the services by a Medicare-enrolled opioid treatment program)</v>
      </c>
      <c r="D1420" s="692" t="str">
        <f t="shared" si="1370"/>
        <v>Encounter</v>
      </c>
      <c r="E1420" s="675" t="str">
        <f t="shared" si="1370"/>
        <v>N/A</v>
      </c>
      <c r="F1420" s="497" t="s">
        <v>587</v>
      </c>
      <c r="G1420" s="497" t="s">
        <v>693</v>
      </c>
      <c r="H1420" s="524" t="s">
        <v>706</v>
      </c>
      <c r="I1420" s="692" t="str">
        <f t="shared" si="1363"/>
        <v>Line
Professional</v>
      </c>
      <c r="J1420" s="692" t="str">
        <f t="shared" si="1364"/>
        <v>Block Grant, Healthy Michigan, PA2, and 1115 Demonstration Waiver</v>
      </c>
      <c r="K1420" s="675"/>
      <c r="L1420" s="675"/>
      <c r="M1420" s="692" t="str">
        <f t="shared" si="1365"/>
        <v>Y4 - SAMHSA approved EBP for Co-occurring disorders</v>
      </c>
      <c r="N1420" s="692" t="str">
        <f t="shared" si="1366"/>
        <v>SFY 22 - HF for SUD is removed
HH - Integrated Mental Health and Substance Abuse</v>
      </c>
      <c r="O1420" s="34"/>
    </row>
    <row r="1421" spans="1:15" s="38" customFormat="1" ht="38.25">
      <c r="A1421" s="859" t="str">
        <f t="shared" si="1367"/>
        <v>G2077</v>
      </c>
      <c r="B1421" s="920" t="str">
        <f t="shared" si="1368"/>
        <v>Substance Use Disorder: MAT Periodic Assessment (effective 1/1/20)</v>
      </c>
      <c r="C1421" s="675" t="str">
        <f t="shared" si="1369"/>
        <v>Periodic assessment: assessing periodically by qualified personnel to determine the most appropriate combination of services and treatment (provision of the services by a Medicare-enrolled opioid treatment program)</v>
      </c>
      <c r="D1421" s="692" t="str">
        <f t="shared" si="1370"/>
        <v>Encounter</v>
      </c>
      <c r="E1421" s="675" t="str">
        <f t="shared" si="1370"/>
        <v>N/A</v>
      </c>
      <c r="F1421" s="497" t="s">
        <v>732</v>
      </c>
      <c r="G1421" s="497" t="s">
        <v>694</v>
      </c>
      <c r="H1421" s="524" t="s">
        <v>706</v>
      </c>
      <c r="I1421" s="692" t="str">
        <f t="shared" si="1363"/>
        <v>Line
Professional</v>
      </c>
      <c r="J1421" s="692" t="str">
        <f t="shared" si="1364"/>
        <v>Block Grant, Healthy Michigan, PA2, and 1115 Demonstration Waiver</v>
      </c>
      <c r="K1421" s="675"/>
      <c r="L1421" s="675"/>
      <c r="M1421" s="692" t="str">
        <f t="shared" si="1365"/>
        <v>Y4 - SAMHSA approved EBP for Co-occurring disorders</v>
      </c>
      <c r="N1421" s="692" t="str">
        <f t="shared" si="1366"/>
        <v>SFY 22 - HF for SUD is removed
HH - Integrated Mental Health and Substance Abuse</v>
      </c>
      <c r="O1421" s="34"/>
    </row>
    <row r="1422" spans="1:15" s="38" customFormat="1" ht="25.5">
      <c r="A1422" s="859" t="str">
        <f t="shared" si="1367"/>
        <v>G2077</v>
      </c>
      <c r="B1422" s="920" t="str">
        <f t="shared" si="1368"/>
        <v>Substance Use Disorder: MAT Periodic Assessment (effective 1/1/20)</v>
      </c>
      <c r="C1422" s="675" t="str">
        <f t="shared" si="1369"/>
        <v>Periodic assessment: assessing periodically by qualified personnel to determine the most appropriate combination of services and treatment (provision of the services by a Medicare-enrolled opioid treatment program)</v>
      </c>
      <c r="D1422" s="692" t="str">
        <f t="shared" si="1370"/>
        <v>Encounter</v>
      </c>
      <c r="E1422" s="675" t="str">
        <f t="shared" si="1370"/>
        <v>N/A</v>
      </c>
      <c r="F1422" s="497" t="s">
        <v>143</v>
      </c>
      <c r="G1422" s="497" t="s">
        <v>694</v>
      </c>
      <c r="H1422" s="524" t="s">
        <v>706</v>
      </c>
      <c r="I1422" s="692" t="str">
        <f t="shared" si="1363"/>
        <v>Line
Professional</v>
      </c>
      <c r="J1422" s="692" t="str">
        <f t="shared" si="1364"/>
        <v>Block Grant, Healthy Michigan, PA2, and 1115 Demonstration Waiver</v>
      </c>
      <c r="K1422" s="675"/>
      <c r="L1422" s="675"/>
      <c r="M1422" s="692" t="str">
        <f t="shared" si="1365"/>
        <v>Y4 - SAMHSA approved EBP for Co-occurring disorders</v>
      </c>
      <c r="N1422" s="692" t="str">
        <f t="shared" si="1366"/>
        <v>SFY 22 - HF for SUD is removed
HH - Integrated Mental Health and Substance Abuse</v>
      </c>
      <c r="O1422" s="34"/>
    </row>
    <row r="1423" spans="1:15" s="38" customFormat="1" ht="25.5">
      <c r="A1423" s="859" t="str">
        <f t="shared" si="1367"/>
        <v>G2077</v>
      </c>
      <c r="B1423" s="920" t="str">
        <f t="shared" si="1368"/>
        <v>Substance Use Disorder: MAT Periodic Assessment (effective 1/1/20)</v>
      </c>
      <c r="C1423" s="675" t="str">
        <f t="shared" si="1369"/>
        <v>Periodic assessment: assessing periodically by qualified personnel to determine the most appropriate combination of services and treatment (provision of the services by a Medicare-enrolled opioid treatment program)</v>
      </c>
      <c r="D1423" s="692" t="str">
        <f t="shared" si="1370"/>
        <v>Encounter</v>
      </c>
      <c r="E1423" s="675" t="str">
        <f t="shared" si="1370"/>
        <v>N/A</v>
      </c>
      <c r="F1423" s="497" t="s">
        <v>144</v>
      </c>
      <c r="G1423" s="497" t="s">
        <v>694</v>
      </c>
      <c r="H1423" s="524" t="s">
        <v>706</v>
      </c>
      <c r="I1423" s="692" t="str">
        <f t="shared" si="1363"/>
        <v>Line
Professional</v>
      </c>
      <c r="J1423" s="692" t="str">
        <f t="shared" si="1364"/>
        <v>Block Grant, Healthy Michigan, PA2, and 1115 Demonstration Waiver</v>
      </c>
      <c r="K1423" s="675"/>
      <c r="L1423" s="675"/>
      <c r="M1423" s="692" t="str">
        <f t="shared" si="1365"/>
        <v>Y4 - SAMHSA approved EBP for Co-occurring disorders</v>
      </c>
      <c r="N1423" s="692" t="str">
        <f t="shared" si="1366"/>
        <v>SFY 22 - HF for SUD is removed
HH - Integrated Mental Health and Substance Abuse</v>
      </c>
      <c r="O1423" s="34"/>
    </row>
    <row r="1424" spans="1:15" s="38" customFormat="1" ht="25.5">
      <c r="A1424" s="859" t="str">
        <f t="shared" si="1367"/>
        <v>G2077</v>
      </c>
      <c r="B1424" s="920" t="str">
        <f t="shared" si="1368"/>
        <v>Substance Use Disorder: MAT Periodic Assessment (effective 1/1/20)</v>
      </c>
      <c r="C1424" s="675" t="str">
        <f t="shared" si="1369"/>
        <v>Periodic assessment: assessing periodically by qualified personnel to determine the most appropriate combination of services and treatment (provision of the services by a Medicare-enrolled opioid treatment program)</v>
      </c>
      <c r="D1424" s="692" t="str">
        <f t="shared" si="1370"/>
        <v>Encounter</v>
      </c>
      <c r="E1424" s="675" t="str">
        <f t="shared" si="1370"/>
        <v>N/A</v>
      </c>
      <c r="F1424" s="497" t="s">
        <v>141</v>
      </c>
      <c r="G1424" s="497" t="s">
        <v>694</v>
      </c>
      <c r="H1424" s="524" t="s">
        <v>706</v>
      </c>
      <c r="I1424" s="692" t="str">
        <f t="shared" si="1363"/>
        <v>Line
Professional</v>
      </c>
      <c r="J1424" s="692" t="str">
        <f t="shared" si="1364"/>
        <v>Block Grant, Healthy Michigan, PA2, and 1115 Demonstration Waiver</v>
      </c>
      <c r="K1424" s="675"/>
      <c r="L1424" s="675"/>
      <c r="M1424" s="692" t="str">
        <f t="shared" si="1365"/>
        <v>Y4 - SAMHSA approved EBP for Co-occurring disorders</v>
      </c>
      <c r="N1424" s="692" t="str">
        <f t="shared" si="1366"/>
        <v>SFY 22 - HF for SUD is removed
HH - Integrated Mental Health and Substance Abuse</v>
      </c>
      <c r="O1424" s="34"/>
    </row>
    <row r="1425" spans="1:15" s="38" customFormat="1" ht="25.5">
      <c r="A1425" s="859" t="str">
        <f t="shared" si="1367"/>
        <v>G2077</v>
      </c>
      <c r="B1425" s="920" t="str">
        <f t="shared" si="1368"/>
        <v>Substance Use Disorder: MAT Periodic Assessment (effective 1/1/20)</v>
      </c>
      <c r="C1425" s="675" t="str">
        <f t="shared" si="1369"/>
        <v>Periodic assessment: assessing periodically by qualified personnel to determine the most appropriate combination of services and treatment (provision of the services by a Medicare-enrolled opioid treatment program)</v>
      </c>
      <c r="D1425" s="692" t="str">
        <f t="shared" si="1370"/>
        <v>Encounter</v>
      </c>
      <c r="E1425" s="675" t="str">
        <f t="shared" si="1370"/>
        <v>N/A</v>
      </c>
      <c r="F1425" s="497" t="s">
        <v>597</v>
      </c>
      <c r="G1425" s="497" t="s">
        <v>694</v>
      </c>
      <c r="H1425" s="524" t="s">
        <v>706</v>
      </c>
      <c r="I1425" s="692" t="str">
        <f t="shared" si="1363"/>
        <v>Line
Professional</v>
      </c>
      <c r="J1425" s="692" t="str">
        <f t="shared" si="1364"/>
        <v>Block Grant, Healthy Michigan, PA2, and 1115 Demonstration Waiver</v>
      </c>
      <c r="K1425" s="675"/>
      <c r="L1425" s="675"/>
      <c r="M1425" s="692" t="str">
        <f t="shared" si="1365"/>
        <v>Y4 - SAMHSA approved EBP for Co-occurring disorders</v>
      </c>
      <c r="N1425" s="692" t="str">
        <f t="shared" si="1366"/>
        <v>SFY 22 - HF for SUD is removed
HH - Integrated Mental Health and Substance Abuse</v>
      </c>
      <c r="O1425" s="34"/>
    </row>
    <row r="1426" spans="1:15" s="38" customFormat="1" ht="25.5">
      <c r="A1426" s="859" t="str">
        <f t="shared" si="1367"/>
        <v>G2077</v>
      </c>
      <c r="B1426" s="920" t="str">
        <f t="shared" si="1368"/>
        <v>Substance Use Disorder: MAT Periodic Assessment (effective 1/1/20)</v>
      </c>
      <c r="C1426" s="675" t="str">
        <f t="shared" si="1369"/>
        <v>Periodic assessment: assessing periodically by qualified personnel to determine the most appropriate combination of services and treatment (provision of the services by a Medicare-enrolled opioid treatment program)</v>
      </c>
      <c r="D1426" s="692" t="str">
        <f t="shared" si="1370"/>
        <v>Encounter</v>
      </c>
      <c r="E1426" s="675" t="str">
        <f t="shared" si="1370"/>
        <v>N/A</v>
      </c>
      <c r="F1426" s="497" t="s">
        <v>134</v>
      </c>
      <c r="G1426" s="497" t="s">
        <v>695</v>
      </c>
      <c r="H1426" s="524" t="s">
        <v>706</v>
      </c>
      <c r="I1426" s="692" t="str">
        <f t="shared" si="1363"/>
        <v>Line
Professional</v>
      </c>
      <c r="J1426" s="692" t="str">
        <f t="shared" si="1364"/>
        <v>Block Grant, Healthy Michigan, PA2, and 1115 Demonstration Waiver</v>
      </c>
      <c r="K1426" s="675"/>
      <c r="L1426" s="675"/>
      <c r="M1426" s="692" t="str">
        <f t="shared" si="1365"/>
        <v>Y4 - SAMHSA approved EBP for Co-occurring disorders</v>
      </c>
      <c r="N1426" s="692" t="str">
        <f t="shared" si="1366"/>
        <v>SFY 22 - HF for SUD is removed
HH - Integrated Mental Health and Substance Abuse</v>
      </c>
      <c r="O1426" s="34"/>
    </row>
    <row r="1427" spans="1:15" s="38" customFormat="1" ht="25.5">
      <c r="A1427" s="859" t="str">
        <f t="shared" si="1367"/>
        <v>G2077</v>
      </c>
      <c r="B1427" s="920" t="str">
        <f t="shared" si="1368"/>
        <v>Substance Use Disorder: MAT Periodic Assessment (effective 1/1/20)</v>
      </c>
      <c r="C1427" s="675" t="str">
        <f t="shared" si="1369"/>
        <v>Periodic assessment: assessing periodically by qualified personnel to determine the most appropriate combination of services and treatment (provision of the services by a Medicare-enrolled opioid treatment program)</v>
      </c>
      <c r="D1427" s="692" t="str">
        <f t="shared" si="1370"/>
        <v>Encounter</v>
      </c>
      <c r="E1427" s="675" t="str">
        <f t="shared" si="1370"/>
        <v>N/A</v>
      </c>
      <c r="F1427" s="497" t="s">
        <v>138</v>
      </c>
      <c r="G1427" s="497" t="s">
        <v>703</v>
      </c>
      <c r="H1427" s="524" t="s">
        <v>706</v>
      </c>
      <c r="I1427" s="692" t="str">
        <f t="shared" si="1363"/>
        <v>Line
Professional</v>
      </c>
      <c r="J1427" s="692" t="str">
        <f t="shared" si="1364"/>
        <v>Block Grant, Healthy Michigan, PA2, and 1115 Demonstration Waiver</v>
      </c>
      <c r="K1427" s="675"/>
      <c r="L1427" s="675"/>
      <c r="M1427" s="692" t="str">
        <f t="shared" si="1365"/>
        <v>Y4 - SAMHSA approved EBP for Co-occurring disorders</v>
      </c>
      <c r="N1427" s="692" t="str">
        <f t="shared" si="1366"/>
        <v>SFY 22 - HF for SUD is removed
HH - Integrated Mental Health and Substance Abuse</v>
      </c>
      <c r="O1427" s="34"/>
    </row>
    <row r="1428" spans="1:15" s="38" customFormat="1" ht="25.5">
      <c r="A1428" s="859" t="str">
        <f t="shared" si="1367"/>
        <v>G2077</v>
      </c>
      <c r="B1428" s="920" t="str">
        <f t="shared" si="1368"/>
        <v>Substance Use Disorder: MAT Periodic Assessment (effective 1/1/20)</v>
      </c>
      <c r="C1428" s="675" t="str">
        <f t="shared" si="1369"/>
        <v>Periodic assessment: assessing periodically by qualified personnel to determine the most appropriate combination of services and treatment (provision of the services by a Medicare-enrolled opioid treatment program)</v>
      </c>
      <c r="D1428" s="692" t="str">
        <f t="shared" si="1370"/>
        <v>Encounter</v>
      </c>
      <c r="E1428" s="675" t="str">
        <f t="shared" si="1370"/>
        <v>N/A</v>
      </c>
      <c r="F1428" s="497" t="s">
        <v>149</v>
      </c>
      <c r="G1428" s="497" t="s">
        <v>703</v>
      </c>
      <c r="H1428" s="524" t="s">
        <v>706</v>
      </c>
      <c r="I1428" s="692" t="str">
        <f t="shared" si="1363"/>
        <v>Line
Professional</v>
      </c>
      <c r="J1428" s="692" t="str">
        <f t="shared" si="1364"/>
        <v>Block Grant, Healthy Michigan, PA2, and 1115 Demonstration Waiver</v>
      </c>
      <c r="K1428" s="675"/>
      <c r="L1428" s="675"/>
      <c r="M1428" s="692" t="str">
        <f t="shared" si="1365"/>
        <v>Y4 - SAMHSA approved EBP for Co-occurring disorders</v>
      </c>
      <c r="N1428" s="692" t="str">
        <f t="shared" si="1366"/>
        <v>SFY 22 - HF for SUD is removed
HH - Integrated Mental Health and Substance Abuse</v>
      </c>
      <c r="O1428" s="34"/>
    </row>
    <row r="1429" spans="1:15" s="38" customFormat="1" ht="25.5">
      <c r="A1429" s="859" t="str">
        <f t="shared" ref="A1429:A1431" si="1371">A1428</f>
        <v>G2077</v>
      </c>
      <c r="B1429" s="920" t="str">
        <f t="shared" ref="B1429:B1431" si="1372">B1428</f>
        <v>Substance Use Disorder: MAT Periodic Assessment (effective 1/1/20)</v>
      </c>
      <c r="C1429" s="675" t="str">
        <f t="shared" ref="C1429:C1431" si="1373">C1428</f>
        <v>Periodic assessment: assessing periodically by qualified personnel to determine the most appropriate combination of services and treatment (provision of the services by a Medicare-enrolled opioid treatment program)</v>
      </c>
      <c r="D1429" s="692" t="str">
        <f t="shared" ref="D1429:E1431" si="1374">D1428</f>
        <v>Encounter</v>
      </c>
      <c r="E1429" s="675" t="str">
        <f t="shared" si="1374"/>
        <v>N/A</v>
      </c>
      <c r="F1429" s="497" t="s">
        <v>140</v>
      </c>
      <c r="G1429" s="497" t="s">
        <v>703</v>
      </c>
      <c r="H1429" s="524" t="s">
        <v>706</v>
      </c>
      <c r="I1429" s="692" t="str">
        <f t="shared" si="1363"/>
        <v>Line
Professional</v>
      </c>
      <c r="J1429" s="692" t="str">
        <f t="shared" si="1364"/>
        <v>Block Grant, Healthy Michigan, PA2, and 1115 Demonstration Waiver</v>
      </c>
      <c r="K1429" s="675"/>
      <c r="L1429" s="675"/>
      <c r="M1429" s="692" t="str">
        <f t="shared" si="1365"/>
        <v>Y4 - SAMHSA approved EBP for Co-occurring disorders</v>
      </c>
      <c r="N1429" s="692" t="str">
        <f t="shared" si="1366"/>
        <v>SFY 22 - HF for SUD is removed
HH - Integrated Mental Health and Substance Abuse</v>
      </c>
      <c r="O1429" s="34"/>
    </row>
    <row r="1430" spans="1:15" s="38" customFormat="1" ht="25.5">
      <c r="A1430" s="859" t="str">
        <f t="shared" si="1371"/>
        <v>G2077</v>
      </c>
      <c r="B1430" s="920" t="str">
        <f t="shared" si="1372"/>
        <v>Substance Use Disorder: MAT Periodic Assessment (effective 1/1/20)</v>
      </c>
      <c r="C1430" s="675" t="str">
        <f t="shared" si="1373"/>
        <v>Periodic assessment: assessing periodically by qualified personnel to determine the most appropriate combination of services and treatment (provision of the services by a Medicare-enrolled opioid treatment program)</v>
      </c>
      <c r="D1430" s="692" t="str">
        <f t="shared" si="1374"/>
        <v>Encounter</v>
      </c>
      <c r="E1430" s="675" t="str">
        <f t="shared" si="1374"/>
        <v>N/A</v>
      </c>
      <c r="F1430" s="497" t="s">
        <v>617</v>
      </c>
      <c r="G1430" s="497" t="s">
        <v>696</v>
      </c>
      <c r="H1430" s="524" t="s">
        <v>706</v>
      </c>
      <c r="I1430" s="692" t="str">
        <f t="shared" si="1363"/>
        <v>Line
Professional</v>
      </c>
      <c r="J1430" s="692" t="str">
        <f t="shared" si="1364"/>
        <v>Block Grant, Healthy Michigan, PA2, and 1115 Demonstration Waiver</v>
      </c>
      <c r="K1430" s="675"/>
      <c r="L1430" s="675"/>
      <c r="M1430" s="692" t="str">
        <f t="shared" si="1365"/>
        <v>Y4 - SAMHSA approved EBP for Co-occurring disorders</v>
      </c>
      <c r="N1430" s="692" t="str">
        <f t="shared" si="1366"/>
        <v>SFY 22 - HF for SUD is removed
HH - Integrated Mental Health and Substance Abuse</v>
      </c>
      <c r="O1430" s="34"/>
    </row>
    <row r="1431" spans="1:15" s="38" customFormat="1" ht="26.25" thickBot="1">
      <c r="A1431" s="922" t="str">
        <f t="shared" si="1371"/>
        <v>G2077</v>
      </c>
      <c r="B1431" s="921" t="str">
        <f t="shared" si="1372"/>
        <v>Substance Use Disorder: MAT Periodic Assessment (effective 1/1/20)</v>
      </c>
      <c r="C1431" s="676" t="str">
        <f t="shared" si="1373"/>
        <v>Periodic assessment: assessing periodically by qualified personnel to determine the most appropriate combination of services and treatment (provision of the services by a Medicare-enrolled opioid treatment program)</v>
      </c>
      <c r="D1431" s="693" t="str">
        <f t="shared" si="1374"/>
        <v>Encounter</v>
      </c>
      <c r="E1431" s="676" t="str">
        <f t="shared" si="1374"/>
        <v>N/A</v>
      </c>
      <c r="F1431" s="488" t="s">
        <v>730</v>
      </c>
      <c r="G1431" s="488" t="s">
        <v>699</v>
      </c>
      <c r="H1431" s="528" t="s">
        <v>706</v>
      </c>
      <c r="I1431" s="693" t="str">
        <f t="shared" si="1363"/>
        <v>Line
Professional</v>
      </c>
      <c r="J1431" s="693" t="str">
        <f t="shared" si="1364"/>
        <v>Block Grant, Healthy Michigan, PA2, and 1115 Demonstration Waiver</v>
      </c>
      <c r="K1431" s="676"/>
      <c r="L1431" s="676"/>
      <c r="M1431" s="693" t="str">
        <f t="shared" si="1365"/>
        <v>Y4 - SAMHSA approved EBP for Co-occurring disorders</v>
      </c>
      <c r="N1431" s="693" t="str">
        <f t="shared" si="1366"/>
        <v>SFY 22 - HF for SUD is removed
HH - Integrated Mental Health and Substance Abuse</v>
      </c>
      <c r="O1431" s="34"/>
    </row>
    <row r="1432" spans="1:15" s="38" customFormat="1" ht="75" customHeight="1" thickBot="1">
      <c r="A1432" s="313" t="s">
        <v>628</v>
      </c>
      <c r="B1432" s="162" t="s">
        <v>2273</v>
      </c>
      <c r="C1432" s="163" t="s">
        <v>632</v>
      </c>
      <c r="D1432" s="414" t="s">
        <v>251</v>
      </c>
      <c r="E1432" s="163" t="s">
        <v>637</v>
      </c>
      <c r="F1432" s="192" t="s">
        <v>1474</v>
      </c>
      <c r="G1432" s="192" t="s">
        <v>1474</v>
      </c>
      <c r="H1432" s="163" t="s">
        <v>706</v>
      </c>
      <c r="I1432" s="414" t="s">
        <v>148</v>
      </c>
      <c r="J1432" s="414" t="s">
        <v>250</v>
      </c>
      <c r="K1432" s="192" t="s">
        <v>1806</v>
      </c>
      <c r="L1432" s="209" t="s">
        <v>2494</v>
      </c>
      <c r="M1432" s="406" t="s">
        <v>1474</v>
      </c>
      <c r="N1432" s="406" t="s">
        <v>658</v>
      </c>
      <c r="O1432" s="34"/>
    </row>
    <row r="1433" spans="1:15" s="38" customFormat="1" ht="81" customHeight="1" thickBot="1">
      <c r="A1433" s="313" t="s">
        <v>1826</v>
      </c>
      <c r="B1433" s="162" t="s">
        <v>2496</v>
      </c>
      <c r="C1433" s="242" t="s">
        <v>1862</v>
      </c>
      <c r="D1433" s="452" t="s">
        <v>251</v>
      </c>
      <c r="E1433" s="163" t="s">
        <v>637</v>
      </c>
      <c r="F1433" s="280" t="s">
        <v>1474</v>
      </c>
      <c r="G1433" s="280" t="s">
        <v>1474</v>
      </c>
      <c r="H1433" s="163" t="s">
        <v>706</v>
      </c>
      <c r="I1433" s="446" t="s">
        <v>148</v>
      </c>
      <c r="J1433" s="414" t="s">
        <v>250</v>
      </c>
      <c r="K1433" s="280" t="s">
        <v>1474</v>
      </c>
      <c r="L1433" s="209" t="s">
        <v>2495</v>
      </c>
      <c r="M1433" s="412" t="s">
        <v>1474</v>
      </c>
      <c r="N1433" s="446" t="s">
        <v>658</v>
      </c>
      <c r="O1433" s="34"/>
    </row>
    <row r="1434" spans="1:15" s="38" customFormat="1" ht="38.25" customHeight="1">
      <c r="A1434" s="1106" t="s">
        <v>2276</v>
      </c>
      <c r="B1434" s="1020" t="s">
        <v>2272</v>
      </c>
      <c r="C1434" s="687" t="s">
        <v>2274</v>
      </c>
      <c r="D1434" s="688" t="s">
        <v>2275</v>
      </c>
      <c r="E1434" s="1109" t="s">
        <v>764</v>
      </c>
      <c r="F1434" s="538" t="s">
        <v>132</v>
      </c>
      <c r="G1434" s="538" t="s">
        <v>691</v>
      </c>
      <c r="H1434" s="687" t="s">
        <v>706</v>
      </c>
      <c r="I1434" s="688" t="s">
        <v>148</v>
      </c>
      <c r="J1434" s="688" t="s">
        <v>557</v>
      </c>
      <c r="K1434" s="1092"/>
      <c r="L1434" s="845" t="s">
        <v>2497</v>
      </c>
      <c r="M1434" s="1092"/>
      <c r="N1434" s="688" t="s">
        <v>658</v>
      </c>
      <c r="O1434" s="34"/>
    </row>
    <row r="1435" spans="1:15" s="38" customFormat="1" ht="25.5" customHeight="1">
      <c r="A1435" s="1107" t="str">
        <f>A1434</f>
        <v>G2080</v>
      </c>
      <c r="B1435" s="1021" t="str">
        <f t="shared" ref="B1435:B1451" si="1375">B1434</f>
        <v>Substance Use Disorder: MAT Counseling 
(effective 1/1/20)</v>
      </c>
      <c r="C1435" s="1023" t="str">
        <f t="shared" ref="C1435:C1451" si="1376">C1434</f>
        <v>Each additional 30 minutes of counseling 
in a week of medication assisted 
treatment, (provision of the services 
by a Medicare-enrolled opioid 
treatment program); list separately 
in addition to code for primary 
procedure</v>
      </c>
      <c r="D1435" s="689" t="str">
        <f t="shared" ref="D1435:E1451" si="1377">D1434</f>
        <v>30 Minutes
1 per week</v>
      </c>
      <c r="E1435" s="1110" t="str">
        <f>E1434</f>
        <v>N/A</v>
      </c>
      <c r="F1435" s="524" t="s">
        <v>577</v>
      </c>
      <c r="G1435" s="524" t="s">
        <v>692</v>
      </c>
      <c r="H1435" s="1023" t="str">
        <f t="shared" ref="H1435:H1451" si="1378">H1434</f>
        <v>Medication Assisted Treatment (MAT)</v>
      </c>
      <c r="I1435" s="689" t="str">
        <f t="shared" ref="I1435:I1451" si="1379">I1434</f>
        <v>Line
Professional</v>
      </c>
      <c r="J1435" s="689" t="str">
        <f t="shared" ref="J1435:J1451" si="1380">J1434</f>
        <v>1115 Demonstration Waiver, Healthy Michigan, Block Grant, PA2</v>
      </c>
      <c r="K1435" s="1093"/>
      <c r="L1435" s="1112" t="str">
        <f>L1434</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35" s="1093"/>
      <c r="N1435" s="689" t="str">
        <f>N1434</f>
        <v>SFY 22 - HF for SUD is removed</v>
      </c>
      <c r="O1435" s="34"/>
    </row>
    <row r="1436" spans="1:15" s="38" customFormat="1" ht="51" customHeight="1">
      <c r="A1436" s="1107" t="str">
        <f t="shared" ref="A1436:A1451" si="1381">A1435</f>
        <v>G2080</v>
      </c>
      <c r="B1436" s="1021" t="str">
        <f t="shared" si="1375"/>
        <v>Substance Use Disorder: MAT Counseling 
(effective 1/1/20)</v>
      </c>
      <c r="C1436" s="1023" t="str">
        <f t="shared" si="1376"/>
        <v>Each additional 30 minutes of counseling 
in a week of medication assisted 
treatment, (provision of the services 
by a Medicare-enrolled opioid 
treatment program); list separately 
in addition to code for primary 
procedure</v>
      </c>
      <c r="D1436" s="689" t="str">
        <f t="shared" si="1377"/>
        <v>30 Minutes
1 per week</v>
      </c>
      <c r="E1436" s="1110" t="str">
        <f t="shared" si="1377"/>
        <v>N/A</v>
      </c>
      <c r="F1436" s="524" t="s">
        <v>134</v>
      </c>
      <c r="G1436" s="524" t="s">
        <v>698</v>
      </c>
      <c r="H1436" s="1023" t="str">
        <f t="shared" si="1378"/>
        <v>Medication Assisted Treatment (MAT)</v>
      </c>
      <c r="I1436" s="689" t="str">
        <f t="shared" si="1379"/>
        <v>Line
Professional</v>
      </c>
      <c r="J1436" s="689" t="str">
        <f t="shared" si="1380"/>
        <v>1115 Demonstration Waiver, Healthy Michigan, Block Grant, PA2</v>
      </c>
      <c r="K1436" s="1093"/>
      <c r="L1436" s="1112" t="str">
        <f t="shared" ref="L1436:L1451" si="1382">L1435</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36" s="1093"/>
      <c r="N1436" s="689" t="str">
        <f t="shared" ref="N1436:N1451" si="1383">N1435</f>
        <v>SFY 22 - HF for SUD is removed</v>
      </c>
      <c r="O1436" s="34"/>
    </row>
    <row r="1437" spans="1:15" s="38" customFormat="1" ht="63.75" customHeight="1">
      <c r="A1437" s="1107" t="str">
        <f t="shared" si="1381"/>
        <v>G2080</v>
      </c>
      <c r="B1437" s="1021" t="str">
        <f t="shared" si="1375"/>
        <v>Substance Use Disorder: MAT Counseling 
(effective 1/1/20)</v>
      </c>
      <c r="C1437" s="1023" t="str">
        <f t="shared" si="1376"/>
        <v>Each additional 30 minutes of counseling 
in a week of medication assisted 
treatment, (provision of the services 
by a Medicare-enrolled opioid 
treatment program); list separately 
in addition to code for primary 
procedure</v>
      </c>
      <c r="D1437" s="689" t="str">
        <f t="shared" si="1377"/>
        <v>30 Minutes
1 per week</v>
      </c>
      <c r="E1437" s="1110" t="str">
        <f t="shared" si="1377"/>
        <v>N/A</v>
      </c>
      <c r="F1437" s="524" t="s">
        <v>585</v>
      </c>
      <c r="G1437" s="524" t="s">
        <v>700</v>
      </c>
      <c r="H1437" s="1023" t="str">
        <f t="shared" si="1378"/>
        <v>Medication Assisted Treatment (MAT)</v>
      </c>
      <c r="I1437" s="689" t="str">
        <f t="shared" si="1379"/>
        <v>Line
Professional</v>
      </c>
      <c r="J1437" s="689" t="str">
        <f t="shared" si="1380"/>
        <v>1115 Demonstration Waiver, Healthy Michigan, Block Grant, PA2</v>
      </c>
      <c r="K1437" s="1093"/>
      <c r="L1437"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37" s="1093"/>
      <c r="N1437" s="689" t="str">
        <f t="shared" si="1383"/>
        <v>SFY 22 - HF for SUD is removed</v>
      </c>
      <c r="O1437" s="34"/>
    </row>
    <row r="1438" spans="1:15" s="38" customFormat="1" ht="38.25">
      <c r="A1438" s="1107" t="str">
        <f t="shared" si="1381"/>
        <v>G2080</v>
      </c>
      <c r="B1438" s="1021" t="str">
        <f t="shared" si="1375"/>
        <v>Substance Use Disorder: MAT Counseling 
(effective 1/1/20)</v>
      </c>
      <c r="C1438" s="1023" t="str">
        <f t="shared" si="1376"/>
        <v>Each additional 30 minutes of counseling 
in a week of medication assisted 
treatment, (provision of the services 
by a Medicare-enrolled opioid 
treatment program); list separately 
in addition to code for primary 
procedure</v>
      </c>
      <c r="D1438" s="689" t="str">
        <f t="shared" si="1377"/>
        <v>30 Minutes
1 per week</v>
      </c>
      <c r="E1438" s="1110" t="str">
        <f t="shared" si="1377"/>
        <v>N/A</v>
      </c>
      <c r="F1438" s="524" t="s">
        <v>731</v>
      </c>
      <c r="G1438" s="524" t="s">
        <v>700</v>
      </c>
      <c r="H1438" s="1023" t="str">
        <f t="shared" si="1378"/>
        <v>Medication Assisted Treatment (MAT)</v>
      </c>
      <c r="I1438" s="689" t="str">
        <f t="shared" si="1379"/>
        <v>Line
Professional</v>
      </c>
      <c r="J1438" s="689" t="str">
        <f t="shared" si="1380"/>
        <v>1115 Demonstration Waiver, Healthy Michigan, Block Grant, PA2</v>
      </c>
      <c r="K1438" s="1093"/>
      <c r="L1438"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38" s="1093"/>
      <c r="N1438" s="689" t="str">
        <f t="shared" si="1383"/>
        <v>SFY 22 - HF for SUD is removed</v>
      </c>
      <c r="O1438" s="34"/>
    </row>
    <row r="1439" spans="1:15" s="38" customFormat="1" ht="38.25" customHeight="1">
      <c r="A1439" s="1107" t="str">
        <f t="shared" si="1381"/>
        <v>G2080</v>
      </c>
      <c r="B1439" s="1021" t="str">
        <f t="shared" si="1375"/>
        <v>Substance Use Disorder: MAT Counseling 
(effective 1/1/20)</v>
      </c>
      <c r="C1439" s="1023" t="str">
        <f t="shared" si="1376"/>
        <v>Each additional 30 minutes of counseling 
in a week of medication assisted 
treatment, (provision of the services 
by a Medicare-enrolled opioid 
treatment program); list separately 
in addition to code for primary 
procedure</v>
      </c>
      <c r="D1439" s="689" t="str">
        <f t="shared" si="1377"/>
        <v>30 Minutes
1 per week</v>
      </c>
      <c r="E1439" s="1110" t="str">
        <f t="shared" si="1377"/>
        <v>N/A</v>
      </c>
      <c r="F1439" s="524" t="s">
        <v>720</v>
      </c>
      <c r="G1439" s="524" t="s">
        <v>693</v>
      </c>
      <c r="H1439" s="1023" t="str">
        <f t="shared" si="1378"/>
        <v>Medication Assisted Treatment (MAT)</v>
      </c>
      <c r="I1439" s="689" t="str">
        <f t="shared" si="1379"/>
        <v>Line
Professional</v>
      </c>
      <c r="J1439" s="689" t="str">
        <f t="shared" si="1380"/>
        <v>1115 Demonstration Waiver, Healthy Michigan, Block Grant, PA2</v>
      </c>
      <c r="K1439" s="1093"/>
      <c r="L1439"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39" s="1093"/>
      <c r="N1439" s="689" t="str">
        <f t="shared" si="1383"/>
        <v>SFY 22 - HF for SUD is removed</v>
      </c>
      <c r="O1439" s="34"/>
    </row>
    <row r="1440" spans="1:15" s="38" customFormat="1" ht="25.5">
      <c r="A1440" s="1107" t="str">
        <f t="shared" si="1381"/>
        <v>G2080</v>
      </c>
      <c r="B1440" s="1021" t="str">
        <f t="shared" si="1375"/>
        <v>Substance Use Disorder: MAT Counseling 
(effective 1/1/20)</v>
      </c>
      <c r="C1440" s="1023" t="str">
        <f t="shared" si="1376"/>
        <v>Each additional 30 minutes of counseling 
in a week of medication assisted 
treatment, (provision of the services 
by a Medicare-enrolled opioid 
treatment program); list separately 
in addition to code for primary 
procedure</v>
      </c>
      <c r="D1440" s="689" t="str">
        <f t="shared" si="1377"/>
        <v>30 Minutes
1 per week</v>
      </c>
      <c r="E1440" s="1110" t="str">
        <f t="shared" si="1377"/>
        <v>N/A</v>
      </c>
      <c r="F1440" s="524" t="s">
        <v>587</v>
      </c>
      <c r="G1440" s="524" t="s">
        <v>693</v>
      </c>
      <c r="H1440" s="1023" t="str">
        <f t="shared" si="1378"/>
        <v>Medication Assisted Treatment (MAT)</v>
      </c>
      <c r="I1440" s="689" t="str">
        <f t="shared" si="1379"/>
        <v>Line
Professional</v>
      </c>
      <c r="J1440" s="689" t="str">
        <f t="shared" si="1380"/>
        <v>1115 Demonstration Waiver, Healthy Michigan, Block Grant, PA2</v>
      </c>
      <c r="K1440" s="1093"/>
      <c r="L1440"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0" s="1093"/>
      <c r="N1440" s="689" t="str">
        <f t="shared" si="1383"/>
        <v>SFY 22 - HF for SUD is removed</v>
      </c>
      <c r="O1440" s="34"/>
    </row>
    <row r="1441" spans="1:15" s="38" customFormat="1" ht="38.25">
      <c r="A1441" s="1107" t="str">
        <f t="shared" si="1381"/>
        <v>G2080</v>
      </c>
      <c r="B1441" s="1021" t="str">
        <f t="shared" si="1375"/>
        <v>Substance Use Disorder: MAT Counseling 
(effective 1/1/20)</v>
      </c>
      <c r="C1441" s="1023" t="str">
        <f t="shared" si="1376"/>
        <v>Each additional 30 minutes of counseling 
in a week of medication assisted 
treatment, (provision of the services 
by a Medicare-enrolled opioid 
treatment program); list separately 
in addition to code for primary 
procedure</v>
      </c>
      <c r="D1441" s="689" t="str">
        <f t="shared" si="1377"/>
        <v>30 Minutes
1 per week</v>
      </c>
      <c r="E1441" s="1110" t="str">
        <f t="shared" si="1377"/>
        <v>N/A</v>
      </c>
      <c r="F1441" s="524" t="s">
        <v>732</v>
      </c>
      <c r="G1441" s="524" t="s">
        <v>694</v>
      </c>
      <c r="H1441" s="1023" t="str">
        <f t="shared" si="1378"/>
        <v>Medication Assisted Treatment (MAT)</v>
      </c>
      <c r="I1441" s="689" t="str">
        <f t="shared" si="1379"/>
        <v>Line
Professional</v>
      </c>
      <c r="J1441" s="689" t="str">
        <f t="shared" si="1380"/>
        <v>1115 Demonstration Waiver, Healthy Michigan, Block Grant, PA2</v>
      </c>
      <c r="K1441" s="1093"/>
      <c r="L1441"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1" s="1093"/>
      <c r="N1441" s="689" t="str">
        <f t="shared" si="1383"/>
        <v>SFY 22 - HF for SUD is removed</v>
      </c>
      <c r="O1441" s="34"/>
    </row>
    <row r="1442" spans="1:15" s="38" customFormat="1" ht="51" customHeight="1">
      <c r="A1442" s="1107" t="str">
        <f t="shared" si="1381"/>
        <v>G2080</v>
      </c>
      <c r="B1442" s="1021" t="str">
        <f t="shared" si="1375"/>
        <v>Substance Use Disorder: MAT Counseling 
(effective 1/1/20)</v>
      </c>
      <c r="C1442" s="1023" t="str">
        <f t="shared" si="1376"/>
        <v>Each additional 30 minutes of counseling 
in a week of medication assisted 
treatment, (provision of the services 
by a Medicare-enrolled opioid 
treatment program); list separately 
in addition to code for primary 
procedure</v>
      </c>
      <c r="D1442" s="689" t="str">
        <f t="shared" si="1377"/>
        <v>30 Minutes
1 per week</v>
      </c>
      <c r="E1442" s="1110" t="str">
        <f t="shared" si="1377"/>
        <v>N/A</v>
      </c>
      <c r="F1442" s="524" t="s">
        <v>143</v>
      </c>
      <c r="G1442" s="524" t="s">
        <v>694</v>
      </c>
      <c r="H1442" s="1023" t="str">
        <f t="shared" si="1378"/>
        <v>Medication Assisted Treatment (MAT)</v>
      </c>
      <c r="I1442" s="689" t="str">
        <f t="shared" si="1379"/>
        <v>Line
Professional</v>
      </c>
      <c r="J1442" s="689" t="str">
        <f t="shared" si="1380"/>
        <v>1115 Demonstration Waiver, Healthy Michigan, Block Grant, PA2</v>
      </c>
      <c r="K1442" s="1093"/>
      <c r="L1442"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2" s="1093"/>
      <c r="N1442" s="689" t="str">
        <f t="shared" si="1383"/>
        <v>SFY 22 - HF for SUD is removed</v>
      </c>
      <c r="O1442" s="34"/>
    </row>
    <row r="1443" spans="1:15" s="38" customFormat="1" ht="51" customHeight="1">
      <c r="A1443" s="1107" t="str">
        <f t="shared" si="1381"/>
        <v>G2080</v>
      </c>
      <c r="B1443" s="1021" t="str">
        <f t="shared" si="1375"/>
        <v>Substance Use Disorder: MAT Counseling 
(effective 1/1/20)</v>
      </c>
      <c r="C1443" s="1023" t="str">
        <f t="shared" si="1376"/>
        <v>Each additional 30 minutes of counseling 
in a week of medication assisted 
treatment, (provision of the services 
by a Medicare-enrolled opioid 
treatment program); list separately 
in addition to code for primary 
procedure</v>
      </c>
      <c r="D1443" s="689" t="str">
        <f t="shared" si="1377"/>
        <v>30 Minutes
1 per week</v>
      </c>
      <c r="E1443" s="1110" t="str">
        <f t="shared" si="1377"/>
        <v>N/A</v>
      </c>
      <c r="F1443" s="524" t="s">
        <v>144</v>
      </c>
      <c r="G1443" s="524" t="s">
        <v>694</v>
      </c>
      <c r="H1443" s="1023" t="str">
        <f t="shared" si="1378"/>
        <v>Medication Assisted Treatment (MAT)</v>
      </c>
      <c r="I1443" s="689" t="str">
        <f t="shared" si="1379"/>
        <v>Line
Professional</v>
      </c>
      <c r="J1443" s="689" t="str">
        <f t="shared" si="1380"/>
        <v>1115 Demonstration Waiver, Healthy Michigan, Block Grant, PA2</v>
      </c>
      <c r="K1443" s="1093"/>
      <c r="L1443"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3" s="1093"/>
      <c r="N1443" s="689" t="str">
        <f t="shared" si="1383"/>
        <v>SFY 22 - HF for SUD is removed</v>
      </c>
      <c r="O1443" s="34"/>
    </row>
    <row r="1444" spans="1:15" s="38" customFormat="1" ht="40.35" customHeight="1">
      <c r="A1444" s="1107" t="str">
        <f t="shared" si="1381"/>
        <v>G2080</v>
      </c>
      <c r="B1444" s="1021" t="str">
        <f t="shared" si="1375"/>
        <v>Substance Use Disorder: MAT Counseling 
(effective 1/1/20)</v>
      </c>
      <c r="C1444" s="1023" t="str">
        <f t="shared" si="1376"/>
        <v>Each additional 30 minutes of counseling 
in a week of medication assisted 
treatment, (provision of the services 
by a Medicare-enrolled opioid 
treatment program); list separately 
in addition to code for primary 
procedure</v>
      </c>
      <c r="D1444" s="689" t="str">
        <f t="shared" si="1377"/>
        <v>30 Minutes
1 per week</v>
      </c>
      <c r="E1444" s="1110" t="str">
        <f t="shared" si="1377"/>
        <v>N/A</v>
      </c>
      <c r="F1444" s="524" t="s">
        <v>141</v>
      </c>
      <c r="G1444" s="524" t="s">
        <v>694</v>
      </c>
      <c r="H1444" s="1023" t="str">
        <f t="shared" si="1378"/>
        <v>Medication Assisted Treatment (MAT)</v>
      </c>
      <c r="I1444" s="689" t="str">
        <f t="shared" si="1379"/>
        <v>Line
Professional</v>
      </c>
      <c r="J1444" s="689" t="str">
        <f t="shared" si="1380"/>
        <v>1115 Demonstration Waiver, Healthy Michigan, Block Grant, PA2</v>
      </c>
      <c r="K1444" s="1093"/>
      <c r="L1444"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4" s="1093"/>
      <c r="N1444" s="689" t="str">
        <f t="shared" si="1383"/>
        <v>SFY 22 - HF for SUD is removed</v>
      </c>
      <c r="O1444" s="34"/>
    </row>
    <row r="1445" spans="1:15" s="38" customFormat="1" ht="40.35" customHeight="1">
      <c r="A1445" s="1107" t="str">
        <f t="shared" si="1381"/>
        <v>G2080</v>
      </c>
      <c r="B1445" s="1021" t="str">
        <f t="shared" si="1375"/>
        <v>Substance Use Disorder: MAT Counseling 
(effective 1/1/20)</v>
      </c>
      <c r="C1445" s="1023" t="str">
        <f t="shared" si="1376"/>
        <v>Each additional 30 minutes of counseling 
in a week of medication assisted 
treatment, (provision of the services 
by a Medicare-enrolled opioid 
treatment program); list separately 
in addition to code for primary 
procedure</v>
      </c>
      <c r="D1445" s="689" t="str">
        <f t="shared" si="1377"/>
        <v>30 Minutes
1 per week</v>
      </c>
      <c r="E1445" s="1110" t="str">
        <f t="shared" si="1377"/>
        <v>N/A</v>
      </c>
      <c r="F1445" s="524" t="s">
        <v>597</v>
      </c>
      <c r="G1445" s="524" t="s">
        <v>694</v>
      </c>
      <c r="H1445" s="1023" t="str">
        <f t="shared" si="1378"/>
        <v>Medication Assisted Treatment (MAT)</v>
      </c>
      <c r="I1445" s="689" t="str">
        <f t="shared" si="1379"/>
        <v>Line
Professional</v>
      </c>
      <c r="J1445" s="689" t="str">
        <f t="shared" si="1380"/>
        <v>1115 Demonstration Waiver, Healthy Michigan, Block Grant, PA2</v>
      </c>
      <c r="K1445" s="1093"/>
      <c r="L1445"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5" s="1093"/>
      <c r="N1445" s="689" t="str">
        <f t="shared" si="1383"/>
        <v>SFY 22 - HF for SUD is removed</v>
      </c>
      <c r="O1445" s="34"/>
    </row>
    <row r="1446" spans="1:15" s="38" customFormat="1" ht="40.35" customHeight="1">
      <c r="A1446" s="1107" t="str">
        <f t="shared" si="1381"/>
        <v>G2080</v>
      </c>
      <c r="B1446" s="1021" t="str">
        <f t="shared" si="1375"/>
        <v>Substance Use Disorder: MAT Counseling 
(effective 1/1/20)</v>
      </c>
      <c r="C1446" s="1023" t="str">
        <f t="shared" si="1376"/>
        <v>Each additional 30 minutes of counseling 
in a week of medication assisted 
treatment, (provision of the services 
by a Medicare-enrolled opioid 
treatment program); list separately 
in addition to code for primary 
procedure</v>
      </c>
      <c r="D1446" s="689" t="str">
        <f t="shared" si="1377"/>
        <v>30 Minutes
1 per week</v>
      </c>
      <c r="E1446" s="1110" t="str">
        <f t="shared" si="1377"/>
        <v>N/A</v>
      </c>
      <c r="F1446" s="524" t="s">
        <v>134</v>
      </c>
      <c r="G1446" s="524" t="s">
        <v>695</v>
      </c>
      <c r="H1446" s="1023" t="str">
        <f t="shared" si="1378"/>
        <v>Medication Assisted Treatment (MAT)</v>
      </c>
      <c r="I1446" s="689" t="str">
        <f t="shared" si="1379"/>
        <v>Line
Professional</v>
      </c>
      <c r="J1446" s="689" t="str">
        <f t="shared" si="1380"/>
        <v>1115 Demonstration Waiver, Healthy Michigan, Block Grant, PA2</v>
      </c>
      <c r="K1446" s="1093"/>
      <c r="L1446"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6" s="1093"/>
      <c r="N1446" s="689" t="str">
        <f t="shared" si="1383"/>
        <v>SFY 22 - HF for SUD is removed</v>
      </c>
      <c r="O1446" s="34"/>
    </row>
    <row r="1447" spans="1:15" s="38" customFormat="1" ht="40.35" customHeight="1">
      <c r="A1447" s="1107" t="str">
        <f t="shared" si="1381"/>
        <v>G2080</v>
      </c>
      <c r="B1447" s="1021" t="str">
        <f t="shared" si="1375"/>
        <v>Substance Use Disorder: MAT Counseling 
(effective 1/1/20)</v>
      </c>
      <c r="C1447" s="1023" t="str">
        <f t="shared" si="1376"/>
        <v>Each additional 30 minutes of counseling 
in a week of medication assisted 
treatment, (provision of the services 
by a Medicare-enrolled opioid 
treatment program); list separately 
in addition to code for primary 
procedure</v>
      </c>
      <c r="D1447" s="689" t="str">
        <f t="shared" si="1377"/>
        <v>30 Minutes
1 per week</v>
      </c>
      <c r="E1447" s="1110" t="str">
        <f t="shared" si="1377"/>
        <v>N/A</v>
      </c>
      <c r="F1447" s="524" t="s">
        <v>138</v>
      </c>
      <c r="G1447" s="524" t="s">
        <v>703</v>
      </c>
      <c r="H1447" s="1023" t="str">
        <f t="shared" si="1378"/>
        <v>Medication Assisted Treatment (MAT)</v>
      </c>
      <c r="I1447" s="689" t="str">
        <f t="shared" si="1379"/>
        <v>Line
Professional</v>
      </c>
      <c r="J1447" s="689" t="str">
        <f t="shared" si="1380"/>
        <v>1115 Demonstration Waiver, Healthy Michigan, Block Grant, PA2</v>
      </c>
      <c r="K1447" s="1093"/>
      <c r="L1447"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7" s="1093"/>
      <c r="N1447" s="689" t="str">
        <f t="shared" si="1383"/>
        <v>SFY 22 - HF for SUD is removed</v>
      </c>
      <c r="O1447" s="34"/>
    </row>
    <row r="1448" spans="1:15" s="38" customFormat="1" ht="40.35" customHeight="1">
      <c r="A1448" s="1107" t="str">
        <f t="shared" si="1381"/>
        <v>G2080</v>
      </c>
      <c r="B1448" s="1021" t="str">
        <f t="shared" si="1375"/>
        <v>Substance Use Disorder: MAT Counseling 
(effective 1/1/20)</v>
      </c>
      <c r="C1448" s="1023" t="str">
        <f t="shared" si="1376"/>
        <v>Each additional 30 minutes of counseling 
in a week of medication assisted 
treatment, (provision of the services 
by a Medicare-enrolled opioid 
treatment program); list separately 
in addition to code for primary 
procedure</v>
      </c>
      <c r="D1448" s="689" t="str">
        <f t="shared" si="1377"/>
        <v>30 Minutes
1 per week</v>
      </c>
      <c r="E1448" s="1110" t="str">
        <f t="shared" si="1377"/>
        <v>N/A</v>
      </c>
      <c r="F1448" s="524" t="s">
        <v>149</v>
      </c>
      <c r="G1448" s="524" t="s">
        <v>703</v>
      </c>
      <c r="H1448" s="1023" t="str">
        <f t="shared" si="1378"/>
        <v>Medication Assisted Treatment (MAT)</v>
      </c>
      <c r="I1448" s="689" t="str">
        <f t="shared" si="1379"/>
        <v>Line
Professional</v>
      </c>
      <c r="J1448" s="689" t="str">
        <f t="shared" si="1380"/>
        <v>1115 Demonstration Waiver, Healthy Michigan, Block Grant, PA2</v>
      </c>
      <c r="K1448" s="1093"/>
      <c r="L1448"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8" s="1093"/>
      <c r="N1448" s="689" t="str">
        <f t="shared" si="1383"/>
        <v>SFY 22 - HF for SUD is removed</v>
      </c>
      <c r="O1448" s="34"/>
    </row>
    <row r="1449" spans="1:15" s="38" customFormat="1" ht="40.35" customHeight="1">
      <c r="A1449" s="1107" t="str">
        <f t="shared" si="1381"/>
        <v>G2080</v>
      </c>
      <c r="B1449" s="1021" t="str">
        <f t="shared" si="1375"/>
        <v>Substance Use Disorder: MAT Counseling 
(effective 1/1/20)</v>
      </c>
      <c r="C1449" s="1023" t="str">
        <f t="shared" si="1376"/>
        <v>Each additional 30 minutes of counseling 
in a week of medication assisted 
treatment, (provision of the services 
by a Medicare-enrolled opioid 
treatment program); list separately 
in addition to code for primary 
procedure</v>
      </c>
      <c r="D1449" s="689" t="str">
        <f t="shared" si="1377"/>
        <v>30 Minutes
1 per week</v>
      </c>
      <c r="E1449" s="1110" t="str">
        <f t="shared" si="1377"/>
        <v>N/A</v>
      </c>
      <c r="F1449" s="524" t="s">
        <v>140</v>
      </c>
      <c r="G1449" s="524" t="s">
        <v>703</v>
      </c>
      <c r="H1449" s="1023" t="str">
        <f t="shared" si="1378"/>
        <v>Medication Assisted Treatment (MAT)</v>
      </c>
      <c r="I1449" s="689" t="str">
        <f t="shared" si="1379"/>
        <v>Line
Professional</v>
      </c>
      <c r="J1449" s="689" t="str">
        <f t="shared" si="1380"/>
        <v>1115 Demonstration Waiver, Healthy Michigan, Block Grant, PA2</v>
      </c>
      <c r="K1449" s="1093"/>
      <c r="L1449"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9" s="1093"/>
      <c r="N1449" s="689" t="str">
        <f t="shared" si="1383"/>
        <v>SFY 22 - HF for SUD is removed</v>
      </c>
      <c r="O1449" s="34"/>
    </row>
    <row r="1450" spans="1:15" s="38" customFormat="1" ht="40.35" customHeight="1">
      <c r="A1450" s="1107" t="str">
        <f t="shared" si="1381"/>
        <v>G2080</v>
      </c>
      <c r="B1450" s="1021" t="str">
        <f t="shared" si="1375"/>
        <v>Substance Use Disorder: MAT Counseling 
(effective 1/1/20)</v>
      </c>
      <c r="C1450" s="1023" t="str">
        <f t="shared" si="1376"/>
        <v>Each additional 30 minutes of counseling 
in a week of medication assisted 
treatment, (provision of the services 
by a Medicare-enrolled opioid 
treatment program); list separately 
in addition to code for primary 
procedure</v>
      </c>
      <c r="D1450" s="689" t="str">
        <f t="shared" si="1377"/>
        <v>30 Minutes
1 per week</v>
      </c>
      <c r="E1450" s="1110" t="str">
        <f t="shared" si="1377"/>
        <v>N/A</v>
      </c>
      <c r="F1450" s="524" t="s">
        <v>617</v>
      </c>
      <c r="G1450" s="524" t="s">
        <v>696</v>
      </c>
      <c r="H1450" s="1023" t="str">
        <f t="shared" si="1378"/>
        <v>Medication Assisted Treatment (MAT)</v>
      </c>
      <c r="I1450" s="689" t="str">
        <f t="shared" si="1379"/>
        <v>Line
Professional</v>
      </c>
      <c r="J1450" s="689" t="str">
        <f t="shared" si="1380"/>
        <v>1115 Demonstration Waiver, Healthy Michigan, Block Grant, PA2</v>
      </c>
      <c r="K1450" s="1093"/>
      <c r="L1450" s="1112"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50" s="1093"/>
      <c r="N1450" s="689" t="str">
        <f t="shared" si="1383"/>
        <v>SFY 22 - HF for SUD is removed</v>
      </c>
      <c r="O1450" s="34"/>
    </row>
    <row r="1451" spans="1:15" s="38" customFormat="1" ht="40.35" customHeight="1" thickBot="1">
      <c r="A1451" s="1108" t="str">
        <f t="shared" si="1381"/>
        <v>G2080</v>
      </c>
      <c r="B1451" s="1022" t="str">
        <f t="shared" si="1375"/>
        <v>Substance Use Disorder: MAT Counseling 
(effective 1/1/20)</v>
      </c>
      <c r="C1451" s="1024" t="str">
        <f t="shared" si="1376"/>
        <v>Each additional 30 minutes of counseling 
in a week of medication assisted 
treatment, (provision of the services 
by a Medicare-enrolled opioid 
treatment program); list separately 
in addition to code for primary 
procedure</v>
      </c>
      <c r="D1451" s="714" t="str">
        <f t="shared" si="1377"/>
        <v>30 Minutes
1 per week</v>
      </c>
      <c r="E1451" s="1111" t="str">
        <f t="shared" si="1377"/>
        <v>N/A</v>
      </c>
      <c r="F1451" s="525" t="s">
        <v>730</v>
      </c>
      <c r="G1451" s="525" t="s">
        <v>699</v>
      </c>
      <c r="H1451" s="1024" t="str">
        <f t="shared" si="1378"/>
        <v>Medication Assisted Treatment (MAT)</v>
      </c>
      <c r="I1451" s="714" t="str">
        <f t="shared" si="1379"/>
        <v>Line
Professional</v>
      </c>
      <c r="J1451" s="714" t="str">
        <f t="shared" si="1380"/>
        <v>1115 Demonstration Waiver, Healthy Michigan, Block Grant, PA2</v>
      </c>
      <c r="K1451" s="1094"/>
      <c r="L1451" s="1113" t="str">
        <f t="shared" si="138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51" s="1094"/>
      <c r="N1451" s="714" t="str">
        <f t="shared" si="1383"/>
        <v>SFY 22 - HF for SUD is removed</v>
      </c>
      <c r="O1451" s="34"/>
    </row>
    <row r="1452" spans="1:15" s="38" customFormat="1" ht="29.25" customHeight="1">
      <c r="A1452" s="1114" t="s">
        <v>2536</v>
      </c>
      <c r="B1452" s="1115" t="s">
        <v>2538</v>
      </c>
      <c r="C1452" s="1116" t="s">
        <v>2537</v>
      </c>
      <c r="D1452" s="1117" t="s">
        <v>58</v>
      </c>
      <c r="E1452" s="1116" t="s">
        <v>271</v>
      </c>
      <c r="F1452" s="492" t="s">
        <v>134</v>
      </c>
      <c r="G1452" s="492" t="s">
        <v>698</v>
      </c>
      <c r="H1452" s="494" t="s">
        <v>625</v>
      </c>
      <c r="I1452" s="1118" t="s">
        <v>148</v>
      </c>
      <c r="J1452" s="1118" t="s">
        <v>129</v>
      </c>
      <c r="K1452" s="1117"/>
      <c r="L1452" s="1119"/>
      <c r="M1452" s="1117"/>
      <c r="N1452" s="1117"/>
      <c r="O1452" s="34"/>
    </row>
    <row r="1453" spans="1:15" s="38" customFormat="1" ht="40.5" customHeight="1">
      <c r="A1453" s="1114" t="str">
        <f>A1452</f>
        <v>G2251</v>
      </c>
      <c r="B1453" s="1115" t="str">
        <f>B1452</f>
        <v>Brief Communication Technology-based Service, e.g. virtual check-in</v>
      </c>
      <c r="C1453" s="1116" t="str">
        <f>C1452</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53" s="1117" t="str">
        <f>D1452</f>
        <v>Encounter</v>
      </c>
      <c r="E1453" s="1116" t="str">
        <f>E1452</f>
        <v>Psychologist, physician, licensed physician’s assistant, nurse practitioner, master’s social worker, licensed professional counselor, or marriage and family therapist</v>
      </c>
      <c r="F1453" s="492" t="s">
        <v>134</v>
      </c>
      <c r="G1453" s="492" t="s">
        <v>695</v>
      </c>
      <c r="H1453" s="492" t="s">
        <v>625</v>
      </c>
      <c r="I1453" s="1118" t="str">
        <f>I1452</f>
        <v>Line
Professional</v>
      </c>
      <c r="J1453" s="1118" t="str">
        <f>J1452</f>
        <v>State Plan, Healthy Michigan, EPSDT</v>
      </c>
      <c r="K1453" s="1117"/>
      <c r="L1453" s="1119"/>
      <c r="M1453" s="1117"/>
      <c r="N1453" s="1117"/>
      <c r="O1453" s="34"/>
    </row>
    <row r="1454" spans="1:15" s="38" customFormat="1" ht="40.5" customHeight="1">
      <c r="A1454" s="1114" t="str">
        <f t="shared" ref="A1454:A1464" si="1384">A1453</f>
        <v>G2251</v>
      </c>
      <c r="B1454" s="1115" t="str">
        <f t="shared" ref="B1454:B1464" si="1385">B1453</f>
        <v>Brief Communication Technology-based Service, e.g. virtual check-in</v>
      </c>
      <c r="C1454" s="1116" t="str">
        <f t="shared" ref="C1454:C1464" si="1386">C1453</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54" s="1117" t="str">
        <f t="shared" ref="D1454:D1464" si="1387">D1453</f>
        <v>Encounter</v>
      </c>
      <c r="E1454" s="1116" t="str">
        <f t="shared" ref="E1454:E1464" si="1388">E1453</f>
        <v>Psychologist, physician, licensed physician’s assistant, nurse practitioner, master’s social worker, licensed professional counselor, or marriage and family therapist</v>
      </c>
      <c r="F1454" s="492" t="s">
        <v>143</v>
      </c>
      <c r="G1454" s="492" t="s">
        <v>694</v>
      </c>
      <c r="H1454" s="492" t="s">
        <v>625</v>
      </c>
      <c r="I1454" s="1118" t="str">
        <f t="shared" ref="I1454:I1464" si="1389">I1453</f>
        <v>Line
Professional</v>
      </c>
      <c r="J1454" s="1118" t="str">
        <f t="shared" ref="J1454:J1464" si="1390">J1453</f>
        <v>State Plan, Healthy Michigan, EPSDT</v>
      </c>
      <c r="K1454" s="1117"/>
      <c r="L1454" s="1119"/>
      <c r="M1454" s="1117"/>
      <c r="N1454" s="1117"/>
      <c r="O1454" s="34"/>
    </row>
    <row r="1455" spans="1:15" s="38" customFormat="1" ht="40.5" customHeight="1">
      <c r="A1455" s="1114" t="str">
        <f t="shared" si="1384"/>
        <v>G2251</v>
      </c>
      <c r="B1455" s="1115" t="str">
        <f t="shared" si="1385"/>
        <v>Brief Communication Technology-based Service, e.g. virtual check-in</v>
      </c>
      <c r="C1455"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55" s="1117" t="str">
        <f t="shared" si="1387"/>
        <v>Encounter</v>
      </c>
      <c r="E1455" s="1116" t="str">
        <f t="shared" si="1388"/>
        <v>Psychologist, physician, licensed physician’s assistant, nurse practitioner, master’s social worker, licensed professional counselor, or marriage and family therapist</v>
      </c>
      <c r="F1455" s="492" t="s">
        <v>144</v>
      </c>
      <c r="G1455" s="492" t="s">
        <v>694</v>
      </c>
      <c r="H1455" s="492" t="s">
        <v>625</v>
      </c>
      <c r="I1455" s="1118" t="str">
        <f t="shared" si="1389"/>
        <v>Line
Professional</v>
      </c>
      <c r="J1455" s="1118" t="str">
        <f t="shared" si="1390"/>
        <v>State Plan, Healthy Michigan, EPSDT</v>
      </c>
      <c r="K1455" s="1117"/>
      <c r="L1455" s="1119"/>
      <c r="M1455" s="1117"/>
      <c r="N1455" s="1117"/>
      <c r="O1455" s="34"/>
    </row>
    <row r="1456" spans="1:15" s="38" customFormat="1" ht="40.5" customHeight="1">
      <c r="A1456" s="1114" t="str">
        <f t="shared" si="1384"/>
        <v>G2251</v>
      </c>
      <c r="B1456" s="1115" t="str">
        <f t="shared" si="1385"/>
        <v>Brief Communication Technology-based Service, e.g. virtual check-in</v>
      </c>
      <c r="C1456"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56" s="1117" t="str">
        <f t="shared" si="1387"/>
        <v>Encounter</v>
      </c>
      <c r="E1456" s="1116" t="str">
        <f t="shared" si="1388"/>
        <v>Psychologist, physician, licensed physician’s assistant, nurse practitioner, master’s social worker, licensed professional counselor, or marriage and family therapist</v>
      </c>
      <c r="F1456" s="492" t="s">
        <v>141</v>
      </c>
      <c r="G1456" s="492" t="s">
        <v>694</v>
      </c>
      <c r="H1456" s="492" t="s">
        <v>625</v>
      </c>
      <c r="I1456" s="1118" t="str">
        <f t="shared" si="1389"/>
        <v>Line
Professional</v>
      </c>
      <c r="J1456" s="1118" t="str">
        <f t="shared" si="1390"/>
        <v>State Plan, Healthy Michigan, EPSDT</v>
      </c>
      <c r="K1456" s="1117"/>
      <c r="L1456" s="1119"/>
      <c r="M1456" s="1117"/>
      <c r="N1456" s="1117"/>
      <c r="O1456" s="34"/>
    </row>
    <row r="1457" spans="1:15" s="38" customFormat="1" ht="40.5" customHeight="1">
      <c r="A1457" s="1114" t="str">
        <f t="shared" si="1384"/>
        <v>G2251</v>
      </c>
      <c r="B1457" s="1115" t="str">
        <f t="shared" si="1385"/>
        <v>Brief Communication Technology-based Service, e.g. virtual check-in</v>
      </c>
      <c r="C1457"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57" s="1117" t="str">
        <f t="shared" si="1387"/>
        <v>Encounter</v>
      </c>
      <c r="E1457" s="1116" t="str">
        <f t="shared" si="1388"/>
        <v>Psychologist, physician, licensed physician’s assistant, nurse practitioner, master’s social worker, licensed professional counselor, or marriage and family therapist</v>
      </c>
      <c r="F1457" s="494" t="s">
        <v>689</v>
      </c>
      <c r="G1457" s="494" t="s">
        <v>716</v>
      </c>
      <c r="H1457" s="494" t="s">
        <v>659</v>
      </c>
      <c r="I1457" s="1118" t="str">
        <f t="shared" si="1389"/>
        <v>Line
Professional</v>
      </c>
      <c r="J1457" s="1118" t="str">
        <f t="shared" si="1390"/>
        <v>State Plan, Healthy Michigan, EPSDT</v>
      </c>
      <c r="K1457" s="1117"/>
      <c r="L1457" s="1119"/>
      <c r="M1457" s="1117"/>
      <c r="N1457" s="1117"/>
      <c r="O1457" s="34"/>
    </row>
    <row r="1458" spans="1:15" s="38" customFormat="1" ht="40.5" customHeight="1">
      <c r="A1458" s="1114" t="str">
        <f t="shared" si="1384"/>
        <v>G2251</v>
      </c>
      <c r="B1458" s="1115" t="str">
        <f t="shared" si="1385"/>
        <v>Brief Communication Technology-based Service, e.g. virtual check-in</v>
      </c>
      <c r="C1458"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58" s="1117" t="str">
        <f t="shared" si="1387"/>
        <v>Encounter</v>
      </c>
      <c r="E1458" s="1116" t="str">
        <f t="shared" si="1388"/>
        <v>Psychologist, physician, licensed physician’s assistant, nurse practitioner, master’s social worker, licensed professional counselor, or marriage and family therapist</v>
      </c>
      <c r="F1458" s="492" t="s">
        <v>591</v>
      </c>
      <c r="G1458" s="492" t="s">
        <v>694</v>
      </c>
      <c r="H1458" s="492" t="s">
        <v>659</v>
      </c>
      <c r="I1458" s="1118" t="str">
        <f t="shared" si="1389"/>
        <v>Line
Professional</v>
      </c>
      <c r="J1458" s="1118" t="str">
        <f t="shared" si="1390"/>
        <v>State Plan, Healthy Michigan, EPSDT</v>
      </c>
      <c r="K1458" s="1117"/>
      <c r="L1458" s="1119"/>
      <c r="M1458" s="1117"/>
      <c r="N1458" s="1117"/>
      <c r="O1458" s="34"/>
    </row>
    <row r="1459" spans="1:15" s="38" customFormat="1" ht="40.5" customHeight="1">
      <c r="A1459" s="1114" t="str">
        <f t="shared" si="1384"/>
        <v>G2251</v>
      </c>
      <c r="B1459" s="1115" t="str">
        <f t="shared" si="1385"/>
        <v>Brief Communication Technology-based Service, e.g. virtual check-in</v>
      </c>
      <c r="C1459"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59" s="1117" t="str">
        <f t="shared" si="1387"/>
        <v>Encounter</v>
      </c>
      <c r="E1459" s="1116" t="str">
        <f t="shared" si="1388"/>
        <v>Psychologist, physician, licensed physician’s assistant, nurse practitioner, master’s social worker, licensed professional counselor, or marriage and family therapist</v>
      </c>
      <c r="F1459" s="492" t="s">
        <v>591</v>
      </c>
      <c r="G1459" s="492" t="s">
        <v>693</v>
      </c>
      <c r="H1459" s="492" t="s">
        <v>659</v>
      </c>
      <c r="I1459" s="1118" t="str">
        <f t="shared" si="1389"/>
        <v>Line
Professional</v>
      </c>
      <c r="J1459" s="1118" t="str">
        <f t="shared" si="1390"/>
        <v>State Plan, Healthy Michigan, EPSDT</v>
      </c>
      <c r="K1459" s="1117"/>
      <c r="L1459" s="1119"/>
      <c r="M1459" s="1117"/>
      <c r="N1459" s="1117"/>
      <c r="O1459" s="34"/>
    </row>
    <row r="1460" spans="1:15" s="38" customFormat="1" ht="40.5" customHeight="1">
      <c r="A1460" s="1114" t="str">
        <f t="shared" si="1384"/>
        <v>G2251</v>
      </c>
      <c r="B1460" s="1115" t="str">
        <f t="shared" si="1385"/>
        <v>Brief Communication Technology-based Service, e.g. virtual check-in</v>
      </c>
      <c r="C1460"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0" s="1117" t="str">
        <f t="shared" si="1387"/>
        <v>Encounter</v>
      </c>
      <c r="E1460" s="1116" t="str">
        <f t="shared" si="1388"/>
        <v>Psychologist, physician, licensed physician’s assistant, nurse practitioner, master’s social worker, licensed professional counselor, or marriage and family therapist</v>
      </c>
      <c r="F1460" s="492" t="s">
        <v>592</v>
      </c>
      <c r="G1460" s="492" t="s">
        <v>693</v>
      </c>
      <c r="H1460" s="492" t="s">
        <v>659</v>
      </c>
      <c r="I1460" s="1118" t="str">
        <f t="shared" si="1389"/>
        <v>Line
Professional</v>
      </c>
      <c r="J1460" s="1118" t="str">
        <f t="shared" si="1390"/>
        <v>State Plan, Healthy Michigan, EPSDT</v>
      </c>
      <c r="K1460" s="1117"/>
      <c r="L1460" s="1119"/>
      <c r="M1460" s="1117"/>
      <c r="N1460" s="1117"/>
      <c r="O1460" s="34"/>
    </row>
    <row r="1461" spans="1:15" s="38" customFormat="1" ht="40.5" customHeight="1">
      <c r="A1461" s="1114" t="str">
        <f t="shared" si="1384"/>
        <v>G2251</v>
      </c>
      <c r="B1461" s="1115" t="str">
        <f t="shared" si="1385"/>
        <v>Brief Communication Technology-based Service, e.g. virtual check-in</v>
      </c>
      <c r="C1461"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1" s="1117" t="str">
        <f t="shared" si="1387"/>
        <v>Encounter</v>
      </c>
      <c r="E1461" s="1116" t="str">
        <f t="shared" si="1388"/>
        <v>Psychologist, physician, licensed physician’s assistant, nurse practitioner, master’s social worker, licensed professional counselor, or marriage and family therapist</v>
      </c>
      <c r="F1461" s="492" t="s">
        <v>592</v>
      </c>
      <c r="G1461" s="492" t="s">
        <v>694</v>
      </c>
      <c r="H1461" s="492" t="s">
        <v>659</v>
      </c>
      <c r="I1461" s="1118" t="str">
        <f t="shared" si="1389"/>
        <v>Line
Professional</v>
      </c>
      <c r="J1461" s="1118" t="str">
        <f t="shared" si="1390"/>
        <v>State Plan, Healthy Michigan, EPSDT</v>
      </c>
      <c r="K1461" s="1117"/>
      <c r="L1461" s="1119"/>
      <c r="M1461" s="1117"/>
      <c r="N1461" s="1117"/>
      <c r="O1461" s="34"/>
    </row>
    <row r="1462" spans="1:15" s="38" customFormat="1" ht="40.5" customHeight="1">
      <c r="A1462" s="1114" t="str">
        <f t="shared" si="1384"/>
        <v>G2251</v>
      </c>
      <c r="B1462" s="1115" t="str">
        <f t="shared" si="1385"/>
        <v>Brief Communication Technology-based Service, e.g. virtual check-in</v>
      </c>
      <c r="C1462"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2" s="1117" t="str">
        <f t="shared" si="1387"/>
        <v>Encounter</v>
      </c>
      <c r="E1462" s="1116" t="str">
        <f t="shared" si="1388"/>
        <v>Psychologist, physician, licensed physician’s assistant, nurse practitioner, master’s social worker, licensed professional counselor, or marriage and family therapist</v>
      </c>
      <c r="F1462" s="492" t="s">
        <v>592</v>
      </c>
      <c r="G1462" s="492" t="s">
        <v>695</v>
      </c>
      <c r="H1462" s="492" t="s">
        <v>659</v>
      </c>
      <c r="I1462" s="1118" t="str">
        <f t="shared" si="1389"/>
        <v>Line
Professional</v>
      </c>
      <c r="J1462" s="1118" t="str">
        <f t="shared" si="1390"/>
        <v>State Plan, Healthy Michigan, EPSDT</v>
      </c>
      <c r="K1462" s="1117"/>
      <c r="L1462" s="1119"/>
      <c r="M1462" s="1117"/>
      <c r="N1462" s="1117"/>
      <c r="O1462" s="34"/>
    </row>
    <row r="1463" spans="1:15" s="38" customFormat="1" ht="40.5" customHeight="1">
      <c r="A1463" s="1114" t="str">
        <f t="shared" si="1384"/>
        <v>G2251</v>
      </c>
      <c r="B1463" s="1115" t="str">
        <f t="shared" si="1385"/>
        <v>Brief Communication Technology-based Service, e.g. virtual check-in</v>
      </c>
      <c r="C1463"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3" s="1117" t="str">
        <f t="shared" si="1387"/>
        <v>Encounter</v>
      </c>
      <c r="E1463" s="1116" t="str">
        <f t="shared" si="1388"/>
        <v>Psychologist, physician, licensed physician’s assistant, nurse practitioner, master’s social worker, licensed professional counselor, or marriage and family therapist</v>
      </c>
      <c r="F1463" s="494" t="s">
        <v>715</v>
      </c>
      <c r="G1463" s="494" t="s">
        <v>722</v>
      </c>
      <c r="H1463" s="494" t="s">
        <v>659</v>
      </c>
      <c r="I1463" s="1118" t="str">
        <f t="shared" si="1389"/>
        <v>Line
Professional</v>
      </c>
      <c r="J1463" s="1118" t="str">
        <f t="shared" si="1390"/>
        <v>State Plan, Healthy Michigan, EPSDT</v>
      </c>
      <c r="K1463" s="1117"/>
      <c r="L1463" s="1119"/>
      <c r="M1463" s="1117"/>
      <c r="N1463" s="1117"/>
      <c r="O1463" s="34"/>
    </row>
    <row r="1464" spans="1:15" s="38" customFormat="1" ht="40.5" customHeight="1" thickBot="1">
      <c r="A1464" s="1114" t="str">
        <f t="shared" si="1384"/>
        <v>G2251</v>
      </c>
      <c r="B1464" s="1115" t="str">
        <f t="shared" si="1385"/>
        <v>Brief Communication Technology-based Service, e.g. virtual check-in</v>
      </c>
      <c r="C1464" s="1116" t="str">
        <f t="shared" si="1386"/>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4" s="1117" t="str">
        <f t="shared" si="1387"/>
        <v>Encounter</v>
      </c>
      <c r="E1464" s="1116" t="str">
        <f t="shared" si="1388"/>
        <v>Psychologist, physician, licensed physician’s assistant, nurse practitioner, master’s social worker, licensed professional counselor, or marriage and family therapist</v>
      </c>
      <c r="F1464" s="491" t="s">
        <v>594</v>
      </c>
      <c r="G1464" s="491" t="s">
        <v>695</v>
      </c>
      <c r="H1464" s="491" t="s">
        <v>659</v>
      </c>
      <c r="I1464" s="1118" t="str">
        <f t="shared" si="1389"/>
        <v>Line
Professional</v>
      </c>
      <c r="J1464" s="1118" t="str">
        <f t="shared" si="1390"/>
        <v>State Plan, Healthy Michigan, EPSDT</v>
      </c>
      <c r="K1464" s="1117"/>
      <c r="L1464" s="1119"/>
      <c r="M1464" s="1117"/>
      <c r="N1464" s="1117"/>
      <c r="O1464" s="34"/>
    </row>
    <row r="1465" spans="1:15" s="38" customFormat="1" ht="40.35" customHeight="1">
      <c r="A1465" s="858" t="s">
        <v>243</v>
      </c>
      <c r="B1465" s="919" t="s">
        <v>242</v>
      </c>
      <c r="C1465" s="674" t="s">
        <v>626</v>
      </c>
      <c r="D1465" s="1104" t="s">
        <v>2000</v>
      </c>
      <c r="E1465" s="1120" t="s">
        <v>1708</v>
      </c>
      <c r="F1465" s="523" t="s">
        <v>132</v>
      </c>
      <c r="G1465" s="523" t="s">
        <v>691</v>
      </c>
      <c r="H1465" s="523" t="s">
        <v>1825</v>
      </c>
      <c r="I1465" s="860" t="s">
        <v>148</v>
      </c>
      <c r="J1465" s="691" t="s">
        <v>557</v>
      </c>
      <c r="K1465" s="861" t="s">
        <v>1805</v>
      </c>
      <c r="L1465" s="861" t="s">
        <v>2498</v>
      </c>
      <c r="M1465" s="1105" t="s">
        <v>1215</v>
      </c>
      <c r="N1465" s="691" t="s">
        <v>2589</v>
      </c>
      <c r="O1465" s="34"/>
    </row>
    <row r="1466" spans="1:15" s="38" customFormat="1" ht="40.35" customHeight="1">
      <c r="A1466" s="859" t="str">
        <f t="shared" ref="A1466:A1482" si="1391">A1465</f>
        <v>H0001</v>
      </c>
      <c r="B1466" s="920" t="str">
        <f t="shared" ref="B1466:B1482" si="1392">B1465</f>
        <v>Substance Use Disorder: Individual Assessment</v>
      </c>
      <c r="C1466" s="675" t="str">
        <f t="shared" ref="C1466:C1482" si="1393">C1465</f>
        <v>Individual face-to-face alcohol and/or drug assessment at the licensed provider level for the purpose of identifying functional and treatment needs and to formulate the basis for the Individualized Treatment Plan.</v>
      </c>
      <c r="D1466" s="692" t="str">
        <f t="shared" ref="D1466:D1482" si="1394">D1465</f>
        <v>Encounter
DT:
H0001=4 per calendar year</v>
      </c>
      <c r="E1466" s="675" t="str">
        <f t="shared" ref="E1466:E1482" si="1395">E1465</f>
        <v>Provider agency licensed and accredited as substance abuse treatment program. Service provided by Substance Abuse Treatment Specialist (SATS) or Substance Abuse Treatment Practitioner (SATP) when working under the supervision of a SATS.</v>
      </c>
      <c r="F1466" s="524" t="s">
        <v>577</v>
      </c>
      <c r="G1466" s="524" t="s">
        <v>692</v>
      </c>
      <c r="H1466" s="524" t="s">
        <v>1825</v>
      </c>
      <c r="I1466" s="692" t="str">
        <f t="shared" ref="I1466:I1482" si="1396">I1465</f>
        <v>Line
Professional</v>
      </c>
      <c r="J1466" s="692" t="str">
        <f t="shared" ref="J1466:J1482" si="1397">J1465</f>
        <v>1115 Demonstration Waiver, Healthy Michigan, Block Grant, PA2</v>
      </c>
      <c r="K1466" s="675" t="s">
        <v>1805</v>
      </c>
      <c r="L1466" s="675" t="s">
        <v>1780</v>
      </c>
      <c r="M1466" s="692" t="str">
        <f t="shared" ref="M1466:M1482" si="1398">M1465</f>
        <v>Y4 - SAMHSA approved EBP for Co-occurring disorders</v>
      </c>
      <c r="N1466" s="692" t="str">
        <f t="shared" ref="N1466:N1482" si="1399">N1465</f>
        <v xml:space="preserve">SFY 22 - HF for SUD is removed
HD - Pregnant/Parenting Women's Program
HH - Integrated Mental Health and Substance Abuse
</v>
      </c>
      <c r="O1466" s="34"/>
    </row>
    <row r="1467" spans="1:15" s="38" customFormat="1" ht="40.35" customHeight="1">
      <c r="A1467" s="859" t="str">
        <f t="shared" si="1391"/>
        <v>H0001</v>
      </c>
      <c r="B1467" s="920" t="str">
        <f t="shared" si="1392"/>
        <v>Substance Use Disorder: Individual Assessment</v>
      </c>
      <c r="C1467" s="675" t="str">
        <f t="shared" si="1393"/>
        <v>Individual face-to-face alcohol and/or drug assessment at the licensed provider level for the purpose of identifying functional and treatment needs and to formulate the basis for the Individualized Treatment Plan.</v>
      </c>
      <c r="D1467" s="692" t="str">
        <f t="shared" si="1394"/>
        <v>Encounter
DT:
H0001=4 per calendar year</v>
      </c>
      <c r="E1467" s="675" t="str">
        <f t="shared" si="1395"/>
        <v>Provider agency licensed and accredited as substance abuse treatment program. Service provided by Substance Abuse Treatment Specialist (SATS) or Substance Abuse Treatment Practitioner (SATP) when working under the supervision of a SATS.</v>
      </c>
      <c r="F1467" s="524" t="s">
        <v>134</v>
      </c>
      <c r="G1467" s="524" t="s">
        <v>698</v>
      </c>
      <c r="H1467" s="538" t="s">
        <v>625</v>
      </c>
      <c r="I1467" s="692" t="str">
        <f t="shared" si="1396"/>
        <v>Line
Professional</v>
      </c>
      <c r="J1467" s="692" t="str">
        <f t="shared" si="1397"/>
        <v>1115 Demonstration Waiver, Healthy Michigan, Block Grant, PA2</v>
      </c>
      <c r="K1467" s="675" t="s">
        <v>1805</v>
      </c>
      <c r="L1467" s="675" t="s">
        <v>1780</v>
      </c>
      <c r="M1467" s="692" t="str">
        <f t="shared" si="1398"/>
        <v>Y4 - SAMHSA approved EBP for Co-occurring disorders</v>
      </c>
      <c r="N1467" s="692" t="str">
        <f t="shared" si="1399"/>
        <v xml:space="preserve">SFY 22 - HF for SUD is removed
HD - Pregnant/Parenting Women's Program
HH - Integrated Mental Health and Substance Abuse
</v>
      </c>
      <c r="O1467" s="34"/>
    </row>
    <row r="1468" spans="1:15" s="38" customFormat="1" ht="40.35" customHeight="1">
      <c r="A1468" s="859" t="str">
        <f t="shared" si="1391"/>
        <v>H0001</v>
      </c>
      <c r="B1468" s="920" t="str">
        <f t="shared" si="1392"/>
        <v>Substance Use Disorder: Individual Assessment</v>
      </c>
      <c r="C1468" s="675" t="str">
        <f t="shared" si="1393"/>
        <v>Individual face-to-face alcohol and/or drug assessment at the licensed provider level for the purpose of identifying functional and treatment needs and to formulate the basis for the Individualized Treatment Plan.</v>
      </c>
      <c r="D1468" s="692" t="str">
        <f t="shared" si="1394"/>
        <v>Encounter
DT:
H0001=4 per calendar year</v>
      </c>
      <c r="E1468" s="675" t="str">
        <f t="shared" si="1395"/>
        <v>Provider agency licensed and accredited as substance abuse treatment program. Service provided by Substance Abuse Treatment Specialist (SATS) or Substance Abuse Treatment Practitioner (SATP) when working under the supervision of a SATS.</v>
      </c>
      <c r="F1468" s="524" t="s">
        <v>720</v>
      </c>
      <c r="G1468" s="524" t="s">
        <v>693</v>
      </c>
      <c r="H1468" s="524" t="s">
        <v>625</v>
      </c>
      <c r="I1468" s="692" t="str">
        <f t="shared" si="1396"/>
        <v>Line
Professional</v>
      </c>
      <c r="J1468" s="692" t="str">
        <f t="shared" si="1397"/>
        <v>1115 Demonstration Waiver, Healthy Michigan, Block Grant, PA2</v>
      </c>
      <c r="K1468" s="675" t="s">
        <v>1805</v>
      </c>
      <c r="L1468" s="675" t="s">
        <v>1780</v>
      </c>
      <c r="M1468" s="692" t="str">
        <f t="shared" si="1398"/>
        <v>Y4 - SAMHSA approved EBP for Co-occurring disorders</v>
      </c>
      <c r="N1468" s="692" t="str">
        <f t="shared" si="1399"/>
        <v xml:space="preserve">SFY 22 - HF for SUD is removed
HD - Pregnant/Parenting Women's Program
HH - Integrated Mental Health and Substance Abuse
</v>
      </c>
      <c r="O1468" s="34"/>
    </row>
    <row r="1469" spans="1:15" s="38" customFormat="1" ht="40.35" customHeight="1">
      <c r="A1469" s="859" t="str">
        <f t="shared" si="1391"/>
        <v>H0001</v>
      </c>
      <c r="B1469" s="920" t="str">
        <f t="shared" si="1392"/>
        <v>Substance Use Disorder: Individual Assessment</v>
      </c>
      <c r="C1469" s="675" t="str">
        <f t="shared" si="1393"/>
        <v>Individual face-to-face alcohol and/or drug assessment at the licensed provider level for the purpose of identifying functional and treatment needs and to formulate the basis for the Individualized Treatment Plan.</v>
      </c>
      <c r="D1469" s="692" t="str">
        <f t="shared" si="1394"/>
        <v>Encounter
DT:
H0001=4 per calendar year</v>
      </c>
      <c r="E1469" s="675" t="str">
        <f t="shared" si="1395"/>
        <v>Provider agency licensed and accredited as substance abuse treatment program. Service provided by Substance Abuse Treatment Specialist (SATS) or Substance Abuse Treatment Practitioner (SATP) when working under the supervision of a SATS.</v>
      </c>
      <c r="F1469" s="524" t="s">
        <v>585</v>
      </c>
      <c r="G1469" s="524" t="s">
        <v>700</v>
      </c>
      <c r="H1469" s="524" t="s">
        <v>625</v>
      </c>
      <c r="I1469" s="692" t="str">
        <f t="shared" si="1396"/>
        <v>Line
Professional</v>
      </c>
      <c r="J1469" s="692" t="str">
        <f t="shared" si="1397"/>
        <v>1115 Demonstration Waiver, Healthy Michigan, Block Grant, PA2</v>
      </c>
      <c r="K1469" s="675" t="s">
        <v>1805</v>
      </c>
      <c r="L1469" s="675" t="s">
        <v>1780</v>
      </c>
      <c r="M1469" s="692" t="str">
        <f t="shared" si="1398"/>
        <v>Y4 - SAMHSA approved EBP for Co-occurring disorders</v>
      </c>
      <c r="N1469" s="692" t="str">
        <f t="shared" si="1399"/>
        <v xml:space="preserve">SFY 22 - HF for SUD is removed
HD - Pregnant/Parenting Women's Program
HH - Integrated Mental Health and Substance Abuse
</v>
      </c>
      <c r="O1469" s="34"/>
    </row>
    <row r="1470" spans="1:15" s="38" customFormat="1" ht="40.35" customHeight="1">
      <c r="A1470" s="859" t="str">
        <f t="shared" si="1391"/>
        <v>H0001</v>
      </c>
      <c r="B1470" s="920" t="str">
        <f t="shared" si="1392"/>
        <v>Substance Use Disorder: Individual Assessment</v>
      </c>
      <c r="C1470" s="675" t="str">
        <f t="shared" si="1393"/>
        <v>Individual face-to-face alcohol and/or drug assessment at the licensed provider level for the purpose of identifying functional and treatment needs and to formulate the basis for the Individualized Treatment Plan.</v>
      </c>
      <c r="D1470" s="692" t="str">
        <f t="shared" si="1394"/>
        <v>Encounter
DT:
H0001=4 per calendar year</v>
      </c>
      <c r="E1470" s="675" t="str">
        <f t="shared" si="1395"/>
        <v>Provider agency licensed and accredited as substance abuse treatment program. Service provided by Substance Abuse Treatment Specialist (SATS) or Substance Abuse Treatment Practitioner (SATP) when working under the supervision of a SATS.</v>
      </c>
      <c r="F1470" s="524" t="s">
        <v>731</v>
      </c>
      <c r="G1470" s="524" t="s">
        <v>700</v>
      </c>
      <c r="H1470" s="524" t="s">
        <v>625</v>
      </c>
      <c r="I1470" s="692" t="str">
        <f t="shared" si="1396"/>
        <v>Line
Professional</v>
      </c>
      <c r="J1470" s="692" t="str">
        <f t="shared" si="1397"/>
        <v>1115 Demonstration Waiver, Healthy Michigan, Block Grant, PA2</v>
      </c>
      <c r="K1470" s="675" t="s">
        <v>1805</v>
      </c>
      <c r="L1470" s="675" t="s">
        <v>1780</v>
      </c>
      <c r="M1470" s="692" t="str">
        <f t="shared" si="1398"/>
        <v>Y4 - SAMHSA approved EBP for Co-occurring disorders</v>
      </c>
      <c r="N1470" s="692" t="str">
        <f t="shared" si="1399"/>
        <v xml:space="preserve">SFY 22 - HF for SUD is removed
HD - Pregnant/Parenting Women's Program
HH - Integrated Mental Health and Substance Abuse
</v>
      </c>
      <c r="O1470" s="34"/>
    </row>
    <row r="1471" spans="1:15" s="38" customFormat="1" ht="40.35" customHeight="1">
      <c r="A1471" s="859" t="str">
        <f t="shared" si="1391"/>
        <v>H0001</v>
      </c>
      <c r="B1471" s="920" t="str">
        <f t="shared" si="1392"/>
        <v>Substance Use Disorder: Individual Assessment</v>
      </c>
      <c r="C1471" s="675" t="str">
        <f t="shared" si="1393"/>
        <v>Individual face-to-face alcohol and/or drug assessment at the licensed provider level for the purpose of identifying functional and treatment needs and to formulate the basis for the Individualized Treatment Plan.</v>
      </c>
      <c r="D1471" s="692" t="str">
        <f t="shared" si="1394"/>
        <v>Encounter
DT:
H0001=4 per calendar year</v>
      </c>
      <c r="E1471" s="675" t="str">
        <f t="shared" si="1395"/>
        <v>Provider agency licensed and accredited as substance abuse treatment program. Service provided by Substance Abuse Treatment Specialist (SATS) or Substance Abuse Treatment Practitioner (SATP) when working under the supervision of a SATS.</v>
      </c>
      <c r="F1471" s="524" t="s">
        <v>587</v>
      </c>
      <c r="G1471" s="524" t="s">
        <v>693</v>
      </c>
      <c r="H1471" s="524" t="s">
        <v>625</v>
      </c>
      <c r="I1471" s="692" t="str">
        <f t="shared" si="1396"/>
        <v>Line
Professional</v>
      </c>
      <c r="J1471" s="692" t="str">
        <f t="shared" si="1397"/>
        <v>1115 Demonstration Waiver, Healthy Michigan, Block Grant, PA2</v>
      </c>
      <c r="K1471" s="675" t="s">
        <v>1805</v>
      </c>
      <c r="L1471" s="675" t="s">
        <v>1780</v>
      </c>
      <c r="M1471" s="692" t="str">
        <f t="shared" si="1398"/>
        <v>Y4 - SAMHSA approved EBP for Co-occurring disorders</v>
      </c>
      <c r="N1471" s="692" t="str">
        <f t="shared" si="1399"/>
        <v xml:space="preserve">SFY 22 - HF for SUD is removed
HD - Pregnant/Parenting Women's Program
HH - Integrated Mental Health and Substance Abuse
</v>
      </c>
      <c r="O1471" s="34"/>
    </row>
    <row r="1472" spans="1:15" s="38" customFormat="1" ht="40.35" customHeight="1">
      <c r="A1472" s="859" t="str">
        <f t="shared" si="1391"/>
        <v>H0001</v>
      </c>
      <c r="B1472" s="920" t="str">
        <f t="shared" si="1392"/>
        <v>Substance Use Disorder: Individual Assessment</v>
      </c>
      <c r="C1472" s="675" t="str">
        <f t="shared" si="1393"/>
        <v>Individual face-to-face alcohol and/or drug assessment at the licensed provider level for the purpose of identifying functional and treatment needs and to formulate the basis for the Individualized Treatment Plan.</v>
      </c>
      <c r="D1472" s="692" t="str">
        <f t="shared" si="1394"/>
        <v>Encounter
DT:
H0001=4 per calendar year</v>
      </c>
      <c r="E1472" s="675" t="str">
        <f t="shared" si="1395"/>
        <v>Provider agency licensed and accredited as substance abuse treatment program. Service provided by Substance Abuse Treatment Specialist (SATS) or Substance Abuse Treatment Practitioner (SATP) when working under the supervision of a SATS.</v>
      </c>
      <c r="F1472" s="524" t="s">
        <v>732</v>
      </c>
      <c r="G1472" s="524" t="s">
        <v>694</v>
      </c>
      <c r="H1472" s="524" t="s">
        <v>625</v>
      </c>
      <c r="I1472" s="692" t="str">
        <f t="shared" si="1396"/>
        <v>Line
Professional</v>
      </c>
      <c r="J1472" s="692" t="str">
        <f t="shared" si="1397"/>
        <v>1115 Demonstration Waiver, Healthy Michigan, Block Grant, PA2</v>
      </c>
      <c r="K1472" s="675" t="s">
        <v>1805</v>
      </c>
      <c r="L1472" s="675" t="s">
        <v>1780</v>
      </c>
      <c r="M1472" s="692" t="str">
        <f t="shared" si="1398"/>
        <v>Y4 - SAMHSA approved EBP for Co-occurring disorders</v>
      </c>
      <c r="N1472" s="692" t="str">
        <f t="shared" si="1399"/>
        <v xml:space="preserve">SFY 22 - HF for SUD is removed
HD - Pregnant/Parenting Women's Program
HH - Integrated Mental Health and Substance Abuse
</v>
      </c>
      <c r="O1472" s="34"/>
    </row>
    <row r="1473" spans="1:15" s="38" customFormat="1" ht="40.35" customHeight="1">
      <c r="A1473" s="859" t="str">
        <f t="shared" si="1391"/>
        <v>H0001</v>
      </c>
      <c r="B1473" s="920" t="str">
        <f t="shared" si="1392"/>
        <v>Substance Use Disorder: Individual Assessment</v>
      </c>
      <c r="C1473" s="675" t="str">
        <f t="shared" si="1393"/>
        <v>Individual face-to-face alcohol and/or drug assessment at the licensed provider level for the purpose of identifying functional and treatment needs and to formulate the basis for the Individualized Treatment Plan.</v>
      </c>
      <c r="D1473" s="692" t="str">
        <f t="shared" si="1394"/>
        <v>Encounter
DT:
H0001=4 per calendar year</v>
      </c>
      <c r="E1473" s="675" t="str">
        <f t="shared" si="1395"/>
        <v>Provider agency licensed and accredited as substance abuse treatment program. Service provided by Substance Abuse Treatment Specialist (SATS) or Substance Abuse Treatment Practitioner (SATP) when working under the supervision of a SATS.</v>
      </c>
      <c r="F1473" s="524" t="s">
        <v>143</v>
      </c>
      <c r="G1473" s="524" t="s">
        <v>694</v>
      </c>
      <c r="H1473" s="524" t="s">
        <v>625</v>
      </c>
      <c r="I1473" s="692" t="str">
        <f t="shared" si="1396"/>
        <v>Line
Professional</v>
      </c>
      <c r="J1473" s="692" t="str">
        <f t="shared" si="1397"/>
        <v>1115 Demonstration Waiver, Healthy Michigan, Block Grant, PA2</v>
      </c>
      <c r="K1473" s="675" t="s">
        <v>1805</v>
      </c>
      <c r="L1473" s="675" t="s">
        <v>1780</v>
      </c>
      <c r="M1473" s="692" t="str">
        <f t="shared" si="1398"/>
        <v>Y4 - SAMHSA approved EBP for Co-occurring disorders</v>
      </c>
      <c r="N1473" s="692" t="str">
        <f t="shared" si="1399"/>
        <v xml:space="preserve">SFY 22 - HF for SUD is removed
HD - Pregnant/Parenting Women's Program
HH - Integrated Mental Health and Substance Abuse
</v>
      </c>
      <c r="O1473" s="34"/>
    </row>
    <row r="1474" spans="1:15" s="38" customFormat="1" ht="40.35" customHeight="1">
      <c r="A1474" s="859" t="str">
        <f t="shared" si="1391"/>
        <v>H0001</v>
      </c>
      <c r="B1474" s="920" t="str">
        <f t="shared" si="1392"/>
        <v>Substance Use Disorder: Individual Assessment</v>
      </c>
      <c r="C1474" s="675" t="str">
        <f t="shared" si="1393"/>
        <v>Individual face-to-face alcohol and/or drug assessment at the licensed provider level for the purpose of identifying functional and treatment needs and to formulate the basis for the Individualized Treatment Plan.</v>
      </c>
      <c r="D1474" s="692" t="str">
        <f t="shared" si="1394"/>
        <v>Encounter
DT:
H0001=4 per calendar year</v>
      </c>
      <c r="E1474" s="675" t="str">
        <f t="shared" si="1395"/>
        <v>Provider agency licensed and accredited as substance abuse treatment program. Service provided by Substance Abuse Treatment Specialist (SATS) or Substance Abuse Treatment Practitioner (SATP) when working under the supervision of a SATS.</v>
      </c>
      <c r="F1474" s="524" t="s">
        <v>144</v>
      </c>
      <c r="G1474" s="524" t="s">
        <v>694</v>
      </c>
      <c r="H1474" s="524" t="s">
        <v>625</v>
      </c>
      <c r="I1474" s="692" t="str">
        <f t="shared" si="1396"/>
        <v>Line
Professional</v>
      </c>
      <c r="J1474" s="692" t="str">
        <f t="shared" si="1397"/>
        <v>1115 Demonstration Waiver, Healthy Michigan, Block Grant, PA2</v>
      </c>
      <c r="K1474" s="675" t="s">
        <v>1805</v>
      </c>
      <c r="L1474" s="675" t="s">
        <v>1780</v>
      </c>
      <c r="M1474" s="692" t="str">
        <f t="shared" si="1398"/>
        <v>Y4 - SAMHSA approved EBP for Co-occurring disorders</v>
      </c>
      <c r="N1474" s="692" t="str">
        <f t="shared" si="1399"/>
        <v xml:space="preserve">SFY 22 - HF for SUD is removed
HD - Pregnant/Parenting Women's Program
HH - Integrated Mental Health and Substance Abuse
</v>
      </c>
      <c r="O1474" s="34"/>
    </row>
    <row r="1475" spans="1:15" ht="29.1" customHeight="1">
      <c r="A1475" s="859" t="str">
        <f t="shared" si="1391"/>
        <v>H0001</v>
      </c>
      <c r="B1475" s="920" t="str">
        <f t="shared" si="1392"/>
        <v>Substance Use Disorder: Individual Assessment</v>
      </c>
      <c r="C1475" s="675" t="str">
        <f t="shared" si="1393"/>
        <v>Individual face-to-face alcohol and/or drug assessment at the licensed provider level for the purpose of identifying functional and treatment needs and to formulate the basis for the Individualized Treatment Plan.</v>
      </c>
      <c r="D1475" s="692" t="str">
        <f t="shared" si="1394"/>
        <v>Encounter
DT:
H0001=4 per calendar year</v>
      </c>
      <c r="E1475" s="675" t="str">
        <f t="shared" si="1395"/>
        <v>Provider agency licensed and accredited as substance abuse treatment program. Service provided by Substance Abuse Treatment Specialist (SATS) or Substance Abuse Treatment Practitioner (SATP) when working under the supervision of a SATS.</v>
      </c>
      <c r="F1475" s="524" t="s">
        <v>141</v>
      </c>
      <c r="G1475" s="524" t="s">
        <v>694</v>
      </c>
      <c r="H1475" s="524" t="s">
        <v>625</v>
      </c>
      <c r="I1475" s="692" t="str">
        <f t="shared" si="1396"/>
        <v>Line
Professional</v>
      </c>
      <c r="J1475" s="692" t="str">
        <f t="shared" si="1397"/>
        <v>1115 Demonstration Waiver, Healthy Michigan, Block Grant, PA2</v>
      </c>
      <c r="K1475" s="675" t="s">
        <v>1805</v>
      </c>
      <c r="L1475" s="675" t="s">
        <v>1780</v>
      </c>
      <c r="M1475" s="692" t="str">
        <f t="shared" si="1398"/>
        <v>Y4 - SAMHSA approved EBP for Co-occurring disorders</v>
      </c>
      <c r="N1475" s="692" t="str">
        <f t="shared" si="1399"/>
        <v xml:space="preserve">SFY 22 - HF for SUD is removed
HD - Pregnant/Parenting Women's Program
HH - Integrated Mental Health and Substance Abuse
</v>
      </c>
    </row>
    <row r="1476" spans="1:15" ht="29.1" customHeight="1">
      <c r="A1476" s="859" t="str">
        <f t="shared" si="1391"/>
        <v>H0001</v>
      </c>
      <c r="B1476" s="920" t="str">
        <f t="shared" si="1392"/>
        <v>Substance Use Disorder: Individual Assessment</v>
      </c>
      <c r="C1476" s="675" t="str">
        <f t="shared" si="1393"/>
        <v>Individual face-to-face alcohol and/or drug assessment at the licensed provider level for the purpose of identifying functional and treatment needs and to formulate the basis for the Individualized Treatment Plan.</v>
      </c>
      <c r="D1476" s="692" t="str">
        <f t="shared" si="1394"/>
        <v>Encounter
DT:
H0001=4 per calendar year</v>
      </c>
      <c r="E1476" s="675" t="str">
        <f t="shared" si="1395"/>
        <v>Provider agency licensed and accredited as substance abuse treatment program. Service provided by Substance Abuse Treatment Specialist (SATS) or Substance Abuse Treatment Practitioner (SATP) when working under the supervision of a SATS.</v>
      </c>
      <c r="F1476" s="524" t="s">
        <v>597</v>
      </c>
      <c r="G1476" s="524" t="s">
        <v>694</v>
      </c>
      <c r="H1476" s="524" t="s">
        <v>625</v>
      </c>
      <c r="I1476" s="692" t="str">
        <f t="shared" si="1396"/>
        <v>Line
Professional</v>
      </c>
      <c r="J1476" s="692" t="str">
        <f t="shared" si="1397"/>
        <v>1115 Demonstration Waiver, Healthy Michigan, Block Grant, PA2</v>
      </c>
      <c r="K1476" s="675" t="s">
        <v>1805</v>
      </c>
      <c r="L1476" s="675" t="s">
        <v>1780</v>
      </c>
      <c r="M1476" s="692" t="str">
        <f t="shared" si="1398"/>
        <v>Y4 - SAMHSA approved EBP for Co-occurring disorders</v>
      </c>
      <c r="N1476" s="692" t="str">
        <f t="shared" si="1399"/>
        <v xml:space="preserve">SFY 22 - HF for SUD is removed
HD - Pregnant/Parenting Women's Program
HH - Integrated Mental Health and Substance Abuse
</v>
      </c>
    </row>
    <row r="1477" spans="1:15" ht="29.1" customHeight="1">
      <c r="A1477" s="859" t="str">
        <f t="shared" si="1391"/>
        <v>H0001</v>
      </c>
      <c r="B1477" s="920" t="str">
        <f t="shared" si="1392"/>
        <v>Substance Use Disorder: Individual Assessment</v>
      </c>
      <c r="C1477" s="675" t="str">
        <f t="shared" si="1393"/>
        <v>Individual face-to-face alcohol and/or drug assessment at the licensed provider level for the purpose of identifying functional and treatment needs and to formulate the basis for the Individualized Treatment Plan.</v>
      </c>
      <c r="D1477" s="692" t="str">
        <f t="shared" si="1394"/>
        <v>Encounter
DT:
H0001=4 per calendar year</v>
      </c>
      <c r="E1477" s="675" t="str">
        <f t="shared" si="1395"/>
        <v>Provider agency licensed and accredited as substance abuse treatment program. Service provided by Substance Abuse Treatment Specialist (SATS) or Substance Abuse Treatment Practitioner (SATP) when working under the supervision of a SATS.</v>
      </c>
      <c r="F1477" s="524" t="s">
        <v>134</v>
      </c>
      <c r="G1477" s="524" t="s">
        <v>695</v>
      </c>
      <c r="H1477" s="524" t="s">
        <v>625</v>
      </c>
      <c r="I1477" s="692" t="str">
        <f t="shared" si="1396"/>
        <v>Line
Professional</v>
      </c>
      <c r="J1477" s="692" t="str">
        <f t="shared" si="1397"/>
        <v>1115 Demonstration Waiver, Healthy Michigan, Block Grant, PA2</v>
      </c>
      <c r="K1477" s="675" t="s">
        <v>1805</v>
      </c>
      <c r="L1477" s="675" t="s">
        <v>1780</v>
      </c>
      <c r="M1477" s="692" t="str">
        <f t="shared" si="1398"/>
        <v>Y4 - SAMHSA approved EBP for Co-occurring disorders</v>
      </c>
      <c r="N1477" s="692" t="str">
        <f t="shared" si="1399"/>
        <v xml:space="preserve">SFY 22 - HF for SUD is removed
HD - Pregnant/Parenting Women's Program
HH - Integrated Mental Health and Substance Abuse
</v>
      </c>
    </row>
    <row r="1478" spans="1:15" ht="29.1" customHeight="1">
      <c r="A1478" s="859" t="str">
        <f t="shared" si="1391"/>
        <v>H0001</v>
      </c>
      <c r="B1478" s="920" t="str">
        <f t="shared" si="1392"/>
        <v>Substance Use Disorder: Individual Assessment</v>
      </c>
      <c r="C1478" s="675" t="str">
        <f t="shared" si="1393"/>
        <v>Individual face-to-face alcohol and/or drug assessment at the licensed provider level for the purpose of identifying functional and treatment needs and to formulate the basis for the Individualized Treatment Plan.</v>
      </c>
      <c r="D1478" s="692" t="str">
        <f t="shared" si="1394"/>
        <v>Encounter
DT:
H0001=4 per calendar year</v>
      </c>
      <c r="E1478" s="675" t="str">
        <f t="shared" si="1395"/>
        <v>Provider agency licensed and accredited as substance abuse treatment program. Service provided by Substance Abuse Treatment Specialist (SATS) or Substance Abuse Treatment Practitioner (SATP) when working under the supervision of a SATS.</v>
      </c>
      <c r="F1478" s="524" t="s">
        <v>138</v>
      </c>
      <c r="G1478" s="524" t="s">
        <v>703</v>
      </c>
      <c r="H1478" s="524" t="s">
        <v>1825</v>
      </c>
      <c r="I1478" s="692" t="str">
        <f t="shared" si="1396"/>
        <v>Line
Professional</v>
      </c>
      <c r="J1478" s="692" t="str">
        <f t="shared" si="1397"/>
        <v>1115 Demonstration Waiver, Healthy Michigan, Block Grant, PA2</v>
      </c>
      <c r="K1478" s="675" t="s">
        <v>1805</v>
      </c>
      <c r="L1478" s="675" t="s">
        <v>1780</v>
      </c>
      <c r="M1478" s="692" t="str">
        <f t="shared" si="1398"/>
        <v>Y4 - SAMHSA approved EBP for Co-occurring disorders</v>
      </c>
      <c r="N1478" s="692" t="str">
        <f t="shared" si="1399"/>
        <v xml:space="preserve">SFY 22 - HF for SUD is removed
HD - Pregnant/Parenting Women's Program
HH - Integrated Mental Health and Substance Abuse
</v>
      </c>
    </row>
    <row r="1479" spans="1:15" ht="29.1" customHeight="1">
      <c r="A1479" s="859" t="str">
        <f t="shared" si="1391"/>
        <v>H0001</v>
      </c>
      <c r="B1479" s="920" t="str">
        <f t="shared" si="1392"/>
        <v>Substance Use Disorder: Individual Assessment</v>
      </c>
      <c r="C1479" s="675" t="str">
        <f t="shared" si="1393"/>
        <v>Individual face-to-face alcohol and/or drug assessment at the licensed provider level for the purpose of identifying functional and treatment needs and to formulate the basis for the Individualized Treatment Plan.</v>
      </c>
      <c r="D1479" s="692" t="str">
        <f t="shared" si="1394"/>
        <v>Encounter
DT:
H0001=4 per calendar year</v>
      </c>
      <c r="E1479" s="675" t="str">
        <f t="shared" si="1395"/>
        <v>Provider agency licensed and accredited as substance abuse treatment program. Service provided by Substance Abuse Treatment Specialist (SATS) or Substance Abuse Treatment Practitioner (SATP) when working under the supervision of a SATS.</v>
      </c>
      <c r="F1479" s="524" t="s">
        <v>149</v>
      </c>
      <c r="G1479" s="524" t="s">
        <v>703</v>
      </c>
      <c r="H1479" s="524" t="s">
        <v>1825</v>
      </c>
      <c r="I1479" s="692" t="str">
        <f t="shared" si="1396"/>
        <v>Line
Professional</v>
      </c>
      <c r="J1479" s="692" t="str">
        <f t="shared" si="1397"/>
        <v>1115 Demonstration Waiver, Healthy Michigan, Block Grant, PA2</v>
      </c>
      <c r="K1479" s="675" t="s">
        <v>1805</v>
      </c>
      <c r="L1479" s="675" t="s">
        <v>1780</v>
      </c>
      <c r="M1479" s="692" t="str">
        <f t="shared" si="1398"/>
        <v>Y4 - SAMHSA approved EBP for Co-occurring disorders</v>
      </c>
      <c r="N1479" s="692" t="str">
        <f t="shared" si="1399"/>
        <v xml:space="preserve">SFY 22 - HF for SUD is removed
HD - Pregnant/Parenting Women's Program
HH - Integrated Mental Health and Substance Abuse
</v>
      </c>
    </row>
    <row r="1480" spans="1:15" ht="29.1" customHeight="1">
      <c r="A1480" s="859" t="str">
        <f t="shared" si="1391"/>
        <v>H0001</v>
      </c>
      <c r="B1480" s="920" t="str">
        <f t="shared" si="1392"/>
        <v>Substance Use Disorder: Individual Assessment</v>
      </c>
      <c r="C1480" s="675" t="str">
        <f t="shared" si="1393"/>
        <v>Individual face-to-face alcohol and/or drug assessment at the licensed provider level for the purpose of identifying functional and treatment needs and to formulate the basis for the Individualized Treatment Plan.</v>
      </c>
      <c r="D1480" s="692" t="str">
        <f t="shared" si="1394"/>
        <v>Encounter
DT:
H0001=4 per calendar year</v>
      </c>
      <c r="E1480" s="675" t="str">
        <f t="shared" si="1395"/>
        <v>Provider agency licensed and accredited as substance abuse treatment program. Service provided by Substance Abuse Treatment Specialist (SATS) or Substance Abuse Treatment Practitioner (SATP) when working under the supervision of a SATS.</v>
      </c>
      <c r="F1480" s="524" t="s">
        <v>140</v>
      </c>
      <c r="G1480" s="524" t="s">
        <v>703</v>
      </c>
      <c r="H1480" s="524" t="s">
        <v>1825</v>
      </c>
      <c r="I1480" s="692" t="str">
        <f t="shared" si="1396"/>
        <v>Line
Professional</v>
      </c>
      <c r="J1480" s="692" t="str">
        <f t="shared" si="1397"/>
        <v>1115 Demonstration Waiver, Healthy Michigan, Block Grant, PA2</v>
      </c>
      <c r="K1480" s="675" t="s">
        <v>1805</v>
      </c>
      <c r="L1480" s="675" t="s">
        <v>1780</v>
      </c>
      <c r="M1480" s="692" t="str">
        <f t="shared" si="1398"/>
        <v>Y4 - SAMHSA approved EBP for Co-occurring disorders</v>
      </c>
      <c r="N1480" s="692" t="str">
        <f t="shared" si="1399"/>
        <v xml:space="preserve">SFY 22 - HF for SUD is removed
HD - Pregnant/Parenting Women's Program
HH - Integrated Mental Health and Substance Abuse
</v>
      </c>
    </row>
    <row r="1481" spans="1:15" ht="29.1" customHeight="1">
      <c r="A1481" s="859" t="str">
        <f t="shared" si="1391"/>
        <v>H0001</v>
      </c>
      <c r="B1481" s="920" t="str">
        <f t="shared" si="1392"/>
        <v>Substance Use Disorder: Individual Assessment</v>
      </c>
      <c r="C1481" s="675" t="str">
        <f t="shared" si="1393"/>
        <v>Individual face-to-face alcohol and/or drug assessment at the licensed provider level for the purpose of identifying functional and treatment needs and to formulate the basis for the Individualized Treatment Plan.</v>
      </c>
      <c r="D1481" s="692" t="str">
        <f t="shared" si="1394"/>
        <v>Encounter
DT:
H0001=4 per calendar year</v>
      </c>
      <c r="E1481" s="675" t="str">
        <f t="shared" si="1395"/>
        <v>Provider agency licensed and accredited as substance abuse treatment program. Service provided by Substance Abuse Treatment Specialist (SATS) or Substance Abuse Treatment Practitioner (SATP) when working under the supervision of a SATS.</v>
      </c>
      <c r="F1481" s="524" t="s">
        <v>617</v>
      </c>
      <c r="G1481" s="524" t="s">
        <v>696</v>
      </c>
      <c r="H1481" s="524" t="s">
        <v>1825</v>
      </c>
      <c r="I1481" s="692" t="str">
        <f t="shared" si="1396"/>
        <v>Line
Professional</v>
      </c>
      <c r="J1481" s="692" t="str">
        <f t="shared" si="1397"/>
        <v>1115 Demonstration Waiver, Healthy Michigan, Block Grant, PA2</v>
      </c>
      <c r="K1481" s="675" t="s">
        <v>1805</v>
      </c>
      <c r="L1481" s="675" t="s">
        <v>1780</v>
      </c>
      <c r="M1481" s="692" t="str">
        <f t="shared" si="1398"/>
        <v>Y4 - SAMHSA approved EBP for Co-occurring disorders</v>
      </c>
      <c r="N1481" s="692" t="str">
        <f t="shared" si="1399"/>
        <v xml:space="preserve">SFY 22 - HF for SUD is removed
HD - Pregnant/Parenting Women's Program
HH - Integrated Mental Health and Substance Abuse
</v>
      </c>
    </row>
    <row r="1482" spans="1:15" ht="29.1" customHeight="1" thickBot="1">
      <c r="A1482" s="922" t="str">
        <f t="shared" si="1391"/>
        <v>H0001</v>
      </c>
      <c r="B1482" s="921" t="str">
        <f t="shared" si="1392"/>
        <v>Substance Use Disorder: Individual Assessment</v>
      </c>
      <c r="C1482" s="676" t="str">
        <f t="shared" si="1393"/>
        <v>Individual face-to-face alcohol and/or drug assessment at the licensed provider level for the purpose of identifying functional and treatment needs and to formulate the basis for the Individualized Treatment Plan.</v>
      </c>
      <c r="D1482" s="693" t="str">
        <f t="shared" si="1394"/>
        <v>Encounter
DT:
H0001=4 per calendar year</v>
      </c>
      <c r="E1482" s="676" t="str">
        <f t="shared" si="1395"/>
        <v>Provider agency licensed and accredited as substance abuse treatment program. Service provided by Substance Abuse Treatment Specialist (SATS) or Substance Abuse Treatment Practitioner (SATP) when working under the supervision of a SATS.</v>
      </c>
      <c r="F1482" s="525" t="s">
        <v>730</v>
      </c>
      <c r="G1482" s="525" t="s">
        <v>699</v>
      </c>
      <c r="H1482" s="528" t="s">
        <v>1825</v>
      </c>
      <c r="I1482" s="693" t="str">
        <f t="shared" si="1396"/>
        <v>Line
Professional</v>
      </c>
      <c r="J1482" s="693" t="str">
        <f t="shared" si="1397"/>
        <v>1115 Demonstration Waiver, Healthy Michigan, Block Grant, PA2</v>
      </c>
      <c r="K1482" s="676" t="s">
        <v>1805</v>
      </c>
      <c r="L1482" s="676" t="s">
        <v>1780</v>
      </c>
      <c r="M1482" s="693" t="str">
        <f t="shared" si="1398"/>
        <v>Y4 - SAMHSA approved EBP for Co-occurring disorders</v>
      </c>
      <c r="N1482" s="693" t="str">
        <f t="shared" si="1399"/>
        <v xml:space="preserve">SFY 22 - HF for SUD is removed
HD - Pregnant/Parenting Women's Program
HH - Integrated Mental Health and Substance Abuse
</v>
      </c>
    </row>
    <row r="1483" spans="1:15" ht="29.1" customHeight="1">
      <c r="A1483" s="721" t="s">
        <v>1963</v>
      </c>
      <c r="B1483" s="723" t="s">
        <v>130</v>
      </c>
      <c r="C1483" s="686" t="s">
        <v>275</v>
      </c>
      <c r="D1483" s="661" t="s">
        <v>58</v>
      </c>
      <c r="E1483" s="686" t="s">
        <v>276</v>
      </c>
      <c r="F1483" s="515" t="s">
        <v>145</v>
      </c>
      <c r="G1483" s="515" t="s">
        <v>691</v>
      </c>
      <c r="H1483" s="519" t="s">
        <v>1825</v>
      </c>
      <c r="I1483" s="661" t="s">
        <v>148</v>
      </c>
      <c r="J1483" s="661" t="s">
        <v>129</v>
      </c>
      <c r="K1483" s="1121" t="s">
        <v>1805</v>
      </c>
      <c r="L1483" s="1121" t="s">
        <v>1474</v>
      </c>
      <c r="M1483" s="651" t="s">
        <v>2151</v>
      </c>
      <c r="N1483" s="681" t="s">
        <v>1474</v>
      </c>
    </row>
    <row r="1484" spans="1:15" s="38" customFormat="1" ht="78.599999999999994" customHeight="1">
      <c r="A1484" s="696" t="str">
        <f t="shared" ref="A1484:A1491" si="1400">A1483</f>
        <v>H0002</v>
      </c>
      <c r="B1484" s="724" t="str">
        <f t="shared" ref="B1484:B1491" si="1401">B1483</f>
        <v>Assessments
Health Psychiatric
Evaluation Psychological
testing Other assessments, tests</v>
      </c>
      <c r="C1484" s="637" t="str">
        <f t="shared" ref="C1484:C1491" si="1402">C1483</f>
        <v>Brief screening to non-inpatient mental health programs</v>
      </c>
      <c r="D1484" s="652" t="str">
        <f t="shared" ref="D1484:D1491" si="1403">D1483</f>
        <v>Encounter</v>
      </c>
      <c r="E1484" s="637" t="str">
        <f t="shared" ref="E1484:E1491" si="1404">E1483</f>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484" s="515" t="s">
        <v>577</v>
      </c>
      <c r="G1484" s="515" t="s">
        <v>692</v>
      </c>
      <c r="H1484" s="515" t="s">
        <v>1825</v>
      </c>
      <c r="I1484" s="652" t="str">
        <f t="shared" ref="I1484:I1491" si="1405">I1483</f>
        <v>Line
Professional</v>
      </c>
      <c r="J1484" s="652" t="str">
        <f t="shared" ref="J1484:J1491" si="1406">J1483</f>
        <v>State Plan, Healthy Michigan, EPSDT</v>
      </c>
      <c r="K1484" s="637" t="s">
        <v>1805</v>
      </c>
      <c r="L1484" s="637" t="s">
        <v>1474</v>
      </c>
      <c r="M1484" s="652" t="str">
        <f t="shared" ref="M1484:M1491" si="1407">M1483</f>
        <v xml:space="preserve"> WX - LOCUS Assessment</v>
      </c>
      <c r="N1484" s="652" t="str">
        <f t="shared" ref="N1484:N1491" si="1408">N1483</f>
        <v xml:space="preserve"> </v>
      </c>
      <c r="O1484" s="34"/>
    </row>
    <row r="1485" spans="1:15" s="38" customFormat="1" ht="40.35" customHeight="1">
      <c r="A1485" s="696" t="str">
        <f t="shared" si="1400"/>
        <v>H0002</v>
      </c>
      <c r="B1485" s="724" t="str">
        <f t="shared" si="1401"/>
        <v>Assessments
Health Psychiatric
Evaluation Psychological
testing Other assessments, tests</v>
      </c>
      <c r="C1485" s="637" t="str">
        <f t="shared" si="1402"/>
        <v>Brief screening to non-inpatient mental health programs</v>
      </c>
      <c r="D1485" s="652" t="str">
        <f t="shared" si="1403"/>
        <v>Encounter</v>
      </c>
      <c r="E1485" s="637" t="str">
        <f t="shared" si="1404"/>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485" s="515" t="s">
        <v>134</v>
      </c>
      <c r="G1485" s="515" t="s">
        <v>698</v>
      </c>
      <c r="H1485" s="515" t="s">
        <v>625</v>
      </c>
      <c r="I1485" s="652" t="str">
        <f t="shared" si="1405"/>
        <v>Line
Professional</v>
      </c>
      <c r="J1485" s="652" t="str">
        <f t="shared" si="1406"/>
        <v>State Plan, Healthy Michigan, EPSDT</v>
      </c>
      <c r="K1485" s="637" t="s">
        <v>1805</v>
      </c>
      <c r="L1485" s="637" t="s">
        <v>1474</v>
      </c>
      <c r="M1485" s="652" t="str">
        <f t="shared" si="1407"/>
        <v xml:space="preserve"> WX - LOCUS Assessment</v>
      </c>
      <c r="N1485" s="652" t="str">
        <f t="shared" si="1408"/>
        <v xml:space="preserve"> </v>
      </c>
      <c r="O1485" s="34"/>
    </row>
    <row r="1486" spans="1:15" s="38" customFormat="1" ht="40.35" customHeight="1">
      <c r="A1486" s="696" t="str">
        <f t="shared" si="1400"/>
        <v>H0002</v>
      </c>
      <c r="B1486" s="724" t="str">
        <f t="shared" si="1401"/>
        <v>Assessments
Health Psychiatric
Evaluation Psychological
testing Other assessments, tests</v>
      </c>
      <c r="C1486" s="637" t="str">
        <f t="shared" si="1402"/>
        <v>Brief screening to non-inpatient mental health programs</v>
      </c>
      <c r="D1486" s="652" t="str">
        <f t="shared" si="1403"/>
        <v>Encounter</v>
      </c>
      <c r="E1486" s="637" t="str">
        <f t="shared" si="1404"/>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486" s="515" t="s">
        <v>720</v>
      </c>
      <c r="G1486" s="515" t="s">
        <v>693</v>
      </c>
      <c r="H1486" s="515" t="s">
        <v>625</v>
      </c>
      <c r="I1486" s="652" t="str">
        <f t="shared" si="1405"/>
        <v>Line
Professional</v>
      </c>
      <c r="J1486" s="652" t="str">
        <f t="shared" si="1406"/>
        <v>State Plan, Healthy Michigan, EPSDT</v>
      </c>
      <c r="K1486" s="637" t="s">
        <v>1805</v>
      </c>
      <c r="L1486" s="637" t="s">
        <v>1474</v>
      </c>
      <c r="M1486" s="652" t="str">
        <f t="shared" si="1407"/>
        <v xml:space="preserve"> WX - LOCUS Assessment</v>
      </c>
      <c r="N1486" s="652" t="str">
        <f t="shared" si="1408"/>
        <v xml:space="preserve"> </v>
      </c>
      <c r="O1486" s="34"/>
    </row>
    <row r="1487" spans="1:15" s="38" customFormat="1" ht="40.35" customHeight="1">
      <c r="A1487" s="696" t="str">
        <f t="shared" si="1400"/>
        <v>H0002</v>
      </c>
      <c r="B1487" s="724" t="str">
        <f t="shared" si="1401"/>
        <v>Assessments
Health Psychiatric
Evaluation Psychological
testing Other assessments, tests</v>
      </c>
      <c r="C1487" s="637" t="str">
        <f t="shared" si="1402"/>
        <v>Brief screening to non-inpatient mental health programs</v>
      </c>
      <c r="D1487" s="652" t="str">
        <f t="shared" si="1403"/>
        <v>Encounter</v>
      </c>
      <c r="E1487" s="637" t="str">
        <f t="shared" si="1404"/>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487" s="515" t="s">
        <v>143</v>
      </c>
      <c r="G1487" s="515" t="s">
        <v>694</v>
      </c>
      <c r="H1487" s="515" t="s">
        <v>625</v>
      </c>
      <c r="I1487" s="652" t="str">
        <f t="shared" si="1405"/>
        <v>Line
Professional</v>
      </c>
      <c r="J1487" s="652" t="str">
        <f t="shared" si="1406"/>
        <v>State Plan, Healthy Michigan, EPSDT</v>
      </c>
      <c r="K1487" s="637" t="s">
        <v>1805</v>
      </c>
      <c r="L1487" s="637" t="s">
        <v>1474</v>
      </c>
      <c r="M1487" s="652" t="str">
        <f t="shared" si="1407"/>
        <v xml:space="preserve"> WX - LOCUS Assessment</v>
      </c>
      <c r="N1487" s="652" t="str">
        <f t="shared" si="1408"/>
        <v xml:space="preserve"> </v>
      </c>
      <c r="O1487" s="34"/>
    </row>
    <row r="1488" spans="1:15" s="38" customFormat="1" ht="40.35" customHeight="1">
      <c r="A1488" s="696" t="str">
        <f t="shared" si="1400"/>
        <v>H0002</v>
      </c>
      <c r="B1488" s="724" t="str">
        <f t="shared" si="1401"/>
        <v>Assessments
Health Psychiatric
Evaluation Psychological
testing Other assessments, tests</v>
      </c>
      <c r="C1488" s="637" t="str">
        <f t="shared" si="1402"/>
        <v>Brief screening to non-inpatient mental health programs</v>
      </c>
      <c r="D1488" s="652" t="str">
        <f t="shared" si="1403"/>
        <v>Encounter</v>
      </c>
      <c r="E1488" s="637" t="str">
        <f t="shared" si="1404"/>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488" s="515" t="s">
        <v>144</v>
      </c>
      <c r="G1488" s="515" t="s">
        <v>694</v>
      </c>
      <c r="H1488" s="515" t="s">
        <v>625</v>
      </c>
      <c r="I1488" s="652" t="str">
        <f t="shared" si="1405"/>
        <v>Line
Professional</v>
      </c>
      <c r="J1488" s="652" t="str">
        <f t="shared" si="1406"/>
        <v>State Plan, Healthy Michigan, EPSDT</v>
      </c>
      <c r="K1488" s="637" t="s">
        <v>1805</v>
      </c>
      <c r="L1488" s="637" t="s">
        <v>1474</v>
      </c>
      <c r="M1488" s="652" t="str">
        <f t="shared" si="1407"/>
        <v xml:space="preserve"> WX - LOCUS Assessment</v>
      </c>
      <c r="N1488" s="652" t="str">
        <f t="shared" si="1408"/>
        <v xml:space="preserve"> </v>
      </c>
      <c r="O1488" s="34"/>
    </row>
    <row r="1489" spans="1:15" s="38" customFormat="1" ht="40.35" customHeight="1">
      <c r="A1489" s="696" t="str">
        <f t="shared" si="1400"/>
        <v>H0002</v>
      </c>
      <c r="B1489" s="724" t="str">
        <f t="shared" si="1401"/>
        <v>Assessments
Health Psychiatric
Evaluation Psychological
testing Other assessments, tests</v>
      </c>
      <c r="C1489" s="637" t="str">
        <f t="shared" si="1402"/>
        <v>Brief screening to non-inpatient mental health programs</v>
      </c>
      <c r="D1489" s="652" t="str">
        <f t="shared" si="1403"/>
        <v>Encounter</v>
      </c>
      <c r="E1489" s="637" t="str">
        <f t="shared" si="1404"/>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489" s="551" t="s">
        <v>141</v>
      </c>
      <c r="G1489" s="515" t="s">
        <v>697</v>
      </c>
      <c r="H1489" s="515" t="s">
        <v>625</v>
      </c>
      <c r="I1489" s="652" t="str">
        <f t="shared" si="1405"/>
        <v>Line
Professional</v>
      </c>
      <c r="J1489" s="652" t="str">
        <f t="shared" si="1406"/>
        <v>State Plan, Healthy Michigan, EPSDT</v>
      </c>
      <c r="K1489" s="637" t="s">
        <v>1805</v>
      </c>
      <c r="L1489" s="637" t="s">
        <v>1474</v>
      </c>
      <c r="M1489" s="652" t="str">
        <f t="shared" si="1407"/>
        <v xml:space="preserve"> WX - LOCUS Assessment</v>
      </c>
      <c r="N1489" s="652" t="str">
        <f t="shared" si="1408"/>
        <v xml:space="preserve"> </v>
      </c>
      <c r="O1489" s="34"/>
    </row>
    <row r="1490" spans="1:15" s="38" customFormat="1" ht="40.35" customHeight="1">
      <c r="A1490" s="696" t="str">
        <f t="shared" si="1400"/>
        <v>H0002</v>
      </c>
      <c r="B1490" s="724" t="str">
        <f t="shared" si="1401"/>
        <v>Assessments
Health Psychiatric
Evaluation Psychological
testing Other assessments, tests</v>
      </c>
      <c r="C1490" s="637" t="str">
        <f t="shared" si="1402"/>
        <v>Brief screening to non-inpatient mental health programs</v>
      </c>
      <c r="D1490" s="652" t="str">
        <f t="shared" si="1403"/>
        <v>Encounter</v>
      </c>
      <c r="E1490" s="637" t="str">
        <f t="shared" si="1404"/>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490" s="515" t="s">
        <v>134</v>
      </c>
      <c r="G1490" s="515" t="s">
        <v>695</v>
      </c>
      <c r="H1490" s="515" t="s">
        <v>625</v>
      </c>
      <c r="I1490" s="652" t="str">
        <f t="shared" si="1405"/>
        <v>Line
Professional</v>
      </c>
      <c r="J1490" s="652" t="str">
        <f t="shared" si="1406"/>
        <v>State Plan, Healthy Michigan, EPSDT</v>
      </c>
      <c r="K1490" s="637" t="s">
        <v>1805</v>
      </c>
      <c r="L1490" s="637" t="s">
        <v>1474</v>
      </c>
      <c r="M1490" s="652" t="str">
        <f t="shared" si="1407"/>
        <v xml:space="preserve"> WX - LOCUS Assessment</v>
      </c>
      <c r="N1490" s="652" t="str">
        <f t="shared" si="1408"/>
        <v xml:space="preserve"> </v>
      </c>
      <c r="O1490" s="34"/>
    </row>
    <row r="1491" spans="1:15" s="38" customFormat="1" ht="40.35" customHeight="1" thickBot="1">
      <c r="A1491" s="722" t="str">
        <f t="shared" si="1400"/>
        <v>H0002</v>
      </c>
      <c r="B1491" s="725" t="str">
        <f t="shared" si="1401"/>
        <v>Assessments
Health Psychiatric
Evaluation Psychological
testing Other assessments, tests</v>
      </c>
      <c r="C1491" s="654" t="str">
        <f t="shared" si="1402"/>
        <v>Brief screening to non-inpatient mental health programs</v>
      </c>
      <c r="D1491" s="653" t="str">
        <f t="shared" si="1403"/>
        <v>Encounter</v>
      </c>
      <c r="E1491" s="654" t="str">
        <f t="shared" si="1404"/>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491" s="517" t="s">
        <v>617</v>
      </c>
      <c r="G1491" s="517" t="s">
        <v>696</v>
      </c>
      <c r="H1491" s="517" t="s">
        <v>1825</v>
      </c>
      <c r="I1491" s="653" t="str">
        <f t="shared" si="1405"/>
        <v>Line
Professional</v>
      </c>
      <c r="J1491" s="653" t="str">
        <f t="shared" si="1406"/>
        <v>State Plan, Healthy Michigan, EPSDT</v>
      </c>
      <c r="K1491" s="654" t="s">
        <v>1805</v>
      </c>
      <c r="L1491" s="654" t="s">
        <v>1474</v>
      </c>
      <c r="M1491" s="653" t="str">
        <f t="shared" si="1407"/>
        <v xml:space="preserve"> WX - LOCUS Assessment</v>
      </c>
      <c r="N1491" s="653" t="str">
        <f t="shared" si="1408"/>
        <v xml:space="preserve"> </v>
      </c>
      <c r="O1491" s="34"/>
    </row>
    <row r="1492" spans="1:15" s="38" customFormat="1" ht="85.5" customHeight="1" thickBot="1">
      <c r="A1492" s="313" t="s">
        <v>627</v>
      </c>
      <c r="B1492" s="162" t="s">
        <v>248</v>
      </c>
      <c r="C1492" s="163" t="s">
        <v>629</v>
      </c>
      <c r="D1492" s="414" t="s">
        <v>58</v>
      </c>
      <c r="E1492" s="163" t="s">
        <v>312</v>
      </c>
      <c r="F1492" s="192" t="s">
        <v>1474</v>
      </c>
      <c r="G1492" s="192" t="s">
        <v>1474</v>
      </c>
      <c r="H1492" s="163" t="s">
        <v>625</v>
      </c>
      <c r="I1492" s="414" t="s">
        <v>148</v>
      </c>
      <c r="J1492" s="414" t="s">
        <v>558</v>
      </c>
      <c r="K1492" s="163" t="s">
        <v>1806</v>
      </c>
      <c r="L1492" s="163" t="s">
        <v>635</v>
      </c>
      <c r="M1492" s="406" t="s">
        <v>1474</v>
      </c>
      <c r="N1492" s="406" t="s">
        <v>705</v>
      </c>
      <c r="O1492" s="34"/>
    </row>
    <row r="1493" spans="1:15" s="38" customFormat="1" ht="24.75" customHeight="1">
      <c r="A1493" s="862" t="s">
        <v>245</v>
      </c>
      <c r="B1493" s="919" t="s">
        <v>244</v>
      </c>
      <c r="C1493" s="674" t="s">
        <v>634</v>
      </c>
      <c r="D1493" s="860" t="s">
        <v>246</v>
      </c>
      <c r="E1493" s="1122" t="s">
        <v>1069</v>
      </c>
      <c r="F1493" s="538" t="s">
        <v>132</v>
      </c>
      <c r="G1493" s="538" t="s">
        <v>691</v>
      </c>
      <c r="H1493" s="523" t="s">
        <v>1825</v>
      </c>
      <c r="I1493" s="860" t="s">
        <v>2698</v>
      </c>
      <c r="J1493" s="691" t="s">
        <v>557</v>
      </c>
      <c r="K1493" s="674" t="s">
        <v>1805</v>
      </c>
      <c r="L1493" s="861" t="s">
        <v>2499</v>
      </c>
      <c r="M1493" s="1105" t="s">
        <v>1215</v>
      </c>
      <c r="N1493" s="691" t="s">
        <v>2591</v>
      </c>
      <c r="O1493" s="34"/>
    </row>
    <row r="1494" spans="1:15" s="38" customFormat="1" ht="24.75" customHeight="1">
      <c r="A1494" s="863" t="str">
        <f t="shared" ref="A1494:A1510" si="1409">A1493</f>
        <v>H0004</v>
      </c>
      <c r="B1494" s="920" t="str">
        <f t="shared" ref="B1494:B1510" si="1410">B1493</f>
        <v>Substance Use Disorder: Outpatient Care</v>
      </c>
      <c r="C1494" s="675" t="str">
        <f t="shared" ref="C1494:C1510" si="1411">C1493</f>
        <v>Behavioral health counseling and therapy, per 15 minutes</v>
      </c>
      <c r="D1494" s="692" t="str">
        <f t="shared" ref="D1494:D1510" si="1412">D1493</f>
        <v>15 Minutes
DT:
H0004=40/day</v>
      </c>
      <c r="E1494" s="1123" t="str">
        <f t="shared" ref="E1494:E1510" si="1413">E1493</f>
        <v>For all "H" and "T" HCPCS Codes: Clinical service provided by Substance Abuse Treatment Specialist (SATS) or Substance Abuse Treatment Practitioner (SATP) when working under the supervision of a SATS.</v>
      </c>
      <c r="F1494" s="524" t="s">
        <v>577</v>
      </c>
      <c r="G1494" s="524" t="s">
        <v>692</v>
      </c>
      <c r="H1494" s="524" t="s">
        <v>1825</v>
      </c>
      <c r="I1494" s="692" t="str">
        <f t="shared" ref="I1494:I1510" si="1414">I1493</f>
        <v>Series/Line 
(depends on
other payers)
Institutional
or 
Professional 
(depends on 
other payers)</v>
      </c>
      <c r="J1494" s="692" t="str">
        <f t="shared" ref="J1494:J1510" si="1415">J1493</f>
        <v>1115 Demonstration Waiver, Healthy Michigan, Block Grant, PA2</v>
      </c>
      <c r="K1494" s="675" t="s">
        <v>1805</v>
      </c>
      <c r="L1494" s="675" t="s">
        <v>1781</v>
      </c>
      <c r="M1494" s="692" t="str">
        <f t="shared" ref="M1494:M1510" si="1416">M1493</f>
        <v>Y4 - SAMHSA approved EBP for Co-occurring disorders</v>
      </c>
      <c r="N1494" s="692" t="str">
        <f t="shared" ref="N1494:N1510" si="1417">N1493</f>
        <v xml:space="preserve">SFY 22 - HF for SUD is removed
HD - Pregnant/Parenting Women's Program
HH - Integrated Mental Health and Substance Abuse
</v>
      </c>
      <c r="O1494" s="34"/>
    </row>
    <row r="1495" spans="1:15" s="38" customFormat="1" ht="24.75" customHeight="1">
      <c r="A1495" s="863" t="str">
        <f t="shared" si="1409"/>
        <v>H0004</v>
      </c>
      <c r="B1495" s="920" t="str">
        <f t="shared" si="1410"/>
        <v>Substance Use Disorder: Outpatient Care</v>
      </c>
      <c r="C1495" s="675" t="str">
        <f t="shared" si="1411"/>
        <v>Behavioral health counseling and therapy, per 15 minutes</v>
      </c>
      <c r="D1495" s="692" t="str">
        <f t="shared" si="1412"/>
        <v>15 Minutes
DT:
H0004=40/day</v>
      </c>
      <c r="E1495" s="1123" t="str">
        <f t="shared" si="1413"/>
        <v>For all "H" and "T" HCPCS Codes: Clinical service provided by Substance Abuse Treatment Specialist (SATS) or Substance Abuse Treatment Practitioner (SATP) when working under the supervision of a SATS.</v>
      </c>
      <c r="F1495" s="524" t="s">
        <v>134</v>
      </c>
      <c r="G1495" s="524" t="s">
        <v>698</v>
      </c>
      <c r="H1495" s="538" t="s">
        <v>625</v>
      </c>
      <c r="I1495" s="692" t="str">
        <f t="shared" si="1414"/>
        <v>Series/Line 
(depends on
other payers)
Institutional
or 
Professional 
(depends on 
other payers)</v>
      </c>
      <c r="J1495" s="692" t="str">
        <f t="shared" si="1415"/>
        <v>1115 Demonstration Waiver, Healthy Michigan, Block Grant, PA2</v>
      </c>
      <c r="K1495" s="675" t="s">
        <v>1805</v>
      </c>
      <c r="L1495" s="675" t="s">
        <v>1781</v>
      </c>
      <c r="M1495" s="692" t="str">
        <f t="shared" si="1416"/>
        <v>Y4 - SAMHSA approved EBP for Co-occurring disorders</v>
      </c>
      <c r="N1495" s="692" t="str">
        <f t="shared" si="1417"/>
        <v xml:space="preserve">SFY 22 - HF for SUD is removed
HD - Pregnant/Parenting Women's Program
HH - Integrated Mental Health and Substance Abuse
</v>
      </c>
      <c r="O1495" s="34"/>
    </row>
    <row r="1496" spans="1:15" s="38" customFormat="1" ht="24.75" customHeight="1">
      <c r="A1496" s="863" t="str">
        <f t="shared" si="1409"/>
        <v>H0004</v>
      </c>
      <c r="B1496" s="920" t="str">
        <f t="shared" si="1410"/>
        <v>Substance Use Disorder: Outpatient Care</v>
      </c>
      <c r="C1496" s="675" t="str">
        <f t="shared" si="1411"/>
        <v>Behavioral health counseling and therapy, per 15 minutes</v>
      </c>
      <c r="D1496" s="692" t="str">
        <f t="shared" si="1412"/>
        <v>15 Minutes
DT:
H0004=40/day</v>
      </c>
      <c r="E1496" s="1123" t="str">
        <f t="shared" si="1413"/>
        <v>For all "H" and "T" HCPCS Codes: Clinical service provided by Substance Abuse Treatment Specialist (SATS) or Substance Abuse Treatment Practitioner (SATP) when working under the supervision of a SATS.</v>
      </c>
      <c r="F1496" s="524" t="s">
        <v>585</v>
      </c>
      <c r="G1496" s="524" t="s">
        <v>700</v>
      </c>
      <c r="H1496" s="524" t="s">
        <v>625</v>
      </c>
      <c r="I1496" s="692" t="str">
        <f t="shared" si="1414"/>
        <v>Series/Line 
(depends on
other payers)
Institutional
or 
Professional 
(depends on 
other payers)</v>
      </c>
      <c r="J1496" s="692" t="str">
        <f t="shared" si="1415"/>
        <v>1115 Demonstration Waiver, Healthy Michigan, Block Grant, PA2</v>
      </c>
      <c r="K1496" s="675" t="s">
        <v>1805</v>
      </c>
      <c r="L1496" s="675" t="s">
        <v>1781</v>
      </c>
      <c r="M1496" s="692" t="str">
        <f t="shared" si="1416"/>
        <v>Y4 - SAMHSA approved EBP for Co-occurring disorders</v>
      </c>
      <c r="N1496" s="692" t="str">
        <f t="shared" si="1417"/>
        <v xml:space="preserve">SFY 22 - HF for SUD is removed
HD - Pregnant/Parenting Women's Program
HH - Integrated Mental Health and Substance Abuse
</v>
      </c>
      <c r="O1496" s="34"/>
    </row>
    <row r="1497" spans="1:15" s="38" customFormat="1" ht="24.75" customHeight="1">
      <c r="A1497" s="863" t="str">
        <f t="shared" si="1409"/>
        <v>H0004</v>
      </c>
      <c r="B1497" s="920" t="str">
        <f t="shared" si="1410"/>
        <v>Substance Use Disorder: Outpatient Care</v>
      </c>
      <c r="C1497" s="675" t="str">
        <f t="shared" si="1411"/>
        <v>Behavioral health counseling and therapy, per 15 minutes</v>
      </c>
      <c r="D1497" s="692" t="str">
        <f t="shared" si="1412"/>
        <v>15 Minutes
DT:
H0004=40/day</v>
      </c>
      <c r="E1497" s="1123" t="str">
        <f t="shared" si="1413"/>
        <v>For all "H" and "T" HCPCS Codes: Clinical service provided by Substance Abuse Treatment Specialist (SATS) or Substance Abuse Treatment Practitioner (SATP) when working under the supervision of a SATS.</v>
      </c>
      <c r="F1497" s="524" t="s">
        <v>731</v>
      </c>
      <c r="G1497" s="524" t="s">
        <v>700</v>
      </c>
      <c r="H1497" s="524" t="s">
        <v>625</v>
      </c>
      <c r="I1497" s="692" t="str">
        <f t="shared" si="1414"/>
        <v>Series/Line 
(depends on
other payers)
Institutional
or 
Professional 
(depends on 
other payers)</v>
      </c>
      <c r="J1497" s="692" t="str">
        <f t="shared" si="1415"/>
        <v>1115 Demonstration Waiver, Healthy Michigan, Block Grant, PA2</v>
      </c>
      <c r="K1497" s="675" t="s">
        <v>1805</v>
      </c>
      <c r="L1497" s="675" t="s">
        <v>1781</v>
      </c>
      <c r="M1497" s="692" t="str">
        <f t="shared" si="1416"/>
        <v>Y4 - SAMHSA approved EBP for Co-occurring disorders</v>
      </c>
      <c r="N1497" s="692" t="str">
        <f t="shared" si="1417"/>
        <v xml:space="preserve">SFY 22 - HF for SUD is removed
HD - Pregnant/Parenting Women's Program
HH - Integrated Mental Health and Substance Abuse
</v>
      </c>
      <c r="O1497" s="34"/>
    </row>
    <row r="1498" spans="1:15" s="38" customFormat="1" ht="24.75" customHeight="1">
      <c r="A1498" s="863" t="str">
        <f t="shared" si="1409"/>
        <v>H0004</v>
      </c>
      <c r="B1498" s="920" t="str">
        <f t="shared" si="1410"/>
        <v>Substance Use Disorder: Outpatient Care</v>
      </c>
      <c r="C1498" s="675" t="str">
        <f t="shared" si="1411"/>
        <v>Behavioral health counseling and therapy, per 15 minutes</v>
      </c>
      <c r="D1498" s="692" t="str">
        <f t="shared" si="1412"/>
        <v>15 Minutes
DT:
H0004=40/day</v>
      </c>
      <c r="E1498" s="1123" t="str">
        <f t="shared" si="1413"/>
        <v>For all "H" and "T" HCPCS Codes: Clinical service provided by Substance Abuse Treatment Specialist (SATS) or Substance Abuse Treatment Practitioner (SATP) when working under the supervision of a SATS.</v>
      </c>
      <c r="F1498" s="524" t="s">
        <v>720</v>
      </c>
      <c r="G1498" s="524" t="s">
        <v>693</v>
      </c>
      <c r="H1498" s="524" t="s">
        <v>625</v>
      </c>
      <c r="I1498" s="692" t="str">
        <f t="shared" si="1414"/>
        <v>Series/Line 
(depends on
other payers)
Institutional
or 
Professional 
(depends on 
other payers)</v>
      </c>
      <c r="J1498" s="692" t="str">
        <f t="shared" si="1415"/>
        <v>1115 Demonstration Waiver, Healthy Michigan, Block Grant, PA2</v>
      </c>
      <c r="K1498" s="675" t="s">
        <v>1805</v>
      </c>
      <c r="L1498" s="675" t="s">
        <v>1781</v>
      </c>
      <c r="M1498" s="692" t="str">
        <f t="shared" si="1416"/>
        <v>Y4 - SAMHSA approved EBP for Co-occurring disorders</v>
      </c>
      <c r="N1498" s="692" t="str">
        <f t="shared" si="1417"/>
        <v xml:space="preserve">SFY 22 - HF for SUD is removed
HD - Pregnant/Parenting Women's Program
HH - Integrated Mental Health and Substance Abuse
</v>
      </c>
      <c r="O1498" s="34"/>
    </row>
    <row r="1499" spans="1:15" s="38" customFormat="1" ht="24.75" customHeight="1">
      <c r="A1499" s="863" t="str">
        <f t="shared" si="1409"/>
        <v>H0004</v>
      </c>
      <c r="B1499" s="920" t="str">
        <f t="shared" si="1410"/>
        <v>Substance Use Disorder: Outpatient Care</v>
      </c>
      <c r="C1499" s="675" t="str">
        <f t="shared" si="1411"/>
        <v>Behavioral health counseling and therapy, per 15 minutes</v>
      </c>
      <c r="D1499" s="692" t="str">
        <f t="shared" si="1412"/>
        <v>15 Minutes
DT:
H0004=40/day</v>
      </c>
      <c r="E1499" s="1123" t="str">
        <f t="shared" si="1413"/>
        <v>For all "H" and "T" HCPCS Codes: Clinical service provided by Substance Abuse Treatment Specialist (SATS) or Substance Abuse Treatment Practitioner (SATP) when working under the supervision of a SATS.</v>
      </c>
      <c r="F1499" s="524" t="s">
        <v>587</v>
      </c>
      <c r="G1499" s="524" t="s">
        <v>693</v>
      </c>
      <c r="H1499" s="524" t="s">
        <v>625</v>
      </c>
      <c r="I1499" s="692" t="str">
        <f t="shared" si="1414"/>
        <v>Series/Line 
(depends on
other payers)
Institutional
or 
Professional 
(depends on 
other payers)</v>
      </c>
      <c r="J1499" s="692" t="str">
        <f t="shared" si="1415"/>
        <v>1115 Demonstration Waiver, Healthy Michigan, Block Grant, PA2</v>
      </c>
      <c r="K1499" s="675" t="s">
        <v>1805</v>
      </c>
      <c r="L1499" s="675" t="s">
        <v>1781</v>
      </c>
      <c r="M1499" s="692" t="str">
        <f t="shared" si="1416"/>
        <v>Y4 - SAMHSA approved EBP for Co-occurring disorders</v>
      </c>
      <c r="N1499" s="692" t="str">
        <f t="shared" si="1417"/>
        <v xml:space="preserve">SFY 22 - HF for SUD is removed
HD - Pregnant/Parenting Women's Program
HH - Integrated Mental Health and Substance Abuse
</v>
      </c>
      <c r="O1499" s="34"/>
    </row>
    <row r="1500" spans="1:15" s="38" customFormat="1" ht="24.75" customHeight="1">
      <c r="A1500" s="863" t="str">
        <f t="shared" si="1409"/>
        <v>H0004</v>
      </c>
      <c r="B1500" s="920" t="str">
        <f t="shared" si="1410"/>
        <v>Substance Use Disorder: Outpatient Care</v>
      </c>
      <c r="C1500" s="675" t="str">
        <f t="shared" si="1411"/>
        <v>Behavioral health counseling and therapy, per 15 minutes</v>
      </c>
      <c r="D1500" s="692" t="str">
        <f t="shared" si="1412"/>
        <v>15 Minutes
DT:
H0004=40/day</v>
      </c>
      <c r="E1500" s="1123" t="str">
        <f t="shared" si="1413"/>
        <v>For all "H" and "T" HCPCS Codes: Clinical service provided by Substance Abuse Treatment Specialist (SATS) or Substance Abuse Treatment Practitioner (SATP) when working under the supervision of a SATS.</v>
      </c>
      <c r="F1500" s="524" t="s">
        <v>732</v>
      </c>
      <c r="G1500" s="524" t="s">
        <v>694</v>
      </c>
      <c r="H1500" s="524" t="s">
        <v>625</v>
      </c>
      <c r="I1500" s="692" t="str">
        <f t="shared" si="1414"/>
        <v>Series/Line 
(depends on
other payers)
Institutional
or 
Professional 
(depends on 
other payers)</v>
      </c>
      <c r="J1500" s="692" t="str">
        <f t="shared" si="1415"/>
        <v>1115 Demonstration Waiver, Healthy Michigan, Block Grant, PA2</v>
      </c>
      <c r="K1500" s="675" t="s">
        <v>1805</v>
      </c>
      <c r="L1500" s="675" t="s">
        <v>1781</v>
      </c>
      <c r="M1500" s="692" t="str">
        <f t="shared" si="1416"/>
        <v>Y4 - SAMHSA approved EBP for Co-occurring disorders</v>
      </c>
      <c r="N1500" s="692" t="str">
        <f t="shared" si="1417"/>
        <v xml:space="preserve">SFY 22 - HF for SUD is removed
HD - Pregnant/Parenting Women's Program
HH - Integrated Mental Health and Substance Abuse
</v>
      </c>
      <c r="O1500" s="34"/>
    </row>
    <row r="1501" spans="1:15" s="38" customFormat="1" ht="24.75" customHeight="1">
      <c r="A1501" s="863" t="str">
        <f t="shared" si="1409"/>
        <v>H0004</v>
      </c>
      <c r="B1501" s="920" t="str">
        <f t="shared" si="1410"/>
        <v>Substance Use Disorder: Outpatient Care</v>
      </c>
      <c r="C1501" s="675" t="str">
        <f t="shared" si="1411"/>
        <v>Behavioral health counseling and therapy, per 15 minutes</v>
      </c>
      <c r="D1501" s="692" t="str">
        <f t="shared" si="1412"/>
        <v>15 Minutes
DT:
H0004=40/day</v>
      </c>
      <c r="E1501" s="1123" t="str">
        <f t="shared" si="1413"/>
        <v>For all "H" and "T" HCPCS Codes: Clinical service provided by Substance Abuse Treatment Specialist (SATS) or Substance Abuse Treatment Practitioner (SATP) when working under the supervision of a SATS.</v>
      </c>
      <c r="F1501" s="524" t="s">
        <v>143</v>
      </c>
      <c r="G1501" s="524" t="s">
        <v>694</v>
      </c>
      <c r="H1501" s="524" t="s">
        <v>625</v>
      </c>
      <c r="I1501" s="692" t="str">
        <f t="shared" si="1414"/>
        <v>Series/Line 
(depends on
other payers)
Institutional
or 
Professional 
(depends on 
other payers)</v>
      </c>
      <c r="J1501" s="692" t="str">
        <f t="shared" si="1415"/>
        <v>1115 Demonstration Waiver, Healthy Michigan, Block Grant, PA2</v>
      </c>
      <c r="K1501" s="675" t="s">
        <v>1805</v>
      </c>
      <c r="L1501" s="675" t="s">
        <v>1781</v>
      </c>
      <c r="M1501" s="692" t="str">
        <f t="shared" si="1416"/>
        <v>Y4 - SAMHSA approved EBP for Co-occurring disorders</v>
      </c>
      <c r="N1501" s="692" t="str">
        <f t="shared" si="1417"/>
        <v xml:space="preserve">SFY 22 - HF for SUD is removed
HD - Pregnant/Parenting Women's Program
HH - Integrated Mental Health and Substance Abuse
</v>
      </c>
      <c r="O1501" s="34"/>
    </row>
    <row r="1502" spans="1:15" s="38" customFormat="1" ht="24.75" customHeight="1">
      <c r="A1502" s="863" t="str">
        <f t="shared" si="1409"/>
        <v>H0004</v>
      </c>
      <c r="B1502" s="920" t="str">
        <f t="shared" si="1410"/>
        <v>Substance Use Disorder: Outpatient Care</v>
      </c>
      <c r="C1502" s="675" t="str">
        <f t="shared" si="1411"/>
        <v>Behavioral health counseling and therapy, per 15 minutes</v>
      </c>
      <c r="D1502" s="692" t="str">
        <f t="shared" si="1412"/>
        <v>15 Minutes
DT:
H0004=40/day</v>
      </c>
      <c r="E1502" s="1123" t="str">
        <f t="shared" si="1413"/>
        <v>For all "H" and "T" HCPCS Codes: Clinical service provided by Substance Abuse Treatment Specialist (SATS) or Substance Abuse Treatment Practitioner (SATP) when working under the supervision of a SATS.</v>
      </c>
      <c r="F1502" s="524" t="s">
        <v>144</v>
      </c>
      <c r="G1502" s="524" t="s">
        <v>694</v>
      </c>
      <c r="H1502" s="524" t="s">
        <v>625</v>
      </c>
      <c r="I1502" s="692" t="str">
        <f t="shared" si="1414"/>
        <v>Series/Line 
(depends on
other payers)
Institutional
or 
Professional 
(depends on 
other payers)</v>
      </c>
      <c r="J1502" s="692" t="str">
        <f t="shared" si="1415"/>
        <v>1115 Demonstration Waiver, Healthy Michigan, Block Grant, PA2</v>
      </c>
      <c r="K1502" s="675" t="s">
        <v>1805</v>
      </c>
      <c r="L1502" s="675" t="s">
        <v>1781</v>
      </c>
      <c r="M1502" s="692" t="str">
        <f t="shared" si="1416"/>
        <v>Y4 - SAMHSA approved EBP for Co-occurring disorders</v>
      </c>
      <c r="N1502" s="692" t="str">
        <f t="shared" si="1417"/>
        <v xml:space="preserve">SFY 22 - HF for SUD is removed
HD - Pregnant/Parenting Women's Program
HH - Integrated Mental Health and Substance Abuse
</v>
      </c>
      <c r="O1502" s="34"/>
    </row>
    <row r="1503" spans="1:15" s="38" customFormat="1" ht="24.75" customHeight="1">
      <c r="A1503" s="863" t="str">
        <f t="shared" si="1409"/>
        <v>H0004</v>
      </c>
      <c r="B1503" s="920" t="str">
        <f t="shared" si="1410"/>
        <v>Substance Use Disorder: Outpatient Care</v>
      </c>
      <c r="C1503" s="675" t="str">
        <f t="shared" si="1411"/>
        <v>Behavioral health counseling and therapy, per 15 minutes</v>
      </c>
      <c r="D1503" s="692" t="str">
        <f t="shared" si="1412"/>
        <v>15 Minutes
DT:
H0004=40/day</v>
      </c>
      <c r="E1503" s="1123" t="str">
        <f t="shared" si="1413"/>
        <v>For all "H" and "T" HCPCS Codes: Clinical service provided by Substance Abuse Treatment Specialist (SATS) or Substance Abuse Treatment Practitioner (SATP) when working under the supervision of a SATS.</v>
      </c>
      <c r="F1503" s="524" t="s">
        <v>141</v>
      </c>
      <c r="G1503" s="524" t="s">
        <v>694</v>
      </c>
      <c r="H1503" s="524" t="s">
        <v>625</v>
      </c>
      <c r="I1503" s="692" t="str">
        <f t="shared" si="1414"/>
        <v>Series/Line 
(depends on
other payers)
Institutional
or 
Professional 
(depends on 
other payers)</v>
      </c>
      <c r="J1503" s="692" t="str">
        <f t="shared" si="1415"/>
        <v>1115 Demonstration Waiver, Healthy Michigan, Block Grant, PA2</v>
      </c>
      <c r="K1503" s="675" t="s">
        <v>1805</v>
      </c>
      <c r="L1503" s="675" t="s">
        <v>1781</v>
      </c>
      <c r="M1503" s="692" t="str">
        <f t="shared" si="1416"/>
        <v>Y4 - SAMHSA approved EBP for Co-occurring disorders</v>
      </c>
      <c r="N1503" s="692" t="str">
        <f t="shared" si="1417"/>
        <v xml:space="preserve">SFY 22 - HF for SUD is removed
HD - Pregnant/Parenting Women's Program
HH - Integrated Mental Health and Substance Abuse
</v>
      </c>
      <c r="O1503" s="34"/>
    </row>
    <row r="1504" spans="1:15" s="38" customFormat="1" ht="24.75" customHeight="1">
      <c r="A1504" s="863" t="str">
        <f t="shared" si="1409"/>
        <v>H0004</v>
      </c>
      <c r="B1504" s="920" t="str">
        <f t="shared" si="1410"/>
        <v>Substance Use Disorder: Outpatient Care</v>
      </c>
      <c r="C1504" s="675" t="str">
        <f t="shared" si="1411"/>
        <v>Behavioral health counseling and therapy, per 15 minutes</v>
      </c>
      <c r="D1504" s="692" t="str">
        <f t="shared" si="1412"/>
        <v>15 Minutes
DT:
H0004=40/day</v>
      </c>
      <c r="E1504" s="1123" t="str">
        <f t="shared" si="1413"/>
        <v>For all "H" and "T" HCPCS Codes: Clinical service provided by Substance Abuse Treatment Specialist (SATS) or Substance Abuse Treatment Practitioner (SATP) when working under the supervision of a SATS.</v>
      </c>
      <c r="F1504" s="524" t="s">
        <v>597</v>
      </c>
      <c r="G1504" s="524" t="s">
        <v>694</v>
      </c>
      <c r="H1504" s="524" t="s">
        <v>625</v>
      </c>
      <c r="I1504" s="692" t="str">
        <f t="shared" si="1414"/>
        <v>Series/Line 
(depends on
other payers)
Institutional
or 
Professional 
(depends on 
other payers)</v>
      </c>
      <c r="J1504" s="692" t="str">
        <f t="shared" si="1415"/>
        <v>1115 Demonstration Waiver, Healthy Michigan, Block Grant, PA2</v>
      </c>
      <c r="K1504" s="675" t="s">
        <v>1805</v>
      </c>
      <c r="L1504" s="675" t="s">
        <v>1781</v>
      </c>
      <c r="M1504" s="692" t="str">
        <f t="shared" si="1416"/>
        <v>Y4 - SAMHSA approved EBP for Co-occurring disorders</v>
      </c>
      <c r="N1504" s="692" t="str">
        <f t="shared" si="1417"/>
        <v xml:space="preserve">SFY 22 - HF for SUD is removed
HD - Pregnant/Parenting Women's Program
HH - Integrated Mental Health and Substance Abuse
</v>
      </c>
      <c r="O1504" s="34"/>
    </row>
    <row r="1505" spans="1:15" s="38" customFormat="1" ht="24.75" customHeight="1">
      <c r="A1505" s="863" t="str">
        <f t="shared" si="1409"/>
        <v>H0004</v>
      </c>
      <c r="B1505" s="920" t="str">
        <f t="shared" si="1410"/>
        <v>Substance Use Disorder: Outpatient Care</v>
      </c>
      <c r="C1505" s="675" t="str">
        <f t="shared" si="1411"/>
        <v>Behavioral health counseling and therapy, per 15 minutes</v>
      </c>
      <c r="D1505" s="692" t="str">
        <f t="shared" si="1412"/>
        <v>15 Minutes
DT:
H0004=40/day</v>
      </c>
      <c r="E1505" s="1123" t="str">
        <f t="shared" si="1413"/>
        <v>For all "H" and "T" HCPCS Codes: Clinical service provided by Substance Abuse Treatment Specialist (SATS) or Substance Abuse Treatment Practitioner (SATP) when working under the supervision of a SATS.</v>
      </c>
      <c r="F1505" s="524" t="s">
        <v>134</v>
      </c>
      <c r="G1505" s="524" t="s">
        <v>695</v>
      </c>
      <c r="H1505" s="524" t="s">
        <v>625</v>
      </c>
      <c r="I1505" s="692" t="str">
        <f t="shared" si="1414"/>
        <v>Series/Line 
(depends on
other payers)
Institutional
or 
Professional 
(depends on 
other payers)</v>
      </c>
      <c r="J1505" s="692" t="str">
        <f t="shared" si="1415"/>
        <v>1115 Demonstration Waiver, Healthy Michigan, Block Grant, PA2</v>
      </c>
      <c r="K1505" s="675" t="s">
        <v>1805</v>
      </c>
      <c r="L1505" s="675" t="s">
        <v>1781</v>
      </c>
      <c r="M1505" s="692" t="str">
        <f t="shared" si="1416"/>
        <v>Y4 - SAMHSA approved EBP for Co-occurring disorders</v>
      </c>
      <c r="N1505" s="692" t="str">
        <f t="shared" si="1417"/>
        <v xml:space="preserve">SFY 22 - HF for SUD is removed
HD - Pregnant/Parenting Women's Program
HH - Integrated Mental Health and Substance Abuse
</v>
      </c>
      <c r="O1505" s="34"/>
    </row>
    <row r="1506" spans="1:15" s="38" customFormat="1" ht="24.75" customHeight="1">
      <c r="A1506" s="863" t="str">
        <f t="shared" si="1409"/>
        <v>H0004</v>
      </c>
      <c r="B1506" s="920" t="str">
        <f t="shared" si="1410"/>
        <v>Substance Use Disorder: Outpatient Care</v>
      </c>
      <c r="C1506" s="675" t="str">
        <f t="shared" si="1411"/>
        <v>Behavioral health counseling and therapy, per 15 minutes</v>
      </c>
      <c r="D1506" s="692" t="str">
        <f t="shared" si="1412"/>
        <v>15 Minutes
DT:
H0004=40/day</v>
      </c>
      <c r="E1506" s="1123" t="str">
        <f t="shared" si="1413"/>
        <v>For all "H" and "T" HCPCS Codes: Clinical service provided by Substance Abuse Treatment Specialist (SATS) or Substance Abuse Treatment Practitioner (SATP) when working under the supervision of a SATS.</v>
      </c>
      <c r="F1506" s="524" t="s">
        <v>138</v>
      </c>
      <c r="G1506" s="524" t="s">
        <v>703</v>
      </c>
      <c r="H1506" s="524" t="s">
        <v>1825</v>
      </c>
      <c r="I1506" s="692" t="str">
        <f t="shared" si="1414"/>
        <v>Series/Line 
(depends on
other payers)
Institutional
or 
Professional 
(depends on 
other payers)</v>
      </c>
      <c r="J1506" s="692" t="str">
        <f t="shared" si="1415"/>
        <v>1115 Demonstration Waiver, Healthy Michigan, Block Grant, PA2</v>
      </c>
      <c r="K1506" s="675" t="s">
        <v>1805</v>
      </c>
      <c r="L1506" s="675" t="s">
        <v>1781</v>
      </c>
      <c r="M1506" s="692" t="str">
        <f t="shared" si="1416"/>
        <v>Y4 - SAMHSA approved EBP for Co-occurring disorders</v>
      </c>
      <c r="N1506" s="692" t="str">
        <f t="shared" si="1417"/>
        <v xml:space="preserve">SFY 22 - HF for SUD is removed
HD - Pregnant/Parenting Women's Program
HH - Integrated Mental Health and Substance Abuse
</v>
      </c>
      <c r="O1506" s="34"/>
    </row>
    <row r="1507" spans="1:15" s="38" customFormat="1" ht="24.75" customHeight="1">
      <c r="A1507" s="863" t="str">
        <f t="shared" si="1409"/>
        <v>H0004</v>
      </c>
      <c r="B1507" s="920" t="str">
        <f t="shared" si="1410"/>
        <v>Substance Use Disorder: Outpatient Care</v>
      </c>
      <c r="C1507" s="675" t="str">
        <f t="shared" si="1411"/>
        <v>Behavioral health counseling and therapy, per 15 minutes</v>
      </c>
      <c r="D1507" s="692" t="str">
        <f t="shared" si="1412"/>
        <v>15 Minutes
DT:
H0004=40/day</v>
      </c>
      <c r="E1507" s="1123" t="str">
        <f t="shared" si="1413"/>
        <v>For all "H" and "T" HCPCS Codes: Clinical service provided by Substance Abuse Treatment Specialist (SATS) or Substance Abuse Treatment Practitioner (SATP) when working under the supervision of a SATS.</v>
      </c>
      <c r="F1507" s="524" t="s">
        <v>149</v>
      </c>
      <c r="G1507" s="524" t="s">
        <v>703</v>
      </c>
      <c r="H1507" s="524" t="s">
        <v>1825</v>
      </c>
      <c r="I1507" s="692" t="str">
        <f t="shared" si="1414"/>
        <v>Series/Line 
(depends on
other payers)
Institutional
or 
Professional 
(depends on 
other payers)</v>
      </c>
      <c r="J1507" s="692" t="str">
        <f t="shared" si="1415"/>
        <v>1115 Demonstration Waiver, Healthy Michigan, Block Grant, PA2</v>
      </c>
      <c r="K1507" s="675" t="s">
        <v>1805</v>
      </c>
      <c r="L1507" s="675" t="s">
        <v>1781</v>
      </c>
      <c r="M1507" s="692" t="str">
        <f t="shared" si="1416"/>
        <v>Y4 - SAMHSA approved EBP for Co-occurring disorders</v>
      </c>
      <c r="N1507" s="692" t="str">
        <f t="shared" si="1417"/>
        <v xml:space="preserve">SFY 22 - HF for SUD is removed
HD - Pregnant/Parenting Women's Program
HH - Integrated Mental Health and Substance Abuse
</v>
      </c>
      <c r="O1507" s="34"/>
    </row>
    <row r="1508" spans="1:15" s="38" customFormat="1" ht="24.75" customHeight="1">
      <c r="A1508" s="863" t="str">
        <f t="shared" si="1409"/>
        <v>H0004</v>
      </c>
      <c r="B1508" s="920" t="str">
        <f t="shared" si="1410"/>
        <v>Substance Use Disorder: Outpatient Care</v>
      </c>
      <c r="C1508" s="675" t="str">
        <f t="shared" si="1411"/>
        <v>Behavioral health counseling and therapy, per 15 minutes</v>
      </c>
      <c r="D1508" s="692" t="str">
        <f t="shared" si="1412"/>
        <v>15 Minutes
DT:
H0004=40/day</v>
      </c>
      <c r="E1508" s="1123" t="str">
        <f t="shared" si="1413"/>
        <v>For all "H" and "T" HCPCS Codes: Clinical service provided by Substance Abuse Treatment Specialist (SATS) or Substance Abuse Treatment Practitioner (SATP) when working under the supervision of a SATS.</v>
      </c>
      <c r="F1508" s="524" t="s">
        <v>140</v>
      </c>
      <c r="G1508" s="524" t="s">
        <v>703</v>
      </c>
      <c r="H1508" s="524" t="s">
        <v>1825</v>
      </c>
      <c r="I1508" s="692" t="str">
        <f t="shared" si="1414"/>
        <v>Series/Line 
(depends on
other payers)
Institutional
or 
Professional 
(depends on 
other payers)</v>
      </c>
      <c r="J1508" s="692" t="str">
        <f t="shared" si="1415"/>
        <v>1115 Demonstration Waiver, Healthy Michigan, Block Grant, PA2</v>
      </c>
      <c r="K1508" s="675" t="s">
        <v>1805</v>
      </c>
      <c r="L1508" s="675" t="s">
        <v>1781</v>
      </c>
      <c r="M1508" s="692" t="str">
        <f t="shared" si="1416"/>
        <v>Y4 - SAMHSA approved EBP for Co-occurring disorders</v>
      </c>
      <c r="N1508" s="692" t="str">
        <f t="shared" si="1417"/>
        <v xml:space="preserve">SFY 22 - HF for SUD is removed
HD - Pregnant/Parenting Women's Program
HH - Integrated Mental Health and Substance Abuse
</v>
      </c>
      <c r="O1508" s="34"/>
    </row>
    <row r="1509" spans="1:15" s="38" customFormat="1" ht="24.75" customHeight="1">
      <c r="A1509" s="863" t="str">
        <f t="shared" si="1409"/>
        <v>H0004</v>
      </c>
      <c r="B1509" s="920" t="str">
        <f t="shared" si="1410"/>
        <v>Substance Use Disorder: Outpatient Care</v>
      </c>
      <c r="C1509" s="675" t="str">
        <f t="shared" si="1411"/>
        <v>Behavioral health counseling and therapy, per 15 minutes</v>
      </c>
      <c r="D1509" s="692" t="str">
        <f t="shared" si="1412"/>
        <v>15 Minutes
DT:
H0004=40/day</v>
      </c>
      <c r="E1509" s="1123" t="str">
        <f t="shared" si="1413"/>
        <v>For all "H" and "T" HCPCS Codes: Clinical service provided by Substance Abuse Treatment Specialist (SATS) or Substance Abuse Treatment Practitioner (SATP) when working under the supervision of a SATS.</v>
      </c>
      <c r="F1509" s="524" t="s">
        <v>617</v>
      </c>
      <c r="G1509" s="524" t="s">
        <v>696</v>
      </c>
      <c r="H1509" s="524" t="s">
        <v>1825</v>
      </c>
      <c r="I1509" s="692" t="str">
        <f t="shared" si="1414"/>
        <v>Series/Line 
(depends on
other payers)
Institutional
or 
Professional 
(depends on 
other payers)</v>
      </c>
      <c r="J1509" s="692" t="str">
        <f t="shared" si="1415"/>
        <v>1115 Demonstration Waiver, Healthy Michigan, Block Grant, PA2</v>
      </c>
      <c r="K1509" s="675" t="s">
        <v>1805</v>
      </c>
      <c r="L1509" s="675" t="s">
        <v>1781</v>
      </c>
      <c r="M1509" s="692" t="str">
        <f t="shared" si="1416"/>
        <v>Y4 - SAMHSA approved EBP for Co-occurring disorders</v>
      </c>
      <c r="N1509" s="692" t="str">
        <f t="shared" si="1417"/>
        <v xml:space="preserve">SFY 22 - HF for SUD is removed
HD - Pregnant/Parenting Women's Program
HH - Integrated Mental Health and Substance Abuse
</v>
      </c>
      <c r="O1509" s="34"/>
    </row>
    <row r="1510" spans="1:15" s="38" customFormat="1" ht="24.75" customHeight="1" thickBot="1">
      <c r="A1510" s="864" t="str">
        <f t="shared" si="1409"/>
        <v>H0004</v>
      </c>
      <c r="B1510" s="921" t="str">
        <f t="shared" si="1410"/>
        <v>Substance Use Disorder: Outpatient Care</v>
      </c>
      <c r="C1510" s="676" t="str">
        <f t="shared" si="1411"/>
        <v>Behavioral health counseling and therapy, per 15 minutes</v>
      </c>
      <c r="D1510" s="693" t="str">
        <f t="shared" si="1412"/>
        <v>15 Minutes
DT:
H0004=40/day</v>
      </c>
      <c r="E1510" s="1124" t="str">
        <f t="shared" si="1413"/>
        <v>For all "H" and "T" HCPCS Codes: Clinical service provided by Substance Abuse Treatment Specialist (SATS) or Substance Abuse Treatment Practitioner (SATP) when working under the supervision of a SATS.</v>
      </c>
      <c r="F1510" s="525" t="s">
        <v>730</v>
      </c>
      <c r="G1510" s="525" t="s">
        <v>699</v>
      </c>
      <c r="H1510" s="528" t="s">
        <v>1825</v>
      </c>
      <c r="I1510" s="693" t="str">
        <f t="shared" si="1414"/>
        <v>Series/Line 
(depends on
other payers)
Institutional
or 
Professional 
(depends on 
other payers)</v>
      </c>
      <c r="J1510" s="693" t="str">
        <f t="shared" si="1415"/>
        <v>1115 Demonstration Waiver, Healthy Michigan, Block Grant, PA2</v>
      </c>
      <c r="K1510" s="676" t="s">
        <v>1805</v>
      </c>
      <c r="L1510" s="676" t="s">
        <v>1781</v>
      </c>
      <c r="M1510" s="693" t="str">
        <f t="shared" si="1416"/>
        <v>Y4 - SAMHSA approved EBP for Co-occurring disorders</v>
      </c>
      <c r="N1510" s="693" t="str">
        <f t="shared" si="1417"/>
        <v xml:space="preserve">SFY 22 - HF for SUD is removed
HD - Pregnant/Parenting Women's Program
HH - Integrated Mental Health and Substance Abuse
</v>
      </c>
      <c r="O1510" s="34"/>
    </row>
    <row r="1511" spans="1:15" s="38" customFormat="1" ht="38.25" customHeight="1">
      <c r="A1511" s="858" t="s">
        <v>388</v>
      </c>
      <c r="B1511" s="919" t="s">
        <v>387</v>
      </c>
      <c r="C1511" s="674" t="s">
        <v>395</v>
      </c>
      <c r="D1511" s="860" t="s">
        <v>638</v>
      </c>
      <c r="E1511" s="674" t="s">
        <v>1707</v>
      </c>
      <c r="F1511" s="538" t="s">
        <v>132</v>
      </c>
      <c r="G1511" s="538" t="s">
        <v>691</v>
      </c>
      <c r="H1511" s="523" t="s">
        <v>1825</v>
      </c>
      <c r="I1511" s="860" t="s">
        <v>2698</v>
      </c>
      <c r="J1511" s="860" t="s">
        <v>557</v>
      </c>
      <c r="K1511" s="674" t="s">
        <v>1805</v>
      </c>
      <c r="L1511" s="861" t="s">
        <v>2500</v>
      </c>
      <c r="M1511" s="691" t="s">
        <v>1808</v>
      </c>
      <c r="N1511" s="691" t="s">
        <v>2591</v>
      </c>
      <c r="O1511" s="34"/>
    </row>
    <row r="1512" spans="1:15" s="38" customFormat="1" ht="31.5" customHeight="1">
      <c r="A1512" s="859" t="str">
        <f t="shared" ref="A1512:A1528" si="1418">A1511</f>
        <v>H0005</v>
      </c>
      <c r="B1512" s="920" t="str">
        <f t="shared" ref="B1512:B1528" si="1419">B1511</f>
        <v>Substance Abuse: Outpatient Care</v>
      </c>
      <c r="C1512" s="675" t="str">
        <f t="shared" ref="C1512:C1528" si="1420">C1511</f>
        <v>H0005: Alcohol and/or drug services; group counseling by a clinician</v>
      </c>
      <c r="D1512" s="692" t="str">
        <f t="shared" ref="D1512:D1528" si="1421">D1511</f>
        <v>H0005=Enc.
DT=2/day</v>
      </c>
      <c r="E1512" s="675" t="str">
        <f t="shared" ref="E1512:E1528" si="1422">E1511</f>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2" s="524" t="s">
        <v>577</v>
      </c>
      <c r="G1512" s="524" t="s">
        <v>692</v>
      </c>
      <c r="H1512" s="538" t="s">
        <v>1825</v>
      </c>
      <c r="I1512" s="692" t="str">
        <f t="shared" ref="I1512:I1528" si="1423">I1511</f>
        <v>Series/Line 
(depends on
other payers)
Institutional
or 
Professional 
(depends on 
other payers)</v>
      </c>
      <c r="J1512" s="692" t="str">
        <f t="shared" ref="J1512:J1528" si="1424">J1511</f>
        <v>1115 Demonstration Waiver, Healthy Michigan, Block Grant, PA2</v>
      </c>
      <c r="K1512" s="675" t="s">
        <v>1805</v>
      </c>
      <c r="L1512" s="675" t="s">
        <v>1782</v>
      </c>
      <c r="M1512" s="692" t="str">
        <f t="shared" ref="M1512:M1528" si="1425">M1511</f>
        <v>UN - Two patients served
UP - Three patients served
UQ - Four patients served
UR - Five patients served
US - Six or more patients served
Y4 - SAMHSA approved EBP for Co-occurring disorders</v>
      </c>
      <c r="N1512" s="692" t="str">
        <f t="shared" ref="N1512:N1528" si="1426">N1511</f>
        <v xml:space="preserve">SFY 22 - HF for SUD is removed
HD - Pregnant/Parenting Women's Program
HH - Integrated Mental Health and Substance Abuse
</v>
      </c>
      <c r="O1512" s="34"/>
    </row>
    <row r="1513" spans="1:15" s="38" customFormat="1" ht="16.5" customHeight="1">
      <c r="A1513" s="859" t="str">
        <f t="shared" si="1418"/>
        <v>H0005</v>
      </c>
      <c r="B1513" s="920" t="str">
        <f t="shared" si="1419"/>
        <v>Substance Abuse: Outpatient Care</v>
      </c>
      <c r="C1513" s="675" t="str">
        <f t="shared" si="1420"/>
        <v>H0005: Alcohol and/or drug services; group counseling by a clinician</v>
      </c>
      <c r="D1513" s="692" t="str">
        <f t="shared" si="1421"/>
        <v>H0005=Enc.
DT=2/day</v>
      </c>
      <c r="E1513"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3" s="524" t="s">
        <v>134</v>
      </c>
      <c r="G1513" s="524" t="s">
        <v>698</v>
      </c>
      <c r="H1513" s="524" t="s">
        <v>625</v>
      </c>
      <c r="I1513" s="692" t="str">
        <f t="shared" si="1423"/>
        <v>Series/Line 
(depends on
other payers)
Institutional
or 
Professional 
(depends on 
other payers)</v>
      </c>
      <c r="J1513" s="692" t="str">
        <f t="shared" si="1424"/>
        <v>1115 Demonstration Waiver, Healthy Michigan, Block Grant, PA2</v>
      </c>
      <c r="K1513" s="675" t="s">
        <v>1805</v>
      </c>
      <c r="L1513" s="675" t="s">
        <v>1782</v>
      </c>
      <c r="M1513" s="692" t="str">
        <f t="shared" si="1425"/>
        <v>UN - Two patients served
UP - Three patients served
UQ - Four patients served
UR - Five patients served
US - Six or more patients served
Y4 - SAMHSA approved EBP for Co-occurring disorders</v>
      </c>
      <c r="N1513" s="692" t="str">
        <f t="shared" si="1426"/>
        <v xml:space="preserve">SFY 22 - HF for SUD is removed
HD - Pregnant/Parenting Women's Program
HH - Integrated Mental Health and Substance Abuse
</v>
      </c>
      <c r="O1513" s="34"/>
    </row>
    <row r="1514" spans="1:15" s="38" customFormat="1" ht="16.5" customHeight="1">
      <c r="A1514" s="859" t="str">
        <f t="shared" si="1418"/>
        <v>H0005</v>
      </c>
      <c r="B1514" s="920" t="str">
        <f t="shared" si="1419"/>
        <v>Substance Abuse: Outpatient Care</v>
      </c>
      <c r="C1514" s="675" t="str">
        <f t="shared" si="1420"/>
        <v>H0005: Alcohol and/or drug services; group counseling by a clinician</v>
      </c>
      <c r="D1514" s="692" t="str">
        <f t="shared" si="1421"/>
        <v>H0005=Enc.
DT=2/day</v>
      </c>
      <c r="E1514"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4" s="524" t="s">
        <v>720</v>
      </c>
      <c r="G1514" s="524" t="s">
        <v>693</v>
      </c>
      <c r="H1514" s="524" t="s">
        <v>625</v>
      </c>
      <c r="I1514" s="692" t="str">
        <f t="shared" si="1423"/>
        <v>Series/Line 
(depends on
other payers)
Institutional
or 
Professional 
(depends on 
other payers)</v>
      </c>
      <c r="J1514" s="692" t="str">
        <f t="shared" si="1424"/>
        <v>1115 Demonstration Waiver, Healthy Michigan, Block Grant, PA2</v>
      </c>
      <c r="K1514" s="675" t="s">
        <v>1805</v>
      </c>
      <c r="L1514" s="675" t="s">
        <v>1782</v>
      </c>
      <c r="M1514" s="692" t="str">
        <f t="shared" si="1425"/>
        <v>UN - Two patients served
UP - Three patients served
UQ - Four patients served
UR - Five patients served
US - Six or more patients served
Y4 - SAMHSA approved EBP for Co-occurring disorders</v>
      </c>
      <c r="N1514" s="692" t="str">
        <f t="shared" si="1426"/>
        <v xml:space="preserve">SFY 22 - HF for SUD is removed
HD - Pregnant/Parenting Women's Program
HH - Integrated Mental Health and Substance Abuse
</v>
      </c>
      <c r="O1514" s="34"/>
    </row>
    <row r="1515" spans="1:15" s="38" customFormat="1" ht="39" customHeight="1">
      <c r="A1515" s="859" t="str">
        <f t="shared" si="1418"/>
        <v>H0005</v>
      </c>
      <c r="B1515" s="920" t="str">
        <f t="shared" si="1419"/>
        <v>Substance Abuse: Outpatient Care</v>
      </c>
      <c r="C1515" s="675" t="str">
        <f t="shared" si="1420"/>
        <v>H0005: Alcohol and/or drug services; group counseling by a clinician</v>
      </c>
      <c r="D1515" s="692" t="str">
        <f t="shared" si="1421"/>
        <v>H0005=Enc.
DT=2/day</v>
      </c>
      <c r="E1515"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5" s="524" t="s">
        <v>585</v>
      </c>
      <c r="G1515" s="524" t="s">
        <v>700</v>
      </c>
      <c r="H1515" s="524" t="s">
        <v>625</v>
      </c>
      <c r="I1515" s="692" t="str">
        <f t="shared" si="1423"/>
        <v>Series/Line 
(depends on
other payers)
Institutional
or 
Professional 
(depends on 
other payers)</v>
      </c>
      <c r="J1515" s="692" t="str">
        <f t="shared" si="1424"/>
        <v>1115 Demonstration Waiver, Healthy Michigan, Block Grant, PA2</v>
      </c>
      <c r="K1515" s="675" t="s">
        <v>1805</v>
      </c>
      <c r="L1515" s="675" t="s">
        <v>1782</v>
      </c>
      <c r="M1515" s="692" t="str">
        <f t="shared" si="1425"/>
        <v>UN - Two patients served
UP - Three patients served
UQ - Four patients served
UR - Five patients served
US - Six or more patients served
Y4 - SAMHSA approved EBP for Co-occurring disorders</v>
      </c>
      <c r="N1515" s="692" t="str">
        <f t="shared" si="1426"/>
        <v xml:space="preserve">SFY 22 - HF for SUD is removed
HD - Pregnant/Parenting Women's Program
HH - Integrated Mental Health and Substance Abuse
</v>
      </c>
      <c r="O1515" s="34"/>
    </row>
    <row r="1516" spans="1:15" s="38" customFormat="1" ht="39" customHeight="1">
      <c r="A1516" s="859" t="str">
        <f t="shared" si="1418"/>
        <v>H0005</v>
      </c>
      <c r="B1516" s="920" t="str">
        <f t="shared" si="1419"/>
        <v>Substance Abuse: Outpatient Care</v>
      </c>
      <c r="C1516" s="675" t="str">
        <f t="shared" si="1420"/>
        <v>H0005: Alcohol and/or drug services; group counseling by a clinician</v>
      </c>
      <c r="D1516" s="692" t="str">
        <f t="shared" si="1421"/>
        <v>H0005=Enc.
DT=2/day</v>
      </c>
      <c r="E1516"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6" s="524" t="s">
        <v>731</v>
      </c>
      <c r="G1516" s="524" t="s">
        <v>700</v>
      </c>
      <c r="H1516" s="524" t="s">
        <v>625</v>
      </c>
      <c r="I1516" s="692" t="str">
        <f t="shared" si="1423"/>
        <v>Series/Line 
(depends on
other payers)
Institutional
or 
Professional 
(depends on 
other payers)</v>
      </c>
      <c r="J1516" s="692" t="str">
        <f t="shared" si="1424"/>
        <v>1115 Demonstration Waiver, Healthy Michigan, Block Grant, PA2</v>
      </c>
      <c r="K1516" s="675" t="s">
        <v>1805</v>
      </c>
      <c r="L1516" s="675" t="s">
        <v>1782</v>
      </c>
      <c r="M1516" s="692" t="str">
        <f t="shared" si="1425"/>
        <v>UN - Two patients served
UP - Three patients served
UQ - Four patients served
UR - Five patients served
US - Six or more patients served
Y4 - SAMHSA approved EBP for Co-occurring disorders</v>
      </c>
      <c r="N1516" s="692" t="str">
        <f t="shared" si="1426"/>
        <v xml:space="preserve">SFY 22 - HF for SUD is removed
HD - Pregnant/Parenting Women's Program
HH - Integrated Mental Health and Substance Abuse
</v>
      </c>
      <c r="O1516" s="34"/>
    </row>
    <row r="1517" spans="1:15" s="38" customFormat="1" ht="39" customHeight="1">
      <c r="A1517" s="859" t="str">
        <f t="shared" si="1418"/>
        <v>H0005</v>
      </c>
      <c r="B1517" s="920" t="str">
        <f t="shared" si="1419"/>
        <v>Substance Abuse: Outpatient Care</v>
      </c>
      <c r="C1517" s="675" t="str">
        <f t="shared" si="1420"/>
        <v>H0005: Alcohol and/or drug services; group counseling by a clinician</v>
      </c>
      <c r="D1517" s="692" t="str">
        <f t="shared" si="1421"/>
        <v>H0005=Enc.
DT=2/day</v>
      </c>
      <c r="E1517"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7" s="524" t="s">
        <v>587</v>
      </c>
      <c r="G1517" s="524" t="s">
        <v>693</v>
      </c>
      <c r="H1517" s="524" t="s">
        <v>625</v>
      </c>
      <c r="I1517" s="692" t="str">
        <f t="shared" si="1423"/>
        <v>Series/Line 
(depends on
other payers)
Institutional
or 
Professional 
(depends on 
other payers)</v>
      </c>
      <c r="J1517" s="692" t="str">
        <f t="shared" si="1424"/>
        <v>1115 Demonstration Waiver, Healthy Michigan, Block Grant, PA2</v>
      </c>
      <c r="K1517" s="675" t="s">
        <v>1805</v>
      </c>
      <c r="L1517" s="675" t="s">
        <v>1782</v>
      </c>
      <c r="M1517" s="692" t="str">
        <f t="shared" si="1425"/>
        <v>UN - Two patients served
UP - Three patients served
UQ - Four patients served
UR - Five patients served
US - Six or more patients served
Y4 - SAMHSA approved EBP for Co-occurring disorders</v>
      </c>
      <c r="N1517" s="692" t="str">
        <f t="shared" si="1426"/>
        <v xml:space="preserve">SFY 22 - HF for SUD is removed
HD - Pregnant/Parenting Women's Program
HH - Integrated Mental Health and Substance Abuse
</v>
      </c>
      <c r="O1517" s="34"/>
    </row>
    <row r="1518" spans="1:15" s="38" customFormat="1" ht="39" customHeight="1">
      <c r="A1518" s="859" t="str">
        <f t="shared" si="1418"/>
        <v>H0005</v>
      </c>
      <c r="B1518" s="920" t="str">
        <f t="shared" si="1419"/>
        <v>Substance Abuse: Outpatient Care</v>
      </c>
      <c r="C1518" s="675" t="str">
        <f t="shared" si="1420"/>
        <v>H0005: Alcohol and/or drug services; group counseling by a clinician</v>
      </c>
      <c r="D1518" s="692" t="str">
        <f t="shared" si="1421"/>
        <v>H0005=Enc.
DT=2/day</v>
      </c>
      <c r="E1518"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8" s="524" t="s">
        <v>732</v>
      </c>
      <c r="G1518" s="524" t="s">
        <v>694</v>
      </c>
      <c r="H1518" s="524" t="s">
        <v>625</v>
      </c>
      <c r="I1518" s="692" t="str">
        <f t="shared" si="1423"/>
        <v>Series/Line 
(depends on
other payers)
Institutional
or 
Professional 
(depends on 
other payers)</v>
      </c>
      <c r="J1518" s="692" t="str">
        <f t="shared" si="1424"/>
        <v>1115 Demonstration Waiver, Healthy Michigan, Block Grant, PA2</v>
      </c>
      <c r="K1518" s="675" t="s">
        <v>1805</v>
      </c>
      <c r="L1518" s="675" t="s">
        <v>1782</v>
      </c>
      <c r="M1518" s="692" t="str">
        <f t="shared" si="1425"/>
        <v>UN - Two patients served
UP - Three patients served
UQ - Four patients served
UR - Five patients served
US - Six or more patients served
Y4 - SAMHSA approved EBP for Co-occurring disorders</v>
      </c>
      <c r="N1518" s="692" t="str">
        <f t="shared" si="1426"/>
        <v xml:space="preserve">SFY 22 - HF for SUD is removed
HD - Pregnant/Parenting Women's Program
HH - Integrated Mental Health and Substance Abuse
</v>
      </c>
      <c r="O1518" s="34"/>
    </row>
    <row r="1519" spans="1:15" s="38" customFormat="1" ht="16.5" customHeight="1">
      <c r="A1519" s="859" t="str">
        <f t="shared" si="1418"/>
        <v>H0005</v>
      </c>
      <c r="B1519" s="920" t="str">
        <f t="shared" si="1419"/>
        <v>Substance Abuse: Outpatient Care</v>
      </c>
      <c r="C1519" s="675" t="str">
        <f t="shared" si="1420"/>
        <v>H0005: Alcohol and/or drug services; group counseling by a clinician</v>
      </c>
      <c r="D1519" s="692" t="str">
        <f t="shared" si="1421"/>
        <v>H0005=Enc.
DT=2/day</v>
      </c>
      <c r="E1519"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9" s="524" t="s">
        <v>143</v>
      </c>
      <c r="G1519" s="524" t="s">
        <v>694</v>
      </c>
      <c r="H1519" s="524" t="s">
        <v>625</v>
      </c>
      <c r="I1519" s="692" t="str">
        <f t="shared" si="1423"/>
        <v>Series/Line 
(depends on
other payers)
Institutional
or 
Professional 
(depends on 
other payers)</v>
      </c>
      <c r="J1519" s="692" t="str">
        <f t="shared" si="1424"/>
        <v>1115 Demonstration Waiver, Healthy Michigan, Block Grant, PA2</v>
      </c>
      <c r="K1519" s="675" t="s">
        <v>1805</v>
      </c>
      <c r="L1519" s="675" t="s">
        <v>1782</v>
      </c>
      <c r="M1519" s="692" t="str">
        <f t="shared" si="1425"/>
        <v>UN - Two patients served
UP - Three patients served
UQ - Four patients served
UR - Five patients served
US - Six or more patients served
Y4 - SAMHSA approved EBP for Co-occurring disorders</v>
      </c>
      <c r="N1519" s="692" t="str">
        <f t="shared" si="1426"/>
        <v xml:space="preserve">SFY 22 - HF for SUD is removed
HD - Pregnant/Parenting Women's Program
HH - Integrated Mental Health and Substance Abuse
</v>
      </c>
      <c r="O1519" s="34"/>
    </row>
    <row r="1520" spans="1:15" s="38" customFormat="1" ht="16.5" customHeight="1">
      <c r="A1520" s="859" t="str">
        <f t="shared" si="1418"/>
        <v>H0005</v>
      </c>
      <c r="B1520" s="920" t="str">
        <f t="shared" si="1419"/>
        <v>Substance Abuse: Outpatient Care</v>
      </c>
      <c r="C1520" s="675" t="str">
        <f t="shared" si="1420"/>
        <v>H0005: Alcohol and/or drug services; group counseling by a clinician</v>
      </c>
      <c r="D1520" s="692" t="str">
        <f t="shared" si="1421"/>
        <v>H0005=Enc.
DT=2/day</v>
      </c>
      <c r="E1520"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0" s="524" t="s">
        <v>144</v>
      </c>
      <c r="G1520" s="524" t="s">
        <v>694</v>
      </c>
      <c r="H1520" s="524" t="s">
        <v>625</v>
      </c>
      <c r="I1520" s="692" t="str">
        <f t="shared" si="1423"/>
        <v>Series/Line 
(depends on
other payers)
Institutional
or 
Professional 
(depends on 
other payers)</v>
      </c>
      <c r="J1520" s="692" t="str">
        <f t="shared" si="1424"/>
        <v>1115 Demonstration Waiver, Healthy Michigan, Block Grant, PA2</v>
      </c>
      <c r="K1520" s="675" t="s">
        <v>1805</v>
      </c>
      <c r="L1520" s="675" t="s">
        <v>1782</v>
      </c>
      <c r="M1520" s="692" t="str">
        <f t="shared" si="1425"/>
        <v>UN - Two patients served
UP - Three patients served
UQ - Four patients served
UR - Five patients served
US - Six or more patients served
Y4 - SAMHSA approved EBP for Co-occurring disorders</v>
      </c>
      <c r="N1520" s="692" t="str">
        <f t="shared" si="1426"/>
        <v xml:space="preserve">SFY 22 - HF for SUD is removed
HD - Pregnant/Parenting Women's Program
HH - Integrated Mental Health and Substance Abuse
</v>
      </c>
      <c r="O1520" s="34"/>
    </row>
    <row r="1521" spans="1:15" s="38" customFormat="1" ht="16.5" customHeight="1">
      <c r="A1521" s="859" t="str">
        <f t="shared" si="1418"/>
        <v>H0005</v>
      </c>
      <c r="B1521" s="920" t="str">
        <f t="shared" si="1419"/>
        <v>Substance Abuse: Outpatient Care</v>
      </c>
      <c r="C1521" s="675" t="str">
        <f t="shared" si="1420"/>
        <v>H0005: Alcohol and/or drug services; group counseling by a clinician</v>
      </c>
      <c r="D1521" s="692" t="str">
        <f t="shared" si="1421"/>
        <v>H0005=Enc.
DT=2/day</v>
      </c>
      <c r="E1521"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1" s="524" t="s">
        <v>141</v>
      </c>
      <c r="G1521" s="524" t="s">
        <v>694</v>
      </c>
      <c r="H1521" s="524" t="s">
        <v>625</v>
      </c>
      <c r="I1521" s="692" t="str">
        <f t="shared" si="1423"/>
        <v>Series/Line 
(depends on
other payers)
Institutional
or 
Professional 
(depends on 
other payers)</v>
      </c>
      <c r="J1521" s="692" t="str">
        <f t="shared" si="1424"/>
        <v>1115 Demonstration Waiver, Healthy Michigan, Block Grant, PA2</v>
      </c>
      <c r="K1521" s="675" t="s">
        <v>1805</v>
      </c>
      <c r="L1521" s="675" t="s">
        <v>1782</v>
      </c>
      <c r="M1521" s="692" t="str">
        <f t="shared" si="1425"/>
        <v>UN - Two patients served
UP - Three patients served
UQ - Four patients served
UR - Five patients served
US - Six or more patients served
Y4 - SAMHSA approved EBP for Co-occurring disorders</v>
      </c>
      <c r="N1521" s="692" t="str">
        <f t="shared" si="1426"/>
        <v xml:space="preserve">SFY 22 - HF for SUD is removed
HD - Pregnant/Parenting Women's Program
HH - Integrated Mental Health and Substance Abuse
</v>
      </c>
      <c r="O1521" s="34"/>
    </row>
    <row r="1522" spans="1:15" s="38" customFormat="1" ht="27.75" customHeight="1">
      <c r="A1522" s="859" t="str">
        <f t="shared" si="1418"/>
        <v>H0005</v>
      </c>
      <c r="B1522" s="920" t="str">
        <f t="shared" si="1419"/>
        <v>Substance Abuse: Outpatient Care</v>
      </c>
      <c r="C1522" s="675" t="str">
        <f t="shared" si="1420"/>
        <v>H0005: Alcohol and/or drug services; group counseling by a clinician</v>
      </c>
      <c r="D1522" s="692" t="str">
        <f t="shared" si="1421"/>
        <v>H0005=Enc.
DT=2/day</v>
      </c>
      <c r="E1522"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2" s="524" t="s">
        <v>597</v>
      </c>
      <c r="G1522" s="524" t="s">
        <v>694</v>
      </c>
      <c r="H1522" s="524" t="s">
        <v>625</v>
      </c>
      <c r="I1522" s="692" t="str">
        <f t="shared" si="1423"/>
        <v>Series/Line 
(depends on
other payers)
Institutional
or 
Professional 
(depends on 
other payers)</v>
      </c>
      <c r="J1522" s="692" t="str">
        <f t="shared" si="1424"/>
        <v>1115 Demonstration Waiver, Healthy Michigan, Block Grant, PA2</v>
      </c>
      <c r="K1522" s="675" t="s">
        <v>1805</v>
      </c>
      <c r="L1522" s="675" t="s">
        <v>1782</v>
      </c>
      <c r="M1522" s="692" t="str">
        <f t="shared" si="1425"/>
        <v>UN - Two patients served
UP - Three patients served
UQ - Four patients served
UR - Five patients served
US - Six or more patients served
Y4 - SAMHSA approved EBP for Co-occurring disorders</v>
      </c>
      <c r="N1522" s="692" t="str">
        <f t="shared" si="1426"/>
        <v xml:space="preserve">SFY 22 - HF for SUD is removed
HD - Pregnant/Parenting Women's Program
HH - Integrated Mental Health and Substance Abuse
</v>
      </c>
      <c r="O1522" s="34"/>
    </row>
    <row r="1523" spans="1:15" s="38" customFormat="1" ht="16.5" customHeight="1">
      <c r="A1523" s="859" t="str">
        <f t="shared" si="1418"/>
        <v>H0005</v>
      </c>
      <c r="B1523" s="920" t="str">
        <f t="shared" si="1419"/>
        <v>Substance Abuse: Outpatient Care</v>
      </c>
      <c r="C1523" s="675" t="str">
        <f t="shared" si="1420"/>
        <v>H0005: Alcohol and/or drug services; group counseling by a clinician</v>
      </c>
      <c r="D1523" s="692" t="str">
        <f t="shared" si="1421"/>
        <v>H0005=Enc.
DT=2/day</v>
      </c>
      <c r="E1523"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3" s="524" t="s">
        <v>134</v>
      </c>
      <c r="G1523" s="524" t="s">
        <v>695</v>
      </c>
      <c r="H1523" s="524" t="s">
        <v>625</v>
      </c>
      <c r="I1523" s="692" t="str">
        <f t="shared" si="1423"/>
        <v>Series/Line 
(depends on
other payers)
Institutional
or 
Professional 
(depends on 
other payers)</v>
      </c>
      <c r="J1523" s="692" t="str">
        <f t="shared" si="1424"/>
        <v>1115 Demonstration Waiver, Healthy Michigan, Block Grant, PA2</v>
      </c>
      <c r="K1523" s="675" t="s">
        <v>1805</v>
      </c>
      <c r="L1523" s="675" t="s">
        <v>1782</v>
      </c>
      <c r="M1523" s="692" t="str">
        <f t="shared" si="1425"/>
        <v>UN - Two patients served
UP - Three patients served
UQ - Four patients served
UR - Five patients served
US - Six or more patients served
Y4 - SAMHSA approved EBP for Co-occurring disorders</v>
      </c>
      <c r="N1523" s="692" t="str">
        <f t="shared" si="1426"/>
        <v xml:space="preserve">SFY 22 - HF for SUD is removed
HD - Pregnant/Parenting Women's Program
HH - Integrated Mental Health and Substance Abuse
</v>
      </c>
      <c r="O1523" s="34"/>
    </row>
    <row r="1524" spans="1:15" s="38" customFormat="1" ht="27" customHeight="1">
      <c r="A1524" s="859" t="str">
        <f t="shared" si="1418"/>
        <v>H0005</v>
      </c>
      <c r="B1524" s="920" t="str">
        <f t="shared" si="1419"/>
        <v>Substance Abuse: Outpatient Care</v>
      </c>
      <c r="C1524" s="675" t="str">
        <f t="shared" si="1420"/>
        <v>H0005: Alcohol and/or drug services; group counseling by a clinician</v>
      </c>
      <c r="D1524" s="692" t="str">
        <f t="shared" si="1421"/>
        <v>H0005=Enc.
DT=2/day</v>
      </c>
      <c r="E1524"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4" s="524" t="s">
        <v>138</v>
      </c>
      <c r="G1524" s="524" t="s">
        <v>703</v>
      </c>
      <c r="H1524" s="524" t="s">
        <v>1825</v>
      </c>
      <c r="I1524" s="692" t="str">
        <f t="shared" si="1423"/>
        <v>Series/Line 
(depends on
other payers)
Institutional
or 
Professional 
(depends on 
other payers)</v>
      </c>
      <c r="J1524" s="692" t="str">
        <f t="shared" si="1424"/>
        <v>1115 Demonstration Waiver, Healthy Michigan, Block Grant, PA2</v>
      </c>
      <c r="K1524" s="675" t="s">
        <v>1805</v>
      </c>
      <c r="L1524" s="675" t="s">
        <v>1782</v>
      </c>
      <c r="M1524" s="692" t="str">
        <f t="shared" si="1425"/>
        <v>UN - Two patients served
UP - Three patients served
UQ - Four patients served
UR - Five patients served
US - Six or more patients served
Y4 - SAMHSA approved EBP for Co-occurring disorders</v>
      </c>
      <c r="N1524" s="692" t="str">
        <f t="shared" si="1426"/>
        <v xml:space="preserve">SFY 22 - HF for SUD is removed
HD - Pregnant/Parenting Women's Program
HH - Integrated Mental Health and Substance Abuse
</v>
      </c>
      <c r="O1524" s="34"/>
    </row>
    <row r="1525" spans="1:15" s="38" customFormat="1" ht="15.75" customHeight="1">
      <c r="A1525" s="859" t="str">
        <f t="shared" si="1418"/>
        <v>H0005</v>
      </c>
      <c r="B1525" s="920" t="str">
        <f t="shared" si="1419"/>
        <v>Substance Abuse: Outpatient Care</v>
      </c>
      <c r="C1525" s="675" t="str">
        <f t="shared" si="1420"/>
        <v>H0005: Alcohol and/or drug services; group counseling by a clinician</v>
      </c>
      <c r="D1525" s="692" t="str">
        <f t="shared" si="1421"/>
        <v>H0005=Enc.
DT=2/day</v>
      </c>
      <c r="E1525"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5" s="524" t="s">
        <v>149</v>
      </c>
      <c r="G1525" s="524" t="s">
        <v>703</v>
      </c>
      <c r="H1525" s="524" t="s">
        <v>1825</v>
      </c>
      <c r="I1525" s="692" t="str">
        <f t="shared" si="1423"/>
        <v>Series/Line 
(depends on
other payers)
Institutional
or 
Professional 
(depends on 
other payers)</v>
      </c>
      <c r="J1525" s="692" t="str">
        <f t="shared" si="1424"/>
        <v>1115 Demonstration Waiver, Healthy Michigan, Block Grant, PA2</v>
      </c>
      <c r="K1525" s="675" t="s">
        <v>1805</v>
      </c>
      <c r="L1525" s="675" t="s">
        <v>1782</v>
      </c>
      <c r="M1525" s="692" t="str">
        <f t="shared" si="1425"/>
        <v>UN - Two patients served
UP - Three patients served
UQ - Four patients served
UR - Five patients served
US - Six or more patients served
Y4 - SAMHSA approved EBP for Co-occurring disorders</v>
      </c>
      <c r="N1525" s="692" t="str">
        <f t="shared" si="1426"/>
        <v xml:space="preserve">SFY 22 - HF for SUD is removed
HD - Pregnant/Parenting Women's Program
HH - Integrated Mental Health and Substance Abuse
</v>
      </c>
      <c r="O1525" s="34"/>
    </row>
    <row r="1526" spans="1:15" s="38" customFormat="1" ht="16.5" customHeight="1">
      <c r="A1526" s="859" t="str">
        <f t="shared" si="1418"/>
        <v>H0005</v>
      </c>
      <c r="B1526" s="920" t="str">
        <f t="shared" si="1419"/>
        <v>Substance Abuse: Outpatient Care</v>
      </c>
      <c r="C1526" s="675" t="str">
        <f t="shared" si="1420"/>
        <v>H0005: Alcohol and/or drug services; group counseling by a clinician</v>
      </c>
      <c r="D1526" s="692" t="str">
        <f t="shared" si="1421"/>
        <v>H0005=Enc.
DT=2/day</v>
      </c>
      <c r="E1526"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6" s="524" t="s">
        <v>140</v>
      </c>
      <c r="G1526" s="524" t="s">
        <v>703</v>
      </c>
      <c r="H1526" s="524" t="s">
        <v>1825</v>
      </c>
      <c r="I1526" s="692" t="str">
        <f t="shared" si="1423"/>
        <v>Series/Line 
(depends on
other payers)
Institutional
or 
Professional 
(depends on 
other payers)</v>
      </c>
      <c r="J1526" s="692" t="str">
        <f t="shared" si="1424"/>
        <v>1115 Demonstration Waiver, Healthy Michigan, Block Grant, PA2</v>
      </c>
      <c r="K1526" s="675" t="s">
        <v>1805</v>
      </c>
      <c r="L1526" s="675" t="s">
        <v>1782</v>
      </c>
      <c r="M1526" s="692" t="str">
        <f t="shared" si="1425"/>
        <v>UN - Two patients served
UP - Three patients served
UQ - Four patients served
UR - Five patients served
US - Six or more patients served
Y4 - SAMHSA approved EBP for Co-occurring disorders</v>
      </c>
      <c r="N1526" s="692" t="str">
        <f t="shared" si="1426"/>
        <v xml:space="preserve">SFY 22 - HF for SUD is removed
HD - Pregnant/Parenting Women's Program
HH - Integrated Mental Health and Substance Abuse
</v>
      </c>
      <c r="O1526" s="34"/>
    </row>
    <row r="1527" spans="1:15" s="38" customFormat="1" ht="16.5" customHeight="1">
      <c r="A1527" s="859" t="str">
        <f t="shared" si="1418"/>
        <v>H0005</v>
      </c>
      <c r="B1527" s="920" t="str">
        <f t="shared" si="1419"/>
        <v>Substance Abuse: Outpatient Care</v>
      </c>
      <c r="C1527" s="675" t="str">
        <f t="shared" si="1420"/>
        <v>H0005: Alcohol and/or drug services; group counseling by a clinician</v>
      </c>
      <c r="D1527" s="692" t="str">
        <f t="shared" si="1421"/>
        <v>H0005=Enc.
DT=2/day</v>
      </c>
      <c r="E1527"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7" s="524" t="s">
        <v>617</v>
      </c>
      <c r="G1527" s="524" t="s">
        <v>696</v>
      </c>
      <c r="H1527" s="524" t="s">
        <v>1825</v>
      </c>
      <c r="I1527" s="692" t="str">
        <f t="shared" si="1423"/>
        <v>Series/Line 
(depends on
other payers)
Institutional
or 
Professional 
(depends on 
other payers)</v>
      </c>
      <c r="J1527" s="692" t="str">
        <f t="shared" si="1424"/>
        <v>1115 Demonstration Waiver, Healthy Michigan, Block Grant, PA2</v>
      </c>
      <c r="K1527" s="675" t="s">
        <v>1805</v>
      </c>
      <c r="L1527" s="675" t="s">
        <v>1782</v>
      </c>
      <c r="M1527" s="692" t="str">
        <f t="shared" si="1425"/>
        <v>UN - Two patients served
UP - Three patients served
UQ - Four patients served
UR - Five patients served
US - Six or more patients served
Y4 - SAMHSA approved EBP for Co-occurring disorders</v>
      </c>
      <c r="N1527" s="692" t="str">
        <f t="shared" si="1426"/>
        <v xml:space="preserve">SFY 22 - HF for SUD is removed
HD - Pregnant/Parenting Women's Program
HH - Integrated Mental Health and Substance Abuse
</v>
      </c>
      <c r="O1527" s="34"/>
    </row>
    <row r="1528" spans="1:15" s="38" customFormat="1" ht="16.5" customHeight="1" thickBot="1">
      <c r="A1528" s="859" t="str">
        <f t="shared" si="1418"/>
        <v>H0005</v>
      </c>
      <c r="B1528" s="920" t="str">
        <f t="shared" si="1419"/>
        <v>Substance Abuse: Outpatient Care</v>
      </c>
      <c r="C1528" s="675" t="str">
        <f t="shared" si="1420"/>
        <v>H0005: Alcohol and/or drug services; group counseling by a clinician</v>
      </c>
      <c r="D1528" s="692" t="str">
        <f t="shared" si="1421"/>
        <v>H0005=Enc.
DT=2/day</v>
      </c>
      <c r="E1528" s="675" t="str">
        <f t="shared" si="1422"/>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8" s="525" t="s">
        <v>730</v>
      </c>
      <c r="G1528" s="525" t="s">
        <v>699</v>
      </c>
      <c r="H1528" s="538" t="s">
        <v>1825</v>
      </c>
      <c r="I1528" s="692" t="str">
        <f t="shared" si="1423"/>
        <v>Series/Line 
(depends on
other payers)
Institutional
or 
Professional 
(depends on 
other payers)</v>
      </c>
      <c r="J1528" s="692" t="str">
        <f t="shared" si="1424"/>
        <v>1115 Demonstration Waiver, Healthy Michigan, Block Grant, PA2</v>
      </c>
      <c r="K1528" s="675" t="s">
        <v>1805</v>
      </c>
      <c r="L1528" s="675" t="s">
        <v>1782</v>
      </c>
      <c r="M1528" s="692" t="str">
        <f t="shared" si="1425"/>
        <v>UN - Two patients served
UP - Three patients served
UQ - Four patients served
UR - Five patients served
US - Six or more patients served
Y4 - SAMHSA approved EBP for Co-occurring disorders</v>
      </c>
      <c r="N1528" s="692" t="str">
        <f t="shared" si="1426"/>
        <v xml:space="preserve">SFY 22 - HF for SUD is removed
HD - Pregnant/Parenting Women's Program
HH - Integrated Mental Health and Substance Abuse
</v>
      </c>
      <c r="O1528" s="34"/>
    </row>
    <row r="1529" spans="1:15" s="38" customFormat="1" ht="16.5" customHeight="1">
      <c r="A1529" s="917" t="s">
        <v>1064</v>
      </c>
      <c r="B1529" s="804" t="s">
        <v>1065</v>
      </c>
      <c r="C1529" s="678" t="s">
        <v>1066</v>
      </c>
      <c r="D1529" s="785" t="s">
        <v>58</v>
      </c>
      <c r="E1529" s="680" t="s">
        <v>2586</v>
      </c>
      <c r="F1529" s="523" t="s">
        <v>132</v>
      </c>
      <c r="G1529" s="523" t="s">
        <v>691</v>
      </c>
      <c r="H1529" s="523" t="s">
        <v>684</v>
      </c>
      <c r="I1529" s="778" t="s">
        <v>148</v>
      </c>
      <c r="J1529" s="1128" t="s">
        <v>1067</v>
      </c>
      <c r="K1529" s="672" t="s">
        <v>1806</v>
      </c>
      <c r="L1529" s="672" t="s">
        <v>1068</v>
      </c>
      <c r="M1529" s="1131" t="s">
        <v>1215</v>
      </c>
      <c r="N1529" s="688" t="s">
        <v>2588</v>
      </c>
      <c r="O1529" s="34"/>
    </row>
    <row r="1530" spans="1:15" s="38" customFormat="1" ht="16.5" customHeight="1">
      <c r="A1530" s="918" t="str">
        <f t="shared" ref="A1530:E1531" si="1427">A1528</f>
        <v>H0005</v>
      </c>
      <c r="B1530" s="805" t="str">
        <f t="shared" si="1427"/>
        <v>Substance Abuse: Outpatient Care</v>
      </c>
      <c r="C1530" s="679" t="str">
        <f t="shared" si="1427"/>
        <v>H0005: Alcohol and/or drug services; group counseling by a clinician</v>
      </c>
      <c r="D1530" s="780" t="str">
        <f t="shared" si="1427"/>
        <v>H0005=Enc.
DT=2/day</v>
      </c>
      <c r="E1530" s="1127" t="str">
        <f t="shared" si="1427"/>
        <v>Provider agency licensed and accredited as substance abuse treatment program
For all "H" and "T" HCPCS Codes: Clinical service provided by Substance Abuse Treatment Specialist (SATS) or Substance Abuse Treatment Practitioner (SATP) when working under the supervision of a SATS.</v>
      </c>
      <c r="F1530" s="487" t="s">
        <v>577</v>
      </c>
      <c r="G1530" s="487" t="s">
        <v>692</v>
      </c>
      <c r="H1530" s="487" t="s">
        <v>684</v>
      </c>
      <c r="I1530" s="711" t="str">
        <f>I1528</f>
        <v>Series/Line 
(depends on
other payers)
Institutional
or 
Professional 
(depends on 
other payers)</v>
      </c>
      <c r="J1530" s="1129" t="str">
        <f>J1528</f>
        <v>1115 Demonstration Waiver, Healthy Michigan, Block Grant, PA2</v>
      </c>
      <c r="K1530" s="673" t="s">
        <v>1806</v>
      </c>
      <c r="L1530" s="673" t="s">
        <v>1068</v>
      </c>
      <c r="M1530" s="1132" t="str">
        <f>M1528</f>
        <v>UN - Two patients served
UP - Three patients served
UQ - Four patients served
UR - Five patients served
US - Six or more patients served
Y4 - SAMHSA approved EBP for Co-occurring disorders</v>
      </c>
      <c r="N1530" s="689" t="str">
        <f>N1528</f>
        <v xml:space="preserve">SFY 22 - HF for SUD is removed
HD - Pregnant/Parenting Women's Program
HH - Integrated Mental Health and Substance Abuse
</v>
      </c>
      <c r="O1530" s="34"/>
    </row>
    <row r="1531" spans="1:15" s="38" customFormat="1" ht="16.5" customHeight="1">
      <c r="A1531" s="918" t="str">
        <f t="shared" si="1427"/>
        <v>H0006</v>
      </c>
      <c r="B1531" s="805" t="str">
        <f t="shared" si="1427"/>
        <v>Substance Use Disorder: Case Management</v>
      </c>
      <c r="C1531" s="679" t="str">
        <f t="shared" si="1427"/>
        <v>Services provided to link clients to other essential medical, educational, social and/or other services.</v>
      </c>
      <c r="D1531" s="780" t="str">
        <f t="shared" si="1427"/>
        <v>Encounter</v>
      </c>
      <c r="E1531" s="679" t="str">
        <f t="shared" si="1427"/>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31" s="538" t="s">
        <v>140</v>
      </c>
      <c r="G1531" s="524" t="s">
        <v>703</v>
      </c>
      <c r="H1531" s="538" t="s">
        <v>684</v>
      </c>
      <c r="I1531" s="711" t="str">
        <f>I1529</f>
        <v>Line
Professional</v>
      </c>
      <c r="J1531" s="1129" t="str">
        <f>J1529</f>
        <v>Block Grant, PA2</v>
      </c>
      <c r="K1531" s="673" t="s">
        <v>1806</v>
      </c>
      <c r="L1531" s="673" t="s">
        <v>1068</v>
      </c>
      <c r="M1531" s="711" t="str">
        <f>M1529</f>
        <v>Y4 - SAMHSA approved EBP for Co-occurring disorders</v>
      </c>
      <c r="N1531" s="711" t="str">
        <f>N1529</f>
        <v>SFY 22 - HF for SUD is removed
HD - Pregnant/Parenting Women's Program
HH - Integrated Mental Health and Substance Abuse</v>
      </c>
      <c r="O1531" s="34"/>
    </row>
    <row r="1532" spans="1:15" s="38" customFormat="1" ht="16.5" customHeight="1">
      <c r="A1532" s="918" t="str">
        <f t="shared" ref="A1532:A1545" si="1428">A1531</f>
        <v>H0006</v>
      </c>
      <c r="B1532" s="805" t="str">
        <f t="shared" ref="B1532:B1545" si="1429">B1531</f>
        <v>Substance Use Disorder: Case Management</v>
      </c>
      <c r="C1532" s="679" t="str">
        <f t="shared" ref="C1532:C1545" si="1430">C1531</f>
        <v>Services provided to link clients to other essential medical, educational, social and/or other services.</v>
      </c>
      <c r="D1532" s="780" t="str">
        <f t="shared" ref="D1532:D1545" si="1431">D1531</f>
        <v>Encounter</v>
      </c>
      <c r="E1532" s="679" t="str">
        <f t="shared" ref="E1532:E1545" si="1432">E1531</f>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32" s="538" t="s">
        <v>665</v>
      </c>
      <c r="G1532" s="524" t="s">
        <v>703</v>
      </c>
      <c r="H1532" s="524" t="s">
        <v>684</v>
      </c>
      <c r="I1532" s="711" t="str">
        <f t="shared" ref="I1532:I1545" si="1433">I1531</f>
        <v>Line
Professional</v>
      </c>
      <c r="J1532" s="1129" t="str">
        <f t="shared" ref="J1532:J1545" si="1434">J1531</f>
        <v>Block Grant, PA2</v>
      </c>
      <c r="K1532" s="673" t="s">
        <v>1806</v>
      </c>
      <c r="L1532" s="673" t="s">
        <v>1068</v>
      </c>
      <c r="M1532" s="711" t="str">
        <f t="shared" ref="M1532:M1545" si="1435">M1531</f>
        <v>Y4 - SAMHSA approved EBP for Co-occurring disorders</v>
      </c>
      <c r="N1532" s="711" t="str">
        <f t="shared" ref="N1532:N1545" si="1436">N1531</f>
        <v>SFY 22 - HF for SUD is removed
HD - Pregnant/Parenting Women's Program
HH - Integrated Mental Health and Substance Abuse</v>
      </c>
      <c r="O1532" s="34"/>
    </row>
    <row r="1533" spans="1:15" s="38" customFormat="1" ht="16.5" customHeight="1">
      <c r="A1533" s="918" t="str">
        <f t="shared" si="1428"/>
        <v>H0006</v>
      </c>
      <c r="B1533" s="805" t="str">
        <f t="shared" si="1429"/>
        <v>Substance Use Disorder: Case Management</v>
      </c>
      <c r="C1533" s="679" t="str">
        <f t="shared" si="1430"/>
        <v>Services provided to link clients to other essential medical, educational, social and/or other services.</v>
      </c>
      <c r="D1533" s="780" t="str">
        <f t="shared" si="1431"/>
        <v>Encounter</v>
      </c>
      <c r="E1533"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33" s="538" t="s">
        <v>149</v>
      </c>
      <c r="G1533" s="524" t="s">
        <v>703</v>
      </c>
      <c r="H1533" s="524" t="s">
        <v>684</v>
      </c>
      <c r="I1533" s="711" t="str">
        <f t="shared" si="1433"/>
        <v>Line
Professional</v>
      </c>
      <c r="J1533" s="1129" t="str">
        <f t="shared" si="1434"/>
        <v>Block Grant, PA2</v>
      </c>
      <c r="K1533" s="673" t="s">
        <v>1806</v>
      </c>
      <c r="L1533" s="673" t="s">
        <v>1068</v>
      </c>
      <c r="M1533" s="711" t="str">
        <f t="shared" si="1435"/>
        <v>Y4 - SAMHSA approved EBP for Co-occurring disorders</v>
      </c>
      <c r="N1533" s="711" t="str">
        <f t="shared" si="1436"/>
        <v>SFY 22 - HF for SUD is removed
HD - Pregnant/Parenting Women's Program
HH - Integrated Mental Health and Substance Abuse</v>
      </c>
      <c r="O1533" s="34"/>
    </row>
    <row r="1534" spans="1:15" s="38" customFormat="1" ht="16.5" customHeight="1">
      <c r="A1534" s="918" t="str">
        <f t="shared" si="1428"/>
        <v>H0006</v>
      </c>
      <c r="B1534" s="805" t="str">
        <f t="shared" si="1429"/>
        <v>Substance Use Disorder: Case Management</v>
      </c>
      <c r="C1534" s="679" t="str">
        <f t="shared" si="1430"/>
        <v>Services provided to link clients to other essential medical, educational, social and/or other services.</v>
      </c>
      <c r="D1534" s="780" t="str">
        <f t="shared" si="1431"/>
        <v>Encounter</v>
      </c>
      <c r="E1534"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34" s="538" t="s">
        <v>617</v>
      </c>
      <c r="G1534" s="524" t="s">
        <v>696</v>
      </c>
      <c r="H1534" s="524" t="s">
        <v>684</v>
      </c>
      <c r="I1534" s="711" t="str">
        <f t="shared" si="1433"/>
        <v>Line
Professional</v>
      </c>
      <c r="J1534" s="1129" t="str">
        <f t="shared" si="1434"/>
        <v>Block Grant, PA2</v>
      </c>
      <c r="K1534" s="673" t="s">
        <v>1806</v>
      </c>
      <c r="L1534" s="673" t="s">
        <v>1068</v>
      </c>
      <c r="M1534" s="711" t="str">
        <f t="shared" si="1435"/>
        <v>Y4 - SAMHSA approved EBP for Co-occurring disorders</v>
      </c>
      <c r="N1534" s="711" t="str">
        <f t="shared" si="1436"/>
        <v>SFY 22 - HF for SUD is removed
HD - Pregnant/Parenting Women's Program
HH - Integrated Mental Health and Substance Abuse</v>
      </c>
      <c r="O1534" s="34"/>
    </row>
    <row r="1535" spans="1:15" s="38" customFormat="1" ht="16.5" customHeight="1">
      <c r="A1535" s="918" t="str">
        <f t="shared" si="1428"/>
        <v>H0006</v>
      </c>
      <c r="B1535" s="805" t="str">
        <f t="shared" si="1429"/>
        <v>Substance Use Disorder: Case Management</v>
      </c>
      <c r="C1535" s="679" t="str">
        <f t="shared" si="1430"/>
        <v>Services provided to link clients to other essential medical, educational, social and/or other services.</v>
      </c>
      <c r="D1535" s="780" t="str">
        <f t="shared" si="1431"/>
        <v>Encounter</v>
      </c>
      <c r="E1535"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35" s="538" t="s">
        <v>730</v>
      </c>
      <c r="G1535" s="524" t="s">
        <v>1070</v>
      </c>
      <c r="H1535" s="524" t="s">
        <v>684</v>
      </c>
      <c r="I1535" s="711" t="str">
        <f t="shared" si="1433"/>
        <v>Line
Professional</v>
      </c>
      <c r="J1535" s="1129" t="str">
        <f t="shared" si="1434"/>
        <v>Block Grant, PA2</v>
      </c>
      <c r="K1535" s="673" t="s">
        <v>1806</v>
      </c>
      <c r="L1535" s="673" t="s">
        <v>1068</v>
      </c>
      <c r="M1535" s="711" t="str">
        <f t="shared" si="1435"/>
        <v>Y4 - SAMHSA approved EBP for Co-occurring disorders</v>
      </c>
      <c r="N1535" s="711" t="str">
        <f t="shared" si="1436"/>
        <v>SFY 22 - HF for SUD is removed
HD - Pregnant/Parenting Women's Program
HH - Integrated Mental Health and Substance Abuse</v>
      </c>
      <c r="O1535" s="34"/>
    </row>
    <row r="1536" spans="1:15" s="38" customFormat="1" ht="16.5" customHeight="1">
      <c r="A1536" s="918" t="str">
        <f t="shared" si="1428"/>
        <v>H0006</v>
      </c>
      <c r="B1536" s="805" t="str">
        <f t="shared" si="1429"/>
        <v>Substance Use Disorder: Case Management</v>
      </c>
      <c r="C1536" s="679" t="str">
        <f t="shared" si="1430"/>
        <v>Services provided to link clients to other essential medical, educational, social and/or other services.</v>
      </c>
      <c r="D1536" s="780" t="str">
        <f t="shared" si="1431"/>
        <v>Encounter</v>
      </c>
      <c r="E1536"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36" s="538" t="s">
        <v>134</v>
      </c>
      <c r="G1536" s="524" t="s">
        <v>698</v>
      </c>
      <c r="H1536" s="524" t="s">
        <v>684</v>
      </c>
      <c r="I1536" s="711" t="str">
        <f t="shared" si="1433"/>
        <v>Line
Professional</v>
      </c>
      <c r="J1536" s="1129" t="str">
        <f t="shared" si="1434"/>
        <v>Block Grant, PA2</v>
      </c>
      <c r="K1536" s="673" t="s">
        <v>1806</v>
      </c>
      <c r="L1536" s="673" t="s">
        <v>1068</v>
      </c>
      <c r="M1536" s="711" t="str">
        <f t="shared" si="1435"/>
        <v>Y4 - SAMHSA approved EBP for Co-occurring disorders</v>
      </c>
      <c r="N1536" s="711" t="str">
        <f t="shared" si="1436"/>
        <v>SFY 22 - HF for SUD is removed
HD - Pregnant/Parenting Women's Program
HH - Integrated Mental Health and Substance Abuse</v>
      </c>
      <c r="O1536" s="34"/>
    </row>
    <row r="1537" spans="1:15" s="38" customFormat="1" ht="16.5" customHeight="1">
      <c r="A1537" s="918" t="str">
        <f t="shared" si="1428"/>
        <v>H0006</v>
      </c>
      <c r="B1537" s="805" t="str">
        <f t="shared" si="1429"/>
        <v>Substance Use Disorder: Case Management</v>
      </c>
      <c r="C1537" s="679" t="str">
        <f t="shared" si="1430"/>
        <v>Services provided to link clients to other essential medical, educational, social and/or other services.</v>
      </c>
      <c r="D1537" s="780" t="str">
        <f t="shared" si="1431"/>
        <v>Encounter</v>
      </c>
      <c r="E1537"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37" s="524" t="s">
        <v>143</v>
      </c>
      <c r="G1537" s="524" t="s">
        <v>694</v>
      </c>
      <c r="H1537" s="524" t="s">
        <v>684</v>
      </c>
      <c r="I1537" s="711" t="str">
        <f t="shared" si="1433"/>
        <v>Line
Professional</v>
      </c>
      <c r="J1537" s="1129" t="str">
        <f t="shared" si="1434"/>
        <v>Block Grant, PA2</v>
      </c>
      <c r="K1537" s="673" t="s">
        <v>1806</v>
      </c>
      <c r="L1537" s="673" t="s">
        <v>1068</v>
      </c>
      <c r="M1537" s="711" t="str">
        <f t="shared" si="1435"/>
        <v>Y4 - SAMHSA approved EBP for Co-occurring disorders</v>
      </c>
      <c r="N1537" s="711" t="str">
        <f t="shared" si="1436"/>
        <v>SFY 22 - HF for SUD is removed
HD - Pregnant/Parenting Women's Program
HH - Integrated Mental Health and Substance Abuse</v>
      </c>
      <c r="O1537" s="34"/>
    </row>
    <row r="1538" spans="1:15" s="38" customFormat="1" ht="16.5" customHeight="1">
      <c r="A1538" s="918" t="str">
        <f t="shared" si="1428"/>
        <v>H0006</v>
      </c>
      <c r="B1538" s="805" t="str">
        <f t="shared" si="1429"/>
        <v>Substance Use Disorder: Case Management</v>
      </c>
      <c r="C1538" s="679" t="str">
        <f t="shared" si="1430"/>
        <v>Services provided to link clients to other essential medical, educational, social and/or other services.</v>
      </c>
      <c r="D1538" s="780" t="str">
        <f t="shared" si="1431"/>
        <v>Encounter</v>
      </c>
      <c r="E1538"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38" s="524" t="s">
        <v>144</v>
      </c>
      <c r="G1538" s="524" t="s">
        <v>694</v>
      </c>
      <c r="H1538" s="524" t="s">
        <v>684</v>
      </c>
      <c r="I1538" s="711" t="str">
        <f t="shared" si="1433"/>
        <v>Line
Professional</v>
      </c>
      <c r="J1538" s="1129" t="str">
        <f t="shared" si="1434"/>
        <v>Block Grant, PA2</v>
      </c>
      <c r="K1538" s="673" t="s">
        <v>1806</v>
      </c>
      <c r="L1538" s="673" t="s">
        <v>1068</v>
      </c>
      <c r="M1538" s="711" t="str">
        <f t="shared" si="1435"/>
        <v>Y4 - SAMHSA approved EBP for Co-occurring disorders</v>
      </c>
      <c r="N1538" s="711" t="str">
        <f t="shared" si="1436"/>
        <v>SFY 22 - HF for SUD is removed
HD - Pregnant/Parenting Women's Program
HH - Integrated Mental Health and Substance Abuse</v>
      </c>
      <c r="O1538" s="34"/>
    </row>
    <row r="1539" spans="1:15" s="38" customFormat="1" ht="16.5" customHeight="1">
      <c r="A1539" s="918" t="str">
        <f t="shared" si="1428"/>
        <v>H0006</v>
      </c>
      <c r="B1539" s="805" t="str">
        <f t="shared" si="1429"/>
        <v>Substance Use Disorder: Case Management</v>
      </c>
      <c r="C1539" s="679" t="str">
        <f t="shared" si="1430"/>
        <v>Services provided to link clients to other essential medical, educational, social and/or other services.</v>
      </c>
      <c r="D1539" s="780" t="str">
        <f t="shared" si="1431"/>
        <v>Encounter</v>
      </c>
      <c r="E1539"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39" s="524" t="s">
        <v>141</v>
      </c>
      <c r="G1539" s="524" t="s">
        <v>694</v>
      </c>
      <c r="H1539" s="524" t="s">
        <v>684</v>
      </c>
      <c r="I1539" s="711" t="str">
        <f t="shared" si="1433"/>
        <v>Line
Professional</v>
      </c>
      <c r="J1539" s="1129" t="str">
        <f t="shared" si="1434"/>
        <v>Block Grant, PA2</v>
      </c>
      <c r="K1539" s="673" t="s">
        <v>1806</v>
      </c>
      <c r="L1539" s="673" t="s">
        <v>1068</v>
      </c>
      <c r="M1539" s="711" t="str">
        <f t="shared" si="1435"/>
        <v>Y4 - SAMHSA approved EBP for Co-occurring disorders</v>
      </c>
      <c r="N1539" s="711" t="str">
        <f t="shared" si="1436"/>
        <v>SFY 22 - HF for SUD is removed
HD - Pregnant/Parenting Women's Program
HH - Integrated Mental Health and Substance Abuse</v>
      </c>
      <c r="O1539" s="34"/>
    </row>
    <row r="1540" spans="1:15" s="38" customFormat="1" ht="16.5" customHeight="1">
      <c r="A1540" s="918" t="str">
        <f t="shared" si="1428"/>
        <v>H0006</v>
      </c>
      <c r="B1540" s="805" t="str">
        <f t="shared" si="1429"/>
        <v>Substance Use Disorder: Case Management</v>
      </c>
      <c r="C1540" s="679" t="str">
        <f t="shared" si="1430"/>
        <v>Services provided to link clients to other essential medical, educational, social and/or other services.</v>
      </c>
      <c r="D1540" s="780" t="str">
        <f t="shared" si="1431"/>
        <v>Encounter</v>
      </c>
      <c r="E1540"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40" s="524" t="s">
        <v>720</v>
      </c>
      <c r="G1540" s="524" t="s">
        <v>693</v>
      </c>
      <c r="H1540" s="524" t="s">
        <v>684</v>
      </c>
      <c r="I1540" s="711" t="str">
        <f t="shared" si="1433"/>
        <v>Line
Professional</v>
      </c>
      <c r="J1540" s="1129" t="str">
        <f t="shared" si="1434"/>
        <v>Block Grant, PA2</v>
      </c>
      <c r="K1540" s="673" t="s">
        <v>1806</v>
      </c>
      <c r="L1540" s="673" t="s">
        <v>1068</v>
      </c>
      <c r="M1540" s="711" t="str">
        <f t="shared" si="1435"/>
        <v>Y4 - SAMHSA approved EBP for Co-occurring disorders</v>
      </c>
      <c r="N1540" s="711" t="str">
        <f t="shared" si="1436"/>
        <v>SFY 22 - HF for SUD is removed
HD - Pregnant/Parenting Women's Program
HH - Integrated Mental Health and Substance Abuse</v>
      </c>
      <c r="O1540" s="34"/>
    </row>
    <row r="1541" spans="1:15" s="39" customFormat="1" ht="37.5" customHeight="1">
      <c r="A1541" s="918" t="str">
        <f t="shared" si="1428"/>
        <v>H0006</v>
      </c>
      <c r="B1541" s="805" t="str">
        <f t="shared" si="1429"/>
        <v>Substance Use Disorder: Case Management</v>
      </c>
      <c r="C1541" s="679" t="str">
        <f t="shared" si="1430"/>
        <v>Services provided to link clients to other essential medical, educational, social and/or other services.</v>
      </c>
      <c r="D1541" s="780" t="str">
        <f t="shared" si="1431"/>
        <v>Encounter</v>
      </c>
      <c r="E1541"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41" s="524" t="s">
        <v>585</v>
      </c>
      <c r="G1541" s="524" t="s">
        <v>700</v>
      </c>
      <c r="H1541" s="524" t="s">
        <v>684</v>
      </c>
      <c r="I1541" s="711" t="str">
        <f t="shared" si="1433"/>
        <v>Line
Professional</v>
      </c>
      <c r="J1541" s="1129" t="str">
        <f t="shared" si="1434"/>
        <v>Block Grant, PA2</v>
      </c>
      <c r="K1541" s="673" t="s">
        <v>1806</v>
      </c>
      <c r="L1541" s="673" t="s">
        <v>1068</v>
      </c>
      <c r="M1541" s="711" t="str">
        <f t="shared" si="1435"/>
        <v>Y4 - SAMHSA approved EBP for Co-occurring disorders</v>
      </c>
      <c r="N1541" s="711" t="str">
        <f t="shared" si="1436"/>
        <v>SFY 22 - HF for SUD is removed
HD - Pregnant/Parenting Women's Program
HH - Integrated Mental Health and Substance Abuse</v>
      </c>
      <c r="O1541" s="34"/>
    </row>
    <row r="1542" spans="1:15" ht="37.5" customHeight="1">
      <c r="A1542" s="918" t="str">
        <f t="shared" si="1428"/>
        <v>H0006</v>
      </c>
      <c r="B1542" s="805" t="str">
        <f t="shared" si="1429"/>
        <v>Substance Use Disorder: Case Management</v>
      </c>
      <c r="C1542" s="679" t="str">
        <f t="shared" si="1430"/>
        <v>Services provided to link clients to other essential medical, educational, social and/or other services.</v>
      </c>
      <c r="D1542" s="780" t="str">
        <f t="shared" si="1431"/>
        <v>Encounter</v>
      </c>
      <c r="E1542"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42" s="524" t="s">
        <v>597</v>
      </c>
      <c r="G1542" s="524" t="s">
        <v>694</v>
      </c>
      <c r="H1542" s="524" t="s">
        <v>684</v>
      </c>
      <c r="I1542" s="711" t="str">
        <f t="shared" si="1433"/>
        <v>Line
Professional</v>
      </c>
      <c r="J1542" s="1129" t="str">
        <f t="shared" si="1434"/>
        <v>Block Grant, PA2</v>
      </c>
      <c r="K1542" s="673" t="s">
        <v>1806</v>
      </c>
      <c r="L1542" s="673" t="s">
        <v>1068</v>
      </c>
      <c r="M1542" s="711" t="str">
        <f t="shared" si="1435"/>
        <v>Y4 - SAMHSA approved EBP for Co-occurring disorders</v>
      </c>
      <c r="N1542" s="711" t="str">
        <f t="shared" si="1436"/>
        <v>SFY 22 - HF for SUD is removed
HD - Pregnant/Parenting Women's Program
HH - Integrated Mental Health and Substance Abuse</v>
      </c>
    </row>
    <row r="1543" spans="1:15" s="38" customFormat="1" ht="37.5" customHeight="1">
      <c r="A1543" s="918" t="str">
        <f t="shared" si="1428"/>
        <v>H0006</v>
      </c>
      <c r="B1543" s="805" t="str">
        <f t="shared" si="1429"/>
        <v>Substance Use Disorder: Case Management</v>
      </c>
      <c r="C1543" s="679" t="str">
        <f t="shared" si="1430"/>
        <v>Services provided to link clients to other essential medical, educational, social and/or other services.</v>
      </c>
      <c r="D1543" s="780" t="str">
        <f t="shared" si="1431"/>
        <v>Encounter</v>
      </c>
      <c r="E1543"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43" s="524" t="s">
        <v>731</v>
      </c>
      <c r="G1543" s="524" t="s">
        <v>700</v>
      </c>
      <c r="H1543" s="524" t="s">
        <v>684</v>
      </c>
      <c r="I1543" s="711" t="str">
        <f t="shared" si="1433"/>
        <v>Line
Professional</v>
      </c>
      <c r="J1543" s="1129" t="str">
        <f t="shared" si="1434"/>
        <v>Block Grant, PA2</v>
      </c>
      <c r="K1543" s="673" t="s">
        <v>1806</v>
      </c>
      <c r="L1543" s="673" t="s">
        <v>1068</v>
      </c>
      <c r="M1543" s="711" t="str">
        <f t="shared" si="1435"/>
        <v>Y4 - SAMHSA approved EBP for Co-occurring disorders</v>
      </c>
      <c r="N1543" s="711" t="str">
        <f t="shared" si="1436"/>
        <v>SFY 22 - HF for SUD is removed
HD - Pregnant/Parenting Women's Program
HH - Integrated Mental Health and Substance Abuse</v>
      </c>
      <c r="O1543" s="34"/>
    </row>
    <row r="1544" spans="1:15" s="38" customFormat="1" ht="37.5" customHeight="1">
      <c r="A1544" s="918" t="str">
        <f t="shared" si="1428"/>
        <v>H0006</v>
      </c>
      <c r="B1544" s="805" t="str">
        <f t="shared" si="1429"/>
        <v>Substance Use Disorder: Case Management</v>
      </c>
      <c r="C1544" s="679" t="str">
        <f t="shared" si="1430"/>
        <v>Services provided to link clients to other essential medical, educational, social and/or other services.</v>
      </c>
      <c r="D1544" s="780" t="str">
        <f t="shared" si="1431"/>
        <v>Encounter</v>
      </c>
      <c r="E1544"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44" s="524" t="s">
        <v>587</v>
      </c>
      <c r="G1544" s="524" t="s">
        <v>693</v>
      </c>
      <c r="H1544" s="524" t="s">
        <v>684</v>
      </c>
      <c r="I1544" s="711" t="str">
        <f t="shared" si="1433"/>
        <v>Line
Professional</v>
      </c>
      <c r="J1544" s="1129" t="str">
        <f t="shared" si="1434"/>
        <v>Block Grant, PA2</v>
      </c>
      <c r="K1544" s="673" t="s">
        <v>1806</v>
      </c>
      <c r="L1544" s="673" t="s">
        <v>1068</v>
      </c>
      <c r="M1544" s="711" t="str">
        <f t="shared" si="1435"/>
        <v>Y4 - SAMHSA approved EBP for Co-occurring disorders</v>
      </c>
      <c r="N1544" s="711" t="str">
        <f t="shared" si="1436"/>
        <v>SFY 22 - HF for SUD is removed
HD - Pregnant/Parenting Women's Program
HH - Integrated Mental Health and Substance Abuse</v>
      </c>
      <c r="O1544" s="34"/>
    </row>
    <row r="1545" spans="1:15" s="38" customFormat="1" ht="37.5" customHeight="1">
      <c r="A1545" s="918" t="str">
        <f t="shared" si="1428"/>
        <v>H0006</v>
      </c>
      <c r="B1545" s="805" t="str">
        <f t="shared" si="1429"/>
        <v>Substance Use Disorder: Case Management</v>
      </c>
      <c r="C1545" s="679" t="str">
        <f t="shared" si="1430"/>
        <v>Services provided to link clients to other essential medical, educational, social and/or other services.</v>
      </c>
      <c r="D1545" s="780" t="str">
        <f t="shared" si="1431"/>
        <v>Encounter</v>
      </c>
      <c r="E1545" s="679" t="str">
        <f t="shared" si="1432"/>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45" s="539" t="s">
        <v>732</v>
      </c>
      <c r="G1545" s="539" t="s">
        <v>694</v>
      </c>
      <c r="H1545" s="539" t="s">
        <v>684</v>
      </c>
      <c r="I1545" s="711" t="str">
        <f t="shared" si="1433"/>
        <v>Line
Professional</v>
      </c>
      <c r="J1545" s="1129" t="str">
        <f t="shared" si="1434"/>
        <v>Block Grant, PA2</v>
      </c>
      <c r="K1545" s="673" t="s">
        <v>1806</v>
      </c>
      <c r="L1545" s="673" t="s">
        <v>1068</v>
      </c>
      <c r="M1545" s="711" t="str">
        <f t="shared" si="1435"/>
        <v>Y4 - SAMHSA approved EBP for Co-occurring disorders</v>
      </c>
      <c r="N1545" s="711" t="str">
        <f t="shared" si="1436"/>
        <v>SFY 22 - HF for SUD is removed
HD - Pregnant/Parenting Women's Program
HH - Integrated Mental Health and Substance Abuse</v>
      </c>
      <c r="O1545" s="34"/>
    </row>
    <row r="1546" spans="1:15" s="38" customFormat="1" ht="37.5" customHeight="1" thickBot="1">
      <c r="A1546" s="1077" t="str">
        <f>A1544</f>
        <v>H0006</v>
      </c>
      <c r="B1546" s="993" t="str">
        <f>B1544</f>
        <v>Substance Use Disorder: Case Management</v>
      </c>
      <c r="C1546" s="1125" t="str">
        <f>C1544</f>
        <v>Services provided to link clients to other essential medical, educational, social and/or other services.</v>
      </c>
      <c r="D1546" s="1126" t="str">
        <f>D1544</f>
        <v>Encounter</v>
      </c>
      <c r="E1546" s="1125" t="str">
        <f>E1544</f>
        <v>For all "H" and "T" HCPCS Codes: Clinical service provided by Substance Abuse Treatment Specialist (SATS) or Substance Abuse Treatment Practitioner (SATP) when working under the supervision of a SATS.
SUD Case Management provided by a Substance Abuse Treatment Specialist (SATS) OR a Substance Abuse Treatment Practitioner (SATP) OR a person trained to provide case management services per Treatment Policy #8 and working under the supervision of a SATS.</v>
      </c>
      <c r="F1546" s="488" t="s">
        <v>1903</v>
      </c>
      <c r="G1546" s="488" t="s">
        <v>695</v>
      </c>
      <c r="H1546" s="488" t="s">
        <v>684</v>
      </c>
      <c r="I1546" s="994" t="str">
        <f>I1544</f>
        <v>Line
Professional</v>
      </c>
      <c r="J1546" s="1130" t="str">
        <f>J1544</f>
        <v>Block Grant, PA2</v>
      </c>
      <c r="K1546" s="677" t="s">
        <v>1806</v>
      </c>
      <c r="L1546" s="677" t="s">
        <v>1068</v>
      </c>
      <c r="M1546" s="994" t="str">
        <f>M1544</f>
        <v>Y4 - SAMHSA approved EBP for Co-occurring disorders</v>
      </c>
      <c r="N1546" s="994" t="str">
        <f>N1544</f>
        <v>SFY 22 - HF for SUD is removed
HD - Pregnant/Parenting Women's Program
HH - Integrated Mental Health and Substance Abuse</v>
      </c>
      <c r="O1546" s="34"/>
    </row>
    <row r="1547" spans="1:15" s="38" customFormat="1" ht="136.5" customHeight="1" thickBot="1">
      <c r="A1547" s="601" t="s">
        <v>401</v>
      </c>
      <c r="B1547" s="587" t="s">
        <v>2502</v>
      </c>
      <c r="C1547" s="462" t="s">
        <v>2503</v>
      </c>
      <c r="D1547" s="532" t="s">
        <v>73</v>
      </c>
      <c r="E1547" s="462" t="s">
        <v>2501</v>
      </c>
      <c r="F1547" s="528" t="s">
        <v>736</v>
      </c>
      <c r="G1547" s="193" t="s">
        <v>1474</v>
      </c>
      <c r="H1547" s="528" t="s">
        <v>708</v>
      </c>
      <c r="I1547" s="532" t="s">
        <v>1718</v>
      </c>
      <c r="J1547" s="532" t="s">
        <v>557</v>
      </c>
      <c r="K1547" s="528" t="s">
        <v>1806</v>
      </c>
      <c r="L1547" s="528" t="s">
        <v>570</v>
      </c>
      <c r="M1547" s="575"/>
      <c r="N1547" s="405" t="s">
        <v>705</v>
      </c>
      <c r="O1547" s="34"/>
    </row>
    <row r="1548" spans="1:15" s="38" customFormat="1" ht="125.25" customHeight="1" thickBot="1">
      <c r="A1548" s="601" t="s">
        <v>402</v>
      </c>
      <c r="B1548" s="587" t="s">
        <v>2502</v>
      </c>
      <c r="C1548" s="462" t="s">
        <v>2504</v>
      </c>
      <c r="D1548" s="532" t="s">
        <v>569</v>
      </c>
      <c r="E1548" s="462" t="s">
        <v>2505</v>
      </c>
      <c r="F1548" s="528" t="s">
        <v>736</v>
      </c>
      <c r="G1548" s="193" t="s">
        <v>1474</v>
      </c>
      <c r="H1548" s="528" t="s">
        <v>708</v>
      </c>
      <c r="I1548" s="532" t="s">
        <v>1718</v>
      </c>
      <c r="J1548" s="532" t="s">
        <v>557</v>
      </c>
      <c r="K1548" s="528" t="s">
        <v>1805</v>
      </c>
      <c r="L1548" s="528" t="s">
        <v>1783</v>
      </c>
      <c r="M1548" s="405" t="s">
        <v>1474</v>
      </c>
      <c r="N1548" s="405" t="s">
        <v>705</v>
      </c>
      <c r="O1548" s="34"/>
    </row>
    <row r="1549" spans="1:15" s="38" customFormat="1" ht="136.5" customHeight="1" thickBot="1">
      <c r="A1549" s="601" t="s">
        <v>403</v>
      </c>
      <c r="B1549" s="587" t="s">
        <v>2502</v>
      </c>
      <c r="C1549" s="462" t="s">
        <v>2506</v>
      </c>
      <c r="D1549" s="532" t="s">
        <v>73</v>
      </c>
      <c r="E1549" s="462" t="s">
        <v>2507</v>
      </c>
      <c r="F1549" s="528" t="s">
        <v>736</v>
      </c>
      <c r="G1549" s="193" t="s">
        <v>1474</v>
      </c>
      <c r="H1549" s="528" t="s">
        <v>708</v>
      </c>
      <c r="I1549" s="532" t="s">
        <v>1718</v>
      </c>
      <c r="J1549" s="532" t="s">
        <v>557</v>
      </c>
      <c r="K1549" s="528" t="s">
        <v>1805</v>
      </c>
      <c r="L1549" s="462" t="s">
        <v>2508</v>
      </c>
      <c r="M1549" s="405" t="s">
        <v>1474</v>
      </c>
      <c r="N1549" s="405" t="s">
        <v>658</v>
      </c>
      <c r="O1549" s="34"/>
    </row>
    <row r="1550" spans="1:15" s="38" customFormat="1" ht="187.5" customHeight="1" thickBot="1">
      <c r="A1550" s="599" t="s">
        <v>389</v>
      </c>
      <c r="B1550" s="593" t="s">
        <v>387</v>
      </c>
      <c r="C1550" s="526" t="s">
        <v>396</v>
      </c>
      <c r="D1550" s="574" t="s">
        <v>2512</v>
      </c>
      <c r="E1550" s="526" t="s">
        <v>734</v>
      </c>
      <c r="F1550" s="189" t="s">
        <v>670</v>
      </c>
      <c r="G1550" s="194" t="s">
        <v>1474</v>
      </c>
      <c r="H1550" s="240" t="s">
        <v>625</v>
      </c>
      <c r="I1550" s="530" t="s">
        <v>2698</v>
      </c>
      <c r="J1550" s="530" t="s">
        <v>557</v>
      </c>
      <c r="K1550" s="526" t="s">
        <v>1805</v>
      </c>
      <c r="L1550" s="526" t="s">
        <v>1781</v>
      </c>
      <c r="M1550" s="605" t="s">
        <v>1215</v>
      </c>
      <c r="N1550" s="574" t="s">
        <v>2589</v>
      </c>
      <c r="O1550" s="34"/>
    </row>
    <row r="1551" spans="1:15" s="38" customFormat="1" ht="222.75" customHeight="1" thickBot="1">
      <c r="A1551" s="315" t="s">
        <v>290</v>
      </c>
      <c r="B1551" s="31" t="s">
        <v>289</v>
      </c>
      <c r="C1551" s="32" t="s">
        <v>448</v>
      </c>
      <c r="D1551" s="442" t="s">
        <v>449</v>
      </c>
      <c r="E1551" s="32" t="s">
        <v>291</v>
      </c>
      <c r="F1551" s="195" t="s">
        <v>1474</v>
      </c>
      <c r="G1551" s="195" t="s">
        <v>1474</v>
      </c>
      <c r="H1551" s="32" t="s">
        <v>765</v>
      </c>
      <c r="I1551" s="442" t="s">
        <v>450</v>
      </c>
      <c r="J1551" s="442" t="s">
        <v>129</v>
      </c>
      <c r="K1551" s="32" t="s">
        <v>1806</v>
      </c>
      <c r="L1551" s="32" t="s">
        <v>451</v>
      </c>
      <c r="M1551" s="413" t="s">
        <v>1215</v>
      </c>
      <c r="N1551" s="416" t="s">
        <v>2590</v>
      </c>
      <c r="O1551" s="34"/>
    </row>
    <row r="1552" spans="1:15" s="38" customFormat="1" ht="158.25" customHeight="1" thickBot="1">
      <c r="A1552" s="601" t="s">
        <v>290</v>
      </c>
      <c r="B1552" s="587" t="s">
        <v>404</v>
      </c>
      <c r="C1552" s="528" t="s">
        <v>1031</v>
      </c>
      <c r="D1552" s="532" t="s">
        <v>573</v>
      </c>
      <c r="E1552" s="528" t="s">
        <v>406</v>
      </c>
      <c r="F1552" s="528" t="s">
        <v>736</v>
      </c>
      <c r="G1552" s="193" t="s">
        <v>1474</v>
      </c>
      <c r="H1552" s="239" t="s">
        <v>765</v>
      </c>
      <c r="I1552" s="532" t="s">
        <v>1718</v>
      </c>
      <c r="J1552" s="532" t="s">
        <v>557</v>
      </c>
      <c r="K1552" s="528" t="s">
        <v>1806</v>
      </c>
      <c r="L1552" s="528" t="s">
        <v>575</v>
      </c>
      <c r="M1552" s="414" t="s">
        <v>1223</v>
      </c>
      <c r="N1552" s="446" t="s">
        <v>2588</v>
      </c>
      <c r="O1552" s="34"/>
    </row>
    <row r="1553" spans="1:15" s="38" customFormat="1" ht="240" customHeight="1" thickBot="1">
      <c r="A1553" s="316" t="s">
        <v>405</v>
      </c>
      <c r="B1553" s="162" t="s">
        <v>404</v>
      </c>
      <c r="C1553" s="347" t="s">
        <v>2509</v>
      </c>
      <c r="D1553" s="414" t="s">
        <v>73</v>
      </c>
      <c r="E1553" s="163" t="s">
        <v>406</v>
      </c>
      <c r="F1553" s="163" t="s">
        <v>736</v>
      </c>
      <c r="G1553" s="192" t="s">
        <v>1474</v>
      </c>
      <c r="H1553" s="242" t="s">
        <v>765</v>
      </c>
      <c r="I1553" s="414" t="s">
        <v>1718</v>
      </c>
      <c r="J1553" s="414" t="s">
        <v>574</v>
      </c>
      <c r="K1553" s="163" t="s">
        <v>1806</v>
      </c>
      <c r="L1553" s="163" t="s">
        <v>575</v>
      </c>
      <c r="M1553" s="411" t="s">
        <v>1223</v>
      </c>
      <c r="N1553" s="446" t="s">
        <v>2588</v>
      </c>
      <c r="O1553" s="34"/>
    </row>
    <row r="1554" spans="1:15" s="38" customFormat="1" ht="44.45" customHeight="1">
      <c r="A1554" s="858" t="s">
        <v>400</v>
      </c>
      <c r="B1554" s="919" t="s">
        <v>399</v>
      </c>
      <c r="C1554" s="674" t="s">
        <v>633</v>
      </c>
      <c r="D1554" s="860" t="s">
        <v>252</v>
      </c>
      <c r="E1554" s="861" t="s">
        <v>664</v>
      </c>
      <c r="F1554" s="523" t="s">
        <v>132</v>
      </c>
      <c r="G1554" s="523" t="s">
        <v>691</v>
      </c>
      <c r="H1554" s="524" t="s">
        <v>706</v>
      </c>
      <c r="I1554" s="860" t="s">
        <v>148</v>
      </c>
      <c r="J1554" s="860" t="s">
        <v>250</v>
      </c>
      <c r="K1554" s="674" t="s">
        <v>1805</v>
      </c>
      <c r="L1554" s="674" t="s">
        <v>1784</v>
      </c>
      <c r="M1554" s="1133" t="s">
        <v>1474</v>
      </c>
      <c r="N1554" s="1133" t="s">
        <v>705</v>
      </c>
    </row>
    <row r="1555" spans="1:15" s="38" customFormat="1" ht="44.45" customHeight="1">
      <c r="A1555" s="859" t="str">
        <f t="shared" ref="A1555:A1561" si="1437">A1554</f>
        <v>H0020</v>
      </c>
      <c r="B1555" s="920" t="str">
        <f t="shared" ref="B1555:B1561" si="1438">B1554</f>
        <v>Substance Abuse: Methadone</v>
      </c>
      <c r="C1555" s="675" t="str">
        <f t="shared" ref="C1555:C1561" si="1439">C1554</f>
        <v>Alcohol and/or drug services; methadone administration and/or service (provision of the drug by a licensed program)</v>
      </c>
      <c r="D1555" s="692" t="str">
        <f t="shared" ref="D1555:D1561" si="1440">D1554</f>
        <v>Daily Dosage
1 per day</v>
      </c>
      <c r="E1555" s="675" t="str">
        <f t="shared" ref="E1555:E1561" si="1441">E1554</f>
        <v>Provider agency licensed and accredited as methadone clinic. Supervision by licensed physician. 
Administration of methadone by an MD, DO, licensed physician’s assistant, Nurse Practitioner, Clinical Nurse Specialist, RN, LPN or pharmacist.</v>
      </c>
      <c r="F1555" s="524" t="s">
        <v>577</v>
      </c>
      <c r="G1555" s="524" t="s">
        <v>692</v>
      </c>
      <c r="H1555" s="524" t="s">
        <v>706</v>
      </c>
      <c r="I1555" s="692" t="str">
        <f t="shared" ref="I1555:I1561" si="1442">I1554</f>
        <v>Line
Professional</v>
      </c>
      <c r="J1555" s="692" t="str">
        <f t="shared" ref="J1555:J1561" si="1443">J1554</f>
        <v>Block Grant, Healthy Michigan, PA2, and 1115 Demonstration Waiver</v>
      </c>
      <c r="K1555" s="675" t="s">
        <v>1805</v>
      </c>
      <c r="L1555" s="675" t="s">
        <v>1784</v>
      </c>
      <c r="M1555" s="692" t="str">
        <f t="shared" ref="M1555:M1561" si="1444">M1554</f>
        <v xml:space="preserve"> </v>
      </c>
      <c r="N1555" s="692" t="str">
        <f t="shared" ref="N1555:N1561" si="1445">N1554</f>
        <v>SFY 22 - HF for SUD is removed
HD - Pregnant/Parenting Women's Program</v>
      </c>
    </row>
    <row r="1556" spans="1:15" s="38" customFormat="1" ht="44.45" customHeight="1">
      <c r="A1556" s="859" t="str">
        <f t="shared" si="1437"/>
        <v>H0020</v>
      </c>
      <c r="B1556" s="920" t="str">
        <f t="shared" si="1438"/>
        <v>Substance Abuse: Methadone</v>
      </c>
      <c r="C1556" s="675" t="str">
        <f t="shared" si="1439"/>
        <v>Alcohol and/or drug services; methadone administration and/or service (provision of the drug by a licensed program)</v>
      </c>
      <c r="D1556" s="692" t="str">
        <f t="shared" si="1440"/>
        <v>Daily Dosage
1 per day</v>
      </c>
      <c r="E1556" s="675" t="str">
        <f t="shared" si="1441"/>
        <v>Provider agency licensed and accredited as methadone clinic. Supervision by licensed physician. 
Administration of methadone by an MD, DO, licensed physician’s assistant, Nurse Practitioner, Clinical Nurse Specialist, RN, LPN or pharmacist.</v>
      </c>
      <c r="F1556" s="524" t="s">
        <v>1014</v>
      </c>
      <c r="G1556" s="524" t="s">
        <v>695</v>
      </c>
      <c r="H1556" s="524" t="s">
        <v>706</v>
      </c>
      <c r="I1556" s="692" t="str">
        <f t="shared" si="1442"/>
        <v>Line
Professional</v>
      </c>
      <c r="J1556" s="692" t="str">
        <f t="shared" si="1443"/>
        <v>Block Grant, Healthy Michigan, PA2, and 1115 Demonstration Waiver</v>
      </c>
      <c r="K1556" s="675" t="s">
        <v>1805</v>
      </c>
      <c r="L1556" s="675" t="s">
        <v>1784</v>
      </c>
      <c r="M1556" s="692" t="str">
        <f t="shared" si="1444"/>
        <v xml:space="preserve"> </v>
      </c>
      <c r="N1556" s="692" t="str">
        <f t="shared" si="1445"/>
        <v>SFY 22 - HF for SUD is removed
HD - Pregnant/Parenting Women's Program</v>
      </c>
    </row>
    <row r="1557" spans="1:15" s="38" customFormat="1" ht="44.45" customHeight="1">
      <c r="A1557" s="859" t="str">
        <f t="shared" si="1437"/>
        <v>H0020</v>
      </c>
      <c r="B1557" s="920" t="str">
        <f t="shared" si="1438"/>
        <v>Substance Abuse: Methadone</v>
      </c>
      <c r="C1557" s="675" t="str">
        <f t="shared" si="1439"/>
        <v>Alcohol and/or drug services; methadone administration and/or service (provision of the drug by a licensed program)</v>
      </c>
      <c r="D1557" s="692" t="str">
        <f t="shared" si="1440"/>
        <v>Daily Dosage
1 per day</v>
      </c>
      <c r="E1557" s="675" t="str">
        <f t="shared" si="1441"/>
        <v>Provider agency licensed and accredited as methadone clinic. Supervision by licensed physician. 
Administration of methadone by an MD, DO, licensed physician’s assistant, Nurse Practitioner, Clinical Nurse Specialist, RN, LPN or pharmacist.</v>
      </c>
      <c r="F1557" s="524" t="s">
        <v>140</v>
      </c>
      <c r="G1557" s="524" t="s">
        <v>703</v>
      </c>
      <c r="H1557" s="524" t="s">
        <v>706</v>
      </c>
      <c r="I1557" s="692" t="str">
        <f t="shared" si="1442"/>
        <v>Line
Professional</v>
      </c>
      <c r="J1557" s="692" t="str">
        <f t="shared" si="1443"/>
        <v>Block Grant, Healthy Michigan, PA2, and 1115 Demonstration Waiver</v>
      </c>
      <c r="K1557" s="675" t="s">
        <v>1805</v>
      </c>
      <c r="L1557" s="675" t="s">
        <v>1784</v>
      </c>
      <c r="M1557" s="692" t="str">
        <f t="shared" si="1444"/>
        <v xml:space="preserve"> </v>
      </c>
      <c r="N1557" s="692" t="str">
        <f t="shared" si="1445"/>
        <v>SFY 22 - HF for SUD is removed
HD - Pregnant/Parenting Women's Program</v>
      </c>
    </row>
    <row r="1558" spans="1:15" s="38" customFormat="1" ht="44.45" customHeight="1">
      <c r="A1558" s="859" t="str">
        <f t="shared" si="1437"/>
        <v>H0020</v>
      </c>
      <c r="B1558" s="920" t="str">
        <f t="shared" si="1438"/>
        <v>Substance Abuse: Methadone</v>
      </c>
      <c r="C1558" s="675" t="str">
        <f t="shared" si="1439"/>
        <v>Alcohol and/or drug services; methadone administration and/or service (provision of the drug by a licensed program)</v>
      </c>
      <c r="D1558" s="692" t="str">
        <f t="shared" si="1440"/>
        <v>Daily Dosage
1 per day</v>
      </c>
      <c r="E1558" s="675" t="str">
        <f t="shared" si="1441"/>
        <v>Provider agency licensed and accredited as methadone clinic. Supervision by licensed physician. 
Administration of methadone by an MD, DO, licensed physician’s assistant, Nurse Practitioner, Clinical Nurse Specialist, RN, LPN or pharmacist.</v>
      </c>
      <c r="F1558" s="524" t="s">
        <v>665</v>
      </c>
      <c r="G1558" s="524" t="s">
        <v>703</v>
      </c>
      <c r="H1558" s="524" t="s">
        <v>706</v>
      </c>
      <c r="I1558" s="692" t="str">
        <f t="shared" si="1442"/>
        <v>Line
Professional</v>
      </c>
      <c r="J1558" s="692" t="str">
        <f t="shared" si="1443"/>
        <v>Block Grant, Healthy Michigan, PA2, and 1115 Demonstration Waiver</v>
      </c>
      <c r="K1558" s="675" t="s">
        <v>1805</v>
      </c>
      <c r="L1558" s="675" t="s">
        <v>1784</v>
      </c>
      <c r="M1558" s="692" t="str">
        <f t="shared" si="1444"/>
        <v xml:space="preserve"> </v>
      </c>
      <c r="N1558" s="692" t="str">
        <f t="shared" si="1445"/>
        <v>SFY 22 - HF for SUD is removed
HD - Pregnant/Parenting Women's Program</v>
      </c>
    </row>
    <row r="1559" spans="1:15" s="38" customFormat="1" ht="44.45" customHeight="1">
      <c r="A1559" s="859" t="str">
        <f t="shared" si="1437"/>
        <v>H0020</v>
      </c>
      <c r="B1559" s="920" t="str">
        <f t="shared" si="1438"/>
        <v>Substance Abuse: Methadone</v>
      </c>
      <c r="C1559" s="675" t="str">
        <f t="shared" si="1439"/>
        <v>Alcohol and/or drug services; methadone administration and/or service (provision of the drug by a licensed program)</v>
      </c>
      <c r="D1559" s="692" t="str">
        <f t="shared" si="1440"/>
        <v>Daily Dosage
1 per day</v>
      </c>
      <c r="E1559" s="675" t="str">
        <f t="shared" si="1441"/>
        <v>Provider agency licensed and accredited as methadone clinic. Supervision by licensed physician. 
Administration of methadone by an MD, DO, licensed physician’s assistant, Nurse Practitioner, Clinical Nurse Specialist, RN, LPN or pharmacist.</v>
      </c>
      <c r="F1559" s="524" t="s">
        <v>149</v>
      </c>
      <c r="G1559" s="524" t="s">
        <v>703</v>
      </c>
      <c r="H1559" s="524" t="s">
        <v>706</v>
      </c>
      <c r="I1559" s="692" t="str">
        <f t="shared" si="1442"/>
        <v>Line
Professional</v>
      </c>
      <c r="J1559" s="692" t="str">
        <f t="shared" si="1443"/>
        <v>Block Grant, Healthy Michigan, PA2, and 1115 Demonstration Waiver</v>
      </c>
      <c r="K1559" s="675" t="s">
        <v>1805</v>
      </c>
      <c r="L1559" s="675" t="s">
        <v>1784</v>
      </c>
      <c r="M1559" s="692" t="str">
        <f t="shared" si="1444"/>
        <v xml:space="preserve"> </v>
      </c>
      <c r="N1559" s="692" t="str">
        <f t="shared" si="1445"/>
        <v>SFY 22 - HF for SUD is removed
HD - Pregnant/Parenting Women's Program</v>
      </c>
    </row>
    <row r="1560" spans="1:15" s="38" customFormat="1" ht="44.45" customHeight="1">
      <c r="A1560" s="859" t="str">
        <f t="shared" si="1437"/>
        <v>H0020</v>
      </c>
      <c r="B1560" s="920" t="str">
        <f t="shared" si="1438"/>
        <v>Substance Abuse: Methadone</v>
      </c>
      <c r="C1560" s="675" t="str">
        <f t="shared" si="1439"/>
        <v>Alcohol and/or drug services; methadone administration and/or service (provision of the drug by a licensed program)</v>
      </c>
      <c r="D1560" s="692" t="str">
        <f t="shared" si="1440"/>
        <v>Daily Dosage
1 per day</v>
      </c>
      <c r="E1560" s="675" t="str">
        <f t="shared" si="1441"/>
        <v>Provider agency licensed and accredited as methadone clinic. Supervision by licensed physician. 
Administration of methadone by an MD, DO, licensed physician’s assistant, Nurse Practitioner, Clinical Nurse Specialist, RN, LPN or pharmacist.</v>
      </c>
      <c r="F1560" s="524" t="s">
        <v>617</v>
      </c>
      <c r="G1560" s="524" t="s">
        <v>696</v>
      </c>
      <c r="H1560" s="524" t="s">
        <v>706</v>
      </c>
      <c r="I1560" s="692" t="str">
        <f t="shared" si="1442"/>
        <v>Line
Professional</v>
      </c>
      <c r="J1560" s="692" t="str">
        <f t="shared" si="1443"/>
        <v>Block Grant, Healthy Michigan, PA2, and 1115 Demonstration Waiver</v>
      </c>
      <c r="K1560" s="675" t="s">
        <v>1805</v>
      </c>
      <c r="L1560" s="675" t="s">
        <v>1784</v>
      </c>
      <c r="M1560" s="692" t="str">
        <f t="shared" si="1444"/>
        <v xml:space="preserve"> </v>
      </c>
      <c r="N1560" s="692" t="str">
        <f t="shared" si="1445"/>
        <v>SFY 22 - HF for SUD is removed
HD - Pregnant/Parenting Women's Program</v>
      </c>
    </row>
    <row r="1561" spans="1:15" s="38" customFormat="1" ht="44.45" customHeight="1" thickBot="1">
      <c r="A1561" s="922" t="str">
        <f t="shared" si="1437"/>
        <v>H0020</v>
      </c>
      <c r="B1561" s="921" t="str">
        <f t="shared" si="1438"/>
        <v>Substance Abuse: Methadone</v>
      </c>
      <c r="C1561" s="676" t="str">
        <f t="shared" si="1439"/>
        <v>Alcohol and/or drug services; methadone administration and/or service (provision of the drug by a licensed program)</v>
      </c>
      <c r="D1561" s="693" t="str">
        <f t="shared" si="1440"/>
        <v>Daily Dosage
1 per day</v>
      </c>
      <c r="E1561" s="676" t="str">
        <f t="shared" si="1441"/>
        <v>Provider agency licensed and accredited as methadone clinic. Supervision by licensed physician. 
Administration of methadone by an MD, DO, licensed physician’s assistant, Nurse Practitioner, Clinical Nurse Specialist, RN, LPN or pharmacist.</v>
      </c>
      <c r="F1561" s="525" t="s">
        <v>730</v>
      </c>
      <c r="G1561" s="525" t="s">
        <v>699</v>
      </c>
      <c r="H1561" s="525" t="s">
        <v>706</v>
      </c>
      <c r="I1561" s="693" t="str">
        <f t="shared" si="1442"/>
        <v>Line
Professional</v>
      </c>
      <c r="J1561" s="693" t="str">
        <f t="shared" si="1443"/>
        <v>Block Grant, Healthy Michigan, PA2, and 1115 Demonstration Waiver</v>
      </c>
      <c r="K1561" s="676" t="s">
        <v>1805</v>
      </c>
      <c r="L1561" s="676" t="s">
        <v>1784</v>
      </c>
      <c r="M1561" s="693" t="str">
        <f t="shared" si="1444"/>
        <v xml:space="preserve"> </v>
      </c>
      <c r="N1561" s="693" t="str">
        <f t="shared" si="1445"/>
        <v>SFY 22 - HF for SUD is removed
HD - Pregnant/Parenting Women's Program</v>
      </c>
    </row>
    <row r="1562" spans="1:15" s="38" customFormat="1" ht="44.45" customHeight="1">
      <c r="A1562" s="862" t="s">
        <v>390</v>
      </c>
      <c r="B1562" s="919" t="s">
        <v>387</v>
      </c>
      <c r="C1562" s="861" t="s">
        <v>640</v>
      </c>
      <c r="D1562" s="691" t="s">
        <v>2511</v>
      </c>
      <c r="E1562" s="861" t="s">
        <v>2510</v>
      </c>
      <c r="F1562" s="576" t="s">
        <v>132</v>
      </c>
      <c r="G1562" s="576" t="s">
        <v>691</v>
      </c>
      <c r="H1562" s="576" t="s">
        <v>1825</v>
      </c>
      <c r="I1562" s="691" t="s">
        <v>2698</v>
      </c>
      <c r="J1562" s="691" t="s">
        <v>557</v>
      </c>
      <c r="K1562" s="861" t="s">
        <v>1805</v>
      </c>
      <c r="L1562" s="861" t="s">
        <v>2513</v>
      </c>
      <c r="M1562" s="691" t="s">
        <v>1215</v>
      </c>
      <c r="N1562" s="691" t="s">
        <v>2591</v>
      </c>
    </row>
    <row r="1563" spans="1:15" s="38" customFormat="1" ht="44.45" customHeight="1">
      <c r="A1563" s="863" t="str">
        <f t="shared" ref="A1563:A1579" si="1446">A1562</f>
        <v>H0022</v>
      </c>
      <c r="B1563" s="920" t="str">
        <f t="shared" ref="B1563:B1579" si="1447">B1562</f>
        <v>Substance Abuse: Outpatient Care</v>
      </c>
      <c r="C1563" s="1034" t="str">
        <f t="shared" ref="C1563:C1579" si="1448">C1562</f>
        <v>Early Intervention services, per encounter</v>
      </c>
      <c r="D1563" s="1036" t="str">
        <f t="shared" ref="D1563:D1579" si="1449">D1562</f>
        <v>Encounter
DT/2</v>
      </c>
      <c r="E1563" s="1034" t="str">
        <f t="shared" ref="E1563:E1579" si="1450">E1562</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63" s="577" t="s">
        <v>577</v>
      </c>
      <c r="G1563" s="577" t="s">
        <v>692</v>
      </c>
      <c r="H1563" s="497" t="s">
        <v>1825</v>
      </c>
      <c r="I1563" s="1036" t="str">
        <f t="shared" ref="I1563:I1579" si="1451">I1562</f>
        <v>Series/Line 
(depends on
other payers)
Institutional
or 
Professional 
(depends on 
other payers)</v>
      </c>
      <c r="J1563" s="1036" t="str">
        <f t="shared" ref="J1563:J1579" si="1452">J1562</f>
        <v>1115 Demonstration Waiver, Healthy Michigan, Block Grant, PA2</v>
      </c>
      <c r="K1563" s="1034" t="s">
        <v>1805</v>
      </c>
      <c r="L1563" s="1034" t="s">
        <v>1782</v>
      </c>
      <c r="M1563" s="1036" t="str">
        <f t="shared" ref="M1563:M1579" si="1453">M1562</f>
        <v>Y4 - SAMHSA approved EBP for Co-occurring disorders</v>
      </c>
      <c r="N1563" s="1036" t="str">
        <f t="shared" ref="N1563:N1579" si="1454">N1562</f>
        <v xml:space="preserve">SFY 22 - HF for SUD is removed
HD - Pregnant/Parenting Women's Program
HH - Integrated Mental Health and Substance Abuse
</v>
      </c>
    </row>
    <row r="1564" spans="1:15" s="38" customFormat="1" ht="44.45" customHeight="1">
      <c r="A1564" s="863" t="str">
        <f t="shared" si="1446"/>
        <v>H0022</v>
      </c>
      <c r="B1564" s="920" t="str">
        <f t="shared" si="1447"/>
        <v>Substance Abuse: Outpatient Care</v>
      </c>
      <c r="C1564" s="1034" t="str">
        <f t="shared" si="1448"/>
        <v>Early Intervention services, per encounter</v>
      </c>
      <c r="D1564" s="1036" t="str">
        <f t="shared" si="1449"/>
        <v>Encounter
DT/2</v>
      </c>
      <c r="E1564"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64" s="577" t="s">
        <v>134</v>
      </c>
      <c r="G1564" s="577" t="s">
        <v>698</v>
      </c>
      <c r="H1564" s="577" t="s">
        <v>625</v>
      </c>
      <c r="I1564" s="1036" t="str">
        <f t="shared" si="1451"/>
        <v>Series/Line 
(depends on
other payers)
Institutional
or 
Professional 
(depends on 
other payers)</v>
      </c>
      <c r="J1564" s="1036" t="str">
        <f t="shared" si="1452"/>
        <v>1115 Demonstration Waiver, Healthy Michigan, Block Grant, PA2</v>
      </c>
      <c r="K1564" s="1034" t="s">
        <v>1805</v>
      </c>
      <c r="L1564" s="1034" t="s">
        <v>1782</v>
      </c>
      <c r="M1564" s="1036" t="str">
        <f t="shared" si="1453"/>
        <v>Y4 - SAMHSA approved EBP for Co-occurring disorders</v>
      </c>
      <c r="N1564" s="1036" t="str">
        <f t="shared" si="1454"/>
        <v xml:space="preserve">SFY 22 - HF for SUD is removed
HD - Pregnant/Parenting Women's Program
HH - Integrated Mental Health and Substance Abuse
</v>
      </c>
    </row>
    <row r="1565" spans="1:15" s="38" customFormat="1" ht="44.45" customHeight="1">
      <c r="A1565" s="863" t="str">
        <f t="shared" si="1446"/>
        <v>H0022</v>
      </c>
      <c r="B1565" s="920" t="str">
        <f t="shared" si="1447"/>
        <v>Substance Abuse: Outpatient Care</v>
      </c>
      <c r="C1565" s="1034" t="str">
        <f t="shared" si="1448"/>
        <v>Early Intervention services, per encounter</v>
      </c>
      <c r="D1565" s="1036" t="str">
        <f t="shared" si="1449"/>
        <v>Encounter
DT/2</v>
      </c>
      <c r="E1565"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65" s="577" t="s">
        <v>585</v>
      </c>
      <c r="G1565" s="577" t="s">
        <v>700</v>
      </c>
      <c r="H1565" s="577" t="s">
        <v>625</v>
      </c>
      <c r="I1565" s="1036" t="str">
        <f t="shared" si="1451"/>
        <v>Series/Line 
(depends on
other payers)
Institutional
or 
Professional 
(depends on 
other payers)</v>
      </c>
      <c r="J1565" s="1036" t="str">
        <f t="shared" si="1452"/>
        <v>1115 Demonstration Waiver, Healthy Michigan, Block Grant, PA2</v>
      </c>
      <c r="K1565" s="1034" t="s">
        <v>1805</v>
      </c>
      <c r="L1565" s="1034" t="s">
        <v>1782</v>
      </c>
      <c r="M1565" s="1036" t="str">
        <f t="shared" si="1453"/>
        <v>Y4 - SAMHSA approved EBP for Co-occurring disorders</v>
      </c>
      <c r="N1565" s="1036" t="str">
        <f t="shared" si="1454"/>
        <v xml:space="preserve">SFY 22 - HF for SUD is removed
HD - Pregnant/Parenting Women's Program
HH - Integrated Mental Health and Substance Abuse
</v>
      </c>
    </row>
    <row r="1566" spans="1:15" s="38" customFormat="1" ht="44.45" customHeight="1">
      <c r="A1566" s="863" t="str">
        <f t="shared" si="1446"/>
        <v>H0022</v>
      </c>
      <c r="B1566" s="920" t="str">
        <f t="shared" si="1447"/>
        <v>Substance Abuse: Outpatient Care</v>
      </c>
      <c r="C1566" s="1034" t="str">
        <f t="shared" si="1448"/>
        <v>Early Intervention services, per encounter</v>
      </c>
      <c r="D1566" s="1036" t="str">
        <f t="shared" si="1449"/>
        <v>Encounter
DT/2</v>
      </c>
      <c r="E1566"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66" s="577" t="s">
        <v>731</v>
      </c>
      <c r="G1566" s="577" t="s">
        <v>700</v>
      </c>
      <c r="H1566" s="577" t="s">
        <v>625</v>
      </c>
      <c r="I1566" s="1036" t="str">
        <f t="shared" si="1451"/>
        <v>Series/Line 
(depends on
other payers)
Institutional
or 
Professional 
(depends on 
other payers)</v>
      </c>
      <c r="J1566" s="1036" t="str">
        <f t="shared" si="1452"/>
        <v>1115 Demonstration Waiver, Healthy Michigan, Block Grant, PA2</v>
      </c>
      <c r="K1566" s="1034" t="s">
        <v>1805</v>
      </c>
      <c r="L1566" s="1034" t="s">
        <v>1782</v>
      </c>
      <c r="M1566" s="1036" t="str">
        <f t="shared" si="1453"/>
        <v>Y4 - SAMHSA approved EBP for Co-occurring disorders</v>
      </c>
      <c r="N1566" s="1036" t="str">
        <f t="shared" si="1454"/>
        <v xml:space="preserve">SFY 22 - HF for SUD is removed
HD - Pregnant/Parenting Women's Program
HH - Integrated Mental Health and Substance Abuse
</v>
      </c>
    </row>
    <row r="1567" spans="1:15" s="38" customFormat="1" ht="44.45" customHeight="1">
      <c r="A1567" s="863" t="str">
        <f t="shared" si="1446"/>
        <v>H0022</v>
      </c>
      <c r="B1567" s="920" t="str">
        <f t="shared" si="1447"/>
        <v>Substance Abuse: Outpatient Care</v>
      </c>
      <c r="C1567" s="1034" t="str">
        <f t="shared" si="1448"/>
        <v>Early Intervention services, per encounter</v>
      </c>
      <c r="D1567" s="1036" t="str">
        <f t="shared" si="1449"/>
        <v>Encounter
DT/2</v>
      </c>
      <c r="E1567"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67" s="577" t="s">
        <v>720</v>
      </c>
      <c r="G1567" s="577" t="s">
        <v>693</v>
      </c>
      <c r="H1567" s="577" t="s">
        <v>625</v>
      </c>
      <c r="I1567" s="1036" t="str">
        <f t="shared" si="1451"/>
        <v>Series/Line 
(depends on
other payers)
Institutional
or 
Professional 
(depends on 
other payers)</v>
      </c>
      <c r="J1567" s="1036" t="str">
        <f t="shared" si="1452"/>
        <v>1115 Demonstration Waiver, Healthy Michigan, Block Grant, PA2</v>
      </c>
      <c r="K1567" s="1034" t="s">
        <v>1805</v>
      </c>
      <c r="L1567" s="1034" t="s">
        <v>1782</v>
      </c>
      <c r="M1567" s="1036" t="str">
        <f t="shared" si="1453"/>
        <v>Y4 - SAMHSA approved EBP for Co-occurring disorders</v>
      </c>
      <c r="N1567" s="1036" t="str">
        <f t="shared" si="1454"/>
        <v xml:space="preserve">SFY 22 - HF for SUD is removed
HD - Pregnant/Parenting Women's Program
HH - Integrated Mental Health and Substance Abuse
</v>
      </c>
    </row>
    <row r="1568" spans="1:15" s="38" customFormat="1" ht="44.45" customHeight="1">
      <c r="A1568" s="863" t="str">
        <f t="shared" si="1446"/>
        <v>H0022</v>
      </c>
      <c r="B1568" s="920" t="str">
        <f t="shared" si="1447"/>
        <v>Substance Abuse: Outpatient Care</v>
      </c>
      <c r="C1568" s="1034" t="str">
        <f t="shared" si="1448"/>
        <v>Early Intervention services, per encounter</v>
      </c>
      <c r="D1568" s="1036" t="str">
        <f t="shared" si="1449"/>
        <v>Encounter
DT/2</v>
      </c>
      <c r="E1568"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68" s="577" t="s">
        <v>587</v>
      </c>
      <c r="G1568" s="577" t="s">
        <v>693</v>
      </c>
      <c r="H1568" s="577" t="s">
        <v>625</v>
      </c>
      <c r="I1568" s="1036" t="str">
        <f t="shared" si="1451"/>
        <v>Series/Line 
(depends on
other payers)
Institutional
or 
Professional 
(depends on 
other payers)</v>
      </c>
      <c r="J1568" s="1036" t="str">
        <f t="shared" si="1452"/>
        <v>1115 Demonstration Waiver, Healthy Michigan, Block Grant, PA2</v>
      </c>
      <c r="K1568" s="1034" t="s">
        <v>1805</v>
      </c>
      <c r="L1568" s="1034" t="s">
        <v>1782</v>
      </c>
      <c r="M1568" s="1036" t="str">
        <f t="shared" si="1453"/>
        <v>Y4 - SAMHSA approved EBP for Co-occurring disorders</v>
      </c>
      <c r="N1568" s="1036" t="str">
        <f t="shared" si="1454"/>
        <v xml:space="preserve">SFY 22 - HF for SUD is removed
HD - Pregnant/Parenting Women's Program
HH - Integrated Mental Health and Substance Abuse
</v>
      </c>
    </row>
    <row r="1569" spans="1:15" s="38" customFormat="1" ht="44.45" customHeight="1">
      <c r="A1569" s="863" t="str">
        <f t="shared" si="1446"/>
        <v>H0022</v>
      </c>
      <c r="B1569" s="920" t="str">
        <f t="shared" si="1447"/>
        <v>Substance Abuse: Outpatient Care</v>
      </c>
      <c r="C1569" s="1034" t="str">
        <f t="shared" si="1448"/>
        <v>Early Intervention services, per encounter</v>
      </c>
      <c r="D1569" s="1036" t="str">
        <f t="shared" si="1449"/>
        <v>Encounter
DT/2</v>
      </c>
      <c r="E1569"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69" s="577" t="s">
        <v>732</v>
      </c>
      <c r="G1569" s="577" t="s">
        <v>694</v>
      </c>
      <c r="H1569" s="577" t="s">
        <v>625</v>
      </c>
      <c r="I1569" s="1036" t="str">
        <f t="shared" si="1451"/>
        <v>Series/Line 
(depends on
other payers)
Institutional
or 
Professional 
(depends on 
other payers)</v>
      </c>
      <c r="J1569" s="1036" t="str">
        <f t="shared" si="1452"/>
        <v>1115 Demonstration Waiver, Healthy Michigan, Block Grant, PA2</v>
      </c>
      <c r="K1569" s="1034" t="s">
        <v>1805</v>
      </c>
      <c r="L1569" s="1034" t="s">
        <v>1782</v>
      </c>
      <c r="M1569" s="1036" t="str">
        <f t="shared" si="1453"/>
        <v>Y4 - SAMHSA approved EBP for Co-occurring disorders</v>
      </c>
      <c r="N1569" s="1036" t="str">
        <f t="shared" si="1454"/>
        <v xml:space="preserve">SFY 22 - HF for SUD is removed
HD - Pregnant/Parenting Women's Program
HH - Integrated Mental Health and Substance Abuse
</v>
      </c>
    </row>
    <row r="1570" spans="1:15" s="38" customFormat="1" ht="44.45" customHeight="1">
      <c r="A1570" s="863" t="str">
        <f t="shared" si="1446"/>
        <v>H0022</v>
      </c>
      <c r="B1570" s="920" t="str">
        <f t="shared" si="1447"/>
        <v>Substance Abuse: Outpatient Care</v>
      </c>
      <c r="C1570" s="1034" t="str">
        <f t="shared" si="1448"/>
        <v>Early Intervention services, per encounter</v>
      </c>
      <c r="D1570" s="1036" t="str">
        <f t="shared" si="1449"/>
        <v>Encounter
DT/2</v>
      </c>
      <c r="E1570"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0" s="577" t="s">
        <v>143</v>
      </c>
      <c r="G1570" s="577" t="s">
        <v>694</v>
      </c>
      <c r="H1570" s="577" t="s">
        <v>625</v>
      </c>
      <c r="I1570" s="1036" t="str">
        <f t="shared" si="1451"/>
        <v>Series/Line 
(depends on
other payers)
Institutional
or 
Professional 
(depends on 
other payers)</v>
      </c>
      <c r="J1570" s="1036" t="str">
        <f t="shared" si="1452"/>
        <v>1115 Demonstration Waiver, Healthy Michigan, Block Grant, PA2</v>
      </c>
      <c r="K1570" s="1034" t="s">
        <v>1805</v>
      </c>
      <c r="L1570" s="1034" t="s">
        <v>1782</v>
      </c>
      <c r="M1570" s="1036" t="str">
        <f t="shared" si="1453"/>
        <v>Y4 - SAMHSA approved EBP for Co-occurring disorders</v>
      </c>
      <c r="N1570" s="1036" t="str">
        <f t="shared" si="1454"/>
        <v xml:space="preserve">SFY 22 - HF for SUD is removed
HD - Pregnant/Parenting Women's Program
HH - Integrated Mental Health and Substance Abuse
</v>
      </c>
    </row>
    <row r="1571" spans="1:15" s="38" customFormat="1" ht="44.45" customHeight="1">
      <c r="A1571" s="863" t="str">
        <f t="shared" si="1446"/>
        <v>H0022</v>
      </c>
      <c r="B1571" s="920" t="str">
        <f t="shared" si="1447"/>
        <v>Substance Abuse: Outpatient Care</v>
      </c>
      <c r="C1571" s="1034" t="str">
        <f t="shared" si="1448"/>
        <v>Early Intervention services, per encounter</v>
      </c>
      <c r="D1571" s="1036" t="str">
        <f t="shared" si="1449"/>
        <v>Encounter
DT/2</v>
      </c>
      <c r="E1571"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1" s="577" t="s">
        <v>144</v>
      </c>
      <c r="G1571" s="577" t="s">
        <v>694</v>
      </c>
      <c r="H1571" s="577" t="s">
        <v>625</v>
      </c>
      <c r="I1571" s="1036" t="str">
        <f t="shared" si="1451"/>
        <v>Series/Line 
(depends on
other payers)
Institutional
or 
Professional 
(depends on 
other payers)</v>
      </c>
      <c r="J1571" s="1036" t="str">
        <f t="shared" si="1452"/>
        <v>1115 Demonstration Waiver, Healthy Michigan, Block Grant, PA2</v>
      </c>
      <c r="K1571" s="1034" t="s">
        <v>1805</v>
      </c>
      <c r="L1571" s="1034" t="s">
        <v>1782</v>
      </c>
      <c r="M1571" s="1036" t="str">
        <f t="shared" si="1453"/>
        <v>Y4 - SAMHSA approved EBP for Co-occurring disorders</v>
      </c>
      <c r="N1571" s="1036" t="str">
        <f t="shared" si="1454"/>
        <v xml:space="preserve">SFY 22 - HF for SUD is removed
HD - Pregnant/Parenting Women's Program
HH - Integrated Mental Health and Substance Abuse
</v>
      </c>
    </row>
    <row r="1572" spans="1:15" ht="65.45" customHeight="1">
      <c r="A1572" s="863" t="str">
        <f t="shared" si="1446"/>
        <v>H0022</v>
      </c>
      <c r="B1572" s="920" t="str">
        <f t="shared" si="1447"/>
        <v>Substance Abuse: Outpatient Care</v>
      </c>
      <c r="C1572" s="1034" t="str">
        <f t="shared" si="1448"/>
        <v>Early Intervention services, per encounter</v>
      </c>
      <c r="D1572" s="1036" t="str">
        <f t="shared" si="1449"/>
        <v>Encounter
DT/2</v>
      </c>
      <c r="E1572"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2" s="577" t="s">
        <v>141</v>
      </c>
      <c r="G1572" s="577" t="s">
        <v>694</v>
      </c>
      <c r="H1572" s="577" t="s">
        <v>625</v>
      </c>
      <c r="I1572" s="1036" t="str">
        <f t="shared" si="1451"/>
        <v>Series/Line 
(depends on
other payers)
Institutional
or 
Professional 
(depends on 
other payers)</v>
      </c>
      <c r="J1572" s="1036" t="str">
        <f t="shared" si="1452"/>
        <v>1115 Demonstration Waiver, Healthy Michigan, Block Grant, PA2</v>
      </c>
      <c r="K1572" s="1034" t="s">
        <v>1805</v>
      </c>
      <c r="L1572" s="1034" t="s">
        <v>1782</v>
      </c>
      <c r="M1572" s="1036" t="str">
        <f t="shared" si="1453"/>
        <v>Y4 - SAMHSA approved EBP for Co-occurring disorders</v>
      </c>
      <c r="N1572" s="1036" t="str">
        <f t="shared" si="1454"/>
        <v xml:space="preserve">SFY 22 - HF for SUD is removed
HD - Pregnant/Parenting Women's Program
HH - Integrated Mental Health and Substance Abuse
</v>
      </c>
    </row>
    <row r="1573" spans="1:15" ht="65.45" customHeight="1">
      <c r="A1573" s="863" t="str">
        <f t="shared" si="1446"/>
        <v>H0022</v>
      </c>
      <c r="B1573" s="920" t="str">
        <f t="shared" si="1447"/>
        <v>Substance Abuse: Outpatient Care</v>
      </c>
      <c r="C1573" s="1034" t="str">
        <f t="shared" si="1448"/>
        <v>Early Intervention services, per encounter</v>
      </c>
      <c r="D1573" s="1036" t="str">
        <f t="shared" si="1449"/>
        <v>Encounter
DT/2</v>
      </c>
      <c r="E1573"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3" s="577" t="s">
        <v>597</v>
      </c>
      <c r="G1573" s="577" t="s">
        <v>694</v>
      </c>
      <c r="H1573" s="577" t="s">
        <v>625</v>
      </c>
      <c r="I1573" s="1036" t="str">
        <f t="shared" si="1451"/>
        <v>Series/Line 
(depends on
other payers)
Institutional
or 
Professional 
(depends on 
other payers)</v>
      </c>
      <c r="J1573" s="1036" t="str">
        <f t="shared" si="1452"/>
        <v>1115 Demonstration Waiver, Healthy Michigan, Block Grant, PA2</v>
      </c>
      <c r="K1573" s="1034" t="s">
        <v>1805</v>
      </c>
      <c r="L1573" s="1034" t="s">
        <v>1782</v>
      </c>
      <c r="M1573" s="1036" t="str">
        <f t="shared" si="1453"/>
        <v>Y4 - SAMHSA approved EBP for Co-occurring disorders</v>
      </c>
      <c r="N1573" s="1036" t="str">
        <f t="shared" si="1454"/>
        <v xml:space="preserve">SFY 22 - HF for SUD is removed
HD - Pregnant/Parenting Women's Program
HH - Integrated Mental Health and Substance Abuse
</v>
      </c>
    </row>
    <row r="1574" spans="1:15" ht="65.45" customHeight="1">
      <c r="A1574" s="863" t="str">
        <f t="shared" si="1446"/>
        <v>H0022</v>
      </c>
      <c r="B1574" s="920" t="str">
        <f t="shared" si="1447"/>
        <v>Substance Abuse: Outpatient Care</v>
      </c>
      <c r="C1574" s="1034" t="str">
        <f t="shared" si="1448"/>
        <v>Early Intervention services, per encounter</v>
      </c>
      <c r="D1574" s="1036" t="str">
        <f t="shared" si="1449"/>
        <v>Encounter
DT/2</v>
      </c>
      <c r="E1574"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4" s="577" t="s">
        <v>134</v>
      </c>
      <c r="G1574" s="577" t="s">
        <v>695</v>
      </c>
      <c r="H1574" s="577" t="s">
        <v>625</v>
      </c>
      <c r="I1574" s="1036" t="str">
        <f t="shared" si="1451"/>
        <v>Series/Line 
(depends on
other payers)
Institutional
or 
Professional 
(depends on 
other payers)</v>
      </c>
      <c r="J1574" s="1036" t="str">
        <f t="shared" si="1452"/>
        <v>1115 Demonstration Waiver, Healthy Michigan, Block Grant, PA2</v>
      </c>
      <c r="K1574" s="1034" t="s">
        <v>1805</v>
      </c>
      <c r="L1574" s="1034" t="s">
        <v>1782</v>
      </c>
      <c r="M1574" s="1036" t="str">
        <f t="shared" si="1453"/>
        <v>Y4 - SAMHSA approved EBP for Co-occurring disorders</v>
      </c>
      <c r="N1574" s="1036" t="str">
        <f t="shared" si="1454"/>
        <v xml:space="preserve">SFY 22 - HF for SUD is removed
HD - Pregnant/Parenting Women's Program
HH - Integrated Mental Health and Substance Abuse
</v>
      </c>
    </row>
    <row r="1575" spans="1:15" ht="65.45" customHeight="1">
      <c r="A1575" s="863" t="str">
        <f t="shared" si="1446"/>
        <v>H0022</v>
      </c>
      <c r="B1575" s="920" t="str">
        <f t="shared" si="1447"/>
        <v>Substance Abuse: Outpatient Care</v>
      </c>
      <c r="C1575" s="1034" t="str">
        <f t="shared" si="1448"/>
        <v>Early Intervention services, per encounter</v>
      </c>
      <c r="D1575" s="1036" t="str">
        <f t="shared" si="1449"/>
        <v>Encounter
DT/2</v>
      </c>
      <c r="E1575"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5" s="577" t="s">
        <v>138</v>
      </c>
      <c r="G1575" s="577" t="s">
        <v>703</v>
      </c>
      <c r="H1575" s="577" t="s">
        <v>625</v>
      </c>
      <c r="I1575" s="1036" t="str">
        <f t="shared" si="1451"/>
        <v>Series/Line 
(depends on
other payers)
Institutional
or 
Professional 
(depends on 
other payers)</v>
      </c>
      <c r="J1575" s="1036" t="str">
        <f t="shared" si="1452"/>
        <v>1115 Demonstration Waiver, Healthy Michigan, Block Grant, PA2</v>
      </c>
      <c r="K1575" s="1034" t="s">
        <v>1805</v>
      </c>
      <c r="L1575" s="1034" t="s">
        <v>1782</v>
      </c>
      <c r="M1575" s="1036" t="str">
        <f t="shared" si="1453"/>
        <v>Y4 - SAMHSA approved EBP for Co-occurring disorders</v>
      </c>
      <c r="N1575" s="1036" t="str">
        <f t="shared" si="1454"/>
        <v xml:space="preserve">SFY 22 - HF for SUD is removed
HD - Pregnant/Parenting Women's Program
HH - Integrated Mental Health and Substance Abuse
</v>
      </c>
    </row>
    <row r="1576" spans="1:15" s="37" customFormat="1" ht="40.5" customHeight="1">
      <c r="A1576" s="863" t="str">
        <f t="shared" si="1446"/>
        <v>H0022</v>
      </c>
      <c r="B1576" s="920" t="str">
        <f t="shared" si="1447"/>
        <v>Substance Abuse: Outpatient Care</v>
      </c>
      <c r="C1576" s="1034" t="str">
        <f t="shared" si="1448"/>
        <v>Early Intervention services, per encounter</v>
      </c>
      <c r="D1576" s="1036" t="str">
        <f t="shared" si="1449"/>
        <v>Encounter
DT/2</v>
      </c>
      <c r="E1576"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6" s="577" t="s">
        <v>149</v>
      </c>
      <c r="G1576" s="577" t="s">
        <v>703</v>
      </c>
      <c r="H1576" s="497" t="s">
        <v>1825</v>
      </c>
      <c r="I1576" s="1036" t="str">
        <f t="shared" si="1451"/>
        <v>Series/Line 
(depends on
other payers)
Institutional
or 
Professional 
(depends on 
other payers)</v>
      </c>
      <c r="J1576" s="1036" t="str">
        <f t="shared" si="1452"/>
        <v>1115 Demonstration Waiver, Healthy Michigan, Block Grant, PA2</v>
      </c>
      <c r="K1576" s="1034" t="s">
        <v>1805</v>
      </c>
      <c r="L1576" s="1034" t="s">
        <v>1782</v>
      </c>
      <c r="M1576" s="1036" t="str">
        <f t="shared" si="1453"/>
        <v>Y4 - SAMHSA approved EBP for Co-occurring disorders</v>
      </c>
      <c r="N1576" s="1036" t="str">
        <f t="shared" si="1454"/>
        <v xml:space="preserve">SFY 22 - HF for SUD is removed
HD - Pregnant/Parenting Women's Program
HH - Integrated Mental Health and Substance Abuse
</v>
      </c>
      <c r="O1576" s="34"/>
    </row>
    <row r="1577" spans="1:15" s="37" customFormat="1" ht="40.5" customHeight="1">
      <c r="A1577" s="863" t="str">
        <f t="shared" si="1446"/>
        <v>H0022</v>
      </c>
      <c r="B1577" s="920" t="str">
        <f t="shared" si="1447"/>
        <v>Substance Abuse: Outpatient Care</v>
      </c>
      <c r="C1577" s="1034" t="str">
        <f t="shared" si="1448"/>
        <v>Early Intervention services, per encounter</v>
      </c>
      <c r="D1577" s="1036" t="str">
        <f t="shared" si="1449"/>
        <v>Encounter
DT/2</v>
      </c>
      <c r="E1577"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7" s="577" t="s">
        <v>140</v>
      </c>
      <c r="G1577" s="577" t="s">
        <v>703</v>
      </c>
      <c r="H1577" s="497" t="s">
        <v>1825</v>
      </c>
      <c r="I1577" s="1036" t="str">
        <f t="shared" si="1451"/>
        <v>Series/Line 
(depends on
other payers)
Institutional
or 
Professional 
(depends on 
other payers)</v>
      </c>
      <c r="J1577" s="1036" t="str">
        <f t="shared" si="1452"/>
        <v>1115 Demonstration Waiver, Healthy Michigan, Block Grant, PA2</v>
      </c>
      <c r="K1577" s="1034" t="s">
        <v>1805</v>
      </c>
      <c r="L1577" s="1034" t="s">
        <v>1782</v>
      </c>
      <c r="M1577" s="1036" t="str">
        <f t="shared" si="1453"/>
        <v>Y4 - SAMHSA approved EBP for Co-occurring disorders</v>
      </c>
      <c r="N1577" s="1036" t="str">
        <f t="shared" si="1454"/>
        <v xml:space="preserve">SFY 22 - HF for SUD is removed
HD - Pregnant/Parenting Women's Program
HH - Integrated Mental Health and Substance Abuse
</v>
      </c>
      <c r="O1577" s="34"/>
    </row>
    <row r="1578" spans="1:15" s="37" customFormat="1" ht="40.5" customHeight="1">
      <c r="A1578" s="863" t="str">
        <f t="shared" si="1446"/>
        <v>H0022</v>
      </c>
      <c r="B1578" s="920" t="str">
        <f t="shared" si="1447"/>
        <v>Substance Abuse: Outpatient Care</v>
      </c>
      <c r="C1578" s="1034" t="str">
        <f t="shared" si="1448"/>
        <v>Early Intervention services, per encounter</v>
      </c>
      <c r="D1578" s="1036" t="str">
        <f t="shared" si="1449"/>
        <v>Encounter
DT/2</v>
      </c>
      <c r="E1578" s="1034"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8" s="577" t="s">
        <v>617</v>
      </c>
      <c r="G1578" s="577" t="s">
        <v>696</v>
      </c>
      <c r="H1578" s="497" t="s">
        <v>1825</v>
      </c>
      <c r="I1578" s="1036" t="str">
        <f t="shared" si="1451"/>
        <v>Series/Line 
(depends on
other payers)
Institutional
or 
Professional 
(depends on 
other payers)</v>
      </c>
      <c r="J1578" s="1036" t="str">
        <f t="shared" si="1452"/>
        <v>1115 Demonstration Waiver, Healthy Michigan, Block Grant, PA2</v>
      </c>
      <c r="K1578" s="1034" t="s">
        <v>1805</v>
      </c>
      <c r="L1578" s="1034" t="s">
        <v>1782</v>
      </c>
      <c r="M1578" s="1036" t="str">
        <f t="shared" si="1453"/>
        <v>Y4 - SAMHSA approved EBP for Co-occurring disorders</v>
      </c>
      <c r="N1578" s="1036" t="str">
        <f t="shared" si="1454"/>
        <v xml:space="preserve">SFY 22 - HF for SUD is removed
HD - Pregnant/Parenting Women's Program
HH - Integrated Mental Health and Substance Abuse
</v>
      </c>
      <c r="O1578" s="34"/>
    </row>
    <row r="1579" spans="1:15" s="37" customFormat="1" ht="40.5" customHeight="1" thickBot="1">
      <c r="A1579" s="864" t="str">
        <f t="shared" si="1446"/>
        <v>H0022</v>
      </c>
      <c r="B1579" s="921" t="str">
        <f t="shared" si="1447"/>
        <v>Substance Abuse: Outpatient Care</v>
      </c>
      <c r="C1579" s="1035" t="str">
        <f t="shared" si="1448"/>
        <v>Early Intervention services, per encounter</v>
      </c>
      <c r="D1579" s="1037" t="str">
        <f t="shared" si="1449"/>
        <v>Encounter
DT/2</v>
      </c>
      <c r="E1579" s="1035" t="str">
        <f t="shared" si="14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9" s="578" t="s">
        <v>730</v>
      </c>
      <c r="G1579" s="578" t="s">
        <v>699</v>
      </c>
      <c r="H1579" s="488" t="s">
        <v>1825</v>
      </c>
      <c r="I1579" s="1037" t="str">
        <f t="shared" si="1451"/>
        <v>Series/Line 
(depends on
other payers)
Institutional
or 
Professional 
(depends on 
other payers)</v>
      </c>
      <c r="J1579" s="1037" t="str">
        <f t="shared" si="1452"/>
        <v>1115 Demonstration Waiver, Healthy Michigan, Block Grant, PA2</v>
      </c>
      <c r="K1579" s="1035" t="s">
        <v>1805</v>
      </c>
      <c r="L1579" s="1035" t="s">
        <v>1782</v>
      </c>
      <c r="M1579" s="1037" t="str">
        <f t="shared" si="1453"/>
        <v>Y4 - SAMHSA approved EBP for Co-occurring disorders</v>
      </c>
      <c r="N1579" s="1037" t="str">
        <f t="shared" si="1454"/>
        <v xml:space="preserve">SFY 22 - HF for SUD is removed
HD - Pregnant/Parenting Women's Program
HH - Integrated Mental Health and Substance Abuse
</v>
      </c>
      <c r="O1579" s="34"/>
    </row>
    <row r="1580" spans="1:15" ht="189.75" customHeight="1" thickBot="1">
      <c r="A1580" s="510" t="s">
        <v>346</v>
      </c>
      <c r="B1580" s="508" t="s">
        <v>523</v>
      </c>
      <c r="C1580" s="504" t="s">
        <v>525</v>
      </c>
      <c r="D1580" s="506" t="s">
        <v>58</v>
      </c>
      <c r="E1580" s="572" t="s">
        <v>2552</v>
      </c>
      <c r="F1580" s="345" t="s">
        <v>797</v>
      </c>
      <c r="G1580" s="32"/>
      <c r="H1580" s="32" t="s">
        <v>767</v>
      </c>
      <c r="I1580" s="506" t="s">
        <v>148</v>
      </c>
      <c r="J1580" s="506" t="s">
        <v>524</v>
      </c>
      <c r="K1580" s="504" t="s">
        <v>1805</v>
      </c>
      <c r="L1580" s="504" t="s">
        <v>1785</v>
      </c>
      <c r="M1580" s="553" t="s">
        <v>1474</v>
      </c>
      <c r="N1580" s="553"/>
    </row>
    <row r="1581" spans="1:15" ht="33.6" customHeight="1">
      <c r="A1581" s="721" t="s">
        <v>358</v>
      </c>
      <c r="B1581" s="723" t="s">
        <v>357</v>
      </c>
      <c r="C1581" s="686" t="s">
        <v>2262</v>
      </c>
      <c r="D1581" s="661" t="s">
        <v>540</v>
      </c>
      <c r="E1581" s="686" t="s">
        <v>2260</v>
      </c>
      <c r="F1581" s="515" t="s">
        <v>145</v>
      </c>
      <c r="G1581" s="551" t="s">
        <v>691</v>
      </c>
      <c r="H1581" s="551" t="s">
        <v>768</v>
      </c>
      <c r="I1581" s="661" t="s">
        <v>148</v>
      </c>
      <c r="J1581" s="661" t="s">
        <v>541</v>
      </c>
      <c r="K1581" s="650" t="s">
        <v>1805</v>
      </c>
      <c r="L1581" s="650" t="s">
        <v>1786</v>
      </c>
      <c r="M1581" s="661" t="s">
        <v>1215</v>
      </c>
      <c r="N1581" s="651" t="s">
        <v>2592</v>
      </c>
    </row>
    <row r="1582" spans="1:15" ht="33.6" customHeight="1">
      <c r="A1582" s="696" t="str">
        <f t="shared" ref="A1582:A1590" si="1455">A1581</f>
        <v>H0025</v>
      </c>
      <c r="B1582" s="724" t="str">
        <f t="shared" ref="B1582:B1590" si="1456">B1581</f>
        <v>Prevention Services - Direct Model</v>
      </c>
      <c r="C1582" s="637" t="str">
        <f t="shared" ref="C1582:C1590" si="1457">C1581</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2" s="652" t="str">
        <f t="shared" ref="D1582:D1590" si="1458">D1581</f>
        <v>Face to Face Contact with family or child
H0025 – encounter
DT=1/day</v>
      </c>
      <c r="E1582" s="637" t="str">
        <f t="shared" ref="E1582:E1590" si="1459">E1581</f>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2" s="515" t="s">
        <v>577</v>
      </c>
      <c r="G1582" s="515" t="s">
        <v>692</v>
      </c>
      <c r="H1582" s="551" t="s">
        <v>768</v>
      </c>
      <c r="I1582" s="652" t="str">
        <f t="shared" ref="I1582:I1590" si="1460">I1581</f>
        <v>Line
Professional</v>
      </c>
      <c r="J1582" s="652" t="str">
        <f t="shared" ref="J1582:J1590" si="1461">J1581</f>
        <v>Healthy Michigan, EPSDT</v>
      </c>
      <c r="K1582" s="637" t="s">
        <v>1805</v>
      </c>
      <c r="L1582" s="637" t="s">
        <v>1786</v>
      </c>
      <c r="M1582" s="652" t="str">
        <f t="shared" ref="M1582:M1590" si="1462">M1581</f>
        <v>Y4 - SAMHSA approved EBP for Co-occurring disorders</v>
      </c>
      <c r="N1582" s="652" t="str">
        <f t="shared" ref="N1582:N1590" si="1463">N1581</f>
        <v xml:space="preserve">HH - Integrated Mental Health and Substance Abuse
</v>
      </c>
    </row>
    <row r="1583" spans="1:15" ht="68.45" customHeight="1">
      <c r="A1583" s="696" t="str">
        <f t="shared" si="1455"/>
        <v>H0025</v>
      </c>
      <c r="B1583" s="724" t="str">
        <f t="shared" si="1456"/>
        <v>Prevention Services - Direct Model</v>
      </c>
      <c r="C1583" s="637" t="str">
        <f t="shared" si="145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3" s="652" t="str">
        <f t="shared" si="1458"/>
        <v>Face to Face Contact with family or child
H0025 – encounter
DT=1/day</v>
      </c>
      <c r="E1583" s="637" t="str">
        <f t="shared" si="1459"/>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3" s="515" t="s">
        <v>134</v>
      </c>
      <c r="G1583" s="515" t="s">
        <v>698</v>
      </c>
      <c r="H1583" s="551" t="s">
        <v>768</v>
      </c>
      <c r="I1583" s="652" t="str">
        <f t="shared" si="1460"/>
        <v>Line
Professional</v>
      </c>
      <c r="J1583" s="652" t="str">
        <f t="shared" si="1461"/>
        <v>Healthy Michigan, EPSDT</v>
      </c>
      <c r="K1583" s="637" t="s">
        <v>1805</v>
      </c>
      <c r="L1583" s="637" t="s">
        <v>1786</v>
      </c>
      <c r="M1583" s="652" t="str">
        <f t="shared" si="1462"/>
        <v>Y4 - SAMHSA approved EBP for Co-occurring disorders</v>
      </c>
      <c r="N1583" s="652" t="str">
        <f t="shared" si="1463"/>
        <v xml:space="preserve">HH - Integrated Mental Health and Substance Abuse
</v>
      </c>
    </row>
    <row r="1584" spans="1:15" ht="68.45" customHeight="1">
      <c r="A1584" s="696" t="str">
        <f t="shared" si="1455"/>
        <v>H0025</v>
      </c>
      <c r="B1584" s="724" t="str">
        <f t="shared" si="1456"/>
        <v>Prevention Services - Direct Model</v>
      </c>
      <c r="C1584" s="637" t="str">
        <f t="shared" si="145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4" s="652" t="str">
        <f t="shared" si="1458"/>
        <v>Face to Face Contact with family or child
H0025 – encounter
DT=1/day</v>
      </c>
      <c r="E1584" s="637" t="str">
        <f t="shared" si="1459"/>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4" s="285" t="s">
        <v>1959</v>
      </c>
      <c r="G1584" s="551" t="s">
        <v>693</v>
      </c>
      <c r="H1584" s="551" t="s">
        <v>768</v>
      </c>
      <c r="I1584" s="652" t="str">
        <f t="shared" si="1460"/>
        <v>Line
Professional</v>
      </c>
      <c r="J1584" s="652" t="str">
        <f t="shared" si="1461"/>
        <v>Healthy Michigan, EPSDT</v>
      </c>
      <c r="K1584" s="637" t="s">
        <v>1805</v>
      </c>
      <c r="L1584" s="637" t="s">
        <v>1786</v>
      </c>
      <c r="M1584" s="652" t="str">
        <f t="shared" si="1462"/>
        <v>Y4 - SAMHSA approved EBP for Co-occurring disorders</v>
      </c>
      <c r="N1584" s="652" t="str">
        <f t="shared" si="1463"/>
        <v xml:space="preserve">HH - Integrated Mental Health and Substance Abuse
</v>
      </c>
    </row>
    <row r="1585" spans="1:14" ht="68.45" customHeight="1">
      <c r="A1585" s="696" t="str">
        <f t="shared" si="1455"/>
        <v>H0025</v>
      </c>
      <c r="B1585" s="724" t="str">
        <f t="shared" si="1456"/>
        <v>Prevention Services - Direct Model</v>
      </c>
      <c r="C1585" s="637" t="str">
        <f t="shared" si="145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5" s="652" t="str">
        <f t="shared" si="1458"/>
        <v>Face to Face Contact with family or child
H0025 – encounter
DT=1/day</v>
      </c>
      <c r="E1585" s="637" t="str">
        <f t="shared" si="1459"/>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5" s="285" t="s">
        <v>1960</v>
      </c>
      <c r="G1585" s="551" t="s">
        <v>697</v>
      </c>
      <c r="H1585" s="551" t="s">
        <v>768</v>
      </c>
      <c r="I1585" s="652" t="str">
        <f t="shared" si="1460"/>
        <v>Line
Professional</v>
      </c>
      <c r="J1585" s="652" t="str">
        <f t="shared" si="1461"/>
        <v>Healthy Michigan, EPSDT</v>
      </c>
      <c r="K1585" s="637" t="s">
        <v>1805</v>
      </c>
      <c r="L1585" s="637" t="s">
        <v>1786</v>
      </c>
      <c r="M1585" s="652" t="str">
        <f t="shared" si="1462"/>
        <v>Y4 - SAMHSA approved EBP for Co-occurring disorders</v>
      </c>
      <c r="N1585" s="652" t="str">
        <f t="shared" si="1463"/>
        <v xml:space="preserve">HH - Integrated Mental Health and Substance Abuse
</v>
      </c>
    </row>
    <row r="1586" spans="1:14" ht="105.75" customHeight="1">
      <c r="A1586" s="696" t="str">
        <f t="shared" si="1455"/>
        <v>H0025</v>
      </c>
      <c r="B1586" s="724" t="str">
        <f t="shared" si="1456"/>
        <v>Prevention Services - Direct Model</v>
      </c>
      <c r="C1586" s="637" t="str">
        <f t="shared" si="145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6" s="652" t="str">
        <f t="shared" si="1458"/>
        <v>Face to Face Contact with family or child
H0025 – encounter
DT=1/day</v>
      </c>
      <c r="E1586" s="637" t="str">
        <f t="shared" si="1459"/>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6" s="551" t="s">
        <v>141</v>
      </c>
      <c r="G1586" s="515" t="s">
        <v>697</v>
      </c>
      <c r="H1586" s="551" t="s">
        <v>768</v>
      </c>
      <c r="I1586" s="652" t="str">
        <f t="shared" si="1460"/>
        <v>Line
Professional</v>
      </c>
      <c r="J1586" s="652" t="str">
        <f t="shared" si="1461"/>
        <v>Healthy Michigan, EPSDT</v>
      </c>
      <c r="K1586" s="637" t="s">
        <v>1805</v>
      </c>
      <c r="L1586" s="637" t="s">
        <v>1786</v>
      </c>
      <c r="M1586" s="652" t="str">
        <f t="shared" si="1462"/>
        <v>Y4 - SAMHSA approved EBP for Co-occurring disorders</v>
      </c>
      <c r="N1586" s="652" t="str">
        <f t="shared" si="1463"/>
        <v xml:space="preserve">HH - Integrated Mental Health and Substance Abuse
</v>
      </c>
    </row>
    <row r="1587" spans="1:14" ht="147.75" customHeight="1">
      <c r="A1587" s="696" t="str">
        <f t="shared" si="1455"/>
        <v>H0025</v>
      </c>
      <c r="B1587" s="724" t="str">
        <f t="shared" si="1456"/>
        <v>Prevention Services - Direct Model</v>
      </c>
      <c r="C1587" s="637" t="str">
        <f t="shared" si="145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7" s="652" t="str">
        <f t="shared" si="1458"/>
        <v>Face to Face Contact with family or child
H0025 – encounter
DT=1/day</v>
      </c>
      <c r="E1587" s="637" t="str">
        <f t="shared" si="1459"/>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7" s="515" t="s">
        <v>143</v>
      </c>
      <c r="G1587" s="515" t="s">
        <v>694</v>
      </c>
      <c r="H1587" s="551" t="s">
        <v>768</v>
      </c>
      <c r="I1587" s="652" t="str">
        <f t="shared" si="1460"/>
        <v>Line
Professional</v>
      </c>
      <c r="J1587" s="652" t="str">
        <f t="shared" si="1461"/>
        <v>Healthy Michigan, EPSDT</v>
      </c>
      <c r="K1587" s="637" t="s">
        <v>1805</v>
      </c>
      <c r="L1587" s="637" t="s">
        <v>1786</v>
      </c>
      <c r="M1587" s="652" t="str">
        <f t="shared" si="1462"/>
        <v>Y4 - SAMHSA approved EBP for Co-occurring disorders</v>
      </c>
      <c r="N1587" s="652" t="str">
        <f t="shared" si="1463"/>
        <v xml:space="preserve">HH - Integrated Mental Health and Substance Abuse
</v>
      </c>
    </row>
    <row r="1588" spans="1:14" ht="147.75" customHeight="1">
      <c r="A1588" s="696" t="str">
        <f t="shared" si="1455"/>
        <v>H0025</v>
      </c>
      <c r="B1588" s="724" t="str">
        <f t="shared" si="1456"/>
        <v>Prevention Services - Direct Model</v>
      </c>
      <c r="C1588" s="637" t="str">
        <f t="shared" si="145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8" s="652" t="str">
        <f t="shared" si="1458"/>
        <v>Face to Face Contact with family or child
H0025 – encounter
DT=1/day</v>
      </c>
      <c r="E1588" s="637" t="str">
        <f t="shared" si="1459"/>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8" s="515" t="s">
        <v>144</v>
      </c>
      <c r="G1588" s="551" t="s">
        <v>694</v>
      </c>
      <c r="H1588" s="551" t="s">
        <v>768</v>
      </c>
      <c r="I1588" s="652" t="str">
        <f t="shared" si="1460"/>
        <v>Line
Professional</v>
      </c>
      <c r="J1588" s="652" t="str">
        <f t="shared" si="1461"/>
        <v>Healthy Michigan, EPSDT</v>
      </c>
      <c r="K1588" s="637" t="s">
        <v>1805</v>
      </c>
      <c r="L1588" s="637" t="s">
        <v>1786</v>
      </c>
      <c r="M1588" s="652" t="str">
        <f t="shared" si="1462"/>
        <v>Y4 - SAMHSA approved EBP for Co-occurring disorders</v>
      </c>
      <c r="N1588" s="652" t="str">
        <f t="shared" si="1463"/>
        <v xml:space="preserve">HH - Integrated Mental Health and Substance Abuse
</v>
      </c>
    </row>
    <row r="1589" spans="1:14" ht="81.75" customHeight="1">
      <c r="A1589" s="696" t="str">
        <f>A1587</f>
        <v>H0025</v>
      </c>
      <c r="B1589" s="724" t="str">
        <f>B1587</f>
        <v>Prevention Services - Direct Model</v>
      </c>
      <c r="C1589" s="637" t="str">
        <f>C1587</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9" s="652" t="str">
        <f>D1587</f>
        <v>Face to Face Contact with family or child
H0025 – encounter
DT=1/day</v>
      </c>
      <c r="E1589" s="637" t="str">
        <f>E1587</f>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9" s="515" t="s">
        <v>134</v>
      </c>
      <c r="G1589" s="551" t="s">
        <v>695</v>
      </c>
      <c r="H1589" s="551" t="s">
        <v>768</v>
      </c>
      <c r="I1589" s="652" t="str">
        <f>I1587</f>
        <v>Line
Professional</v>
      </c>
      <c r="J1589" s="652" t="str">
        <f>J1587</f>
        <v>Healthy Michigan, EPSDT</v>
      </c>
      <c r="K1589" s="637" t="s">
        <v>1805</v>
      </c>
      <c r="L1589" s="637" t="s">
        <v>1786</v>
      </c>
      <c r="M1589" s="652" t="str">
        <f>M1587</f>
        <v>Y4 - SAMHSA approved EBP for Co-occurring disorders</v>
      </c>
      <c r="N1589" s="652" t="str">
        <f>N1587</f>
        <v xml:space="preserve">HH - Integrated Mental Health and Substance Abuse
</v>
      </c>
    </row>
    <row r="1590" spans="1:14" ht="81.75" customHeight="1" thickBot="1">
      <c r="A1590" s="722" t="str">
        <f t="shared" si="1455"/>
        <v>H0025</v>
      </c>
      <c r="B1590" s="725" t="str">
        <f t="shared" si="1456"/>
        <v>Prevention Services - Direct Model</v>
      </c>
      <c r="C1590" s="654" t="str">
        <f t="shared" si="1457"/>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90" s="653" t="str">
        <f t="shared" si="1458"/>
        <v>Face to Face Contact with family or child
H0025 – encounter
DT=1/day</v>
      </c>
      <c r="E1590" s="654" t="str">
        <f t="shared" si="1459"/>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0" s="517" t="s">
        <v>617</v>
      </c>
      <c r="G1590" s="517" t="s">
        <v>696</v>
      </c>
      <c r="H1590" s="534" t="s">
        <v>768</v>
      </c>
      <c r="I1590" s="653" t="str">
        <f t="shared" si="1460"/>
        <v>Line
Professional</v>
      </c>
      <c r="J1590" s="653" t="str">
        <f t="shared" si="1461"/>
        <v>Healthy Michigan, EPSDT</v>
      </c>
      <c r="K1590" s="654" t="s">
        <v>1805</v>
      </c>
      <c r="L1590" s="654" t="s">
        <v>1786</v>
      </c>
      <c r="M1590" s="653" t="str">
        <f t="shared" si="1462"/>
        <v>Y4 - SAMHSA approved EBP for Co-occurring disorders</v>
      </c>
      <c r="N1590" s="653" t="str">
        <f t="shared" si="1463"/>
        <v xml:space="preserve">HH - Integrated Mental Health and Substance Abuse
</v>
      </c>
    </row>
    <row r="1591" spans="1:14" ht="81.75" customHeight="1">
      <c r="A1591" s="721" t="s">
        <v>65</v>
      </c>
      <c r="B1591" s="723" t="s">
        <v>130</v>
      </c>
      <c r="C1591" s="1134" t="s">
        <v>1811</v>
      </c>
      <c r="D1591" s="661" t="s">
        <v>769</v>
      </c>
      <c r="E1591" s="1134" t="s">
        <v>1813</v>
      </c>
      <c r="F1591" s="515" t="s">
        <v>717</v>
      </c>
      <c r="G1591" s="515" t="s">
        <v>725</v>
      </c>
      <c r="H1591" s="515" t="s">
        <v>625</v>
      </c>
      <c r="I1591" s="1135" t="s">
        <v>148</v>
      </c>
      <c r="J1591" s="1135" t="s">
        <v>129</v>
      </c>
      <c r="K1591" s="642" t="s">
        <v>1805</v>
      </c>
      <c r="L1591" s="1136" t="s">
        <v>1777</v>
      </c>
      <c r="M1591" s="1135" t="s">
        <v>1815</v>
      </c>
      <c r="N1591" s="874" t="s">
        <v>2359</v>
      </c>
    </row>
    <row r="1592" spans="1:14" ht="25.35" customHeight="1">
      <c r="A1592" s="696" t="str">
        <f t="shared" ref="A1592:A1594" si="1464">A1591</f>
        <v>H0031</v>
      </c>
      <c r="B1592" s="724" t="str">
        <f t="shared" ref="B1592:B1594" si="1465">B1591</f>
        <v>Assessments
Health Psychiatric
Evaluation Psychological
testing Other assessments, tests</v>
      </c>
      <c r="C1592" s="637" t="str">
        <f t="shared" ref="C1592:C1594" si="1466">C1591</f>
        <v xml:space="preserve">Assessment by non-physician
Use ST when trauma assessment is performed as part of trauma-focused CBT.
</v>
      </c>
      <c r="D1592" s="652" t="str">
        <f t="shared" ref="D1592:D1594" si="1467">D1591</f>
        <v>Encounter: 3/day</v>
      </c>
      <c r="E1592" s="637" t="str">
        <f t="shared" ref="E1592:E1594" si="1468">E1591</f>
        <v>Mental Health Professional, QMHP, or QIDP if within their licensure scope of practice. BCBA and BCaBA’s within their scope of practice.</v>
      </c>
      <c r="F1592" s="515" t="s">
        <v>588</v>
      </c>
      <c r="G1592" s="515" t="s">
        <v>693</v>
      </c>
      <c r="H1592" s="515" t="s">
        <v>625</v>
      </c>
      <c r="I1592" s="713" t="str">
        <f t="shared" ref="I1592:I1594" si="1469">I1591</f>
        <v>Line
Professional</v>
      </c>
      <c r="J1592" s="713" t="str">
        <f t="shared" ref="J1592:J1594" si="1470">J1591</f>
        <v>State Plan, Healthy Michigan, EPSDT</v>
      </c>
      <c r="K1592" s="649" t="s">
        <v>1805</v>
      </c>
      <c r="L1592" s="649" t="s">
        <v>1777</v>
      </c>
      <c r="M1592" s="713" t="str">
        <f t="shared" ref="M1592:M1594" si="1471">M1591</f>
        <v>ST - Related to Trauma or Injury
Reduced qualified providers in SFY22</v>
      </c>
      <c r="N1592" s="713" t="str">
        <f t="shared" ref="N1592:N1594" si="1472">N1591</f>
        <v xml:space="preserve">HS -  Family/couple without client present
</v>
      </c>
    </row>
    <row r="1593" spans="1:14" ht="45.75" customHeight="1">
      <c r="A1593" s="696" t="str">
        <f t="shared" si="1464"/>
        <v>H0031</v>
      </c>
      <c r="B1593" s="724" t="str">
        <f t="shared" si="1465"/>
        <v>Assessments
Health Psychiatric
Evaluation Psychological
testing Other assessments, tests</v>
      </c>
      <c r="C1593" s="637" t="str">
        <f t="shared" si="1466"/>
        <v xml:space="preserve">Assessment by non-physician
Use ST when trauma assessment is performed as part of trauma-focused CBT.
</v>
      </c>
      <c r="D1593" s="652" t="str">
        <f t="shared" si="1467"/>
        <v>Encounter: 3/day</v>
      </c>
      <c r="E1593" s="637" t="str">
        <f t="shared" si="1468"/>
        <v>Mental Health Professional, QMHP, or QIDP if within their licensure scope of practice. BCBA and BCaBA’s within their scope of practice.</v>
      </c>
      <c r="F1593" s="348" t="s">
        <v>2137</v>
      </c>
      <c r="G1593" s="515" t="s">
        <v>693</v>
      </c>
      <c r="H1593" s="515" t="s">
        <v>840</v>
      </c>
      <c r="I1593" s="713" t="str">
        <f t="shared" si="1469"/>
        <v>Line
Professional</v>
      </c>
      <c r="J1593" s="713" t="str">
        <f t="shared" si="1470"/>
        <v>State Plan, Healthy Michigan, EPSDT</v>
      </c>
      <c r="K1593" s="649" t="s">
        <v>1805</v>
      </c>
      <c r="L1593" s="649" t="s">
        <v>1777</v>
      </c>
      <c r="M1593" s="713" t="str">
        <f t="shared" si="1471"/>
        <v>ST - Related to Trauma or Injury
Reduced qualified providers in SFY22</v>
      </c>
      <c r="N1593" s="713" t="str">
        <f t="shared" si="1472"/>
        <v xml:space="preserve">HS -  Family/couple without client present
</v>
      </c>
    </row>
    <row r="1594" spans="1:14" ht="25.35" customHeight="1" thickBot="1">
      <c r="A1594" s="722" t="str">
        <f t="shared" si="1464"/>
        <v>H0031</v>
      </c>
      <c r="B1594" s="725" t="str">
        <f t="shared" si="1465"/>
        <v>Assessments
Health Psychiatric
Evaluation Psychological
testing Other assessments, tests</v>
      </c>
      <c r="C1594" s="654" t="str">
        <f t="shared" si="1466"/>
        <v xml:space="preserve">Assessment by non-physician
Use ST when trauma assessment is performed as part of trauma-focused CBT.
</v>
      </c>
      <c r="D1594" s="653" t="str">
        <f t="shared" si="1467"/>
        <v>Encounter: 3/day</v>
      </c>
      <c r="E1594" s="654" t="str">
        <f t="shared" si="1468"/>
        <v>Mental Health Professional, QMHP, or QIDP if within their licensure scope of practice. BCBA and BCaBA’s within their scope of practice.</v>
      </c>
      <c r="F1594" s="517" t="s">
        <v>586</v>
      </c>
      <c r="G1594" s="517" t="s">
        <v>693</v>
      </c>
      <c r="H1594" s="517" t="s">
        <v>840</v>
      </c>
      <c r="I1594" s="705" t="str">
        <f t="shared" si="1469"/>
        <v>Line
Professional</v>
      </c>
      <c r="J1594" s="705" t="str">
        <f t="shared" si="1470"/>
        <v>State Plan, Healthy Michigan, EPSDT</v>
      </c>
      <c r="K1594" s="638" t="s">
        <v>1805</v>
      </c>
      <c r="L1594" s="638" t="s">
        <v>1777</v>
      </c>
      <c r="M1594" s="705" t="str">
        <f t="shared" si="1471"/>
        <v>ST - Related to Trauma or Injury
Reduced qualified providers in SFY22</v>
      </c>
      <c r="N1594" s="705" t="str">
        <f t="shared" si="1472"/>
        <v xml:space="preserve">HS -  Family/couple without client present
</v>
      </c>
    </row>
    <row r="1595" spans="1:14" ht="122.25" customHeight="1">
      <c r="A1595" s="721" t="s">
        <v>1994</v>
      </c>
      <c r="B1595" s="739" t="s">
        <v>130</v>
      </c>
      <c r="C1595" s="1136" t="s">
        <v>1812</v>
      </c>
      <c r="D1595" s="1135" t="s">
        <v>1474</v>
      </c>
      <c r="E1595" s="1136" t="s">
        <v>1814</v>
      </c>
      <c r="F1595" s="285" t="s">
        <v>1959</v>
      </c>
      <c r="G1595" s="551" t="s">
        <v>693</v>
      </c>
      <c r="H1595" s="551" t="s">
        <v>1827</v>
      </c>
      <c r="I1595" s="735" t="s">
        <v>148</v>
      </c>
      <c r="J1595" s="735" t="s">
        <v>129</v>
      </c>
      <c r="K1595" s="642" t="s">
        <v>1474</v>
      </c>
      <c r="L1595" s="642" t="s">
        <v>1474</v>
      </c>
      <c r="M1595" s="735" t="s">
        <v>1816</v>
      </c>
      <c r="N1595" s="735" t="s">
        <v>1474</v>
      </c>
    </row>
    <row r="1596" spans="1:14" ht="135.75" customHeight="1" thickBot="1">
      <c r="A1596" s="722" t="str">
        <f>A1595</f>
        <v>H0031WY</v>
      </c>
      <c r="B1596" s="740" t="str">
        <f>B1595</f>
        <v>Assessments
Health Psychiatric
Evaluation Psychological
testing Other assessments, tests</v>
      </c>
      <c r="C1596" s="1137" t="str">
        <f>C1595</f>
        <v>Assessment by non-physician
Use WY for reporting SIS assessments face-to-face with consumer. Qualifications for SIS interviewers:</v>
      </c>
      <c r="D1596" s="1138" t="s">
        <v>1474</v>
      </c>
      <c r="E1596" s="1137" t="str">
        <f>E1595</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596" s="517" t="s">
        <v>1045</v>
      </c>
      <c r="G1596" s="517" t="s">
        <v>700</v>
      </c>
      <c r="H1596" s="304" t="s">
        <v>1827</v>
      </c>
      <c r="I1596" s="705" t="str">
        <f>I1595</f>
        <v>Line
Professional</v>
      </c>
      <c r="J1596" s="705" t="str">
        <f>J1595</f>
        <v>State Plan, Healthy Michigan, EPSDT</v>
      </c>
      <c r="K1596" s="638" t="s">
        <v>1474</v>
      </c>
      <c r="L1596" s="638" t="s">
        <v>1474</v>
      </c>
      <c r="M1596" s="705" t="str">
        <f>M1595</f>
        <v>WY - SIS Assessment</v>
      </c>
      <c r="N1596" s="705" t="s">
        <v>1474</v>
      </c>
    </row>
    <row r="1597" spans="1:14" ht="76.5" customHeight="1">
      <c r="A1597" s="721" t="s">
        <v>1995</v>
      </c>
      <c r="B1597" s="723" t="s">
        <v>130</v>
      </c>
      <c r="C1597" s="1139" t="s">
        <v>1992</v>
      </c>
      <c r="D1597" s="1135" t="s">
        <v>1474</v>
      </c>
      <c r="E1597" s="303" t="s">
        <v>1993</v>
      </c>
      <c r="F1597" s="298" t="s">
        <v>1959</v>
      </c>
      <c r="G1597" s="298" t="s">
        <v>693</v>
      </c>
      <c r="H1597" s="604" t="s">
        <v>625</v>
      </c>
      <c r="I1597" s="735" t="s">
        <v>148</v>
      </c>
      <c r="J1597" s="735" t="s">
        <v>129</v>
      </c>
      <c r="K1597" s="642" t="s">
        <v>1474</v>
      </c>
      <c r="L1597" s="642" t="s">
        <v>1474</v>
      </c>
      <c r="M1597" s="874" t="s">
        <v>1967</v>
      </c>
      <c r="N1597" s="1142" t="s">
        <v>1474</v>
      </c>
    </row>
    <row r="1598" spans="1:14" ht="66.75" customHeight="1">
      <c r="A1598" s="696" t="str">
        <f>A1597</f>
        <v>H0031WX</v>
      </c>
      <c r="B1598" s="724" t="str">
        <f t="shared" ref="B1598:D1598" si="1473">B1597</f>
        <v>Assessments
Health Psychiatric
Evaluation Psychological
testing Other assessments, tests</v>
      </c>
      <c r="C1598" s="1140" t="str">
        <f t="shared" si="1473"/>
        <v>Assessment by non-physician
Use WX for reporting LOCUS assessments face-to-face with consumer. Qualifications for LOCUS interviewers:</v>
      </c>
      <c r="D1598" s="1141" t="str">
        <f t="shared" si="1473"/>
        <v xml:space="preserve"> </v>
      </c>
      <c r="E1598" s="439" t="s">
        <v>1993</v>
      </c>
      <c r="F1598" s="440" t="s">
        <v>1960</v>
      </c>
      <c r="G1598" s="440" t="s">
        <v>694</v>
      </c>
      <c r="H1598" s="439" t="s">
        <v>625</v>
      </c>
      <c r="I1598" s="652" t="str">
        <f>I1597</f>
        <v>Line
Professional</v>
      </c>
      <c r="J1598" s="652" t="str">
        <f>J1597</f>
        <v>State Plan, Healthy Michigan, EPSDT</v>
      </c>
      <c r="K1598" s="637"/>
      <c r="L1598" s="637"/>
      <c r="M1598" s="655" t="str">
        <f>M1597</f>
        <v>WX - LOCUS Assessment</v>
      </c>
      <c r="N1598" s="1143"/>
    </row>
    <row r="1599" spans="1:14" ht="68.25" customHeight="1" thickBot="1">
      <c r="A1599" s="722" t="str">
        <f>A1597</f>
        <v>H0031WX</v>
      </c>
      <c r="B1599" s="725" t="str">
        <f>B1597</f>
        <v>Assessments
Health Psychiatric
Evaluation Psychological
testing Other assessments, tests</v>
      </c>
      <c r="C1599" s="1137" t="str">
        <f>C1597</f>
        <v>Assessment by non-physician
Use WX for reporting LOCUS assessments face-to-face with consumer. Qualifications for LOCUS interviewers:</v>
      </c>
      <c r="D1599" s="1138" t="s">
        <v>1474</v>
      </c>
      <c r="E1599" s="437" t="s">
        <v>1993</v>
      </c>
      <c r="F1599" s="438" t="s">
        <v>134</v>
      </c>
      <c r="G1599" s="438" t="s">
        <v>698</v>
      </c>
      <c r="H1599" s="437" t="s">
        <v>625</v>
      </c>
      <c r="I1599" s="705" t="str">
        <f>I1597</f>
        <v>Line
Professional</v>
      </c>
      <c r="J1599" s="705" t="str">
        <f>J1597</f>
        <v>State Plan, Healthy Michigan, EPSDT</v>
      </c>
      <c r="K1599" s="638" t="s">
        <v>1474</v>
      </c>
      <c r="L1599" s="638" t="s">
        <v>1474</v>
      </c>
      <c r="M1599" s="705" t="str">
        <f>M1597</f>
        <v>WX - LOCUS Assessment</v>
      </c>
      <c r="N1599" s="705" t="s">
        <v>1474</v>
      </c>
    </row>
    <row r="1600" spans="1:14" ht="25.35" customHeight="1">
      <c r="A1600" s="1144" t="s">
        <v>427</v>
      </c>
      <c r="B1600" s="1144" t="s">
        <v>426</v>
      </c>
      <c r="C1600" s="1146" t="s">
        <v>428</v>
      </c>
      <c r="D1600" s="1149" t="s">
        <v>58</v>
      </c>
      <c r="E1600" s="1146" t="s">
        <v>429</v>
      </c>
      <c r="F1600" s="519" t="s">
        <v>134</v>
      </c>
      <c r="G1600" s="519" t="s">
        <v>698</v>
      </c>
      <c r="H1600" s="594" t="s">
        <v>625</v>
      </c>
      <c r="I1600" s="661" t="s">
        <v>148</v>
      </c>
      <c r="J1600" s="661" t="s">
        <v>129</v>
      </c>
      <c r="K1600" s="650" t="s">
        <v>1805</v>
      </c>
      <c r="L1600" s="686" t="s">
        <v>2571</v>
      </c>
      <c r="M1600" s="661" t="s">
        <v>1217</v>
      </c>
      <c r="N1600" s="651" t="s">
        <v>2593</v>
      </c>
    </row>
    <row r="1601" spans="1:14" ht="25.35" customHeight="1">
      <c r="A1601" s="1144" t="str">
        <f>A1600</f>
        <v>H0032</v>
      </c>
      <c r="B1601" s="1144" t="str">
        <f t="shared" ref="B1601:E1601" si="1474">B1600</f>
        <v>Treatment Planning</v>
      </c>
      <c r="C1601" s="1146" t="str">
        <f t="shared" si="1474"/>
        <v>Mental health service plan development by non-physician</v>
      </c>
      <c r="D1601" s="1149" t="str">
        <f t="shared" si="1474"/>
        <v>Encounter</v>
      </c>
      <c r="E1601" s="1146" t="str">
        <f t="shared" si="1474"/>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1" s="551" t="s">
        <v>2277</v>
      </c>
      <c r="G1601" s="551" t="s">
        <v>2280</v>
      </c>
      <c r="H1601" s="612" t="s">
        <v>1825</v>
      </c>
      <c r="I1601" s="652" t="str">
        <f>I1600</f>
        <v>Line
Professional</v>
      </c>
      <c r="J1601" s="652" t="str">
        <f>J1599</f>
        <v>State Plan, Healthy Michigan, EPSDT</v>
      </c>
      <c r="K1601" s="637" t="s">
        <v>1805</v>
      </c>
      <c r="L1601" s="637" t="s">
        <v>1787</v>
      </c>
      <c r="M1601" s="652" t="s">
        <v>1217</v>
      </c>
      <c r="N1601" s="655" t="str">
        <f>N1600</f>
        <v xml:space="preserve">HH - Integrated Mental Health and Substance Abuse
</v>
      </c>
    </row>
    <row r="1602" spans="1:14" ht="25.35" customHeight="1">
      <c r="A1602" s="1144" t="str">
        <f>A1600</f>
        <v>H0032</v>
      </c>
      <c r="B1602" s="1144" t="str">
        <f>B1600</f>
        <v>Treatment Planning</v>
      </c>
      <c r="C1602" s="1146" t="str">
        <f>C1600</f>
        <v>Mental health service plan development by non-physician</v>
      </c>
      <c r="D1602" s="1149" t="str">
        <f>D1600</f>
        <v>Encounter</v>
      </c>
      <c r="E1602" s="1146" t="str">
        <f>E1600</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2" s="571" t="s">
        <v>689</v>
      </c>
      <c r="G1602" s="571" t="s">
        <v>716</v>
      </c>
      <c r="H1602" s="190" t="s">
        <v>625</v>
      </c>
      <c r="I1602" s="652" t="str">
        <f>I1600</f>
        <v>Line
Professional</v>
      </c>
      <c r="J1602" s="652" t="str">
        <f>J1600</f>
        <v>State Plan, Healthy Michigan, EPSDT</v>
      </c>
      <c r="K1602" s="637" t="str">
        <f>K1600</f>
        <v>CCBHC Reporting Service</v>
      </c>
      <c r="L1602" s="637" t="str">
        <f>L1600</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 face contact with the consumer is an indirect cost of treatment planning
</v>
      </c>
      <c r="M1602" s="652" t="str">
        <f>M1600</f>
        <v>TS -  Monitoring Treatment Plans
Y4 - SAMHSA approved EBP for Co-occurring disorders</v>
      </c>
      <c r="N1602" s="655" t="str">
        <f t="shared" ref="N1602:N1621" si="1475">N1601</f>
        <v xml:space="preserve">HH - Integrated Mental Health and Substance Abuse
</v>
      </c>
    </row>
    <row r="1603" spans="1:14" ht="25.35" customHeight="1">
      <c r="A1603" s="1144" t="str">
        <f t="shared" ref="A1603" si="1476">A1602</f>
        <v>H0032</v>
      </c>
      <c r="B1603" s="1144" t="str">
        <f t="shared" ref="B1603:E1603" si="1477">B1602</f>
        <v>Treatment Planning</v>
      </c>
      <c r="C1603" s="1146" t="str">
        <f t="shared" si="1477"/>
        <v>Mental health service plan development by non-physician</v>
      </c>
      <c r="D1603" s="1149" t="str">
        <f t="shared" si="1477"/>
        <v>Encounter</v>
      </c>
      <c r="E1603" s="1146" t="str">
        <f t="shared" si="147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3" s="571" t="s">
        <v>682</v>
      </c>
      <c r="G1603" s="571" t="s">
        <v>702</v>
      </c>
      <c r="H1603" s="327" t="s">
        <v>625</v>
      </c>
      <c r="I1603" s="652" t="str">
        <f t="shared" ref="I1603:M1603" si="1478">I1602</f>
        <v>Line
Professional</v>
      </c>
      <c r="J1603" s="652" t="str">
        <f t="shared" si="1478"/>
        <v>State Plan, Healthy Michigan, EPSDT</v>
      </c>
      <c r="K1603" s="637" t="str">
        <f t="shared" si="1478"/>
        <v>CCBHC Reporting Service</v>
      </c>
      <c r="L1603" s="637" t="str">
        <f t="shared" si="1478"/>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 face contact with the consumer is an indirect cost of treatment planning
</v>
      </c>
      <c r="M1603" s="652" t="str">
        <f t="shared" si="1478"/>
        <v>TS -  Monitoring Treatment Plans
Y4 - SAMHSA approved EBP for Co-occurring disorders</v>
      </c>
      <c r="N1603" s="655" t="str">
        <f t="shared" si="1475"/>
        <v xml:space="preserve">HH - Integrated Mental Health and Substance Abuse
</v>
      </c>
    </row>
    <row r="1604" spans="1:14" ht="25.35" customHeight="1">
      <c r="A1604" s="1144" t="str">
        <f t="shared" ref="A1604:E1606" si="1479">A1600</f>
        <v>H0032</v>
      </c>
      <c r="B1604" s="1144" t="str">
        <f t="shared" si="1479"/>
        <v>Treatment Planning</v>
      </c>
      <c r="C1604" s="1147" t="str">
        <f t="shared" si="1479"/>
        <v>Mental health service plan development by non-physician</v>
      </c>
      <c r="D1604" s="1144" t="str">
        <f t="shared" si="1479"/>
        <v>Encounter</v>
      </c>
      <c r="E1604" s="1147" t="str">
        <f t="shared" si="1479"/>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4" s="551" t="s">
        <v>720</v>
      </c>
      <c r="G1604" s="551" t="s">
        <v>693</v>
      </c>
      <c r="H1604" s="551" t="s">
        <v>625</v>
      </c>
      <c r="I1604" s="652" t="str">
        <f t="shared" ref="I1604:J1606" si="1480">I1600</f>
        <v>Line
Professional</v>
      </c>
      <c r="J1604" s="652" t="str">
        <f t="shared" si="1480"/>
        <v>State Plan, Healthy Michigan, EPSDT</v>
      </c>
      <c r="K1604" s="637" t="s">
        <v>1805</v>
      </c>
      <c r="L1604" s="637" t="s">
        <v>1787</v>
      </c>
      <c r="M1604" s="652" t="str">
        <f t="shared" ref="M1604:M1606" si="1481">M1600</f>
        <v>TS -  Monitoring Treatment Plans
Y4 - SAMHSA approved EBP for Co-occurring disorders</v>
      </c>
      <c r="N1604" s="652" t="str">
        <f t="shared" si="1475"/>
        <v xml:space="preserve">HH - Integrated Mental Health and Substance Abuse
</v>
      </c>
    </row>
    <row r="1605" spans="1:14" ht="25.35" customHeight="1">
      <c r="A1605" s="1144" t="str">
        <f t="shared" si="1479"/>
        <v>H0032</v>
      </c>
      <c r="B1605" s="1144" t="str">
        <f t="shared" si="1479"/>
        <v>Treatment Planning</v>
      </c>
      <c r="C1605" s="1147" t="str">
        <f t="shared" si="1479"/>
        <v>Mental health service plan development by non-physician</v>
      </c>
      <c r="D1605" s="1144" t="str">
        <f t="shared" si="1479"/>
        <v>Encounter</v>
      </c>
      <c r="E1605" s="1147" t="str">
        <f t="shared" si="1479"/>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5" s="479" t="s">
        <v>591</v>
      </c>
      <c r="G1605" s="479" t="s">
        <v>693</v>
      </c>
      <c r="H1605" s="479" t="s">
        <v>625</v>
      </c>
      <c r="I1605" s="652" t="str">
        <f t="shared" si="1480"/>
        <v>Line
Professional</v>
      </c>
      <c r="J1605" s="652" t="str">
        <f t="shared" si="1480"/>
        <v>State Plan, Healthy Michigan, EPSDT</v>
      </c>
      <c r="K1605" s="637" t="s">
        <v>1805</v>
      </c>
      <c r="L1605" s="637" t="s">
        <v>1787</v>
      </c>
      <c r="M1605" s="652" t="str">
        <f t="shared" si="1481"/>
        <v>TS -  Monitoring Treatment Plans
Y4 - SAMHSA approved EBP for Co-occurring disorders</v>
      </c>
      <c r="N1605" s="652" t="str">
        <f t="shared" si="1475"/>
        <v xml:space="preserve">HH - Integrated Mental Health and Substance Abuse
</v>
      </c>
    </row>
    <row r="1606" spans="1:14" ht="25.35" customHeight="1">
      <c r="A1606" s="1144" t="str">
        <f t="shared" si="1479"/>
        <v>H0032</v>
      </c>
      <c r="B1606" s="1144" t="str">
        <f t="shared" si="1479"/>
        <v>Treatment Planning</v>
      </c>
      <c r="C1606" s="1147" t="str">
        <f t="shared" si="1479"/>
        <v>Mental health service plan development by non-physician</v>
      </c>
      <c r="D1606" s="1144" t="str">
        <f t="shared" si="1479"/>
        <v>Encounter</v>
      </c>
      <c r="E1606" s="1147" t="str">
        <f t="shared" si="1479"/>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6" s="479" t="s">
        <v>592</v>
      </c>
      <c r="G1606" s="479" t="s">
        <v>693</v>
      </c>
      <c r="H1606" s="479" t="s">
        <v>625</v>
      </c>
      <c r="I1606" s="652" t="str">
        <f t="shared" si="1480"/>
        <v>Line
Professional</v>
      </c>
      <c r="J1606" s="652" t="str">
        <f t="shared" si="1480"/>
        <v>State Plan, Healthy Michigan, EPSDT</v>
      </c>
      <c r="K1606" s="637" t="s">
        <v>1805</v>
      </c>
      <c r="L1606" s="637" t="s">
        <v>1787</v>
      </c>
      <c r="M1606" s="652" t="str">
        <f t="shared" si="1481"/>
        <v>TS -  Monitoring Treatment Plans
Y4 - SAMHSA approved EBP for Co-occurring disorders</v>
      </c>
      <c r="N1606" s="652" t="str">
        <f t="shared" si="1475"/>
        <v xml:space="preserve">HH - Integrated Mental Health and Substance Abuse
</v>
      </c>
    </row>
    <row r="1607" spans="1:14" ht="25.35" customHeight="1">
      <c r="A1607" s="1144" t="str">
        <f>A1604</f>
        <v>H0032</v>
      </c>
      <c r="B1607" s="1144" t="str">
        <f>B1604</f>
        <v>Treatment Planning</v>
      </c>
      <c r="C1607" s="1147" t="str">
        <f>C1604</f>
        <v>Mental health service plan development by non-physician</v>
      </c>
      <c r="D1607" s="1144" t="str">
        <f>D1604</f>
        <v>Encounter</v>
      </c>
      <c r="E1607" s="1147" t="str">
        <f>E1604</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7" s="515" t="s">
        <v>141</v>
      </c>
      <c r="G1607" s="515" t="s">
        <v>697</v>
      </c>
      <c r="H1607" s="551" t="s">
        <v>625</v>
      </c>
      <c r="I1607" s="652" t="str">
        <f>I1604</f>
        <v>Line
Professional</v>
      </c>
      <c r="J1607" s="652" t="str">
        <f>J1604</f>
        <v>State Plan, Healthy Michigan, EPSDT</v>
      </c>
      <c r="K1607" s="637" t="s">
        <v>1805</v>
      </c>
      <c r="L1607" s="637" t="s">
        <v>1787</v>
      </c>
      <c r="M1607" s="652" t="str">
        <f>M1604</f>
        <v>TS -  Monitoring Treatment Plans
Y4 - SAMHSA approved EBP for Co-occurring disorders</v>
      </c>
      <c r="N1607" s="652" t="str">
        <f t="shared" si="1475"/>
        <v xml:space="preserve">HH - Integrated Mental Health and Substance Abuse
</v>
      </c>
    </row>
    <row r="1608" spans="1:14" ht="25.35" customHeight="1">
      <c r="A1608" s="1144" t="str">
        <f t="shared" ref="A1608:E1609" si="1482">A1604</f>
        <v>H0032</v>
      </c>
      <c r="B1608" s="1144" t="str">
        <f t="shared" si="1482"/>
        <v>Treatment Planning</v>
      </c>
      <c r="C1608" s="1147" t="str">
        <f t="shared" si="1482"/>
        <v>Mental health service plan development by non-physician</v>
      </c>
      <c r="D1608" s="1144" t="str">
        <f t="shared" si="1482"/>
        <v>Encounter</v>
      </c>
      <c r="E1608" s="1147" t="str">
        <f t="shared" si="1482"/>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8" s="479" t="s">
        <v>591</v>
      </c>
      <c r="G1608" s="478" t="s">
        <v>697</v>
      </c>
      <c r="H1608" s="479" t="s">
        <v>625</v>
      </c>
      <c r="I1608" s="652" t="str">
        <f>I1604</f>
        <v>Line
Professional</v>
      </c>
      <c r="J1608" s="652" t="str">
        <f>J1604</f>
        <v>State Plan, Healthy Michigan, EPSDT</v>
      </c>
      <c r="K1608" s="637" t="s">
        <v>1805</v>
      </c>
      <c r="L1608" s="637" t="s">
        <v>1787</v>
      </c>
      <c r="M1608" s="652" t="str">
        <f>M1604</f>
        <v>TS -  Monitoring Treatment Plans
Y4 - SAMHSA approved EBP for Co-occurring disorders</v>
      </c>
      <c r="N1608" s="652" t="str">
        <f t="shared" si="1475"/>
        <v xml:space="preserve">HH - Integrated Mental Health and Substance Abuse
</v>
      </c>
    </row>
    <row r="1609" spans="1:14" ht="25.35" customHeight="1">
      <c r="A1609" s="1144" t="str">
        <f t="shared" si="1482"/>
        <v>H0032</v>
      </c>
      <c r="B1609" s="1144" t="str">
        <f t="shared" si="1482"/>
        <v>Treatment Planning</v>
      </c>
      <c r="C1609" s="1147" t="str">
        <f t="shared" si="1482"/>
        <v>Mental health service plan development by non-physician</v>
      </c>
      <c r="D1609" s="1144" t="str">
        <f t="shared" si="1482"/>
        <v>Encounter</v>
      </c>
      <c r="E1609" s="1147" t="str">
        <f t="shared" si="1482"/>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9" s="479" t="s">
        <v>592</v>
      </c>
      <c r="G1609" s="478" t="s">
        <v>697</v>
      </c>
      <c r="H1609" s="479" t="s">
        <v>625</v>
      </c>
      <c r="I1609" s="652" t="str">
        <f>I1605</f>
        <v>Line
Professional</v>
      </c>
      <c r="J1609" s="652" t="str">
        <f>J1605</f>
        <v>State Plan, Healthy Michigan, EPSDT</v>
      </c>
      <c r="K1609" s="637" t="s">
        <v>1805</v>
      </c>
      <c r="L1609" s="637" t="s">
        <v>1787</v>
      </c>
      <c r="M1609" s="652" t="str">
        <f>M1605</f>
        <v>TS -  Monitoring Treatment Plans
Y4 - SAMHSA approved EBP for Co-occurring disorders</v>
      </c>
      <c r="N1609" s="652" t="str">
        <f t="shared" si="1475"/>
        <v xml:space="preserve">HH - Integrated Mental Health and Substance Abuse
</v>
      </c>
    </row>
    <row r="1610" spans="1:14" ht="25.35" customHeight="1">
      <c r="A1610" s="1144" t="str">
        <f>A1607</f>
        <v>H0032</v>
      </c>
      <c r="B1610" s="1144" t="str">
        <f>B1607</f>
        <v>Treatment Planning</v>
      </c>
      <c r="C1610" s="1147" t="str">
        <f>C1607</f>
        <v>Mental health service plan development by non-physician</v>
      </c>
      <c r="D1610" s="1144" t="str">
        <f>D1607</f>
        <v>Encounter</v>
      </c>
      <c r="E1610" s="1147" t="str">
        <f>E1607</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0" s="515" t="s">
        <v>134</v>
      </c>
      <c r="G1610" s="515" t="s">
        <v>695</v>
      </c>
      <c r="H1610" s="551" t="s">
        <v>625</v>
      </c>
      <c r="I1610" s="652" t="str">
        <f>I1607</f>
        <v>Line
Professional</v>
      </c>
      <c r="J1610" s="652" t="str">
        <f>J1607</f>
        <v>State Plan, Healthy Michigan, EPSDT</v>
      </c>
      <c r="K1610" s="637" t="s">
        <v>1805</v>
      </c>
      <c r="L1610" s="637" t="s">
        <v>1787</v>
      </c>
      <c r="M1610" s="652" t="str">
        <f>M1607</f>
        <v>TS -  Monitoring Treatment Plans
Y4 - SAMHSA approved EBP for Co-occurring disorders</v>
      </c>
      <c r="N1610" s="652" t="str">
        <f t="shared" si="1475"/>
        <v xml:space="preserve">HH - Integrated Mental Health and Substance Abuse
</v>
      </c>
    </row>
    <row r="1611" spans="1:14" ht="25.35" customHeight="1">
      <c r="A1611" s="1144" t="str">
        <f t="shared" ref="A1611:E1612" si="1483">A1607</f>
        <v>H0032</v>
      </c>
      <c r="B1611" s="1144" t="str">
        <f t="shared" si="1483"/>
        <v>Treatment Planning</v>
      </c>
      <c r="C1611" s="1147" t="str">
        <f t="shared" si="1483"/>
        <v>Mental health service plan development by non-physician</v>
      </c>
      <c r="D1611" s="1144" t="str">
        <f t="shared" si="1483"/>
        <v>Encounter</v>
      </c>
      <c r="E1611" s="1147" t="str">
        <f t="shared" si="1483"/>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1" s="479" t="s">
        <v>591</v>
      </c>
      <c r="G1611" s="478" t="s">
        <v>695</v>
      </c>
      <c r="H1611" s="479" t="s">
        <v>625</v>
      </c>
      <c r="I1611" s="652" t="str">
        <f>I1607</f>
        <v>Line
Professional</v>
      </c>
      <c r="J1611" s="652" t="str">
        <f>J1607</f>
        <v>State Plan, Healthy Michigan, EPSDT</v>
      </c>
      <c r="K1611" s="637" t="s">
        <v>1805</v>
      </c>
      <c r="L1611" s="637" t="s">
        <v>1787</v>
      </c>
      <c r="M1611" s="652" t="str">
        <f>M1607</f>
        <v>TS -  Monitoring Treatment Plans
Y4 - SAMHSA approved EBP for Co-occurring disorders</v>
      </c>
      <c r="N1611" s="652" t="str">
        <f t="shared" si="1475"/>
        <v xml:space="preserve">HH - Integrated Mental Health and Substance Abuse
</v>
      </c>
    </row>
    <row r="1612" spans="1:14" ht="25.35" customHeight="1">
      <c r="A1612" s="1144" t="str">
        <f t="shared" si="1483"/>
        <v>H0032</v>
      </c>
      <c r="B1612" s="1144" t="str">
        <f t="shared" si="1483"/>
        <v>Treatment Planning</v>
      </c>
      <c r="C1612" s="1147" t="str">
        <f t="shared" si="1483"/>
        <v>Mental health service plan development by non-physician</v>
      </c>
      <c r="D1612" s="1144" t="str">
        <f t="shared" si="1483"/>
        <v>Encounter</v>
      </c>
      <c r="E1612" s="1147" t="str">
        <f t="shared" si="1483"/>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2" s="479" t="s">
        <v>592</v>
      </c>
      <c r="G1612" s="478" t="s">
        <v>695</v>
      </c>
      <c r="H1612" s="479" t="s">
        <v>625</v>
      </c>
      <c r="I1612" s="652" t="str">
        <f>I1608</f>
        <v>Line
Professional</v>
      </c>
      <c r="J1612" s="652" t="str">
        <f>J1608</f>
        <v>State Plan, Healthy Michigan, EPSDT</v>
      </c>
      <c r="K1612" s="637" t="s">
        <v>1805</v>
      </c>
      <c r="L1612" s="637" t="s">
        <v>1787</v>
      </c>
      <c r="M1612" s="652" t="str">
        <f>M1608</f>
        <v>TS -  Monitoring Treatment Plans
Y4 - SAMHSA approved EBP for Co-occurring disorders</v>
      </c>
      <c r="N1612" s="652" t="str">
        <f t="shared" si="1475"/>
        <v xml:space="preserve">HH - Integrated Mental Health and Substance Abuse
</v>
      </c>
    </row>
    <row r="1613" spans="1:14" ht="25.35" customHeight="1">
      <c r="A1613" s="1144" t="str">
        <f>A1610</f>
        <v>H0032</v>
      </c>
      <c r="B1613" s="1144" t="str">
        <f>B1610</f>
        <v>Treatment Planning</v>
      </c>
      <c r="C1613" s="1147" t="str">
        <f>C1610</f>
        <v>Mental health service plan development by non-physician</v>
      </c>
      <c r="D1613" s="1144" t="str">
        <f>D1610</f>
        <v>Encounter</v>
      </c>
      <c r="E1613" s="1147" t="str">
        <f>E1610</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3" s="551" t="s">
        <v>144</v>
      </c>
      <c r="G1613" s="551" t="s">
        <v>694</v>
      </c>
      <c r="H1613" s="551" t="s">
        <v>625</v>
      </c>
      <c r="I1613" s="652" t="str">
        <f>I1610</f>
        <v>Line
Professional</v>
      </c>
      <c r="J1613" s="652" t="str">
        <f>J1610</f>
        <v>State Plan, Healthy Michigan, EPSDT</v>
      </c>
      <c r="K1613" s="637" t="s">
        <v>1805</v>
      </c>
      <c r="L1613" s="637" t="s">
        <v>1787</v>
      </c>
      <c r="M1613" s="652" t="str">
        <f>M1610</f>
        <v>TS -  Monitoring Treatment Plans
Y4 - SAMHSA approved EBP for Co-occurring disorders</v>
      </c>
      <c r="N1613" s="652" t="str">
        <f t="shared" si="1475"/>
        <v xml:space="preserve">HH - Integrated Mental Health and Substance Abuse
</v>
      </c>
    </row>
    <row r="1614" spans="1:14" ht="32.25" customHeight="1">
      <c r="A1614" s="1144" t="str">
        <f t="shared" ref="A1614:A1621" si="1484">A1613</f>
        <v>H0032</v>
      </c>
      <c r="B1614" s="1144" t="str">
        <f t="shared" ref="B1614:B1621" si="1485">B1613</f>
        <v>Treatment Planning</v>
      </c>
      <c r="C1614" s="1147" t="str">
        <f t="shared" ref="C1614:C1621" si="1486">C1613</f>
        <v>Mental health service plan development by non-physician</v>
      </c>
      <c r="D1614" s="1144" t="str">
        <f t="shared" ref="D1614:E1619" si="1487">D1613</f>
        <v>Encounter</v>
      </c>
      <c r="E1614" s="1147" t="str">
        <f t="shared" si="148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4" s="551" t="s">
        <v>143</v>
      </c>
      <c r="G1614" s="551" t="s">
        <v>697</v>
      </c>
      <c r="H1614" s="551" t="s">
        <v>625</v>
      </c>
      <c r="I1614" s="652" t="str">
        <f t="shared" ref="I1614:I1619" si="1488">I1613</f>
        <v>Line
Professional</v>
      </c>
      <c r="J1614" s="652" t="str">
        <f t="shared" ref="J1614:J1619" si="1489">J1613</f>
        <v>State Plan, Healthy Michigan, EPSDT</v>
      </c>
      <c r="K1614" s="637" t="s">
        <v>1805</v>
      </c>
      <c r="L1614" s="637" t="s">
        <v>1787</v>
      </c>
      <c r="M1614" s="652" t="str">
        <f t="shared" ref="M1614:M1621" si="1490">M1613</f>
        <v>TS -  Monitoring Treatment Plans
Y4 - SAMHSA approved EBP for Co-occurring disorders</v>
      </c>
      <c r="N1614" s="652" t="str">
        <f t="shared" si="1475"/>
        <v xml:space="preserve">HH - Integrated Mental Health and Substance Abuse
</v>
      </c>
    </row>
    <row r="1615" spans="1:14" ht="32.25" customHeight="1">
      <c r="A1615" s="1144" t="str">
        <f t="shared" si="1484"/>
        <v>H0032</v>
      </c>
      <c r="B1615" s="1144" t="str">
        <f t="shared" si="1485"/>
        <v>Treatment Planning</v>
      </c>
      <c r="C1615" s="1147" t="str">
        <f t="shared" si="1486"/>
        <v>Mental health service plan development by non-physician</v>
      </c>
      <c r="D1615" s="1144" t="str">
        <f t="shared" si="1487"/>
        <v>Encounter</v>
      </c>
      <c r="E1615" s="1147" t="str">
        <f t="shared" si="148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5" s="190" t="s">
        <v>665</v>
      </c>
      <c r="G1615" s="204" t="s">
        <v>703</v>
      </c>
      <c r="H1615" s="515" t="s">
        <v>1825</v>
      </c>
      <c r="I1615" s="652" t="str">
        <f t="shared" si="1488"/>
        <v>Line
Professional</v>
      </c>
      <c r="J1615" s="652" t="str">
        <f t="shared" si="1489"/>
        <v>State Plan, Healthy Michigan, EPSDT</v>
      </c>
      <c r="K1615" s="637" t="s">
        <v>1805</v>
      </c>
      <c r="L1615" s="637" t="s">
        <v>1787</v>
      </c>
      <c r="M1615" s="652" t="str">
        <f t="shared" si="1490"/>
        <v>TS -  Monitoring Treatment Plans
Y4 - SAMHSA approved EBP for Co-occurring disorders</v>
      </c>
      <c r="N1615" s="652" t="str">
        <f t="shared" si="1475"/>
        <v xml:space="preserve">HH - Integrated Mental Health and Substance Abuse
</v>
      </c>
    </row>
    <row r="1616" spans="1:14" ht="32.25" customHeight="1">
      <c r="A1616" s="1144" t="str">
        <f t="shared" si="1484"/>
        <v>H0032</v>
      </c>
      <c r="B1616" s="1144" t="str">
        <f t="shared" si="1485"/>
        <v>Treatment Planning</v>
      </c>
      <c r="C1616" s="1147" t="str">
        <f t="shared" si="1486"/>
        <v>Mental health service plan development by non-physician</v>
      </c>
      <c r="D1616" s="1144" t="str">
        <f t="shared" si="1487"/>
        <v>Encounter</v>
      </c>
      <c r="E1616" s="1147" t="str">
        <f t="shared" si="148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6" s="190" t="s">
        <v>149</v>
      </c>
      <c r="G1616" s="204" t="s">
        <v>703</v>
      </c>
      <c r="H1616" s="515" t="s">
        <v>1825</v>
      </c>
      <c r="I1616" s="652" t="str">
        <f t="shared" si="1488"/>
        <v>Line
Professional</v>
      </c>
      <c r="J1616" s="652" t="str">
        <f t="shared" si="1489"/>
        <v>State Plan, Healthy Michigan, EPSDT</v>
      </c>
      <c r="K1616" s="637" t="s">
        <v>1805</v>
      </c>
      <c r="L1616" s="637" t="s">
        <v>1787</v>
      </c>
      <c r="M1616" s="652" t="str">
        <f t="shared" si="1490"/>
        <v>TS -  Monitoring Treatment Plans
Y4 - SAMHSA approved EBP for Co-occurring disorders</v>
      </c>
      <c r="N1616" s="652" t="str">
        <f t="shared" si="1475"/>
        <v xml:space="preserve">HH - Integrated Mental Health and Substance Abuse
</v>
      </c>
    </row>
    <row r="1617" spans="1:14" ht="32.25" customHeight="1">
      <c r="A1617" s="1144" t="str">
        <f t="shared" si="1484"/>
        <v>H0032</v>
      </c>
      <c r="B1617" s="1144" t="str">
        <f t="shared" si="1485"/>
        <v>Treatment Planning</v>
      </c>
      <c r="C1617" s="1147" t="str">
        <f t="shared" si="1486"/>
        <v>Mental health service plan development by non-physician</v>
      </c>
      <c r="D1617" s="1144" t="str">
        <f t="shared" si="1487"/>
        <v>Encounter</v>
      </c>
      <c r="E1617" s="1147" t="str">
        <f t="shared" si="148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7" s="190" t="s">
        <v>140</v>
      </c>
      <c r="G1617" s="204" t="s">
        <v>703</v>
      </c>
      <c r="H1617" s="515" t="s">
        <v>1825</v>
      </c>
      <c r="I1617" s="652" t="str">
        <f t="shared" si="1488"/>
        <v>Line
Professional</v>
      </c>
      <c r="J1617" s="652" t="str">
        <f t="shared" si="1489"/>
        <v>State Plan, Healthy Michigan, EPSDT</v>
      </c>
      <c r="K1617" s="637" t="s">
        <v>1805</v>
      </c>
      <c r="L1617" s="637" t="s">
        <v>1787</v>
      </c>
      <c r="M1617" s="652" t="str">
        <f t="shared" si="1490"/>
        <v>TS -  Monitoring Treatment Plans
Y4 - SAMHSA approved EBP for Co-occurring disorders</v>
      </c>
      <c r="N1617" s="652" t="str">
        <f t="shared" si="1475"/>
        <v xml:space="preserve">HH - Integrated Mental Health and Substance Abuse
</v>
      </c>
    </row>
    <row r="1618" spans="1:14" ht="32.25" customHeight="1">
      <c r="A1618" s="1144" t="str">
        <f t="shared" si="1484"/>
        <v>H0032</v>
      </c>
      <c r="B1618" s="1144" t="str">
        <f t="shared" si="1485"/>
        <v>Treatment Planning</v>
      </c>
      <c r="C1618" s="1147" t="str">
        <f t="shared" si="1486"/>
        <v>Mental health service plan development by non-physician</v>
      </c>
      <c r="D1618" s="1144" t="str">
        <f t="shared" si="1487"/>
        <v>Encounter</v>
      </c>
      <c r="E1618" s="1147" t="str">
        <f t="shared" si="148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8" s="281" t="s">
        <v>1959</v>
      </c>
      <c r="G1618" s="190" t="s">
        <v>693</v>
      </c>
      <c r="H1618" s="551" t="s">
        <v>625</v>
      </c>
      <c r="I1618" s="652" t="str">
        <f t="shared" si="1488"/>
        <v>Line
Professional</v>
      </c>
      <c r="J1618" s="652" t="str">
        <f t="shared" si="1489"/>
        <v>State Plan, Healthy Michigan, EPSDT</v>
      </c>
      <c r="K1618" s="637" t="s">
        <v>1805</v>
      </c>
      <c r="L1618" s="637" t="s">
        <v>1787</v>
      </c>
      <c r="M1618" s="652" t="str">
        <f t="shared" si="1490"/>
        <v>TS -  Monitoring Treatment Plans
Y4 - SAMHSA approved EBP for Co-occurring disorders</v>
      </c>
      <c r="N1618" s="652" t="str">
        <f t="shared" si="1475"/>
        <v xml:space="preserve">HH - Integrated Mental Health and Substance Abuse
</v>
      </c>
    </row>
    <row r="1619" spans="1:14" ht="32.25" customHeight="1">
      <c r="A1619" s="1144" t="str">
        <f t="shared" si="1484"/>
        <v>H0032</v>
      </c>
      <c r="B1619" s="1144" t="str">
        <f t="shared" si="1485"/>
        <v>Treatment Planning</v>
      </c>
      <c r="C1619" s="1147" t="str">
        <f t="shared" si="1486"/>
        <v>Mental health service plan development by non-physician</v>
      </c>
      <c r="D1619" s="1144" t="str">
        <f t="shared" si="1487"/>
        <v>Encounter</v>
      </c>
      <c r="E1619" s="1147" t="str">
        <f t="shared" si="148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9" s="281" t="s">
        <v>1960</v>
      </c>
      <c r="G1619" s="190" t="s">
        <v>694</v>
      </c>
      <c r="H1619" s="551" t="s">
        <v>625</v>
      </c>
      <c r="I1619" s="652" t="str">
        <f t="shared" si="1488"/>
        <v>Line
Professional</v>
      </c>
      <c r="J1619" s="652" t="str">
        <f t="shared" si="1489"/>
        <v>State Plan, Healthy Michigan, EPSDT</v>
      </c>
      <c r="K1619" s="637" t="s">
        <v>1805</v>
      </c>
      <c r="L1619" s="637" t="s">
        <v>1787</v>
      </c>
      <c r="M1619" s="652" t="str">
        <f t="shared" si="1490"/>
        <v>TS -  Monitoring Treatment Plans
Y4 - SAMHSA approved EBP for Co-occurring disorders</v>
      </c>
      <c r="N1619" s="652" t="str">
        <f t="shared" si="1475"/>
        <v xml:space="preserve">HH - Integrated Mental Health and Substance Abuse
</v>
      </c>
    </row>
    <row r="1620" spans="1:14" ht="32.25" customHeight="1">
      <c r="A1620" s="1144" t="str">
        <f t="shared" si="1484"/>
        <v>H0032</v>
      </c>
      <c r="B1620" s="1144" t="str">
        <f t="shared" si="1485"/>
        <v>Treatment Planning</v>
      </c>
      <c r="C1620" s="1147" t="str">
        <f t="shared" si="1486"/>
        <v>Mental health service plan development by non-physician</v>
      </c>
      <c r="D1620" s="1144" t="str">
        <f>D1619</f>
        <v>Encounter</v>
      </c>
      <c r="E1620" s="1147" t="str">
        <f t="shared" ref="E1620:E1621" si="1491">E1619</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20" s="224" t="s">
        <v>617</v>
      </c>
      <c r="G1620" s="224" t="s">
        <v>696</v>
      </c>
      <c r="H1620" s="441" t="s">
        <v>1825</v>
      </c>
      <c r="I1620" s="652" t="str">
        <f>I1619</f>
        <v>Line
Professional</v>
      </c>
      <c r="J1620" s="652" t="str">
        <f>J1619</f>
        <v>State Plan, Healthy Michigan, EPSDT</v>
      </c>
      <c r="K1620" s="637" t="str">
        <f t="shared" ref="K1620:L1620" si="1492">K1619</f>
        <v>CCBHC Reporting Service</v>
      </c>
      <c r="L1620" s="637" t="str">
        <f t="shared" si="1492"/>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620" s="652" t="str">
        <f t="shared" si="1490"/>
        <v>TS -  Monitoring Treatment Plans
Y4 - SAMHSA approved EBP for Co-occurring disorders</v>
      </c>
      <c r="N1620" s="652" t="str">
        <f t="shared" si="1475"/>
        <v xml:space="preserve">HH - Integrated Mental Health and Substance Abuse
</v>
      </c>
    </row>
    <row r="1621" spans="1:14" ht="26.45" customHeight="1" thickBot="1">
      <c r="A1621" s="1145" t="str">
        <f t="shared" si="1484"/>
        <v>H0032</v>
      </c>
      <c r="B1621" s="1145" t="str">
        <f t="shared" si="1485"/>
        <v>Treatment Planning</v>
      </c>
      <c r="C1621" s="1148" t="str">
        <f t="shared" si="1486"/>
        <v>Mental health service plan development by non-physician</v>
      </c>
      <c r="D1621" s="1145" t="str">
        <f>D1620</f>
        <v>Encounter</v>
      </c>
      <c r="E1621" s="1148" t="str">
        <f t="shared" si="1491"/>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21" s="517" t="s">
        <v>841</v>
      </c>
      <c r="G1621" s="517" t="s">
        <v>770</v>
      </c>
      <c r="H1621" s="573" t="s">
        <v>684</v>
      </c>
      <c r="I1621" s="653" t="str">
        <f>I1620</f>
        <v>Line
Professional</v>
      </c>
      <c r="J1621" s="653" t="str">
        <f>J1620</f>
        <v>State Plan, Healthy Michigan, EPSDT</v>
      </c>
      <c r="K1621" s="654" t="str">
        <f t="shared" ref="K1621" si="1493">K1620</f>
        <v>CCBHC Reporting Service</v>
      </c>
      <c r="L1621" s="654" t="str">
        <f t="shared" ref="L1621" si="1494">L1620</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621" s="653" t="str">
        <f t="shared" si="1490"/>
        <v>TS -  Monitoring Treatment Plans
Y4 - SAMHSA approved EBP for Co-occurring disorders</v>
      </c>
      <c r="N1621" s="653" t="str">
        <f t="shared" si="1475"/>
        <v xml:space="preserve">HH - Integrated Mental Health and Substance Abuse
</v>
      </c>
    </row>
    <row r="1622" spans="1:14" ht="26.45" customHeight="1">
      <c r="A1622" s="789" t="s">
        <v>1861</v>
      </c>
      <c r="B1622" s="804" t="s">
        <v>1943</v>
      </c>
      <c r="C1622" s="1099" t="s">
        <v>1944</v>
      </c>
      <c r="D1622" s="1150" t="s">
        <v>58</v>
      </c>
      <c r="E1622" s="1099" t="s">
        <v>1723</v>
      </c>
      <c r="F1622" s="523" t="s">
        <v>132</v>
      </c>
      <c r="G1622" s="240" t="s">
        <v>691</v>
      </c>
      <c r="H1622" s="240" t="s">
        <v>706</v>
      </c>
      <c r="I1622" s="1150" t="s">
        <v>660</v>
      </c>
      <c r="J1622" s="1150" t="s">
        <v>1945</v>
      </c>
      <c r="K1622" s="672" t="s">
        <v>1474</v>
      </c>
      <c r="L1622" s="845" t="s">
        <v>2515</v>
      </c>
      <c r="M1622" s="778" t="s">
        <v>1474</v>
      </c>
      <c r="N1622" s="778" t="s">
        <v>705</v>
      </c>
    </row>
    <row r="1623" spans="1:14" ht="26.45" customHeight="1">
      <c r="A1623" s="790" t="str">
        <f>A1622</f>
        <v>H0033</v>
      </c>
      <c r="B1623" s="805" t="str">
        <f t="shared" ref="B1623:B1628" si="1495">B1622</f>
        <v>Substance Use Disorder:
Pharmacological Support
- Buprenorphine or
Suboxone</v>
      </c>
      <c r="C1623" s="673" t="str">
        <f t="shared" ref="C1623:C1628" si="1496">C1622</f>
        <v>Oral medication administration,
direct observation. (Use for
Buprenorphine or Suboxone
administration and/or service - provision
of the drug).</v>
      </c>
      <c r="D1623" s="711" t="str">
        <f t="shared" ref="D1623:D1628" si="1497">D1622</f>
        <v>Encounter</v>
      </c>
      <c r="E1623" s="673" t="str">
        <f t="shared" ref="E1623:E1628" si="1498">E1622</f>
        <v>Not in provider qualifications document</v>
      </c>
      <c r="F1623" s="524" t="s">
        <v>577</v>
      </c>
      <c r="G1623" s="241" t="s">
        <v>692</v>
      </c>
      <c r="H1623" s="524" t="s">
        <v>706</v>
      </c>
      <c r="I1623" s="711" t="str">
        <f t="shared" ref="I1623:I1628" si="1499">I1622</f>
        <v>Line 
Professional</v>
      </c>
      <c r="J1623" s="711" t="str">
        <f t="shared" ref="J1623:J1628" si="1500">J1622</f>
        <v>1115
Demonstration
Waiver
Block Grant,
PA2</v>
      </c>
      <c r="K1623" s="673" t="str">
        <f t="shared" ref="K1623:K1628" si="1501">K1622</f>
        <v xml:space="preserve"> </v>
      </c>
      <c r="L1623" s="846" t="str">
        <f t="shared" ref="L1623:L1628" si="1502">L1622</f>
        <v>Administration and Observation only</v>
      </c>
      <c r="M1623" s="711" t="str">
        <f t="shared" ref="M1623:M1628" si="1503">M1622</f>
        <v xml:space="preserve"> </v>
      </c>
      <c r="N1623" s="711" t="str">
        <f t="shared" ref="N1623:N1628" si="1504">N1622</f>
        <v>SFY 22 - HF for SUD is removed
HD - Pregnant/Parenting Women's Program</v>
      </c>
    </row>
    <row r="1624" spans="1:14" ht="27" customHeight="1">
      <c r="A1624" s="790" t="str">
        <f t="shared" ref="A1624:A1628" si="1505">A1623</f>
        <v>H0033</v>
      </c>
      <c r="B1624" s="805" t="str">
        <f t="shared" si="1495"/>
        <v>Substance Use Disorder:
Pharmacological Support
- Buprenorphine or
Suboxone</v>
      </c>
      <c r="C1624" s="673" t="str">
        <f t="shared" si="1496"/>
        <v>Oral medication administration,
direct observation. (Use for
Buprenorphine or Suboxone
administration and/or service - provision
of the drug).</v>
      </c>
      <c r="D1624" s="711" t="str">
        <f t="shared" si="1497"/>
        <v>Encounter</v>
      </c>
      <c r="E1624" s="673" t="str">
        <f t="shared" si="1498"/>
        <v>Not in provider qualifications document</v>
      </c>
      <c r="F1624" s="524" t="s">
        <v>140</v>
      </c>
      <c r="G1624" s="241" t="s">
        <v>703</v>
      </c>
      <c r="H1624" s="524" t="s">
        <v>706</v>
      </c>
      <c r="I1624" s="711" t="str">
        <f t="shared" si="1499"/>
        <v>Line 
Professional</v>
      </c>
      <c r="J1624" s="711" t="str">
        <f t="shared" si="1500"/>
        <v>1115
Demonstration
Waiver
Block Grant,
PA2</v>
      </c>
      <c r="K1624" s="673" t="str">
        <f t="shared" si="1501"/>
        <v xml:space="preserve"> </v>
      </c>
      <c r="L1624" s="846" t="str">
        <f t="shared" si="1502"/>
        <v>Administration and Observation only</v>
      </c>
      <c r="M1624" s="711" t="str">
        <f t="shared" si="1503"/>
        <v xml:space="preserve"> </v>
      </c>
      <c r="N1624" s="711" t="str">
        <f t="shared" si="1504"/>
        <v>SFY 22 - HF for SUD is removed
HD - Pregnant/Parenting Women's Program</v>
      </c>
    </row>
    <row r="1625" spans="1:14" ht="49.35" customHeight="1">
      <c r="A1625" s="790" t="str">
        <f t="shared" si="1505"/>
        <v>H0033</v>
      </c>
      <c r="B1625" s="805" t="str">
        <f t="shared" si="1495"/>
        <v>Substance Use Disorder:
Pharmacological Support
- Buprenorphine or
Suboxone</v>
      </c>
      <c r="C1625" s="673" t="str">
        <f t="shared" si="1496"/>
        <v>Oral medication administration,
direct observation. (Use for
Buprenorphine or Suboxone
administration and/or service - provision
of the drug).</v>
      </c>
      <c r="D1625" s="711" t="str">
        <f t="shared" si="1497"/>
        <v>Encounter</v>
      </c>
      <c r="E1625" s="673" t="str">
        <f t="shared" si="1498"/>
        <v>Not in provider qualifications document</v>
      </c>
      <c r="F1625" s="524" t="s">
        <v>665</v>
      </c>
      <c r="G1625" s="241" t="s">
        <v>703</v>
      </c>
      <c r="H1625" s="524" t="s">
        <v>706</v>
      </c>
      <c r="I1625" s="711" t="str">
        <f t="shared" si="1499"/>
        <v>Line 
Professional</v>
      </c>
      <c r="J1625" s="711" t="str">
        <f t="shared" si="1500"/>
        <v>1115
Demonstration
Waiver
Block Grant,
PA2</v>
      </c>
      <c r="K1625" s="673" t="str">
        <f t="shared" si="1501"/>
        <v xml:space="preserve"> </v>
      </c>
      <c r="L1625" s="846" t="str">
        <f t="shared" si="1502"/>
        <v>Administration and Observation only</v>
      </c>
      <c r="M1625" s="711" t="str">
        <f t="shared" si="1503"/>
        <v xml:space="preserve"> </v>
      </c>
      <c r="N1625" s="711" t="str">
        <f t="shared" si="1504"/>
        <v>SFY 22 - HF for SUD is removed
HD - Pregnant/Parenting Women's Program</v>
      </c>
    </row>
    <row r="1626" spans="1:14" ht="49.35" customHeight="1">
      <c r="A1626" s="790" t="str">
        <f t="shared" si="1505"/>
        <v>H0033</v>
      </c>
      <c r="B1626" s="805" t="str">
        <f t="shared" si="1495"/>
        <v>Substance Use Disorder:
Pharmacological Support
- Buprenorphine or
Suboxone</v>
      </c>
      <c r="C1626" s="673" t="str">
        <f t="shared" si="1496"/>
        <v>Oral medication administration,
direct observation. (Use for
Buprenorphine or Suboxone
administration and/or service - provision
of the drug).</v>
      </c>
      <c r="D1626" s="711" t="str">
        <f t="shared" si="1497"/>
        <v>Encounter</v>
      </c>
      <c r="E1626" s="673" t="str">
        <f t="shared" si="1498"/>
        <v>Not in provider qualifications document</v>
      </c>
      <c r="F1626" s="524" t="s">
        <v>149</v>
      </c>
      <c r="G1626" s="241" t="s">
        <v>703</v>
      </c>
      <c r="H1626" s="524" t="s">
        <v>706</v>
      </c>
      <c r="I1626" s="711" t="str">
        <f t="shared" si="1499"/>
        <v>Line 
Professional</v>
      </c>
      <c r="J1626" s="711" t="str">
        <f t="shared" si="1500"/>
        <v>1115
Demonstration
Waiver
Block Grant,
PA2</v>
      </c>
      <c r="K1626" s="673" t="str">
        <f t="shared" si="1501"/>
        <v xml:space="preserve"> </v>
      </c>
      <c r="L1626" s="846" t="str">
        <f t="shared" si="1502"/>
        <v>Administration and Observation only</v>
      </c>
      <c r="M1626" s="711" t="str">
        <f t="shared" si="1503"/>
        <v xml:space="preserve"> </v>
      </c>
      <c r="N1626" s="711" t="str">
        <f t="shared" si="1504"/>
        <v>SFY 22 - HF for SUD is removed
HD - Pregnant/Parenting Women's Program</v>
      </c>
    </row>
    <row r="1627" spans="1:14" ht="49.35" customHeight="1">
      <c r="A1627" s="790" t="str">
        <f t="shared" si="1505"/>
        <v>H0033</v>
      </c>
      <c r="B1627" s="805" t="str">
        <f t="shared" si="1495"/>
        <v>Substance Use Disorder:
Pharmacological Support
- Buprenorphine or
Suboxone</v>
      </c>
      <c r="C1627" s="673" t="str">
        <f t="shared" si="1496"/>
        <v>Oral medication administration,
direct observation. (Use for
Buprenorphine or Suboxone
administration and/or service - provision
of the drug).</v>
      </c>
      <c r="D1627" s="711" t="str">
        <f t="shared" si="1497"/>
        <v>Encounter</v>
      </c>
      <c r="E1627" s="673" t="str">
        <f t="shared" si="1498"/>
        <v>Not in provider qualifications document</v>
      </c>
      <c r="F1627" s="524" t="s">
        <v>617</v>
      </c>
      <c r="G1627" s="241" t="s">
        <v>696</v>
      </c>
      <c r="H1627" s="524" t="s">
        <v>706</v>
      </c>
      <c r="I1627" s="711" t="str">
        <f t="shared" si="1499"/>
        <v>Line 
Professional</v>
      </c>
      <c r="J1627" s="711" t="str">
        <f t="shared" si="1500"/>
        <v>1115
Demonstration
Waiver
Block Grant,
PA2</v>
      </c>
      <c r="K1627" s="673" t="str">
        <f t="shared" si="1501"/>
        <v xml:space="preserve"> </v>
      </c>
      <c r="L1627" s="846" t="str">
        <f t="shared" si="1502"/>
        <v>Administration and Observation only</v>
      </c>
      <c r="M1627" s="711" t="str">
        <f t="shared" si="1503"/>
        <v xml:space="preserve"> </v>
      </c>
      <c r="N1627" s="711" t="str">
        <f t="shared" si="1504"/>
        <v>SFY 22 - HF for SUD is removed
HD - Pregnant/Parenting Women's Program</v>
      </c>
    </row>
    <row r="1628" spans="1:14" ht="49.35" customHeight="1" thickBot="1">
      <c r="A1628" s="992" t="str">
        <f t="shared" si="1505"/>
        <v>H0033</v>
      </c>
      <c r="B1628" s="993" t="str">
        <f t="shared" si="1495"/>
        <v>Substance Use Disorder:
Pharmacological Support
- Buprenorphine or
Suboxone</v>
      </c>
      <c r="C1628" s="677" t="str">
        <f t="shared" si="1496"/>
        <v>Oral medication administration,
direct observation. (Use for
Buprenorphine or Suboxone
administration and/or service - provision
of the drug).</v>
      </c>
      <c r="D1628" s="994" t="str">
        <f t="shared" si="1497"/>
        <v>Encounter</v>
      </c>
      <c r="E1628" s="677" t="str">
        <f t="shared" si="1498"/>
        <v>Not in provider qualifications document</v>
      </c>
      <c r="F1628" s="525" t="s">
        <v>730</v>
      </c>
      <c r="G1628" s="244" t="s">
        <v>699</v>
      </c>
      <c r="H1628" s="525" t="s">
        <v>706</v>
      </c>
      <c r="I1628" s="994" t="str">
        <f t="shared" si="1499"/>
        <v>Line 
Professional</v>
      </c>
      <c r="J1628" s="994" t="str">
        <f t="shared" si="1500"/>
        <v>1115
Demonstration
Waiver
Block Grant,
PA2</v>
      </c>
      <c r="K1628" s="677" t="str">
        <f t="shared" si="1501"/>
        <v xml:space="preserve"> </v>
      </c>
      <c r="L1628" s="847" t="str">
        <f t="shared" si="1502"/>
        <v>Administration and Observation only</v>
      </c>
      <c r="M1628" s="994" t="str">
        <f t="shared" si="1503"/>
        <v xml:space="preserve"> </v>
      </c>
      <c r="N1628" s="994" t="str">
        <f t="shared" si="1504"/>
        <v>SFY 22 - HF for SUD is removed
HD - Pregnant/Parenting Women's Program</v>
      </c>
    </row>
    <row r="1629" spans="1:14" ht="49.35" customHeight="1">
      <c r="A1629" s="696" t="s">
        <v>66</v>
      </c>
      <c r="B1629" s="724" t="s">
        <v>313</v>
      </c>
      <c r="C1629" s="637" t="s">
        <v>315</v>
      </c>
      <c r="D1629" s="652" t="s">
        <v>1705</v>
      </c>
      <c r="E1629" s="834" t="s">
        <v>2282</v>
      </c>
      <c r="F1629" s="206" t="s">
        <v>140</v>
      </c>
      <c r="G1629" s="206" t="s">
        <v>703</v>
      </c>
      <c r="H1629" s="551" t="s">
        <v>1825</v>
      </c>
      <c r="I1629" s="652" t="s">
        <v>148</v>
      </c>
      <c r="J1629" s="652" t="s">
        <v>129</v>
      </c>
      <c r="K1629" s="637" t="s">
        <v>1805</v>
      </c>
      <c r="L1629" s="634" t="s">
        <v>501</v>
      </c>
      <c r="M1629" s="784" t="s">
        <v>1474</v>
      </c>
      <c r="N1629" s="784" t="s">
        <v>1474</v>
      </c>
    </row>
    <row r="1630" spans="1:14" ht="49.35" customHeight="1">
      <c r="A1630" s="696" t="str">
        <f t="shared" ref="A1630:A1632" si="1506">A1629</f>
        <v>H0034</v>
      </c>
      <c r="B1630" s="724" t="str">
        <f t="shared" ref="B1630:B1632" si="1507">B1629</f>
        <v>Health Services</v>
      </c>
      <c r="C1630" s="637" t="str">
        <f t="shared" ref="C1630:C1632" si="1508">C1629</f>
        <v>Medication training and support</v>
      </c>
      <c r="D1630" s="652" t="str">
        <f t="shared" ref="D1630:D1632" si="1509">D1629</f>
        <v>H0034=40/day</v>
      </c>
      <c r="E1630" s="637" t="str">
        <f t="shared" ref="E1630:E1632" si="1510">E1629</f>
        <v>Registered nurse, nurse practitioner, clinical nurse specialist, dietician, or licensed physician’s assistant according to their scope of practice</v>
      </c>
      <c r="F1630" s="515" t="s">
        <v>665</v>
      </c>
      <c r="G1630" s="204" t="s">
        <v>703</v>
      </c>
      <c r="H1630" s="515" t="s">
        <v>1825</v>
      </c>
      <c r="I1630" s="652" t="str">
        <f t="shared" ref="I1630:I1632" si="1511">I1629</f>
        <v>Line
Professional</v>
      </c>
      <c r="J1630" s="652" t="str">
        <f t="shared" ref="J1630:J1632" si="1512">J1629</f>
        <v>State Plan, Healthy Michigan, EPSDT</v>
      </c>
      <c r="K1630" s="637" t="s">
        <v>1805</v>
      </c>
      <c r="L1630" s="637" t="s">
        <v>1788</v>
      </c>
      <c r="M1630" s="652" t="str">
        <f t="shared" ref="M1630:M1632" si="1513">M1629</f>
        <v xml:space="preserve"> </v>
      </c>
      <c r="N1630" s="652" t="str">
        <f t="shared" ref="N1630:N1632" si="1514">N1629</f>
        <v xml:space="preserve"> </v>
      </c>
    </row>
    <row r="1631" spans="1:14" ht="49.35" customHeight="1">
      <c r="A1631" s="696" t="str">
        <f t="shared" si="1506"/>
        <v>H0034</v>
      </c>
      <c r="B1631" s="724" t="str">
        <f t="shared" si="1507"/>
        <v>Health Services</v>
      </c>
      <c r="C1631" s="637" t="str">
        <f t="shared" si="1508"/>
        <v>Medication training and support</v>
      </c>
      <c r="D1631" s="652" t="str">
        <f t="shared" si="1509"/>
        <v>H0034=40/day</v>
      </c>
      <c r="E1631" s="637" t="str">
        <f t="shared" si="1510"/>
        <v>Registered nurse, nurse practitioner, clinical nurse specialist, dietician, or licensed physician’s assistant according to their scope of practice</v>
      </c>
      <c r="F1631" s="204" t="s">
        <v>149</v>
      </c>
      <c r="G1631" s="204" t="s">
        <v>703</v>
      </c>
      <c r="H1631" s="515" t="s">
        <v>1825</v>
      </c>
      <c r="I1631" s="652" t="str">
        <f t="shared" si="1511"/>
        <v>Line
Professional</v>
      </c>
      <c r="J1631" s="652" t="str">
        <f t="shared" si="1512"/>
        <v>State Plan, Healthy Michigan, EPSDT</v>
      </c>
      <c r="K1631" s="637" t="s">
        <v>1805</v>
      </c>
      <c r="L1631" s="637" t="s">
        <v>1788</v>
      </c>
      <c r="M1631" s="652" t="str">
        <f t="shared" si="1513"/>
        <v xml:space="preserve"> </v>
      </c>
      <c r="N1631" s="652" t="str">
        <f t="shared" si="1514"/>
        <v xml:space="preserve"> </v>
      </c>
    </row>
    <row r="1632" spans="1:14" ht="49.35" customHeight="1" thickBot="1">
      <c r="A1632" s="722" t="str">
        <f t="shared" si="1506"/>
        <v>H0034</v>
      </c>
      <c r="B1632" s="725" t="str">
        <f t="shared" si="1507"/>
        <v>Health Services</v>
      </c>
      <c r="C1632" s="654" t="str">
        <f t="shared" si="1508"/>
        <v>Medication training and support</v>
      </c>
      <c r="D1632" s="653" t="str">
        <f t="shared" si="1509"/>
        <v>H0034=40/day</v>
      </c>
      <c r="E1632" s="654" t="str">
        <f t="shared" si="1510"/>
        <v>Registered nurse, nurse practitioner, clinical nurse specialist, dietician, or licensed physician’s assistant according to their scope of practice</v>
      </c>
      <c r="F1632" s="517" t="s">
        <v>617</v>
      </c>
      <c r="G1632" s="517" t="s">
        <v>696</v>
      </c>
      <c r="H1632" s="517" t="s">
        <v>1825</v>
      </c>
      <c r="I1632" s="653" t="str">
        <f t="shared" si="1511"/>
        <v>Line
Professional</v>
      </c>
      <c r="J1632" s="653" t="str">
        <f t="shared" si="1512"/>
        <v>State Plan, Healthy Michigan, EPSDT</v>
      </c>
      <c r="K1632" s="654" t="s">
        <v>1805</v>
      </c>
      <c r="L1632" s="654" t="s">
        <v>1788</v>
      </c>
      <c r="M1632" s="653" t="str">
        <f t="shared" si="1513"/>
        <v xml:space="preserve"> </v>
      </c>
      <c r="N1632" s="653" t="str">
        <f t="shared" si="1514"/>
        <v xml:space="preserve"> </v>
      </c>
    </row>
    <row r="1633" spans="1:14" ht="49.35" customHeight="1">
      <c r="A1633" s="721" t="s">
        <v>67</v>
      </c>
      <c r="B1633" s="723" t="s">
        <v>319</v>
      </c>
      <c r="C1633" s="650" t="s">
        <v>771</v>
      </c>
      <c r="D1633" s="661" t="s">
        <v>3</v>
      </c>
      <c r="E1633" s="686" t="s">
        <v>2259</v>
      </c>
      <c r="F1633" s="190" t="s">
        <v>132</v>
      </c>
      <c r="G1633" s="190" t="s">
        <v>691</v>
      </c>
      <c r="H1633" s="551" t="s">
        <v>662</v>
      </c>
      <c r="I1633" s="661" t="s">
        <v>148</v>
      </c>
      <c r="J1633" s="661" t="s">
        <v>129</v>
      </c>
      <c r="K1633" s="650" t="s">
        <v>1805</v>
      </c>
      <c r="L1633" s="650" t="s">
        <v>1789</v>
      </c>
      <c r="M1633" s="651" t="s">
        <v>2329</v>
      </c>
      <c r="N1633" s="651" t="s">
        <v>2594</v>
      </c>
    </row>
    <row r="1634" spans="1:14" ht="49.35" customHeight="1">
      <c r="A1634" s="696" t="str">
        <f t="shared" ref="A1634:A1636" si="1515">A1633</f>
        <v>H0036</v>
      </c>
      <c r="B1634" s="724" t="str">
        <f t="shared" ref="B1634:B1644" si="1516">B1633</f>
        <v>Home Based Services</v>
      </c>
      <c r="C1634" s="637" t="str">
        <f t="shared" ref="C1634:C1644" si="1517">C1633</f>
        <v>Community psychiatric supportive treatment</v>
      </c>
      <c r="D1634" s="652" t="str">
        <f t="shared" ref="D1634:D1644" si="1518">D1633</f>
        <v>15 Minutes</v>
      </c>
      <c r="E1634" s="637" t="str">
        <f t="shared" ref="E1634:E1644" si="1519">E1633</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34" s="190" t="s">
        <v>577</v>
      </c>
      <c r="G1634" s="190" t="s">
        <v>692</v>
      </c>
      <c r="H1634" s="551" t="s">
        <v>662</v>
      </c>
      <c r="I1634" s="652" t="str">
        <f t="shared" ref="I1634:I1644" si="1520">I1633</f>
        <v>Line
Professional</v>
      </c>
      <c r="J1634" s="652" t="str">
        <f t="shared" ref="J1634:J1644" si="1521">J1633</f>
        <v>State Plan, Healthy Michigan, EPSDT</v>
      </c>
      <c r="K1634" s="637" t="s">
        <v>1805</v>
      </c>
      <c r="L1634" s="637" t="s">
        <v>1789</v>
      </c>
      <c r="M1634" s="925" t="str">
        <f t="shared" ref="M1634:M1644" si="1522">M1633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34" s="925" t="str">
        <f t="shared" ref="N1634:N1644" si="1523">N1633</f>
        <v xml:space="preserve">HH - Integrated Mental Health and Substance Abuse
HS -  Family/couple without client present
</v>
      </c>
    </row>
    <row r="1635" spans="1:14" ht="49.35" customHeight="1">
      <c r="A1635" s="696" t="str">
        <f t="shared" si="1515"/>
        <v>H0036</v>
      </c>
      <c r="B1635" s="724" t="str">
        <f t="shared" si="1516"/>
        <v>Home Based Services</v>
      </c>
      <c r="C1635" s="637" t="str">
        <f t="shared" si="1517"/>
        <v>Community psychiatric supportive treatment</v>
      </c>
      <c r="D1635" s="652" t="str">
        <f t="shared" si="1518"/>
        <v>15 Minutes</v>
      </c>
      <c r="E1635" s="637" t="str">
        <f t="shared" si="1519"/>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35" s="515" t="s">
        <v>134</v>
      </c>
      <c r="G1635" s="515" t="s">
        <v>698</v>
      </c>
      <c r="H1635" s="551" t="s">
        <v>662</v>
      </c>
      <c r="I1635" s="652" t="str">
        <f t="shared" si="1520"/>
        <v>Line
Professional</v>
      </c>
      <c r="J1635" s="652" t="str">
        <f t="shared" si="1521"/>
        <v>State Plan, Healthy Michigan, EPSDT</v>
      </c>
      <c r="K1635" s="637" t="s">
        <v>1805</v>
      </c>
      <c r="L1635" s="637" t="s">
        <v>1789</v>
      </c>
      <c r="M1635" s="925" t="str">
        <f t="shared" si="152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35" s="925" t="str">
        <f t="shared" si="1523"/>
        <v xml:space="preserve">HH - Integrated Mental Health and Substance Abuse
HS -  Family/couple without client present
</v>
      </c>
    </row>
    <row r="1636" spans="1:14" ht="49.35" customHeight="1">
      <c r="A1636" s="696" t="str">
        <f t="shared" si="1515"/>
        <v>H0036</v>
      </c>
      <c r="B1636" s="724" t="str">
        <f t="shared" si="1516"/>
        <v>Home Based Services</v>
      </c>
      <c r="C1636" s="637" t="str">
        <f t="shared" si="1517"/>
        <v>Community psychiatric supportive treatment</v>
      </c>
      <c r="D1636" s="652" t="str">
        <f t="shared" si="1518"/>
        <v>15 Minutes</v>
      </c>
      <c r="E1636" s="637" t="str">
        <f t="shared" si="1519"/>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36" s="551" t="s">
        <v>281</v>
      </c>
      <c r="G1636" s="551" t="s">
        <v>700</v>
      </c>
      <c r="H1636" s="551" t="s">
        <v>662</v>
      </c>
      <c r="I1636" s="652" t="str">
        <f t="shared" si="1520"/>
        <v>Line
Professional</v>
      </c>
      <c r="J1636" s="652" t="str">
        <f t="shared" si="1521"/>
        <v>State Plan, Healthy Michigan, EPSDT</v>
      </c>
      <c r="K1636" s="637" t="s">
        <v>1805</v>
      </c>
      <c r="L1636" s="637" t="s">
        <v>1789</v>
      </c>
      <c r="M1636" s="925" t="str">
        <f t="shared" si="152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36" s="925" t="str">
        <f t="shared" si="1523"/>
        <v xml:space="preserve">HH - Integrated Mental Health and Substance Abuse
HS -  Family/couple without client present
</v>
      </c>
    </row>
    <row r="1637" spans="1:14" ht="65.099999999999994" customHeight="1">
      <c r="A1637" s="696" t="str">
        <f>A1633</f>
        <v>H0036</v>
      </c>
      <c r="B1637" s="724" t="str">
        <f>B1635</f>
        <v>Home Based Services</v>
      </c>
      <c r="C1637" s="637" t="str">
        <f>C1635</f>
        <v>Community psychiatric supportive treatment</v>
      </c>
      <c r="D1637" s="652" t="str">
        <f>D1635</f>
        <v>15 Minutes</v>
      </c>
      <c r="E1637" s="637" t="str">
        <f>E1635</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37" s="285" t="s">
        <v>1959</v>
      </c>
      <c r="G1637" s="551" t="s">
        <v>693</v>
      </c>
      <c r="H1637" s="551" t="s">
        <v>662</v>
      </c>
      <c r="I1637" s="652" t="str">
        <f>I1635</f>
        <v>Line
Professional</v>
      </c>
      <c r="J1637" s="652" t="str">
        <f>J1635</f>
        <v>State Plan, Healthy Michigan, EPSDT</v>
      </c>
      <c r="K1637" s="637" t="s">
        <v>1805</v>
      </c>
      <c r="L1637" s="637" t="s">
        <v>1789</v>
      </c>
      <c r="M1637" s="652" t="str">
        <f>M1635</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37" s="652" t="str">
        <f>N1635</f>
        <v xml:space="preserve">HH - Integrated Mental Health and Substance Abuse
HS -  Family/couple without client present
</v>
      </c>
    </row>
    <row r="1638" spans="1:14" ht="65.099999999999994" customHeight="1">
      <c r="A1638" s="696" t="str">
        <f t="shared" ref="A1638:A1639" si="1524">A1637</f>
        <v>H0036</v>
      </c>
      <c r="B1638" s="724" t="str">
        <f t="shared" si="1516"/>
        <v>Home Based Services</v>
      </c>
      <c r="C1638" s="637" t="str">
        <f t="shared" si="1517"/>
        <v>Community psychiatric supportive treatment</v>
      </c>
      <c r="D1638" s="652" t="str">
        <f t="shared" si="1518"/>
        <v>15 Minutes</v>
      </c>
      <c r="E1638" s="637" t="str">
        <f t="shared" si="1519"/>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38" s="551" t="s">
        <v>141</v>
      </c>
      <c r="G1638" s="551" t="s">
        <v>697</v>
      </c>
      <c r="H1638" s="551" t="s">
        <v>662</v>
      </c>
      <c r="I1638" s="652" t="str">
        <f t="shared" si="1520"/>
        <v>Line
Professional</v>
      </c>
      <c r="J1638" s="652" t="str">
        <f t="shared" si="1521"/>
        <v>State Plan, Healthy Michigan, EPSDT</v>
      </c>
      <c r="K1638" s="637" t="s">
        <v>1805</v>
      </c>
      <c r="L1638" s="637" t="s">
        <v>1789</v>
      </c>
      <c r="M1638" s="652" t="str">
        <f t="shared" si="152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38" s="652" t="str">
        <f t="shared" si="1523"/>
        <v xml:space="preserve">HH - Integrated Mental Health and Substance Abuse
HS -  Family/couple without client present
</v>
      </c>
    </row>
    <row r="1639" spans="1:14" ht="65.099999999999994" customHeight="1">
      <c r="A1639" s="696" t="str">
        <f t="shared" si="1524"/>
        <v>H0036</v>
      </c>
      <c r="B1639" s="724" t="str">
        <f t="shared" si="1516"/>
        <v>Home Based Services</v>
      </c>
      <c r="C1639" s="637" t="str">
        <f t="shared" si="1517"/>
        <v>Community psychiatric supportive treatment</v>
      </c>
      <c r="D1639" s="652" t="str">
        <f t="shared" si="1518"/>
        <v>15 Minutes</v>
      </c>
      <c r="E1639" s="637" t="str">
        <f t="shared" si="1519"/>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39" s="551" t="s">
        <v>143</v>
      </c>
      <c r="G1639" s="551" t="s">
        <v>697</v>
      </c>
      <c r="H1639" s="551" t="s">
        <v>662</v>
      </c>
      <c r="I1639" s="652" t="str">
        <f t="shared" si="1520"/>
        <v>Line
Professional</v>
      </c>
      <c r="J1639" s="652" t="str">
        <f t="shared" si="1521"/>
        <v>State Plan, Healthy Michigan, EPSDT</v>
      </c>
      <c r="K1639" s="637" t="s">
        <v>1805</v>
      </c>
      <c r="L1639" s="637" t="s">
        <v>1789</v>
      </c>
      <c r="M1639" s="652" t="str">
        <f t="shared" si="152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39" s="652" t="str">
        <f t="shared" si="1523"/>
        <v xml:space="preserve">HH - Integrated Mental Health and Substance Abuse
HS -  Family/couple without client present
</v>
      </c>
    </row>
    <row r="1640" spans="1:14" ht="65.099999999999994" customHeight="1">
      <c r="A1640" s="696" t="str">
        <f>A1639</f>
        <v>H0036</v>
      </c>
      <c r="B1640" s="724" t="str">
        <f t="shared" si="1516"/>
        <v>Home Based Services</v>
      </c>
      <c r="C1640" s="637" t="str">
        <f t="shared" si="1517"/>
        <v>Community psychiatric supportive treatment</v>
      </c>
      <c r="D1640" s="652" t="str">
        <f t="shared" si="1518"/>
        <v>15 Minutes</v>
      </c>
      <c r="E1640" s="637" t="str">
        <f t="shared" si="1519"/>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0" s="285" t="s">
        <v>1959</v>
      </c>
      <c r="G1640" s="327" t="s">
        <v>693</v>
      </c>
      <c r="H1640" s="327" t="s">
        <v>662</v>
      </c>
      <c r="I1640" s="652" t="str">
        <f t="shared" si="1520"/>
        <v>Line
Professional</v>
      </c>
      <c r="J1640" s="652" t="str">
        <f t="shared" si="1521"/>
        <v>State Plan, Healthy Michigan, EPSDT</v>
      </c>
      <c r="K1640" s="637" t="s">
        <v>1805</v>
      </c>
      <c r="L1640" s="637" t="s">
        <v>1789</v>
      </c>
      <c r="M1640" s="652" t="str">
        <f t="shared" si="152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0" s="652" t="str">
        <f t="shared" si="1523"/>
        <v xml:space="preserve">HH - Integrated Mental Health and Substance Abuse
HS -  Family/couple without client present
</v>
      </c>
    </row>
    <row r="1641" spans="1:14" s="151" customFormat="1" ht="72" customHeight="1">
      <c r="A1641" s="696" t="str">
        <f>A1639</f>
        <v>H0036</v>
      </c>
      <c r="B1641" s="724" t="str">
        <f t="shared" si="1516"/>
        <v>Home Based Services</v>
      </c>
      <c r="C1641" s="637" t="str">
        <f t="shared" si="1517"/>
        <v>Community psychiatric supportive treatment</v>
      </c>
      <c r="D1641" s="652" t="str">
        <f t="shared" si="1518"/>
        <v>15 Minutes</v>
      </c>
      <c r="E1641" s="637" t="str">
        <f t="shared" si="1519"/>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1" s="281" t="s">
        <v>1960</v>
      </c>
      <c r="G1641" s="515" t="s">
        <v>697</v>
      </c>
      <c r="H1641" s="515" t="s">
        <v>662</v>
      </c>
      <c r="I1641" s="652" t="str">
        <f t="shared" si="1520"/>
        <v>Line
Professional</v>
      </c>
      <c r="J1641" s="652" t="str">
        <f t="shared" si="1521"/>
        <v>State Plan, Healthy Michigan, EPSDT</v>
      </c>
      <c r="K1641" s="637" t="s">
        <v>1805</v>
      </c>
      <c r="L1641" s="637" t="s">
        <v>1789</v>
      </c>
      <c r="M1641" s="652" t="str">
        <f t="shared" si="152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1" s="652" t="str">
        <f t="shared" si="1523"/>
        <v xml:space="preserve">HH - Integrated Mental Health and Substance Abuse
HS -  Family/couple without client present
</v>
      </c>
    </row>
    <row r="1642" spans="1:14" s="151" customFormat="1" ht="72" customHeight="1">
      <c r="A1642" s="696" t="str">
        <f>A1640</f>
        <v>H0036</v>
      </c>
      <c r="B1642" s="724" t="str">
        <f t="shared" si="1516"/>
        <v>Home Based Services</v>
      </c>
      <c r="C1642" s="637" t="str">
        <f t="shared" si="1517"/>
        <v>Community psychiatric supportive treatment</v>
      </c>
      <c r="D1642" s="652" t="str">
        <f t="shared" si="1518"/>
        <v>15 Minutes</v>
      </c>
      <c r="E1642" s="637" t="str">
        <f t="shared" si="1519"/>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2" s="551" t="s">
        <v>144</v>
      </c>
      <c r="G1642" s="551" t="s">
        <v>694</v>
      </c>
      <c r="H1642" s="571" t="s">
        <v>662</v>
      </c>
      <c r="I1642" s="652" t="str">
        <f t="shared" si="1520"/>
        <v>Line
Professional</v>
      </c>
      <c r="J1642" s="652" t="str">
        <f t="shared" si="1521"/>
        <v>State Plan, Healthy Michigan, EPSDT</v>
      </c>
      <c r="K1642" s="637" t="s">
        <v>1805</v>
      </c>
      <c r="L1642" s="637" t="s">
        <v>1789</v>
      </c>
      <c r="M1642" s="652" t="str">
        <f t="shared" si="152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2" s="652" t="str">
        <f t="shared" si="1523"/>
        <v xml:space="preserve">HH - Integrated Mental Health and Substance Abuse
HS -  Family/couple without client present
</v>
      </c>
    </row>
    <row r="1643" spans="1:14" s="151" customFormat="1" ht="72" customHeight="1">
      <c r="A1643" s="696" t="str">
        <f>A1641</f>
        <v>H0036</v>
      </c>
      <c r="B1643" s="724" t="str">
        <f>B1641</f>
        <v>Home Based Services</v>
      </c>
      <c r="C1643" s="637" t="str">
        <f>C1641</f>
        <v>Community psychiatric supportive treatment</v>
      </c>
      <c r="D1643" s="652" t="str">
        <f>D1641</f>
        <v>15 Minutes</v>
      </c>
      <c r="E1643" s="637" t="str">
        <f>E1641</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3" s="190" t="s">
        <v>617</v>
      </c>
      <c r="G1643" s="190" t="s">
        <v>696</v>
      </c>
      <c r="H1643" s="190" t="s">
        <v>662</v>
      </c>
      <c r="I1643" s="652" t="str">
        <f>I1641</f>
        <v>Line
Professional</v>
      </c>
      <c r="J1643" s="652" t="str">
        <f>J1641</f>
        <v>State Plan, Healthy Michigan, EPSDT</v>
      </c>
      <c r="K1643" s="637" t="s">
        <v>1805</v>
      </c>
      <c r="L1643" s="637" t="s">
        <v>1789</v>
      </c>
      <c r="M1643" s="652" t="str">
        <f>M1641</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3" s="652" t="str">
        <f t="shared" si="1523"/>
        <v xml:space="preserve">HH - Integrated Mental Health and Substance Abuse
HS -  Family/couple without client present
</v>
      </c>
    </row>
    <row r="1644" spans="1:14" s="151" customFormat="1" ht="72" customHeight="1" thickBot="1">
      <c r="A1644" s="722" t="str">
        <f>A1641</f>
        <v>H0036</v>
      </c>
      <c r="B1644" s="725" t="str">
        <f t="shared" si="1516"/>
        <v>Home Based Services</v>
      </c>
      <c r="C1644" s="654" t="str">
        <f t="shared" si="1517"/>
        <v>Community psychiatric supportive treatment</v>
      </c>
      <c r="D1644" s="653" t="str">
        <f t="shared" si="1518"/>
        <v>15 Minutes</v>
      </c>
      <c r="E1644" s="654" t="str">
        <f t="shared" si="1519"/>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4" s="534" t="s">
        <v>134</v>
      </c>
      <c r="G1644" s="534" t="s">
        <v>695</v>
      </c>
      <c r="H1644" s="534" t="s">
        <v>662</v>
      </c>
      <c r="I1644" s="653" t="str">
        <f t="shared" si="1520"/>
        <v>Line
Professional</v>
      </c>
      <c r="J1644" s="653" t="str">
        <f t="shared" si="1521"/>
        <v>State Plan, Healthy Michigan, EPSDT</v>
      </c>
      <c r="K1644" s="654" t="s">
        <v>1805</v>
      </c>
      <c r="L1644" s="654" t="s">
        <v>1789</v>
      </c>
      <c r="M1644" s="653" t="str">
        <f t="shared" si="152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4" s="653" t="str">
        <f t="shared" si="1523"/>
        <v xml:space="preserve">HH - Integrated Mental Health and Substance Abuse
HS -  Family/couple without client present
</v>
      </c>
    </row>
    <row r="1645" spans="1:14" ht="26.45" customHeight="1">
      <c r="A1645" s="721" t="s">
        <v>347</v>
      </c>
      <c r="B1645" s="723" t="s">
        <v>345</v>
      </c>
      <c r="C1645" s="650" t="s">
        <v>773</v>
      </c>
      <c r="D1645" s="661" t="s">
        <v>3</v>
      </c>
      <c r="E1645" s="650" t="s">
        <v>772</v>
      </c>
      <c r="F1645" s="514" t="s">
        <v>2146</v>
      </c>
      <c r="G1645" s="519" t="s">
        <v>700</v>
      </c>
      <c r="H1645" s="514" t="s">
        <v>767</v>
      </c>
      <c r="I1645" s="661" t="s">
        <v>148</v>
      </c>
      <c r="J1645" s="661" t="s">
        <v>524</v>
      </c>
      <c r="K1645" s="650" t="s">
        <v>1805</v>
      </c>
      <c r="L1645" s="650" t="s">
        <v>1790</v>
      </c>
      <c r="M1645" s="651" t="s">
        <v>1116</v>
      </c>
      <c r="N1645" s="651" t="s">
        <v>2592</v>
      </c>
    </row>
    <row r="1646" spans="1:14" ht="50.25" customHeight="1">
      <c r="A1646" s="696" t="s">
        <v>347</v>
      </c>
      <c r="B1646" s="724" t="s">
        <v>345</v>
      </c>
      <c r="C1646" s="637" t="s">
        <v>773</v>
      </c>
      <c r="D1646" s="652" t="s">
        <v>3</v>
      </c>
      <c r="E1646" s="637" t="s">
        <v>772</v>
      </c>
      <c r="F1646" s="551" t="s">
        <v>1016</v>
      </c>
      <c r="G1646" s="551" t="s">
        <v>1017</v>
      </c>
      <c r="H1646" s="551" t="s">
        <v>767</v>
      </c>
      <c r="I1646" s="652" t="s">
        <v>148</v>
      </c>
      <c r="J1646" s="652" t="s">
        <v>524</v>
      </c>
      <c r="K1646" s="637" t="s">
        <v>1805</v>
      </c>
      <c r="L1646" s="637" t="s">
        <v>1790</v>
      </c>
      <c r="M1646" s="652" t="s">
        <v>1116</v>
      </c>
      <c r="N1646" s="652" t="s">
        <v>2029</v>
      </c>
    </row>
    <row r="1647" spans="1:14" ht="57.75" customHeight="1">
      <c r="A1647" s="696" t="str">
        <f>A1645</f>
        <v>H0038</v>
      </c>
      <c r="B1647" s="724" t="str">
        <f>B1645</f>
        <v>Peer-Directed and -Operated Support Services</v>
      </c>
      <c r="C1647" s="637" t="str">
        <f>C1645</f>
        <v>Peer Directed Support Services</v>
      </c>
      <c r="D1647" s="652" t="str">
        <f>D1645</f>
        <v>15 Minutes</v>
      </c>
      <c r="E1647" s="637" t="str">
        <f>E1645</f>
        <v>Peer Specialist: Must be certified by MDHHS if providing services to an individual with SMI.</v>
      </c>
      <c r="F1647" s="515" t="s">
        <v>605</v>
      </c>
      <c r="G1647" s="515" t="s">
        <v>710</v>
      </c>
      <c r="H1647" s="515" t="s">
        <v>767</v>
      </c>
      <c r="I1647" s="652" t="str">
        <f>I1645</f>
        <v>Line
Professional</v>
      </c>
      <c r="J1647" s="652" t="str">
        <f>J1645</f>
        <v>State Plan &amp; EPSDT, Healthy Michigan</v>
      </c>
      <c r="K1647" s="637" t="s">
        <v>1805</v>
      </c>
      <c r="L1647" s="637" t="s">
        <v>1790</v>
      </c>
      <c r="M1647" s="652" t="str">
        <f>M1645</f>
        <v>Y4 - SAMHSA approved EBP for Co-occurring disorders
UN - Two patients served
UP - Three patients served
UQ - Four patients served
UR - Five patients served
US - Six or more patients served</v>
      </c>
      <c r="N1647" s="652" t="str">
        <f>N1645</f>
        <v xml:space="preserve">HH - Integrated Mental Health and Substance Abuse
</v>
      </c>
    </row>
    <row r="1648" spans="1:14" ht="40.5" customHeight="1" thickBot="1">
      <c r="A1648" s="722" t="str">
        <f t="shared" ref="A1648" si="1525">A1647</f>
        <v>H0038</v>
      </c>
      <c r="B1648" s="725" t="str">
        <f t="shared" ref="B1648" si="1526">B1647</f>
        <v>Peer-Directed and -Operated Support Services</v>
      </c>
      <c r="C1648" s="654" t="str">
        <f t="shared" ref="C1648" si="1527">C1647</f>
        <v>Peer Directed Support Services</v>
      </c>
      <c r="D1648" s="653" t="str">
        <f t="shared" ref="D1648" si="1528">D1647</f>
        <v>15 Minutes</v>
      </c>
      <c r="E1648" s="654" t="str">
        <f t="shared" ref="E1648" si="1529">E1647</f>
        <v>Peer Specialist: Must be certified by MDHHS if providing services to an individual with SMI.</v>
      </c>
      <c r="F1648" s="534" t="s">
        <v>607</v>
      </c>
      <c r="G1648" s="534" t="s">
        <v>766</v>
      </c>
      <c r="H1648" s="534" t="s">
        <v>767</v>
      </c>
      <c r="I1648" s="653" t="str">
        <f t="shared" ref="I1648" si="1530">I1647</f>
        <v>Line
Professional</v>
      </c>
      <c r="J1648" s="653" t="str">
        <f t="shared" ref="J1648" si="1531">J1647</f>
        <v>State Plan &amp; EPSDT, Healthy Michigan</v>
      </c>
      <c r="K1648" s="654" t="s">
        <v>1805</v>
      </c>
      <c r="L1648" s="654" t="s">
        <v>1790</v>
      </c>
      <c r="M1648" s="653" t="str">
        <f t="shared" ref="M1648" si="1532">M1647</f>
        <v>Y4 - SAMHSA approved EBP for Co-occurring disorders
UN - Two patients served
UP - Three patients served
UQ - Four patients served
UR - Five patients served
US - Six or more patients served</v>
      </c>
      <c r="N1648" s="653" t="str">
        <f t="shared" ref="N1648" si="1533">N1647</f>
        <v xml:space="preserve">HH - Integrated Mental Health and Substance Abuse
</v>
      </c>
    </row>
    <row r="1649" spans="1:14" ht="26.45" customHeight="1">
      <c r="A1649" s="789" t="s">
        <v>347</v>
      </c>
      <c r="B1649" s="804" t="s">
        <v>564</v>
      </c>
      <c r="C1649" s="687" t="s">
        <v>2516</v>
      </c>
      <c r="D1649" s="778" t="s">
        <v>568</v>
      </c>
      <c r="E1649" s="1151" t="s">
        <v>1956</v>
      </c>
      <c r="F1649" s="523" t="s">
        <v>2146</v>
      </c>
      <c r="G1649" s="164" t="s">
        <v>700</v>
      </c>
      <c r="H1649" s="523" t="s">
        <v>767</v>
      </c>
      <c r="I1649" s="778" t="s">
        <v>148</v>
      </c>
      <c r="J1649" s="778" t="s">
        <v>565</v>
      </c>
      <c r="K1649" s="1153" t="s">
        <v>1805</v>
      </c>
      <c r="L1649" s="1153" t="s">
        <v>1474</v>
      </c>
      <c r="M1649" s="778" t="s">
        <v>1116</v>
      </c>
      <c r="N1649" s="688" t="s">
        <v>2591</v>
      </c>
    </row>
    <row r="1650" spans="1:14" ht="26.45" customHeight="1">
      <c r="A1650" s="790" t="s">
        <v>347</v>
      </c>
      <c r="B1650" s="805" t="s">
        <v>564</v>
      </c>
      <c r="C1650" s="673" t="s">
        <v>1023</v>
      </c>
      <c r="D1650" s="711" t="s">
        <v>568</v>
      </c>
      <c r="E1650" s="1152" t="s">
        <v>1956</v>
      </c>
      <c r="F1650" s="524" t="s">
        <v>1016</v>
      </c>
      <c r="G1650" s="165" t="s">
        <v>1017</v>
      </c>
      <c r="H1650" s="538" t="s">
        <v>767</v>
      </c>
      <c r="I1650" s="711" t="s">
        <v>148</v>
      </c>
      <c r="J1650" s="711" t="s">
        <v>565</v>
      </c>
      <c r="K1650" s="1154" t="s">
        <v>1805</v>
      </c>
      <c r="L1650" s="1154"/>
      <c r="M1650" s="711" t="s">
        <v>1116</v>
      </c>
      <c r="N1650" s="711" t="s">
        <v>2030</v>
      </c>
    </row>
    <row r="1651" spans="1:14" ht="60.75" customHeight="1">
      <c r="A1651" s="790" t="str">
        <f>A1649</f>
        <v>H0038</v>
      </c>
      <c r="B1651" s="805" t="str">
        <f>B1649</f>
        <v>Substance Abuse: Outpatient Care
Recovery Support Services</v>
      </c>
      <c r="C1651" s="673" t="str">
        <f>C1649</f>
        <v>H0038 – Recovery Coach (Peer services), per 15 minutes
H0038/WT: Youth Peer Support Specialist</v>
      </c>
      <c r="D1651" s="711" t="str">
        <f>D1649</f>
        <v>H0038 = 15 minutes</v>
      </c>
      <c r="E1651" s="673" t="str">
        <f>E1649</f>
        <v>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v>
      </c>
      <c r="F1651" s="527" t="s">
        <v>667</v>
      </c>
      <c r="G1651" s="167" t="s">
        <v>710</v>
      </c>
      <c r="H1651" s="524" t="s">
        <v>767</v>
      </c>
      <c r="I1651" s="711" t="str">
        <f>I1649</f>
        <v>Line
Professional</v>
      </c>
      <c r="J1651" s="711" t="str">
        <f>J1649</f>
        <v>1115 Demonstration Waiver, Healthy Michigan under SUD Benefit, Block Grant, PA2</v>
      </c>
      <c r="K1651" s="673" t="s">
        <v>1805</v>
      </c>
      <c r="L1651" s="673" t="s">
        <v>1474</v>
      </c>
      <c r="M1651" s="711" t="str">
        <f>M1649</f>
        <v>Y4 - SAMHSA approved EBP for Co-occurring disorders
UN - Two patients served
UP - Three patients served
UQ - Four patients served
UR - Five patients served
US - Six or more patients served</v>
      </c>
      <c r="N1651" s="711" t="str">
        <f>N1649</f>
        <v xml:space="preserve">SFY 22 - HF for SUD is removed
HD - Pregnant/Parenting Women's Program
HH - Integrated Mental Health and Substance Abuse
</v>
      </c>
    </row>
    <row r="1652" spans="1:14" ht="61.5" customHeight="1" thickBot="1">
      <c r="A1652" s="992" t="str">
        <f t="shared" ref="A1652" si="1534">A1651</f>
        <v>H0038</v>
      </c>
      <c r="B1652" s="993" t="str">
        <f t="shared" ref="B1652" si="1535">B1651</f>
        <v>Substance Abuse: Outpatient Care
Recovery Support Services</v>
      </c>
      <c r="C1652" s="677" t="str">
        <f t="shared" ref="C1652" si="1536">C1651</f>
        <v>H0038 – Recovery Coach (Peer services), per 15 minutes
H0038/WT: Youth Peer Support Specialist</v>
      </c>
      <c r="D1652" s="994" t="str">
        <f t="shared" ref="D1652" si="1537">D1651</f>
        <v>H0038 = 15 minutes</v>
      </c>
      <c r="E1652" s="677" t="str">
        <f t="shared" ref="E1652" si="1538">E1651</f>
        <v>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v>
      </c>
      <c r="F1652" s="525" t="s">
        <v>668</v>
      </c>
      <c r="G1652" s="166" t="s">
        <v>709</v>
      </c>
      <c r="H1652" s="528" t="s">
        <v>767</v>
      </c>
      <c r="I1652" s="994" t="str">
        <f t="shared" ref="I1652" si="1539">I1651</f>
        <v>Line
Professional</v>
      </c>
      <c r="J1652" s="994" t="str">
        <f t="shared" ref="J1652" si="1540">J1651</f>
        <v>1115 Demonstration Waiver, Healthy Michigan under SUD Benefit, Block Grant, PA2</v>
      </c>
      <c r="K1652" s="677" t="s">
        <v>1805</v>
      </c>
      <c r="L1652" s="677" t="s">
        <v>1474</v>
      </c>
      <c r="M1652" s="994" t="str">
        <f t="shared" ref="M1652" si="1541">M1651</f>
        <v>Y4 - SAMHSA approved EBP for Co-occurring disorders
UN - Two patients served
UP - Three patients served
UQ - Four patients served
UR - Five patients served
US - Six or more patients served</v>
      </c>
      <c r="N1652" s="994" t="str">
        <f t="shared" ref="N1652" si="1542">N1651</f>
        <v xml:space="preserve">SFY 22 - HF for SUD is removed
HD - Pregnant/Parenting Women's Program
HH - Integrated Mental Health and Substance Abuse
</v>
      </c>
    </row>
    <row r="1653" spans="1:14" ht="26.45" customHeight="1">
      <c r="A1653" s="732" t="s">
        <v>127</v>
      </c>
      <c r="B1653" s="732" t="s">
        <v>126</v>
      </c>
      <c r="C1653" s="650" t="s">
        <v>774</v>
      </c>
      <c r="D1653" s="661" t="s">
        <v>502</v>
      </c>
      <c r="E1653" s="650" t="s">
        <v>254</v>
      </c>
      <c r="F1653" s="519" t="s">
        <v>145</v>
      </c>
      <c r="G1653" s="519" t="s">
        <v>701</v>
      </c>
      <c r="H1653" s="519" t="s">
        <v>126</v>
      </c>
      <c r="I1653" s="661" t="s">
        <v>148</v>
      </c>
      <c r="J1653" s="661" t="s">
        <v>128</v>
      </c>
      <c r="K1653" s="650" t="s">
        <v>1805</v>
      </c>
      <c r="L1653" s="650" t="s">
        <v>1791</v>
      </c>
      <c r="M1653" s="651" t="s">
        <v>2316</v>
      </c>
      <c r="N1653" s="651" t="s">
        <v>2595</v>
      </c>
    </row>
    <row r="1654" spans="1:14" ht="26.45" customHeight="1">
      <c r="A1654" s="733" t="str">
        <f>A1653</f>
        <v>H0039</v>
      </c>
      <c r="B1654" s="733" t="str">
        <f t="shared" ref="B1654:B1674" si="1543">B1653</f>
        <v>Assertive Community Treatment (ACT)</v>
      </c>
      <c r="C1654" s="637" t="str">
        <f t="shared" ref="C1654:C1674" si="1544">C1653</f>
        <v>ACT</v>
      </c>
      <c r="D1654" s="652" t="str">
        <f t="shared" ref="D1654:D1674" si="1545">D1653</f>
        <v>15 minutes</v>
      </c>
      <c r="E1654" s="637" t="str">
        <f t="shared" ref="E1654:E1674" si="1546">E1653</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54" s="551" t="s">
        <v>577</v>
      </c>
      <c r="G1654" s="551" t="s">
        <v>692</v>
      </c>
      <c r="H1654" s="551" t="s">
        <v>126</v>
      </c>
      <c r="I1654" s="652" t="str">
        <f t="shared" ref="I1654:I1674" si="1547">I1653</f>
        <v>Line
Professional</v>
      </c>
      <c r="J1654" s="652" t="str">
        <f t="shared" ref="J1654:J1674" si="1548">J1653</f>
        <v>State Plan, Healthy Michigan</v>
      </c>
      <c r="K1654" s="637" t="s">
        <v>1805</v>
      </c>
      <c r="L1654" s="637" t="s">
        <v>1791</v>
      </c>
      <c r="M1654" s="655" t="s">
        <v>2316</v>
      </c>
      <c r="N1654" s="652" t="str">
        <f t="shared" ref="N1654:N1674" si="1549">N1653</f>
        <v xml:space="preserve">HH - Integrated Mental Health and Substance Abuse
WN - Pre-Admission Screening
WV - Family Psycho-Education
UN - Two patients served
UP - Three patients served
UQ - Four patients served
UR - Five patients served
US - Six or more patients served
</v>
      </c>
    </row>
    <row r="1655" spans="1:14" ht="26.45" customHeight="1">
      <c r="A1655" s="733" t="str">
        <f>A1654</f>
        <v>H0039</v>
      </c>
      <c r="B1655" s="733" t="str">
        <f t="shared" si="1543"/>
        <v>Assertive Community Treatment (ACT)</v>
      </c>
      <c r="C1655" s="637" t="str">
        <f t="shared" si="1544"/>
        <v>ACT</v>
      </c>
      <c r="D1655" s="652" t="str">
        <f t="shared" si="1545"/>
        <v>15 minutes</v>
      </c>
      <c r="E1655"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55" s="551" t="s">
        <v>134</v>
      </c>
      <c r="G1655" s="551" t="s">
        <v>698</v>
      </c>
      <c r="H1655" s="551" t="s">
        <v>126</v>
      </c>
      <c r="I1655" s="652" t="str">
        <f t="shared" si="1547"/>
        <v>Line
Professional</v>
      </c>
      <c r="J1655" s="652" t="str">
        <f t="shared" si="1548"/>
        <v>State Plan, Healthy Michigan</v>
      </c>
      <c r="K1655" s="637" t="s">
        <v>1805</v>
      </c>
      <c r="L1655" s="637" t="s">
        <v>1791</v>
      </c>
      <c r="M1655" s="655" t="s">
        <v>2316</v>
      </c>
      <c r="N1655"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56" spans="1:14" ht="26.45" customHeight="1">
      <c r="A1656" s="733" t="str">
        <f>A1654</f>
        <v>H0039</v>
      </c>
      <c r="B1656" s="733" t="str">
        <f>B1654</f>
        <v>Assertive Community Treatment (ACT)</v>
      </c>
      <c r="C1656" s="637" t="str">
        <f>C1654</f>
        <v>ACT</v>
      </c>
      <c r="D1656" s="652" t="str">
        <f>D1654</f>
        <v>15 minutes</v>
      </c>
      <c r="E1656" s="637" t="str">
        <f>E1654</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56" s="435" t="s">
        <v>1938</v>
      </c>
      <c r="G1656" s="436" t="s">
        <v>700</v>
      </c>
      <c r="H1656" s="551" t="s">
        <v>126</v>
      </c>
      <c r="I1656" s="652" t="str">
        <f>I1654</f>
        <v>Line
Professional</v>
      </c>
      <c r="J1656" s="652" t="str">
        <f>J1654</f>
        <v>State Plan, Healthy Michigan</v>
      </c>
      <c r="K1656" s="637" t="s">
        <v>1805</v>
      </c>
      <c r="L1656" s="637" t="s">
        <v>1791</v>
      </c>
      <c r="M1656" s="655" t="s">
        <v>2316</v>
      </c>
      <c r="N1656" s="652" t="str">
        <f>N1654</f>
        <v xml:space="preserve">HH - Integrated Mental Health and Substance Abuse
WN - Pre-Admission Screening
WV - Family Psycho-Education
UN - Two patients served
UP - Three patients served
UQ - Four patients served
UR - Five patients served
US - Six or more patients served
</v>
      </c>
    </row>
    <row r="1657" spans="1:14" ht="26.45" customHeight="1">
      <c r="A1657" s="733" t="str">
        <f>A1654</f>
        <v>H0039</v>
      </c>
      <c r="B1657" s="733" t="str">
        <f>B1654</f>
        <v>Assertive Community Treatment (ACT)</v>
      </c>
      <c r="C1657" s="637" t="str">
        <f>C1654</f>
        <v>ACT</v>
      </c>
      <c r="D1657" s="652" t="str">
        <f>D1654</f>
        <v>15 minutes</v>
      </c>
      <c r="E1657" s="637" t="str">
        <f>E1654</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57" s="551" t="s">
        <v>588</v>
      </c>
      <c r="G1657" s="551" t="s">
        <v>693</v>
      </c>
      <c r="H1657" s="551" t="s">
        <v>126</v>
      </c>
      <c r="I1657" s="652" t="str">
        <f>I1654</f>
        <v>Line
Professional</v>
      </c>
      <c r="J1657" s="652" t="str">
        <f>J1654</f>
        <v>State Plan, Healthy Michigan</v>
      </c>
      <c r="K1657" s="637" t="s">
        <v>1805</v>
      </c>
      <c r="L1657" s="637" t="s">
        <v>1791</v>
      </c>
      <c r="M1657" s="655" t="s">
        <v>2316</v>
      </c>
      <c r="N1657" s="652" t="str">
        <f>N1654</f>
        <v xml:space="preserve">HH - Integrated Mental Health and Substance Abuse
WN - Pre-Admission Screening
WV - Family Psycho-Education
UN - Two patients served
UP - Three patients served
UQ - Four patients served
UR - Five patients served
US - Six or more patients served
</v>
      </c>
    </row>
    <row r="1658" spans="1:14" ht="26.45" customHeight="1">
      <c r="A1658" s="733" t="str">
        <f t="shared" ref="A1658:A1675" si="1550">A1657</f>
        <v>H0039</v>
      </c>
      <c r="B1658" s="733" t="str">
        <f t="shared" si="1543"/>
        <v>Assertive Community Treatment (ACT)</v>
      </c>
      <c r="C1658" s="637" t="str">
        <f t="shared" si="1544"/>
        <v>ACT</v>
      </c>
      <c r="D1658" s="652" t="str">
        <f t="shared" si="1545"/>
        <v>15 minutes</v>
      </c>
      <c r="E1658"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58" s="551" t="s">
        <v>592</v>
      </c>
      <c r="G1658" s="551" t="s">
        <v>693</v>
      </c>
      <c r="H1658" s="551" t="s">
        <v>126</v>
      </c>
      <c r="I1658" s="652" t="str">
        <f t="shared" si="1547"/>
        <v>Line
Professional</v>
      </c>
      <c r="J1658" s="652" t="str">
        <f t="shared" si="1548"/>
        <v>State Plan, Healthy Michigan</v>
      </c>
      <c r="K1658" s="637" t="s">
        <v>1805</v>
      </c>
      <c r="L1658" s="637" t="s">
        <v>1791</v>
      </c>
      <c r="M1658" s="655" t="s">
        <v>2316</v>
      </c>
      <c r="N1658"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59" spans="1:14" ht="26.45" customHeight="1">
      <c r="A1659" s="733" t="str">
        <f t="shared" si="1550"/>
        <v>H0039</v>
      </c>
      <c r="B1659" s="733" t="str">
        <f t="shared" si="1543"/>
        <v>Assertive Community Treatment (ACT)</v>
      </c>
      <c r="C1659" s="637" t="str">
        <f t="shared" si="1544"/>
        <v>ACT</v>
      </c>
      <c r="D1659" s="652" t="str">
        <f t="shared" si="1545"/>
        <v>15 minutes</v>
      </c>
      <c r="E1659"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59" s="551" t="s">
        <v>591</v>
      </c>
      <c r="G1659" s="551" t="s">
        <v>693</v>
      </c>
      <c r="H1659" s="551" t="s">
        <v>126</v>
      </c>
      <c r="I1659" s="652" t="str">
        <f t="shared" si="1547"/>
        <v>Line
Professional</v>
      </c>
      <c r="J1659" s="652" t="str">
        <f t="shared" si="1548"/>
        <v>State Plan, Healthy Michigan</v>
      </c>
      <c r="K1659" s="637" t="s">
        <v>1805</v>
      </c>
      <c r="L1659" s="637" t="s">
        <v>1791</v>
      </c>
      <c r="M1659" s="655" t="s">
        <v>2316</v>
      </c>
      <c r="N1659"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0" spans="1:14" ht="26.45" customHeight="1">
      <c r="A1660" s="733" t="str">
        <f t="shared" si="1550"/>
        <v>H0039</v>
      </c>
      <c r="B1660" s="733" t="str">
        <f t="shared" si="1543"/>
        <v>Assertive Community Treatment (ACT)</v>
      </c>
      <c r="C1660" s="637" t="str">
        <f t="shared" si="1544"/>
        <v>ACT</v>
      </c>
      <c r="D1660" s="652" t="str">
        <f t="shared" si="1545"/>
        <v>15 minutes</v>
      </c>
      <c r="E1660"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0" s="551" t="s">
        <v>586</v>
      </c>
      <c r="G1660" s="551" t="s">
        <v>693</v>
      </c>
      <c r="H1660" s="551" t="s">
        <v>126</v>
      </c>
      <c r="I1660" s="652" t="str">
        <f t="shared" si="1547"/>
        <v>Line
Professional</v>
      </c>
      <c r="J1660" s="652" t="str">
        <f t="shared" si="1548"/>
        <v>State Plan, Healthy Michigan</v>
      </c>
      <c r="K1660" s="637" t="s">
        <v>1805</v>
      </c>
      <c r="L1660" s="637" t="s">
        <v>1791</v>
      </c>
      <c r="M1660" s="655" t="s">
        <v>2316</v>
      </c>
      <c r="N1660"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1" spans="1:14" ht="26.45" customHeight="1">
      <c r="A1661" s="733" t="str">
        <f t="shared" si="1550"/>
        <v>H0039</v>
      </c>
      <c r="B1661" s="733" t="str">
        <f t="shared" si="1543"/>
        <v>Assertive Community Treatment (ACT)</v>
      </c>
      <c r="C1661" s="637" t="str">
        <f t="shared" si="1544"/>
        <v>ACT</v>
      </c>
      <c r="D1661" s="652" t="str">
        <f t="shared" si="1545"/>
        <v>15 minutes</v>
      </c>
      <c r="E1661"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1" s="551" t="s">
        <v>593</v>
      </c>
      <c r="G1661" s="551" t="s">
        <v>693</v>
      </c>
      <c r="H1661" s="551" t="s">
        <v>126</v>
      </c>
      <c r="I1661" s="652" t="str">
        <f t="shared" si="1547"/>
        <v>Line
Professional</v>
      </c>
      <c r="J1661" s="652" t="str">
        <f t="shared" si="1548"/>
        <v>State Plan, Healthy Michigan</v>
      </c>
      <c r="K1661" s="637" t="s">
        <v>1805</v>
      </c>
      <c r="L1661" s="637" t="s">
        <v>1791</v>
      </c>
      <c r="M1661" s="655" t="s">
        <v>2316</v>
      </c>
      <c r="N1661"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2" spans="1:14" ht="26.45" customHeight="1">
      <c r="A1662" s="733" t="str">
        <f t="shared" si="1550"/>
        <v>H0039</v>
      </c>
      <c r="B1662" s="733" t="str">
        <f t="shared" si="1543"/>
        <v>Assertive Community Treatment (ACT)</v>
      </c>
      <c r="C1662" s="637" t="str">
        <f t="shared" si="1544"/>
        <v>ACT</v>
      </c>
      <c r="D1662" s="652" t="str">
        <f t="shared" si="1545"/>
        <v>15 minutes</v>
      </c>
      <c r="E1662"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2" s="348" t="s">
        <v>2137</v>
      </c>
      <c r="G1662" s="551" t="s">
        <v>693</v>
      </c>
      <c r="H1662" s="551" t="s">
        <v>126</v>
      </c>
      <c r="I1662" s="652" t="str">
        <f t="shared" si="1547"/>
        <v>Line
Professional</v>
      </c>
      <c r="J1662" s="652" t="str">
        <f t="shared" si="1548"/>
        <v>State Plan, Healthy Michigan</v>
      </c>
      <c r="K1662" s="637" t="s">
        <v>1805</v>
      </c>
      <c r="L1662" s="637" t="s">
        <v>1791</v>
      </c>
      <c r="M1662" s="655" t="s">
        <v>2316</v>
      </c>
      <c r="N1662"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3" spans="1:14" ht="26.45" customHeight="1">
      <c r="A1663" s="733" t="str">
        <f t="shared" si="1550"/>
        <v>H0039</v>
      </c>
      <c r="B1663" s="733" t="str">
        <f t="shared" si="1543"/>
        <v>Assertive Community Treatment (ACT)</v>
      </c>
      <c r="C1663" s="637" t="str">
        <f t="shared" si="1544"/>
        <v>ACT</v>
      </c>
      <c r="D1663" s="652" t="str">
        <f t="shared" si="1545"/>
        <v>15 minutes</v>
      </c>
      <c r="E1663"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3" s="551" t="s">
        <v>715</v>
      </c>
      <c r="G1663" s="551" t="s">
        <v>697</v>
      </c>
      <c r="H1663" s="551" t="s">
        <v>126</v>
      </c>
      <c r="I1663" s="652" t="str">
        <f t="shared" si="1547"/>
        <v>Line
Professional</v>
      </c>
      <c r="J1663" s="652" t="str">
        <f t="shared" si="1548"/>
        <v>State Plan, Healthy Michigan</v>
      </c>
      <c r="K1663" s="637" t="s">
        <v>1805</v>
      </c>
      <c r="L1663" s="637" t="s">
        <v>1791</v>
      </c>
      <c r="M1663" s="655" t="s">
        <v>2316</v>
      </c>
      <c r="N1663"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4" spans="1:14" ht="26.45" customHeight="1">
      <c r="A1664" s="733" t="str">
        <f t="shared" si="1550"/>
        <v>H0039</v>
      </c>
      <c r="B1664" s="733" t="str">
        <f t="shared" si="1543"/>
        <v>Assertive Community Treatment (ACT)</v>
      </c>
      <c r="C1664" s="637" t="str">
        <f t="shared" si="1544"/>
        <v>ACT</v>
      </c>
      <c r="D1664" s="652" t="str">
        <f t="shared" si="1545"/>
        <v>15 minutes</v>
      </c>
      <c r="E1664"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4" s="551" t="s">
        <v>594</v>
      </c>
      <c r="G1664" s="551" t="s">
        <v>697</v>
      </c>
      <c r="H1664" s="551" t="s">
        <v>126</v>
      </c>
      <c r="I1664" s="652" t="str">
        <f t="shared" si="1547"/>
        <v>Line
Professional</v>
      </c>
      <c r="J1664" s="652" t="str">
        <f t="shared" si="1548"/>
        <v>State Plan, Healthy Michigan</v>
      </c>
      <c r="K1664" s="637" t="s">
        <v>1805</v>
      </c>
      <c r="L1664" s="637" t="s">
        <v>1791</v>
      </c>
      <c r="M1664" s="655" t="s">
        <v>2316</v>
      </c>
      <c r="N1664"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5" spans="1:15" ht="26.45" customHeight="1">
      <c r="A1665" s="733" t="str">
        <f t="shared" si="1550"/>
        <v>H0039</v>
      </c>
      <c r="B1665" s="733" t="str">
        <f t="shared" si="1543"/>
        <v>Assertive Community Treatment (ACT)</v>
      </c>
      <c r="C1665" s="637" t="str">
        <f t="shared" si="1544"/>
        <v>ACT</v>
      </c>
      <c r="D1665" s="652" t="str">
        <f t="shared" si="1545"/>
        <v>15 minutes</v>
      </c>
      <c r="E1665"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5" s="551" t="s">
        <v>141</v>
      </c>
      <c r="G1665" s="551" t="s">
        <v>697</v>
      </c>
      <c r="H1665" s="551" t="s">
        <v>126</v>
      </c>
      <c r="I1665" s="652" t="str">
        <f t="shared" si="1547"/>
        <v>Line
Professional</v>
      </c>
      <c r="J1665" s="652" t="str">
        <f t="shared" si="1548"/>
        <v>State Plan, Healthy Michigan</v>
      </c>
      <c r="K1665" s="637" t="s">
        <v>1805</v>
      </c>
      <c r="L1665" s="637" t="s">
        <v>1791</v>
      </c>
      <c r="M1665" s="655" t="s">
        <v>2316</v>
      </c>
      <c r="N1665"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6" spans="1:15" ht="26.45" customHeight="1">
      <c r="A1666" s="733" t="str">
        <f t="shared" si="1550"/>
        <v>H0039</v>
      </c>
      <c r="B1666" s="733" t="str">
        <f t="shared" si="1543"/>
        <v>Assertive Community Treatment (ACT)</v>
      </c>
      <c r="C1666" s="637" t="str">
        <f t="shared" si="1544"/>
        <v>ACT</v>
      </c>
      <c r="D1666" s="652" t="str">
        <f t="shared" si="1545"/>
        <v>15 minutes</v>
      </c>
      <c r="E1666"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6" s="551" t="s">
        <v>143</v>
      </c>
      <c r="G1666" s="551" t="s">
        <v>697</v>
      </c>
      <c r="H1666" s="551" t="s">
        <v>126</v>
      </c>
      <c r="I1666" s="652" t="str">
        <f t="shared" si="1547"/>
        <v>Line
Professional</v>
      </c>
      <c r="J1666" s="652" t="str">
        <f t="shared" si="1548"/>
        <v>State Plan, Healthy Michigan</v>
      </c>
      <c r="K1666" s="637" t="s">
        <v>1805</v>
      </c>
      <c r="L1666" s="637" t="s">
        <v>1791</v>
      </c>
      <c r="M1666" s="655" t="s">
        <v>2316</v>
      </c>
      <c r="N1666"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7" spans="1:15" ht="27" customHeight="1">
      <c r="A1667" s="733" t="str">
        <f t="shared" si="1550"/>
        <v>H0039</v>
      </c>
      <c r="B1667" s="733" t="str">
        <f t="shared" si="1543"/>
        <v>Assertive Community Treatment (ACT)</v>
      </c>
      <c r="C1667" s="637" t="str">
        <f t="shared" si="1544"/>
        <v>ACT</v>
      </c>
      <c r="D1667" s="652" t="str">
        <f t="shared" si="1545"/>
        <v>15 minutes</v>
      </c>
      <c r="E1667"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7" s="551" t="s">
        <v>144</v>
      </c>
      <c r="G1667" s="551" t="s">
        <v>694</v>
      </c>
      <c r="H1667" s="551" t="s">
        <v>126</v>
      </c>
      <c r="I1667" s="652" t="str">
        <f t="shared" si="1547"/>
        <v>Line
Professional</v>
      </c>
      <c r="J1667" s="652" t="str">
        <f t="shared" si="1548"/>
        <v>State Plan, Healthy Michigan</v>
      </c>
      <c r="K1667" s="637" t="s">
        <v>1805</v>
      </c>
      <c r="L1667" s="637" t="s">
        <v>1791</v>
      </c>
      <c r="M1667" s="655" t="s">
        <v>2316</v>
      </c>
      <c r="N1667"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8" spans="1:15" ht="42" customHeight="1">
      <c r="A1668" s="733" t="str">
        <f t="shared" si="1550"/>
        <v>H0039</v>
      </c>
      <c r="B1668" s="733" t="str">
        <f t="shared" si="1543"/>
        <v>Assertive Community Treatment (ACT)</v>
      </c>
      <c r="C1668" s="637" t="str">
        <f t="shared" si="1544"/>
        <v>ACT</v>
      </c>
      <c r="D1668" s="652" t="str">
        <f t="shared" si="1545"/>
        <v>15 minutes</v>
      </c>
      <c r="E1668"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8" s="285" t="s">
        <v>1960</v>
      </c>
      <c r="G1668" s="551" t="s">
        <v>697</v>
      </c>
      <c r="H1668" s="551" t="s">
        <v>126</v>
      </c>
      <c r="I1668" s="652" t="str">
        <f t="shared" si="1547"/>
        <v>Line
Professional</v>
      </c>
      <c r="J1668" s="652" t="str">
        <f t="shared" si="1548"/>
        <v>State Plan, Healthy Michigan</v>
      </c>
      <c r="K1668" s="637" t="s">
        <v>1805</v>
      </c>
      <c r="L1668" s="637" t="s">
        <v>1791</v>
      </c>
      <c r="M1668" s="655" t="s">
        <v>2316</v>
      </c>
      <c r="N1668"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69" spans="1:15" ht="63.75" customHeight="1">
      <c r="A1669" s="733" t="str">
        <f t="shared" si="1550"/>
        <v>H0039</v>
      </c>
      <c r="B1669" s="733" t="str">
        <f t="shared" si="1543"/>
        <v>Assertive Community Treatment (ACT)</v>
      </c>
      <c r="C1669" s="637" t="str">
        <f t="shared" si="1544"/>
        <v>ACT</v>
      </c>
      <c r="D1669" s="652" t="str">
        <f t="shared" si="1545"/>
        <v>15 minutes</v>
      </c>
      <c r="E1669"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9" s="551" t="s">
        <v>134</v>
      </c>
      <c r="G1669" s="551" t="s">
        <v>695</v>
      </c>
      <c r="H1669" s="551" t="s">
        <v>126</v>
      </c>
      <c r="I1669" s="652" t="str">
        <f t="shared" si="1547"/>
        <v>Line
Professional</v>
      </c>
      <c r="J1669" s="652" t="str">
        <f t="shared" si="1548"/>
        <v>State Plan, Healthy Michigan</v>
      </c>
      <c r="K1669" s="637" t="s">
        <v>1805</v>
      </c>
      <c r="L1669" s="637" t="s">
        <v>1791</v>
      </c>
      <c r="M1669" s="655" t="s">
        <v>2316</v>
      </c>
      <c r="N1669"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70" spans="1:15" ht="63.75" customHeight="1">
      <c r="A1670" s="733" t="str">
        <f t="shared" si="1550"/>
        <v>H0039</v>
      </c>
      <c r="B1670" s="733" t="str">
        <f t="shared" si="1543"/>
        <v>Assertive Community Treatment (ACT)</v>
      </c>
      <c r="C1670" s="637" t="str">
        <f t="shared" si="1544"/>
        <v>ACT</v>
      </c>
      <c r="D1670" s="652" t="str">
        <f t="shared" si="1545"/>
        <v>15 minutes</v>
      </c>
      <c r="E1670"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0" s="551" t="s">
        <v>149</v>
      </c>
      <c r="G1670" s="551" t="s">
        <v>703</v>
      </c>
      <c r="H1670" s="551" t="s">
        <v>126</v>
      </c>
      <c r="I1670" s="652" t="str">
        <f t="shared" si="1547"/>
        <v>Line
Professional</v>
      </c>
      <c r="J1670" s="652" t="str">
        <f t="shared" si="1548"/>
        <v>State Plan, Healthy Michigan</v>
      </c>
      <c r="K1670" s="637" t="s">
        <v>1805</v>
      </c>
      <c r="L1670" s="637" t="s">
        <v>1791</v>
      </c>
      <c r="M1670" s="655" t="s">
        <v>2316</v>
      </c>
      <c r="N1670"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71" spans="1:15" s="38" customFormat="1" ht="37.5" customHeight="1">
      <c r="A1671" s="733" t="str">
        <f t="shared" si="1550"/>
        <v>H0039</v>
      </c>
      <c r="B1671" s="733" t="str">
        <f t="shared" si="1543"/>
        <v>Assertive Community Treatment (ACT)</v>
      </c>
      <c r="C1671" s="637" t="str">
        <f t="shared" si="1544"/>
        <v>ACT</v>
      </c>
      <c r="D1671" s="652" t="str">
        <f t="shared" si="1545"/>
        <v>15 minutes</v>
      </c>
      <c r="E1671"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1" s="551" t="s">
        <v>665</v>
      </c>
      <c r="G1671" s="551" t="s">
        <v>703</v>
      </c>
      <c r="H1671" s="551" t="s">
        <v>126</v>
      </c>
      <c r="I1671" s="652" t="str">
        <f t="shared" si="1547"/>
        <v>Line
Professional</v>
      </c>
      <c r="J1671" s="652" t="str">
        <f t="shared" si="1548"/>
        <v>State Plan, Healthy Michigan</v>
      </c>
      <c r="K1671" s="637" t="s">
        <v>1805</v>
      </c>
      <c r="L1671" s="637" t="s">
        <v>1791</v>
      </c>
      <c r="M1671" s="655" t="s">
        <v>2316</v>
      </c>
      <c r="N1671"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72" spans="1:15" s="38" customFormat="1" ht="37.5" customHeight="1">
      <c r="A1672" s="733" t="str">
        <f t="shared" si="1550"/>
        <v>H0039</v>
      </c>
      <c r="B1672" s="733" t="str">
        <f t="shared" si="1543"/>
        <v>Assertive Community Treatment (ACT)</v>
      </c>
      <c r="C1672" s="637" t="str">
        <f t="shared" si="1544"/>
        <v>ACT</v>
      </c>
      <c r="D1672" s="652" t="str">
        <f t="shared" si="1545"/>
        <v>15 minutes</v>
      </c>
      <c r="E1672"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2" s="515" t="s">
        <v>140</v>
      </c>
      <c r="G1672" s="515" t="s">
        <v>703</v>
      </c>
      <c r="H1672" s="551" t="s">
        <v>126</v>
      </c>
      <c r="I1672" s="652" t="str">
        <f t="shared" si="1547"/>
        <v>Line
Professional</v>
      </c>
      <c r="J1672" s="652" t="str">
        <f t="shared" si="1548"/>
        <v>State Plan, Healthy Michigan</v>
      </c>
      <c r="K1672" s="637" t="s">
        <v>1805</v>
      </c>
      <c r="L1672" s="637" t="s">
        <v>1791</v>
      </c>
      <c r="M1672" s="655" t="s">
        <v>2316</v>
      </c>
      <c r="N1672"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73" spans="1:15" s="38" customFormat="1" ht="37.5" customHeight="1">
      <c r="A1673" s="733" t="str">
        <f t="shared" si="1550"/>
        <v>H0039</v>
      </c>
      <c r="B1673" s="733" t="str">
        <f t="shared" si="1543"/>
        <v>Assertive Community Treatment (ACT)</v>
      </c>
      <c r="C1673" s="637" t="str">
        <f t="shared" si="1544"/>
        <v>ACT</v>
      </c>
      <c r="D1673" s="652" t="str">
        <f t="shared" si="1545"/>
        <v>15 minutes</v>
      </c>
      <c r="E1673"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3" s="551" t="s">
        <v>617</v>
      </c>
      <c r="G1673" s="551" t="s">
        <v>696</v>
      </c>
      <c r="H1673" s="551" t="s">
        <v>126</v>
      </c>
      <c r="I1673" s="652" t="str">
        <f t="shared" si="1547"/>
        <v>Line
Professional</v>
      </c>
      <c r="J1673" s="652" t="str">
        <f t="shared" si="1548"/>
        <v>State Plan, Healthy Michigan</v>
      </c>
      <c r="K1673" s="637" t="s">
        <v>1805</v>
      </c>
      <c r="L1673" s="637" t="s">
        <v>1791</v>
      </c>
      <c r="M1673" s="655" t="s">
        <v>2316</v>
      </c>
      <c r="N1673"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74" spans="1:15" s="38" customFormat="1" ht="37.5" customHeight="1">
      <c r="A1674" s="733" t="str">
        <f t="shared" si="1550"/>
        <v>H0039</v>
      </c>
      <c r="B1674" s="733" t="str">
        <f t="shared" si="1543"/>
        <v>Assertive Community Treatment (ACT)</v>
      </c>
      <c r="C1674" s="637" t="str">
        <f t="shared" si="1544"/>
        <v>ACT</v>
      </c>
      <c r="D1674" s="652" t="str">
        <f t="shared" si="1545"/>
        <v>15 minutes</v>
      </c>
      <c r="E1674" s="637" t="str">
        <f t="shared" si="1546"/>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4" s="515" t="s">
        <v>605</v>
      </c>
      <c r="G1674" s="515" t="s">
        <v>1017</v>
      </c>
      <c r="H1674" s="515" t="s">
        <v>126</v>
      </c>
      <c r="I1674" s="652" t="str">
        <f t="shared" si="1547"/>
        <v>Line
Professional</v>
      </c>
      <c r="J1674" s="652" t="str">
        <f t="shared" si="1548"/>
        <v>State Plan, Healthy Michigan</v>
      </c>
      <c r="K1674" s="637" t="s">
        <v>1805</v>
      </c>
      <c r="L1674" s="637" t="s">
        <v>1791</v>
      </c>
      <c r="M1674" s="655" t="s">
        <v>2316</v>
      </c>
      <c r="N1674" s="652" t="str">
        <f t="shared" si="1549"/>
        <v xml:space="preserve">HH - Integrated Mental Health and Substance Abuse
WN - Pre-Admission Screening
WV - Family Psycho-Education
UN - Two patients served
UP - Three patients served
UQ - Four patients served
UR - Five patients served
US - Six or more patients served
</v>
      </c>
    </row>
    <row r="1675" spans="1:15" s="38" customFormat="1" ht="51" customHeight="1" thickBot="1">
      <c r="A1675" s="734" t="str">
        <f t="shared" si="1550"/>
        <v>H0039</v>
      </c>
      <c r="B1675" s="734" t="str">
        <f>B1673</f>
        <v>Assertive Community Treatment (ACT)</v>
      </c>
      <c r="C1675" s="654" t="str">
        <f>C1673</f>
        <v>ACT</v>
      </c>
      <c r="D1675" s="653" t="str">
        <f>D1673</f>
        <v>15 minutes</v>
      </c>
      <c r="E1675" s="654" t="str">
        <f>E1673</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5" s="517" t="s">
        <v>605</v>
      </c>
      <c r="G1675" s="517" t="s">
        <v>710</v>
      </c>
      <c r="H1675" s="517" t="s">
        <v>126</v>
      </c>
      <c r="I1675" s="653" t="str">
        <f>I1673</f>
        <v>Line
Professional</v>
      </c>
      <c r="J1675" s="653" t="str">
        <f>J1673</f>
        <v>State Plan, Healthy Michigan</v>
      </c>
      <c r="K1675" s="654" t="s">
        <v>1805</v>
      </c>
      <c r="L1675" s="654" t="s">
        <v>1791</v>
      </c>
      <c r="M1675" s="690" t="s">
        <v>2316</v>
      </c>
      <c r="N1675" s="653" t="str">
        <f t="shared" ref="N1675" si="1551">N1673</f>
        <v xml:space="preserve">HH - Integrated Mental Health and Substance Abuse
WN - Pre-Admission Screening
WV - Family Psycho-Education
UN - Two patients served
UP - Three patients served
UQ - Four patients served
UR - Five patients served
US - Six or more patients served
</v>
      </c>
    </row>
    <row r="1676" spans="1:15" s="38" customFormat="1" ht="158.25" customHeight="1" thickBot="1">
      <c r="A1676" s="315" t="s">
        <v>370</v>
      </c>
      <c r="B1676" s="31" t="s">
        <v>369</v>
      </c>
      <c r="C1676" s="32" t="s">
        <v>775</v>
      </c>
      <c r="D1676" s="442" t="s">
        <v>73</v>
      </c>
      <c r="E1676" s="32" t="s">
        <v>281</v>
      </c>
      <c r="F1676" s="32" t="s">
        <v>281</v>
      </c>
      <c r="G1676" s="32" t="s">
        <v>700</v>
      </c>
      <c r="H1676" s="32" t="s">
        <v>776</v>
      </c>
      <c r="I1676" s="442" t="s">
        <v>148</v>
      </c>
      <c r="J1676" s="442" t="s">
        <v>550</v>
      </c>
      <c r="K1676" s="32" t="s">
        <v>1805</v>
      </c>
      <c r="L1676" s="220" t="s">
        <v>551</v>
      </c>
      <c r="M1676" s="416" t="s">
        <v>2407</v>
      </c>
      <c r="N1676" s="404" t="s">
        <v>616</v>
      </c>
      <c r="O1676" s="34"/>
    </row>
    <row r="1677" spans="1:15" s="38" customFormat="1" ht="182.25" customHeight="1" thickBot="1">
      <c r="A1677" s="315" t="s">
        <v>348</v>
      </c>
      <c r="B1677" s="31" t="s">
        <v>345</v>
      </c>
      <c r="C1677" s="32" t="s">
        <v>349</v>
      </c>
      <c r="D1677" s="442" t="s">
        <v>58</v>
      </c>
      <c r="E1677" s="183" t="s">
        <v>1716</v>
      </c>
      <c r="F1677" s="32" t="s">
        <v>609</v>
      </c>
      <c r="G1677" s="498" t="s">
        <v>711</v>
      </c>
      <c r="H1677" s="32" t="s">
        <v>767</v>
      </c>
      <c r="I1677" s="442" t="s">
        <v>148</v>
      </c>
      <c r="J1677" s="442" t="s">
        <v>524</v>
      </c>
      <c r="K1677" s="32" t="s">
        <v>1806</v>
      </c>
      <c r="L1677" s="345" t="s">
        <v>2547</v>
      </c>
      <c r="M1677" s="409" t="s">
        <v>1219</v>
      </c>
      <c r="N1677" s="416" t="s">
        <v>2592</v>
      </c>
      <c r="O1677" s="34"/>
    </row>
    <row r="1678" spans="1:15" s="38" customFormat="1" ht="37.5" customHeight="1">
      <c r="A1678" s="918" t="s">
        <v>630</v>
      </c>
      <c r="B1678" s="1155" t="s">
        <v>248</v>
      </c>
      <c r="C1678" s="1157" t="s">
        <v>631</v>
      </c>
      <c r="D1678" s="1159" t="s">
        <v>58</v>
      </c>
      <c r="E1678" s="1157" t="s">
        <v>1990</v>
      </c>
      <c r="F1678" s="538" t="s">
        <v>132</v>
      </c>
      <c r="G1678" s="538" t="s">
        <v>691</v>
      </c>
      <c r="H1678" s="538" t="s">
        <v>1825</v>
      </c>
      <c r="I1678" s="711" t="s">
        <v>148</v>
      </c>
      <c r="J1678" s="711" t="s">
        <v>558</v>
      </c>
      <c r="K1678" s="1161" t="s">
        <v>1806</v>
      </c>
      <c r="L1678" s="673" t="s">
        <v>249</v>
      </c>
      <c r="M1678" s="711" t="s">
        <v>1474</v>
      </c>
      <c r="N1678" s="711" t="s">
        <v>705</v>
      </c>
      <c r="O1678" s="34"/>
    </row>
    <row r="1679" spans="1:15" s="38" customFormat="1" ht="37.5" customHeight="1">
      <c r="A1679" s="918" t="str">
        <f>A1678</f>
        <v>H0048</v>
      </c>
      <c r="B1679" s="1155" t="s">
        <v>248</v>
      </c>
      <c r="C1679" s="1157" t="s">
        <v>631</v>
      </c>
      <c r="D1679" s="1159" t="s">
        <v>58</v>
      </c>
      <c r="E1679" s="1157" t="str">
        <f t="shared" ref="E1679:E1695" si="1552">E1678</f>
        <v>Properly trained/certified persons. 
For all "H" and "T" HCPCS Codes: Clinical service 
provided by Substance Abuse Treatment Specialist 
(SATS) or Substance Abuse Treatment Practitioner 
(SATP) when working under the supervision of a 
SATS.</v>
      </c>
      <c r="F1679" s="524" t="s">
        <v>577</v>
      </c>
      <c r="G1679" s="524" t="s">
        <v>692</v>
      </c>
      <c r="H1679" s="538" t="s">
        <v>1825</v>
      </c>
      <c r="I1679" s="711" t="s">
        <v>148</v>
      </c>
      <c r="J1679" s="711" t="s">
        <v>558</v>
      </c>
      <c r="K1679" s="1161" t="s">
        <v>1806</v>
      </c>
      <c r="L1679" s="673" t="s">
        <v>1973</v>
      </c>
      <c r="M1679" s="711" t="s">
        <v>1474</v>
      </c>
      <c r="N1679" s="711" t="str">
        <f t="shared" ref="N1679:N1695" si="1553">N1678</f>
        <v>SFY 22 - HF for SUD is removed
HD - Pregnant/Parenting Women's Program</v>
      </c>
      <c r="O1679" s="34"/>
    </row>
    <row r="1680" spans="1:15" s="38" customFormat="1" ht="37.5" customHeight="1">
      <c r="A1680" s="918" t="str">
        <f>A1679</f>
        <v>H0048</v>
      </c>
      <c r="B1680" s="1155" t="s">
        <v>248</v>
      </c>
      <c r="C1680" s="1157" t="s">
        <v>631</v>
      </c>
      <c r="D1680" s="1159" t="s">
        <v>58</v>
      </c>
      <c r="E1680" s="1157" t="str">
        <f t="shared" si="1552"/>
        <v>Properly trained/certified persons. 
For all "H" and "T" HCPCS Codes: Clinical service 
provided by Substance Abuse Treatment Specialist 
(SATS) or Substance Abuse Treatment Practitioner 
(SATP) when working under the supervision of a 
SATS.</v>
      </c>
      <c r="F1680" s="524" t="s">
        <v>134</v>
      </c>
      <c r="G1680" s="524" t="s">
        <v>698</v>
      </c>
      <c r="H1680" s="524" t="s">
        <v>625</v>
      </c>
      <c r="I1680" s="711" t="s">
        <v>148</v>
      </c>
      <c r="J1680" s="711" t="s">
        <v>558</v>
      </c>
      <c r="K1680" s="1161" t="s">
        <v>1806</v>
      </c>
      <c r="L1680" s="673" t="s">
        <v>1974</v>
      </c>
      <c r="M1680" s="711" t="s">
        <v>1474</v>
      </c>
      <c r="N1680" s="711" t="str">
        <f t="shared" si="1553"/>
        <v>SFY 22 - HF for SUD is removed
HD - Pregnant/Parenting Women's Program</v>
      </c>
      <c r="O1680" s="34"/>
    </row>
    <row r="1681" spans="1:15" s="38" customFormat="1" ht="37.5" customHeight="1">
      <c r="A1681" s="918" t="str">
        <f t="shared" ref="A1681:A1695" si="1554">A1680</f>
        <v>H0048</v>
      </c>
      <c r="B1681" s="1155" t="s">
        <v>248</v>
      </c>
      <c r="C1681" s="1157" t="s">
        <v>631</v>
      </c>
      <c r="D1681" s="1159" t="s">
        <v>58</v>
      </c>
      <c r="E1681" s="1157" t="str">
        <f t="shared" si="1552"/>
        <v>Properly trained/certified persons. 
For all "H" and "T" HCPCS Codes: Clinical service 
provided by Substance Abuse Treatment Specialist 
(SATS) or Substance Abuse Treatment Practitioner 
(SATP) when working under the supervision of a 
SATS.</v>
      </c>
      <c r="F1681" s="524" t="s">
        <v>585</v>
      </c>
      <c r="G1681" s="524" t="s">
        <v>700</v>
      </c>
      <c r="H1681" s="524" t="s">
        <v>625</v>
      </c>
      <c r="I1681" s="711" t="s">
        <v>148</v>
      </c>
      <c r="J1681" s="711" t="s">
        <v>558</v>
      </c>
      <c r="K1681" s="1161" t="s">
        <v>1806</v>
      </c>
      <c r="L1681" s="673" t="s">
        <v>1975</v>
      </c>
      <c r="M1681" s="711" t="s">
        <v>1474</v>
      </c>
      <c r="N1681" s="711" t="str">
        <f t="shared" si="1553"/>
        <v>SFY 22 - HF for SUD is removed
HD - Pregnant/Parenting Women's Program</v>
      </c>
      <c r="O1681" s="34"/>
    </row>
    <row r="1682" spans="1:15" s="38" customFormat="1" ht="37.5" customHeight="1">
      <c r="A1682" s="918" t="str">
        <f t="shared" si="1554"/>
        <v>H0048</v>
      </c>
      <c r="B1682" s="1155" t="s">
        <v>248</v>
      </c>
      <c r="C1682" s="1157" t="s">
        <v>631</v>
      </c>
      <c r="D1682" s="1159" t="s">
        <v>58</v>
      </c>
      <c r="E1682" s="1157" t="str">
        <f t="shared" si="1552"/>
        <v>Properly trained/certified persons. 
For all "H" and "T" HCPCS Codes: Clinical service 
provided by Substance Abuse Treatment Specialist 
(SATS) or Substance Abuse Treatment Practitioner 
(SATP) when working under the supervision of a 
SATS.</v>
      </c>
      <c r="F1682" s="524" t="s">
        <v>731</v>
      </c>
      <c r="G1682" s="524" t="s">
        <v>700</v>
      </c>
      <c r="H1682" s="524" t="s">
        <v>625</v>
      </c>
      <c r="I1682" s="711" t="s">
        <v>148</v>
      </c>
      <c r="J1682" s="711" t="s">
        <v>558</v>
      </c>
      <c r="K1682" s="1161" t="s">
        <v>1806</v>
      </c>
      <c r="L1682" s="673" t="s">
        <v>1976</v>
      </c>
      <c r="M1682" s="711" t="s">
        <v>1474</v>
      </c>
      <c r="N1682" s="711" t="str">
        <f t="shared" si="1553"/>
        <v>SFY 22 - HF for SUD is removed
HD - Pregnant/Parenting Women's Program</v>
      </c>
      <c r="O1682" s="34"/>
    </row>
    <row r="1683" spans="1:15" s="38" customFormat="1" ht="37.5" customHeight="1">
      <c r="A1683" s="918" t="str">
        <f t="shared" si="1554"/>
        <v>H0048</v>
      </c>
      <c r="B1683" s="1155" t="s">
        <v>248</v>
      </c>
      <c r="C1683" s="1157" t="s">
        <v>631</v>
      </c>
      <c r="D1683" s="1159" t="s">
        <v>58</v>
      </c>
      <c r="E1683" s="1157" t="str">
        <f t="shared" si="1552"/>
        <v>Properly trained/certified persons. 
For all "H" and "T" HCPCS Codes: Clinical service 
provided by Substance Abuse Treatment Specialist 
(SATS) or Substance Abuse Treatment Practitioner 
(SATP) when working under the supervision of a 
SATS.</v>
      </c>
      <c r="F1683" s="524" t="s">
        <v>720</v>
      </c>
      <c r="G1683" s="524" t="s">
        <v>693</v>
      </c>
      <c r="H1683" s="524" t="s">
        <v>625</v>
      </c>
      <c r="I1683" s="711" t="s">
        <v>148</v>
      </c>
      <c r="J1683" s="711" t="s">
        <v>558</v>
      </c>
      <c r="K1683" s="1161" t="s">
        <v>1806</v>
      </c>
      <c r="L1683" s="673" t="s">
        <v>1977</v>
      </c>
      <c r="M1683" s="711" t="s">
        <v>1474</v>
      </c>
      <c r="N1683" s="711" t="str">
        <f t="shared" si="1553"/>
        <v>SFY 22 - HF for SUD is removed
HD - Pregnant/Parenting Women's Program</v>
      </c>
      <c r="O1683" s="34"/>
    </row>
    <row r="1684" spans="1:15" s="38" customFormat="1" ht="37.5" customHeight="1">
      <c r="A1684" s="918" t="str">
        <f t="shared" si="1554"/>
        <v>H0048</v>
      </c>
      <c r="B1684" s="1155" t="s">
        <v>248</v>
      </c>
      <c r="C1684" s="1157" t="s">
        <v>631</v>
      </c>
      <c r="D1684" s="1159" t="s">
        <v>58</v>
      </c>
      <c r="E1684" s="1157" t="str">
        <f t="shared" si="1552"/>
        <v>Properly trained/certified persons. 
For all "H" and "T" HCPCS Codes: Clinical service 
provided by Substance Abuse Treatment Specialist 
(SATS) or Substance Abuse Treatment Practitioner 
(SATP) when working under the supervision of a 
SATS.</v>
      </c>
      <c r="F1684" s="524" t="s">
        <v>587</v>
      </c>
      <c r="G1684" s="524" t="s">
        <v>693</v>
      </c>
      <c r="H1684" s="524" t="s">
        <v>625</v>
      </c>
      <c r="I1684" s="711" t="s">
        <v>148</v>
      </c>
      <c r="J1684" s="711" t="s">
        <v>558</v>
      </c>
      <c r="K1684" s="1161" t="s">
        <v>1806</v>
      </c>
      <c r="L1684" s="673" t="s">
        <v>1978</v>
      </c>
      <c r="M1684" s="711" t="s">
        <v>1474</v>
      </c>
      <c r="N1684" s="711" t="str">
        <f t="shared" si="1553"/>
        <v>SFY 22 - HF for SUD is removed
HD - Pregnant/Parenting Women's Program</v>
      </c>
      <c r="O1684" s="34"/>
    </row>
    <row r="1685" spans="1:15" s="38" customFormat="1" ht="37.5" customHeight="1">
      <c r="A1685" s="918" t="str">
        <f t="shared" si="1554"/>
        <v>H0048</v>
      </c>
      <c r="B1685" s="1155" t="s">
        <v>248</v>
      </c>
      <c r="C1685" s="1157" t="s">
        <v>631</v>
      </c>
      <c r="D1685" s="1159" t="s">
        <v>58</v>
      </c>
      <c r="E1685" s="1157" t="str">
        <f t="shared" si="1552"/>
        <v>Properly trained/certified persons. 
For all "H" and "T" HCPCS Codes: Clinical service 
provided by Substance Abuse Treatment Specialist 
(SATS) or Substance Abuse Treatment Practitioner 
(SATP) when working under the supervision of a 
SATS.</v>
      </c>
      <c r="F1685" s="524" t="s">
        <v>732</v>
      </c>
      <c r="G1685" s="524" t="s">
        <v>694</v>
      </c>
      <c r="H1685" s="524" t="s">
        <v>625</v>
      </c>
      <c r="I1685" s="711" t="s">
        <v>148</v>
      </c>
      <c r="J1685" s="711" t="s">
        <v>558</v>
      </c>
      <c r="K1685" s="1161" t="s">
        <v>1806</v>
      </c>
      <c r="L1685" s="673" t="s">
        <v>1979</v>
      </c>
      <c r="M1685" s="711" t="s">
        <v>1474</v>
      </c>
      <c r="N1685" s="711" t="str">
        <f t="shared" si="1553"/>
        <v>SFY 22 - HF for SUD is removed
HD - Pregnant/Parenting Women's Program</v>
      </c>
      <c r="O1685" s="34"/>
    </row>
    <row r="1686" spans="1:15" s="38" customFormat="1" ht="37.5" customHeight="1">
      <c r="A1686" s="918" t="str">
        <f t="shared" si="1554"/>
        <v>H0048</v>
      </c>
      <c r="B1686" s="1155" t="s">
        <v>248</v>
      </c>
      <c r="C1686" s="1157" t="s">
        <v>631</v>
      </c>
      <c r="D1686" s="1159" t="s">
        <v>58</v>
      </c>
      <c r="E1686" s="1157" t="str">
        <f t="shared" si="1552"/>
        <v>Properly trained/certified persons. 
For all "H" and "T" HCPCS Codes: Clinical service 
provided by Substance Abuse Treatment Specialist 
(SATS) or Substance Abuse Treatment Practitioner 
(SATP) when working under the supervision of a 
SATS.</v>
      </c>
      <c r="F1686" s="524" t="s">
        <v>143</v>
      </c>
      <c r="G1686" s="524" t="s">
        <v>694</v>
      </c>
      <c r="H1686" s="524" t="s">
        <v>625</v>
      </c>
      <c r="I1686" s="711" t="s">
        <v>148</v>
      </c>
      <c r="J1686" s="711" t="s">
        <v>558</v>
      </c>
      <c r="K1686" s="1161" t="s">
        <v>1806</v>
      </c>
      <c r="L1686" s="673" t="s">
        <v>1980</v>
      </c>
      <c r="M1686" s="711" t="s">
        <v>1474</v>
      </c>
      <c r="N1686" s="711" t="str">
        <f t="shared" si="1553"/>
        <v>SFY 22 - HF for SUD is removed
HD - Pregnant/Parenting Women's Program</v>
      </c>
      <c r="O1686" s="34"/>
    </row>
    <row r="1687" spans="1:15" s="38" customFormat="1" ht="37.5" customHeight="1">
      <c r="A1687" s="918" t="str">
        <f t="shared" si="1554"/>
        <v>H0048</v>
      </c>
      <c r="B1687" s="1155" t="s">
        <v>248</v>
      </c>
      <c r="C1687" s="1157" t="s">
        <v>631</v>
      </c>
      <c r="D1687" s="1159" t="s">
        <v>58</v>
      </c>
      <c r="E1687" s="1157" t="str">
        <f t="shared" si="1552"/>
        <v>Properly trained/certified persons. 
For all "H" and "T" HCPCS Codes: Clinical service 
provided by Substance Abuse Treatment Specialist 
(SATS) or Substance Abuse Treatment Practitioner 
(SATP) when working under the supervision of a 
SATS.</v>
      </c>
      <c r="F1687" s="524" t="s">
        <v>144</v>
      </c>
      <c r="G1687" s="524" t="s">
        <v>694</v>
      </c>
      <c r="H1687" s="524" t="s">
        <v>625</v>
      </c>
      <c r="I1687" s="711" t="s">
        <v>148</v>
      </c>
      <c r="J1687" s="711" t="s">
        <v>558</v>
      </c>
      <c r="K1687" s="1161" t="s">
        <v>1806</v>
      </c>
      <c r="L1687" s="673" t="s">
        <v>1981</v>
      </c>
      <c r="M1687" s="711" t="s">
        <v>1474</v>
      </c>
      <c r="N1687" s="711" t="str">
        <f t="shared" si="1553"/>
        <v>SFY 22 - HF for SUD is removed
HD - Pregnant/Parenting Women's Program</v>
      </c>
      <c r="O1687" s="34"/>
    </row>
    <row r="1688" spans="1:15" s="38" customFormat="1" ht="30" customHeight="1">
      <c r="A1688" s="918" t="str">
        <f t="shared" si="1554"/>
        <v>H0048</v>
      </c>
      <c r="B1688" s="1155" t="s">
        <v>248</v>
      </c>
      <c r="C1688" s="1157" t="s">
        <v>631</v>
      </c>
      <c r="D1688" s="1159" t="s">
        <v>58</v>
      </c>
      <c r="E1688" s="1157" t="str">
        <f t="shared" si="1552"/>
        <v>Properly trained/certified persons. 
For all "H" and "T" HCPCS Codes: Clinical service 
provided by Substance Abuse Treatment Specialist 
(SATS) or Substance Abuse Treatment Practitioner 
(SATP) when working under the supervision of a 
SATS.</v>
      </c>
      <c r="F1688" s="524" t="s">
        <v>141</v>
      </c>
      <c r="G1688" s="524" t="s">
        <v>694</v>
      </c>
      <c r="H1688" s="524" t="s">
        <v>625</v>
      </c>
      <c r="I1688" s="711" t="s">
        <v>148</v>
      </c>
      <c r="J1688" s="711" t="s">
        <v>558</v>
      </c>
      <c r="K1688" s="1161" t="s">
        <v>1806</v>
      </c>
      <c r="L1688" s="673" t="s">
        <v>1982</v>
      </c>
      <c r="M1688" s="711" t="s">
        <v>1474</v>
      </c>
      <c r="N1688" s="711" t="str">
        <f t="shared" si="1553"/>
        <v>SFY 22 - HF for SUD is removed
HD - Pregnant/Parenting Women's Program</v>
      </c>
      <c r="O1688" s="34"/>
    </row>
    <row r="1689" spans="1:15" s="38" customFormat="1" ht="30" customHeight="1">
      <c r="A1689" s="918" t="str">
        <f t="shared" si="1554"/>
        <v>H0048</v>
      </c>
      <c r="B1689" s="1155" t="s">
        <v>248</v>
      </c>
      <c r="C1689" s="1157" t="s">
        <v>631</v>
      </c>
      <c r="D1689" s="1159" t="s">
        <v>58</v>
      </c>
      <c r="E1689" s="1157" t="str">
        <f t="shared" si="1552"/>
        <v>Properly trained/certified persons. 
For all "H" and "T" HCPCS Codes: Clinical service 
provided by Substance Abuse Treatment Specialist 
(SATS) or Substance Abuse Treatment Practitioner 
(SATP) when working under the supervision of a 
SATS.</v>
      </c>
      <c r="F1689" s="524" t="s">
        <v>597</v>
      </c>
      <c r="G1689" s="524" t="s">
        <v>694</v>
      </c>
      <c r="H1689" s="524" t="s">
        <v>625</v>
      </c>
      <c r="I1689" s="711" t="s">
        <v>148</v>
      </c>
      <c r="J1689" s="711" t="s">
        <v>558</v>
      </c>
      <c r="K1689" s="1161" t="s">
        <v>1806</v>
      </c>
      <c r="L1689" s="673" t="s">
        <v>1983</v>
      </c>
      <c r="M1689" s="711" t="s">
        <v>1474</v>
      </c>
      <c r="N1689" s="711" t="str">
        <f t="shared" si="1553"/>
        <v>SFY 22 - HF for SUD is removed
HD - Pregnant/Parenting Women's Program</v>
      </c>
      <c r="O1689" s="34"/>
    </row>
    <row r="1690" spans="1:15" s="38" customFormat="1" ht="30" customHeight="1">
      <c r="A1690" s="918" t="str">
        <f t="shared" si="1554"/>
        <v>H0048</v>
      </c>
      <c r="B1690" s="1155" t="s">
        <v>248</v>
      </c>
      <c r="C1690" s="1157" t="s">
        <v>631</v>
      </c>
      <c r="D1690" s="1159" t="s">
        <v>58</v>
      </c>
      <c r="E1690" s="1157" t="str">
        <f t="shared" si="1552"/>
        <v>Properly trained/certified persons. 
For all "H" and "T" HCPCS Codes: Clinical service 
provided by Substance Abuse Treatment Specialist 
(SATS) or Substance Abuse Treatment Practitioner 
(SATP) when working under the supervision of a 
SATS.</v>
      </c>
      <c r="F1690" s="524" t="s">
        <v>134</v>
      </c>
      <c r="G1690" s="524" t="s">
        <v>695</v>
      </c>
      <c r="H1690" s="524" t="s">
        <v>625</v>
      </c>
      <c r="I1690" s="711" t="s">
        <v>148</v>
      </c>
      <c r="J1690" s="711" t="s">
        <v>558</v>
      </c>
      <c r="K1690" s="1161" t="s">
        <v>1806</v>
      </c>
      <c r="L1690" s="673" t="s">
        <v>1984</v>
      </c>
      <c r="M1690" s="711" t="s">
        <v>1474</v>
      </c>
      <c r="N1690" s="711" t="str">
        <f t="shared" si="1553"/>
        <v>SFY 22 - HF for SUD is removed
HD - Pregnant/Parenting Women's Program</v>
      </c>
      <c r="O1690" s="34"/>
    </row>
    <row r="1691" spans="1:15" s="38" customFormat="1" ht="30" customHeight="1">
      <c r="A1691" s="918" t="str">
        <f t="shared" si="1554"/>
        <v>H0048</v>
      </c>
      <c r="B1691" s="1155" t="s">
        <v>248</v>
      </c>
      <c r="C1691" s="1157" t="s">
        <v>631</v>
      </c>
      <c r="D1691" s="1159" t="s">
        <v>58</v>
      </c>
      <c r="E1691" s="1157" t="str">
        <f t="shared" si="1552"/>
        <v>Properly trained/certified persons. 
For all "H" and "T" HCPCS Codes: Clinical service 
provided by Substance Abuse Treatment Specialist 
(SATS) or Substance Abuse Treatment Practitioner 
(SATP) when working under the supervision of a 
SATS.</v>
      </c>
      <c r="F1691" s="524" t="s">
        <v>138</v>
      </c>
      <c r="G1691" s="524" t="s">
        <v>703</v>
      </c>
      <c r="H1691" s="538" t="s">
        <v>1825</v>
      </c>
      <c r="I1691" s="711" t="s">
        <v>148</v>
      </c>
      <c r="J1691" s="711" t="s">
        <v>558</v>
      </c>
      <c r="K1691" s="1161" t="s">
        <v>1806</v>
      </c>
      <c r="L1691" s="673" t="s">
        <v>1985</v>
      </c>
      <c r="M1691" s="711" t="s">
        <v>1474</v>
      </c>
      <c r="N1691" s="711" t="str">
        <f t="shared" si="1553"/>
        <v>SFY 22 - HF for SUD is removed
HD - Pregnant/Parenting Women's Program</v>
      </c>
      <c r="O1691" s="34"/>
    </row>
    <row r="1692" spans="1:15" s="38" customFormat="1" ht="49.5" customHeight="1">
      <c r="A1692" s="918" t="str">
        <f t="shared" si="1554"/>
        <v>H0048</v>
      </c>
      <c r="B1692" s="1155" t="s">
        <v>248</v>
      </c>
      <c r="C1692" s="1157" t="s">
        <v>631</v>
      </c>
      <c r="D1692" s="1159" t="s">
        <v>58</v>
      </c>
      <c r="E1692" s="1157" t="str">
        <f t="shared" si="1552"/>
        <v>Properly trained/certified persons. 
For all "H" and "T" HCPCS Codes: Clinical service 
provided by Substance Abuse Treatment Specialist 
(SATS) or Substance Abuse Treatment Practitioner 
(SATP) when working under the supervision of a 
SATS.</v>
      </c>
      <c r="F1692" s="524" t="s">
        <v>149</v>
      </c>
      <c r="G1692" s="524" t="s">
        <v>703</v>
      </c>
      <c r="H1692" s="538" t="s">
        <v>1825</v>
      </c>
      <c r="I1692" s="711" t="s">
        <v>148</v>
      </c>
      <c r="J1692" s="711" t="s">
        <v>558</v>
      </c>
      <c r="K1692" s="1161" t="s">
        <v>1806</v>
      </c>
      <c r="L1692" s="673" t="s">
        <v>1986</v>
      </c>
      <c r="M1692" s="711" t="s">
        <v>1474</v>
      </c>
      <c r="N1692" s="711" t="str">
        <f t="shared" si="1553"/>
        <v>SFY 22 - HF for SUD is removed
HD - Pregnant/Parenting Women's Program</v>
      </c>
      <c r="O1692" s="34"/>
    </row>
    <row r="1693" spans="1:15" s="38" customFormat="1" ht="30" customHeight="1">
      <c r="A1693" s="918" t="str">
        <f t="shared" si="1554"/>
        <v>H0048</v>
      </c>
      <c r="B1693" s="1155" t="s">
        <v>248</v>
      </c>
      <c r="C1693" s="1157" t="s">
        <v>631</v>
      </c>
      <c r="D1693" s="1159" t="s">
        <v>58</v>
      </c>
      <c r="E1693" s="1157" t="str">
        <f t="shared" si="1552"/>
        <v>Properly trained/certified persons. 
For all "H" and "T" HCPCS Codes: Clinical service 
provided by Substance Abuse Treatment Specialist 
(SATS) or Substance Abuse Treatment Practitioner 
(SATP) when working under the supervision of a 
SATS.</v>
      </c>
      <c r="F1693" s="524" t="s">
        <v>140</v>
      </c>
      <c r="G1693" s="524" t="s">
        <v>703</v>
      </c>
      <c r="H1693" s="538" t="s">
        <v>1825</v>
      </c>
      <c r="I1693" s="711" t="s">
        <v>148</v>
      </c>
      <c r="J1693" s="711" t="s">
        <v>558</v>
      </c>
      <c r="K1693" s="1161" t="s">
        <v>1806</v>
      </c>
      <c r="L1693" s="673" t="s">
        <v>1987</v>
      </c>
      <c r="M1693" s="711" t="s">
        <v>1474</v>
      </c>
      <c r="N1693" s="711" t="str">
        <f t="shared" si="1553"/>
        <v>SFY 22 - HF for SUD is removed
HD - Pregnant/Parenting Women's Program</v>
      </c>
      <c r="O1693" s="34"/>
    </row>
    <row r="1694" spans="1:15" s="38" customFormat="1" ht="46.5" customHeight="1">
      <c r="A1694" s="918" t="str">
        <f t="shared" si="1554"/>
        <v>H0048</v>
      </c>
      <c r="B1694" s="1155" t="s">
        <v>248</v>
      </c>
      <c r="C1694" s="1157" t="s">
        <v>631</v>
      </c>
      <c r="D1694" s="1159" t="s">
        <v>58</v>
      </c>
      <c r="E1694" s="1157" t="str">
        <f t="shared" si="1552"/>
        <v>Properly trained/certified persons. 
For all "H" and "T" HCPCS Codes: Clinical service 
provided by Substance Abuse Treatment Specialist 
(SATS) or Substance Abuse Treatment Practitioner 
(SATP) when working under the supervision of a 
SATS.</v>
      </c>
      <c r="F1694" s="524" t="s">
        <v>617</v>
      </c>
      <c r="G1694" s="524" t="s">
        <v>696</v>
      </c>
      <c r="H1694" s="538" t="s">
        <v>1825</v>
      </c>
      <c r="I1694" s="711" t="s">
        <v>148</v>
      </c>
      <c r="J1694" s="711" t="s">
        <v>558</v>
      </c>
      <c r="K1694" s="1161" t="s">
        <v>1806</v>
      </c>
      <c r="L1694" s="673" t="s">
        <v>1988</v>
      </c>
      <c r="M1694" s="711" t="s">
        <v>1474</v>
      </c>
      <c r="N1694" s="711" t="str">
        <f t="shared" si="1553"/>
        <v>SFY 22 - HF for SUD is removed
HD - Pregnant/Parenting Women's Program</v>
      </c>
      <c r="O1694" s="34"/>
    </row>
    <row r="1695" spans="1:15" s="38" customFormat="1" ht="43.5" customHeight="1" thickBot="1">
      <c r="A1695" s="1077" t="str">
        <f t="shared" si="1554"/>
        <v>H0048</v>
      </c>
      <c r="B1695" s="1156" t="s">
        <v>248</v>
      </c>
      <c r="C1695" s="1158" t="s">
        <v>631</v>
      </c>
      <c r="D1695" s="1160" t="s">
        <v>58</v>
      </c>
      <c r="E1695" s="1158" t="str">
        <f t="shared" si="1552"/>
        <v>Properly trained/certified persons. 
For all "H" and "T" HCPCS Codes: Clinical service 
provided by Substance Abuse Treatment Specialist 
(SATS) or Substance Abuse Treatment Practitioner 
(SATP) when working under the supervision of a 
SATS.</v>
      </c>
      <c r="F1695" s="525" t="s">
        <v>730</v>
      </c>
      <c r="G1695" s="525" t="s">
        <v>699</v>
      </c>
      <c r="H1695" s="525" t="s">
        <v>1825</v>
      </c>
      <c r="I1695" s="994" t="s">
        <v>148</v>
      </c>
      <c r="J1695" s="994" t="s">
        <v>558</v>
      </c>
      <c r="K1695" s="1162" t="s">
        <v>1806</v>
      </c>
      <c r="L1695" s="677" t="s">
        <v>1989</v>
      </c>
      <c r="M1695" s="994" t="s">
        <v>1474</v>
      </c>
      <c r="N1695" s="994" t="str">
        <f t="shared" si="1553"/>
        <v>SFY 22 - HF for SUD is removed
HD - Pregnant/Parenting Women's Program</v>
      </c>
      <c r="O1695" s="34"/>
    </row>
    <row r="1696" spans="1:15" s="38" customFormat="1" ht="30" customHeight="1">
      <c r="A1696" s="1163" t="s">
        <v>391</v>
      </c>
      <c r="B1696" s="1164" t="s">
        <v>387</v>
      </c>
      <c r="C1696" s="995" t="s">
        <v>639</v>
      </c>
      <c r="D1696" s="997" t="s">
        <v>641</v>
      </c>
      <c r="E1696" s="995" t="s">
        <v>666</v>
      </c>
      <c r="F1696" s="538" t="s">
        <v>132</v>
      </c>
      <c r="G1696" s="538" t="s">
        <v>691</v>
      </c>
      <c r="H1696" s="538" t="s">
        <v>1825</v>
      </c>
      <c r="I1696" s="1165" t="s">
        <v>660</v>
      </c>
      <c r="J1696" s="997" t="s">
        <v>557</v>
      </c>
      <c r="K1696" s="995" t="s">
        <v>1805</v>
      </c>
      <c r="L1696" s="1168" t="s">
        <v>2517</v>
      </c>
      <c r="M1696" s="1169" t="s">
        <v>1215</v>
      </c>
      <c r="N1696" s="1170" t="s">
        <v>2588</v>
      </c>
      <c r="O1696" s="34"/>
    </row>
    <row r="1697" spans="1:18" s="38" customFormat="1" ht="30" customHeight="1">
      <c r="A1697" s="863" t="str">
        <f t="shared" ref="A1697:A1713" si="1555">A1696</f>
        <v>H0050</v>
      </c>
      <c r="B1697" s="920" t="str">
        <f t="shared" ref="B1697:B1713" si="1556">B1696</f>
        <v>Substance Abuse: Outpatient Care</v>
      </c>
      <c r="C1697" s="675" t="str">
        <f t="shared" ref="C1697:C1713" si="1557">C1696</f>
        <v>Alcohol and/or other drug services, brief intervention, per 15 minutes</v>
      </c>
      <c r="D1697" s="692" t="str">
        <f t="shared" ref="D1697:D1713" si="1558">D1696</f>
        <v>H0050 = 15 minutes</v>
      </c>
      <c r="E1697" s="675" t="str">
        <f t="shared" ref="E1697:E1713" si="1559">E1696</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7" s="524" t="s">
        <v>577</v>
      </c>
      <c r="G1697" s="524" t="s">
        <v>692</v>
      </c>
      <c r="H1697" s="538" t="s">
        <v>1825</v>
      </c>
      <c r="I1697" s="1166" t="str">
        <f t="shared" ref="I1697:I1713" si="1560">I1696</f>
        <v>Line 
Professional</v>
      </c>
      <c r="J1697" s="692" t="str">
        <f t="shared" ref="J1697:J1713" si="1561">J1696</f>
        <v>1115 Demonstration Waiver, Healthy Michigan, Block Grant, PA2</v>
      </c>
      <c r="K1697" s="675" t="s">
        <v>1805</v>
      </c>
      <c r="L1697" s="675" t="s">
        <v>1781</v>
      </c>
      <c r="M1697" s="692" t="str">
        <f t="shared" ref="M1697:M1713" si="1562">M1696</f>
        <v>Y4 - SAMHSA approved EBP for Co-occurring disorders</v>
      </c>
      <c r="N1697" s="692" t="str">
        <f t="shared" ref="N1697:N1713" si="1563">N1696</f>
        <v>SFY 22 - HF for SUD is removed
HD - Pregnant/Parenting Women's Program
HH - Integrated Mental Health and Substance Abuse</v>
      </c>
      <c r="O1697" s="34"/>
    </row>
    <row r="1698" spans="1:18" s="38" customFormat="1" ht="30" customHeight="1">
      <c r="A1698" s="863" t="str">
        <f t="shared" si="1555"/>
        <v>H0050</v>
      </c>
      <c r="B1698" s="920" t="str">
        <f t="shared" si="1556"/>
        <v>Substance Abuse: Outpatient Care</v>
      </c>
      <c r="C1698" s="675" t="str">
        <f t="shared" si="1557"/>
        <v>Alcohol and/or other drug services, brief intervention, per 15 minutes</v>
      </c>
      <c r="D1698" s="692" t="str">
        <f t="shared" si="1558"/>
        <v>H0050 = 15 minutes</v>
      </c>
      <c r="E1698"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8" s="524" t="s">
        <v>134</v>
      </c>
      <c r="G1698" s="524" t="s">
        <v>698</v>
      </c>
      <c r="H1698" s="524" t="s">
        <v>625</v>
      </c>
      <c r="I1698" s="1166" t="str">
        <f t="shared" si="1560"/>
        <v>Line 
Professional</v>
      </c>
      <c r="J1698" s="692" t="str">
        <f t="shared" si="1561"/>
        <v>1115 Demonstration Waiver, Healthy Michigan, Block Grant, PA2</v>
      </c>
      <c r="K1698" s="675" t="s">
        <v>1805</v>
      </c>
      <c r="L1698" s="675" t="s">
        <v>1781</v>
      </c>
      <c r="M1698" s="692" t="str">
        <f t="shared" si="1562"/>
        <v>Y4 - SAMHSA approved EBP for Co-occurring disorders</v>
      </c>
      <c r="N1698" s="692" t="str">
        <f t="shared" si="1563"/>
        <v>SFY 22 - HF for SUD is removed
HD - Pregnant/Parenting Women's Program
HH - Integrated Mental Health and Substance Abuse</v>
      </c>
      <c r="O1698" s="34"/>
    </row>
    <row r="1699" spans="1:18" s="38" customFormat="1" ht="30" customHeight="1">
      <c r="A1699" s="863" t="str">
        <f t="shared" si="1555"/>
        <v>H0050</v>
      </c>
      <c r="B1699" s="920" t="str">
        <f t="shared" si="1556"/>
        <v>Substance Abuse: Outpatient Care</v>
      </c>
      <c r="C1699" s="675" t="str">
        <f t="shared" si="1557"/>
        <v>Alcohol and/or other drug services, brief intervention, per 15 minutes</v>
      </c>
      <c r="D1699" s="692" t="str">
        <f t="shared" si="1558"/>
        <v>H0050 = 15 minutes</v>
      </c>
      <c r="E1699"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9" s="524" t="s">
        <v>585</v>
      </c>
      <c r="G1699" s="524" t="s">
        <v>700</v>
      </c>
      <c r="H1699" s="524" t="s">
        <v>625</v>
      </c>
      <c r="I1699" s="1166" t="str">
        <f t="shared" si="1560"/>
        <v>Line 
Professional</v>
      </c>
      <c r="J1699" s="692" t="str">
        <f t="shared" si="1561"/>
        <v>1115 Demonstration Waiver, Healthy Michigan, Block Grant, PA2</v>
      </c>
      <c r="K1699" s="675" t="s">
        <v>1805</v>
      </c>
      <c r="L1699" s="675" t="s">
        <v>1781</v>
      </c>
      <c r="M1699" s="692" t="str">
        <f t="shared" si="1562"/>
        <v>Y4 - SAMHSA approved EBP for Co-occurring disorders</v>
      </c>
      <c r="N1699" s="692" t="str">
        <f t="shared" si="1563"/>
        <v>SFY 22 - HF for SUD is removed
HD - Pregnant/Parenting Women's Program
HH - Integrated Mental Health and Substance Abuse</v>
      </c>
      <c r="O1699" s="34"/>
    </row>
    <row r="1700" spans="1:18" s="38" customFormat="1" ht="39.75" customHeight="1">
      <c r="A1700" s="863" t="str">
        <f t="shared" si="1555"/>
        <v>H0050</v>
      </c>
      <c r="B1700" s="920" t="str">
        <f t="shared" si="1556"/>
        <v>Substance Abuse: Outpatient Care</v>
      </c>
      <c r="C1700" s="675" t="str">
        <f t="shared" si="1557"/>
        <v>Alcohol and/or other drug services, brief intervention, per 15 minutes</v>
      </c>
      <c r="D1700" s="692" t="str">
        <f t="shared" si="1558"/>
        <v>H0050 = 15 minutes</v>
      </c>
      <c r="E1700"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0" s="524" t="s">
        <v>731</v>
      </c>
      <c r="G1700" s="524" t="s">
        <v>700</v>
      </c>
      <c r="H1700" s="524" t="s">
        <v>625</v>
      </c>
      <c r="I1700" s="1166" t="str">
        <f t="shared" si="1560"/>
        <v>Line 
Professional</v>
      </c>
      <c r="J1700" s="692" t="str">
        <f t="shared" si="1561"/>
        <v>1115 Demonstration Waiver, Healthy Michigan, Block Grant, PA2</v>
      </c>
      <c r="K1700" s="675" t="s">
        <v>1805</v>
      </c>
      <c r="L1700" s="675" t="s">
        <v>1781</v>
      </c>
      <c r="M1700" s="692" t="str">
        <f t="shared" si="1562"/>
        <v>Y4 - SAMHSA approved EBP for Co-occurring disorders</v>
      </c>
      <c r="N1700" s="692" t="str">
        <f t="shared" si="1563"/>
        <v>SFY 22 - HF for SUD is removed
HD - Pregnant/Parenting Women's Program
HH - Integrated Mental Health and Substance Abuse</v>
      </c>
      <c r="O1700" s="34"/>
    </row>
    <row r="1701" spans="1:18" s="38" customFormat="1" ht="30" customHeight="1">
      <c r="A1701" s="863" t="str">
        <f t="shared" si="1555"/>
        <v>H0050</v>
      </c>
      <c r="B1701" s="920" t="str">
        <f t="shared" si="1556"/>
        <v>Substance Abuse: Outpatient Care</v>
      </c>
      <c r="C1701" s="675" t="str">
        <f t="shared" si="1557"/>
        <v>Alcohol and/or other drug services, brief intervention, per 15 minutes</v>
      </c>
      <c r="D1701" s="692" t="str">
        <f t="shared" si="1558"/>
        <v>H0050 = 15 minutes</v>
      </c>
      <c r="E1701"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1" s="524" t="s">
        <v>720</v>
      </c>
      <c r="G1701" s="524" t="s">
        <v>693</v>
      </c>
      <c r="H1701" s="524" t="s">
        <v>625</v>
      </c>
      <c r="I1701" s="1166" t="str">
        <f t="shared" si="1560"/>
        <v>Line 
Professional</v>
      </c>
      <c r="J1701" s="692" t="str">
        <f t="shared" si="1561"/>
        <v>1115 Demonstration Waiver, Healthy Michigan, Block Grant, PA2</v>
      </c>
      <c r="K1701" s="675" t="s">
        <v>1805</v>
      </c>
      <c r="L1701" s="675" t="s">
        <v>1781</v>
      </c>
      <c r="M1701" s="692" t="str">
        <f t="shared" si="1562"/>
        <v>Y4 - SAMHSA approved EBP for Co-occurring disorders</v>
      </c>
      <c r="N1701" s="692" t="str">
        <f t="shared" si="1563"/>
        <v>SFY 22 - HF for SUD is removed
HD - Pregnant/Parenting Women's Program
HH - Integrated Mental Health and Substance Abuse</v>
      </c>
      <c r="O1701" s="34"/>
    </row>
    <row r="1702" spans="1:18" s="38" customFormat="1" ht="30" customHeight="1">
      <c r="A1702" s="863" t="str">
        <f t="shared" si="1555"/>
        <v>H0050</v>
      </c>
      <c r="B1702" s="920" t="str">
        <f t="shared" si="1556"/>
        <v>Substance Abuse: Outpatient Care</v>
      </c>
      <c r="C1702" s="675" t="str">
        <f t="shared" si="1557"/>
        <v>Alcohol and/or other drug services, brief intervention, per 15 minutes</v>
      </c>
      <c r="D1702" s="692" t="str">
        <f t="shared" si="1558"/>
        <v>H0050 = 15 minutes</v>
      </c>
      <c r="E1702"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2" s="524" t="s">
        <v>587</v>
      </c>
      <c r="G1702" s="524" t="s">
        <v>693</v>
      </c>
      <c r="H1702" s="524" t="s">
        <v>625</v>
      </c>
      <c r="I1702" s="1166" t="str">
        <f t="shared" si="1560"/>
        <v>Line 
Professional</v>
      </c>
      <c r="J1702" s="692" t="str">
        <f t="shared" si="1561"/>
        <v>1115 Demonstration Waiver, Healthy Michigan, Block Grant, PA2</v>
      </c>
      <c r="K1702" s="675" t="s">
        <v>1805</v>
      </c>
      <c r="L1702" s="675" t="s">
        <v>1781</v>
      </c>
      <c r="M1702" s="692" t="str">
        <f t="shared" si="1562"/>
        <v>Y4 - SAMHSA approved EBP for Co-occurring disorders</v>
      </c>
      <c r="N1702" s="692" t="str">
        <f t="shared" si="1563"/>
        <v>SFY 22 - HF for SUD is removed
HD - Pregnant/Parenting Women's Program
HH - Integrated Mental Health and Substance Abuse</v>
      </c>
      <c r="O1702" s="34"/>
    </row>
    <row r="1703" spans="1:18" s="38" customFormat="1" ht="40.5" customHeight="1">
      <c r="A1703" s="863" t="str">
        <f t="shared" si="1555"/>
        <v>H0050</v>
      </c>
      <c r="B1703" s="920" t="str">
        <f t="shared" si="1556"/>
        <v>Substance Abuse: Outpatient Care</v>
      </c>
      <c r="C1703" s="675" t="str">
        <f t="shared" si="1557"/>
        <v>Alcohol and/or other drug services, brief intervention, per 15 minutes</v>
      </c>
      <c r="D1703" s="692" t="str">
        <f t="shared" si="1558"/>
        <v>H0050 = 15 minutes</v>
      </c>
      <c r="E1703"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3" s="524" t="s">
        <v>732</v>
      </c>
      <c r="G1703" s="524" t="s">
        <v>694</v>
      </c>
      <c r="H1703" s="524" t="s">
        <v>625</v>
      </c>
      <c r="I1703" s="1166" t="str">
        <f t="shared" si="1560"/>
        <v>Line 
Professional</v>
      </c>
      <c r="J1703" s="692" t="str">
        <f t="shared" si="1561"/>
        <v>1115 Demonstration Waiver, Healthy Michigan, Block Grant, PA2</v>
      </c>
      <c r="K1703" s="675" t="s">
        <v>1805</v>
      </c>
      <c r="L1703" s="675" t="s">
        <v>1781</v>
      </c>
      <c r="M1703" s="692" t="str">
        <f t="shared" si="1562"/>
        <v>Y4 - SAMHSA approved EBP for Co-occurring disorders</v>
      </c>
      <c r="N1703" s="692" t="str">
        <f t="shared" si="1563"/>
        <v>SFY 22 - HF for SUD is removed
HD - Pregnant/Parenting Women's Program
HH - Integrated Mental Health and Substance Abuse</v>
      </c>
      <c r="O1703" s="34"/>
    </row>
    <row r="1704" spans="1:18" s="38" customFormat="1" ht="30" customHeight="1">
      <c r="A1704" s="863" t="str">
        <f t="shared" si="1555"/>
        <v>H0050</v>
      </c>
      <c r="B1704" s="920" t="str">
        <f t="shared" si="1556"/>
        <v>Substance Abuse: Outpatient Care</v>
      </c>
      <c r="C1704" s="675" t="str">
        <f t="shared" si="1557"/>
        <v>Alcohol and/or other drug services, brief intervention, per 15 minutes</v>
      </c>
      <c r="D1704" s="692" t="str">
        <f t="shared" si="1558"/>
        <v>H0050 = 15 minutes</v>
      </c>
      <c r="E1704"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4" s="524" t="s">
        <v>143</v>
      </c>
      <c r="G1704" s="524" t="s">
        <v>694</v>
      </c>
      <c r="H1704" s="524" t="s">
        <v>625</v>
      </c>
      <c r="I1704" s="1166" t="str">
        <f t="shared" si="1560"/>
        <v>Line 
Professional</v>
      </c>
      <c r="J1704" s="692" t="str">
        <f t="shared" si="1561"/>
        <v>1115 Demonstration Waiver, Healthy Michigan, Block Grant, PA2</v>
      </c>
      <c r="K1704" s="675" t="s">
        <v>1805</v>
      </c>
      <c r="L1704" s="675" t="s">
        <v>1781</v>
      </c>
      <c r="M1704" s="692" t="str">
        <f t="shared" si="1562"/>
        <v>Y4 - SAMHSA approved EBP for Co-occurring disorders</v>
      </c>
      <c r="N1704" s="692" t="str">
        <f t="shared" si="1563"/>
        <v>SFY 22 - HF for SUD is removed
HD - Pregnant/Parenting Women's Program
HH - Integrated Mental Health and Substance Abuse</v>
      </c>
      <c r="O1704" s="34"/>
    </row>
    <row r="1705" spans="1:18" s="38" customFormat="1" ht="42" customHeight="1">
      <c r="A1705" s="863" t="str">
        <f t="shared" si="1555"/>
        <v>H0050</v>
      </c>
      <c r="B1705" s="920" t="str">
        <f t="shared" si="1556"/>
        <v>Substance Abuse: Outpatient Care</v>
      </c>
      <c r="C1705" s="675" t="str">
        <f t="shared" si="1557"/>
        <v>Alcohol and/or other drug services, brief intervention, per 15 minutes</v>
      </c>
      <c r="D1705" s="692" t="str">
        <f t="shared" si="1558"/>
        <v>H0050 = 15 minutes</v>
      </c>
      <c r="E1705"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5" s="524" t="s">
        <v>144</v>
      </c>
      <c r="G1705" s="524" t="s">
        <v>694</v>
      </c>
      <c r="H1705" s="524" t="s">
        <v>625</v>
      </c>
      <c r="I1705" s="1166" t="str">
        <f t="shared" si="1560"/>
        <v>Line 
Professional</v>
      </c>
      <c r="J1705" s="692" t="str">
        <f t="shared" si="1561"/>
        <v>1115 Demonstration Waiver, Healthy Michigan, Block Grant, PA2</v>
      </c>
      <c r="K1705" s="675" t="s">
        <v>1805</v>
      </c>
      <c r="L1705" s="675" t="s">
        <v>1781</v>
      </c>
      <c r="M1705" s="692" t="str">
        <f t="shared" si="1562"/>
        <v>Y4 - SAMHSA approved EBP for Co-occurring disorders</v>
      </c>
      <c r="N1705" s="692" t="str">
        <f t="shared" si="1563"/>
        <v>SFY 22 - HF for SUD is removed
HD - Pregnant/Parenting Women's Program
HH - Integrated Mental Health and Substance Abuse</v>
      </c>
      <c r="O1705" s="34"/>
    </row>
    <row r="1706" spans="1:18" ht="37.5" customHeight="1">
      <c r="A1706" s="863" t="str">
        <f t="shared" si="1555"/>
        <v>H0050</v>
      </c>
      <c r="B1706" s="920" t="str">
        <f t="shared" si="1556"/>
        <v>Substance Abuse: Outpatient Care</v>
      </c>
      <c r="C1706" s="675" t="str">
        <f t="shared" si="1557"/>
        <v>Alcohol and/or other drug services, brief intervention, per 15 minutes</v>
      </c>
      <c r="D1706" s="692" t="str">
        <f t="shared" si="1558"/>
        <v>H0050 = 15 minutes</v>
      </c>
      <c r="E1706"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6" s="524" t="s">
        <v>141</v>
      </c>
      <c r="G1706" s="524" t="s">
        <v>694</v>
      </c>
      <c r="H1706" s="524" t="s">
        <v>625</v>
      </c>
      <c r="I1706" s="1166" t="str">
        <f t="shared" si="1560"/>
        <v>Line 
Professional</v>
      </c>
      <c r="J1706" s="692" t="str">
        <f t="shared" si="1561"/>
        <v>1115 Demonstration Waiver, Healthy Michigan, Block Grant, PA2</v>
      </c>
      <c r="K1706" s="675" t="s">
        <v>1805</v>
      </c>
      <c r="L1706" s="675" t="s">
        <v>1781</v>
      </c>
      <c r="M1706" s="692" t="str">
        <f t="shared" si="1562"/>
        <v>Y4 - SAMHSA approved EBP for Co-occurring disorders</v>
      </c>
      <c r="N1706" s="692" t="str">
        <f t="shared" si="1563"/>
        <v>SFY 22 - HF for SUD is removed
HD - Pregnant/Parenting Women's Program
HH - Integrated Mental Health and Substance Abuse</v>
      </c>
      <c r="P1706" s="38"/>
      <c r="Q1706" s="38"/>
      <c r="R1706" s="38"/>
    </row>
    <row r="1707" spans="1:18" ht="30" customHeight="1">
      <c r="A1707" s="863" t="str">
        <f t="shared" si="1555"/>
        <v>H0050</v>
      </c>
      <c r="B1707" s="920" t="str">
        <f t="shared" si="1556"/>
        <v>Substance Abuse: Outpatient Care</v>
      </c>
      <c r="C1707" s="675" t="str">
        <f t="shared" si="1557"/>
        <v>Alcohol and/or other drug services, brief intervention, per 15 minutes</v>
      </c>
      <c r="D1707" s="692" t="str">
        <f t="shared" si="1558"/>
        <v>H0050 = 15 minutes</v>
      </c>
      <c r="E1707"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7" s="524" t="s">
        <v>597</v>
      </c>
      <c r="G1707" s="524" t="s">
        <v>694</v>
      </c>
      <c r="H1707" s="524" t="s">
        <v>625</v>
      </c>
      <c r="I1707" s="1166" t="str">
        <f t="shared" si="1560"/>
        <v>Line 
Professional</v>
      </c>
      <c r="J1707" s="692" t="str">
        <f t="shared" si="1561"/>
        <v>1115 Demonstration Waiver, Healthy Michigan, Block Grant, PA2</v>
      </c>
      <c r="K1707" s="675" t="s">
        <v>1805</v>
      </c>
      <c r="L1707" s="675" t="s">
        <v>1781</v>
      </c>
      <c r="M1707" s="692" t="str">
        <f t="shared" si="1562"/>
        <v>Y4 - SAMHSA approved EBP for Co-occurring disorders</v>
      </c>
      <c r="N1707" s="692" t="str">
        <f t="shared" si="1563"/>
        <v>SFY 22 - HF for SUD is removed
HD - Pregnant/Parenting Women's Program
HH - Integrated Mental Health and Substance Abuse</v>
      </c>
      <c r="P1707" s="38"/>
      <c r="Q1707" s="38"/>
      <c r="R1707" s="38"/>
    </row>
    <row r="1708" spans="1:18" ht="30" customHeight="1">
      <c r="A1708" s="863" t="str">
        <f t="shared" si="1555"/>
        <v>H0050</v>
      </c>
      <c r="B1708" s="920" t="str">
        <f t="shared" si="1556"/>
        <v>Substance Abuse: Outpatient Care</v>
      </c>
      <c r="C1708" s="675" t="str">
        <f t="shared" si="1557"/>
        <v>Alcohol and/or other drug services, brief intervention, per 15 minutes</v>
      </c>
      <c r="D1708" s="692" t="str">
        <f t="shared" si="1558"/>
        <v>H0050 = 15 minutes</v>
      </c>
      <c r="E1708"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8" s="524" t="s">
        <v>134</v>
      </c>
      <c r="G1708" s="524" t="s">
        <v>695</v>
      </c>
      <c r="H1708" s="524" t="s">
        <v>625</v>
      </c>
      <c r="I1708" s="1166" t="str">
        <f t="shared" si="1560"/>
        <v>Line 
Professional</v>
      </c>
      <c r="J1708" s="692" t="str">
        <f t="shared" si="1561"/>
        <v>1115 Demonstration Waiver, Healthy Michigan, Block Grant, PA2</v>
      </c>
      <c r="K1708" s="675" t="s">
        <v>1805</v>
      </c>
      <c r="L1708" s="675" t="s">
        <v>1781</v>
      </c>
      <c r="M1708" s="692" t="str">
        <f t="shared" si="1562"/>
        <v>Y4 - SAMHSA approved EBP for Co-occurring disorders</v>
      </c>
      <c r="N1708" s="692" t="str">
        <f t="shared" si="1563"/>
        <v>SFY 22 - HF for SUD is removed
HD - Pregnant/Parenting Women's Program
HH - Integrated Mental Health and Substance Abuse</v>
      </c>
      <c r="P1708" s="38"/>
      <c r="Q1708" s="38"/>
      <c r="R1708" s="38"/>
    </row>
    <row r="1709" spans="1:18" ht="30" customHeight="1">
      <c r="A1709" s="863" t="str">
        <f t="shared" si="1555"/>
        <v>H0050</v>
      </c>
      <c r="B1709" s="920" t="str">
        <f t="shared" si="1556"/>
        <v>Substance Abuse: Outpatient Care</v>
      </c>
      <c r="C1709" s="675" t="str">
        <f t="shared" si="1557"/>
        <v>Alcohol and/or other drug services, brief intervention, per 15 minutes</v>
      </c>
      <c r="D1709" s="692" t="str">
        <f t="shared" si="1558"/>
        <v>H0050 = 15 minutes</v>
      </c>
      <c r="E1709"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9" s="524" t="s">
        <v>138</v>
      </c>
      <c r="G1709" s="524" t="s">
        <v>703</v>
      </c>
      <c r="H1709" s="538" t="s">
        <v>1825</v>
      </c>
      <c r="I1709" s="1166" t="str">
        <f t="shared" si="1560"/>
        <v>Line 
Professional</v>
      </c>
      <c r="J1709" s="692" t="str">
        <f t="shared" si="1561"/>
        <v>1115 Demonstration Waiver, Healthy Michigan, Block Grant, PA2</v>
      </c>
      <c r="K1709" s="675" t="s">
        <v>1805</v>
      </c>
      <c r="L1709" s="675" t="s">
        <v>1781</v>
      </c>
      <c r="M1709" s="692" t="str">
        <f t="shared" si="1562"/>
        <v>Y4 - SAMHSA approved EBP for Co-occurring disorders</v>
      </c>
      <c r="N1709" s="692" t="str">
        <f t="shared" si="1563"/>
        <v>SFY 22 - HF for SUD is removed
HD - Pregnant/Parenting Women's Program
HH - Integrated Mental Health and Substance Abuse</v>
      </c>
      <c r="P1709" s="38"/>
      <c r="Q1709" s="38"/>
      <c r="R1709" s="38"/>
    </row>
    <row r="1710" spans="1:18" ht="26.45" customHeight="1">
      <c r="A1710" s="863" t="str">
        <f t="shared" si="1555"/>
        <v>H0050</v>
      </c>
      <c r="B1710" s="920" t="str">
        <f t="shared" si="1556"/>
        <v>Substance Abuse: Outpatient Care</v>
      </c>
      <c r="C1710" s="675" t="str">
        <f t="shared" si="1557"/>
        <v>Alcohol and/or other drug services, brief intervention, per 15 minutes</v>
      </c>
      <c r="D1710" s="692" t="str">
        <f t="shared" si="1558"/>
        <v>H0050 = 15 minutes</v>
      </c>
      <c r="E1710"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0" s="524" t="s">
        <v>149</v>
      </c>
      <c r="G1710" s="524" t="s">
        <v>703</v>
      </c>
      <c r="H1710" s="538" t="s">
        <v>1825</v>
      </c>
      <c r="I1710" s="1166" t="str">
        <f t="shared" si="1560"/>
        <v>Line 
Professional</v>
      </c>
      <c r="J1710" s="692" t="str">
        <f t="shared" si="1561"/>
        <v>1115 Demonstration Waiver, Healthy Michigan, Block Grant, PA2</v>
      </c>
      <c r="K1710" s="675" t="s">
        <v>1805</v>
      </c>
      <c r="L1710" s="675" t="s">
        <v>1781</v>
      </c>
      <c r="M1710" s="692" t="str">
        <f t="shared" si="1562"/>
        <v>Y4 - SAMHSA approved EBP for Co-occurring disorders</v>
      </c>
      <c r="N1710" s="692" t="str">
        <f t="shared" si="1563"/>
        <v>SFY 22 - HF for SUD is removed
HD - Pregnant/Parenting Women's Program
HH - Integrated Mental Health and Substance Abuse</v>
      </c>
    </row>
    <row r="1711" spans="1:18" ht="26.45" customHeight="1">
      <c r="A1711" s="863" t="str">
        <f t="shared" si="1555"/>
        <v>H0050</v>
      </c>
      <c r="B1711" s="920" t="str">
        <f t="shared" si="1556"/>
        <v>Substance Abuse: Outpatient Care</v>
      </c>
      <c r="C1711" s="675" t="str">
        <f t="shared" si="1557"/>
        <v>Alcohol and/or other drug services, brief intervention, per 15 minutes</v>
      </c>
      <c r="D1711" s="692" t="str">
        <f t="shared" si="1558"/>
        <v>H0050 = 15 minutes</v>
      </c>
      <c r="E1711"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1" s="524" t="s">
        <v>140</v>
      </c>
      <c r="G1711" s="524" t="s">
        <v>703</v>
      </c>
      <c r="H1711" s="538" t="s">
        <v>1825</v>
      </c>
      <c r="I1711" s="1166" t="str">
        <f t="shared" si="1560"/>
        <v>Line 
Professional</v>
      </c>
      <c r="J1711" s="692" t="str">
        <f t="shared" si="1561"/>
        <v>1115 Demonstration Waiver, Healthy Michigan, Block Grant, PA2</v>
      </c>
      <c r="K1711" s="675" t="s">
        <v>1805</v>
      </c>
      <c r="L1711" s="675" t="s">
        <v>1781</v>
      </c>
      <c r="M1711" s="692" t="str">
        <f t="shared" si="1562"/>
        <v>Y4 - SAMHSA approved EBP for Co-occurring disorders</v>
      </c>
      <c r="N1711" s="692" t="str">
        <f t="shared" si="1563"/>
        <v>SFY 22 - HF for SUD is removed
HD - Pregnant/Parenting Women's Program
HH - Integrated Mental Health and Substance Abuse</v>
      </c>
    </row>
    <row r="1712" spans="1:18" ht="26.45" customHeight="1">
      <c r="A1712" s="863" t="str">
        <f t="shared" si="1555"/>
        <v>H0050</v>
      </c>
      <c r="B1712" s="920" t="str">
        <f t="shared" si="1556"/>
        <v>Substance Abuse: Outpatient Care</v>
      </c>
      <c r="C1712" s="675" t="str">
        <f t="shared" si="1557"/>
        <v>Alcohol and/or other drug services, brief intervention, per 15 minutes</v>
      </c>
      <c r="D1712" s="692" t="str">
        <f t="shared" si="1558"/>
        <v>H0050 = 15 minutes</v>
      </c>
      <c r="E1712" s="675"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2" s="524" t="s">
        <v>617</v>
      </c>
      <c r="G1712" s="524" t="s">
        <v>696</v>
      </c>
      <c r="H1712" s="538" t="s">
        <v>1825</v>
      </c>
      <c r="I1712" s="1166" t="str">
        <f t="shared" si="1560"/>
        <v>Line 
Professional</v>
      </c>
      <c r="J1712" s="692" t="str">
        <f t="shared" si="1561"/>
        <v>1115 Demonstration Waiver, Healthy Michigan, Block Grant, PA2</v>
      </c>
      <c r="K1712" s="675" t="s">
        <v>1805</v>
      </c>
      <c r="L1712" s="675" t="s">
        <v>1781</v>
      </c>
      <c r="M1712" s="692" t="str">
        <f t="shared" si="1562"/>
        <v>Y4 - SAMHSA approved EBP for Co-occurring disorders</v>
      </c>
      <c r="N1712" s="692" t="str">
        <f t="shared" si="1563"/>
        <v>SFY 22 - HF for SUD is removed
HD - Pregnant/Parenting Women's Program
HH - Integrated Mental Health and Substance Abuse</v>
      </c>
    </row>
    <row r="1713" spans="1:14" ht="26.45" customHeight="1" thickBot="1">
      <c r="A1713" s="864" t="str">
        <f t="shared" si="1555"/>
        <v>H0050</v>
      </c>
      <c r="B1713" s="921" t="str">
        <f t="shared" si="1556"/>
        <v>Substance Abuse: Outpatient Care</v>
      </c>
      <c r="C1713" s="676" t="str">
        <f t="shared" si="1557"/>
        <v>Alcohol and/or other drug services, brief intervention, per 15 minutes</v>
      </c>
      <c r="D1713" s="693" t="str">
        <f t="shared" si="1558"/>
        <v>H0050 = 15 minutes</v>
      </c>
      <c r="E1713" s="676" t="str">
        <f t="shared" si="155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3" s="525" t="s">
        <v>730</v>
      </c>
      <c r="G1713" s="525" t="s">
        <v>699</v>
      </c>
      <c r="H1713" s="525" t="s">
        <v>1825</v>
      </c>
      <c r="I1713" s="1167" t="str">
        <f t="shared" si="1560"/>
        <v>Line 
Professional</v>
      </c>
      <c r="J1713" s="693" t="str">
        <f t="shared" si="1561"/>
        <v>1115 Demonstration Waiver, Healthy Michigan, Block Grant, PA2</v>
      </c>
      <c r="K1713" s="676" t="s">
        <v>1805</v>
      </c>
      <c r="L1713" s="676" t="s">
        <v>1781</v>
      </c>
      <c r="M1713" s="693" t="str">
        <f t="shared" si="1562"/>
        <v>Y4 - SAMHSA approved EBP for Co-occurring disorders</v>
      </c>
      <c r="N1713" s="693" t="str">
        <f t="shared" si="1563"/>
        <v>SFY 22 - HF for SUD is removed
HD - Pregnant/Parenting Women's Program
HH - Integrated Mental Health and Substance Abuse</v>
      </c>
    </row>
    <row r="1714" spans="1:14" ht="26.45" customHeight="1">
      <c r="A1714" s="801" t="s">
        <v>69</v>
      </c>
      <c r="B1714" s="723" t="s">
        <v>277</v>
      </c>
      <c r="C1714" s="686" t="s">
        <v>2572</v>
      </c>
      <c r="D1714" s="661" t="s">
        <v>442</v>
      </c>
      <c r="E1714" s="686" t="s">
        <v>2473</v>
      </c>
      <c r="F1714" s="551" t="s">
        <v>145</v>
      </c>
      <c r="G1714" s="551" t="s">
        <v>701</v>
      </c>
      <c r="H1714" s="551" t="s">
        <v>680</v>
      </c>
      <c r="I1714" s="661" t="s">
        <v>148</v>
      </c>
      <c r="J1714" s="661" t="s">
        <v>129</v>
      </c>
      <c r="K1714" s="650" t="s">
        <v>1805</v>
      </c>
      <c r="L1714" s="650" t="s">
        <v>1793</v>
      </c>
      <c r="M1714" s="651"/>
      <c r="N1714" s="661" t="s">
        <v>1474</v>
      </c>
    </row>
    <row r="1715" spans="1:14" ht="27" customHeight="1">
      <c r="A1715" s="802" t="str">
        <f t="shared" ref="A1715:A1718" si="1564">A1714</f>
        <v>H2000</v>
      </c>
      <c r="B1715" s="724" t="str">
        <f t="shared" ref="B1715:B1718" si="1565">B1714</f>
        <v>Behavior Treatment Plan Review</v>
      </c>
      <c r="C1715" s="637" t="str">
        <f t="shared" ref="C1715:C1718" si="1566">C1714</f>
        <v>Comprehensive multidisciplinary evaluation
This code is only billed by the chairperson/facilitator of the meeting.
Service does not require face-to-face with beneficiary for reporting</v>
      </c>
      <c r="D1715" s="652" t="str">
        <f t="shared" ref="D1715:D1718" si="1567">D1714</f>
        <v>Encounter
DT= 2/day</v>
      </c>
      <c r="E1715" s="637" t="str">
        <f t="shared" ref="E1715:E1718" si="1568">E1714</f>
        <v xml:space="preserve">Minimum staffing: Three individuals that include psychologist and physician or psychiatrist. In order to report, at least two of the three must be present. </v>
      </c>
      <c r="F1715" s="551" t="s">
        <v>577</v>
      </c>
      <c r="G1715" s="551" t="s">
        <v>692</v>
      </c>
      <c r="H1715" s="551" t="s">
        <v>680</v>
      </c>
      <c r="I1715" s="652" t="str">
        <f t="shared" ref="I1715:I1718" si="1569">I1714</f>
        <v>Line
Professional</v>
      </c>
      <c r="J1715" s="652" t="str">
        <f t="shared" ref="J1715:J1718" si="1570">J1714</f>
        <v>State Plan, Healthy Michigan, EPSDT</v>
      </c>
      <c r="K1715" s="637" t="s">
        <v>1805</v>
      </c>
      <c r="L1715" s="637" t="s">
        <v>1793</v>
      </c>
      <c r="M1715" s="655"/>
      <c r="N1715" s="652" t="str">
        <f t="shared" ref="N1715:N1716" si="1571">N1714</f>
        <v xml:space="preserve"> </v>
      </c>
    </row>
    <row r="1716" spans="1:14" ht="42.6" customHeight="1">
      <c r="A1716" s="802" t="str">
        <f t="shared" si="1564"/>
        <v>H2000</v>
      </c>
      <c r="B1716" s="724" t="str">
        <f t="shared" si="1565"/>
        <v>Behavior Treatment Plan Review</v>
      </c>
      <c r="C1716" s="637" t="str">
        <f t="shared" si="1566"/>
        <v>Comprehensive multidisciplinary evaluation
This code is only billed by the chairperson/facilitator of the meeting.
Service does not require face-to-face with beneficiary for reporting</v>
      </c>
      <c r="D1716" s="652" t="str">
        <f t="shared" si="1567"/>
        <v>Encounter
DT= 2/day</v>
      </c>
      <c r="E1716" s="637" t="str">
        <f t="shared" si="1568"/>
        <v xml:space="preserve">Minimum staffing: Three individuals that include psychologist and physician or psychiatrist. In order to report, at least two of the three must be present. </v>
      </c>
      <c r="F1716" s="551" t="s">
        <v>134</v>
      </c>
      <c r="G1716" s="551" t="s">
        <v>698</v>
      </c>
      <c r="H1716" s="551" t="s">
        <v>680</v>
      </c>
      <c r="I1716" s="652" t="str">
        <f t="shared" si="1569"/>
        <v>Line
Professional</v>
      </c>
      <c r="J1716" s="652" t="str">
        <f t="shared" si="1570"/>
        <v>State Plan, Healthy Michigan, EPSDT</v>
      </c>
      <c r="K1716" s="637" t="s">
        <v>1805</v>
      </c>
      <c r="L1716" s="637" t="s">
        <v>1793</v>
      </c>
      <c r="M1716" s="655"/>
      <c r="N1716" s="652" t="str">
        <f t="shared" si="1571"/>
        <v xml:space="preserve"> </v>
      </c>
    </row>
    <row r="1717" spans="1:14" ht="42.6" customHeight="1">
      <c r="A1717" s="802" t="str">
        <f t="shared" si="1564"/>
        <v>H2000</v>
      </c>
      <c r="B1717" s="724" t="str">
        <f t="shared" si="1565"/>
        <v>Behavior Treatment Plan Review</v>
      </c>
      <c r="C1717" s="637" t="str">
        <f t="shared" si="1566"/>
        <v>Comprehensive multidisciplinary evaluation
This code is only billed by the chairperson/facilitator of the meeting.
Service does not require face-to-face with beneficiary for reporting</v>
      </c>
      <c r="D1717" s="652" t="str">
        <f t="shared" si="1567"/>
        <v>Encounter
DT= 2/day</v>
      </c>
      <c r="E1717" s="637" t="str">
        <f t="shared" si="1568"/>
        <v xml:space="preserve">Minimum staffing: Three individuals that include psychologist and physician or psychiatrist. In order to report, at least two of the three must be present. </v>
      </c>
      <c r="F1717" s="515" t="s">
        <v>134</v>
      </c>
      <c r="G1717" s="515" t="s">
        <v>695</v>
      </c>
      <c r="H1717" s="515" t="s">
        <v>680</v>
      </c>
      <c r="I1717" s="652" t="str">
        <f t="shared" si="1569"/>
        <v>Line
Professional</v>
      </c>
      <c r="J1717" s="652" t="str">
        <f t="shared" si="1570"/>
        <v>State Plan, Healthy Michigan, EPSDT</v>
      </c>
      <c r="K1717" s="637" t="s">
        <v>1805</v>
      </c>
      <c r="L1717" s="637" t="s">
        <v>1793</v>
      </c>
      <c r="M1717" s="655"/>
      <c r="N1717" s="652"/>
    </row>
    <row r="1718" spans="1:14" ht="42.6" customHeight="1">
      <c r="A1718" s="802" t="str">
        <f t="shared" si="1564"/>
        <v>H2000</v>
      </c>
      <c r="B1718" s="724" t="str">
        <f t="shared" si="1565"/>
        <v>Behavior Treatment Plan Review</v>
      </c>
      <c r="C1718" s="637" t="str">
        <f t="shared" si="1566"/>
        <v>Comprehensive multidisciplinary evaluation
This code is only billed by the chairperson/facilitator of the meeting.
Service does not require face-to-face with beneficiary for reporting</v>
      </c>
      <c r="D1718" s="652" t="str">
        <f t="shared" si="1567"/>
        <v>Encounter
DT= 2/day</v>
      </c>
      <c r="E1718" s="637" t="str">
        <f t="shared" si="1568"/>
        <v xml:space="preserve">Minimum staffing: Three individuals that include psychologist and physician or psychiatrist. In order to report, at least two of the three must be present. </v>
      </c>
      <c r="F1718" s="515" t="s">
        <v>2471</v>
      </c>
      <c r="G1718" s="515" t="s">
        <v>694</v>
      </c>
      <c r="H1718" s="515" t="s">
        <v>680</v>
      </c>
      <c r="I1718" s="652" t="str">
        <f t="shared" si="1569"/>
        <v>Line
Professional</v>
      </c>
      <c r="J1718" s="652" t="str">
        <f t="shared" si="1570"/>
        <v>State Plan, Healthy Michigan, EPSDT</v>
      </c>
      <c r="K1718" s="637" t="s">
        <v>1805</v>
      </c>
      <c r="L1718" s="637" t="s">
        <v>1793</v>
      </c>
      <c r="M1718" s="655"/>
      <c r="N1718" s="652"/>
    </row>
    <row r="1719" spans="1:14" ht="42.6" customHeight="1" thickBot="1">
      <c r="A1719" s="802" t="str">
        <f>A1716</f>
        <v>H2000</v>
      </c>
      <c r="B1719" s="724" t="str">
        <f>B1716</f>
        <v>Behavior Treatment Plan Review</v>
      </c>
      <c r="C1719" s="637" t="str">
        <f>C1716</f>
        <v>Comprehensive multidisciplinary evaluation
This code is only billed by the chairperson/facilitator of the meeting.
Service does not require face-to-face with beneficiary for reporting</v>
      </c>
      <c r="D1719" s="652" t="str">
        <f>D1716</f>
        <v>Encounter
DT= 2/day</v>
      </c>
      <c r="E1719" s="637" t="str">
        <f>E1716</f>
        <v xml:space="preserve">Minimum staffing: Three individuals that include psychologist and physician or psychiatrist. In order to report, at least two of the three must be present. </v>
      </c>
      <c r="F1719" s="517" t="s">
        <v>596</v>
      </c>
      <c r="G1719" s="517" t="s">
        <v>694</v>
      </c>
      <c r="H1719" s="517" t="s">
        <v>680</v>
      </c>
      <c r="I1719" s="652" t="str">
        <f>I1716</f>
        <v>Line
Professional</v>
      </c>
      <c r="J1719" s="652" t="str">
        <f>J1716</f>
        <v>State Plan, Healthy Michigan, EPSDT</v>
      </c>
      <c r="K1719" s="637" t="s">
        <v>1805</v>
      </c>
      <c r="L1719" s="637" t="s">
        <v>1793</v>
      </c>
      <c r="M1719" s="690"/>
      <c r="N1719" s="652" t="str">
        <f>N1716</f>
        <v xml:space="preserve"> </v>
      </c>
    </row>
    <row r="1720" spans="1:14" ht="42.6" customHeight="1">
      <c r="A1720" s="801" t="s">
        <v>2468</v>
      </c>
      <c r="B1720" s="760" t="s">
        <v>2482</v>
      </c>
      <c r="C1720" s="686" t="s">
        <v>2469</v>
      </c>
      <c r="D1720" s="651" t="s">
        <v>58</v>
      </c>
      <c r="E1720" s="686" t="s">
        <v>2470</v>
      </c>
      <c r="F1720" s="617" t="s">
        <v>2471</v>
      </c>
      <c r="G1720" s="514" t="s">
        <v>694</v>
      </c>
      <c r="H1720" s="514" t="s">
        <v>680</v>
      </c>
      <c r="I1720" s="651" t="s">
        <v>660</v>
      </c>
      <c r="J1720" s="651" t="s">
        <v>129</v>
      </c>
      <c r="K1720" s="686" t="s">
        <v>1805</v>
      </c>
      <c r="L1720" s="650"/>
      <c r="M1720" s="651" t="s">
        <v>2472</v>
      </c>
      <c r="N1720" s="661"/>
    </row>
    <row r="1721" spans="1:14" ht="42.6" customHeight="1">
      <c r="A1721" s="802" t="str">
        <f t="shared" ref="A1721:E1722" si="1572">A1720</f>
        <v>H2000 TS</v>
      </c>
      <c r="B1721" s="761" t="str">
        <f t="shared" si="1572"/>
        <v>Behavior Treatment Plan Monitoring</v>
      </c>
      <c r="C1721" s="834" t="str">
        <f t="shared" si="1572"/>
        <v xml:space="preserve">
Service does not require face-to-face with beneficiary for reporting</v>
      </c>
      <c r="D1721" s="655" t="str">
        <f t="shared" si="1572"/>
        <v>Encounter</v>
      </c>
      <c r="E1721" s="834" t="str">
        <f t="shared" si="1572"/>
        <v>Use TS modifier when a committee member or their designee monitors the activities of the behavior treatment plan.</v>
      </c>
      <c r="F1721" s="348" t="s">
        <v>596</v>
      </c>
      <c r="G1721" s="348" t="s">
        <v>694</v>
      </c>
      <c r="H1721" s="348" t="s">
        <v>680</v>
      </c>
      <c r="I1721" s="655" t="str">
        <f t="shared" ref="I1721:K1722" si="1573">I1720</f>
        <v>Line 
Professional</v>
      </c>
      <c r="J1721" s="655" t="str">
        <f t="shared" si="1573"/>
        <v>State Plan, Healthy Michigan, EPSDT</v>
      </c>
      <c r="K1721" s="834" t="str">
        <f t="shared" si="1573"/>
        <v>CCBHC Reporting Service</v>
      </c>
      <c r="L1721" s="637"/>
      <c r="M1721" s="655" t="str">
        <f>M1720</f>
        <v>TS - Monitoring Treatment Plans</v>
      </c>
      <c r="N1721" s="652"/>
    </row>
    <row r="1722" spans="1:14" ht="42.6" customHeight="1" thickBot="1">
      <c r="A1722" s="1171" t="str">
        <f t="shared" si="1572"/>
        <v>H2000 TS</v>
      </c>
      <c r="B1722" s="1172" t="str">
        <f t="shared" si="1572"/>
        <v>Behavior Treatment Plan Monitoring</v>
      </c>
      <c r="C1722" s="876" t="str">
        <f t="shared" si="1572"/>
        <v xml:space="preserve">
Service does not require face-to-face with beneficiary for reporting</v>
      </c>
      <c r="D1722" s="874" t="str">
        <f t="shared" si="1572"/>
        <v>Encounter</v>
      </c>
      <c r="E1722" s="876" t="str">
        <f t="shared" si="1572"/>
        <v>Use TS modifier when a committee member or their designee monitors the activities of the behavior treatment plan.</v>
      </c>
      <c r="F1722" s="348" t="s">
        <v>2479</v>
      </c>
      <c r="G1722" s="348" t="s">
        <v>693</v>
      </c>
      <c r="H1722" s="348" t="s">
        <v>680</v>
      </c>
      <c r="I1722" s="874" t="str">
        <f t="shared" si="1573"/>
        <v>Line 
Professional</v>
      </c>
      <c r="J1722" s="874" t="str">
        <f t="shared" si="1573"/>
        <v>State Plan, Healthy Michigan, EPSDT</v>
      </c>
      <c r="K1722" s="876" t="str">
        <f t="shared" si="1573"/>
        <v>CCBHC Reporting Service</v>
      </c>
      <c r="L1722" s="642"/>
      <c r="M1722" s="874" t="str">
        <f>M1721</f>
        <v>TS - Monitoring Treatment Plans</v>
      </c>
      <c r="N1722" s="735"/>
    </row>
    <row r="1723" spans="1:14" ht="42.6" customHeight="1">
      <c r="A1723" s="721" t="s">
        <v>332</v>
      </c>
      <c r="B1723" s="723" t="s">
        <v>329</v>
      </c>
      <c r="C1723" s="650" t="s">
        <v>333</v>
      </c>
      <c r="D1723" s="661" t="s">
        <v>502</v>
      </c>
      <c r="E1723" s="650" t="s">
        <v>334</v>
      </c>
      <c r="F1723" s="519" t="s">
        <v>145</v>
      </c>
      <c r="G1723" s="519" t="s">
        <v>701</v>
      </c>
      <c r="H1723" s="519" t="s">
        <v>1825</v>
      </c>
      <c r="I1723" s="661" t="s">
        <v>148</v>
      </c>
      <c r="J1723" s="661" t="s">
        <v>129</v>
      </c>
      <c r="K1723" s="650" t="s">
        <v>1805</v>
      </c>
      <c r="L1723" s="650" t="s">
        <v>1794</v>
      </c>
      <c r="M1723" s="681" t="s">
        <v>1474</v>
      </c>
      <c r="N1723" s="681" t="s">
        <v>1474</v>
      </c>
    </row>
    <row r="1724" spans="1:14" ht="42.6" customHeight="1">
      <c r="A1724" s="696" t="str">
        <f t="shared" ref="A1724:A1728" si="1574">A1723</f>
        <v>H2010</v>
      </c>
      <c r="B1724" s="724" t="str">
        <f t="shared" ref="B1724:B1728" si="1575">B1723</f>
        <v>Medication Review</v>
      </c>
      <c r="C1724" s="637" t="str">
        <f t="shared" ref="C1724:C1728" si="1576">C1723</f>
        <v>Comprehensive Medication Services
Use only with Evidence-Based Practice – Medication Algorithm</v>
      </c>
      <c r="D1724" s="652" t="str">
        <f t="shared" ref="D1724:D1728" si="1577">D1723</f>
        <v>15 minutes</v>
      </c>
      <c r="E1724" s="637" t="str">
        <f t="shared" ref="E1724:E1728" si="1578">E1723</f>
        <v>Physician (MD or DO), licensed physician's assistant, nurse practitioner, clinical nurse specialist, or registered pharmacist within their scope of practice.</v>
      </c>
      <c r="F1724" s="515" t="s">
        <v>577</v>
      </c>
      <c r="G1724" s="551" t="s">
        <v>692</v>
      </c>
      <c r="H1724" s="551" t="s">
        <v>1825</v>
      </c>
      <c r="I1724" s="652" t="str">
        <f t="shared" ref="I1724:I1728" si="1579">I1723</f>
        <v>Line
Professional</v>
      </c>
      <c r="J1724" s="652" t="str">
        <f t="shared" ref="J1724:J1728" si="1580">J1723</f>
        <v>State Plan, Healthy Michigan, EPSDT</v>
      </c>
      <c r="K1724" s="637" t="s">
        <v>1805</v>
      </c>
      <c r="L1724" s="637" t="s">
        <v>1794</v>
      </c>
      <c r="M1724" s="652" t="str">
        <f t="shared" ref="M1724:M1728" si="1581">M1723</f>
        <v xml:space="preserve"> </v>
      </c>
      <c r="N1724" s="652" t="str">
        <f t="shared" ref="N1724:N1728" si="1582">N1723</f>
        <v xml:space="preserve"> </v>
      </c>
    </row>
    <row r="1725" spans="1:14" ht="42.6" customHeight="1">
      <c r="A1725" s="696" t="str">
        <f t="shared" si="1574"/>
        <v>H2010</v>
      </c>
      <c r="B1725" s="724" t="str">
        <f t="shared" si="1575"/>
        <v>Medication Review</v>
      </c>
      <c r="C1725" s="637" t="str">
        <f t="shared" si="1576"/>
        <v>Comprehensive Medication Services
Use only with Evidence-Based Practice – Medication Algorithm</v>
      </c>
      <c r="D1725" s="652" t="str">
        <f t="shared" si="1577"/>
        <v>15 minutes</v>
      </c>
      <c r="E1725" s="637" t="str">
        <f t="shared" si="1578"/>
        <v>Physician (MD or DO), licensed physician's assistant, nurse practitioner, clinical nurse specialist, or registered pharmacist within their scope of practice.</v>
      </c>
      <c r="F1725" s="551" t="s">
        <v>598</v>
      </c>
      <c r="G1725" s="551" t="s">
        <v>695</v>
      </c>
      <c r="H1725" s="551" t="s">
        <v>1825</v>
      </c>
      <c r="I1725" s="652" t="str">
        <f t="shared" si="1579"/>
        <v>Line
Professional</v>
      </c>
      <c r="J1725" s="652" t="str">
        <f t="shared" si="1580"/>
        <v>State Plan, Healthy Michigan, EPSDT</v>
      </c>
      <c r="K1725" s="637" t="s">
        <v>1805</v>
      </c>
      <c r="L1725" s="637" t="s">
        <v>1794</v>
      </c>
      <c r="M1725" s="652" t="str">
        <f t="shared" si="1581"/>
        <v xml:space="preserve"> </v>
      </c>
      <c r="N1725" s="652" t="str">
        <f t="shared" si="1582"/>
        <v xml:space="preserve"> </v>
      </c>
    </row>
    <row r="1726" spans="1:14" ht="42.6" customHeight="1">
      <c r="A1726" s="696" t="str">
        <f t="shared" si="1574"/>
        <v>H2010</v>
      </c>
      <c r="B1726" s="724" t="str">
        <f t="shared" si="1575"/>
        <v>Medication Review</v>
      </c>
      <c r="C1726" s="637" t="str">
        <f t="shared" si="1576"/>
        <v>Comprehensive Medication Services
Use only with Evidence-Based Practice – Medication Algorithm</v>
      </c>
      <c r="D1726" s="652" t="str">
        <f t="shared" si="1577"/>
        <v>15 minutes</v>
      </c>
      <c r="E1726" s="637" t="str">
        <f t="shared" si="1578"/>
        <v>Physician (MD or DO), licensed physician's assistant, nurse practitioner, clinical nurse specialist, or registered pharmacist within their scope of practice.</v>
      </c>
      <c r="F1726" s="551" t="s">
        <v>149</v>
      </c>
      <c r="G1726" s="551" t="s">
        <v>703</v>
      </c>
      <c r="H1726" s="551" t="s">
        <v>1825</v>
      </c>
      <c r="I1726" s="652" t="str">
        <f t="shared" si="1579"/>
        <v>Line
Professional</v>
      </c>
      <c r="J1726" s="652" t="str">
        <f t="shared" si="1580"/>
        <v>State Plan, Healthy Michigan, EPSDT</v>
      </c>
      <c r="K1726" s="637" t="s">
        <v>1805</v>
      </c>
      <c r="L1726" s="637" t="s">
        <v>1794</v>
      </c>
      <c r="M1726" s="652" t="str">
        <f t="shared" si="1581"/>
        <v xml:space="preserve"> </v>
      </c>
      <c r="N1726" s="652" t="str">
        <f t="shared" si="1582"/>
        <v xml:space="preserve"> </v>
      </c>
    </row>
    <row r="1727" spans="1:14" ht="42.6" customHeight="1">
      <c r="A1727" s="696" t="str">
        <f t="shared" si="1574"/>
        <v>H2010</v>
      </c>
      <c r="B1727" s="724" t="str">
        <f t="shared" si="1575"/>
        <v>Medication Review</v>
      </c>
      <c r="C1727" s="637" t="str">
        <f t="shared" si="1576"/>
        <v>Comprehensive Medication Services
Use only with Evidence-Based Practice – Medication Algorithm</v>
      </c>
      <c r="D1727" s="652" t="str">
        <f t="shared" si="1577"/>
        <v>15 minutes</v>
      </c>
      <c r="E1727" s="637" t="str">
        <f t="shared" si="1578"/>
        <v>Physician (MD or DO), licensed physician's assistant, nurse practitioner, clinical nurse specialist, or registered pharmacist within their scope of practice.</v>
      </c>
      <c r="F1727" s="551" t="s">
        <v>665</v>
      </c>
      <c r="G1727" s="551" t="s">
        <v>703</v>
      </c>
      <c r="H1727" s="551" t="s">
        <v>1825</v>
      </c>
      <c r="I1727" s="652" t="str">
        <f t="shared" si="1579"/>
        <v>Line
Professional</v>
      </c>
      <c r="J1727" s="652" t="str">
        <f t="shared" si="1580"/>
        <v>State Plan, Healthy Michigan, EPSDT</v>
      </c>
      <c r="K1727" s="637" t="s">
        <v>1805</v>
      </c>
      <c r="L1727" s="637" t="s">
        <v>1794</v>
      </c>
      <c r="M1727" s="652" t="str">
        <f t="shared" si="1581"/>
        <v xml:space="preserve"> </v>
      </c>
      <c r="N1727" s="652" t="str">
        <f t="shared" si="1582"/>
        <v xml:space="preserve"> </v>
      </c>
    </row>
    <row r="1728" spans="1:14" ht="42.6" customHeight="1" thickBot="1">
      <c r="A1728" s="722" t="str">
        <f t="shared" si="1574"/>
        <v>H2010</v>
      </c>
      <c r="B1728" s="725" t="str">
        <f t="shared" si="1575"/>
        <v>Medication Review</v>
      </c>
      <c r="C1728" s="654" t="str">
        <f t="shared" si="1576"/>
        <v>Comprehensive Medication Services
Use only with Evidence-Based Practice – Medication Algorithm</v>
      </c>
      <c r="D1728" s="653" t="str">
        <f t="shared" si="1577"/>
        <v>15 minutes</v>
      </c>
      <c r="E1728" s="654" t="str">
        <f t="shared" si="1578"/>
        <v>Physician (MD or DO), licensed physician's assistant, nurse practitioner, clinical nurse specialist, or registered pharmacist within their scope of practice.</v>
      </c>
      <c r="F1728" s="534" t="s">
        <v>140</v>
      </c>
      <c r="G1728" s="534" t="s">
        <v>703</v>
      </c>
      <c r="H1728" s="534" t="s">
        <v>1825</v>
      </c>
      <c r="I1728" s="653" t="str">
        <f t="shared" si="1579"/>
        <v>Line
Professional</v>
      </c>
      <c r="J1728" s="653" t="str">
        <f t="shared" si="1580"/>
        <v>State Plan, Healthy Michigan, EPSDT</v>
      </c>
      <c r="K1728" s="654" t="s">
        <v>1805</v>
      </c>
      <c r="L1728" s="654" t="s">
        <v>1794</v>
      </c>
      <c r="M1728" s="653" t="str">
        <f t="shared" si="1581"/>
        <v xml:space="preserve"> </v>
      </c>
      <c r="N1728" s="653" t="str">
        <f t="shared" si="1582"/>
        <v xml:space="preserve"> </v>
      </c>
    </row>
    <row r="1729" spans="1:15" ht="42.6" customHeight="1">
      <c r="A1729" s="721" t="s">
        <v>70</v>
      </c>
      <c r="B1729" s="723" t="s">
        <v>284</v>
      </c>
      <c r="C1729" s="686" t="s">
        <v>2416</v>
      </c>
      <c r="D1729" s="661" t="s">
        <v>502</v>
      </c>
      <c r="E1729" s="650" t="s">
        <v>286</v>
      </c>
      <c r="F1729" s="551" t="s">
        <v>145</v>
      </c>
      <c r="G1729" s="551" t="s">
        <v>691</v>
      </c>
      <c r="H1729" s="327" t="s">
        <v>1717</v>
      </c>
      <c r="I1729" s="661" t="s">
        <v>148</v>
      </c>
      <c r="J1729" s="661" t="s">
        <v>129</v>
      </c>
      <c r="K1729" s="650" t="s">
        <v>1805</v>
      </c>
      <c r="L1729" s="650" t="s">
        <v>1795</v>
      </c>
      <c r="M1729" s="661" t="s">
        <v>1220</v>
      </c>
      <c r="N1729" s="651" t="s">
        <v>2592</v>
      </c>
    </row>
    <row r="1730" spans="1:15" s="39" customFormat="1" ht="48" customHeight="1">
      <c r="A1730" s="696" t="str">
        <f t="shared" ref="A1730:A1737" si="1583">A1729</f>
        <v>H2011</v>
      </c>
      <c r="B1730" s="724" t="str">
        <f t="shared" ref="B1730:B1737" si="1584">B1729</f>
        <v>Crisis Intervention</v>
      </c>
      <c r="C1730" s="637" t="str">
        <f t="shared" ref="C1730:C1737" si="1585">C1729</f>
        <v>Crisis Intervention Service
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0" s="652" t="str">
        <f t="shared" ref="D1730:D1737" si="1586">D1729</f>
        <v>15 minutes</v>
      </c>
      <c r="E1730" s="637" t="str">
        <f t="shared" ref="E1730:E1737" si="1587">E1729</f>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0" s="515" t="s">
        <v>577</v>
      </c>
      <c r="G1730" s="515" t="s">
        <v>692</v>
      </c>
      <c r="H1730" s="515" t="s">
        <v>1717</v>
      </c>
      <c r="I1730" s="652" t="str">
        <f t="shared" ref="I1730:I1737" si="1588">I1729</f>
        <v>Line
Professional</v>
      </c>
      <c r="J1730" s="652" t="str">
        <f t="shared" ref="J1730:J1737" si="1589">J1729</f>
        <v>State Plan, Healthy Michigan, EPSDT</v>
      </c>
      <c r="K1730" s="637" t="s">
        <v>1805</v>
      </c>
      <c r="L1730" s="637" t="s">
        <v>1795</v>
      </c>
      <c r="M1730" s="652" t="str">
        <f t="shared" ref="M1730:M1737" si="1590">M1729</f>
        <v>HT - Mobile Crisis
Y4 - SAMHSA approved EBP for Co-occurring disorders</v>
      </c>
      <c r="N1730" s="652" t="str">
        <f t="shared" ref="N1730:N1737" si="1591">N1729</f>
        <v xml:space="preserve">HH - Integrated Mental Health and Substance Abuse
</v>
      </c>
      <c r="O1730" s="34"/>
    </row>
    <row r="1731" spans="1:15" s="39" customFormat="1" ht="48" customHeight="1">
      <c r="A1731" s="696" t="str">
        <f t="shared" si="1583"/>
        <v>H2011</v>
      </c>
      <c r="B1731" s="724" t="str">
        <f t="shared" si="1584"/>
        <v>Crisis Intervention</v>
      </c>
      <c r="C1731" s="637" t="str">
        <f t="shared" si="1585"/>
        <v>Crisis Intervention Service
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1" s="652" t="str">
        <f t="shared" si="1586"/>
        <v>15 minutes</v>
      </c>
      <c r="E1731" s="637" t="str">
        <f t="shared" si="15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1" s="515" t="s">
        <v>134</v>
      </c>
      <c r="G1731" s="515" t="s">
        <v>698</v>
      </c>
      <c r="H1731" s="515" t="s">
        <v>1717</v>
      </c>
      <c r="I1731" s="652" t="str">
        <f t="shared" si="1588"/>
        <v>Line
Professional</v>
      </c>
      <c r="J1731" s="652" t="str">
        <f t="shared" si="1589"/>
        <v>State Plan, Healthy Michigan, EPSDT</v>
      </c>
      <c r="K1731" s="637" t="s">
        <v>1805</v>
      </c>
      <c r="L1731" s="637" t="s">
        <v>1795</v>
      </c>
      <c r="M1731" s="652" t="str">
        <f t="shared" si="1590"/>
        <v>HT - Mobile Crisis
Y4 - SAMHSA approved EBP for Co-occurring disorders</v>
      </c>
      <c r="N1731" s="652" t="str">
        <f t="shared" si="1591"/>
        <v xml:space="preserve">HH - Integrated Mental Health and Substance Abuse
</v>
      </c>
      <c r="O1731" s="34"/>
    </row>
    <row r="1732" spans="1:15" s="39" customFormat="1" ht="48" customHeight="1">
      <c r="A1732" s="696" t="str">
        <f t="shared" si="1583"/>
        <v>H2011</v>
      </c>
      <c r="B1732" s="724" t="str">
        <f t="shared" si="1584"/>
        <v>Crisis Intervention</v>
      </c>
      <c r="C1732" s="637" t="str">
        <f t="shared" si="1585"/>
        <v>Crisis Intervention Service
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2" s="652" t="str">
        <f t="shared" si="1586"/>
        <v>15 minutes</v>
      </c>
      <c r="E1732" s="637" t="str">
        <f t="shared" si="15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2" s="551" t="s">
        <v>141</v>
      </c>
      <c r="G1732" s="551" t="s">
        <v>697</v>
      </c>
      <c r="H1732" s="551" t="s">
        <v>1717</v>
      </c>
      <c r="I1732" s="652" t="str">
        <f t="shared" si="1588"/>
        <v>Line
Professional</v>
      </c>
      <c r="J1732" s="652" t="str">
        <f t="shared" si="1589"/>
        <v>State Plan, Healthy Michigan, EPSDT</v>
      </c>
      <c r="K1732" s="637" t="s">
        <v>1805</v>
      </c>
      <c r="L1732" s="637" t="s">
        <v>1795</v>
      </c>
      <c r="M1732" s="652" t="str">
        <f t="shared" si="1590"/>
        <v>HT - Mobile Crisis
Y4 - SAMHSA approved EBP for Co-occurring disorders</v>
      </c>
      <c r="N1732" s="652" t="str">
        <f t="shared" si="1591"/>
        <v xml:space="preserve">HH - Integrated Mental Health and Substance Abuse
</v>
      </c>
      <c r="O1732" s="34"/>
    </row>
    <row r="1733" spans="1:15" s="39" customFormat="1" ht="48" customHeight="1">
      <c r="A1733" s="696" t="str">
        <f t="shared" si="1583"/>
        <v>H2011</v>
      </c>
      <c r="B1733" s="724" t="str">
        <f t="shared" si="1584"/>
        <v>Crisis Intervention</v>
      </c>
      <c r="C1733" s="637" t="str">
        <f t="shared" si="1585"/>
        <v>Crisis Intervention Service
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3" s="652" t="str">
        <f t="shared" si="1586"/>
        <v>15 minutes</v>
      </c>
      <c r="E1733" s="637" t="str">
        <f t="shared" si="15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3" s="551" t="s">
        <v>143</v>
      </c>
      <c r="G1733" s="551" t="s">
        <v>697</v>
      </c>
      <c r="H1733" s="551" t="s">
        <v>1717</v>
      </c>
      <c r="I1733" s="652" t="str">
        <f t="shared" si="1588"/>
        <v>Line
Professional</v>
      </c>
      <c r="J1733" s="652" t="str">
        <f t="shared" si="1589"/>
        <v>State Plan, Healthy Michigan, EPSDT</v>
      </c>
      <c r="K1733" s="637" t="s">
        <v>1805</v>
      </c>
      <c r="L1733" s="637" t="s">
        <v>1795</v>
      </c>
      <c r="M1733" s="652" t="str">
        <f t="shared" si="1590"/>
        <v>HT - Mobile Crisis
Y4 - SAMHSA approved EBP for Co-occurring disorders</v>
      </c>
      <c r="N1733" s="652" t="str">
        <f t="shared" si="1591"/>
        <v xml:space="preserve">HH - Integrated Mental Health and Substance Abuse
</v>
      </c>
      <c r="O1733" s="34"/>
    </row>
    <row r="1734" spans="1:15" s="39" customFormat="1" ht="48" customHeight="1">
      <c r="A1734" s="696" t="str">
        <f t="shared" si="1583"/>
        <v>H2011</v>
      </c>
      <c r="B1734" s="724" t="str">
        <f t="shared" si="1584"/>
        <v>Crisis Intervention</v>
      </c>
      <c r="C1734" s="637" t="str">
        <f t="shared" si="1585"/>
        <v>Crisis Intervention Service
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4" s="652" t="str">
        <f t="shared" si="1586"/>
        <v>15 minutes</v>
      </c>
      <c r="E1734" s="637" t="str">
        <f t="shared" si="15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4" s="551" t="s">
        <v>144</v>
      </c>
      <c r="G1734" s="551" t="s">
        <v>694</v>
      </c>
      <c r="H1734" s="551" t="s">
        <v>1717</v>
      </c>
      <c r="I1734" s="652" t="str">
        <f t="shared" si="1588"/>
        <v>Line
Professional</v>
      </c>
      <c r="J1734" s="652" t="str">
        <f t="shared" si="1589"/>
        <v>State Plan, Healthy Michigan, EPSDT</v>
      </c>
      <c r="K1734" s="637" t="s">
        <v>1805</v>
      </c>
      <c r="L1734" s="637" t="s">
        <v>1795</v>
      </c>
      <c r="M1734" s="652" t="str">
        <f t="shared" si="1590"/>
        <v>HT - Mobile Crisis
Y4 - SAMHSA approved EBP for Co-occurring disorders</v>
      </c>
      <c r="N1734" s="652" t="str">
        <f t="shared" si="1591"/>
        <v xml:space="preserve">HH - Integrated Mental Health and Substance Abuse
</v>
      </c>
      <c r="O1734" s="34"/>
    </row>
    <row r="1735" spans="1:15" s="39" customFormat="1" ht="48" customHeight="1">
      <c r="A1735" s="696" t="str">
        <f t="shared" si="1583"/>
        <v>H2011</v>
      </c>
      <c r="B1735" s="724" t="str">
        <f t="shared" si="1584"/>
        <v>Crisis Intervention</v>
      </c>
      <c r="C1735" s="637" t="str">
        <f t="shared" si="1585"/>
        <v>Crisis Intervention Service
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5" s="652" t="str">
        <f t="shared" si="1586"/>
        <v>15 minutes</v>
      </c>
      <c r="E1735" s="637" t="str">
        <f t="shared" si="15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5" s="551" t="s">
        <v>720</v>
      </c>
      <c r="G1735" s="551" t="s">
        <v>693</v>
      </c>
      <c r="H1735" s="551" t="s">
        <v>1717</v>
      </c>
      <c r="I1735" s="652" t="str">
        <f t="shared" si="1588"/>
        <v>Line
Professional</v>
      </c>
      <c r="J1735" s="652" t="str">
        <f t="shared" si="1589"/>
        <v>State Plan, Healthy Michigan, EPSDT</v>
      </c>
      <c r="K1735" s="637" t="s">
        <v>1805</v>
      </c>
      <c r="L1735" s="637" t="s">
        <v>1795</v>
      </c>
      <c r="M1735" s="652" t="str">
        <f t="shared" si="1590"/>
        <v>HT - Mobile Crisis
Y4 - SAMHSA approved EBP for Co-occurring disorders</v>
      </c>
      <c r="N1735" s="652" t="str">
        <f t="shared" si="1591"/>
        <v xml:space="preserve">HH - Integrated Mental Health and Substance Abuse
</v>
      </c>
      <c r="O1735" s="34"/>
    </row>
    <row r="1736" spans="1:15" s="39" customFormat="1" ht="48" customHeight="1">
      <c r="A1736" s="696" t="str">
        <f t="shared" si="1583"/>
        <v>H2011</v>
      </c>
      <c r="B1736" s="724" t="str">
        <f t="shared" si="1584"/>
        <v>Crisis Intervention</v>
      </c>
      <c r="C1736" s="637" t="str">
        <f t="shared" si="1585"/>
        <v>Crisis Intervention Service
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6" s="652" t="str">
        <f t="shared" si="1586"/>
        <v>15 minutes</v>
      </c>
      <c r="E1736" s="637" t="str">
        <f t="shared" si="15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6" s="551" t="s">
        <v>617</v>
      </c>
      <c r="G1736" s="551" t="s">
        <v>696</v>
      </c>
      <c r="H1736" s="551" t="s">
        <v>1717</v>
      </c>
      <c r="I1736" s="652" t="str">
        <f t="shared" si="1588"/>
        <v>Line
Professional</v>
      </c>
      <c r="J1736" s="652" t="str">
        <f t="shared" si="1589"/>
        <v>State Plan, Healthy Michigan, EPSDT</v>
      </c>
      <c r="K1736" s="637" t="s">
        <v>1805</v>
      </c>
      <c r="L1736" s="637" t="s">
        <v>1795</v>
      </c>
      <c r="M1736" s="652" t="str">
        <f t="shared" si="1590"/>
        <v>HT - Mobile Crisis
Y4 - SAMHSA approved EBP for Co-occurring disorders</v>
      </c>
      <c r="N1736" s="652" t="str">
        <f t="shared" si="1591"/>
        <v xml:space="preserve">HH - Integrated Mental Health and Substance Abuse
</v>
      </c>
      <c r="O1736" s="34"/>
    </row>
    <row r="1737" spans="1:15" s="39" customFormat="1" ht="48" customHeight="1" thickBot="1">
      <c r="A1737" s="722" t="str">
        <f t="shared" si="1583"/>
        <v>H2011</v>
      </c>
      <c r="B1737" s="725" t="str">
        <f t="shared" si="1584"/>
        <v>Crisis Intervention</v>
      </c>
      <c r="C1737" s="654" t="str">
        <f t="shared" si="1585"/>
        <v>Crisis Intervention Service
Use this code for all Intensive Crisis Stabilization for Children 0-21.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7" s="653" t="str">
        <f t="shared" si="1586"/>
        <v>15 minutes</v>
      </c>
      <c r="E1737" s="654" t="str">
        <f t="shared" si="1587"/>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7" s="517" t="s">
        <v>134</v>
      </c>
      <c r="G1737" s="517" t="s">
        <v>695</v>
      </c>
      <c r="H1737" s="517" t="s">
        <v>1717</v>
      </c>
      <c r="I1737" s="653" t="str">
        <f t="shared" si="1588"/>
        <v>Line
Professional</v>
      </c>
      <c r="J1737" s="653" t="str">
        <f t="shared" si="1589"/>
        <v>State Plan, Healthy Michigan, EPSDT</v>
      </c>
      <c r="K1737" s="654" t="s">
        <v>1805</v>
      </c>
      <c r="L1737" s="654" t="s">
        <v>1795</v>
      </c>
      <c r="M1737" s="653" t="str">
        <f t="shared" si="1590"/>
        <v>HT - Mobile Crisis
Y4 - SAMHSA approved EBP for Co-occurring disorders</v>
      </c>
      <c r="N1737" s="653" t="str">
        <f t="shared" si="1591"/>
        <v xml:space="preserve">HH - Integrated Mental Health and Substance Abuse
</v>
      </c>
      <c r="O1737" s="34"/>
    </row>
    <row r="1738" spans="1:15" s="39" customFormat="1" ht="48" customHeight="1">
      <c r="A1738" s="789" t="s">
        <v>70</v>
      </c>
      <c r="B1738" s="804" t="s">
        <v>387</v>
      </c>
      <c r="C1738" s="672" t="s">
        <v>643</v>
      </c>
      <c r="D1738" s="778" t="s">
        <v>644</v>
      </c>
      <c r="E1738" s="687" t="s">
        <v>2518</v>
      </c>
      <c r="F1738" s="538" t="s">
        <v>132</v>
      </c>
      <c r="G1738" s="538" t="s">
        <v>691</v>
      </c>
      <c r="H1738" s="243" t="s">
        <v>1717</v>
      </c>
      <c r="I1738" s="828" t="s">
        <v>148</v>
      </c>
      <c r="J1738" s="778" t="s">
        <v>557</v>
      </c>
      <c r="K1738" s="672" t="s">
        <v>1805</v>
      </c>
      <c r="L1738" s="672" t="s">
        <v>1796</v>
      </c>
      <c r="M1738" s="778" t="s">
        <v>1220</v>
      </c>
      <c r="N1738" s="688" t="s">
        <v>2596</v>
      </c>
      <c r="O1738" s="34"/>
    </row>
    <row r="1739" spans="1:15" s="39" customFormat="1" ht="48" customHeight="1">
      <c r="A1739" s="790" t="str">
        <f t="shared" ref="A1739:A1753" si="1592">A1738</f>
        <v>H2011</v>
      </c>
      <c r="B1739" s="805" t="str">
        <f t="shared" ref="B1739:B1753" si="1593">B1738</f>
        <v>Substance Abuse: Outpatient Care</v>
      </c>
      <c r="C1739" s="673" t="str">
        <f t="shared" ref="C1739:C1753" si="1594">C1738</f>
        <v>Crisis intervention</v>
      </c>
      <c r="D1739" s="711" t="str">
        <f t="shared" ref="D1739:D1753" si="1595">D1738</f>
        <v>15 Minute</v>
      </c>
      <c r="E1739" s="673" t="str">
        <f t="shared" ref="E1739:E1753" si="1596">E1738</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39" s="524" t="s">
        <v>577</v>
      </c>
      <c r="G1739" s="524" t="s">
        <v>692</v>
      </c>
      <c r="H1739" s="524" t="s">
        <v>1717</v>
      </c>
      <c r="I1739" s="829" t="str">
        <f>I1738</f>
        <v>Line
Professional</v>
      </c>
      <c r="J1739" s="711" t="str">
        <f t="shared" ref="J1739:J1753" si="1597">J1738</f>
        <v>1115 Demonstration Waiver, Healthy Michigan, Block Grant, PA2</v>
      </c>
      <c r="K1739" s="673" t="s">
        <v>1805</v>
      </c>
      <c r="L1739" s="673" t="s">
        <v>1796</v>
      </c>
      <c r="M1739" s="711" t="str">
        <f t="shared" ref="M1739:M1753" si="1598">M1738</f>
        <v>HT - Mobile Crisis
Y4 - SAMHSA approved EBP for Co-occurring disorders</v>
      </c>
      <c r="N1739" s="711" t="str">
        <f t="shared" ref="N1739:N1753" si="1599">N1738</f>
        <v xml:space="preserve">SFY 22 - HF for SUD is removed
HH - Integrated Mental Health and Substance Abuse
</v>
      </c>
      <c r="O1739" s="34"/>
    </row>
    <row r="1740" spans="1:15" s="39" customFormat="1" ht="48" customHeight="1">
      <c r="A1740" s="790" t="str">
        <f t="shared" si="1592"/>
        <v>H2011</v>
      </c>
      <c r="B1740" s="805" t="str">
        <f t="shared" si="1593"/>
        <v>Substance Abuse: Outpatient Care</v>
      </c>
      <c r="C1740" s="673" t="str">
        <f t="shared" si="1594"/>
        <v>Crisis intervention</v>
      </c>
      <c r="D1740" s="711" t="str">
        <f t="shared" si="1595"/>
        <v>15 Minute</v>
      </c>
      <c r="E1740"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0" s="524" t="s">
        <v>134</v>
      </c>
      <c r="G1740" s="524" t="s">
        <v>698</v>
      </c>
      <c r="H1740" s="524" t="s">
        <v>1717</v>
      </c>
      <c r="I1740" s="829" t="str">
        <f t="shared" ref="I1740:I1753" si="1600">I1739</f>
        <v>Line
Professional</v>
      </c>
      <c r="J1740" s="711" t="str">
        <f t="shared" si="1597"/>
        <v>1115 Demonstration Waiver, Healthy Michigan, Block Grant, PA2</v>
      </c>
      <c r="K1740" s="673" t="s">
        <v>1805</v>
      </c>
      <c r="L1740" s="673" t="s">
        <v>1796</v>
      </c>
      <c r="M1740" s="711" t="str">
        <f t="shared" si="1598"/>
        <v>HT - Mobile Crisis
Y4 - SAMHSA approved EBP for Co-occurring disorders</v>
      </c>
      <c r="N1740" s="711" t="str">
        <f t="shared" si="1599"/>
        <v xml:space="preserve">SFY 22 - HF for SUD is removed
HH - Integrated Mental Health and Substance Abuse
</v>
      </c>
      <c r="O1740" s="34"/>
    </row>
    <row r="1741" spans="1:15" s="39" customFormat="1" ht="48" customHeight="1">
      <c r="A1741" s="790" t="str">
        <f t="shared" si="1592"/>
        <v>H2011</v>
      </c>
      <c r="B1741" s="805" t="str">
        <f t="shared" si="1593"/>
        <v>Substance Abuse: Outpatient Care</v>
      </c>
      <c r="C1741" s="673" t="str">
        <f t="shared" si="1594"/>
        <v>Crisis intervention</v>
      </c>
      <c r="D1741" s="711" t="str">
        <f t="shared" si="1595"/>
        <v>15 Minute</v>
      </c>
      <c r="E1741"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1" s="524" t="s">
        <v>720</v>
      </c>
      <c r="G1741" s="524" t="s">
        <v>693</v>
      </c>
      <c r="H1741" s="524" t="s">
        <v>1717</v>
      </c>
      <c r="I1741" s="829" t="str">
        <f t="shared" si="1600"/>
        <v>Line
Professional</v>
      </c>
      <c r="J1741" s="711" t="str">
        <f t="shared" si="1597"/>
        <v>1115 Demonstration Waiver, Healthy Michigan, Block Grant, PA2</v>
      </c>
      <c r="K1741" s="673" t="s">
        <v>1805</v>
      </c>
      <c r="L1741" s="673" t="s">
        <v>1796</v>
      </c>
      <c r="M1741" s="711" t="str">
        <f t="shared" si="1598"/>
        <v>HT - Mobile Crisis
Y4 - SAMHSA approved EBP for Co-occurring disorders</v>
      </c>
      <c r="N1741" s="711" t="str">
        <f t="shared" si="1599"/>
        <v xml:space="preserve">SFY 22 - HF for SUD is removed
HH - Integrated Mental Health and Substance Abuse
</v>
      </c>
      <c r="O1741" s="34"/>
    </row>
    <row r="1742" spans="1:15" s="39" customFormat="1" ht="48" customHeight="1">
      <c r="A1742" s="790" t="str">
        <f t="shared" si="1592"/>
        <v>H2011</v>
      </c>
      <c r="B1742" s="805" t="str">
        <f t="shared" si="1593"/>
        <v>Substance Abuse: Outpatient Care</v>
      </c>
      <c r="C1742" s="673" t="str">
        <f t="shared" si="1594"/>
        <v>Crisis intervention</v>
      </c>
      <c r="D1742" s="711" t="str">
        <f t="shared" si="1595"/>
        <v>15 Minute</v>
      </c>
      <c r="E1742"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2" s="524" t="s">
        <v>587</v>
      </c>
      <c r="G1742" s="524" t="s">
        <v>693</v>
      </c>
      <c r="H1742" s="524" t="s">
        <v>1717</v>
      </c>
      <c r="I1742" s="829" t="str">
        <f t="shared" si="1600"/>
        <v>Line
Professional</v>
      </c>
      <c r="J1742" s="711" t="str">
        <f t="shared" si="1597"/>
        <v>1115 Demonstration Waiver, Healthy Michigan, Block Grant, PA2</v>
      </c>
      <c r="K1742" s="673" t="s">
        <v>1805</v>
      </c>
      <c r="L1742" s="673" t="s">
        <v>1796</v>
      </c>
      <c r="M1742" s="711" t="str">
        <f t="shared" si="1598"/>
        <v>HT - Mobile Crisis
Y4 - SAMHSA approved EBP for Co-occurring disorders</v>
      </c>
      <c r="N1742" s="711" t="str">
        <f t="shared" si="1599"/>
        <v xml:space="preserve">SFY 22 - HF for SUD is removed
HH - Integrated Mental Health and Substance Abuse
</v>
      </c>
      <c r="O1742" s="34"/>
    </row>
    <row r="1743" spans="1:15" s="39" customFormat="1" ht="48" customHeight="1">
      <c r="A1743" s="790" t="str">
        <f t="shared" si="1592"/>
        <v>H2011</v>
      </c>
      <c r="B1743" s="805" t="str">
        <f t="shared" si="1593"/>
        <v>Substance Abuse: Outpatient Care</v>
      </c>
      <c r="C1743" s="673" t="str">
        <f t="shared" si="1594"/>
        <v>Crisis intervention</v>
      </c>
      <c r="D1743" s="711" t="str">
        <f t="shared" si="1595"/>
        <v>15 Minute</v>
      </c>
      <c r="E1743"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3" s="524" t="s">
        <v>732</v>
      </c>
      <c r="G1743" s="524" t="s">
        <v>694</v>
      </c>
      <c r="H1743" s="524" t="s">
        <v>1717</v>
      </c>
      <c r="I1743" s="829" t="str">
        <f t="shared" si="1600"/>
        <v>Line
Professional</v>
      </c>
      <c r="J1743" s="711" t="str">
        <f t="shared" si="1597"/>
        <v>1115 Demonstration Waiver, Healthy Michigan, Block Grant, PA2</v>
      </c>
      <c r="K1743" s="673" t="s">
        <v>1805</v>
      </c>
      <c r="L1743" s="673" t="s">
        <v>1796</v>
      </c>
      <c r="M1743" s="711" t="str">
        <f t="shared" si="1598"/>
        <v>HT - Mobile Crisis
Y4 - SAMHSA approved EBP for Co-occurring disorders</v>
      </c>
      <c r="N1743" s="711" t="str">
        <f t="shared" si="1599"/>
        <v xml:space="preserve">SFY 22 - HF for SUD is removed
HH - Integrated Mental Health and Substance Abuse
</v>
      </c>
      <c r="O1743" s="34"/>
    </row>
    <row r="1744" spans="1:15" s="39" customFormat="1" ht="48" customHeight="1">
      <c r="A1744" s="790" t="str">
        <f t="shared" si="1592"/>
        <v>H2011</v>
      </c>
      <c r="B1744" s="805" t="str">
        <f t="shared" si="1593"/>
        <v>Substance Abuse: Outpatient Care</v>
      </c>
      <c r="C1744" s="673" t="str">
        <f t="shared" si="1594"/>
        <v>Crisis intervention</v>
      </c>
      <c r="D1744" s="711" t="str">
        <f t="shared" si="1595"/>
        <v>15 Minute</v>
      </c>
      <c r="E1744"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4" s="524" t="s">
        <v>143</v>
      </c>
      <c r="G1744" s="524" t="s">
        <v>694</v>
      </c>
      <c r="H1744" s="524" t="s">
        <v>1717</v>
      </c>
      <c r="I1744" s="829" t="str">
        <f t="shared" si="1600"/>
        <v>Line
Professional</v>
      </c>
      <c r="J1744" s="711" t="str">
        <f t="shared" si="1597"/>
        <v>1115 Demonstration Waiver, Healthy Michigan, Block Grant, PA2</v>
      </c>
      <c r="K1744" s="673" t="s">
        <v>1805</v>
      </c>
      <c r="L1744" s="673" t="s">
        <v>1796</v>
      </c>
      <c r="M1744" s="711" t="str">
        <f t="shared" si="1598"/>
        <v>HT - Mobile Crisis
Y4 - SAMHSA approved EBP for Co-occurring disorders</v>
      </c>
      <c r="N1744" s="711" t="str">
        <f t="shared" si="1599"/>
        <v xml:space="preserve">SFY 22 - HF for SUD is removed
HH - Integrated Mental Health and Substance Abuse
</v>
      </c>
      <c r="O1744" s="34"/>
    </row>
    <row r="1745" spans="1:15" s="39" customFormat="1" ht="48" customHeight="1">
      <c r="A1745" s="790" t="str">
        <f t="shared" si="1592"/>
        <v>H2011</v>
      </c>
      <c r="B1745" s="805" t="str">
        <f t="shared" si="1593"/>
        <v>Substance Abuse: Outpatient Care</v>
      </c>
      <c r="C1745" s="673" t="str">
        <f t="shared" si="1594"/>
        <v>Crisis intervention</v>
      </c>
      <c r="D1745" s="711" t="str">
        <f t="shared" si="1595"/>
        <v>15 Minute</v>
      </c>
      <c r="E1745"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5" s="524" t="s">
        <v>144</v>
      </c>
      <c r="G1745" s="524" t="s">
        <v>694</v>
      </c>
      <c r="H1745" s="524" t="s">
        <v>1717</v>
      </c>
      <c r="I1745" s="829" t="str">
        <f t="shared" si="1600"/>
        <v>Line
Professional</v>
      </c>
      <c r="J1745" s="711" t="str">
        <f t="shared" si="1597"/>
        <v>1115 Demonstration Waiver, Healthy Michigan, Block Grant, PA2</v>
      </c>
      <c r="K1745" s="673" t="s">
        <v>1805</v>
      </c>
      <c r="L1745" s="673" t="s">
        <v>1796</v>
      </c>
      <c r="M1745" s="711" t="str">
        <f t="shared" si="1598"/>
        <v>HT - Mobile Crisis
Y4 - SAMHSA approved EBP for Co-occurring disorders</v>
      </c>
      <c r="N1745" s="711" t="str">
        <f t="shared" si="1599"/>
        <v xml:space="preserve">SFY 22 - HF for SUD is removed
HH - Integrated Mental Health and Substance Abuse
</v>
      </c>
      <c r="O1745" s="34"/>
    </row>
    <row r="1746" spans="1:15" ht="55.5" customHeight="1">
      <c r="A1746" s="790" t="str">
        <f t="shared" si="1592"/>
        <v>H2011</v>
      </c>
      <c r="B1746" s="805" t="str">
        <f t="shared" si="1593"/>
        <v>Substance Abuse: Outpatient Care</v>
      </c>
      <c r="C1746" s="673" t="str">
        <f t="shared" si="1594"/>
        <v>Crisis intervention</v>
      </c>
      <c r="D1746" s="711" t="str">
        <f t="shared" si="1595"/>
        <v>15 Minute</v>
      </c>
      <c r="E1746"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6" s="524" t="s">
        <v>141</v>
      </c>
      <c r="G1746" s="524" t="s">
        <v>694</v>
      </c>
      <c r="H1746" s="524" t="s">
        <v>1717</v>
      </c>
      <c r="I1746" s="829" t="str">
        <f t="shared" si="1600"/>
        <v>Line
Professional</v>
      </c>
      <c r="J1746" s="711" t="str">
        <f t="shared" si="1597"/>
        <v>1115 Demonstration Waiver, Healthy Michigan, Block Grant, PA2</v>
      </c>
      <c r="K1746" s="673" t="s">
        <v>1805</v>
      </c>
      <c r="L1746" s="673" t="s">
        <v>1796</v>
      </c>
      <c r="M1746" s="711" t="str">
        <f t="shared" si="1598"/>
        <v>HT - Mobile Crisis
Y4 - SAMHSA approved EBP for Co-occurring disorders</v>
      </c>
      <c r="N1746" s="711" t="str">
        <f t="shared" si="1599"/>
        <v xml:space="preserve">SFY 22 - HF for SUD is removed
HH - Integrated Mental Health and Substance Abuse
</v>
      </c>
    </row>
    <row r="1747" spans="1:15" ht="69" customHeight="1">
      <c r="A1747" s="790" t="str">
        <f t="shared" si="1592"/>
        <v>H2011</v>
      </c>
      <c r="B1747" s="805" t="str">
        <f t="shared" si="1593"/>
        <v>Substance Abuse: Outpatient Care</v>
      </c>
      <c r="C1747" s="673" t="str">
        <f t="shared" si="1594"/>
        <v>Crisis intervention</v>
      </c>
      <c r="D1747" s="711" t="str">
        <f t="shared" si="1595"/>
        <v>15 Minute</v>
      </c>
      <c r="E1747"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7" s="524" t="s">
        <v>597</v>
      </c>
      <c r="G1747" s="524" t="s">
        <v>694</v>
      </c>
      <c r="H1747" s="524" t="s">
        <v>1717</v>
      </c>
      <c r="I1747" s="829" t="str">
        <f t="shared" si="1600"/>
        <v>Line
Professional</v>
      </c>
      <c r="J1747" s="711" t="str">
        <f t="shared" si="1597"/>
        <v>1115 Demonstration Waiver, Healthy Michigan, Block Grant, PA2</v>
      </c>
      <c r="K1747" s="673" t="s">
        <v>1805</v>
      </c>
      <c r="L1747" s="673" t="s">
        <v>1796</v>
      </c>
      <c r="M1747" s="711" t="str">
        <f t="shared" si="1598"/>
        <v>HT - Mobile Crisis
Y4 - SAMHSA approved EBP for Co-occurring disorders</v>
      </c>
      <c r="N1747" s="711" t="str">
        <f t="shared" si="1599"/>
        <v xml:space="preserve">SFY 22 - HF for SUD is removed
HH - Integrated Mental Health and Substance Abuse
</v>
      </c>
    </row>
    <row r="1748" spans="1:15" ht="52.5" customHeight="1">
      <c r="A1748" s="790" t="str">
        <f t="shared" si="1592"/>
        <v>H2011</v>
      </c>
      <c r="B1748" s="805" t="str">
        <f t="shared" si="1593"/>
        <v>Substance Abuse: Outpatient Care</v>
      </c>
      <c r="C1748" s="673" t="str">
        <f t="shared" si="1594"/>
        <v>Crisis intervention</v>
      </c>
      <c r="D1748" s="711" t="str">
        <f t="shared" si="1595"/>
        <v>15 Minute</v>
      </c>
      <c r="E1748"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8" s="524" t="s">
        <v>134</v>
      </c>
      <c r="G1748" s="524" t="s">
        <v>695</v>
      </c>
      <c r="H1748" s="524" t="s">
        <v>1717</v>
      </c>
      <c r="I1748" s="829" t="str">
        <f t="shared" si="1600"/>
        <v>Line
Professional</v>
      </c>
      <c r="J1748" s="711" t="str">
        <f t="shared" si="1597"/>
        <v>1115 Demonstration Waiver, Healthy Michigan, Block Grant, PA2</v>
      </c>
      <c r="K1748" s="673" t="s">
        <v>1805</v>
      </c>
      <c r="L1748" s="673" t="s">
        <v>1796</v>
      </c>
      <c r="M1748" s="711" t="str">
        <f t="shared" si="1598"/>
        <v>HT - Mobile Crisis
Y4 - SAMHSA approved EBP for Co-occurring disorders</v>
      </c>
      <c r="N1748" s="711" t="str">
        <f t="shared" si="1599"/>
        <v xml:space="preserve">SFY 22 - HF for SUD is removed
HH - Integrated Mental Health and Substance Abuse
</v>
      </c>
    </row>
    <row r="1749" spans="1:15" ht="60" customHeight="1">
      <c r="A1749" s="790" t="str">
        <f t="shared" si="1592"/>
        <v>H2011</v>
      </c>
      <c r="B1749" s="805" t="str">
        <f t="shared" si="1593"/>
        <v>Substance Abuse: Outpatient Care</v>
      </c>
      <c r="C1749" s="673" t="str">
        <f t="shared" si="1594"/>
        <v>Crisis intervention</v>
      </c>
      <c r="D1749" s="711" t="str">
        <f t="shared" si="1595"/>
        <v>15 Minute</v>
      </c>
      <c r="E1749"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9" s="524" t="s">
        <v>138</v>
      </c>
      <c r="G1749" s="524" t="s">
        <v>703</v>
      </c>
      <c r="H1749" s="524" t="s">
        <v>1717</v>
      </c>
      <c r="I1749" s="829" t="str">
        <f t="shared" si="1600"/>
        <v>Line
Professional</v>
      </c>
      <c r="J1749" s="711" t="str">
        <f t="shared" si="1597"/>
        <v>1115 Demonstration Waiver, Healthy Michigan, Block Grant, PA2</v>
      </c>
      <c r="K1749" s="673" t="s">
        <v>1805</v>
      </c>
      <c r="L1749" s="673" t="s">
        <v>1796</v>
      </c>
      <c r="M1749" s="711" t="str">
        <f t="shared" si="1598"/>
        <v>HT - Mobile Crisis
Y4 - SAMHSA approved EBP for Co-occurring disorders</v>
      </c>
      <c r="N1749" s="711" t="str">
        <f t="shared" si="1599"/>
        <v xml:space="preserve">SFY 22 - HF for SUD is removed
HH - Integrated Mental Health and Substance Abuse
</v>
      </c>
    </row>
    <row r="1750" spans="1:15" ht="49.5" customHeight="1">
      <c r="A1750" s="790" t="str">
        <f t="shared" si="1592"/>
        <v>H2011</v>
      </c>
      <c r="B1750" s="805" t="str">
        <f t="shared" si="1593"/>
        <v>Substance Abuse: Outpatient Care</v>
      </c>
      <c r="C1750" s="673" t="str">
        <f t="shared" si="1594"/>
        <v>Crisis intervention</v>
      </c>
      <c r="D1750" s="711" t="str">
        <f t="shared" si="1595"/>
        <v>15 Minute</v>
      </c>
      <c r="E1750"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0" s="524" t="s">
        <v>149</v>
      </c>
      <c r="G1750" s="524" t="s">
        <v>703</v>
      </c>
      <c r="H1750" s="524" t="s">
        <v>1717</v>
      </c>
      <c r="I1750" s="829" t="str">
        <f t="shared" si="1600"/>
        <v>Line
Professional</v>
      </c>
      <c r="J1750" s="711" t="str">
        <f t="shared" si="1597"/>
        <v>1115 Demonstration Waiver, Healthy Michigan, Block Grant, PA2</v>
      </c>
      <c r="K1750" s="673" t="s">
        <v>1805</v>
      </c>
      <c r="L1750" s="673" t="s">
        <v>1796</v>
      </c>
      <c r="M1750" s="711" t="str">
        <f t="shared" si="1598"/>
        <v>HT - Mobile Crisis
Y4 - SAMHSA approved EBP for Co-occurring disorders</v>
      </c>
      <c r="N1750" s="711" t="str">
        <f t="shared" si="1599"/>
        <v xml:space="preserve">SFY 22 - HF for SUD is removed
HH - Integrated Mental Health and Substance Abuse
</v>
      </c>
    </row>
    <row r="1751" spans="1:15" ht="39.75" customHeight="1">
      <c r="A1751" s="790" t="str">
        <f t="shared" si="1592"/>
        <v>H2011</v>
      </c>
      <c r="B1751" s="805" t="str">
        <f t="shared" si="1593"/>
        <v>Substance Abuse: Outpatient Care</v>
      </c>
      <c r="C1751" s="673" t="str">
        <f t="shared" si="1594"/>
        <v>Crisis intervention</v>
      </c>
      <c r="D1751" s="711" t="str">
        <f t="shared" si="1595"/>
        <v>15 Minute</v>
      </c>
      <c r="E1751"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1" s="524" t="s">
        <v>140</v>
      </c>
      <c r="G1751" s="524" t="s">
        <v>703</v>
      </c>
      <c r="H1751" s="524" t="s">
        <v>1717</v>
      </c>
      <c r="I1751" s="829" t="str">
        <f t="shared" si="1600"/>
        <v>Line
Professional</v>
      </c>
      <c r="J1751" s="711" t="str">
        <f t="shared" si="1597"/>
        <v>1115 Demonstration Waiver, Healthy Michigan, Block Grant, PA2</v>
      </c>
      <c r="K1751" s="673" t="s">
        <v>1805</v>
      </c>
      <c r="L1751" s="673" t="s">
        <v>1796</v>
      </c>
      <c r="M1751" s="711" t="str">
        <f t="shared" si="1598"/>
        <v>HT - Mobile Crisis
Y4 - SAMHSA approved EBP for Co-occurring disorders</v>
      </c>
      <c r="N1751" s="711" t="str">
        <f t="shared" si="1599"/>
        <v xml:space="preserve">SFY 22 - HF for SUD is removed
HH - Integrated Mental Health and Substance Abuse
</v>
      </c>
    </row>
    <row r="1752" spans="1:15" ht="44.25" customHeight="1">
      <c r="A1752" s="790" t="str">
        <f t="shared" si="1592"/>
        <v>H2011</v>
      </c>
      <c r="B1752" s="805" t="str">
        <f t="shared" si="1593"/>
        <v>Substance Abuse: Outpatient Care</v>
      </c>
      <c r="C1752" s="673" t="str">
        <f t="shared" si="1594"/>
        <v>Crisis intervention</v>
      </c>
      <c r="D1752" s="711" t="str">
        <f t="shared" si="1595"/>
        <v>15 Minute</v>
      </c>
      <c r="E1752" s="673"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2" s="524" t="s">
        <v>617</v>
      </c>
      <c r="G1752" s="524" t="s">
        <v>696</v>
      </c>
      <c r="H1752" s="524" t="s">
        <v>1717</v>
      </c>
      <c r="I1752" s="829" t="str">
        <f t="shared" si="1600"/>
        <v>Line
Professional</v>
      </c>
      <c r="J1752" s="711" t="str">
        <f t="shared" si="1597"/>
        <v>1115 Demonstration Waiver, Healthy Michigan, Block Grant, PA2</v>
      </c>
      <c r="K1752" s="673" t="s">
        <v>1805</v>
      </c>
      <c r="L1752" s="673" t="s">
        <v>1796</v>
      </c>
      <c r="M1752" s="711" t="str">
        <f t="shared" si="1598"/>
        <v>HT - Mobile Crisis
Y4 - SAMHSA approved EBP for Co-occurring disorders</v>
      </c>
      <c r="N1752" s="711" t="str">
        <f t="shared" si="1599"/>
        <v xml:space="preserve">SFY 22 - HF for SUD is removed
HH - Integrated Mental Health and Substance Abuse
</v>
      </c>
    </row>
    <row r="1753" spans="1:15" ht="42.75" customHeight="1" thickBot="1">
      <c r="A1753" s="992" t="str">
        <f t="shared" si="1592"/>
        <v>H2011</v>
      </c>
      <c r="B1753" s="993" t="str">
        <f t="shared" si="1593"/>
        <v>Substance Abuse: Outpatient Care</v>
      </c>
      <c r="C1753" s="677" t="str">
        <f t="shared" si="1594"/>
        <v>Crisis intervention</v>
      </c>
      <c r="D1753" s="994" t="str">
        <f t="shared" si="1595"/>
        <v>15 Minute</v>
      </c>
      <c r="E1753" s="677"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3" s="525" t="s">
        <v>730</v>
      </c>
      <c r="G1753" s="525" t="s">
        <v>699</v>
      </c>
      <c r="H1753" s="525" t="s">
        <v>1717</v>
      </c>
      <c r="I1753" s="830" t="str">
        <f t="shared" si="1600"/>
        <v>Line
Professional</v>
      </c>
      <c r="J1753" s="994" t="str">
        <f t="shared" si="1597"/>
        <v>1115 Demonstration Waiver, Healthy Michigan, Block Grant, PA2</v>
      </c>
      <c r="K1753" s="677" t="s">
        <v>1805</v>
      </c>
      <c r="L1753" s="677" t="s">
        <v>1796</v>
      </c>
      <c r="M1753" s="994" t="str">
        <f t="shared" si="1598"/>
        <v>HT - Mobile Crisis
Y4 - SAMHSA approved EBP for Co-occurring disorders</v>
      </c>
      <c r="N1753" s="994" t="str">
        <f t="shared" si="1599"/>
        <v xml:space="preserve">SFY 22 - HF for SUD is removed
HH - Integrated Mental Health and Substance Abuse
</v>
      </c>
    </row>
    <row r="1754" spans="1:15" ht="222.75" customHeight="1" thickBot="1">
      <c r="A1754" s="509" t="s">
        <v>341</v>
      </c>
      <c r="B1754" s="507" t="s">
        <v>777</v>
      </c>
      <c r="C1754" s="322" t="s">
        <v>2002</v>
      </c>
      <c r="D1754" s="505" t="s">
        <v>3</v>
      </c>
      <c r="E1754" s="503" t="s">
        <v>842</v>
      </c>
      <c r="F1754" s="519" t="s">
        <v>281</v>
      </c>
      <c r="G1754" s="519"/>
      <c r="H1754" s="276" t="s">
        <v>1950</v>
      </c>
      <c r="I1754" s="505" t="s">
        <v>148</v>
      </c>
      <c r="J1754" s="505" t="s">
        <v>1263</v>
      </c>
      <c r="K1754" s="503" t="s">
        <v>1805</v>
      </c>
      <c r="L1754" s="503" t="s">
        <v>1797</v>
      </c>
      <c r="M1754" s="541" t="s">
        <v>1221</v>
      </c>
      <c r="N1754" s="541" t="s">
        <v>2597</v>
      </c>
    </row>
    <row r="1755" spans="1:15" ht="196.5" customHeight="1" thickBot="1">
      <c r="A1755" s="315" t="s">
        <v>71</v>
      </c>
      <c r="B1755" s="31" t="s">
        <v>280</v>
      </c>
      <c r="C1755" s="32" t="s">
        <v>778</v>
      </c>
      <c r="D1755" s="442" t="s">
        <v>3</v>
      </c>
      <c r="E1755" s="32" t="s">
        <v>282</v>
      </c>
      <c r="F1755" s="32" t="s">
        <v>281</v>
      </c>
      <c r="G1755" s="32"/>
      <c r="H1755" s="305" t="s">
        <v>1950</v>
      </c>
      <c r="I1755" s="442" t="s">
        <v>148</v>
      </c>
      <c r="J1755" s="442" t="s">
        <v>470</v>
      </c>
      <c r="K1755" s="195" t="s">
        <v>1806</v>
      </c>
      <c r="L1755" s="345" t="s">
        <v>2327</v>
      </c>
      <c r="M1755" s="409" t="s">
        <v>1116</v>
      </c>
      <c r="N1755" s="416" t="s">
        <v>2598</v>
      </c>
    </row>
    <row r="1756" spans="1:15" ht="196.5" customHeight="1" thickBot="1">
      <c r="A1756" s="314" t="s">
        <v>71</v>
      </c>
      <c r="B1756" s="169" t="s">
        <v>280</v>
      </c>
      <c r="C1756" s="171" t="s">
        <v>778</v>
      </c>
      <c r="D1756" s="449" t="s">
        <v>2559</v>
      </c>
      <c r="E1756" s="171" t="s">
        <v>282</v>
      </c>
      <c r="F1756" s="171" t="s">
        <v>281</v>
      </c>
      <c r="G1756" s="171"/>
      <c r="H1756" s="171" t="s">
        <v>1950</v>
      </c>
      <c r="I1756" s="453" t="s">
        <v>148</v>
      </c>
      <c r="J1756" s="449" t="s">
        <v>59</v>
      </c>
      <c r="K1756" s="191" t="s">
        <v>1806</v>
      </c>
      <c r="L1756" s="338" t="s">
        <v>2558</v>
      </c>
      <c r="M1756" s="415" t="s">
        <v>1116</v>
      </c>
      <c r="N1756" s="443" t="s">
        <v>2598</v>
      </c>
    </row>
    <row r="1757" spans="1:15" ht="409.5" customHeight="1" thickBot="1">
      <c r="A1757" s="512" t="s">
        <v>283</v>
      </c>
      <c r="B1757" s="340" t="s">
        <v>280</v>
      </c>
      <c r="C1757" s="519" t="s">
        <v>779</v>
      </c>
      <c r="D1757" s="520" t="s">
        <v>780</v>
      </c>
      <c r="E1757" s="519" t="s">
        <v>281</v>
      </c>
      <c r="F1757" s="519" t="s">
        <v>281</v>
      </c>
      <c r="G1757" s="519"/>
      <c r="H1757" s="519" t="s">
        <v>781</v>
      </c>
      <c r="I1757" s="520" t="s">
        <v>450</v>
      </c>
      <c r="J1757" s="518" t="s">
        <v>1267</v>
      </c>
      <c r="K1757" s="341" t="s">
        <v>1806</v>
      </c>
      <c r="L1757" s="616" t="s">
        <v>1745</v>
      </c>
      <c r="M1757" s="596" t="s">
        <v>1474</v>
      </c>
      <c r="N1757" s="596" t="s">
        <v>1474</v>
      </c>
    </row>
    <row r="1758" spans="1:15" ht="29.45" customHeight="1">
      <c r="A1758" s="1144" t="s">
        <v>415</v>
      </c>
      <c r="B1758" s="723" t="s">
        <v>413</v>
      </c>
      <c r="C1758" s="637" t="s">
        <v>416</v>
      </c>
      <c r="D1758" s="652" t="s">
        <v>3</v>
      </c>
      <c r="E1758" s="834" t="s">
        <v>2573</v>
      </c>
      <c r="F1758" s="551" t="s">
        <v>145</v>
      </c>
      <c r="G1758" s="551" t="s">
        <v>701</v>
      </c>
      <c r="H1758" s="551" t="s">
        <v>1825</v>
      </c>
      <c r="I1758" s="652" t="s">
        <v>148</v>
      </c>
      <c r="J1758" s="652" t="s">
        <v>524</v>
      </c>
      <c r="K1758" s="637" t="s">
        <v>1805</v>
      </c>
      <c r="L1758" s="834" t="s">
        <v>2108</v>
      </c>
      <c r="M1758" s="655" t="s">
        <v>1116</v>
      </c>
      <c r="N1758" s="655" t="s">
        <v>2590</v>
      </c>
    </row>
    <row r="1759" spans="1:15" ht="63.75" customHeight="1">
      <c r="A1759" s="1144" t="str">
        <f>A1758</f>
        <v>H2019</v>
      </c>
      <c r="B1759" s="724" t="str">
        <f t="shared" ref="B1759:B1768" si="1601">B1758</f>
        <v>Therapy (mental health) Child &amp; Adult, Individual, Family, Group</v>
      </c>
      <c r="C1759" s="637" t="str">
        <f t="shared" ref="C1759:C1768" si="1602">C1758</f>
        <v>Dialectical Behavior Therapy (DBT)</v>
      </c>
      <c r="D1759" s="652" t="str">
        <f t="shared" ref="D1759:D1768" si="1603">D1758</f>
        <v>15 Minutes</v>
      </c>
      <c r="E1759" s="637" t="str">
        <f t="shared" ref="E1759:E1768" si="1604">E1758</f>
        <v>Mental Health Professional certified in DBT by MDHHS. Skills training (H2019/TT and U modifier) by Mental Health Professional + bachelor’s level staff or Peer Support Specialist.</v>
      </c>
      <c r="F1759" s="515" t="s">
        <v>577</v>
      </c>
      <c r="G1759" s="515" t="s">
        <v>692</v>
      </c>
      <c r="H1759" s="515" t="s">
        <v>1825</v>
      </c>
      <c r="I1759" s="652" t="str">
        <f t="shared" ref="I1759:I1768" si="1605">I1758</f>
        <v>Line
Professional</v>
      </c>
      <c r="J1759" s="652" t="str">
        <f t="shared" ref="J1759:J1768" si="1606">J1758</f>
        <v>State Plan &amp; EPSDT, Healthy Michigan</v>
      </c>
      <c r="K1759" s="637" t="s">
        <v>1805</v>
      </c>
      <c r="L1759" s="637" t="s">
        <v>1798</v>
      </c>
      <c r="M1759" s="652" t="str">
        <f t="shared" ref="M1759:M1768" si="1607">M1758</f>
        <v>Y4 - SAMHSA approved EBP for Co-occurring disorders
UN - Two patients served
UP - Three patients served
UQ - Four patients served
UR - Five patients served
US - Six or more patients served</v>
      </c>
      <c r="N1759" s="652" t="str">
        <f t="shared" ref="N1759:N1768" si="1608">N1758</f>
        <v>HH - Integrated Mental Health and Substance Abuse</v>
      </c>
    </row>
    <row r="1760" spans="1:15" ht="32.25" customHeight="1">
      <c r="A1760" s="1144" t="str">
        <f t="shared" ref="A1760:A1768" si="1609">A1759</f>
        <v>H2019</v>
      </c>
      <c r="B1760" s="724" t="str">
        <f t="shared" si="1601"/>
        <v>Therapy (mental health) Child &amp; Adult, Individual, Family, Group</v>
      </c>
      <c r="C1760" s="637" t="str">
        <f t="shared" si="1602"/>
        <v>Dialectical Behavior Therapy (DBT)</v>
      </c>
      <c r="D1760" s="652" t="str">
        <f t="shared" si="1603"/>
        <v>15 Minutes</v>
      </c>
      <c r="E1760" s="637" t="str">
        <f t="shared" si="1604"/>
        <v>Mental Health Professional certified in DBT by MDHHS. Skills training (H2019/TT and U modifier) by Mental Health Professional + bachelor’s level staff or Peer Support Specialist.</v>
      </c>
      <c r="F1760" s="515" t="s">
        <v>134</v>
      </c>
      <c r="G1760" s="515" t="s">
        <v>698</v>
      </c>
      <c r="H1760" s="515" t="s">
        <v>625</v>
      </c>
      <c r="I1760" s="652" t="str">
        <f t="shared" si="1605"/>
        <v>Line
Professional</v>
      </c>
      <c r="J1760" s="652" t="str">
        <f t="shared" si="1606"/>
        <v>State Plan &amp; EPSDT, Healthy Michigan</v>
      </c>
      <c r="K1760" s="637" t="s">
        <v>1805</v>
      </c>
      <c r="L1760" s="637" t="s">
        <v>1798</v>
      </c>
      <c r="M1760" s="652" t="str">
        <f t="shared" si="1607"/>
        <v>Y4 - SAMHSA approved EBP for Co-occurring disorders
UN - Two patients served
UP - Three patients served
UQ - Four patients served
UR - Five patients served
US - Six or more patients served</v>
      </c>
      <c r="N1760" s="652" t="str">
        <f t="shared" si="1608"/>
        <v>HH - Integrated Mental Health and Substance Abuse</v>
      </c>
    </row>
    <row r="1761" spans="1:15" ht="38.25" customHeight="1">
      <c r="A1761" s="1144" t="str">
        <f t="shared" si="1609"/>
        <v>H2019</v>
      </c>
      <c r="B1761" s="724" t="str">
        <f t="shared" si="1601"/>
        <v>Therapy (mental health) Child &amp; Adult, Individual, Family, Group</v>
      </c>
      <c r="C1761" s="637" t="str">
        <f t="shared" si="1602"/>
        <v>Dialectical Behavior Therapy (DBT)</v>
      </c>
      <c r="D1761" s="652" t="str">
        <f t="shared" si="1603"/>
        <v>15 Minutes</v>
      </c>
      <c r="E1761" s="637" t="str">
        <f t="shared" si="1604"/>
        <v>Mental Health Professional certified in DBT by MDHHS. Skills training (H2019/TT and U modifier) by Mental Health Professional + bachelor’s level staff or Peer Support Specialist.</v>
      </c>
      <c r="F1761" s="515" t="s">
        <v>586</v>
      </c>
      <c r="G1761" s="515" t="s">
        <v>693</v>
      </c>
      <c r="H1761" s="515" t="s">
        <v>625</v>
      </c>
      <c r="I1761" s="652" t="str">
        <f t="shared" si="1605"/>
        <v>Line
Professional</v>
      </c>
      <c r="J1761" s="652" t="str">
        <f t="shared" si="1606"/>
        <v>State Plan &amp; EPSDT, Healthy Michigan</v>
      </c>
      <c r="K1761" s="637" t="s">
        <v>1805</v>
      </c>
      <c r="L1761" s="637" t="s">
        <v>1798</v>
      </c>
      <c r="M1761" s="652" t="str">
        <f t="shared" si="1607"/>
        <v>Y4 - SAMHSA approved EBP for Co-occurring disorders
UN - Two patients served
UP - Three patients served
UQ - Four patients served
UR - Five patients served
US - Six or more patients served</v>
      </c>
      <c r="N1761" s="652" t="str">
        <f t="shared" si="1608"/>
        <v>HH - Integrated Mental Health and Substance Abuse</v>
      </c>
    </row>
    <row r="1762" spans="1:15" ht="38.25" customHeight="1">
      <c r="A1762" s="1144" t="str">
        <f t="shared" si="1609"/>
        <v>H2019</v>
      </c>
      <c r="B1762" s="724" t="str">
        <f t="shared" si="1601"/>
        <v>Therapy (mental health) Child &amp; Adult, Individual, Family, Group</v>
      </c>
      <c r="C1762" s="637" t="str">
        <f t="shared" si="1602"/>
        <v>Dialectical Behavior Therapy (DBT)</v>
      </c>
      <c r="D1762" s="652" t="str">
        <f t="shared" si="1603"/>
        <v>15 Minutes</v>
      </c>
      <c r="E1762" s="637" t="str">
        <f t="shared" si="1604"/>
        <v>Mental Health Professional certified in DBT by MDHHS. Skills training (H2019/TT and U modifier) by Mental Health Professional + bachelor’s level staff or Peer Support Specialist.</v>
      </c>
      <c r="F1762" s="515" t="s">
        <v>141</v>
      </c>
      <c r="G1762" s="515" t="s">
        <v>697</v>
      </c>
      <c r="H1762" s="515" t="s">
        <v>625</v>
      </c>
      <c r="I1762" s="652" t="str">
        <f t="shared" si="1605"/>
        <v>Line
Professional</v>
      </c>
      <c r="J1762" s="652" t="str">
        <f t="shared" si="1606"/>
        <v>State Plan &amp; EPSDT, Healthy Michigan</v>
      </c>
      <c r="K1762" s="637" t="s">
        <v>1805</v>
      </c>
      <c r="L1762" s="637" t="s">
        <v>1798</v>
      </c>
      <c r="M1762" s="652" t="str">
        <f t="shared" si="1607"/>
        <v>Y4 - SAMHSA approved EBP for Co-occurring disorders
UN - Two patients served
UP - Three patients served
UQ - Four patients served
UR - Five patients served
US - Six or more patients served</v>
      </c>
      <c r="N1762" s="652" t="str">
        <f t="shared" si="1608"/>
        <v>HH - Integrated Mental Health and Substance Abuse</v>
      </c>
    </row>
    <row r="1763" spans="1:15" ht="51" customHeight="1">
      <c r="A1763" s="1144" t="str">
        <f t="shared" si="1609"/>
        <v>H2019</v>
      </c>
      <c r="B1763" s="724" t="str">
        <f t="shared" si="1601"/>
        <v>Therapy (mental health) Child &amp; Adult, Individual, Family, Group</v>
      </c>
      <c r="C1763" s="637" t="str">
        <f t="shared" si="1602"/>
        <v>Dialectical Behavior Therapy (DBT)</v>
      </c>
      <c r="D1763" s="652" t="str">
        <f t="shared" si="1603"/>
        <v>15 Minutes</v>
      </c>
      <c r="E1763" s="637" t="str">
        <f t="shared" si="1604"/>
        <v>Mental Health Professional certified in DBT by MDHHS. Skills training (H2019/TT and U modifier) by Mental Health Professional + bachelor’s level staff or Peer Support Specialist.</v>
      </c>
      <c r="F1763" s="515" t="s">
        <v>143</v>
      </c>
      <c r="G1763" s="515" t="s">
        <v>697</v>
      </c>
      <c r="H1763" s="515" t="s">
        <v>625</v>
      </c>
      <c r="I1763" s="652" t="str">
        <f t="shared" si="1605"/>
        <v>Line
Professional</v>
      </c>
      <c r="J1763" s="652" t="str">
        <f t="shared" si="1606"/>
        <v>State Plan &amp; EPSDT, Healthy Michigan</v>
      </c>
      <c r="K1763" s="637" t="s">
        <v>1805</v>
      </c>
      <c r="L1763" s="637" t="s">
        <v>1798</v>
      </c>
      <c r="M1763" s="652" t="str">
        <f t="shared" si="1607"/>
        <v>Y4 - SAMHSA approved EBP for Co-occurring disorders
UN - Two patients served
UP - Three patients served
UQ - Four patients served
UR - Five patients served
US - Six or more patients served</v>
      </c>
      <c r="N1763" s="652" t="str">
        <f t="shared" si="1608"/>
        <v>HH - Integrated Mental Health and Substance Abuse</v>
      </c>
    </row>
    <row r="1764" spans="1:15" ht="51" customHeight="1">
      <c r="A1764" s="1144" t="str">
        <f t="shared" si="1609"/>
        <v>H2019</v>
      </c>
      <c r="B1764" s="724" t="str">
        <f t="shared" si="1601"/>
        <v>Therapy (mental health) Child &amp; Adult, Individual, Family, Group</v>
      </c>
      <c r="C1764" s="637" t="str">
        <f t="shared" si="1602"/>
        <v>Dialectical Behavior Therapy (DBT)</v>
      </c>
      <c r="D1764" s="652" t="str">
        <f t="shared" si="1603"/>
        <v>15 Minutes</v>
      </c>
      <c r="E1764" s="637" t="str">
        <f t="shared" si="1604"/>
        <v>Mental Health Professional certified in DBT by MDHHS. Skills training (H2019/TT and U modifier) by Mental Health Professional + bachelor’s level staff or Peer Support Specialist.</v>
      </c>
      <c r="F1764" s="515" t="s">
        <v>144</v>
      </c>
      <c r="G1764" s="515" t="s">
        <v>697</v>
      </c>
      <c r="H1764" s="515" t="s">
        <v>625</v>
      </c>
      <c r="I1764" s="652" t="str">
        <f t="shared" si="1605"/>
        <v>Line
Professional</v>
      </c>
      <c r="J1764" s="652" t="str">
        <f t="shared" si="1606"/>
        <v>State Plan &amp; EPSDT, Healthy Michigan</v>
      </c>
      <c r="K1764" s="637" t="s">
        <v>1805</v>
      </c>
      <c r="L1764" s="637" t="s">
        <v>1798</v>
      </c>
      <c r="M1764" s="652" t="str">
        <f t="shared" si="1607"/>
        <v>Y4 - SAMHSA approved EBP for Co-occurring disorders
UN - Two patients served
UP - Three patients served
UQ - Four patients served
UR - Five patients served
US - Six or more patients served</v>
      </c>
      <c r="N1764" s="652" t="str">
        <f t="shared" si="1608"/>
        <v>HH - Integrated Mental Health and Substance Abuse</v>
      </c>
    </row>
    <row r="1765" spans="1:15" ht="38.25" customHeight="1">
      <c r="A1765" s="1144" t="str">
        <f t="shared" si="1609"/>
        <v>H2019</v>
      </c>
      <c r="B1765" s="724" t="str">
        <f t="shared" si="1601"/>
        <v>Therapy (mental health) Child &amp; Adult, Individual, Family, Group</v>
      </c>
      <c r="C1765" s="637" t="str">
        <f t="shared" si="1602"/>
        <v>Dialectical Behavior Therapy (DBT)</v>
      </c>
      <c r="D1765" s="652" t="str">
        <f t="shared" si="1603"/>
        <v>15 Minutes</v>
      </c>
      <c r="E1765" s="637" t="str">
        <f t="shared" si="1604"/>
        <v>Mental Health Professional certified in DBT by MDHHS. Skills training (H2019/TT and U modifier) by Mental Health Professional + bachelor’s level staff or Peer Support Specialist.</v>
      </c>
      <c r="F1765" s="515" t="s">
        <v>134</v>
      </c>
      <c r="G1765" s="515" t="s">
        <v>695</v>
      </c>
      <c r="H1765" s="515" t="s">
        <v>625</v>
      </c>
      <c r="I1765" s="652" t="str">
        <f t="shared" si="1605"/>
        <v>Line
Professional</v>
      </c>
      <c r="J1765" s="652" t="str">
        <f t="shared" si="1606"/>
        <v>State Plan &amp; EPSDT, Healthy Michigan</v>
      </c>
      <c r="K1765" s="637" t="s">
        <v>1805</v>
      </c>
      <c r="L1765" s="637" t="s">
        <v>1798</v>
      </c>
      <c r="M1765" s="652" t="str">
        <f t="shared" si="1607"/>
        <v>Y4 - SAMHSA approved EBP for Co-occurring disorders
UN - Two patients served
UP - Three patients served
UQ - Four patients served
UR - Five patients served
US - Six or more patients served</v>
      </c>
      <c r="N1765" s="652" t="str">
        <f t="shared" si="1608"/>
        <v>HH - Integrated Mental Health and Substance Abuse</v>
      </c>
    </row>
    <row r="1766" spans="1:15" ht="63.75" customHeight="1">
      <c r="A1766" s="1173" t="str">
        <f t="shared" si="1609"/>
        <v>H2019</v>
      </c>
      <c r="B1766" s="724" t="str">
        <f t="shared" si="1601"/>
        <v>Therapy (mental health) Child &amp; Adult, Individual, Family, Group</v>
      </c>
      <c r="C1766" s="637" t="str">
        <f t="shared" si="1602"/>
        <v>Dialectical Behavior Therapy (DBT)</v>
      </c>
      <c r="D1766" s="652" t="str">
        <f t="shared" si="1603"/>
        <v>15 Minutes</v>
      </c>
      <c r="E1766" s="637" t="str">
        <f t="shared" si="1604"/>
        <v>Mental Health Professional certified in DBT by MDHHS. Skills training (H2019/TT and U modifier) by Mental Health Professional + bachelor’s level staff or Peer Support Specialist.</v>
      </c>
      <c r="F1766" s="478" t="s">
        <v>149</v>
      </c>
      <c r="G1766" s="478" t="s">
        <v>703</v>
      </c>
      <c r="H1766" s="478" t="s">
        <v>1825</v>
      </c>
      <c r="I1766" s="652" t="str">
        <f t="shared" si="1605"/>
        <v>Line
Professional</v>
      </c>
      <c r="J1766" s="652" t="str">
        <f t="shared" si="1606"/>
        <v>State Plan &amp; EPSDT, Healthy Michigan</v>
      </c>
      <c r="K1766" s="637" t="s">
        <v>1805</v>
      </c>
      <c r="L1766" s="637" t="s">
        <v>1798</v>
      </c>
      <c r="M1766" s="652" t="str">
        <f t="shared" si="1607"/>
        <v>Y4 - SAMHSA approved EBP for Co-occurring disorders
UN - Two patients served
UP - Three patients served
UQ - Four patients served
UR - Five patients served
US - Six or more patients served</v>
      </c>
      <c r="N1766" s="652" t="str">
        <f t="shared" si="1608"/>
        <v>HH - Integrated Mental Health and Substance Abuse</v>
      </c>
    </row>
    <row r="1767" spans="1:15" ht="63.75" customHeight="1">
      <c r="A1767" s="1173" t="str">
        <f t="shared" si="1609"/>
        <v>H2019</v>
      </c>
      <c r="B1767" s="724" t="str">
        <f t="shared" si="1601"/>
        <v>Therapy (mental health) Child &amp; Adult, Individual, Family, Group</v>
      </c>
      <c r="C1767" s="637" t="str">
        <f t="shared" si="1602"/>
        <v>Dialectical Behavior Therapy (DBT)</v>
      </c>
      <c r="D1767" s="652" t="str">
        <f t="shared" si="1603"/>
        <v>15 Minutes</v>
      </c>
      <c r="E1767" s="637" t="str">
        <f t="shared" si="1604"/>
        <v>Mental Health Professional certified in DBT by MDHHS. Skills training (H2019/TT and U modifier) by Mental Health Professional + bachelor’s level staff or Peer Support Specialist.</v>
      </c>
      <c r="F1767" s="478" t="s">
        <v>665</v>
      </c>
      <c r="G1767" s="478" t="s">
        <v>703</v>
      </c>
      <c r="H1767" s="478" t="s">
        <v>1825</v>
      </c>
      <c r="I1767" s="652" t="str">
        <f t="shared" si="1605"/>
        <v>Line
Professional</v>
      </c>
      <c r="J1767" s="652" t="str">
        <f t="shared" si="1606"/>
        <v>State Plan &amp; EPSDT, Healthy Michigan</v>
      </c>
      <c r="K1767" s="637" t="s">
        <v>1805</v>
      </c>
      <c r="L1767" s="637" t="s">
        <v>1798</v>
      </c>
      <c r="M1767" s="652" t="str">
        <f t="shared" si="1607"/>
        <v>Y4 - SAMHSA approved EBP for Co-occurring disorders
UN - Two patients served
UP - Three patients served
UQ - Four patients served
UR - Five patients served
US - Six or more patients served</v>
      </c>
      <c r="N1767" s="652" t="str">
        <f t="shared" si="1608"/>
        <v>HH - Integrated Mental Health and Substance Abuse</v>
      </c>
    </row>
    <row r="1768" spans="1:15" ht="63.75" customHeight="1">
      <c r="A1768" s="1173" t="str">
        <f t="shared" si="1609"/>
        <v>H2019</v>
      </c>
      <c r="B1768" s="724" t="str">
        <f t="shared" si="1601"/>
        <v>Therapy (mental health) Child &amp; Adult, Individual, Family, Group</v>
      </c>
      <c r="C1768" s="637" t="str">
        <f t="shared" si="1602"/>
        <v>Dialectical Behavior Therapy (DBT)</v>
      </c>
      <c r="D1768" s="652" t="str">
        <f t="shared" si="1603"/>
        <v>15 Minutes</v>
      </c>
      <c r="E1768" s="637" t="str">
        <f t="shared" si="1604"/>
        <v>Mental Health Professional certified in DBT by MDHHS. Skills training (H2019/TT and U modifier) by Mental Health Professional + bachelor’s level staff or Peer Support Specialist.</v>
      </c>
      <c r="F1768" s="478" t="s">
        <v>140</v>
      </c>
      <c r="G1768" s="478" t="s">
        <v>703</v>
      </c>
      <c r="H1768" s="478" t="s">
        <v>1825</v>
      </c>
      <c r="I1768" s="652" t="str">
        <f t="shared" si="1605"/>
        <v>Line
Professional</v>
      </c>
      <c r="J1768" s="652" t="str">
        <f t="shared" si="1606"/>
        <v>State Plan &amp; EPSDT, Healthy Michigan</v>
      </c>
      <c r="K1768" s="637" t="s">
        <v>1805</v>
      </c>
      <c r="L1768" s="637" t="s">
        <v>1798</v>
      </c>
      <c r="M1768" s="652" t="str">
        <f t="shared" si="1607"/>
        <v>Y4 - SAMHSA approved EBP for Co-occurring disorders
UN - Two patients served
UP - Three patients served
UQ - Four patients served
UR - Five patients served
US - Six or more patients served</v>
      </c>
      <c r="N1768" s="652" t="str">
        <f t="shared" si="1608"/>
        <v>HH - Integrated Mental Health and Substance Abuse</v>
      </c>
    </row>
    <row r="1769" spans="1:15" ht="64.5" customHeight="1" thickBot="1">
      <c r="A1769" s="1145" t="str">
        <f>A1765</f>
        <v>H2019</v>
      </c>
      <c r="B1769" s="725" t="str">
        <f>B1765</f>
        <v>Therapy (mental health) Child &amp; Adult, Individual, Family, Group</v>
      </c>
      <c r="C1769" s="637" t="str">
        <f>C1765</f>
        <v>Dialectical Behavior Therapy (DBT)</v>
      </c>
      <c r="D1769" s="652" t="str">
        <f>D1765</f>
        <v>15 Minutes</v>
      </c>
      <c r="E1769" s="637" t="str">
        <f>E1765</f>
        <v>Mental Health Professional certified in DBT by MDHHS. Skills training (H2019/TT and U modifier) by Mental Health Professional + bachelor’s level staff or Peer Support Specialist.</v>
      </c>
      <c r="F1769" s="515" t="s">
        <v>617</v>
      </c>
      <c r="G1769" s="515" t="s">
        <v>696</v>
      </c>
      <c r="H1769" s="515" t="s">
        <v>1825</v>
      </c>
      <c r="I1769" s="652" t="str">
        <f>I1765</f>
        <v>Line
Professional</v>
      </c>
      <c r="J1769" s="652" t="str">
        <f>J1765</f>
        <v>State Plan &amp; EPSDT, Healthy Michigan</v>
      </c>
      <c r="K1769" s="637" t="s">
        <v>1805</v>
      </c>
      <c r="L1769" s="637" t="s">
        <v>1798</v>
      </c>
      <c r="M1769" s="652" t="str">
        <f>M1765</f>
        <v>Y4 - SAMHSA approved EBP for Co-occurring disorders
UN - Two patients served
UP - Three patients served
UQ - Four patients served
UR - Five patients served
US - Six or more patients served</v>
      </c>
      <c r="N1769" s="652" t="str">
        <f>N1765</f>
        <v>HH - Integrated Mental Health and Substance Abuse</v>
      </c>
    </row>
    <row r="1770" spans="1:15" ht="38.25" customHeight="1">
      <c r="A1770" s="721" t="s">
        <v>431</v>
      </c>
      <c r="B1770" s="723" t="s">
        <v>430</v>
      </c>
      <c r="C1770" s="686" t="s">
        <v>2342</v>
      </c>
      <c r="D1770" s="661" t="s">
        <v>3</v>
      </c>
      <c r="E1770" s="650" t="s">
        <v>432</v>
      </c>
      <c r="F1770" s="519" t="s">
        <v>145</v>
      </c>
      <c r="G1770" s="519" t="s">
        <v>701</v>
      </c>
      <c r="H1770" s="519" t="s">
        <v>681</v>
      </c>
      <c r="I1770" s="661" t="s">
        <v>148</v>
      </c>
      <c r="J1770" s="661" t="s">
        <v>782</v>
      </c>
      <c r="K1770" s="650" t="s">
        <v>1805</v>
      </c>
      <c r="L1770" s="686" t="s">
        <v>2105</v>
      </c>
      <c r="M1770" s="681" t="s">
        <v>1474</v>
      </c>
      <c r="N1770" s="681"/>
    </row>
    <row r="1771" spans="1:15" ht="25.5" customHeight="1">
      <c r="A1771" s="696" t="str">
        <f t="shared" ref="A1771:A1777" si="1610">A1770</f>
        <v>H2021</v>
      </c>
      <c r="B1771" s="724" t="str">
        <f t="shared" ref="B1771:B1777" si="1611">B1770</f>
        <v>Wraparound Services</v>
      </c>
      <c r="C1771" s="637" t="str">
        <f t="shared" ref="C1771:C1777" si="1612">C1770</f>
        <v xml:space="preserve">Specialized Wraparound Facilitation
Community-based wraparound services, per diem </v>
      </c>
      <c r="D1771" s="652" t="str">
        <f t="shared" ref="D1771:D1777" si="1613">D1770</f>
        <v>15 Minutes</v>
      </c>
      <c r="E1771" s="637" t="str">
        <f t="shared" ref="E1771:E1777" si="1614">E1770</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71" s="551" t="s">
        <v>577</v>
      </c>
      <c r="G1771" s="551" t="s">
        <v>692</v>
      </c>
      <c r="H1771" s="551" t="s">
        <v>681</v>
      </c>
      <c r="I1771" s="652" t="str">
        <f t="shared" ref="I1771:I1777" si="1615">I1770</f>
        <v>Line
Professional</v>
      </c>
      <c r="J1771" s="652" t="str">
        <f t="shared" ref="J1771:J1777" si="1616">J1770</f>
        <v>EPSDT, Healthy Michigan</v>
      </c>
      <c r="K1771" s="637" t="s">
        <v>1805</v>
      </c>
      <c r="L1771" s="637" t="s">
        <v>1799</v>
      </c>
      <c r="M1771" s="652" t="str">
        <f t="shared" ref="M1771:M1777" si="1617">M1770</f>
        <v xml:space="preserve"> </v>
      </c>
      <c r="N1771" s="652"/>
    </row>
    <row r="1772" spans="1:15" s="28" customFormat="1" ht="51" customHeight="1">
      <c r="A1772" s="696" t="str">
        <f t="shared" si="1610"/>
        <v>H2021</v>
      </c>
      <c r="B1772" s="724" t="str">
        <f t="shared" si="1611"/>
        <v>Wraparound Services</v>
      </c>
      <c r="C1772" s="637" t="str">
        <f t="shared" si="1612"/>
        <v xml:space="preserve">Specialized Wraparound Facilitation
Community-based wraparound services, per diem </v>
      </c>
      <c r="D1772" s="652" t="str">
        <f t="shared" si="1613"/>
        <v>15 Minutes</v>
      </c>
      <c r="E1772" s="637" t="str">
        <f t="shared" si="161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72" s="551" t="s">
        <v>134</v>
      </c>
      <c r="G1772" s="551" t="s">
        <v>698</v>
      </c>
      <c r="H1772" s="551" t="s">
        <v>681</v>
      </c>
      <c r="I1772" s="652" t="str">
        <f t="shared" si="1615"/>
        <v>Line
Professional</v>
      </c>
      <c r="J1772" s="652" t="str">
        <f t="shared" si="1616"/>
        <v>EPSDT, Healthy Michigan</v>
      </c>
      <c r="K1772" s="637" t="s">
        <v>1805</v>
      </c>
      <c r="L1772" s="637" t="s">
        <v>1799</v>
      </c>
      <c r="M1772" s="652" t="str">
        <f t="shared" si="1617"/>
        <v xml:space="preserve"> </v>
      </c>
      <c r="N1772" s="652"/>
      <c r="O1772" s="34"/>
    </row>
    <row r="1773" spans="1:15" s="28" customFormat="1" ht="63.75" customHeight="1">
      <c r="A1773" s="696" t="str">
        <f t="shared" si="1610"/>
        <v>H2021</v>
      </c>
      <c r="B1773" s="724" t="str">
        <f t="shared" si="1611"/>
        <v>Wraparound Services</v>
      </c>
      <c r="C1773" s="637" t="str">
        <f t="shared" si="1612"/>
        <v xml:space="preserve">Specialized Wraparound Facilitation
Community-based wraparound services, per diem </v>
      </c>
      <c r="D1773" s="652" t="str">
        <f t="shared" si="1613"/>
        <v>15 Minutes</v>
      </c>
      <c r="E1773" s="637" t="str">
        <f t="shared" si="161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73" s="285" t="s">
        <v>1959</v>
      </c>
      <c r="G1773" s="551" t="s">
        <v>693</v>
      </c>
      <c r="H1773" s="551" t="s">
        <v>681</v>
      </c>
      <c r="I1773" s="652" t="str">
        <f t="shared" si="1615"/>
        <v>Line
Professional</v>
      </c>
      <c r="J1773" s="652" t="str">
        <f t="shared" si="1616"/>
        <v>EPSDT, Healthy Michigan</v>
      </c>
      <c r="K1773" s="637" t="s">
        <v>1805</v>
      </c>
      <c r="L1773" s="637" t="s">
        <v>1799</v>
      </c>
      <c r="M1773" s="652" t="str">
        <f t="shared" si="1617"/>
        <v xml:space="preserve"> </v>
      </c>
      <c r="N1773" s="652"/>
      <c r="O1773" s="34"/>
    </row>
    <row r="1774" spans="1:15" s="28" customFormat="1" ht="51" customHeight="1">
      <c r="A1774" s="696" t="str">
        <f t="shared" si="1610"/>
        <v>H2021</v>
      </c>
      <c r="B1774" s="724" t="str">
        <f t="shared" si="1611"/>
        <v>Wraparound Services</v>
      </c>
      <c r="C1774" s="637" t="str">
        <f t="shared" si="1612"/>
        <v xml:space="preserve">Specialized Wraparound Facilitation
Community-based wraparound services, per diem </v>
      </c>
      <c r="D1774" s="652" t="str">
        <f t="shared" si="1613"/>
        <v>15 Minutes</v>
      </c>
      <c r="E1774" s="637" t="str">
        <f t="shared" si="161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74" s="285" t="s">
        <v>1960</v>
      </c>
      <c r="G1774" s="551" t="s">
        <v>697</v>
      </c>
      <c r="H1774" s="551" t="s">
        <v>681</v>
      </c>
      <c r="I1774" s="652" t="str">
        <f t="shared" si="1615"/>
        <v>Line
Professional</v>
      </c>
      <c r="J1774" s="652" t="str">
        <f t="shared" si="1616"/>
        <v>EPSDT, Healthy Michigan</v>
      </c>
      <c r="K1774" s="637" t="s">
        <v>1805</v>
      </c>
      <c r="L1774" s="637" t="s">
        <v>1799</v>
      </c>
      <c r="M1774" s="652" t="str">
        <f t="shared" si="1617"/>
        <v xml:space="preserve"> </v>
      </c>
      <c r="N1774" s="652"/>
      <c r="O1774" s="34"/>
    </row>
    <row r="1775" spans="1:15" s="28" customFormat="1" ht="48.75" customHeight="1">
      <c r="A1775" s="696" t="str">
        <f t="shared" si="1610"/>
        <v>H2021</v>
      </c>
      <c r="B1775" s="724" t="str">
        <f t="shared" si="1611"/>
        <v>Wraparound Services</v>
      </c>
      <c r="C1775" s="637" t="str">
        <f t="shared" si="1612"/>
        <v xml:space="preserve">Specialized Wraparound Facilitation
Community-based wraparound services, per diem </v>
      </c>
      <c r="D1775" s="652" t="str">
        <f t="shared" si="1613"/>
        <v>15 Minutes</v>
      </c>
      <c r="E1775" s="637" t="str">
        <f t="shared" si="161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75" s="551" t="s">
        <v>141</v>
      </c>
      <c r="G1775" s="551" t="s">
        <v>697</v>
      </c>
      <c r="H1775" s="551" t="s">
        <v>681</v>
      </c>
      <c r="I1775" s="652" t="str">
        <f t="shared" si="1615"/>
        <v>Line
Professional</v>
      </c>
      <c r="J1775" s="652" t="str">
        <f t="shared" si="1616"/>
        <v>EPSDT, Healthy Michigan</v>
      </c>
      <c r="K1775" s="637" t="s">
        <v>1805</v>
      </c>
      <c r="L1775" s="637" t="s">
        <v>1799</v>
      </c>
      <c r="M1775" s="652" t="str">
        <f t="shared" si="1617"/>
        <v xml:space="preserve"> </v>
      </c>
      <c r="N1775" s="652"/>
      <c r="O1775" s="34"/>
    </row>
    <row r="1776" spans="1:15" s="28" customFormat="1" ht="51" customHeight="1">
      <c r="A1776" s="696" t="str">
        <f t="shared" si="1610"/>
        <v>H2021</v>
      </c>
      <c r="B1776" s="724" t="str">
        <f t="shared" si="1611"/>
        <v>Wraparound Services</v>
      </c>
      <c r="C1776" s="637" t="str">
        <f t="shared" si="1612"/>
        <v xml:space="preserve">Specialized Wraparound Facilitation
Community-based wraparound services, per diem </v>
      </c>
      <c r="D1776" s="652" t="str">
        <f t="shared" si="1613"/>
        <v>15 Minutes</v>
      </c>
      <c r="E1776" s="637" t="str">
        <f t="shared" si="161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76" s="551" t="s">
        <v>143</v>
      </c>
      <c r="G1776" s="551" t="s">
        <v>697</v>
      </c>
      <c r="H1776" s="551" t="s">
        <v>681</v>
      </c>
      <c r="I1776" s="652" t="str">
        <f t="shared" si="1615"/>
        <v>Line
Professional</v>
      </c>
      <c r="J1776" s="652" t="str">
        <f t="shared" si="1616"/>
        <v>EPSDT, Healthy Michigan</v>
      </c>
      <c r="K1776" s="637" t="s">
        <v>1805</v>
      </c>
      <c r="L1776" s="637" t="s">
        <v>1799</v>
      </c>
      <c r="M1776" s="652" t="str">
        <f t="shared" si="1617"/>
        <v xml:space="preserve"> </v>
      </c>
      <c r="N1776" s="652"/>
      <c r="O1776" s="34"/>
    </row>
    <row r="1777" spans="1:15" s="28" customFormat="1" ht="51" customHeight="1">
      <c r="A1777" s="696" t="str">
        <f t="shared" si="1610"/>
        <v>H2021</v>
      </c>
      <c r="B1777" s="724" t="str">
        <f t="shared" si="1611"/>
        <v>Wraparound Services</v>
      </c>
      <c r="C1777" s="637" t="str">
        <f t="shared" si="1612"/>
        <v xml:space="preserve">Specialized Wraparound Facilitation
Community-based wraparound services, per diem </v>
      </c>
      <c r="D1777" s="652" t="str">
        <f t="shared" si="1613"/>
        <v>15 Minutes</v>
      </c>
      <c r="E1777" s="637" t="str">
        <f t="shared" si="161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77" s="551" t="s">
        <v>144</v>
      </c>
      <c r="G1777" s="551" t="s">
        <v>697</v>
      </c>
      <c r="H1777" s="551" t="s">
        <v>681</v>
      </c>
      <c r="I1777" s="652" t="str">
        <f t="shared" si="1615"/>
        <v>Line
Professional</v>
      </c>
      <c r="J1777" s="652" t="str">
        <f t="shared" si="1616"/>
        <v>EPSDT, Healthy Michigan</v>
      </c>
      <c r="K1777" s="637" t="s">
        <v>1805</v>
      </c>
      <c r="L1777" s="637" t="s">
        <v>1799</v>
      </c>
      <c r="M1777" s="652" t="str">
        <f t="shared" si="1617"/>
        <v xml:space="preserve"> </v>
      </c>
      <c r="N1777" s="652"/>
      <c r="O1777" s="34"/>
    </row>
    <row r="1778" spans="1:15" s="28" customFormat="1" ht="38.25" customHeight="1">
      <c r="A1778" s="696" t="str">
        <f t="shared" ref="A1778:E1781" si="1618">A1776</f>
        <v>H2021</v>
      </c>
      <c r="B1778" s="724" t="str">
        <f t="shared" si="1618"/>
        <v>Wraparound Services</v>
      </c>
      <c r="C1778" s="637" t="str">
        <f t="shared" si="1618"/>
        <v xml:space="preserve">Specialized Wraparound Facilitation
Community-based wraparound services, per diem </v>
      </c>
      <c r="D1778" s="652" t="str">
        <f t="shared" si="1618"/>
        <v>15 Minutes</v>
      </c>
      <c r="E1778" s="637" t="str">
        <f t="shared" si="1618"/>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78" s="551" t="s">
        <v>134</v>
      </c>
      <c r="G1778" s="551" t="s">
        <v>695</v>
      </c>
      <c r="H1778" s="551" t="s">
        <v>681</v>
      </c>
      <c r="I1778" s="652" t="str">
        <f t="shared" ref="I1778:J1781" si="1619">I1776</f>
        <v>Line
Professional</v>
      </c>
      <c r="J1778" s="652" t="str">
        <f t="shared" si="1619"/>
        <v>EPSDT, Healthy Michigan</v>
      </c>
      <c r="K1778" s="637" t="s">
        <v>1805</v>
      </c>
      <c r="L1778" s="637" t="s">
        <v>1799</v>
      </c>
      <c r="M1778" s="652" t="str">
        <f>M1776</f>
        <v xml:space="preserve"> </v>
      </c>
      <c r="N1778" s="652"/>
      <c r="O1778" s="34"/>
    </row>
    <row r="1779" spans="1:15" s="28" customFormat="1" ht="42" customHeight="1">
      <c r="A1779" s="696" t="str">
        <f t="shared" si="1618"/>
        <v>H2021</v>
      </c>
      <c r="B1779" s="724" t="str">
        <f t="shared" si="1618"/>
        <v>Wraparound Services</v>
      </c>
      <c r="C1779" s="637" t="str">
        <f t="shared" si="1618"/>
        <v xml:space="preserve">Specialized Wraparound Facilitation
Community-based wraparound services, per diem </v>
      </c>
      <c r="D1779" s="652" t="str">
        <f t="shared" si="1618"/>
        <v>15 Minutes</v>
      </c>
      <c r="E1779" s="637" t="str">
        <f t="shared" si="1618"/>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79" s="478" t="s">
        <v>149</v>
      </c>
      <c r="G1779" s="478" t="s">
        <v>703</v>
      </c>
      <c r="H1779" s="478" t="s">
        <v>681</v>
      </c>
      <c r="I1779" s="652" t="str">
        <f t="shared" si="1619"/>
        <v>Line
Professional</v>
      </c>
      <c r="J1779" s="652" t="str">
        <f t="shared" si="1619"/>
        <v>EPSDT, Healthy Michigan</v>
      </c>
      <c r="K1779" s="637" t="s">
        <v>1805</v>
      </c>
      <c r="L1779" s="637" t="s">
        <v>1799</v>
      </c>
      <c r="M1779" s="652" t="str">
        <f>M1777</f>
        <v xml:space="preserve"> </v>
      </c>
      <c r="N1779" s="652"/>
      <c r="O1779" s="34"/>
    </row>
    <row r="1780" spans="1:15" s="28" customFormat="1" ht="19.5" customHeight="1">
      <c r="A1780" s="696" t="str">
        <f t="shared" si="1618"/>
        <v>H2021</v>
      </c>
      <c r="B1780" s="724" t="str">
        <f t="shared" si="1618"/>
        <v>Wraparound Services</v>
      </c>
      <c r="C1780" s="637" t="str">
        <f t="shared" si="1618"/>
        <v xml:space="preserve">Specialized Wraparound Facilitation
Community-based wraparound services, per diem </v>
      </c>
      <c r="D1780" s="652" t="str">
        <f t="shared" si="1618"/>
        <v>15 Minutes</v>
      </c>
      <c r="E1780" s="637" t="str">
        <f t="shared" si="1618"/>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80" s="478" t="s">
        <v>665</v>
      </c>
      <c r="G1780" s="478" t="s">
        <v>703</v>
      </c>
      <c r="H1780" s="478" t="s">
        <v>681</v>
      </c>
      <c r="I1780" s="652" t="str">
        <f t="shared" si="1619"/>
        <v>Line
Professional</v>
      </c>
      <c r="J1780" s="652" t="str">
        <f t="shared" si="1619"/>
        <v>EPSDT, Healthy Michigan</v>
      </c>
      <c r="K1780" s="637" t="s">
        <v>1805</v>
      </c>
      <c r="L1780" s="637" t="s">
        <v>1799</v>
      </c>
      <c r="M1780" s="652" t="str">
        <f>M1778</f>
        <v xml:space="preserve"> </v>
      </c>
      <c r="N1780" s="652"/>
      <c r="O1780" s="34"/>
    </row>
    <row r="1781" spans="1:15" s="28" customFormat="1" ht="51" customHeight="1">
      <c r="A1781" s="696" t="str">
        <f t="shared" si="1618"/>
        <v>H2021</v>
      </c>
      <c r="B1781" s="724" t="str">
        <f t="shared" si="1618"/>
        <v>Wraparound Services</v>
      </c>
      <c r="C1781" s="637" t="str">
        <f t="shared" si="1618"/>
        <v xml:space="preserve">Specialized Wraparound Facilitation
Community-based wraparound services, per diem </v>
      </c>
      <c r="D1781" s="652" t="str">
        <f t="shared" si="1618"/>
        <v>15 Minutes</v>
      </c>
      <c r="E1781" s="637" t="str">
        <f t="shared" si="1618"/>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81" s="478" t="s">
        <v>140</v>
      </c>
      <c r="G1781" s="478" t="s">
        <v>703</v>
      </c>
      <c r="H1781" s="478" t="s">
        <v>681</v>
      </c>
      <c r="I1781" s="652" t="str">
        <f t="shared" si="1619"/>
        <v>Line
Professional</v>
      </c>
      <c r="J1781" s="652" t="str">
        <f t="shared" si="1619"/>
        <v>EPSDT, Healthy Michigan</v>
      </c>
      <c r="K1781" s="637" t="s">
        <v>1805</v>
      </c>
      <c r="L1781" s="637" t="s">
        <v>1799</v>
      </c>
      <c r="M1781" s="652" t="str">
        <f>M1779</f>
        <v xml:space="preserve"> </v>
      </c>
      <c r="N1781" s="652"/>
      <c r="O1781" s="34"/>
    </row>
    <row r="1782" spans="1:15" s="28" customFormat="1" ht="39" customHeight="1" thickBot="1">
      <c r="A1782" s="722" t="str">
        <f>A1778</f>
        <v>H2021</v>
      </c>
      <c r="B1782" s="725" t="str">
        <f>B1778</f>
        <v>Wraparound Services</v>
      </c>
      <c r="C1782" s="654" t="str">
        <f>C1778</f>
        <v xml:space="preserve">Specialized Wraparound Facilitation
Community-based wraparound services, per diem </v>
      </c>
      <c r="D1782" s="653" t="str">
        <f>D1778</f>
        <v>15 Minutes</v>
      </c>
      <c r="E1782" s="654" t="str">
        <f>E1778</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782" s="534" t="s">
        <v>617</v>
      </c>
      <c r="G1782" s="534" t="s">
        <v>696</v>
      </c>
      <c r="H1782" s="534" t="s">
        <v>681</v>
      </c>
      <c r="I1782" s="653" t="str">
        <f>I1778</f>
        <v>Line
Professional</v>
      </c>
      <c r="J1782" s="653" t="str">
        <f>J1778</f>
        <v>EPSDT, Healthy Michigan</v>
      </c>
      <c r="K1782" s="654" t="s">
        <v>1805</v>
      </c>
      <c r="L1782" s="654" t="s">
        <v>1799</v>
      </c>
      <c r="M1782" s="653" t="str">
        <f>M1778</f>
        <v xml:space="preserve"> </v>
      </c>
      <c r="N1782" s="653"/>
      <c r="O1782" s="34"/>
    </row>
    <row r="1783" spans="1:15" ht="26.45" customHeight="1">
      <c r="A1783" s="791" t="s">
        <v>72</v>
      </c>
      <c r="B1783" s="1174" t="s">
        <v>430</v>
      </c>
      <c r="C1783" s="1175" t="s">
        <v>614</v>
      </c>
      <c r="D1783" s="813" t="s">
        <v>2560</v>
      </c>
      <c r="E1783" s="1175" t="s">
        <v>615</v>
      </c>
      <c r="F1783" s="563" t="s">
        <v>145</v>
      </c>
      <c r="G1783" s="563" t="s">
        <v>701</v>
      </c>
      <c r="H1783" s="564" t="s">
        <v>681</v>
      </c>
      <c r="I1783" s="1176" t="s">
        <v>148</v>
      </c>
      <c r="J1783" s="1177" t="s">
        <v>68</v>
      </c>
      <c r="K1783" s="1178" t="s">
        <v>1806</v>
      </c>
      <c r="L1783" s="1178" t="s">
        <v>1474</v>
      </c>
      <c r="M1783" s="718" t="s">
        <v>1116</v>
      </c>
      <c r="N1783" s="813" t="s">
        <v>2593</v>
      </c>
    </row>
    <row r="1784" spans="1:15" ht="27" customHeight="1">
      <c r="A1784" s="792" t="str">
        <f t="shared" ref="A1784:A1794" si="1620">A1783</f>
        <v>H2022</v>
      </c>
      <c r="B1784" s="1069" t="str">
        <f t="shared" ref="B1784:B1794" si="1621">B1783</f>
        <v>Wraparound Services</v>
      </c>
      <c r="C1784" s="1071" t="str">
        <f t="shared" ref="C1784:C1794" si="1622">C1783</f>
        <v>Comm Wrap-Around SV, Per Diem
Community-based wraparound services, per diem (SEDW only)</v>
      </c>
      <c r="D1784" s="1073" t="str">
        <f t="shared" ref="D1784:D1794" si="1623">D1783</f>
        <v xml:space="preserve">Day
H2022: No limit
</v>
      </c>
      <c r="E1784" s="1071" t="str">
        <f t="shared" ref="E1784:E1794" si="1624">E1783</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84" s="565" t="s">
        <v>577</v>
      </c>
      <c r="G1784" s="565" t="s">
        <v>692</v>
      </c>
      <c r="H1784" s="565" t="s">
        <v>681</v>
      </c>
      <c r="I1784" s="1073" t="str">
        <f t="shared" ref="I1784:I1794" si="1625">I1783</f>
        <v>Line
Professional</v>
      </c>
      <c r="J1784" s="1073" t="str">
        <f t="shared" ref="J1784:J1794" si="1626">J1783</f>
        <v>SEDW</v>
      </c>
      <c r="K1784" s="1071" t="s">
        <v>1806</v>
      </c>
      <c r="L1784" s="1071" t="s">
        <v>1474</v>
      </c>
      <c r="M1784" s="1073" t="str">
        <f t="shared" ref="M1784:M1794" si="1627">M1783</f>
        <v>Y4 - SAMHSA approved EBP for Co-occurring disorders
UN - Two patients served
UP - Three patients served
UQ - Four patients served
UR - Five patients served
US - Six or more patients served</v>
      </c>
      <c r="N1784" s="1073" t="str">
        <f t="shared" ref="N1784:N1794" si="1628">N1783</f>
        <v xml:space="preserve">HH - Integrated Mental Health and Substance Abuse
</v>
      </c>
    </row>
    <row r="1785" spans="1:15" s="39" customFormat="1" ht="39" customHeight="1">
      <c r="A1785" s="792" t="str">
        <f t="shared" si="1620"/>
        <v>H2022</v>
      </c>
      <c r="B1785" s="1069" t="str">
        <f t="shared" si="1621"/>
        <v>Wraparound Services</v>
      </c>
      <c r="C1785" s="1071" t="str">
        <f t="shared" si="1622"/>
        <v>Comm Wrap-Around SV, Per Diem
Community-based wraparound services, per diem (SEDW only)</v>
      </c>
      <c r="D1785" s="1073" t="str">
        <f t="shared" si="1623"/>
        <v xml:space="preserve">Day
H2022: No limit
</v>
      </c>
      <c r="E1785" s="1071" t="str">
        <f t="shared" si="162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85" s="565" t="s">
        <v>134</v>
      </c>
      <c r="G1785" s="565" t="s">
        <v>698</v>
      </c>
      <c r="H1785" s="565" t="s">
        <v>681</v>
      </c>
      <c r="I1785" s="1073" t="str">
        <f t="shared" si="1625"/>
        <v>Line
Professional</v>
      </c>
      <c r="J1785" s="1073" t="str">
        <f t="shared" si="1626"/>
        <v>SEDW</v>
      </c>
      <c r="K1785" s="1071" t="s">
        <v>1806</v>
      </c>
      <c r="L1785" s="1071" t="s">
        <v>1474</v>
      </c>
      <c r="M1785" s="1073" t="str">
        <f t="shared" si="1627"/>
        <v>Y4 - SAMHSA approved EBP for Co-occurring disorders
UN - Two patients served
UP - Three patients served
UQ - Four patients served
UR - Five patients served
US - Six or more patients served</v>
      </c>
      <c r="N1785" s="1073" t="str">
        <f t="shared" si="1628"/>
        <v xml:space="preserve">HH - Integrated Mental Health and Substance Abuse
</v>
      </c>
    </row>
    <row r="1786" spans="1:15" s="38" customFormat="1" ht="46.5" customHeight="1">
      <c r="A1786" s="792" t="str">
        <f t="shared" si="1620"/>
        <v>H2022</v>
      </c>
      <c r="B1786" s="1069" t="str">
        <f t="shared" si="1621"/>
        <v>Wraparound Services</v>
      </c>
      <c r="C1786" s="1071" t="str">
        <f t="shared" si="1622"/>
        <v>Comm Wrap-Around SV, Per Diem
Community-based wraparound services, per diem (SEDW only)</v>
      </c>
      <c r="D1786" s="1073" t="str">
        <f t="shared" si="1623"/>
        <v xml:space="preserve">Day
H2022: No limit
</v>
      </c>
      <c r="E1786" s="1071" t="str">
        <f t="shared" si="162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86" s="602" t="s">
        <v>141</v>
      </c>
      <c r="G1786" s="602" t="s">
        <v>694</v>
      </c>
      <c r="H1786" s="565" t="s">
        <v>681</v>
      </c>
      <c r="I1786" s="1073" t="str">
        <f t="shared" si="1625"/>
        <v>Line
Professional</v>
      </c>
      <c r="J1786" s="1073" t="str">
        <f t="shared" si="1626"/>
        <v>SEDW</v>
      </c>
      <c r="K1786" s="1071" t="s">
        <v>1806</v>
      </c>
      <c r="L1786" s="1071" t="s">
        <v>1474</v>
      </c>
      <c r="M1786" s="1073" t="str">
        <f t="shared" si="1627"/>
        <v>Y4 - SAMHSA approved EBP for Co-occurring disorders
UN - Two patients served
UP - Three patients served
UQ - Four patients served
UR - Five patients served
US - Six or more patients served</v>
      </c>
      <c r="N1786" s="1073" t="str">
        <f t="shared" si="1628"/>
        <v xml:space="preserve">HH - Integrated Mental Health and Substance Abuse
</v>
      </c>
    </row>
    <row r="1787" spans="1:15" s="38" customFormat="1" ht="33" customHeight="1">
      <c r="A1787" s="792" t="str">
        <f t="shared" si="1620"/>
        <v>H2022</v>
      </c>
      <c r="B1787" s="1069" t="str">
        <f t="shared" si="1621"/>
        <v>Wraparound Services</v>
      </c>
      <c r="C1787" s="1071" t="str">
        <f t="shared" si="1622"/>
        <v>Comm Wrap-Around SV, Per Diem
Community-based wraparound services, per diem (SEDW only)</v>
      </c>
      <c r="D1787" s="1073" t="str">
        <f t="shared" si="1623"/>
        <v xml:space="preserve">Day
H2022: No limit
</v>
      </c>
      <c r="E1787" s="1071" t="str">
        <f t="shared" si="162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87" s="602" t="s">
        <v>143</v>
      </c>
      <c r="G1787" s="602" t="s">
        <v>694</v>
      </c>
      <c r="H1787" s="565" t="s">
        <v>681</v>
      </c>
      <c r="I1787" s="1073" t="str">
        <f t="shared" si="1625"/>
        <v>Line
Professional</v>
      </c>
      <c r="J1787" s="1073" t="str">
        <f t="shared" si="1626"/>
        <v>SEDW</v>
      </c>
      <c r="K1787" s="1071" t="s">
        <v>1806</v>
      </c>
      <c r="L1787" s="1071" t="s">
        <v>1474</v>
      </c>
      <c r="M1787" s="1073" t="str">
        <f t="shared" si="1627"/>
        <v>Y4 - SAMHSA approved EBP for Co-occurring disorders
UN - Two patients served
UP - Three patients served
UQ - Four patients served
UR - Five patients served
US - Six or more patients served</v>
      </c>
      <c r="N1787" s="1073" t="str">
        <f t="shared" si="1628"/>
        <v xml:space="preserve">HH - Integrated Mental Health and Substance Abuse
</v>
      </c>
      <c r="O1787" s="34"/>
    </row>
    <row r="1788" spans="1:15" s="38" customFormat="1" ht="33" customHeight="1">
      <c r="A1788" s="792" t="str">
        <f t="shared" si="1620"/>
        <v>H2022</v>
      </c>
      <c r="B1788" s="1069" t="str">
        <f t="shared" si="1621"/>
        <v>Wraparound Services</v>
      </c>
      <c r="C1788" s="1071" t="str">
        <f t="shared" si="1622"/>
        <v>Comm Wrap-Around SV, Per Diem
Community-based wraparound services, per diem (SEDW only)</v>
      </c>
      <c r="D1788" s="1073" t="str">
        <f t="shared" si="1623"/>
        <v xml:space="preserve">Day
H2022: No limit
</v>
      </c>
      <c r="E1788" s="1071" t="str">
        <f t="shared" si="162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88" s="318" t="s">
        <v>144</v>
      </c>
      <c r="G1788" s="602" t="s">
        <v>694</v>
      </c>
      <c r="H1788" s="565" t="s">
        <v>681</v>
      </c>
      <c r="I1788" s="1073" t="str">
        <f t="shared" si="1625"/>
        <v>Line
Professional</v>
      </c>
      <c r="J1788" s="1073" t="str">
        <f t="shared" si="1626"/>
        <v>SEDW</v>
      </c>
      <c r="K1788" s="1071" t="s">
        <v>1806</v>
      </c>
      <c r="L1788" s="1071" t="s">
        <v>1474</v>
      </c>
      <c r="M1788" s="1073" t="str">
        <f t="shared" si="1627"/>
        <v>Y4 - SAMHSA approved EBP for Co-occurring disorders
UN - Two patients served
UP - Three patients served
UQ - Four patients served
UR - Five patients served
US - Six or more patients served</v>
      </c>
      <c r="N1788" s="1073" t="str">
        <f t="shared" si="1628"/>
        <v xml:space="preserve">HH - Integrated Mental Health and Substance Abuse
</v>
      </c>
      <c r="O1788" s="34"/>
    </row>
    <row r="1789" spans="1:15" s="38" customFormat="1" ht="33" customHeight="1">
      <c r="A1789" s="792" t="str">
        <f>A1787</f>
        <v>H2022</v>
      </c>
      <c r="B1789" s="1069" t="str">
        <f>B1787</f>
        <v>Wraparound Services</v>
      </c>
      <c r="C1789" s="1071" t="str">
        <f>C1787</f>
        <v>Comm Wrap-Around SV, Per Diem
Community-based wraparound services, per diem (SEDW only)</v>
      </c>
      <c r="D1789" s="1073" t="str">
        <f>D1787</f>
        <v xml:space="preserve">Day
H2022: No limit
</v>
      </c>
      <c r="E1789" s="1071" t="str">
        <f>E1787</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89" s="288" t="s">
        <v>1959</v>
      </c>
      <c r="G1789" s="565" t="s">
        <v>693</v>
      </c>
      <c r="H1789" s="565" t="s">
        <v>681</v>
      </c>
      <c r="I1789" s="1073" t="str">
        <f>I1787</f>
        <v>Line
Professional</v>
      </c>
      <c r="J1789" s="1073" t="str">
        <f>J1787</f>
        <v>SEDW</v>
      </c>
      <c r="K1789" s="1071" t="s">
        <v>1806</v>
      </c>
      <c r="L1789" s="1071" t="s">
        <v>1474</v>
      </c>
      <c r="M1789" s="1073" t="str">
        <f>M1787</f>
        <v>Y4 - SAMHSA approved EBP for Co-occurring disorders
UN - Two patients served
UP - Three patients served
UQ - Four patients served
UR - Five patients served
US - Six or more patients served</v>
      </c>
      <c r="N1789" s="1073" t="str">
        <f>N1787</f>
        <v xml:space="preserve">HH - Integrated Mental Health and Substance Abuse
</v>
      </c>
      <c r="O1789" s="34"/>
    </row>
    <row r="1790" spans="1:15" s="38" customFormat="1" ht="33" customHeight="1">
      <c r="A1790" s="792" t="str">
        <f t="shared" si="1620"/>
        <v>H2022</v>
      </c>
      <c r="B1790" s="1069" t="str">
        <f t="shared" si="1621"/>
        <v>Wraparound Services</v>
      </c>
      <c r="C1790" s="1071" t="str">
        <f t="shared" si="1622"/>
        <v>Comm Wrap-Around SV, Per Diem
Community-based wraparound services, per diem (SEDW only)</v>
      </c>
      <c r="D1790" s="1073" t="str">
        <f t="shared" si="1623"/>
        <v xml:space="preserve">Day
H2022: No limit
</v>
      </c>
      <c r="E1790" s="1071" t="str">
        <f t="shared" si="162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90" s="288" t="s">
        <v>1960</v>
      </c>
      <c r="G1790" s="565" t="s">
        <v>694</v>
      </c>
      <c r="H1790" s="565" t="s">
        <v>681</v>
      </c>
      <c r="I1790" s="1073" t="str">
        <f t="shared" si="1625"/>
        <v>Line
Professional</v>
      </c>
      <c r="J1790" s="1073" t="str">
        <f t="shared" si="1626"/>
        <v>SEDW</v>
      </c>
      <c r="K1790" s="1071" t="s">
        <v>1806</v>
      </c>
      <c r="L1790" s="1071" t="s">
        <v>1474</v>
      </c>
      <c r="M1790" s="1073" t="str">
        <f t="shared" si="1627"/>
        <v>Y4 - SAMHSA approved EBP for Co-occurring disorders
UN - Two patients served
UP - Three patients served
UQ - Four patients served
UR - Five patients served
US - Six or more patients served</v>
      </c>
      <c r="N1790" s="1073" t="str">
        <f t="shared" si="1628"/>
        <v xml:space="preserve">HH - Integrated Mental Health and Substance Abuse
</v>
      </c>
      <c r="O1790" s="34"/>
    </row>
    <row r="1791" spans="1:15" s="38" customFormat="1" ht="33" customHeight="1">
      <c r="A1791" s="792" t="str">
        <f t="shared" si="1620"/>
        <v>H2022</v>
      </c>
      <c r="B1791" s="1069" t="str">
        <f t="shared" si="1621"/>
        <v>Wraparound Services</v>
      </c>
      <c r="C1791" s="1071" t="str">
        <f t="shared" si="1622"/>
        <v>Comm Wrap-Around SV, Per Diem
Community-based wraparound services, per diem (SEDW only)</v>
      </c>
      <c r="D1791" s="1073" t="str">
        <f t="shared" si="1623"/>
        <v xml:space="preserve">Day
H2022: No limit
</v>
      </c>
      <c r="E1791" s="1071" t="str">
        <f t="shared" si="162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91" s="319" t="s">
        <v>134</v>
      </c>
      <c r="G1791" s="565" t="s">
        <v>695</v>
      </c>
      <c r="H1791" s="565" t="s">
        <v>681</v>
      </c>
      <c r="I1791" s="1073" t="str">
        <f t="shared" si="1625"/>
        <v>Line
Professional</v>
      </c>
      <c r="J1791" s="1073" t="str">
        <f t="shared" si="1626"/>
        <v>SEDW</v>
      </c>
      <c r="K1791" s="1071" t="s">
        <v>1806</v>
      </c>
      <c r="L1791" s="1071" t="s">
        <v>1474</v>
      </c>
      <c r="M1791" s="1073" t="str">
        <f t="shared" si="1627"/>
        <v>Y4 - SAMHSA approved EBP for Co-occurring disorders
UN - Two patients served
UP - Three patients served
UQ - Four patients served
UR - Five patients served
US - Six or more patients served</v>
      </c>
      <c r="N1791" s="1073" t="str">
        <f t="shared" si="1628"/>
        <v xml:space="preserve">HH - Integrated Mental Health and Substance Abuse
</v>
      </c>
      <c r="O1791" s="34"/>
    </row>
    <row r="1792" spans="1:15" s="38" customFormat="1" ht="33" customHeight="1">
      <c r="A1792" s="792" t="str">
        <f t="shared" si="1620"/>
        <v>H2022</v>
      </c>
      <c r="B1792" s="1069" t="str">
        <f t="shared" si="1621"/>
        <v>Wraparound Services</v>
      </c>
      <c r="C1792" s="1071" t="str">
        <f t="shared" si="1622"/>
        <v>Comm Wrap-Around SV, Per Diem
Community-based wraparound services, per diem (SEDW only)</v>
      </c>
      <c r="D1792" s="1073" t="str">
        <f t="shared" si="1623"/>
        <v xml:space="preserve">Day
H2022: No limit
</v>
      </c>
      <c r="E1792" s="1071" t="str">
        <f t="shared" si="162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92" s="489" t="s">
        <v>149</v>
      </c>
      <c r="G1792" s="567" t="s">
        <v>703</v>
      </c>
      <c r="H1792" s="489" t="s">
        <v>681</v>
      </c>
      <c r="I1792" s="1073" t="str">
        <f t="shared" si="1625"/>
        <v>Line
Professional</v>
      </c>
      <c r="J1792" s="1073" t="str">
        <f t="shared" si="1626"/>
        <v>SEDW</v>
      </c>
      <c r="K1792" s="1071" t="s">
        <v>1806</v>
      </c>
      <c r="L1792" s="1071" t="s">
        <v>1474</v>
      </c>
      <c r="M1792" s="1073" t="str">
        <f t="shared" si="1627"/>
        <v>Y4 - SAMHSA approved EBP for Co-occurring disorders
UN - Two patients served
UP - Three patients served
UQ - Four patients served
UR - Five patients served
US - Six or more patients served</v>
      </c>
      <c r="N1792" s="1073" t="str">
        <f t="shared" si="1628"/>
        <v xml:space="preserve">HH - Integrated Mental Health and Substance Abuse
</v>
      </c>
      <c r="O1792" s="34"/>
    </row>
    <row r="1793" spans="1:15" s="38" customFormat="1" ht="33" customHeight="1">
      <c r="A1793" s="792" t="str">
        <f t="shared" si="1620"/>
        <v>H2022</v>
      </c>
      <c r="B1793" s="1069" t="str">
        <f t="shared" si="1621"/>
        <v>Wraparound Services</v>
      </c>
      <c r="C1793" s="1071" t="str">
        <f t="shared" si="1622"/>
        <v>Comm Wrap-Around SV, Per Diem
Community-based wraparound services, per diem (SEDW only)</v>
      </c>
      <c r="D1793" s="1073" t="str">
        <f t="shared" si="1623"/>
        <v xml:space="preserve">Day
H2022: No limit
</v>
      </c>
      <c r="E1793" s="1071" t="str">
        <f t="shared" si="162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93" s="489" t="s">
        <v>665</v>
      </c>
      <c r="G1793" s="567" t="s">
        <v>703</v>
      </c>
      <c r="H1793" s="489" t="s">
        <v>681</v>
      </c>
      <c r="I1793" s="1073" t="str">
        <f t="shared" si="1625"/>
        <v>Line
Professional</v>
      </c>
      <c r="J1793" s="1073" t="str">
        <f t="shared" si="1626"/>
        <v>SEDW</v>
      </c>
      <c r="K1793" s="1071" t="s">
        <v>1806</v>
      </c>
      <c r="L1793" s="1071" t="s">
        <v>1474</v>
      </c>
      <c r="M1793" s="1073" t="str">
        <f t="shared" si="1627"/>
        <v>Y4 - SAMHSA approved EBP for Co-occurring disorders
UN - Two patients served
UP - Three patients served
UQ - Four patients served
UR - Five patients served
US - Six or more patients served</v>
      </c>
      <c r="N1793" s="1073" t="str">
        <f t="shared" si="1628"/>
        <v xml:space="preserve">HH - Integrated Mental Health and Substance Abuse
</v>
      </c>
      <c r="O1793" s="34"/>
    </row>
    <row r="1794" spans="1:15" s="38" customFormat="1" ht="33" customHeight="1">
      <c r="A1794" s="792" t="str">
        <f t="shared" si="1620"/>
        <v>H2022</v>
      </c>
      <c r="B1794" s="1069" t="str">
        <f t="shared" si="1621"/>
        <v>Wraparound Services</v>
      </c>
      <c r="C1794" s="1071" t="str">
        <f t="shared" si="1622"/>
        <v>Comm Wrap-Around SV, Per Diem
Community-based wraparound services, per diem (SEDW only)</v>
      </c>
      <c r="D1794" s="1073" t="str">
        <f t="shared" si="1623"/>
        <v xml:space="preserve">Day
H2022: No limit
</v>
      </c>
      <c r="E1794" s="1071" t="str">
        <f t="shared" si="162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94" s="489" t="s">
        <v>140</v>
      </c>
      <c r="G1794" s="567" t="s">
        <v>703</v>
      </c>
      <c r="H1794" s="489" t="s">
        <v>681</v>
      </c>
      <c r="I1794" s="1073" t="str">
        <f t="shared" si="1625"/>
        <v>Line
Professional</v>
      </c>
      <c r="J1794" s="1073" t="str">
        <f t="shared" si="1626"/>
        <v>SEDW</v>
      </c>
      <c r="K1794" s="1071" t="s">
        <v>1806</v>
      </c>
      <c r="L1794" s="1071" t="s">
        <v>1474</v>
      </c>
      <c r="M1794" s="1073" t="str">
        <f t="shared" si="1627"/>
        <v>Y4 - SAMHSA approved EBP for Co-occurring disorders
UN - Two patients served
UP - Three patients served
UQ - Four patients served
UR - Five patients served
US - Six or more patients served</v>
      </c>
      <c r="N1794" s="1073" t="str">
        <f t="shared" si="1628"/>
        <v xml:space="preserve">HH - Integrated Mental Health and Substance Abuse
</v>
      </c>
      <c r="O1794" s="34"/>
    </row>
    <row r="1795" spans="1:15" s="38" customFormat="1" ht="42.75" customHeight="1" thickBot="1">
      <c r="A1795" s="793" t="str">
        <f>A1791</f>
        <v>H2022</v>
      </c>
      <c r="B1795" s="1070" t="str">
        <f>B1791</f>
        <v>Wraparound Services</v>
      </c>
      <c r="C1795" s="1072" t="str">
        <f>C1791</f>
        <v>Comm Wrap-Around SV, Per Diem
Community-based wraparound services, per diem (SEDW only)</v>
      </c>
      <c r="D1795" s="1074" t="str">
        <f>D1791</f>
        <v xml:space="preserve">Day
H2022: No limit
</v>
      </c>
      <c r="E1795" s="1072" t="str">
        <f>E1791</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795" s="588" t="s">
        <v>617</v>
      </c>
      <c r="G1795" s="588" t="s">
        <v>696</v>
      </c>
      <c r="H1795" s="588" t="s">
        <v>681</v>
      </c>
      <c r="I1795" s="1074" t="str">
        <f>I1791</f>
        <v>Line
Professional</v>
      </c>
      <c r="J1795" s="1074" t="str">
        <f>J1791</f>
        <v>SEDW</v>
      </c>
      <c r="K1795" s="1072" t="s">
        <v>1806</v>
      </c>
      <c r="L1795" s="1072" t="s">
        <v>1474</v>
      </c>
      <c r="M1795" s="1074" t="str">
        <f>M1791</f>
        <v>Y4 - SAMHSA approved EBP for Co-occurring disorders
UN - Two patients served
UP - Three patients served
UQ - Four patients served
UR - Five patients served
US - Six or more patients served</v>
      </c>
      <c r="N1795" s="1074" t="str">
        <f>N1791</f>
        <v xml:space="preserve">HH - Integrated Mental Health and Substance Abuse
</v>
      </c>
      <c r="O1795" s="34"/>
    </row>
    <row r="1796" spans="1:15" s="38" customFormat="1" ht="106.5" customHeight="1">
      <c r="A1796" s="721" t="s">
        <v>408</v>
      </c>
      <c r="B1796" s="723" t="s">
        <v>407</v>
      </c>
      <c r="C1796" s="650" t="s">
        <v>409</v>
      </c>
      <c r="D1796" s="661" t="s">
        <v>3</v>
      </c>
      <c r="E1796" s="636" t="s">
        <v>410</v>
      </c>
      <c r="F1796" s="514" t="s">
        <v>2088</v>
      </c>
      <c r="G1796" s="519" t="s">
        <v>700</v>
      </c>
      <c r="H1796" s="519" t="s">
        <v>783</v>
      </c>
      <c r="I1796" s="661" t="s">
        <v>148</v>
      </c>
      <c r="J1796" s="661" t="s">
        <v>470</v>
      </c>
      <c r="K1796" s="1054" t="s">
        <v>1805</v>
      </c>
      <c r="L1796" s="686" t="s">
        <v>2328</v>
      </c>
      <c r="M1796" s="651" t="s">
        <v>2047</v>
      </c>
      <c r="N1796" s="651" t="s">
        <v>2593</v>
      </c>
      <c r="O1796" s="34"/>
    </row>
    <row r="1797" spans="1:15" s="38" customFormat="1" ht="124.5" customHeight="1" thickBot="1">
      <c r="A1797" s="722" t="str">
        <f>A1796</f>
        <v>H2023</v>
      </c>
      <c r="B1797" s="725" t="str">
        <f>B1796</f>
        <v>Supported Employment Services</v>
      </c>
      <c r="C1797" s="654" t="str">
        <f>C1796</f>
        <v>Supported employment</v>
      </c>
      <c r="D1797" s="653" t="str">
        <f>D1796</f>
        <v>15 Minutes</v>
      </c>
      <c r="E1797" s="638" t="str">
        <f>E1796</f>
        <v>Services/activities identified in the IPOS. Qualifications of providers depends upon the service.
Transportation: DSP</v>
      </c>
      <c r="F1797" s="573" t="s">
        <v>2089</v>
      </c>
      <c r="G1797" s="573" t="s">
        <v>2539</v>
      </c>
      <c r="H1797" s="517" t="s">
        <v>783</v>
      </c>
      <c r="I1797" s="653" t="str">
        <f>I1796</f>
        <v>Line
Professional</v>
      </c>
      <c r="J1797" s="653" t="str">
        <f>J1796</f>
        <v>Healthy Michigan, Habilitation Supports Waiver, EPSDT, 1115/(i)SPA</v>
      </c>
      <c r="K1797" s="654" t="s">
        <v>1805</v>
      </c>
      <c r="L1797" s="654" t="s">
        <v>1474</v>
      </c>
      <c r="M1797" s="653" t="str">
        <f>M1796</f>
        <v>Y4 - SAMHSA approved EBP for Co-occurring disorders
Y5 - Individual placement support/EBP
UN - Two patients served
UP - Three patients served
UQ - Four patients served
UR - Five patients served
US - Six patients served</v>
      </c>
      <c r="N1797" s="653" t="str">
        <f>N1796</f>
        <v xml:space="preserve">HH - Integrated Mental Health and Substance Abuse
</v>
      </c>
      <c r="O1797" s="34"/>
    </row>
    <row r="1798" spans="1:15" s="38" customFormat="1" ht="33" customHeight="1">
      <c r="A1798" s="721" t="s">
        <v>362</v>
      </c>
      <c r="B1798" s="723" t="s">
        <v>357</v>
      </c>
      <c r="C1798" s="650" t="s">
        <v>539</v>
      </c>
      <c r="D1798" s="661" t="s">
        <v>3</v>
      </c>
      <c r="E1798" s="650" t="s">
        <v>363</v>
      </c>
      <c r="F1798" s="519" t="s">
        <v>145</v>
      </c>
      <c r="G1798" s="519" t="s">
        <v>701</v>
      </c>
      <c r="H1798" s="519" t="s">
        <v>768</v>
      </c>
      <c r="I1798" s="661" t="s">
        <v>148</v>
      </c>
      <c r="J1798" s="661" t="s">
        <v>541</v>
      </c>
      <c r="K1798" s="650" t="s">
        <v>1805</v>
      </c>
      <c r="L1798" s="650" t="s">
        <v>1786</v>
      </c>
      <c r="M1798" s="1179" t="s">
        <v>1215</v>
      </c>
      <c r="N1798" s="651" t="s">
        <v>2592</v>
      </c>
      <c r="O1798" s="34"/>
    </row>
    <row r="1799" spans="1:15" s="38" customFormat="1" ht="33" customHeight="1">
      <c r="A1799" s="696" t="str">
        <f t="shared" ref="A1799:A1804" si="1629">A1798</f>
        <v>H2027</v>
      </c>
      <c r="B1799" s="724" t="str">
        <f t="shared" ref="B1799:B1805" si="1630">B1798</f>
        <v>Prevention Services - Direct Model</v>
      </c>
      <c r="C1799" s="637" t="str">
        <f t="shared" ref="C1799:C1805" si="1631">C1798</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799" s="652" t="str">
        <f t="shared" ref="D1799:D1805" si="1632">D1798</f>
        <v>15 Minutes</v>
      </c>
      <c r="E1799" s="637" t="str">
        <f t="shared" ref="E1799:E1805" si="1633">E1798</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799" s="551" t="s">
        <v>577</v>
      </c>
      <c r="G1799" s="551" t="s">
        <v>692</v>
      </c>
      <c r="H1799" s="515" t="s">
        <v>768</v>
      </c>
      <c r="I1799" s="652" t="str">
        <f t="shared" ref="I1799:I1805" si="1634">I1798</f>
        <v>Line
Professional</v>
      </c>
      <c r="J1799" s="652" t="str">
        <f t="shared" ref="J1799:J1805" si="1635">J1798</f>
        <v>Healthy Michigan, EPSDT</v>
      </c>
      <c r="K1799" s="637" t="s">
        <v>1805</v>
      </c>
      <c r="L1799" s="637" t="s">
        <v>1786</v>
      </c>
      <c r="M1799" s="652" t="str">
        <f t="shared" ref="M1799:M1805" si="1636">M1798</f>
        <v>Y4 - SAMHSA approved EBP for Co-occurring disorders</v>
      </c>
      <c r="N1799" s="652" t="str">
        <f t="shared" ref="N1799:N1805" si="1637">N1798</f>
        <v xml:space="preserve">HH - Integrated Mental Health and Substance Abuse
</v>
      </c>
      <c r="O1799" s="34"/>
    </row>
    <row r="1800" spans="1:15" s="38" customFormat="1" ht="33" customHeight="1">
      <c r="A1800" s="696" t="str">
        <f t="shared" si="1629"/>
        <v>H2027</v>
      </c>
      <c r="B1800" s="724" t="str">
        <f t="shared" si="1630"/>
        <v>Prevention Services - Direct Model</v>
      </c>
      <c r="C1800" s="637" t="str">
        <f t="shared" si="163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0" s="652" t="str">
        <f t="shared" si="1632"/>
        <v>15 Minutes</v>
      </c>
      <c r="E1800" s="637" t="str">
        <f t="shared" si="163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0" s="551" t="s">
        <v>134</v>
      </c>
      <c r="G1800" s="551" t="s">
        <v>698</v>
      </c>
      <c r="H1800" s="515" t="s">
        <v>768</v>
      </c>
      <c r="I1800" s="652" t="str">
        <f t="shared" si="1634"/>
        <v>Line
Professional</v>
      </c>
      <c r="J1800" s="652" t="str">
        <f t="shared" si="1635"/>
        <v>Healthy Michigan, EPSDT</v>
      </c>
      <c r="K1800" s="637" t="s">
        <v>1805</v>
      </c>
      <c r="L1800" s="637" t="s">
        <v>1786</v>
      </c>
      <c r="M1800" s="652" t="str">
        <f t="shared" si="1636"/>
        <v>Y4 - SAMHSA approved EBP for Co-occurring disorders</v>
      </c>
      <c r="N1800" s="652" t="str">
        <f t="shared" si="1637"/>
        <v xml:space="preserve">HH - Integrated Mental Health and Substance Abuse
</v>
      </c>
      <c r="O1800" s="34"/>
    </row>
    <row r="1801" spans="1:15" s="38" customFormat="1" ht="33" customHeight="1">
      <c r="A1801" s="696" t="str">
        <f>A1800</f>
        <v>H2027</v>
      </c>
      <c r="B1801" s="724" t="str">
        <f t="shared" si="1630"/>
        <v>Prevention Services - Direct Model</v>
      </c>
      <c r="C1801" s="637" t="str">
        <f t="shared" si="163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1" s="652" t="str">
        <f t="shared" si="1632"/>
        <v>15 Minutes</v>
      </c>
      <c r="E1801" s="637" t="str">
        <f t="shared" si="163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1" s="551" t="s">
        <v>141</v>
      </c>
      <c r="G1801" s="551" t="s">
        <v>697</v>
      </c>
      <c r="H1801" s="515" t="s">
        <v>768</v>
      </c>
      <c r="I1801" s="652" t="str">
        <f t="shared" si="1634"/>
        <v>Line
Professional</v>
      </c>
      <c r="J1801" s="652" t="str">
        <f t="shared" si="1635"/>
        <v>Healthy Michigan, EPSDT</v>
      </c>
      <c r="K1801" s="637" t="s">
        <v>1805</v>
      </c>
      <c r="L1801" s="637" t="s">
        <v>1786</v>
      </c>
      <c r="M1801" s="652" t="str">
        <f t="shared" si="1636"/>
        <v>Y4 - SAMHSA approved EBP for Co-occurring disorders</v>
      </c>
      <c r="N1801" s="652" t="str">
        <f t="shared" si="1637"/>
        <v xml:space="preserve">HH - Integrated Mental Health and Substance Abuse
</v>
      </c>
      <c r="O1801" s="34"/>
    </row>
    <row r="1802" spans="1:15" s="38" customFormat="1" ht="41.25" customHeight="1">
      <c r="A1802" s="696" t="str">
        <f t="shared" si="1629"/>
        <v>H2027</v>
      </c>
      <c r="B1802" s="724" t="str">
        <f t="shared" si="1630"/>
        <v>Prevention Services - Direct Model</v>
      </c>
      <c r="C1802" s="637" t="str">
        <f t="shared" si="163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2" s="652" t="str">
        <f t="shared" si="1632"/>
        <v>15 Minutes</v>
      </c>
      <c r="E1802" s="637" t="str">
        <f t="shared" si="163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2" s="551" t="s">
        <v>143</v>
      </c>
      <c r="G1802" s="551" t="s">
        <v>697</v>
      </c>
      <c r="H1802" s="515" t="s">
        <v>768</v>
      </c>
      <c r="I1802" s="652" t="str">
        <f t="shared" si="1634"/>
        <v>Line
Professional</v>
      </c>
      <c r="J1802" s="652" t="str">
        <f t="shared" si="1635"/>
        <v>Healthy Michigan, EPSDT</v>
      </c>
      <c r="K1802" s="637" t="s">
        <v>1805</v>
      </c>
      <c r="L1802" s="637" t="s">
        <v>1786</v>
      </c>
      <c r="M1802" s="652" t="str">
        <f t="shared" si="1636"/>
        <v>Y4 - SAMHSA approved EBP for Co-occurring disorders</v>
      </c>
      <c r="N1802" s="652" t="str">
        <f t="shared" si="1637"/>
        <v xml:space="preserve">HH - Integrated Mental Health and Substance Abuse
</v>
      </c>
      <c r="O1802" s="34"/>
    </row>
    <row r="1803" spans="1:15" s="38" customFormat="1" ht="33" customHeight="1">
      <c r="A1803" s="696" t="str">
        <f t="shared" si="1629"/>
        <v>H2027</v>
      </c>
      <c r="B1803" s="724" t="str">
        <f t="shared" si="1630"/>
        <v>Prevention Services - Direct Model</v>
      </c>
      <c r="C1803" s="637" t="str">
        <f t="shared" si="163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3" s="652" t="str">
        <f t="shared" si="1632"/>
        <v>15 Minutes</v>
      </c>
      <c r="E1803" s="637" t="str">
        <f t="shared" si="163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3" s="551" t="s">
        <v>144</v>
      </c>
      <c r="G1803" s="551" t="s">
        <v>697</v>
      </c>
      <c r="H1803" s="515" t="s">
        <v>768</v>
      </c>
      <c r="I1803" s="652" t="str">
        <f t="shared" si="1634"/>
        <v>Line
Professional</v>
      </c>
      <c r="J1803" s="652" t="str">
        <f t="shared" si="1635"/>
        <v>Healthy Michigan, EPSDT</v>
      </c>
      <c r="K1803" s="637" t="s">
        <v>1805</v>
      </c>
      <c r="L1803" s="637" t="s">
        <v>1786</v>
      </c>
      <c r="M1803" s="652" t="str">
        <f t="shared" si="1636"/>
        <v>Y4 - SAMHSA approved EBP for Co-occurring disorders</v>
      </c>
      <c r="N1803" s="652" t="str">
        <f t="shared" si="1637"/>
        <v xml:space="preserve">HH - Integrated Mental Health and Substance Abuse
</v>
      </c>
      <c r="O1803" s="34"/>
    </row>
    <row r="1804" spans="1:15" s="38" customFormat="1" ht="33" customHeight="1">
      <c r="A1804" s="696" t="str">
        <f t="shared" si="1629"/>
        <v>H2027</v>
      </c>
      <c r="B1804" s="724" t="str">
        <f t="shared" si="1630"/>
        <v>Prevention Services - Direct Model</v>
      </c>
      <c r="C1804" s="637" t="str">
        <f t="shared" si="163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4" s="652" t="str">
        <f t="shared" si="1632"/>
        <v>15 Minutes</v>
      </c>
      <c r="E1804" s="637" t="str">
        <f t="shared" si="163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4" s="551" t="s">
        <v>134</v>
      </c>
      <c r="G1804" s="551" t="s">
        <v>695</v>
      </c>
      <c r="H1804" s="515" t="s">
        <v>768</v>
      </c>
      <c r="I1804" s="652" t="str">
        <f t="shared" si="1634"/>
        <v>Line
Professional</v>
      </c>
      <c r="J1804" s="652" t="str">
        <f t="shared" si="1635"/>
        <v>Healthy Michigan, EPSDT</v>
      </c>
      <c r="K1804" s="637" t="s">
        <v>1805</v>
      </c>
      <c r="L1804" s="637" t="s">
        <v>1786</v>
      </c>
      <c r="M1804" s="652" t="str">
        <f t="shared" si="1636"/>
        <v>Y4 - SAMHSA approved EBP for Co-occurring disorders</v>
      </c>
      <c r="N1804" s="652" t="str">
        <f t="shared" si="1637"/>
        <v xml:space="preserve">HH - Integrated Mental Health and Substance Abuse
</v>
      </c>
      <c r="O1804" s="34"/>
    </row>
    <row r="1805" spans="1:15" s="38" customFormat="1" ht="48.75" customHeight="1" thickBot="1">
      <c r="A1805" s="722" t="str">
        <f>A1804</f>
        <v>H2027</v>
      </c>
      <c r="B1805" s="725" t="str">
        <f t="shared" si="1630"/>
        <v>Prevention Services - Direct Model</v>
      </c>
      <c r="C1805" s="654" t="str">
        <f t="shared" si="163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5" s="653" t="str">
        <f t="shared" si="1632"/>
        <v>15 Minutes</v>
      </c>
      <c r="E1805" s="654" t="str">
        <f t="shared" si="163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5" s="517" t="s">
        <v>617</v>
      </c>
      <c r="G1805" s="517" t="s">
        <v>696</v>
      </c>
      <c r="H1805" s="517" t="s">
        <v>768</v>
      </c>
      <c r="I1805" s="653" t="str">
        <f t="shared" si="1634"/>
        <v>Line
Professional</v>
      </c>
      <c r="J1805" s="653" t="str">
        <f t="shared" si="1635"/>
        <v>Healthy Michigan, EPSDT</v>
      </c>
      <c r="K1805" s="654" t="s">
        <v>1805</v>
      </c>
      <c r="L1805" s="654" t="s">
        <v>1786</v>
      </c>
      <c r="M1805" s="653" t="str">
        <f t="shared" si="1636"/>
        <v>Y4 - SAMHSA approved EBP for Co-occurring disorders</v>
      </c>
      <c r="N1805" s="653" t="str">
        <f t="shared" si="1637"/>
        <v xml:space="preserve">HH - Integrated Mental Health and Substance Abuse
</v>
      </c>
      <c r="O1805" s="34"/>
    </row>
    <row r="1806" spans="1:15" ht="69.599999999999994" customHeight="1">
      <c r="A1806" s="862" t="s">
        <v>362</v>
      </c>
      <c r="B1806" s="919" t="s">
        <v>387</v>
      </c>
      <c r="C1806" s="674" t="s">
        <v>1024</v>
      </c>
      <c r="D1806" s="860" t="s">
        <v>646</v>
      </c>
      <c r="E1806" s="861" t="s">
        <v>2519</v>
      </c>
      <c r="F1806" s="538" t="s">
        <v>132</v>
      </c>
      <c r="G1806" s="538" t="s">
        <v>691</v>
      </c>
      <c r="H1806" s="240" t="s">
        <v>768</v>
      </c>
      <c r="I1806" s="1180" t="s">
        <v>148</v>
      </c>
      <c r="J1806" s="860" t="s">
        <v>557</v>
      </c>
      <c r="K1806" s="674" t="s">
        <v>1805</v>
      </c>
      <c r="L1806" s="861" t="s">
        <v>2499</v>
      </c>
      <c r="M1806" s="1105" t="s">
        <v>1215</v>
      </c>
      <c r="N1806" s="691" t="s">
        <v>2591</v>
      </c>
    </row>
    <row r="1807" spans="1:15" ht="69.599999999999994" customHeight="1">
      <c r="A1807" s="863" t="str">
        <f t="shared" ref="A1807:A1823" si="1638">A1806</f>
        <v>H2027</v>
      </c>
      <c r="B1807" s="920" t="str">
        <f t="shared" ref="B1807:B1823" si="1639">B1806</f>
        <v>Substance Abuse: Outpatient Care</v>
      </c>
      <c r="C1807" s="675" t="str">
        <f t="shared" ref="C1807:C1823" si="1640">C1806</f>
        <v>H2027: Didactics</v>
      </c>
      <c r="D1807" s="692" t="str">
        <f t="shared" ref="D1807:D1823" si="1641">D1806</f>
        <v>H2027 = 15 min</v>
      </c>
      <c r="E1807" s="675" t="str">
        <f t="shared" ref="E1807:E1823" si="1642">E1806</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07" s="524" t="s">
        <v>577</v>
      </c>
      <c r="G1807" s="524" t="s">
        <v>692</v>
      </c>
      <c r="H1807" s="538" t="s">
        <v>768</v>
      </c>
      <c r="I1807" s="1166" t="str">
        <f>I1806</f>
        <v>Line
Professional</v>
      </c>
      <c r="J1807" s="692" t="str">
        <f t="shared" ref="J1807:J1823" si="1643">J1806</f>
        <v>1115 Demonstration Waiver, Healthy Michigan, Block Grant, PA2</v>
      </c>
      <c r="K1807" s="675" t="s">
        <v>1805</v>
      </c>
      <c r="L1807" s="675" t="s">
        <v>1781</v>
      </c>
      <c r="M1807" s="692" t="str">
        <f t="shared" ref="M1807:M1823" si="1644">M1806</f>
        <v>Y4 - SAMHSA approved EBP for Co-occurring disorders</v>
      </c>
      <c r="N1807" s="692" t="str">
        <f t="shared" ref="N1807:N1823" si="1645">N1806</f>
        <v xml:space="preserve">SFY 22 - HF for SUD is removed
HD - Pregnant/Parenting Women's Program
HH - Integrated Mental Health and Substance Abuse
</v>
      </c>
    </row>
    <row r="1808" spans="1:15" ht="69.599999999999994" customHeight="1">
      <c r="A1808" s="863" t="str">
        <f t="shared" si="1638"/>
        <v>H2027</v>
      </c>
      <c r="B1808" s="920" t="str">
        <f t="shared" si="1639"/>
        <v>Substance Abuse: Outpatient Care</v>
      </c>
      <c r="C1808" s="675" t="str">
        <f t="shared" si="1640"/>
        <v>H2027: Didactics</v>
      </c>
      <c r="D1808" s="692" t="str">
        <f t="shared" si="1641"/>
        <v>H2027 = 15 min</v>
      </c>
      <c r="E1808"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08" s="524" t="s">
        <v>134</v>
      </c>
      <c r="G1808" s="524" t="s">
        <v>698</v>
      </c>
      <c r="H1808" s="524" t="s">
        <v>768</v>
      </c>
      <c r="I1808" s="1166" t="str">
        <f t="shared" ref="I1808:I1823" si="1646">I1807</f>
        <v>Line
Professional</v>
      </c>
      <c r="J1808" s="692" t="str">
        <f t="shared" si="1643"/>
        <v>1115 Demonstration Waiver, Healthy Michigan, Block Grant, PA2</v>
      </c>
      <c r="K1808" s="675" t="s">
        <v>1805</v>
      </c>
      <c r="L1808" s="675" t="s">
        <v>1781</v>
      </c>
      <c r="M1808" s="692" t="str">
        <f t="shared" si="1644"/>
        <v>Y4 - SAMHSA approved EBP for Co-occurring disorders</v>
      </c>
      <c r="N1808" s="692" t="str">
        <f t="shared" si="1645"/>
        <v xml:space="preserve">SFY 22 - HF for SUD is removed
HD - Pregnant/Parenting Women's Program
HH - Integrated Mental Health and Substance Abuse
</v>
      </c>
    </row>
    <row r="1809" spans="1:15" ht="69.599999999999994" customHeight="1">
      <c r="A1809" s="863" t="str">
        <f t="shared" si="1638"/>
        <v>H2027</v>
      </c>
      <c r="B1809" s="920" t="str">
        <f t="shared" si="1639"/>
        <v>Substance Abuse: Outpatient Care</v>
      </c>
      <c r="C1809" s="675" t="str">
        <f t="shared" si="1640"/>
        <v>H2027: Didactics</v>
      </c>
      <c r="D1809" s="692" t="str">
        <f t="shared" si="1641"/>
        <v>H2027 = 15 min</v>
      </c>
      <c r="E1809"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09" s="524" t="s">
        <v>585</v>
      </c>
      <c r="G1809" s="524" t="s">
        <v>700</v>
      </c>
      <c r="H1809" s="524" t="s">
        <v>768</v>
      </c>
      <c r="I1809" s="1166" t="str">
        <f t="shared" si="1646"/>
        <v>Line
Professional</v>
      </c>
      <c r="J1809" s="692" t="str">
        <f t="shared" si="1643"/>
        <v>1115 Demonstration Waiver, Healthy Michigan, Block Grant, PA2</v>
      </c>
      <c r="K1809" s="675" t="s">
        <v>1805</v>
      </c>
      <c r="L1809" s="675" t="s">
        <v>1781</v>
      </c>
      <c r="M1809" s="692" t="str">
        <f t="shared" si="1644"/>
        <v>Y4 - SAMHSA approved EBP for Co-occurring disorders</v>
      </c>
      <c r="N1809" s="692" t="str">
        <f t="shared" si="1645"/>
        <v xml:space="preserve">SFY 22 - HF for SUD is removed
HD - Pregnant/Parenting Women's Program
HH - Integrated Mental Health and Substance Abuse
</v>
      </c>
    </row>
    <row r="1810" spans="1:15" ht="36.75" customHeight="1">
      <c r="A1810" s="863" t="str">
        <f t="shared" si="1638"/>
        <v>H2027</v>
      </c>
      <c r="B1810" s="920" t="str">
        <f t="shared" si="1639"/>
        <v>Substance Abuse: Outpatient Care</v>
      </c>
      <c r="C1810" s="675" t="str">
        <f t="shared" si="1640"/>
        <v>H2027: Didactics</v>
      </c>
      <c r="D1810" s="692" t="str">
        <f t="shared" si="1641"/>
        <v>H2027 = 15 min</v>
      </c>
      <c r="E1810"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0" s="524" t="s">
        <v>731</v>
      </c>
      <c r="G1810" s="524" t="s">
        <v>700</v>
      </c>
      <c r="H1810" s="524" t="s">
        <v>768</v>
      </c>
      <c r="I1810" s="1166" t="str">
        <f t="shared" si="1646"/>
        <v>Line
Professional</v>
      </c>
      <c r="J1810" s="692" t="str">
        <f t="shared" si="1643"/>
        <v>1115 Demonstration Waiver, Healthy Michigan, Block Grant, PA2</v>
      </c>
      <c r="K1810" s="675" t="s">
        <v>1805</v>
      </c>
      <c r="L1810" s="675" t="s">
        <v>1781</v>
      </c>
      <c r="M1810" s="692" t="str">
        <f t="shared" si="1644"/>
        <v>Y4 - SAMHSA approved EBP for Co-occurring disorders</v>
      </c>
      <c r="N1810" s="692" t="str">
        <f t="shared" si="1645"/>
        <v xml:space="preserve">SFY 22 - HF for SUD is removed
HD - Pregnant/Parenting Women's Program
HH - Integrated Mental Health and Substance Abuse
</v>
      </c>
    </row>
    <row r="1811" spans="1:15" ht="29.25" customHeight="1">
      <c r="A1811" s="863" t="str">
        <f t="shared" si="1638"/>
        <v>H2027</v>
      </c>
      <c r="B1811" s="920" t="str">
        <f t="shared" si="1639"/>
        <v>Substance Abuse: Outpatient Care</v>
      </c>
      <c r="C1811" s="675" t="str">
        <f t="shared" si="1640"/>
        <v>H2027: Didactics</v>
      </c>
      <c r="D1811" s="692" t="str">
        <f t="shared" si="1641"/>
        <v>H2027 = 15 min</v>
      </c>
      <c r="E1811"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1" s="524" t="s">
        <v>720</v>
      </c>
      <c r="G1811" s="524" t="s">
        <v>693</v>
      </c>
      <c r="H1811" s="524" t="s">
        <v>768</v>
      </c>
      <c r="I1811" s="1166" t="str">
        <f t="shared" si="1646"/>
        <v>Line
Professional</v>
      </c>
      <c r="J1811" s="692" t="str">
        <f t="shared" si="1643"/>
        <v>1115 Demonstration Waiver, Healthy Michigan, Block Grant, PA2</v>
      </c>
      <c r="K1811" s="675" t="s">
        <v>1805</v>
      </c>
      <c r="L1811" s="675" t="s">
        <v>1781</v>
      </c>
      <c r="M1811" s="692" t="str">
        <f t="shared" si="1644"/>
        <v>Y4 - SAMHSA approved EBP for Co-occurring disorders</v>
      </c>
      <c r="N1811" s="692" t="str">
        <f t="shared" si="1645"/>
        <v xml:space="preserve">SFY 22 - HF for SUD is removed
HD - Pregnant/Parenting Women's Program
HH - Integrated Mental Health and Substance Abuse
</v>
      </c>
    </row>
    <row r="1812" spans="1:15" ht="36.75" customHeight="1">
      <c r="A1812" s="863" t="str">
        <f t="shared" si="1638"/>
        <v>H2027</v>
      </c>
      <c r="B1812" s="920" t="str">
        <f t="shared" si="1639"/>
        <v>Substance Abuse: Outpatient Care</v>
      </c>
      <c r="C1812" s="675" t="str">
        <f t="shared" si="1640"/>
        <v>H2027: Didactics</v>
      </c>
      <c r="D1812" s="692" t="str">
        <f t="shared" si="1641"/>
        <v>H2027 = 15 min</v>
      </c>
      <c r="E1812"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2" s="524" t="s">
        <v>587</v>
      </c>
      <c r="G1812" s="524" t="s">
        <v>693</v>
      </c>
      <c r="H1812" s="524" t="s">
        <v>768</v>
      </c>
      <c r="I1812" s="1166" t="str">
        <f t="shared" si="1646"/>
        <v>Line
Professional</v>
      </c>
      <c r="J1812" s="692" t="str">
        <f t="shared" si="1643"/>
        <v>1115 Demonstration Waiver, Healthy Michigan, Block Grant, PA2</v>
      </c>
      <c r="K1812" s="675" t="s">
        <v>1805</v>
      </c>
      <c r="L1812" s="675" t="s">
        <v>1781</v>
      </c>
      <c r="M1812" s="692" t="str">
        <f t="shared" si="1644"/>
        <v>Y4 - SAMHSA approved EBP for Co-occurring disorders</v>
      </c>
      <c r="N1812" s="692" t="str">
        <f t="shared" si="1645"/>
        <v xml:space="preserve">SFY 22 - HF for SUD is removed
HD - Pregnant/Parenting Women's Program
HH - Integrated Mental Health and Substance Abuse
</v>
      </c>
    </row>
    <row r="1813" spans="1:15" ht="38.25" customHeight="1">
      <c r="A1813" s="863" t="str">
        <f t="shared" si="1638"/>
        <v>H2027</v>
      </c>
      <c r="B1813" s="920" t="str">
        <f t="shared" si="1639"/>
        <v>Substance Abuse: Outpatient Care</v>
      </c>
      <c r="C1813" s="675" t="str">
        <f t="shared" si="1640"/>
        <v>H2027: Didactics</v>
      </c>
      <c r="D1813" s="692" t="str">
        <f t="shared" si="1641"/>
        <v>H2027 = 15 min</v>
      </c>
      <c r="E1813"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3" s="524" t="s">
        <v>732</v>
      </c>
      <c r="G1813" s="524" t="s">
        <v>694</v>
      </c>
      <c r="H1813" s="524" t="s">
        <v>768</v>
      </c>
      <c r="I1813" s="1166" t="str">
        <f t="shared" si="1646"/>
        <v>Line
Professional</v>
      </c>
      <c r="J1813" s="692" t="str">
        <f t="shared" si="1643"/>
        <v>1115 Demonstration Waiver, Healthy Michigan, Block Grant, PA2</v>
      </c>
      <c r="K1813" s="675" t="s">
        <v>1805</v>
      </c>
      <c r="L1813" s="675" t="s">
        <v>1781</v>
      </c>
      <c r="M1813" s="692" t="str">
        <f t="shared" si="1644"/>
        <v>Y4 - SAMHSA approved EBP for Co-occurring disorders</v>
      </c>
      <c r="N1813" s="692" t="str">
        <f t="shared" si="1645"/>
        <v xml:space="preserve">SFY 22 - HF for SUD is removed
HD - Pregnant/Parenting Women's Program
HH - Integrated Mental Health and Substance Abuse
</v>
      </c>
    </row>
    <row r="1814" spans="1:15" ht="38.25" customHeight="1">
      <c r="A1814" s="863" t="str">
        <f t="shared" si="1638"/>
        <v>H2027</v>
      </c>
      <c r="B1814" s="920" t="str">
        <f t="shared" si="1639"/>
        <v>Substance Abuse: Outpatient Care</v>
      </c>
      <c r="C1814" s="675" t="str">
        <f t="shared" si="1640"/>
        <v>H2027: Didactics</v>
      </c>
      <c r="D1814" s="692" t="str">
        <f t="shared" si="1641"/>
        <v>H2027 = 15 min</v>
      </c>
      <c r="E1814"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4" s="524" t="s">
        <v>143</v>
      </c>
      <c r="G1814" s="524" t="s">
        <v>694</v>
      </c>
      <c r="H1814" s="524" t="s">
        <v>768</v>
      </c>
      <c r="I1814" s="1166" t="str">
        <f t="shared" si="1646"/>
        <v>Line
Professional</v>
      </c>
      <c r="J1814" s="692" t="str">
        <f t="shared" si="1643"/>
        <v>1115 Demonstration Waiver, Healthy Michigan, Block Grant, PA2</v>
      </c>
      <c r="K1814" s="675" t="s">
        <v>1805</v>
      </c>
      <c r="L1814" s="675" t="s">
        <v>1781</v>
      </c>
      <c r="M1814" s="692" t="str">
        <f t="shared" si="1644"/>
        <v>Y4 - SAMHSA approved EBP for Co-occurring disorders</v>
      </c>
      <c r="N1814" s="692" t="str">
        <f t="shared" si="1645"/>
        <v xml:space="preserve">SFY 22 - HF for SUD is removed
HD - Pregnant/Parenting Women's Program
HH - Integrated Mental Health and Substance Abuse
</v>
      </c>
    </row>
    <row r="1815" spans="1:15" ht="30.75" customHeight="1">
      <c r="A1815" s="863" t="str">
        <f t="shared" si="1638"/>
        <v>H2027</v>
      </c>
      <c r="B1815" s="920" t="str">
        <f t="shared" si="1639"/>
        <v>Substance Abuse: Outpatient Care</v>
      </c>
      <c r="C1815" s="675" t="str">
        <f t="shared" si="1640"/>
        <v>H2027: Didactics</v>
      </c>
      <c r="D1815" s="692" t="str">
        <f t="shared" si="1641"/>
        <v>H2027 = 15 min</v>
      </c>
      <c r="E1815"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5" s="524" t="s">
        <v>144</v>
      </c>
      <c r="G1815" s="524" t="s">
        <v>694</v>
      </c>
      <c r="H1815" s="524" t="s">
        <v>768</v>
      </c>
      <c r="I1815" s="1166" t="str">
        <f t="shared" si="1646"/>
        <v>Line
Professional</v>
      </c>
      <c r="J1815" s="692" t="str">
        <f t="shared" si="1643"/>
        <v>1115 Demonstration Waiver, Healthy Michigan, Block Grant, PA2</v>
      </c>
      <c r="K1815" s="675" t="s">
        <v>1805</v>
      </c>
      <c r="L1815" s="675" t="s">
        <v>1781</v>
      </c>
      <c r="M1815" s="692" t="str">
        <f t="shared" si="1644"/>
        <v>Y4 - SAMHSA approved EBP for Co-occurring disorders</v>
      </c>
      <c r="N1815" s="692" t="str">
        <f t="shared" si="1645"/>
        <v xml:space="preserve">SFY 22 - HF for SUD is removed
HD - Pregnant/Parenting Women's Program
HH - Integrated Mental Health and Substance Abuse
</v>
      </c>
    </row>
    <row r="1816" spans="1:15" ht="49.5" customHeight="1">
      <c r="A1816" s="863" t="str">
        <f t="shared" si="1638"/>
        <v>H2027</v>
      </c>
      <c r="B1816" s="920" t="str">
        <f t="shared" si="1639"/>
        <v>Substance Abuse: Outpatient Care</v>
      </c>
      <c r="C1816" s="675" t="str">
        <f t="shared" si="1640"/>
        <v>H2027: Didactics</v>
      </c>
      <c r="D1816" s="692" t="str">
        <f t="shared" si="1641"/>
        <v>H2027 = 15 min</v>
      </c>
      <c r="E1816"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6" s="524" t="s">
        <v>141</v>
      </c>
      <c r="G1816" s="524" t="s">
        <v>694</v>
      </c>
      <c r="H1816" s="524" t="s">
        <v>768</v>
      </c>
      <c r="I1816" s="1166" t="str">
        <f t="shared" si="1646"/>
        <v>Line
Professional</v>
      </c>
      <c r="J1816" s="692" t="str">
        <f t="shared" si="1643"/>
        <v>1115 Demonstration Waiver, Healthy Michigan, Block Grant, PA2</v>
      </c>
      <c r="K1816" s="675" t="s">
        <v>1805</v>
      </c>
      <c r="L1816" s="675" t="s">
        <v>1781</v>
      </c>
      <c r="M1816" s="692" t="str">
        <f t="shared" si="1644"/>
        <v>Y4 - SAMHSA approved EBP for Co-occurring disorders</v>
      </c>
      <c r="N1816" s="692" t="str">
        <f t="shared" si="1645"/>
        <v xml:space="preserve">SFY 22 - HF for SUD is removed
HD - Pregnant/Parenting Women's Program
HH - Integrated Mental Health and Substance Abuse
</v>
      </c>
    </row>
    <row r="1817" spans="1:15" ht="62.25" customHeight="1">
      <c r="A1817" s="863" t="str">
        <f t="shared" si="1638"/>
        <v>H2027</v>
      </c>
      <c r="B1817" s="920" t="str">
        <f t="shared" si="1639"/>
        <v>Substance Abuse: Outpatient Care</v>
      </c>
      <c r="C1817" s="675" t="str">
        <f t="shared" si="1640"/>
        <v>H2027: Didactics</v>
      </c>
      <c r="D1817" s="692" t="str">
        <f t="shared" si="1641"/>
        <v>H2027 = 15 min</v>
      </c>
      <c r="E1817"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7" s="524" t="s">
        <v>597</v>
      </c>
      <c r="G1817" s="524" t="s">
        <v>694</v>
      </c>
      <c r="H1817" s="524" t="s">
        <v>768</v>
      </c>
      <c r="I1817" s="1166" t="str">
        <f t="shared" si="1646"/>
        <v>Line
Professional</v>
      </c>
      <c r="J1817" s="692" t="str">
        <f t="shared" si="1643"/>
        <v>1115 Demonstration Waiver, Healthy Michigan, Block Grant, PA2</v>
      </c>
      <c r="K1817" s="675" t="s">
        <v>1805</v>
      </c>
      <c r="L1817" s="675" t="s">
        <v>1781</v>
      </c>
      <c r="M1817" s="692" t="str">
        <f t="shared" si="1644"/>
        <v>Y4 - SAMHSA approved EBP for Co-occurring disorders</v>
      </c>
      <c r="N1817" s="692" t="str">
        <f t="shared" si="1645"/>
        <v xml:space="preserve">SFY 22 - HF for SUD is removed
HD - Pregnant/Parenting Women's Program
HH - Integrated Mental Health and Substance Abuse
</v>
      </c>
    </row>
    <row r="1818" spans="1:15" ht="50.25" customHeight="1">
      <c r="A1818" s="863" t="str">
        <f t="shared" si="1638"/>
        <v>H2027</v>
      </c>
      <c r="B1818" s="920" t="str">
        <f t="shared" si="1639"/>
        <v>Substance Abuse: Outpatient Care</v>
      </c>
      <c r="C1818" s="675" t="str">
        <f t="shared" si="1640"/>
        <v>H2027: Didactics</v>
      </c>
      <c r="D1818" s="692" t="str">
        <f t="shared" si="1641"/>
        <v>H2027 = 15 min</v>
      </c>
      <c r="E1818"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8" s="524" t="s">
        <v>134</v>
      </c>
      <c r="G1818" s="524" t="s">
        <v>695</v>
      </c>
      <c r="H1818" s="524" t="s">
        <v>768</v>
      </c>
      <c r="I1818" s="1166" t="str">
        <f t="shared" si="1646"/>
        <v>Line
Professional</v>
      </c>
      <c r="J1818" s="692" t="str">
        <f t="shared" si="1643"/>
        <v>1115 Demonstration Waiver, Healthy Michigan, Block Grant, PA2</v>
      </c>
      <c r="K1818" s="675" t="s">
        <v>1805</v>
      </c>
      <c r="L1818" s="675" t="s">
        <v>1781</v>
      </c>
      <c r="M1818" s="692" t="str">
        <f t="shared" si="1644"/>
        <v>Y4 - SAMHSA approved EBP for Co-occurring disorders</v>
      </c>
      <c r="N1818" s="692" t="str">
        <f t="shared" si="1645"/>
        <v xml:space="preserve">SFY 22 - HF for SUD is removed
HD - Pregnant/Parenting Women's Program
HH - Integrated Mental Health and Substance Abuse
</v>
      </c>
    </row>
    <row r="1819" spans="1:15" ht="53.25" customHeight="1">
      <c r="A1819" s="863" t="str">
        <f t="shared" si="1638"/>
        <v>H2027</v>
      </c>
      <c r="B1819" s="920" t="str">
        <f t="shared" si="1639"/>
        <v>Substance Abuse: Outpatient Care</v>
      </c>
      <c r="C1819" s="675" t="str">
        <f t="shared" si="1640"/>
        <v>H2027: Didactics</v>
      </c>
      <c r="D1819" s="692" t="str">
        <f t="shared" si="1641"/>
        <v>H2027 = 15 min</v>
      </c>
      <c r="E1819"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9" s="524" t="s">
        <v>138</v>
      </c>
      <c r="G1819" s="524" t="s">
        <v>703</v>
      </c>
      <c r="H1819" s="524" t="s">
        <v>768</v>
      </c>
      <c r="I1819" s="1166" t="str">
        <f t="shared" si="1646"/>
        <v>Line
Professional</v>
      </c>
      <c r="J1819" s="692" t="str">
        <f t="shared" si="1643"/>
        <v>1115 Demonstration Waiver, Healthy Michigan, Block Grant, PA2</v>
      </c>
      <c r="K1819" s="675" t="s">
        <v>1805</v>
      </c>
      <c r="L1819" s="675" t="s">
        <v>1781</v>
      </c>
      <c r="M1819" s="692" t="str">
        <f t="shared" si="1644"/>
        <v>Y4 - SAMHSA approved EBP for Co-occurring disorders</v>
      </c>
      <c r="N1819" s="692" t="str">
        <f t="shared" si="1645"/>
        <v xml:space="preserve">SFY 22 - HF for SUD is removed
HD - Pregnant/Parenting Women's Program
HH - Integrated Mental Health and Substance Abuse
</v>
      </c>
    </row>
    <row r="1820" spans="1:15" s="151" customFormat="1" ht="63.75" customHeight="1">
      <c r="A1820" s="863" t="str">
        <f t="shared" si="1638"/>
        <v>H2027</v>
      </c>
      <c r="B1820" s="920" t="str">
        <f t="shared" si="1639"/>
        <v>Substance Abuse: Outpatient Care</v>
      </c>
      <c r="C1820" s="675" t="str">
        <f t="shared" si="1640"/>
        <v>H2027: Didactics</v>
      </c>
      <c r="D1820" s="692" t="str">
        <f t="shared" si="1641"/>
        <v>H2027 = 15 min</v>
      </c>
      <c r="E1820"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0" s="524" t="s">
        <v>149</v>
      </c>
      <c r="G1820" s="524" t="s">
        <v>703</v>
      </c>
      <c r="H1820" s="524" t="s">
        <v>768</v>
      </c>
      <c r="I1820" s="1166" t="str">
        <f t="shared" si="1646"/>
        <v>Line
Professional</v>
      </c>
      <c r="J1820" s="692" t="str">
        <f t="shared" si="1643"/>
        <v>1115 Demonstration Waiver, Healthy Michigan, Block Grant, PA2</v>
      </c>
      <c r="K1820" s="675" t="s">
        <v>1805</v>
      </c>
      <c r="L1820" s="675" t="s">
        <v>1781</v>
      </c>
      <c r="M1820" s="692" t="str">
        <f t="shared" si="1644"/>
        <v>Y4 - SAMHSA approved EBP for Co-occurring disorders</v>
      </c>
      <c r="N1820" s="692" t="str">
        <f t="shared" si="1645"/>
        <v xml:space="preserve">SFY 22 - HF for SUD is removed
HD - Pregnant/Parenting Women's Program
HH - Integrated Mental Health and Substance Abuse
</v>
      </c>
      <c r="O1820" s="34"/>
    </row>
    <row r="1821" spans="1:15" s="39" customFormat="1" ht="63.75" customHeight="1">
      <c r="A1821" s="863" t="str">
        <f t="shared" si="1638"/>
        <v>H2027</v>
      </c>
      <c r="B1821" s="920" t="str">
        <f t="shared" si="1639"/>
        <v>Substance Abuse: Outpatient Care</v>
      </c>
      <c r="C1821" s="675" t="str">
        <f t="shared" si="1640"/>
        <v>H2027: Didactics</v>
      </c>
      <c r="D1821" s="692" t="str">
        <f t="shared" si="1641"/>
        <v>H2027 = 15 min</v>
      </c>
      <c r="E1821"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1" s="524" t="s">
        <v>140</v>
      </c>
      <c r="G1821" s="524" t="s">
        <v>703</v>
      </c>
      <c r="H1821" s="524" t="s">
        <v>768</v>
      </c>
      <c r="I1821" s="1166" t="str">
        <f t="shared" si="1646"/>
        <v>Line
Professional</v>
      </c>
      <c r="J1821" s="692" t="str">
        <f t="shared" si="1643"/>
        <v>1115 Demonstration Waiver, Healthy Michigan, Block Grant, PA2</v>
      </c>
      <c r="K1821" s="675" t="s">
        <v>1805</v>
      </c>
      <c r="L1821" s="675" t="s">
        <v>1781</v>
      </c>
      <c r="M1821" s="692" t="str">
        <f t="shared" si="1644"/>
        <v>Y4 - SAMHSA approved EBP for Co-occurring disorders</v>
      </c>
      <c r="N1821" s="692" t="str">
        <f t="shared" si="1645"/>
        <v xml:space="preserve">SFY 22 - HF for SUD is removed
HD - Pregnant/Parenting Women's Program
HH - Integrated Mental Health and Substance Abuse
</v>
      </c>
      <c r="O1821" s="34"/>
    </row>
    <row r="1822" spans="1:15" s="39" customFormat="1" ht="63.75" customHeight="1">
      <c r="A1822" s="863" t="str">
        <f t="shared" si="1638"/>
        <v>H2027</v>
      </c>
      <c r="B1822" s="920" t="str">
        <f t="shared" si="1639"/>
        <v>Substance Abuse: Outpatient Care</v>
      </c>
      <c r="C1822" s="675" t="str">
        <f t="shared" si="1640"/>
        <v>H2027: Didactics</v>
      </c>
      <c r="D1822" s="692" t="str">
        <f t="shared" si="1641"/>
        <v>H2027 = 15 min</v>
      </c>
      <c r="E1822" s="675"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2" s="524" t="s">
        <v>617</v>
      </c>
      <c r="G1822" s="524" t="s">
        <v>696</v>
      </c>
      <c r="H1822" s="524" t="s">
        <v>768</v>
      </c>
      <c r="I1822" s="1166" t="str">
        <f t="shared" si="1646"/>
        <v>Line
Professional</v>
      </c>
      <c r="J1822" s="692" t="str">
        <f t="shared" si="1643"/>
        <v>1115 Demonstration Waiver, Healthy Michigan, Block Grant, PA2</v>
      </c>
      <c r="K1822" s="675" t="s">
        <v>1805</v>
      </c>
      <c r="L1822" s="675" t="s">
        <v>1781</v>
      </c>
      <c r="M1822" s="692" t="str">
        <f t="shared" si="1644"/>
        <v>Y4 - SAMHSA approved EBP for Co-occurring disorders</v>
      </c>
      <c r="N1822" s="692" t="str">
        <f t="shared" si="1645"/>
        <v xml:space="preserve">SFY 22 - HF for SUD is removed
HD - Pregnant/Parenting Women's Program
HH - Integrated Mental Health and Substance Abuse
</v>
      </c>
      <c r="O1822" s="34"/>
    </row>
    <row r="1823" spans="1:15" s="39" customFormat="1" ht="64.5" customHeight="1" thickBot="1">
      <c r="A1823" s="864" t="str">
        <f t="shared" si="1638"/>
        <v>H2027</v>
      </c>
      <c r="B1823" s="921" t="str">
        <f t="shared" si="1639"/>
        <v>Substance Abuse: Outpatient Care</v>
      </c>
      <c r="C1823" s="676" t="str">
        <f t="shared" si="1640"/>
        <v>H2027: Didactics</v>
      </c>
      <c r="D1823" s="693" t="str">
        <f t="shared" si="1641"/>
        <v>H2027 = 15 min</v>
      </c>
      <c r="E1823" s="676" t="str">
        <f t="shared" si="164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3" s="525" t="s">
        <v>730</v>
      </c>
      <c r="G1823" s="525" t="s">
        <v>699</v>
      </c>
      <c r="H1823" s="525" t="s">
        <v>768</v>
      </c>
      <c r="I1823" s="1167" t="str">
        <f t="shared" si="1646"/>
        <v>Line
Professional</v>
      </c>
      <c r="J1823" s="693" t="str">
        <f t="shared" si="1643"/>
        <v>1115 Demonstration Waiver, Healthy Michigan, Block Grant, PA2</v>
      </c>
      <c r="K1823" s="676" t="s">
        <v>1805</v>
      </c>
      <c r="L1823" s="676" t="s">
        <v>1781</v>
      </c>
      <c r="M1823" s="693" t="str">
        <f t="shared" si="1644"/>
        <v>Y4 - SAMHSA approved EBP for Co-occurring disorders</v>
      </c>
      <c r="N1823" s="693" t="str">
        <f t="shared" si="1645"/>
        <v xml:space="preserve">SFY 22 - HF for SUD is removed
HD - Pregnant/Parenting Women's Program
HH - Integrated Mental Health and Substance Abuse
</v>
      </c>
      <c r="O1823" s="34"/>
    </row>
    <row r="1824" spans="1:15" s="38" customFormat="1" ht="184.5" customHeight="1" thickBot="1">
      <c r="A1824" s="315" t="s">
        <v>279</v>
      </c>
      <c r="B1824" s="31" t="s">
        <v>278</v>
      </c>
      <c r="C1824" s="32" t="s">
        <v>443</v>
      </c>
      <c r="D1824" s="442" t="s">
        <v>3</v>
      </c>
      <c r="E1824" s="345" t="s">
        <v>2411</v>
      </c>
      <c r="F1824" s="32" t="s">
        <v>281</v>
      </c>
      <c r="G1824" s="32"/>
      <c r="H1824" s="32" t="s">
        <v>784</v>
      </c>
      <c r="I1824" s="442" t="s">
        <v>148</v>
      </c>
      <c r="J1824" s="442" t="s">
        <v>128</v>
      </c>
      <c r="K1824" s="32" t="s">
        <v>1805</v>
      </c>
      <c r="L1824" s="220" t="s">
        <v>1807</v>
      </c>
      <c r="M1824" s="442" t="s">
        <v>1215</v>
      </c>
      <c r="N1824" s="448" t="s">
        <v>2592</v>
      </c>
      <c r="O1824" s="34"/>
    </row>
    <row r="1825" spans="1:15" s="39" customFormat="1" ht="42" customHeight="1">
      <c r="A1825" s="696" t="s">
        <v>320</v>
      </c>
      <c r="B1825" s="724" t="s">
        <v>319</v>
      </c>
      <c r="C1825" s="637" t="s">
        <v>505</v>
      </c>
      <c r="D1825" s="652" t="s">
        <v>502</v>
      </c>
      <c r="E1825" s="637" t="s">
        <v>321</v>
      </c>
      <c r="F1825" s="551" t="s">
        <v>132</v>
      </c>
      <c r="G1825" s="551" t="s">
        <v>701</v>
      </c>
      <c r="H1825" s="551" t="s">
        <v>662</v>
      </c>
      <c r="I1825" s="652" t="s">
        <v>148</v>
      </c>
      <c r="J1825" s="652" t="s">
        <v>129</v>
      </c>
      <c r="K1825" s="637" t="s">
        <v>1806</v>
      </c>
      <c r="L1825" s="637" t="s">
        <v>504</v>
      </c>
      <c r="M1825" s="784" t="s">
        <v>1474</v>
      </c>
      <c r="N1825" s="784"/>
      <c r="O1825" s="34"/>
    </row>
    <row r="1826" spans="1:15" s="39" customFormat="1" ht="24.75" customHeight="1">
      <c r="A1826" s="696" t="str">
        <f t="shared" ref="A1826:A1829" si="1647">A1825</f>
        <v>H2033</v>
      </c>
      <c r="B1826" s="724" t="str">
        <f t="shared" ref="B1826:B1836" si="1648">B1825</f>
        <v>Home Based Services</v>
      </c>
      <c r="C1826" s="637" t="str">
        <f t="shared" ref="C1826:C1836" si="1649">C1825</f>
        <v>Multi-systemic therapy (MST) in home-based program
Multi-systemic therapy (MST) for juveniles provided in home-based program</v>
      </c>
      <c r="D1826" s="652" t="str">
        <f t="shared" ref="D1826:D1836" si="1650">D1825</f>
        <v>15 minutes</v>
      </c>
      <c r="E1826" s="637" t="str">
        <f t="shared" ref="E1826:E1836" si="1651">E1825</f>
        <v>Master's level clinician who is a CMHP, certified by MST Services</v>
      </c>
      <c r="F1826" s="551" t="s">
        <v>577</v>
      </c>
      <c r="G1826" s="551" t="s">
        <v>692</v>
      </c>
      <c r="H1826" s="515" t="s">
        <v>662</v>
      </c>
      <c r="I1826" s="652" t="str">
        <f t="shared" ref="I1826:I1836" si="1652">I1825</f>
        <v>Line
Professional</v>
      </c>
      <c r="J1826" s="652" t="str">
        <f t="shared" ref="J1826:J1836" si="1653">J1825</f>
        <v>State Plan, Healthy Michigan, EPSDT</v>
      </c>
      <c r="K1826" s="637" t="s">
        <v>1806</v>
      </c>
      <c r="L1826" s="637" t="s">
        <v>504</v>
      </c>
      <c r="M1826" s="652" t="str">
        <f t="shared" ref="M1826:M1836" si="1654">M1825</f>
        <v xml:space="preserve"> </v>
      </c>
      <c r="N1826" s="652"/>
      <c r="O1826" s="34"/>
    </row>
    <row r="1827" spans="1:15" s="39" customFormat="1" ht="51" customHeight="1">
      <c r="A1827" s="696" t="str">
        <f t="shared" si="1647"/>
        <v>H2033</v>
      </c>
      <c r="B1827" s="724" t="str">
        <f t="shared" si="1648"/>
        <v>Home Based Services</v>
      </c>
      <c r="C1827" s="637" t="str">
        <f t="shared" si="1649"/>
        <v>Multi-systemic therapy (MST) in home-based program
Multi-systemic therapy (MST) for juveniles provided in home-based program</v>
      </c>
      <c r="D1827" s="652" t="str">
        <f t="shared" si="1650"/>
        <v>15 minutes</v>
      </c>
      <c r="E1827" s="637" t="str">
        <f t="shared" si="1651"/>
        <v>Master's level clinician who is a CMHP, certified by MST Services</v>
      </c>
      <c r="F1827" s="551" t="s">
        <v>134</v>
      </c>
      <c r="G1827" s="551" t="s">
        <v>698</v>
      </c>
      <c r="H1827" s="515" t="s">
        <v>662</v>
      </c>
      <c r="I1827" s="652" t="str">
        <f t="shared" si="1652"/>
        <v>Line
Professional</v>
      </c>
      <c r="J1827" s="652" t="str">
        <f t="shared" si="1653"/>
        <v>State Plan, Healthy Michigan, EPSDT</v>
      </c>
      <c r="K1827" s="637" t="s">
        <v>1806</v>
      </c>
      <c r="L1827" s="637" t="s">
        <v>504</v>
      </c>
      <c r="M1827" s="652" t="str">
        <f t="shared" si="1654"/>
        <v xml:space="preserve"> </v>
      </c>
      <c r="N1827" s="652"/>
      <c r="O1827" s="34"/>
    </row>
    <row r="1828" spans="1:15" s="39" customFormat="1" ht="38.25" customHeight="1">
      <c r="A1828" s="696" t="str">
        <f t="shared" si="1647"/>
        <v>H2033</v>
      </c>
      <c r="B1828" s="724" t="str">
        <f t="shared" si="1648"/>
        <v>Home Based Services</v>
      </c>
      <c r="C1828" s="637" t="str">
        <f t="shared" si="1649"/>
        <v>Multi-systemic therapy (MST) in home-based program
Multi-systemic therapy (MST) for juveniles provided in home-based program</v>
      </c>
      <c r="D1828" s="652" t="str">
        <f t="shared" si="1650"/>
        <v>15 minutes</v>
      </c>
      <c r="E1828" s="637" t="str">
        <f t="shared" si="1651"/>
        <v>Master's level clinician who is a CMHP, certified by MST Services</v>
      </c>
      <c r="F1828" s="551" t="s">
        <v>843</v>
      </c>
      <c r="G1828" s="551" t="s">
        <v>697</v>
      </c>
      <c r="H1828" s="515" t="s">
        <v>662</v>
      </c>
      <c r="I1828" s="652" t="str">
        <f t="shared" si="1652"/>
        <v>Line
Professional</v>
      </c>
      <c r="J1828" s="652" t="str">
        <f t="shared" si="1653"/>
        <v>State Plan, Healthy Michigan, EPSDT</v>
      </c>
      <c r="K1828" s="637" t="s">
        <v>1806</v>
      </c>
      <c r="L1828" s="637" t="s">
        <v>504</v>
      </c>
      <c r="M1828" s="652" t="str">
        <f t="shared" si="1654"/>
        <v xml:space="preserve"> </v>
      </c>
      <c r="N1828" s="652"/>
      <c r="O1828" s="34"/>
    </row>
    <row r="1829" spans="1:15" s="39" customFormat="1" ht="38.25" customHeight="1">
      <c r="A1829" s="696" t="str">
        <f t="shared" si="1647"/>
        <v>H2033</v>
      </c>
      <c r="B1829" s="724" t="str">
        <f t="shared" si="1648"/>
        <v>Home Based Services</v>
      </c>
      <c r="C1829" s="637" t="str">
        <f t="shared" si="1649"/>
        <v>Multi-systemic therapy (MST) in home-based program
Multi-systemic therapy (MST) for juveniles provided in home-based program</v>
      </c>
      <c r="D1829" s="652" t="str">
        <f t="shared" si="1650"/>
        <v>15 minutes</v>
      </c>
      <c r="E1829" s="637" t="str">
        <f t="shared" si="1651"/>
        <v>Master's level clinician who is a CMHP, certified by MST Services</v>
      </c>
      <c r="F1829" s="551" t="s">
        <v>617</v>
      </c>
      <c r="G1829" s="551" t="s">
        <v>696</v>
      </c>
      <c r="H1829" s="515" t="s">
        <v>662</v>
      </c>
      <c r="I1829" s="652" t="str">
        <f t="shared" si="1652"/>
        <v>Line
Professional</v>
      </c>
      <c r="J1829" s="652" t="str">
        <f t="shared" si="1653"/>
        <v>State Plan, Healthy Michigan, EPSDT</v>
      </c>
      <c r="K1829" s="637" t="s">
        <v>1806</v>
      </c>
      <c r="L1829" s="637" t="s">
        <v>504</v>
      </c>
      <c r="M1829" s="652" t="str">
        <f t="shared" si="1654"/>
        <v xml:space="preserve"> </v>
      </c>
      <c r="N1829" s="652"/>
      <c r="O1829" s="34"/>
    </row>
    <row r="1830" spans="1:15" s="39" customFormat="1" ht="51" customHeight="1">
      <c r="A1830" s="696" t="str">
        <f>A1825</f>
        <v>H2033</v>
      </c>
      <c r="B1830" s="724" t="str">
        <f t="shared" si="1648"/>
        <v>Home Based Services</v>
      </c>
      <c r="C1830" s="637" t="str">
        <f t="shared" si="1649"/>
        <v>Multi-systemic therapy (MST) in home-based program
Multi-systemic therapy (MST) for juveniles provided in home-based program</v>
      </c>
      <c r="D1830" s="652" t="str">
        <f t="shared" si="1650"/>
        <v>15 minutes</v>
      </c>
      <c r="E1830" s="637" t="str">
        <f t="shared" si="1651"/>
        <v>Master's level clinician who is a CMHP, certified by MST Services</v>
      </c>
      <c r="F1830" s="515" t="s">
        <v>143</v>
      </c>
      <c r="G1830" s="515" t="s">
        <v>697</v>
      </c>
      <c r="H1830" s="515" t="s">
        <v>662</v>
      </c>
      <c r="I1830" s="652" t="str">
        <f t="shared" si="1652"/>
        <v>Line
Professional</v>
      </c>
      <c r="J1830" s="652" t="str">
        <f t="shared" si="1653"/>
        <v>State Plan, Healthy Michigan, EPSDT</v>
      </c>
      <c r="K1830" s="637" t="s">
        <v>1806</v>
      </c>
      <c r="L1830" s="637" t="s">
        <v>504</v>
      </c>
      <c r="M1830" s="652" t="str">
        <f t="shared" si="1654"/>
        <v xml:space="preserve"> </v>
      </c>
      <c r="N1830" s="652"/>
      <c r="O1830" s="34"/>
    </row>
    <row r="1831" spans="1:15" s="39" customFormat="1" ht="51" customHeight="1">
      <c r="A1831" s="696" t="str">
        <f>A1826</f>
        <v>H2033</v>
      </c>
      <c r="B1831" s="724" t="str">
        <f t="shared" si="1648"/>
        <v>Home Based Services</v>
      </c>
      <c r="C1831" s="637" t="str">
        <f t="shared" si="1649"/>
        <v>Multi-systemic therapy (MST) in home-based program
Multi-systemic therapy (MST) for juveniles provided in home-based program</v>
      </c>
      <c r="D1831" s="652" t="str">
        <f t="shared" si="1650"/>
        <v>15 minutes</v>
      </c>
      <c r="E1831" s="637" t="str">
        <f t="shared" si="1651"/>
        <v>Master's level clinician who is a CMHP, certified by MST Services</v>
      </c>
      <c r="F1831" s="320" t="s">
        <v>144</v>
      </c>
      <c r="G1831" s="515" t="s">
        <v>697</v>
      </c>
      <c r="H1831" s="515" t="s">
        <v>662</v>
      </c>
      <c r="I1831" s="652" t="str">
        <f t="shared" si="1652"/>
        <v>Line
Professional</v>
      </c>
      <c r="J1831" s="652" t="str">
        <f t="shared" si="1653"/>
        <v>State Plan, Healthy Michigan, EPSDT</v>
      </c>
      <c r="K1831" s="637" t="s">
        <v>1806</v>
      </c>
      <c r="L1831" s="637" t="s">
        <v>504</v>
      </c>
      <c r="M1831" s="652" t="str">
        <f t="shared" si="1654"/>
        <v xml:space="preserve"> </v>
      </c>
      <c r="N1831" s="652"/>
      <c r="O1831" s="34"/>
    </row>
    <row r="1832" spans="1:15" s="39" customFormat="1" ht="42" customHeight="1">
      <c r="A1832" s="696" t="str">
        <f>A1827</f>
        <v>H2033</v>
      </c>
      <c r="B1832" s="724" t="str">
        <f t="shared" si="1648"/>
        <v>Home Based Services</v>
      </c>
      <c r="C1832" s="637" t="str">
        <f t="shared" si="1649"/>
        <v>Multi-systemic therapy (MST) in home-based program
Multi-systemic therapy (MST) for juveniles provided in home-based program</v>
      </c>
      <c r="D1832" s="652" t="str">
        <f t="shared" si="1650"/>
        <v>15 minutes</v>
      </c>
      <c r="E1832" s="637" t="str">
        <f t="shared" si="1651"/>
        <v>Master's level clinician who is a CMHP, certified by MST Services</v>
      </c>
      <c r="F1832" s="281" t="s">
        <v>1959</v>
      </c>
      <c r="G1832" s="515" t="s">
        <v>693</v>
      </c>
      <c r="H1832" s="515" t="s">
        <v>662</v>
      </c>
      <c r="I1832" s="652" t="str">
        <f t="shared" si="1652"/>
        <v>Line
Professional</v>
      </c>
      <c r="J1832" s="652" t="str">
        <f t="shared" si="1653"/>
        <v>State Plan, Healthy Michigan, EPSDT</v>
      </c>
      <c r="K1832" s="637" t="s">
        <v>1806</v>
      </c>
      <c r="L1832" s="637" t="s">
        <v>504</v>
      </c>
      <c r="M1832" s="652" t="str">
        <f t="shared" si="1654"/>
        <v xml:space="preserve"> </v>
      </c>
      <c r="N1832" s="652"/>
      <c r="O1832" s="34"/>
    </row>
    <row r="1833" spans="1:15" s="39" customFormat="1" ht="51" customHeight="1">
      <c r="A1833" s="696" t="str">
        <f>A1830</f>
        <v>H2033</v>
      </c>
      <c r="B1833" s="724" t="str">
        <f t="shared" si="1648"/>
        <v>Home Based Services</v>
      </c>
      <c r="C1833" s="637" t="str">
        <f t="shared" si="1649"/>
        <v>Multi-systemic therapy (MST) in home-based program
Multi-systemic therapy (MST) for juveniles provided in home-based program</v>
      </c>
      <c r="D1833" s="652" t="str">
        <f t="shared" si="1650"/>
        <v>15 minutes</v>
      </c>
      <c r="E1833" s="637" t="str">
        <f t="shared" si="1651"/>
        <v>Master's level clinician who is a CMHP, certified by MST Services</v>
      </c>
      <c r="F1833" s="281" t="s">
        <v>1960</v>
      </c>
      <c r="G1833" s="515" t="s">
        <v>697</v>
      </c>
      <c r="H1833" s="515" t="s">
        <v>662</v>
      </c>
      <c r="I1833" s="652" t="str">
        <f t="shared" si="1652"/>
        <v>Line
Professional</v>
      </c>
      <c r="J1833" s="652" t="str">
        <f t="shared" si="1653"/>
        <v>State Plan, Healthy Michigan, EPSDT</v>
      </c>
      <c r="K1833" s="637" t="s">
        <v>1806</v>
      </c>
      <c r="L1833" s="637" t="s">
        <v>504</v>
      </c>
      <c r="M1833" s="652" t="str">
        <f t="shared" si="1654"/>
        <v xml:space="preserve"> </v>
      </c>
      <c r="N1833" s="652"/>
      <c r="O1833" s="34"/>
    </row>
    <row r="1834" spans="1:15" s="39" customFormat="1" ht="38.25" customHeight="1">
      <c r="A1834" s="696" t="str">
        <f>A1831</f>
        <v>H2033</v>
      </c>
      <c r="B1834" s="724" t="str">
        <f t="shared" si="1648"/>
        <v>Home Based Services</v>
      </c>
      <c r="C1834" s="637" t="str">
        <f t="shared" si="1649"/>
        <v>Multi-systemic therapy (MST) in home-based program
Multi-systemic therapy (MST) for juveniles provided in home-based program</v>
      </c>
      <c r="D1834" s="652" t="str">
        <f t="shared" si="1650"/>
        <v>15 minutes</v>
      </c>
      <c r="E1834" s="637" t="str">
        <f t="shared" si="1651"/>
        <v>Master's level clinician who is a CMHP, certified by MST Services</v>
      </c>
      <c r="F1834" s="282" t="s">
        <v>134</v>
      </c>
      <c r="G1834" s="504" t="s">
        <v>695</v>
      </c>
      <c r="H1834" s="504" t="s">
        <v>662</v>
      </c>
      <c r="I1834" s="652" t="str">
        <f t="shared" si="1652"/>
        <v>Line
Professional</v>
      </c>
      <c r="J1834" s="652" t="str">
        <f t="shared" si="1653"/>
        <v>State Plan, Healthy Michigan, EPSDT</v>
      </c>
      <c r="K1834" s="637" t="s">
        <v>1806</v>
      </c>
      <c r="L1834" s="637" t="s">
        <v>504</v>
      </c>
      <c r="M1834" s="652" t="str">
        <f t="shared" si="1654"/>
        <v xml:space="preserve"> </v>
      </c>
      <c r="N1834" s="652"/>
      <c r="O1834" s="34"/>
    </row>
    <row r="1835" spans="1:15" s="39" customFormat="1" ht="38.25" customHeight="1">
      <c r="A1835" s="696" t="str">
        <f>A1832</f>
        <v>H2033</v>
      </c>
      <c r="B1835" s="724" t="str">
        <f t="shared" si="1648"/>
        <v>Home Based Services</v>
      </c>
      <c r="C1835" s="637" t="str">
        <f t="shared" si="1649"/>
        <v>Multi-systemic therapy (MST) in home-based program
Multi-systemic therapy (MST) for juveniles provided in home-based program</v>
      </c>
      <c r="D1835" s="652" t="str">
        <f t="shared" si="1650"/>
        <v>15 minutes</v>
      </c>
      <c r="E1835" s="637" t="str">
        <f t="shared" si="1651"/>
        <v>Master's level clinician who is a CMHP, certified by MST Services</v>
      </c>
      <c r="F1835" s="478" t="s">
        <v>149</v>
      </c>
      <c r="G1835" s="478" t="s">
        <v>703</v>
      </c>
      <c r="H1835" s="478" t="s">
        <v>662</v>
      </c>
      <c r="I1835" s="652" t="str">
        <f t="shared" si="1652"/>
        <v>Line
Professional</v>
      </c>
      <c r="J1835" s="652" t="str">
        <f t="shared" si="1653"/>
        <v>State Plan, Healthy Michigan, EPSDT</v>
      </c>
      <c r="K1835" s="637" t="s">
        <v>1806</v>
      </c>
      <c r="L1835" s="637" t="s">
        <v>504</v>
      </c>
      <c r="M1835" s="652" t="str">
        <f t="shared" si="1654"/>
        <v xml:space="preserve"> </v>
      </c>
      <c r="N1835" s="652"/>
      <c r="O1835" s="34"/>
    </row>
    <row r="1836" spans="1:15" s="39" customFormat="1" ht="51" customHeight="1">
      <c r="A1836" s="696" t="str">
        <f>A1833</f>
        <v>H2033</v>
      </c>
      <c r="B1836" s="724" t="str">
        <f t="shared" si="1648"/>
        <v>Home Based Services</v>
      </c>
      <c r="C1836" s="637" t="str">
        <f t="shared" si="1649"/>
        <v>Multi-systemic therapy (MST) in home-based program
Multi-systemic therapy (MST) for juveniles provided in home-based program</v>
      </c>
      <c r="D1836" s="652" t="str">
        <f t="shared" si="1650"/>
        <v>15 minutes</v>
      </c>
      <c r="E1836" s="637" t="str">
        <f t="shared" si="1651"/>
        <v>Master's level clinician who is a CMHP, certified by MST Services</v>
      </c>
      <c r="F1836" s="478" t="s">
        <v>140</v>
      </c>
      <c r="G1836" s="478" t="s">
        <v>703</v>
      </c>
      <c r="H1836" s="478" t="s">
        <v>662</v>
      </c>
      <c r="I1836" s="652" t="str">
        <f t="shared" si="1652"/>
        <v>Line
Professional</v>
      </c>
      <c r="J1836" s="652" t="str">
        <f t="shared" si="1653"/>
        <v>State Plan, Healthy Michigan, EPSDT</v>
      </c>
      <c r="K1836" s="637" t="s">
        <v>1806</v>
      </c>
      <c r="L1836" s="637" t="s">
        <v>504</v>
      </c>
      <c r="M1836" s="652" t="str">
        <f t="shared" si="1654"/>
        <v xml:space="preserve"> </v>
      </c>
      <c r="N1836" s="652"/>
      <c r="O1836" s="34"/>
    </row>
    <row r="1837" spans="1:15" s="39" customFormat="1" ht="39" customHeight="1" thickBot="1">
      <c r="A1837" s="722" t="str">
        <f t="shared" ref="A1837" si="1655">A1833</f>
        <v>H2033</v>
      </c>
      <c r="B1837" s="725" t="str">
        <f>B1833</f>
        <v>Home Based Services</v>
      </c>
      <c r="C1837" s="654" t="str">
        <f>C1833</f>
        <v>Multi-systemic therapy (MST) in home-based program
Multi-systemic therapy (MST) for juveniles provided in home-based program</v>
      </c>
      <c r="D1837" s="653" t="str">
        <f>D1833</f>
        <v>15 minutes</v>
      </c>
      <c r="E1837" s="654" t="str">
        <f>E1833</f>
        <v>Master's level clinician who is a CMHP, certified by MST Services</v>
      </c>
      <c r="F1837" s="490" t="s">
        <v>665</v>
      </c>
      <c r="G1837" s="490" t="s">
        <v>703</v>
      </c>
      <c r="H1837" s="490" t="s">
        <v>662</v>
      </c>
      <c r="I1837" s="653" t="str">
        <f>I1833</f>
        <v>Line
Professional</v>
      </c>
      <c r="J1837" s="653" t="str">
        <f>J1833</f>
        <v>State Plan, Healthy Michigan, EPSDT</v>
      </c>
      <c r="K1837" s="654" t="s">
        <v>1806</v>
      </c>
      <c r="L1837" s="654" t="s">
        <v>504</v>
      </c>
      <c r="M1837" s="653" t="str">
        <f>M1833</f>
        <v xml:space="preserve"> </v>
      </c>
      <c r="N1837" s="653"/>
      <c r="O1837" s="34"/>
    </row>
    <row r="1838" spans="1:15" s="39" customFormat="1" ht="84" customHeight="1" thickBot="1">
      <c r="A1838" s="316" t="s">
        <v>1112</v>
      </c>
      <c r="B1838" s="162" t="s">
        <v>1113</v>
      </c>
      <c r="C1838" s="163" t="s">
        <v>1114</v>
      </c>
      <c r="D1838" s="414" t="s">
        <v>73</v>
      </c>
      <c r="E1838" s="163" t="s">
        <v>312</v>
      </c>
      <c r="F1838" s="192" t="s">
        <v>1474</v>
      </c>
      <c r="G1838" s="168" t="s">
        <v>1474</v>
      </c>
      <c r="H1838" s="242" t="s">
        <v>765</v>
      </c>
      <c r="I1838" s="414" t="s">
        <v>450</v>
      </c>
      <c r="J1838" s="414" t="s">
        <v>1067</v>
      </c>
      <c r="K1838" s="163" t="s">
        <v>1806</v>
      </c>
      <c r="L1838" s="163" t="s">
        <v>1115</v>
      </c>
      <c r="M1838" s="406" t="s">
        <v>1474</v>
      </c>
      <c r="N1838" s="446" t="s">
        <v>705</v>
      </c>
      <c r="O1838" s="34"/>
    </row>
    <row r="1839" spans="1:15" s="39" customFormat="1" ht="34.5" customHeight="1">
      <c r="A1839" s="862" t="s">
        <v>392</v>
      </c>
      <c r="B1839" s="919" t="s">
        <v>387</v>
      </c>
      <c r="C1839" s="674" t="s">
        <v>397</v>
      </c>
      <c r="D1839" s="860" t="s">
        <v>647</v>
      </c>
      <c r="E1839" s="674" t="s">
        <v>666</v>
      </c>
      <c r="F1839" s="538" t="s">
        <v>132</v>
      </c>
      <c r="G1839" s="538" t="s">
        <v>691</v>
      </c>
      <c r="H1839" s="523" t="s">
        <v>1825</v>
      </c>
      <c r="I1839" s="1180" t="s">
        <v>148</v>
      </c>
      <c r="J1839" s="860" t="s">
        <v>557</v>
      </c>
      <c r="K1839" s="674" t="s">
        <v>1806</v>
      </c>
      <c r="L1839" s="861" t="s">
        <v>2520</v>
      </c>
      <c r="M1839" s="1105" t="s">
        <v>1215</v>
      </c>
      <c r="N1839" s="691" t="s">
        <v>2588</v>
      </c>
      <c r="O1839" s="34"/>
    </row>
    <row r="1840" spans="1:15" s="38" customFormat="1" ht="27" customHeight="1">
      <c r="A1840" s="863" t="str">
        <f t="shared" ref="A1840:A1856" si="1656">A1839</f>
        <v>H2035</v>
      </c>
      <c r="B1840" s="920" t="str">
        <f t="shared" ref="B1840:B1856" si="1657">B1839</f>
        <v>Substance Abuse: Outpatient Care</v>
      </c>
      <c r="C1840" s="675" t="str">
        <f t="shared" ref="C1840:C1856" si="1658">C1839</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0" s="692" t="str">
        <f t="shared" ref="D1840:D1856" si="1659">D1839</f>
        <v>H2035 = Hour</v>
      </c>
      <c r="E1840" s="675" t="str">
        <f t="shared" ref="E1840:E1856" si="1660">E1839</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0" s="524" t="s">
        <v>577</v>
      </c>
      <c r="G1840" s="524" t="s">
        <v>692</v>
      </c>
      <c r="H1840" s="577" t="s">
        <v>1825</v>
      </c>
      <c r="I1840" s="1166" t="str">
        <f t="shared" ref="I1840:I1856" si="1661">I1839</f>
        <v>Line
Professional</v>
      </c>
      <c r="J1840" s="692" t="str">
        <f t="shared" ref="J1840:J1856" si="1662">J1839</f>
        <v>1115 Demonstration Waiver, Healthy Michigan, Block Grant, PA2</v>
      </c>
      <c r="K1840" s="675" t="s">
        <v>1806</v>
      </c>
      <c r="L1840" s="675" t="s">
        <v>247</v>
      </c>
      <c r="M1840" s="692" t="str">
        <f t="shared" ref="M1840:M1856" si="1663">M1839</f>
        <v>Y4 - SAMHSA approved EBP for Co-occurring disorders</v>
      </c>
      <c r="N1840" s="692" t="str">
        <f t="shared" ref="N1840:N1856" si="1664">N1839</f>
        <v>SFY 22 - HF for SUD is removed
HD - Pregnant/Parenting Women's Program
HH - Integrated Mental Health and Substance Abuse</v>
      </c>
      <c r="O1840" s="34"/>
    </row>
    <row r="1841" spans="1:14" ht="24.75" customHeight="1">
      <c r="A1841" s="863" t="str">
        <f t="shared" si="1656"/>
        <v>H2035</v>
      </c>
      <c r="B1841" s="920" t="str">
        <f t="shared" si="1657"/>
        <v>Substance Abuse: Outpatient Care</v>
      </c>
      <c r="C1841"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1" s="692" t="str">
        <f t="shared" si="1659"/>
        <v>H2035 = Hour</v>
      </c>
      <c r="E1841"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1" s="524" t="s">
        <v>134</v>
      </c>
      <c r="G1841" s="524" t="s">
        <v>698</v>
      </c>
      <c r="H1841" s="524" t="s">
        <v>625</v>
      </c>
      <c r="I1841" s="1166" t="str">
        <f t="shared" si="1661"/>
        <v>Line
Professional</v>
      </c>
      <c r="J1841" s="692" t="str">
        <f t="shared" si="1662"/>
        <v>1115 Demonstration Waiver, Healthy Michigan, Block Grant, PA2</v>
      </c>
      <c r="K1841" s="675" t="s">
        <v>1806</v>
      </c>
      <c r="L1841" s="675" t="s">
        <v>247</v>
      </c>
      <c r="M1841" s="692" t="str">
        <f t="shared" si="1663"/>
        <v>Y4 - SAMHSA approved EBP for Co-occurring disorders</v>
      </c>
      <c r="N1841" s="692" t="str">
        <f t="shared" si="1664"/>
        <v>SFY 22 - HF for SUD is removed
HD - Pregnant/Parenting Women's Program
HH - Integrated Mental Health and Substance Abuse</v>
      </c>
    </row>
    <row r="1842" spans="1:14" ht="39.75" customHeight="1">
      <c r="A1842" s="863" t="str">
        <f t="shared" si="1656"/>
        <v>H2035</v>
      </c>
      <c r="B1842" s="920" t="str">
        <f t="shared" si="1657"/>
        <v>Substance Abuse: Outpatient Care</v>
      </c>
      <c r="C1842"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2" s="692" t="str">
        <f t="shared" si="1659"/>
        <v>H2035 = Hour</v>
      </c>
      <c r="E1842"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2" s="524" t="s">
        <v>585</v>
      </c>
      <c r="G1842" s="524" t="s">
        <v>700</v>
      </c>
      <c r="H1842" s="524" t="s">
        <v>625</v>
      </c>
      <c r="I1842" s="1166" t="str">
        <f t="shared" si="1661"/>
        <v>Line
Professional</v>
      </c>
      <c r="J1842" s="692" t="str">
        <f t="shared" si="1662"/>
        <v>1115 Demonstration Waiver, Healthy Michigan, Block Grant, PA2</v>
      </c>
      <c r="K1842" s="675" t="s">
        <v>1806</v>
      </c>
      <c r="L1842" s="675" t="s">
        <v>247</v>
      </c>
      <c r="M1842" s="692" t="str">
        <f t="shared" si="1663"/>
        <v>Y4 - SAMHSA approved EBP for Co-occurring disorders</v>
      </c>
      <c r="N1842" s="692" t="str">
        <f t="shared" si="1664"/>
        <v>SFY 22 - HF for SUD is removed
HD - Pregnant/Parenting Women's Program
HH - Integrated Mental Health and Substance Abuse</v>
      </c>
    </row>
    <row r="1843" spans="1:14" ht="51" customHeight="1">
      <c r="A1843" s="863" t="str">
        <f t="shared" si="1656"/>
        <v>H2035</v>
      </c>
      <c r="B1843" s="920" t="str">
        <f t="shared" si="1657"/>
        <v>Substance Abuse: Outpatient Care</v>
      </c>
      <c r="C1843"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3" s="692" t="str">
        <f t="shared" si="1659"/>
        <v>H2035 = Hour</v>
      </c>
      <c r="E1843"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3" s="524" t="s">
        <v>731</v>
      </c>
      <c r="G1843" s="524" t="s">
        <v>700</v>
      </c>
      <c r="H1843" s="524" t="s">
        <v>625</v>
      </c>
      <c r="I1843" s="1166" t="str">
        <f t="shared" si="1661"/>
        <v>Line
Professional</v>
      </c>
      <c r="J1843" s="692" t="str">
        <f t="shared" si="1662"/>
        <v>1115 Demonstration Waiver, Healthy Michigan, Block Grant, PA2</v>
      </c>
      <c r="K1843" s="675" t="s">
        <v>1806</v>
      </c>
      <c r="L1843" s="675" t="s">
        <v>247</v>
      </c>
      <c r="M1843" s="692" t="str">
        <f t="shared" si="1663"/>
        <v>Y4 - SAMHSA approved EBP for Co-occurring disorders</v>
      </c>
      <c r="N1843" s="692" t="str">
        <f t="shared" si="1664"/>
        <v>SFY 22 - HF for SUD is removed
HD - Pregnant/Parenting Women's Program
HH - Integrated Mental Health and Substance Abuse</v>
      </c>
    </row>
    <row r="1844" spans="1:14" ht="29.45" customHeight="1">
      <c r="A1844" s="863" t="str">
        <f t="shared" si="1656"/>
        <v>H2035</v>
      </c>
      <c r="B1844" s="920" t="str">
        <f t="shared" si="1657"/>
        <v>Substance Abuse: Outpatient Care</v>
      </c>
      <c r="C1844"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4" s="692" t="str">
        <f t="shared" si="1659"/>
        <v>H2035 = Hour</v>
      </c>
      <c r="E1844"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4" s="524" t="s">
        <v>720</v>
      </c>
      <c r="G1844" s="524" t="s">
        <v>693</v>
      </c>
      <c r="H1844" s="524" t="s">
        <v>625</v>
      </c>
      <c r="I1844" s="1166" t="str">
        <f t="shared" si="1661"/>
        <v>Line
Professional</v>
      </c>
      <c r="J1844" s="692" t="str">
        <f t="shared" si="1662"/>
        <v>1115 Demonstration Waiver, Healthy Michigan, Block Grant, PA2</v>
      </c>
      <c r="K1844" s="675" t="s">
        <v>1806</v>
      </c>
      <c r="L1844" s="675" t="s">
        <v>247</v>
      </c>
      <c r="M1844" s="692" t="str">
        <f t="shared" si="1663"/>
        <v>Y4 - SAMHSA approved EBP for Co-occurring disorders</v>
      </c>
      <c r="N1844" s="692" t="str">
        <f t="shared" si="1664"/>
        <v>SFY 22 - HF for SUD is removed
HD - Pregnant/Parenting Women's Program
HH - Integrated Mental Health and Substance Abuse</v>
      </c>
    </row>
    <row r="1845" spans="1:14" ht="29.45" customHeight="1">
      <c r="A1845" s="863" t="str">
        <f t="shared" si="1656"/>
        <v>H2035</v>
      </c>
      <c r="B1845" s="920" t="str">
        <f t="shared" si="1657"/>
        <v>Substance Abuse: Outpatient Care</v>
      </c>
      <c r="C1845"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5" s="692" t="str">
        <f t="shared" si="1659"/>
        <v>H2035 = Hour</v>
      </c>
      <c r="E1845"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5" s="524" t="s">
        <v>587</v>
      </c>
      <c r="G1845" s="524" t="s">
        <v>693</v>
      </c>
      <c r="H1845" s="524" t="s">
        <v>625</v>
      </c>
      <c r="I1845" s="1166" t="str">
        <f t="shared" si="1661"/>
        <v>Line
Professional</v>
      </c>
      <c r="J1845" s="692" t="str">
        <f t="shared" si="1662"/>
        <v>1115 Demonstration Waiver, Healthy Michigan, Block Grant, PA2</v>
      </c>
      <c r="K1845" s="675" t="s">
        <v>1806</v>
      </c>
      <c r="L1845" s="675" t="s">
        <v>247</v>
      </c>
      <c r="M1845" s="692" t="str">
        <f t="shared" si="1663"/>
        <v>Y4 - SAMHSA approved EBP for Co-occurring disorders</v>
      </c>
      <c r="N1845" s="692" t="str">
        <f t="shared" si="1664"/>
        <v>SFY 22 - HF for SUD is removed
HD - Pregnant/Parenting Women's Program
HH - Integrated Mental Health and Substance Abuse</v>
      </c>
    </row>
    <row r="1846" spans="1:14" ht="41.25" customHeight="1">
      <c r="A1846" s="863" t="str">
        <f t="shared" si="1656"/>
        <v>H2035</v>
      </c>
      <c r="B1846" s="920" t="str">
        <f t="shared" si="1657"/>
        <v>Substance Abuse: Outpatient Care</v>
      </c>
      <c r="C1846"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6" s="692" t="str">
        <f t="shared" si="1659"/>
        <v>H2035 = Hour</v>
      </c>
      <c r="E1846"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6" s="524" t="s">
        <v>732</v>
      </c>
      <c r="G1846" s="524" t="s">
        <v>694</v>
      </c>
      <c r="H1846" s="524" t="s">
        <v>625</v>
      </c>
      <c r="I1846" s="1166" t="str">
        <f t="shared" si="1661"/>
        <v>Line
Professional</v>
      </c>
      <c r="J1846" s="692" t="str">
        <f t="shared" si="1662"/>
        <v>1115 Demonstration Waiver, Healthy Michigan, Block Grant, PA2</v>
      </c>
      <c r="K1846" s="675" t="s">
        <v>1806</v>
      </c>
      <c r="L1846" s="675" t="s">
        <v>247</v>
      </c>
      <c r="M1846" s="692" t="str">
        <f t="shared" si="1663"/>
        <v>Y4 - SAMHSA approved EBP for Co-occurring disorders</v>
      </c>
      <c r="N1846" s="692" t="str">
        <f t="shared" si="1664"/>
        <v>SFY 22 - HF for SUD is removed
HD - Pregnant/Parenting Women's Program
HH - Integrated Mental Health and Substance Abuse</v>
      </c>
    </row>
    <row r="1847" spans="1:14" ht="29.45" customHeight="1">
      <c r="A1847" s="863" t="str">
        <f t="shared" si="1656"/>
        <v>H2035</v>
      </c>
      <c r="B1847" s="920" t="str">
        <f t="shared" si="1657"/>
        <v>Substance Abuse: Outpatient Care</v>
      </c>
      <c r="C1847"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7" s="692" t="str">
        <f t="shared" si="1659"/>
        <v>H2035 = Hour</v>
      </c>
      <c r="E1847"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7" s="524" t="s">
        <v>143</v>
      </c>
      <c r="G1847" s="524" t="s">
        <v>694</v>
      </c>
      <c r="H1847" s="524" t="s">
        <v>625</v>
      </c>
      <c r="I1847" s="1166" t="str">
        <f t="shared" si="1661"/>
        <v>Line
Professional</v>
      </c>
      <c r="J1847" s="692" t="str">
        <f t="shared" si="1662"/>
        <v>1115 Demonstration Waiver, Healthy Michigan, Block Grant, PA2</v>
      </c>
      <c r="K1847" s="675" t="s">
        <v>1806</v>
      </c>
      <c r="L1847" s="675" t="s">
        <v>247</v>
      </c>
      <c r="M1847" s="692" t="str">
        <f t="shared" si="1663"/>
        <v>Y4 - SAMHSA approved EBP for Co-occurring disorders</v>
      </c>
      <c r="N1847" s="692" t="str">
        <f t="shared" si="1664"/>
        <v>SFY 22 - HF for SUD is removed
HD - Pregnant/Parenting Women's Program
HH - Integrated Mental Health and Substance Abuse</v>
      </c>
    </row>
    <row r="1848" spans="1:14" ht="29.45" customHeight="1">
      <c r="A1848" s="863" t="str">
        <f t="shared" si="1656"/>
        <v>H2035</v>
      </c>
      <c r="B1848" s="920" t="str">
        <f t="shared" si="1657"/>
        <v>Substance Abuse: Outpatient Care</v>
      </c>
      <c r="C1848"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8" s="692" t="str">
        <f t="shared" si="1659"/>
        <v>H2035 = Hour</v>
      </c>
      <c r="E1848"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8" s="524" t="s">
        <v>144</v>
      </c>
      <c r="G1848" s="524" t="s">
        <v>694</v>
      </c>
      <c r="H1848" s="524" t="s">
        <v>625</v>
      </c>
      <c r="I1848" s="1166" t="str">
        <f t="shared" si="1661"/>
        <v>Line
Professional</v>
      </c>
      <c r="J1848" s="692" t="str">
        <f t="shared" si="1662"/>
        <v>1115 Demonstration Waiver, Healthy Michigan, Block Grant, PA2</v>
      </c>
      <c r="K1848" s="675" t="s">
        <v>1806</v>
      </c>
      <c r="L1848" s="675" t="s">
        <v>247</v>
      </c>
      <c r="M1848" s="692" t="str">
        <f t="shared" si="1663"/>
        <v>Y4 - SAMHSA approved EBP for Co-occurring disorders</v>
      </c>
      <c r="N1848" s="692" t="str">
        <f t="shared" si="1664"/>
        <v>SFY 22 - HF for SUD is removed
HD - Pregnant/Parenting Women's Program
HH - Integrated Mental Health and Substance Abuse</v>
      </c>
    </row>
    <row r="1849" spans="1:14" ht="61.5" customHeight="1">
      <c r="A1849" s="863" t="str">
        <f t="shared" si="1656"/>
        <v>H2035</v>
      </c>
      <c r="B1849" s="920" t="str">
        <f t="shared" si="1657"/>
        <v>Substance Abuse: Outpatient Care</v>
      </c>
      <c r="C1849"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9" s="692" t="str">
        <f t="shared" si="1659"/>
        <v>H2035 = Hour</v>
      </c>
      <c r="E1849"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9" s="524" t="s">
        <v>141</v>
      </c>
      <c r="G1849" s="524" t="s">
        <v>694</v>
      </c>
      <c r="H1849" s="524" t="s">
        <v>625</v>
      </c>
      <c r="I1849" s="1166" t="str">
        <f t="shared" si="1661"/>
        <v>Line
Professional</v>
      </c>
      <c r="J1849" s="692" t="str">
        <f t="shared" si="1662"/>
        <v>1115 Demonstration Waiver, Healthy Michigan, Block Grant, PA2</v>
      </c>
      <c r="K1849" s="675" t="s">
        <v>1806</v>
      </c>
      <c r="L1849" s="675" t="s">
        <v>247</v>
      </c>
      <c r="M1849" s="692" t="str">
        <f t="shared" si="1663"/>
        <v>Y4 - SAMHSA approved EBP for Co-occurring disorders</v>
      </c>
      <c r="N1849" s="692" t="str">
        <f t="shared" si="1664"/>
        <v>SFY 22 - HF for SUD is removed
HD - Pregnant/Parenting Women's Program
HH - Integrated Mental Health and Substance Abuse</v>
      </c>
    </row>
    <row r="1850" spans="1:14" ht="44.25" customHeight="1">
      <c r="A1850" s="863" t="str">
        <f t="shared" si="1656"/>
        <v>H2035</v>
      </c>
      <c r="B1850" s="920" t="str">
        <f t="shared" si="1657"/>
        <v>Substance Abuse: Outpatient Care</v>
      </c>
      <c r="C1850"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0" s="692" t="str">
        <f t="shared" si="1659"/>
        <v>H2035 = Hour</v>
      </c>
      <c r="E1850"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0" s="524" t="s">
        <v>597</v>
      </c>
      <c r="G1850" s="524" t="s">
        <v>694</v>
      </c>
      <c r="H1850" s="524" t="s">
        <v>625</v>
      </c>
      <c r="I1850" s="1166" t="str">
        <f t="shared" si="1661"/>
        <v>Line
Professional</v>
      </c>
      <c r="J1850" s="692" t="str">
        <f t="shared" si="1662"/>
        <v>1115 Demonstration Waiver, Healthy Michigan, Block Grant, PA2</v>
      </c>
      <c r="K1850" s="675" t="s">
        <v>1806</v>
      </c>
      <c r="L1850" s="675" t="s">
        <v>247</v>
      </c>
      <c r="M1850" s="692" t="str">
        <f t="shared" si="1663"/>
        <v>Y4 - SAMHSA approved EBP for Co-occurring disorders</v>
      </c>
      <c r="N1850" s="692" t="str">
        <f t="shared" si="1664"/>
        <v>SFY 22 - HF for SUD is removed
HD - Pregnant/Parenting Women's Program
HH - Integrated Mental Health and Substance Abuse</v>
      </c>
    </row>
    <row r="1851" spans="1:14" ht="60" customHeight="1">
      <c r="A1851" s="863" t="str">
        <f t="shared" si="1656"/>
        <v>H2035</v>
      </c>
      <c r="B1851" s="920" t="str">
        <f t="shared" si="1657"/>
        <v>Substance Abuse: Outpatient Care</v>
      </c>
      <c r="C1851"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1" s="692" t="str">
        <f t="shared" si="1659"/>
        <v>H2035 = Hour</v>
      </c>
      <c r="E1851"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1" s="524" t="s">
        <v>134</v>
      </c>
      <c r="G1851" s="524" t="s">
        <v>695</v>
      </c>
      <c r="H1851" s="524" t="s">
        <v>625</v>
      </c>
      <c r="I1851" s="1166" t="str">
        <f t="shared" si="1661"/>
        <v>Line
Professional</v>
      </c>
      <c r="J1851" s="692" t="str">
        <f t="shared" si="1662"/>
        <v>1115 Demonstration Waiver, Healthy Michigan, Block Grant, PA2</v>
      </c>
      <c r="K1851" s="675" t="s">
        <v>1806</v>
      </c>
      <c r="L1851" s="675" t="s">
        <v>247</v>
      </c>
      <c r="M1851" s="692" t="str">
        <f t="shared" si="1663"/>
        <v>Y4 - SAMHSA approved EBP for Co-occurring disorders</v>
      </c>
      <c r="N1851" s="692" t="str">
        <f t="shared" si="1664"/>
        <v>SFY 22 - HF for SUD is removed
HD - Pregnant/Parenting Women's Program
HH - Integrated Mental Health and Substance Abuse</v>
      </c>
    </row>
    <row r="1852" spans="1:14" ht="48" customHeight="1">
      <c r="A1852" s="863" t="str">
        <f t="shared" si="1656"/>
        <v>H2035</v>
      </c>
      <c r="B1852" s="920" t="str">
        <f t="shared" si="1657"/>
        <v>Substance Abuse: Outpatient Care</v>
      </c>
      <c r="C1852"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2" s="692" t="str">
        <f t="shared" si="1659"/>
        <v>H2035 = Hour</v>
      </c>
      <c r="E1852"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2" s="524" t="s">
        <v>138</v>
      </c>
      <c r="G1852" s="524" t="s">
        <v>703</v>
      </c>
      <c r="H1852" s="497" t="s">
        <v>1825</v>
      </c>
      <c r="I1852" s="1166" t="str">
        <f t="shared" si="1661"/>
        <v>Line
Professional</v>
      </c>
      <c r="J1852" s="692" t="str">
        <f t="shared" si="1662"/>
        <v>1115 Demonstration Waiver, Healthy Michigan, Block Grant, PA2</v>
      </c>
      <c r="K1852" s="675" t="s">
        <v>1806</v>
      </c>
      <c r="L1852" s="675" t="s">
        <v>247</v>
      </c>
      <c r="M1852" s="692" t="str">
        <f t="shared" si="1663"/>
        <v>Y4 - SAMHSA approved EBP for Co-occurring disorders</v>
      </c>
      <c r="N1852" s="692" t="str">
        <f t="shared" si="1664"/>
        <v>SFY 22 - HF for SUD is removed
HD - Pregnant/Parenting Women's Program
HH - Integrated Mental Health and Substance Abuse</v>
      </c>
    </row>
    <row r="1853" spans="1:14" ht="58.5" customHeight="1">
      <c r="A1853" s="863" t="str">
        <f t="shared" si="1656"/>
        <v>H2035</v>
      </c>
      <c r="B1853" s="920" t="str">
        <f t="shared" si="1657"/>
        <v>Substance Abuse: Outpatient Care</v>
      </c>
      <c r="C1853"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3" s="692" t="str">
        <f t="shared" si="1659"/>
        <v>H2035 = Hour</v>
      </c>
      <c r="E1853"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3" s="524" t="s">
        <v>149</v>
      </c>
      <c r="G1853" s="524" t="s">
        <v>703</v>
      </c>
      <c r="H1853" s="497" t="s">
        <v>1825</v>
      </c>
      <c r="I1853" s="1166" t="str">
        <f t="shared" si="1661"/>
        <v>Line
Professional</v>
      </c>
      <c r="J1853" s="692" t="str">
        <f t="shared" si="1662"/>
        <v>1115 Demonstration Waiver, Healthy Michigan, Block Grant, PA2</v>
      </c>
      <c r="K1853" s="675" t="s">
        <v>1806</v>
      </c>
      <c r="L1853" s="675" t="s">
        <v>247</v>
      </c>
      <c r="M1853" s="692" t="str">
        <f t="shared" si="1663"/>
        <v>Y4 - SAMHSA approved EBP for Co-occurring disorders</v>
      </c>
      <c r="N1853" s="692" t="str">
        <f t="shared" si="1664"/>
        <v>SFY 22 - HF for SUD is removed
HD - Pregnant/Parenting Women's Program
HH - Integrated Mental Health and Substance Abuse</v>
      </c>
    </row>
    <row r="1854" spans="1:14" ht="61.5" customHeight="1">
      <c r="A1854" s="863" t="str">
        <f t="shared" si="1656"/>
        <v>H2035</v>
      </c>
      <c r="B1854" s="920" t="str">
        <f t="shared" si="1657"/>
        <v>Substance Abuse: Outpatient Care</v>
      </c>
      <c r="C1854"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4" s="692" t="str">
        <f t="shared" si="1659"/>
        <v>H2035 = Hour</v>
      </c>
      <c r="E1854"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4" s="524" t="s">
        <v>140</v>
      </c>
      <c r="G1854" s="524" t="s">
        <v>703</v>
      </c>
      <c r="H1854" s="497" t="s">
        <v>1825</v>
      </c>
      <c r="I1854" s="1166" t="str">
        <f t="shared" si="1661"/>
        <v>Line
Professional</v>
      </c>
      <c r="J1854" s="692" t="str">
        <f t="shared" si="1662"/>
        <v>1115 Demonstration Waiver, Healthy Michigan, Block Grant, PA2</v>
      </c>
      <c r="K1854" s="675" t="s">
        <v>1806</v>
      </c>
      <c r="L1854" s="675" t="s">
        <v>247</v>
      </c>
      <c r="M1854" s="692" t="str">
        <f t="shared" si="1663"/>
        <v>Y4 - SAMHSA approved EBP for Co-occurring disorders</v>
      </c>
      <c r="N1854" s="692" t="str">
        <f t="shared" si="1664"/>
        <v>SFY 22 - HF for SUD is removed
HD - Pregnant/Parenting Women's Program
HH - Integrated Mental Health and Substance Abuse</v>
      </c>
    </row>
    <row r="1855" spans="1:14" ht="44.25" customHeight="1">
      <c r="A1855" s="863" t="str">
        <f t="shared" si="1656"/>
        <v>H2035</v>
      </c>
      <c r="B1855" s="920" t="str">
        <f t="shared" si="1657"/>
        <v>Substance Abuse: Outpatient Care</v>
      </c>
      <c r="C1855" s="675"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5" s="692" t="str">
        <f t="shared" si="1659"/>
        <v>H2035 = Hour</v>
      </c>
      <c r="E1855" s="675"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5" s="524" t="s">
        <v>617</v>
      </c>
      <c r="G1855" s="524" t="s">
        <v>696</v>
      </c>
      <c r="H1855" s="497" t="s">
        <v>1825</v>
      </c>
      <c r="I1855" s="1166" t="str">
        <f t="shared" si="1661"/>
        <v>Line
Professional</v>
      </c>
      <c r="J1855" s="692" t="str">
        <f t="shared" si="1662"/>
        <v>1115 Demonstration Waiver, Healthy Michigan, Block Grant, PA2</v>
      </c>
      <c r="K1855" s="675" t="s">
        <v>1806</v>
      </c>
      <c r="L1855" s="675" t="s">
        <v>247</v>
      </c>
      <c r="M1855" s="692" t="str">
        <f t="shared" si="1663"/>
        <v>Y4 - SAMHSA approved EBP for Co-occurring disorders</v>
      </c>
      <c r="N1855" s="692" t="str">
        <f t="shared" si="1664"/>
        <v>SFY 22 - HF for SUD is removed
HD - Pregnant/Parenting Women's Program
HH - Integrated Mental Health and Substance Abuse</v>
      </c>
    </row>
    <row r="1856" spans="1:14" ht="29.45" customHeight="1" thickBot="1">
      <c r="A1856" s="864" t="str">
        <f t="shared" si="1656"/>
        <v>H2035</v>
      </c>
      <c r="B1856" s="921" t="str">
        <f t="shared" si="1657"/>
        <v>Substance Abuse: Outpatient Care</v>
      </c>
      <c r="C1856" s="676" t="str">
        <f t="shared" si="165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6" s="693" t="str">
        <f t="shared" si="1659"/>
        <v>H2035 = Hour</v>
      </c>
      <c r="E1856" s="676" t="str">
        <f t="shared" si="166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6" s="525" t="s">
        <v>730</v>
      </c>
      <c r="G1856" s="525" t="s">
        <v>699</v>
      </c>
      <c r="H1856" s="488" t="s">
        <v>1825</v>
      </c>
      <c r="I1856" s="1167" t="str">
        <f t="shared" si="1661"/>
        <v>Line
Professional</v>
      </c>
      <c r="J1856" s="693" t="str">
        <f t="shared" si="1662"/>
        <v>1115 Demonstration Waiver, Healthy Michigan, Block Grant, PA2</v>
      </c>
      <c r="K1856" s="676" t="s">
        <v>1806</v>
      </c>
      <c r="L1856" s="676" t="s">
        <v>247</v>
      </c>
      <c r="M1856" s="693" t="str">
        <f t="shared" si="1663"/>
        <v>Y4 - SAMHSA approved EBP for Co-occurring disorders</v>
      </c>
      <c r="N1856" s="693" t="str">
        <f t="shared" si="1664"/>
        <v>SFY 22 - HF for SUD is removed
HD - Pregnant/Parenting Women's Program
HH - Integrated Mental Health and Substance Abuse</v>
      </c>
    </row>
    <row r="1857" spans="1:14" ht="300.75" customHeight="1" thickBot="1">
      <c r="A1857" s="316" t="s">
        <v>393</v>
      </c>
      <c r="B1857" s="162" t="s">
        <v>387</v>
      </c>
      <c r="C1857" s="163" t="s">
        <v>735</v>
      </c>
      <c r="D1857" s="414" t="s">
        <v>648</v>
      </c>
      <c r="E1857" s="347" t="s">
        <v>2078</v>
      </c>
      <c r="F1857" s="163" t="s">
        <v>736</v>
      </c>
      <c r="G1857" s="192" t="s">
        <v>1474</v>
      </c>
      <c r="H1857" s="242" t="s">
        <v>625</v>
      </c>
      <c r="I1857" s="463" t="s">
        <v>148</v>
      </c>
      <c r="J1857" s="414" t="s">
        <v>557</v>
      </c>
      <c r="K1857" s="163" t="s">
        <v>1806</v>
      </c>
      <c r="L1857" s="347" t="s">
        <v>2521</v>
      </c>
      <c r="M1857" s="411" t="s">
        <v>1215</v>
      </c>
      <c r="N1857" s="446" t="s">
        <v>2588</v>
      </c>
    </row>
    <row r="1858" spans="1:14" ht="104.25" customHeight="1" thickBot="1">
      <c r="A1858" s="582" t="s">
        <v>2458</v>
      </c>
      <c r="B1858" s="581" t="s">
        <v>2459</v>
      </c>
      <c r="C1858" s="607" t="s">
        <v>2460</v>
      </c>
      <c r="D1858" s="592" t="s">
        <v>2461</v>
      </c>
      <c r="E1858" s="607" t="s">
        <v>2652</v>
      </c>
      <c r="F1858" s="580"/>
      <c r="G1858" s="339"/>
      <c r="H1858" s="338" t="s">
        <v>661</v>
      </c>
      <c r="I1858" s="592" t="s">
        <v>148</v>
      </c>
      <c r="J1858" s="592" t="s">
        <v>60</v>
      </c>
      <c r="K1858" s="580"/>
      <c r="L1858" s="580"/>
      <c r="M1858" s="460"/>
      <c r="N1858" s="592"/>
    </row>
    <row r="1859" spans="1:14" ht="92.25" customHeight="1" thickBot="1">
      <c r="A1859" s="311" t="s">
        <v>1120</v>
      </c>
      <c r="B1859" s="540" t="s">
        <v>1117</v>
      </c>
      <c r="C1859" s="534" t="s">
        <v>1118</v>
      </c>
      <c r="D1859" s="522" t="s">
        <v>1119</v>
      </c>
      <c r="E1859" s="534" t="s">
        <v>312</v>
      </c>
      <c r="F1859" s="534" t="s">
        <v>797</v>
      </c>
      <c r="G1859" s="196" t="s">
        <v>1474</v>
      </c>
      <c r="H1859" s="32" t="s">
        <v>1825</v>
      </c>
      <c r="I1859" s="522" t="s">
        <v>148</v>
      </c>
      <c r="J1859" s="522" t="s">
        <v>128</v>
      </c>
      <c r="K1859" s="534" t="s">
        <v>1806</v>
      </c>
      <c r="L1859" s="534"/>
      <c r="M1859" s="583" t="s">
        <v>1474</v>
      </c>
      <c r="N1859" s="583"/>
    </row>
    <row r="1860" spans="1:14" ht="92.25" customHeight="1" thickBot="1">
      <c r="A1860" s="601" t="s">
        <v>1120</v>
      </c>
      <c r="B1860" s="587" t="s">
        <v>1117</v>
      </c>
      <c r="C1860" s="528" t="s">
        <v>1118</v>
      </c>
      <c r="D1860" s="532" t="s">
        <v>1119</v>
      </c>
      <c r="E1860" s="528" t="s">
        <v>312</v>
      </c>
      <c r="F1860" s="528" t="s">
        <v>797</v>
      </c>
      <c r="G1860" s="193" t="s">
        <v>1474</v>
      </c>
      <c r="H1860" s="538" t="s">
        <v>1825</v>
      </c>
      <c r="I1860" s="532" t="s">
        <v>148</v>
      </c>
      <c r="J1860" s="532" t="s">
        <v>128</v>
      </c>
      <c r="K1860" s="528" t="s">
        <v>1806</v>
      </c>
      <c r="L1860" s="570" t="s">
        <v>2522</v>
      </c>
      <c r="M1860" s="405" t="s">
        <v>1474</v>
      </c>
      <c r="N1860" s="575" t="s">
        <v>2360</v>
      </c>
    </row>
    <row r="1861" spans="1:14" ht="123" customHeight="1" thickBot="1">
      <c r="A1861" s="315" t="s">
        <v>425</v>
      </c>
      <c r="B1861" s="31" t="s">
        <v>211</v>
      </c>
      <c r="C1861" s="345" t="s">
        <v>2060</v>
      </c>
      <c r="D1861" s="442" t="s">
        <v>74</v>
      </c>
      <c r="E1861" s="345" t="s">
        <v>417</v>
      </c>
      <c r="F1861" s="345" t="s">
        <v>2056</v>
      </c>
      <c r="G1861" s="32"/>
      <c r="H1861" s="32" t="s">
        <v>211</v>
      </c>
      <c r="I1861" s="442" t="s">
        <v>148</v>
      </c>
      <c r="J1861" s="442" t="s">
        <v>129</v>
      </c>
      <c r="K1861" s="32" t="s">
        <v>1806</v>
      </c>
      <c r="L1861" s="32" t="s">
        <v>844</v>
      </c>
      <c r="M1861" s="404" t="s">
        <v>1474</v>
      </c>
      <c r="N1861" s="404" t="s">
        <v>1474</v>
      </c>
    </row>
    <row r="1862" spans="1:14" ht="147.75" customHeight="1" thickBot="1">
      <c r="A1862" s="315" t="s">
        <v>2054</v>
      </c>
      <c r="B1862" s="31" t="s">
        <v>211</v>
      </c>
      <c r="C1862" s="345" t="s">
        <v>762</v>
      </c>
      <c r="D1862" s="445" t="s">
        <v>74</v>
      </c>
      <c r="E1862" s="345" t="s">
        <v>2055</v>
      </c>
      <c r="F1862" s="345" t="s">
        <v>2056</v>
      </c>
      <c r="G1862" s="345"/>
      <c r="H1862" s="345" t="s">
        <v>211</v>
      </c>
      <c r="I1862" s="445" t="s">
        <v>148</v>
      </c>
      <c r="J1862" s="445" t="s">
        <v>128</v>
      </c>
      <c r="K1862" s="32"/>
      <c r="L1862" s="345" t="s">
        <v>759</v>
      </c>
      <c r="M1862" s="404"/>
      <c r="N1862" s="404"/>
    </row>
    <row r="1863" spans="1:14" ht="151.5" customHeight="1" thickBot="1">
      <c r="A1863" s="316" t="s">
        <v>2054</v>
      </c>
      <c r="B1863" s="162" t="s">
        <v>211</v>
      </c>
      <c r="C1863" s="347" t="s">
        <v>762</v>
      </c>
      <c r="D1863" s="446" t="s">
        <v>74</v>
      </c>
      <c r="E1863" s="347" t="s">
        <v>2055</v>
      </c>
      <c r="F1863" s="347" t="s">
        <v>2056</v>
      </c>
      <c r="G1863" s="347"/>
      <c r="H1863" s="347" t="s">
        <v>211</v>
      </c>
      <c r="I1863" s="446" t="s">
        <v>148</v>
      </c>
      <c r="J1863" s="446" t="s">
        <v>1067</v>
      </c>
      <c r="K1863" s="163"/>
      <c r="L1863" s="347"/>
      <c r="M1863" s="408"/>
      <c r="N1863" s="447" t="s">
        <v>658</v>
      </c>
    </row>
    <row r="1864" spans="1:14" ht="92.25" customHeight="1" thickBot="1">
      <c r="A1864" s="315" t="s">
        <v>499</v>
      </c>
      <c r="B1864" s="31" t="s">
        <v>498</v>
      </c>
      <c r="C1864" s="32" t="s">
        <v>785</v>
      </c>
      <c r="D1864" s="445" t="s">
        <v>58</v>
      </c>
      <c r="E1864" s="220" t="s">
        <v>1474</v>
      </c>
      <c r="F1864" s="195" t="s">
        <v>1474</v>
      </c>
      <c r="G1864" s="195" t="s">
        <v>1474</v>
      </c>
      <c r="H1864" s="183" t="s">
        <v>1715</v>
      </c>
      <c r="I1864" s="442" t="s">
        <v>148</v>
      </c>
      <c r="J1864" s="442" t="s">
        <v>500</v>
      </c>
      <c r="K1864" s="217" t="s">
        <v>1806</v>
      </c>
      <c r="L1864" s="346"/>
      <c r="M1864" s="416" t="s">
        <v>2692</v>
      </c>
      <c r="N1864" s="416" t="s">
        <v>2590</v>
      </c>
    </row>
    <row r="1865" spans="1:14" ht="92.25" customHeight="1" thickBot="1">
      <c r="A1865" s="499" t="s">
        <v>499</v>
      </c>
      <c r="B1865" s="500" t="s">
        <v>498</v>
      </c>
      <c r="C1865" s="209" t="s">
        <v>785</v>
      </c>
      <c r="D1865" s="463" t="s">
        <v>58</v>
      </c>
      <c r="E1865" s="209" t="s">
        <v>1474</v>
      </c>
      <c r="F1865" s="209" t="s">
        <v>1474</v>
      </c>
      <c r="G1865" s="209" t="s">
        <v>1474</v>
      </c>
      <c r="H1865" s="209" t="s">
        <v>1715</v>
      </c>
      <c r="I1865" s="463" t="s">
        <v>148</v>
      </c>
      <c r="J1865" s="463" t="s">
        <v>500</v>
      </c>
      <c r="K1865" s="501" t="s">
        <v>1806</v>
      </c>
      <c r="L1865" s="501" t="s">
        <v>2666</v>
      </c>
      <c r="M1865" s="502" t="s">
        <v>2693</v>
      </c>
      <c r="N1865" s="502" t="s">
        <v>2599</v>
      </c>
    </row>
    <row r="1866" spans="1:14" ht="29.45" customHeight="1">
      <c r="A1866" s="721" t="s">
        <v>302</v>
      </c>
      <c r="B1866" s="723" t="s">
        <v>298</v>
      </c>
      <c r="C1866" s="650" t="s">
        <v>786</v>
      </c>
      <c r="D1866" s="661" t="s">
        <v>502</v>
      </c>
      <c r="E1866" s="650" t="s">
        <v>301</v>
      </c>
      <c r="F1866" s="519" t="s">
        <v>145</v>
      </c>
      <c r="G1866" s="519" t="s">
        <v>701</v>
      </c>
      <c r="H1866" s="519" t="s">
        <v>1825</v>
      </c>
      <c r="I1866" s="661" t="s">
        <v>148</v>
      </c>
      <c r="J1866" s="661" t="s">
        <v>473</v>
      </c>
      <c r="K1866" s="650" t="s">
        <v>1805</v>
      </c>
      <c r="L1866" s="650" t="s">
        <v>1800</v>
      </c>
      <c r="M1866" s="681" t="s">
        <v>1474</v>
      </c>
      <c r="N1866" s="681" t="s">
        <v>1216</v>
      </c>
    </row>
    <row r="1867" spans="1:14" ht="29.45" customHeight="1">
      <c r="A1867" s="696" t="str">
        <f t="shared" ref="A1867:A1884" si="1665">A1866</f>
        <v>S5110</v>
      </c>
      <c r="B1867" s="724" t="str">
        <f t="shared" ref="B1867:B1884" si="1666">B1866</f>
        <v>Family Training</v>
      </c>
      <c r="C1867" s="637" t="str">
        <f t="shared" ref="C1867:C1884" si="1667">C1866</f>
        <v>Family Psycho-education: skills workshop
S5110 – Family Psycho-Education: skills workshop
Note: Please use these codes only when implementing this Evidence Based Practice</v>
      </c>
      <c r="D1867" s="652" t="str">
        <f t="shared" ref="D1867:D1884" si="1668">D1866</f>
        <v>15 minutes</v>
      </c>
      <c r="E1867" s="637" t="str">
        <f t="shared" ref="E1867:E1884" si="1669">E1866</f>
        <v>Mental Health Professional or Qualified Mental Health Professional trained in the Michigan Family Psychoeducation curriculum and supervised by a Mental Health Professional.</v>
      </c>
      <c r="F1867" s="551" t="s">
        <v>577</v>
      </c>
      <c r="G1867" s="551" t="s">
        <v>692</v>
      </c>
      <c r="H1867" s="551" t="s">
        <v>1825</v>
      </c>
      <c r="I1867" s="652" t="str">
        <f t="shared" ref="I1867:I1884" si="1670">I1866</f>
        <v>Line
Professional</v>
      </c>
      <c r="J1867" s="652" t="str">
        <f t="shared" ref="J1867:J1884" si="1671">J1866</f>
        <v>Healthy Michigan, 1115/(i)SPA</v>
      </c>
      <c r="K1867" s="637" t="s">
        <v>1805</v>
      </c>
      <c r="L1867" s="637" t="s">
        <v>1800</v>
      </c>
      <c r="M1867" s="652" t="str">
        <f t="shared" ref="M1867:M1884" si="1672">M1866</f>
        <v xml:space="preserve"> </v>
      </c>
      <c r="N1867" s="652" t="str">
        <f t="shared" ref="N1867:N1884" si="1673">N1866</f>
        <v>HS -  Family/couple without client present</v>
      </c>
    </row>
    <row r="1868" spans="1:14" ht="29.45" customHeight="1">
      <c r="A1868" s="696" t="str">
        <f t="shared" si="1665"/>
        <v>S5110</v>
      </c>
      <c r="B1868" s="724" t="str">
        <f t="shared" si="1666"/>
        <v>Family Training</v>
      </c>
      <c r="C1868" s="637" t="str">
        <f t="shared" si="1667"/>
        <v>Family Psycho-education: skills workshop
S5110 – Family Psycho-Education: skills workshop
Note: Please use these codes only when implementing this Evidence Based Practice</v>
      </c>
      <c r="D1868" s="652" t="str">
        <f t="shared" si="1668"/>
        <v>15 minutes</v>
      </c>
      <c r="E1868" s="637" t="str">
        <f t="shared" si="1669"/>
        <v>Mental Health Professional or Qualified Mental Health Professional trained in the Michigan Family Psychoeducation curriculum and supervised by a Mental Health Professional.</v>
      </c>
      <c r="F1868" s="551" t="s">
        <v>134</v>
      </c>
      <c r="G1868" s="551" t="s">
        <v>698</v>
      </c>
      <c r="H1868" s="551" t="s">
        <v>625</v>
      </c>
      <c r="I1868" s="652" t="str">
        <f t="shared" si="1670"/>
        <v>Line
Professional</v>
      </c>
      <c r="J1868" s="652" t="str">
        <f t="shared" si="1671"/>
        <v>Healthy Michigan, 1115/(i)SPA</v>
      </c>
      <c r="K1868" s="637" t="s">
        <v>1805</v>
      </c>
      <c r="L1868" s="637" t="s">
        <v>1800</v>
      </c>
      <c r="M1868" s="652" t="str">
        <f t="shared" si="1672"/>
        <v xml:space="preserve"> </v>
      </c>
      <c r="N1868" s="652" t="str">
        <f t="shared" si="1673"/>
        <v>HS -  Family/couple without client present</v>
      </c>
    </row>
    <row r="1869" spans="1:14" ht="29.45" customHeight="1">
      <c r="A1869" s="696" t="str">
        <f t="shared" si="1665"/>
        <v>S5110</v>
      </c>
      <c r="B1869" s="724" t="str">
        <f t="shared" si="1666"/>
        <v>Family Training</v>
      </c>
      <c r="C1869" s="637" t="str">
        <f t="shared" si="1667"/>
        <v>Family Psycho-education: skills workshop
S5110 – Family Psycho-Education: skills workshop
Note: Please use these codes only when implementing this Evidence Based Practice</v>
      </c>
      <c r="D1869" s="652" t="str">
        <f t="shared" si="1668"/>
        <v>15 minutes</v>
      </c>
      <c r="E1869" s="637" t="str">
        <f t="shared" si="1669"/>
        <v>Mental Health Professional or Qualified Mental Health Professional trained in the Michigan Family Psychoeducation curriculum and supervised by a Mental Health Professional.</v>
      </c>
      <c r="F1869" s="551" t="s">
        <v>588</v>
      </c>
      <c r="G1869" s="551" t="s">
        <v>693</v>
      </c>
      <c r="H1869" s="551" t="s">
        <v>625</v>
      </c>
      <c r="I1869" s="652" t="str">
        <f t="shared" si="1670"/>
        <v>Line
Professional</v>
      </c>
      <c r="J1869" s="652" t="str">
        <f t="shared" si="1671"/>
        <v>Healthy Michigan, 1115/(i)SPA</v>
      </c>
      <c r="K1869" s="637" t="s">
        <v>1805</v>
      </c>
      <c r="L1869" s="637" t="s">
        <v>1800</v>
      </c>
      <c r="M1869" s="652" t="str">
        <f t="shared" si="1672"/>
        <v xml:space="preserve"> </v>
      </c>
      <c r="N1869" s="652" t="str">
        <f t="shared" si="1673"/>
        <v>HS -  Family/couple without client present</v>
      </c>
    </row>
    <row r="1870" spans="1:14" ht="29.45" customHeight="1">
      <c r="A1870" s="696" t="str">
        <f t="shared" si="1665"/>
        <v>S5110</v>
      </c>
      <c r="B1870" s="724" t="str">
        <f t="shared" si="1666"/>
        <v>Family Training</v>
      </c>
      <c r="C1870" s="637" t="str">
        <f t="shared" si="1667"/>
        <v>Family Psycho-education: skills workshop
S5110 – Family Psycho-Education: skills workshop
Note: Please use these codes only when implementing this Evidence Based Practice</v>
      </c>
      <c r="D1870" s="652" t="str">
        <f t="shared" si="1668"/>
        <v>15 minutes</v>
      </c>
      <c r="E1870" s="637" t="str">
        <f t="shared" si="1669"/>
        <v>Mental Health Professional or Qualified Mental Health Professional trained in the Michigan Family Psychoeducation curriculum and supervised by a Mental Health Professional.</v>
      </c>
      <c r="F1870" s="551" t="s">
        <v>592</v>
      </c>
      <c r="G1870" s="551" t="s">
        <v>693</v>
      </c>
      <c r="H1870" s="551" t="s">
        <v>625</v>
      </c>
      <c r="I1870" s="652" t="str">
        <f t="shared" si="1670"/>
        <v>Line
Professional</v>
      </c>
      <c r="J1870" s="652" t="str">
        <f t="shared" si="1671"/>
        <v>Healthy Michigan, 1115/(i)SPA</v>
      </c>
      <c r="K1870" s="637" t="s">
        <v>1805</v>
      </c>
      <c r="L1870" s="637" t="s">
        <v>1800</v>
      </c>
      <c r="M1870" s="652" t="str">
        <f t="shared" si="1672"/>
        <v xml:space="preserve"> </v>
      </c>
      <c r="N1870" s="652" t="str">
        <f t="shared" si="1673"/>
        <v>HS -  Family/couple without client present</v>
      </c>
    </row>
    <row r="1871" spans="1:14" ht="29.45" customHeight="1">
      <c r="A1871" s="696" t="str">
        <f t="shared" ref="A1871:A1872" si="1674">A1870</f>
        <v>S5110</v>
      </c>
      <c r="B1871" s="724" t="str">
        <f t="shared" ref="B1871:B1872" si="1675">B1870</f>
        <v>Family Training</v>
      </c>
      <c r="C1871" s="637" t="str">
        <f t="shared" ref="C1871:C1872" si="1676">C1870</f>
        <v>Family Psycho-education: skills workshop
S5110 – Family Psycho-Education: skills workshop
Note: Please use these codes only when implementing this Evidence Based Practice</v>
      </c>
      <c r="D1871" s="652" t="str">
        <f t="shared" ref="D1871:D1872" si="1677">D1870</f>
        <v>15 minutes</v>
      </c>
      <c r="E1871" s="637" t="str">
        <f t="shared" ref="E1871:E1872" si="1678">E1870</f>
        <v>Mental Health Professional or Qualified Mental Health Professional trained in the Michigan Family Psychoeducation curriculum and supervised by a Mental Health Professional.</v>
      </c>
      <c r="F1871" s="551" t="s">
        <v>592</v>
      </c>
      <c r="G1871" s="551" t="s">
        <v>697</v>
      </c>
      <c r="H1871" s="551" t="s">
        <v>625</v>
      </c>
      <c r="I1871" s="652" t="str">
        <f t="shared" ref="I1871:I1872" si="1679">I1870</f>
        <v>Line
Professional</v>
      </c>
      <c r="J1871" s="652" t="str">
        <f t="shared" ref="J1871:J1872" si="1680">J1870</f>
        <v>Healthy Michigan, 1115/(i)SPA</v>
      </c>
      <c r="K1871" s="637" t="str">
        <f t="shared" ref="K1871:K1872" si="1681">K1870</f>
        <v>CCBHC Reporting Service</v>
      </c>
      <c r="L1871" s="637" t="str">
        <f t="shared" ref="L1871:L1872" si="1682">L1870</f>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871" s="652" t="str">
        <f t="shared" ref="M1871:M1872" si="1683">M1870</f>
        <v xml:space="preserve"> </v>
      </c>
      <c r="N1871" s="652" t="str">
        <f t="shared" ref="N1871:N1872" si="1684">N1870</f>
        <v>HS -  Family/couple without client present</v>
      </c>
    </row>
    <row r="1872" spans="1:14" ht="29.45" customHeight="1">
      <c r="A1872" s="696" t="str">
        <f t="shared" si="1674"/>
        <v>S5110</v>
      </c>
      <c r="B1872" s="724" t="str">
        <f t="shared" si="1675"/>
        <v>Family Training</v>
      </c>
      <c r="C1872" s="637" t="str">
        <f t="shared" si="1676"/>
        <v>Family Psycho-education: skills workshop
S5110 – Family Psycho-Education: skills workshop
Note: Please use these codes only when implementing this Evidence Based Practice</v>
      </c>
      <c r="D1872" s="652" t="str">
        <f t="shared" si="1677"/>
        <v>15 minutes</v>
      </c>
      <c r="E1872" s="637" t="str">
        <f t="shared" si="1678"/>
        <v>Mental Health Professional or Qualified Mental Health Professional trained in the Michigan Family Psychoeducation curriculum and supervised by a Mental Health Professional.</v>
      </c>
      <c r="F1872" s="551" t="s">
        <v>591</v>
      </c>
      <c r="G1872" s="551" t="s">
        <v>697</v>
      </c>
      <c r="H1872" s="551" t="s">
        <v>625</v>
      </c>
      <c r="I1872" s="652" t="str">
        <f t="shared" si="1679"/>
        <v>Line
Professional</v>
      </c>
      <c r="J1872" s="652" t="str">
        <f t="shared" si="1680"/>
        <v>Healthy Michigan, 1115/(i)SPA</v>
      </c>
      <c r="K1872" s="637" t="str">
        <f t="shared" si="1681"/>
        <v>CCBHC Reporting Service</v>
      </c>
      <c r="L1872" s="637" t="str">
        <f t="shared" si="1682"/>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872" s="652" t="str">
        <f t="shared" si="1683"/>
        <v xml:space="preserve"> </v>
      </c>
      <c r="N1872" s="652" t="str">
        <f t="shared" si="1684"/>
        <v>HS -  Family/couple without client present</v>
      </c>
    </row>
    <row r="1873" spans="1:14" ht="29.45" customHeight="1">
      <c r="A1873" s="696" t="str">
        <f>A1870</f>
        <v>S5110</v>
      </c>
      <c r="B1873" s="724" t="str">
        <f>B1870</f>
        <v>Family Training</v>
      </c>
      <c r="C1873" s="637" t="str">
        <f>C1870</f>
        <v>Family Psycho-education: skills workshop
S5110 – Family Psycho-Education: skills workshop
Note: Please use these codes only when implementing this Evidence Based Practice</v>
      </c>
      <c r="D1873" s="652" t="str">
        <f>D1870</f>
        <v>15 minutes</v>
      </c>
      <c r="E1873" s="637" t="str">
        <f>E1870</f>
        <v>Mental Health Professional or Qualified Mental Health Professional trained in the Michigan Family Psychoeducation curriculum and supervised by a Mental Health Professional.</v>
      </c>
      <c r="F1873" s="551" t="s">
        <v>591</v>
      </c>
      <c r="G1873" s="551" t="s">
        <v>693</v>
      </c>
      <c r="H1873" s="551" t="s">
        <v>625</v>
      </c>
      <c r="I1873" s="652" t="str">
        <f>I1870</f>
        <v>Line
Professional</v>
      </c>
      <c r="J1873" s="652" t="str">
        <f>J1870</f>
        <v>Healthy Michigan, 1115/(i)SPA</v>
      </c>
      <c r="K1873" s="637" t="s">
        <v>1805</v>
      </c>
      <c r="L1873" s="637" t="s">
        <v>1800</v>
      </c>
      <c r="M1873" s="652" t="str">
        <f>M1870</f>
        <v xml:space="preserve"> </v>
      </c>
      <c r="N1873" s="652" t="str">
        <f>N1870</f>
        <v>HS -  Family/couple without client present</v>
      </c>
    </row>
    <row r="1874" spans="1:14" ht="29.45" customHeight="1">
      <c r="A1874" s="696" t="str">
        <f t="shared" si="1665"/>
        <v>S5110</v>
      </c>
      <c r="B1874" s="724" t="str">
        <f t="shared" si="1666"/>
        <v>Family Training</v>
      </c>
      <c r="C1874" s="637" t="str">
        <f t="shared" si="1667"/>
        <v>Family Psycho-education: skills workshop
S5110 – Family Psycho-Education: skills workshop
Note: Please use these codes only when implementing this Evidence Based Practice</v>
      </c>
      <c r="D1874" s="652" t="str">
        <f t="shared" si="1668"/>
        <v>15 minutes</v>
      </c>
      <c r="E1874" s="637" t="str">
        <f t="shared" si="1669"/>
        <v>Mental Health Professional or Qualified Mental Health Professional trained in the Michigan Family Psychoeducation curriculum and supervised by a Mental Health Professional.</v>
      </c>
      <c r="F1874" s="551" t="s">
        <v>586</v>
      </c>
      <c r="G1874" s="551" t="s">
        <v>693</v>
      </c>
      <c r="H1874" s="551" t="s">
        <v>625</v>
      </c>
      <c r="I1874" s="652" t="str">
        <f t="shared" si="1670"/>
        <v>Line
Professional</v>
      </c>
      <c r="J1874" s="652" t="str">
        <f t="shared" si="1671"/>
        <v>Healthy Michigan, 1115/(i)SPA</v>
      </c>
      <c r="K1874" s="637" t="s">
        <v>1805</v>
      </c>
      <c r="L1874" s="637" t="s">
        <v>1800</v>
      </c>
      <c r="M1874" s="652" t="str">
        <f t="shared" si="1672"/>
        <v xml:space="preserve"> </v>
      </c>
      <c r="N1874" s="652" t="str">
        <f t="shared" si="1673"/>
        <v>HS -  Family/couple without client present</v>
      </c>
    </row>
    <row r="1875" spans="1:14" ht="29.45" customHeight="1">
      <c r="A1875" s="696" t="str">
        <f t="shared" si="1665"/>
        <v>S5110</v>
      </c>
      <c r="B1875" s="724" t="str">
        <f t="shared" si="1666"/>
        <v>Family Training</v>
      </c>
      <c r="C1875" s="637" t="str">
        <f t="shared" si="1667"/>
        <v>Family Psycho-education: skills workshop
S5110 – Family Psycho-Education: skills workshop
Note: Please use these codes only when implementing this Evidence Based Practice</v>
      </c>
      <c r="D1875" s="652" t="str">
        <f t="shared" si="1668"/>
        <v>15 minutes</v>
      </c>
      <c r="E1875" s="637" t="str">
        <f t="shared" si="1669"/>
        <v>Mental Health Professional or Qualified Mental Health Professional trained in the Michigan Family Psychoeducation curriculum and supervised by a Mental Health Professional.</v>
      </c>
      <c r="F1875" s="551" t="s">
        <v>593</v>
      </c>
      <c r="G1875" s="551" t="s">
        <v>693</v>
      </c>
      <c r="H1875" s="551" t="s">
        <v>625</v>
      </c>
      <c r="I1875" s="652" t="str">
        <f t="shared" si="1670"/>
        <v>Line
Professional</v>
      </c>
      <c r="J1875" s="652" t="str">
        <f t="shared" si="1671"/>
        <v>Healthy Michigan, 1115/(i)SPA</v>
      </c>
      <c r="K1875" s="637" t="s">
        <v>1805</v>
      </c>
      <c r="L1875" s="637" t="s">
        <v>1800</v>
      </c>
      <c r="M1875" s="652" t="str">
        <f t="shared" si="1672"/>
        <v xml:space="preserve"> </v>
      </c>
      <c r="N1875" s="652" t="str">
        <f t="shared" si="1673"/>
        <v>HS -  Family/couple without client present</v>
      </c>
    </row>
    <row r="1876" spans="1:14" ht="29.45" customHeight="1">
      <c r="A1876" s="696" t="str">
        <f t="shared" si="1665"/>
        <v>S5110</v>
      </c>
      <c r="B1876" s="724" t="str">
        <f t="shared" si="1666"/>
        <v>Family Training</v>
      </c>
      <c r="C1876" s="637" t="str">
        <f t="shared" si="1667"/>
        <v>Family Psycho-education: skills workshop
S5110 – Family Psycho-Education: skills workshop
Note: Please use these codes only when implementing this Evidence Based Practice</v>
      </c>
      <c r="D1876" s="652" t="str">
        <f t="shared" si="1668"/>
        <v>15 minutes</v>
      </c>
      <c r="E1876" s="637" t="str">
        <f t="shared" si="1669"/>
        <v>Mental Health Professional or Qualified Mental Health Professional trained in the Michigan Family Psychoeducation curriculum and supervised by a Mental Health Professional.</v>
      </c>
      <c r="F1876" s="348" t="s">
        <v>2137</v>
      </c>
      <c r="G1876" s="551" t="s">
        <v>693</v>
      </c>
      <c r="H1876" s="551" t="s">
        <v>625</v>
      </c>
      <c r="I1876" s="652" t="str">
        <f t="shared" si="1670"/>
        <v>Line
Professional</v>
      </c>
      <c r="J1876" s="652" t="str">
        <f t="shared" si="1671"/>
        <v>Healthy Michigan, 1115/(i)SPA</v>
      </c>
      <c r="K1876" s="637" t="s">
        <v>1805</v>
      </c>
      <c r="L1876" s="637" t="s">
        <v>1800</v>
      </c>
      <c r="M1876" s="652" t="str">
        <f t="shared" si="1672"/>
        <v xml:space="preserve"> </v>
      </c>
      <c r="N1876" s="652" t="str">
        <f t="shared" si="1673"/>
        <v>HS -  Family/couple without client present</v>
      </c>
    </row>
    <row r="1877" spans="1:14" ht="29.45" customHeight="1">
      <c r="A1877" s="696" t="str">
        <f t="shared" si="1665"/>
        <v>S5110</v>
      </c>
      <c r="B1877" s="724" t="str">
        <f t="shared" si="1666"/>
        <v>Family Training</v>
      </c>
      <c r="C1877" s="637" t="str">
        <f t="shared" si="1667"/>
        <v>Family Psycho-education: skills workshop
S5110 – Family Psycho-Education: skills workshop
Note: Please use these codes only when implementing this Evidence Based Practice</v>
      </c>
      <c r="D1877" s="652" t="str">
        <f t="shared" si="1668"/>
        <v>15 minutes</v>
      </c>
      <c r="E1877" s="637" t="str">
        <f t="shared" si="1669"/>
        <v>Mental Health Professional or Qualified Mental Health Professional trained in the Michigan Family Psychoeducation curriculum and supervised by a Mental Health Professional.</v>
      </c>
      <c r="F1877" s="551" t="s">
        <v>715</v>
      </c>
      <c r="G1877" s="551" t="s">
        <v>697</v>
      </c>
      <c r="H1877" s="551" t="s">
        <v>625</v>
      </c>
      <c r="I1877" s="652" t="str">
        <f t="shared" si="1670"/>
        <v>Line
Professional</v>
      </c>
      <c r="J1877" s="652" t="str">
        <f t="shared" si="1671"/>
        <v>Healthy Michigan, 1115/(i)SPA</v>
      </c>
      <c r="K1877" s="637" t="s">
        <v>1805</v>
      </c>
      <c r="L1877" s="637" t="s">
        <v>1800</v>
      </c>
      <c r="M1877" s="652" t="str">
        <f t="shared" si="1672"/>
        <v xml:space="preserve"> </v>
      </c>
      <c r="N1877" s="652" t="str">
        <f t="shared" si="1673"/>
        <v>HS -  Family/couple without client present</v>
      </c>
    </row>
    <row r="1878" spans="1:14" ht="29.45" customHeight="1">
      <c r="A1878" s="696" t="str">
        <f t="shared" si="1665"/>
        <v>S5110</v>
      </c>
      <c r="B1878" s="724" t="str">
        <f t="shared" si="1666"/>
        <v>Family Training</v>
      </c>
      <c r="C1878" s="637" t="str">
        <f t="shared" si="1667"/>
        <v>Family Psycho-education: skills workshop
S5110 – Family Psycho-Education: skills workshop
Note: Please use these codes only when implementing this Evidence Based Practice</v>
      </c>
      <c r="D1878" s="652" t="str">
        <f t="shared" si="1668"/>
        <v>15 minutes</v>
      </c>
      <c r="E1878" s="637" t="str">
        <f t="shared" si="1669"/>
        <v>Mental Health Professional or Qualified Mental Health Professional trained in the Michigan Family Psychoeducation curriculum and supervised by a Mental Health Professional.</v>
      </c>
      <c r="F1878" s="551" t="s">
        <v>594</v>
      </c>
      <c r="G1878" s="551" t="s">
        <v>697</v>
      </c>
      <c r="H1878" s="551" t="s">
        <v>625</v>
      </c>
      <c r="I1878" s="652" t="str">
        <f t="shared" si="1670"/>
        <v>Line
Professional</v>
      </c>
      <c r="J1878" s="652" t="str">
        <f t="shared" si="1671"/>
        <v>Healthy Michigan, 1115/(i)SPA</v>
      </c>
      <c r="K1878" s="637" t="s">
        <v>1805</v>
      </c>
      <c r="L1878" s="637" t="s">
        <v>1800</v>
      </c>
      <c r="M1878" s="652" t="str">
        <f t="shared" si="1672"/>
        <v xml:space="preserve"> </v>
      </c>
      <c r="N1878" s="652" t="str">
        <f t="shared" si="1673"/>
        <v>HS -  Family/couple without client present</v>
      </c>
    </row>
    <row r="1879" spans="1:14" ht="29.45" customHeight="1">
      <c r="A1879" s="696" t="str">
        <f t="shared" si="1665"/>
        <v>S5110</v>
      </c>
      <c r="B1879" s="724" t="str">
        <f t="shared" si="1666"/>
        <v>Family Training</v>
      </c>
      <c r="C1879" s="637" t="str">
        <f t="shared" si="1667"/>
        <v>Family Psycho-education: skills workshop
S5110 – Family Psycho-Education: skills workshop
Note: Please use these codes only when implementing this Evidence Based Practice</v>
      </c>
      <c r="D1879" s="652" t="str">
        <f t="shared" si="1668"/>
        <v>15 minutes</v>
      </c>
      <c r="E1879" s="637" t="str">
        <f t="shared" si="1669"/>
        <v>Mental Health Professional or Qualified Mental Health Professional trained in the Michigan Family Psychoeducation curriculum and supervised by a Mental Health Professional.</v>
      </c>
      <c r="F1879" s="551" t="s">
        <v>843</v>
      </c>
      <c r="G1879" s="551" t="s">
        <v>697</v>
      </c>
      <c r="H1879" s="551" t="s">
        <v>625</v>
      </c>
      <c r="I1879" s="652" t="str">
        <f t="shared" si="1670"/>
        <v>Line
Professional</v>
      </c>
      <c r="J1879" s="652" t="str">
        <f t="shared" si="1671"/>
        <v>Healthy Michigan, 1115/(i)SPA</v>
      </c>
      <c r="K1879" s="637" t="s">
        <v>1805</v>
      </c>
      <c r="L1879" s="637" t="s">
        <v>1800</v>
      </c>
      <c r="M1879" s="652" t="str">
        <f t="shared" si="1672"/>
        <v xml:space="preserve"> </v>
      </c>
      <c r="N1879" s="652" t="str">
        <f t="shared" si="1673"/>
        <v>HS -  Family/couple without client present</v>
      </c>
    </row>
    <row r="1880" spans="1:14" ht="29.45" customHeight="1">
      <c r="A1880" s="696" t="str">
        <f t="shared" si="1665"/>
        <v>S5110</v>
      </c>
      <c r="B1880" s="724" t="str">
        <f t="shared" si="1666"/>
        <v>Family Training</v>
      </c>
      <c r="C1880" s="637" t="str">
        <f t="shared" si="1667"/>
        <v>Family Psycho-education: skills workshop
S5110 – Family Psycho-Education: skills workshop
Note: Please use these codes only when implementing this Evidence Based Practice</v>
      </c>
      <c r="D1880" s="652" t="str">
        <f t="shared" si="1668"/>
        <v>15 minutes</v>
      </c>
      <c r="E1880" s="637" t="str">
        <f t="shared" si="1669"/>
        <v>Mental Health Professional or Qualified Mental Health Professional trained in the Michigan Family Psychoeducation curriculum and supervised by a Mental Health Professional.</v>
      </c>
      <c r="F1880" s="551" t="s">
        <v>143</v>
      </c>
      <c r="G1880" s="551" t="s">
        <v>697</v>
      </c>
      <c r="H1880" s="551" t="s">
        <v>625</v>
      </c>
      <c r="I1880" s="652" t="str">
        <f t="shared" si="1670"/>
        <v>Line
Professional</v>
      </c>
      <c r="J1880" s="652" t="str">
        <f t="shared" si="1671"/>
        <v>Healthy Michigan, 1115/(i)SPA</v>
      </c>
      <c r="K1880" s="637" t="s">
        <v>1805</v>
      </c>
      <c r="L1880" s="637" t="s">
        <v>1800</v>
      </c>
      <c r="M1880" s="652" t="str">
        <f t="shared" si="1672"/>
        <v xml:space="preserve"> </v>
      </c>
      <c r="N1880" s="652" t="str">
        <f t="shared" si="1673"/>
        <v>HS -  Family/couple without client present</v>
      </c>
    </row>
    <row r="1881" spans="1:14" ht="29.45" customHeight="1">
      <c r="A1881" s="696" t="str">
        <f t="shared" si="1665"/>
        <v>S5110</v>
      </c>
      <c r="B1881" s="724" t="str">
        <f t="shared" si="1666"/>
        <v>Family Training</v>
      </c>
      <c r="C1881" s="637" t="str">
        <f t="shared" si="1667"/>
        <v>Family Psycho-education: skills workshop
S5110 – Family Psycho-Education: skills workshop
Note: Please use these codes only when implementing this Evidence Based Practice</v>
      </c>
      <c r="D1881" s="652" t="str">
        <f t="shared" si="1668"/>
        <v>15 minutes</v>
      </c>
      <c r="E1881" s="637" t="str">
        <f t="shared" si="1669"/>
        <v>Mental Health Professional or Qualified Mental Health Professional trained in the Michigan Family Psychoeducation curriculum and supervised by a Mental Health Professional.</v>
      </c>
      <c r="F1881" s="551" t="s">
        <v>144</v>
      </c>
      <c r="G1881" s="551" t="s">
        <v>697</v>
      </c>
      <c r="H1881" s="551" t="s">
        <v>625</v>
      </c>
      <c r="I1881" s="652" t="str">
        <f t="shared" si="1670"/>
        <v>Line
Professional</v>
      </c>
      <c r="J1881" s="652" t="str">
        <f t="shared" si="1671"/>
        <v>Healthy Michigan, 1115/(i)SPA</v>
      </c>
      <c r="K1881" s="637" t="s">
        <v>1805</v>
      </c>
      <c r="L1881" s="637" t="s">
        <v>1800</v>
      </c>
      <c r="M1881" s="652" t="str">
        <f t="shared" si="1672"/>
        <v xml:space="preserve"> </v>
      </c>
      <c r="N1881" s="652" t="str">
        <f t="shared" si="1673"/>
        <v>HS -  Family/couple without client present</v>
      </c>
    </row>
    <row r="1882" spans="1:14" ht="29.45" customHeight="1">
      <c r="A1882" s="696" t="str">
        <f t="shared" si="1665"/>
        <v>S5110</v>
      </c>
      <c r="B1882" s="724" t="str">
        <f t="shared" si="1666"/>
        <v>Family Training</v>
      </c>
      <c r="C1882" s="637" t="str">
        <f t="shared" si="1667"/>
        <v>Family Psycho-education: skills workshop
S5110 – Family Psycho-Education: skills workshop
Note: Please use these codes only when implementing this Evidence Based Practice</v>
      </c>
      <c r="D1882" s="652" t="str">
        <f t="shared" si="1668"/>
        <v>15 minutes</v>
      </c>
      <c r="E1882" s="637" t="str">
        <f t="shared" si="1669"/>
        <v>Mental Health Professional or Qualified Mental Health Professional trained in the Michigan Family Psychoeducation curriculum and supervised by a Mental Health Professional.</v>
      </c>
      <c r="F1882" s="551" t="s">
        <v>134</v>
      </c>
      <c r="G1882" s="551" t="s">
        <v>695</v>
      </c>
      <c r="H1882" s="551" t="s">
        <v>625</v>
      </c>
      <c r="I1882" s="652" t="str">
        <f t="shared" si="1670"/>
        <v>Line
Professional</v>
      </c>
      <c r="J1882" s="652" t="str">
        <f t="shared" si="1671"/>
        <v>Healthy Michigan, 1115/(i)SPA</v>
      </c>
      <c r="K1882" s="637" t="s">
        <v>1805</v>
      </c>
      <c r="L1882" s="637" t="s">
        <v>1800</v>
      </c>
      <c r="M1882" s="652" t="str">
        <f t="shared" si="1672"/>
        <v xml:space="preserve"> </v>
      </c>
      <c r="N1882" s="652" t="str">
        <f t="shared" si="1673"/>
        <v>HS -  Family/couple without client present</v>
      </c>
    </row>
    <row r="1883" spans="1:14" ht="29.45" customHeight="1">
      <c r="A1883" s="696" t="str">
        <f t="shared" si="1665"/>
        <v>S5110</v>
      </c>
      <c r="B1883" s="724" t="str">
        <f t="shared" si="1666"/>
        <v>Family Training</v>
      </c>
      <c r="C1883" s="637" t="str">
        <f t="shared" si="1667"/>
        <v>Family Psycho-education: skills workshop
S5110 – Family Psycho-Education: skills workshop
Note: Please use these codes only when implementing this Evidence Based Practice</v>
      </c>
      <c r="D1883" s="652" t="str">
        <f t="shared" si="1668"/>
        <v>15 minutes</v>
      </c>
      <c r="E1883" s="637" t="str">
        <f t="shared" si="1669"/>
        <v>Mental Health Professional or Qualified Mental Health Professional trained in the Michigan Family Psychoeducation curriculum and supervised by a Mental Health Professional.</v>
      </c>
      <c r="F1883" s="551" t="s">
        <v>140</v>
      </c>
      <c r="G1883" s="551" t="s">
        <v>703</v>
      </c>
      <c r="H1883" s="551" t="s">
        <v>1825</v>
      </c>
      <c r="I1883" s="652" t="str">
        <f t="shared" si="1670"/>
        <v>Line
Professional</v>
      </c>
      <c r="J1883" s="652" t="str">
        <f t="shared" si="1671"/>
        <v>Healthy Michigan, 1115/(i)SPA</v>
      </c>
      <c r="K1883" s="637" t="s">
        <v>1805</v>
      </c>
      <c r="L1883" s="637" t="s">
        <v>1800</v>
      </c>
      <c r="M1883" s="652" t="str">
        <f t="shared" si="1672"/>
        <v xml:space="preserve"> </v>
      </c>
      <c r="N1883" s="652" t="str">
        <f t="shared" si="1673"/>
        <v>HS -  Family/couple without client present</v>
      </c>
    </row>
    <row r="1884" spans="1:14" ht="29.45" customHeight="1" thickBot="1">
      <c r="A1884" s="722" t="str">
        <f t="shared" si="1665"/>
        <v>S5110</v>
      </c>
      <c r="B1884" s="725" t="str">
        <f t="shared" si="1666"/>
        <v>Family Training</v>
      </c>
      <c r="C1884" s="654" t="str">
        <f t="shared" si="1667"/>
        <v>Family Psycho-education: skills workshop
S5110 – Family Psycho-Education: skills workshop
Note: Please use these codes only when implementing this Evidence Based Practice</v>
      </c>
      <c r="D1884" s="653" t="str">
        <f t="shared" si="1668"/>
        <v>15 minutes</v>
      </c>
      <c r="E1884" s="654" t="str">
        <f t="shared" si="1669"/>
        <v>Mental Health Professional or Qualified Mental Health Professional trained in the Michigan Family Psychoeducation curriculum and supervised by a Mental Health Professional.</v>
      </c>
      <c r="F1884" s="534" t="s">
        <v>617</v>
      </c>
      <c r="G1884" s="534" t="s">
        <v>696</v>
      </c>
      <c r="H1884" s="534" t="s">
        <v>1825</v>
      </c>
      <c r="I1884" s="653" t="str">
        <f t="shared" si="1670"/>
        <v>Line
Professional</v>
      </c>
      <c r="J1884" s="653" t="str">
        <f t="shared" si="1671"/>
        <v>Healthy Michigan, 1115/(i)SPA</v>
      </c>
      <c r="K1884" s="654" t="s">
        <v>1805</v>
      </c>
      <c r="L1884" s="654" t="s">
        <v>1800</v>
      </c>
      <c r="M1884" s="653" t="str">
        <f t="shared" si="1672"/>
        <v xml:space="preserve"> </v>
      </c>
      <c r="N1884" s="653" t="str">
        <f t="shared" si="1673"/>
        <v>HS -  Family/couple without client present</v>
      </c>
    </row>
    <row r="1885" spans="1:14" ht="34.35" customHeight="1">
      <c r="A1885" s="721" t="s">
        <v>75</v>
      </c>
      <c r="B1885" s="723" t="s">
        <v>298</v>
      </c>
      <c r="C1885" s="650" t="s">
        <v>788</v>
      </c>
      <c r="D1885" s="661" t="s">
        <v>469</v>
      </c>
      <c r="E1885" s="650" t="s">
        <v>299</v>
      </c>
      <c r="F1885" s="519" t="s">
        <v>145</v>
      </c>
      <c r="G1885" s="519" t="s">
        <v>701</v>
      </c>
      <c r="H1885" s="519" t="s">
        <v>1825</v>
      </c>
      <c r="I1885" s="661" t="s">
        <v>148</v>
      </c>
      <c r="J1885" s="661" t="s">
        <v>470</v>
      </c>
      <c r="K1885" s="650" t="s">
        <v>1805</v>
      </c>
      <c r="L1885" s="650" t="s">
        <v>1801</v>
      </c>
      <c r="M1885" s="661" t="s">
        <v>1702</v>
      </c>
      <c r="N1885" s="651" t="s">
        <v>2600</v>
      </c>
    </row>
    <row r="1886" spans="1:14" ht="34.35" customHeight="1">
      <c r="A1886" s="696" t="str">
        <f t="shared" ref="A1886:A1908" si="1685">A1885</f>
        <v>S5111</v>
      </c>
      <c r="B1886" s="724" t="str">
        <f t="shared" ref="B1886:B1908" si="1686">B1885</f>
        <v>Family Training</v>
      </c>
      <c r="C1886" s="637" t="str">
        <f t="shared" ref="C1886:C1908" si="1687">C1885</f>
        <v>Home care training, family per session</v>
      </c>
      <c r="D1886" s="652" t="str">
        <f t="shared" ref="D1886:D1908" si="1688">D1885</f>
        <v>Encounter
DT=2/day</v>
      </c>
      <c r="E1886" s="637" t="str">
        <f t="shared" ref="E1886:E1908" si="1689">E1885</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86" s="551" t="s">
        <v>577</v>
      </c>
      <c r="G1886" s="551" t="s">
        <v>692</v>
      </c>
      <c r="H1886" s="551" t="s">
        <v>1825</v>
      </c>
      <c r="I1886" s="652" t="str">
        <f t="shared" ref="I1886:I1908" si="1690">I1885</f>
        <v>Line
Professional</v>
      </c>
      <c r="J1886" s="652" t="str">
        <f t="shared" ref="J1886:J1908" si="1691">J1885</f>
        <v>Healthy Michigan, Habilitation Supports Waiver, EPSDT, 1115/(i)SPA</v>
      </c>
      <c r="K1886" s="637" t="s">
        <v>1805</v>
      </c>
      <c r="L1886" s="637" t="s">
        <v>1801</v>
      </c>
      <c r="M1886" s="652" t="str">
        <f t="shared" ref="M1886:M1908" si="1692">M1885</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86" s="652" t="str">
        <f t="shared" ref="N1886:N1908" si="1693">N1885</f>
        <v xml:space="preserve">HH - Integrated Mental Health and Substance Abuse
HS - Family/couple without client present
U7 - Self Determination
</v>
      </c>
    </row>
    <row r="1887" spans="1:14" ht="34.35" customHeight="1">
      <c r="A1887" s="696" t="str">
        <f t="shared" si="1685"/>
        <v>S5111</v>
      </c>
      <c r="B1887" s="724" t="str">
        <f t="shared" si="1686"/>
        <v>Family Training</v>
      </c>
      <c r="C1887" s="637" t="str">
        <f t="shared" si="1687"/>
        <v>Home care training, family per session</v>
      </c>
      <c r="D1887" s="652" t="str">
        <f t="shared" si="1688"/>
        <v>Encounter
DT=2/day</v>
      </c>
      <c r="E1887"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87" s="551" t="s">
        <v>134</v>
      </c>
      <c r="G1887" s="551" t="s">
        <v>698</v>
      </c>
      <c r="H1887" s="551" t="s">
        <v>625</v>
      </c>
      <c r="I1887" s="652" t="str">
        <f t="shared" si="1690"/>
        <v>Line
Professional</v>
      </c>
      <c r="J1887" s="652" t="str">
        <f t="shared" si="1691"/>
        <v>Healthy Michigan, Habilitation Supports Waiver, EPSDT, 1115/(i)SPA</v>
      </c>
      <c r="K1887" s="637" t="s">
        <v>1805</v>
      </c>
      <c r="L1887" s="637" t="s">
        <v>1801</v>
      </c>
      <c r="M1887"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87" s="652" t="str">
        <f t="shared" si="1693"/>
        <v xml:space="preserve">HH - Integrated Mental Health and Substance Abuse
HS - Family/couple without client present
U7 - Self Determination
</v>
      </c>
    </row>
    <row r="1888" spans="1:14" ht="34.35" customHeight="1">
      <c r="A1888" s="696" t="str">
        <f t="shared" si="1685"/>
        <v>S5111</v>
      </c>
      <c r="B1888" s="724" t="str">
        <f t="shared" si="1686"/>
        <v>Family Training</v>
      </c>
      <c r="C1888" s="637" t="str">
        <f t="shared" si="1687"/>
        <v>Home care training, family per session</v>
      </c>
      <c r="D1888" s="652" t="str">
        <f t="shared" si="1688"/>
        <v>Encounter
DT=2/day</v>
      </c>
      <c r="E1888"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88" s="551" t="s">
        <v>689</v>
      </c>
      <c r="G1888" s="551" t="s">
        <v>716</v>
      </c>
      <c r="H1888" s="551" t="s">
        <v>625</v>
      </c>
      <c r="I1888" s="652" t="str">
        <f t="shared" si="1690"/>
        <v>Line
Professional</v>
      </c>
      <c r="J1888" s="652" t="str">
        <f t="shared" si="1691"/>
        <v>Healthy Michigan, Habilitation Supports Waiver, EPSDT, 1115/(i)SPA</v>
      </c>
      <c r="K1888" s="637" t="s">
        <v>1805</v>
      </c>
      <c r="L1888" s="637" t="s">
        <v>1801</v>
      </c>
      <c r="M1888"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88" s="652" t="str">
        <f t="shared" si="1693"/>
        <v xml:space="preserve">HH - Integrated Mental Health and Substance Abuse
HS - Family/couple without client present
U7 - Self Determination
</v>
      </c>
    </row>
    <row r="1889" spans="1:14" ht="34.35" customHeight="1">
      <c r="A1889" s="696" t="str">
        <f t="shared" si="1685"/>
        <v>S5111</v>
      </c>
      <c r="B1889" s="724" t="str">
        <f t="shared" si="1686"/>
        <v>Family Training</v>
      </c>
      <c r="C1889" s="637" t="str">
        <f t="shared" si="1687"/>
        <v>Home care training, family per session</v>
      </c>
      <c r="D1889" s="652" t="str">
        <f t="shared" si="1688"/>
        <v>Encounter
DT=2/day</v>
      </c>
      <c r="E1889"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89" s="551" t="s">
        <v>682</v>
      </c>
      <c r="G1889" s="551" t="s">
        <v>702</v>
      </c>
      <c r="H1889" s="551" t="s">
        <v>625</v>
      </c>
      <c r="I1889" s="652" t="str">
        <f t="shared" si="1690"/>
        <v>Line
Professional</v>
      </c>
      <c r="J1889" s="652" t="str">
        <f t="shared" si="1691"/>
        <v>Healthy Michigan, Habilitation Supports Waiver, EPSDT, 1115/(i)SPA</v>
      </c>
      <c r="K1889" s="637" t="s">
        <v>1805</v>
      </c>
      <c r="L1889" s="637" t="s">
        <v>1801</v>
      </c>
      <c r="M1889"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89" s="652" t="str">
        <f t="shared" si="1693"/>
        <v xml:space="preserve">HH - Integrated Mental Health and Substance Abuse
HS - Family/couple without client present
U7 - Self Determination
</v>
      </c>
    </row>
    <row r="1890" spans="1:14" ht="34.35" customHeight="1">
      <c r="A1890" s="696" t="str">
        <f>A1887</f>
        <v>S5111</v>
      </c>
      <c r="B1890" s="724" t="str">
        <f>B1887</f>
        <v>Family Training</v>
      </c>
      <c r="C1890" s="637" t="str">
        <f>C1887</f>
        <v>Home care training, family per session</v>
      </c>
      <c r="D1890" s="652" t="str">
        <f>D1887</f>
        <v>Encounter
DT=2/day</v>
      </c>
      <c r="E1890" s="637" t="str">
        <f>E1887</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0" s="551" t="s">
        <v>281</v>
      </c>
      <c r="G1890" s="551" t="s">
        <v>700</v>
      </c>
      <c r="H1890" s="551" t="s">
        <v>625</v>
      </c>
      <c r="I1890" s="652" t="str">
        <f>I1887</f>
        <v>Line
Professional</v>
      </c>
      <c r="J1890" s="652" t="str">
        <f>J1887</f>
        <v>Healthy Michigan, Habilitation Supports Waiver, EPSDT, 1115/(i)SPA</v>
      </c>
      <c r="K1890" s="637" t="s">
        <v>1805</v>
      </c>
      <c r="L1890" s="637" t="s">
        <v>1801</v>
      </c>
      <c r="M1890" s="652" t="str">
        <f>M1887</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0" s="652" t="str">
        <f>N1887</f>
        <v xml:space="preserve">HH - Integrated Mental Health and Substance Abuse
HS - Family/couple without client present
U7 - Self Determination
</v>
      </c>
    </row>
    <row r="1891" spans="1:14" ht="32.450000000000003" customHeight="1">
      <c r="A1891" s="696" t="str">
        <f t="shared" si="1685"/>
        <v>S5111</v>
      </c>
      <c r="B1891" s="724" t="str">
        <f t="shared" si="1686"/>
        <v>Family Training</v>
      </c>
      <c r="C1891" s="637" t="str">
        <f t="shared" si="1687"/>
        <v>Home care training, family per session</v>
      </c>
      <c r="D1891" s="652" t="str">
        <f t="shared" si="1688"/>
        <v>Encounter
DT=2/day</v>
      </c>
      <c r="E1891"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1" s="551" t="s">
        <v>588</v>
      </c>
      <c r="G1891" s="551" t="s">
        <v>693</v>
      </c>
      <c r="H1891" s="551" t="s">
        <v>625</v>
      </c>
      <c r="I1891" s="652" t="str">
        <f t="shared" si="1690"/>
        <v>Line
Professional</v>
      </c>
      <c r="J1891" s="652" t="str">
        <f t="shared" si="1691"/>
        <v>Healthy Michigan, Habilitation Supports Waiver, EPSDT, 1115/(i)SPA</v>
      </c>
      <c r="K1891" s="637" t="s">
        <v>1805</v>
      </c>
      <c r="L1891" s="637" t="s">
        <v>1801</v>
      </c>
      <c r="M1891"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1" s="652" t="str">
        <f t="shared" si="1693"/>
        <v xml:space="preserve">HH - Integrated Mental Health and Substance Abuse
HS - Family/couple without client present
U7 - Self Determination
</v>
      </c>
    </row>
    <row r="1892" spans="1:14" ht="32.450000000000003" customHeight="1">
      <c r="A1892" s="696" t="str">
        <f t="shared" si="1685"/>
        <v>S5111</v>
      </c>
      <c r="B1892" s="724" t="str">
        <f t="shared" si="1686"/>
        <v>Family Training</v>
      </c>
      <c r="C1892" s="637" t="str">
        <f t="shared" si="1687"/>
        <v>Home care training, family per session</v>
      </c>
      <c r="D1892" s="652" t="str">
        <f t="shared" si="1688"/>
        <v>Encounter
DT=2/day</v>
      </c>
      <c r="E1892"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2" s="551" t="s">
        <v>591</v>
      </c>
      <c r="G1892" s="551" t="s">
        <v>693</v>
      </c>
      <c r="H1892" s="571" t="s">
        <v>625</v>
      </c>
      <c r="I1892" s="652" t="str">
        <f t="shared" si="1690"/>
        <v>Line
Professional</v>
      </c>
      <c r="J1892" s="652" t="str">
        <f t="shared" si="1691"/>
        <v>Healthy Michigan, Habilitation Supports Waiver, EPSDT, 1115/(i)SPA</v>
      </c>
      <c r="K1892" s="637" t="s">
        <v>1805</v>
      </c>
      <c r="L1892" s="637" t="s">
        <v>1801</v>
      </c>
      <c r="M1892"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2" s="652" t="str">
        <f t="shared" si="1693"/>
        <v xml:space="preserve">HH - Integrated Mental Health and Substance Abuse
HS - Family/couple without client present
U7 - Self Determination
</v>
      </c>
    </row>
    <row r="1893" spans="1:14" ht="32.450000000000003" customHeight="1">
      <c r="A1893" s="696" t="str">
        <f t="shared" ref="A1893:A1894" si="1694">A1892</f>
        <v>S5111</v>
      </c>
      <c r="B1893" s="724" t="str">
        <f t="shared" ref="B1893:B1894" si="1695">B1892</f>
        <v>Family Training</v>
      </c>
      <c r="C1893" s="637" t="str">
        <f t="shared" ref="C1893:C1894" si="1696">C1892</f>
        <v>Home care training, family per session</v>
      </c>
      <c r="D1893" s="652" t="str">
        <f t="shared" ref="D1893:D1894" si="1697">D1892</f>
        <v>Encounter
DT=2/day</v>
      </c>
      <c r="E1893" s="637" t="str">
        <f t="shared" ref="E1893:E1894" si="1698">E1892</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3" s="285" t="s">
        <v>591</v>
      </c>
      <c r="G1893" s="551" t="s">
        <v>697</v>
      </c>
      <c r="H1893" s="571" t="s">
        <v>625</v>
      </c>
      <c r="I1893" s="652" t="str">
        <f t="shared" ref="I1893:I1894" si="1699">I1892</f>
        <v>Line
Professional</v>
      </c>
      <c r="J1893" s="652" t="str">
        <f t="shared" ref="J1893:J1894" si="1700">J1892</f>
        <v>Healthy Michigan, Habilitation Supports Waiver, EPSDT, 1115/(i)SPA</v>
      </c>
      <c r="K1893" s="637" t="str">
        <f t="shared" ref="K1893:K1894" si="1701">K1892</f>
        <v>CCBHC Reporting Service</v>
      </c>
      <c r="L1893" s="637" t="str">
        <f t="shared" ref="L1893:L1894" si="1702">L1892</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893" s="652" t="str">
        <f t="shared" ref="M1893:M1894" si="1703">M1892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3" s="652" t="str">
        <f t="shared" ref="N1893:N1894" si="1704">N1892</f>
        <v xml:space="preserve">HH - Integrated Mental Health and Substance Abuse
HS - Family/couple without client present
U7 - Self Determination
</v>
      </c>
    </row>
    <row r="1894" spans="1:14" ht="32.450000000000003" customHeight="1">
      <c r="A1894" s="696" t="str">
        <f t="shared" si="1694"/>
        <v>S5111</v>
      </c>
      <c r="B1894" s="724" t="str">
        <f t="shared" si="1695"/>
        <v>Family Training</v>
      </c>
      <c r="C1894" s="637" t="str">
        <f t="shared" si="1696"/>
        <v>Home care training, family per session</v>
      </c>
      <c r="D1894" s="652" t="str">
        <f t="shared" si="1697"/>
        <v>Encounter
DT=2/day</v>
      </c>
      <c r="E1894" s="637" t="str">
        <f t="shared" si="1698"/>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4" s="551" t="s">
        <v>592</v>
      </c>
      <c r="G1894" s="551" t="s">
        <v>697</v>
      </c>
      <c r="H1894" s="571" t="s">
        <v>625</v>
      </c>
      <c r="I1894" s="652" t="str">
        <f t="shared" si="1699"/>
        <v>Line
Professional</v>
      </c>
      <c r="J1894" s="652" t="str">
        <f t="shared" si="1700"/>
        <v>Healthy Michigan, Habilitation Supports Waiver, EPSDT, 1115/(i)SPA</v>
      </c>
      <c r="K1894" s="637" t="str">
        <f t="shared" si="1701"/>
        <v>CCBHC Reporting Service</v>
      </c>
      <c r="L1894" s="637" t="str">
        <f t="shared" si="170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894" s="652" t="str">
        <f t="shared" si="170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4" s="652" t="str">
        <f t="shared" si="1704"/>
        <v xml:space="preserve">HH - Integrated Mental Health and Substance Abuse
HS - Family/couple without client present
U7 - Self Determination
</v>
      </c>
    </row>
    <row r="1895" spans="1:14" ht="32.450000000000003" customHeight="1">
      <c r="A1895" s="696" t="str">
        <f>A1892</f>
        <v>S5111</v>
      </c>
      <c r="B1895" s="724" t="str">
        <f>B1892</f>
        <v>Family Training</v>
      </c>
      <c r="C1895" s="637" t="str">
        <f>C1892</f>
        <v>Home care training, family per session</v>
      </c>
      <c r="D1895" s="652" t="str">
        <f>D1892</f>
        <v>Encounter
DT=2/day</v>
      </c>
      <c r="E1895" s="637" t="str">
        <f>E1892</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5" s="551" t="s">
        <v>592</v>
      </c>
      <c r="G1895" s="551" t="s">
        <v>693</v>
      </c>
      <c r="H1895" s="571" t="s">
        <v>625</v>
      </c>
      <c r="I1895" s="652" t="str">
        <f>I1892</f>
        <v>Line
Professional</v>
      </c>
      <c r="J1895" s="652" t="str">
        <f>J1892</f>
        <v>Healthy Michigan, Habilitation Supports Waiver, EPSDT, 1115/(i)SPA</v>
      </c>
      <c r="K1895" s="637" t="s">
        <v>1805</v>
      </c>
      <c r="L1895" s="637" t="s">
        <v>1801</v>
      </c>
      <c r="M1895" s="652" t="str">
        <f>M1892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5" s="652" t="str">
        <f>N1892</f>
        <v xml:space="preserve">HH - Integrated Mental Health and Substance Abuse
HS - Family/couple without client present
U7 - Self Determination
</v>
      </c>
    </row>
    <row r="1896" spans="1:14" ht="32.450000000000003" customHeight="1">
      <c r="A1896" s="696" t="str">
        <f t="shared" si="1685"/>
        <v>S5111</v>
      </c>
      <c r="B1896" s="724" t="str">
        <f t="shared" si="1686"/>
        <v>Family Training</v>
      </c>
      <c r="C1896" s="637" t="str">
        <f t="shared" si="1687"/>
        <v>Home care training, family per session</v>
      </c>
      <c r="D1896" s="652" t="str">
        <f t="shared" si="1688"/>
        <v>Encounter
DT=2/day</v>
      </c>
      <c r="E1896"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6" s="551" t="s">
        <v>586</v>
      </c>
      <c r="G1896" s="551" t="s">
        <v>693</v>
      </c>
      <c r="H1896" s="551" t="s">
        <v>625</v>
      </c>
      <c r="I1896" s="652" t="str">
        <f t="shared" si="1690"/>
        <v>Line
Professional</v>
      </c>
      <c r="J1896" s="652" t="str">
        <f t="shared" si="1691"/>
        <v>Healthy Michigan, Habilitation Supports Waiver, EPSDT, 1115/(i)SPA</v>
      </c>
      <c r="K1896" s="637" t="s">
        <v>1805</v>
      </c>
      <c r="L1896" s="637" t="s">
        <v>1801</v>
      </c>
      <c r="M1896"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6" s="652" t="str">
        <f t="shared" si="1693"/>
        <v xml:space="preserve">HH - Integrated Mental Health and Substance Abuse
HS - Family/couple without client present
U7 - Self Determination
</v>
      </c>
    </row>
    <row r="1897" spans="1:14" ht="32.450000000000003" customHeight="1">
      <c r="A1897" s="696" t="str">
        <f t="shared" si="1685"/>
        <v>S5111</v>
      </c>
      <c r="B1897" s="724" t="str">
        <f t="shared" si="1686"/>
        <v>Family Training</v>
      </c>
      <c r="C1897" s="637" t="str">
        <f t="shared" si="1687"/>
        <v>Home care training, family per session</v>
      </c>
      <c r="D1897" s="652" t="str">
        <f t="shared" si="1688"/>
        <v>Encounter
DT=2/day</v>
      </c>
      <c r="E1897"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7" s="571" t="s">
        <v>2277</v>
      </c>
      <c r="G1897" s="571" t="s">
        <v>2280</v>
      </c>
      <c r="H1897" s="551" t="s">
        <v>1825</v>
      </c>
      <c r="I1897" s="652" t="str">
        <f t="shared" si="1690"/>
        <v>Line
Professional</v>
      </c>
      <c r="J1897" s="652" t="str">
        <f t="shared" si="1691"/>
        <v>Healthy Michigan, Habilitation Supports Waiver, EPSDT, 1115/(i)SPA</v>
      </c>
      <c r="K1897" s="637" t="s">
        <v>1805</v>
      </c>
      <c r="L1897" s="637" t="s">
        <v>1801</v>
      </c>
      <c r="M1897"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7" s="652" t="str">
        <f t="shared" si="1693"/>
        <v xml:space="preserve">HH - Integrated Mental Health and Substance Abuse
HS - Family/couple without client present
U7 - Self Determination
</v>
      </c>
    </row>
    <row r="1898" spans="1:14" ht="32.450000000000003" customHeight="1">
      <c r="A1898" s="696" t="str">
        <f t="shared" si="1685"/>
        <v>S5111</v>
      </c>
      <c r="B1898" s="724" t="str">
        <f t="shared" si="1686"/>
        <v>Family Training</v>
      </c>
      <c r="C1898" s="637" t="str">
        <f t="shared" si="1687"/>
        <v>Home care training, family per session</v>
      </c>
      <c r="D1898" s="652" t="str">
        <f t="shared" si="1688"/>
        <v>Encounter
DT=2/day</v>
      </c>
      <c r="E1898"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8" s="551" t="s">
        <v>593</v>
      </c>
      <c r="G1898" s="551" t="s">
        <v>693</v>
      </c>
      <c r="H1898" s="551" t="s">
        <v>625</v>
      </c>
      <c r="I1898" s="652" t="str">
        <f t="shared" si="1690"/>
        <v>Line
Professional</v>
      </c>
      <c r="J1898" s="652" t="str">
        <f t="shared" si="1691"/>
        <v>Healthy Michigan, Habilitation Supports Waiver, EPSDT, 1115/(i)SPA</v>
      </c>
      <c r="K1898" s="637" t="s">
        <v>1805</v>
      </c>
      <c r="L1898" s="637" t="s">
        <v>1801</v>
      </c>
      <c r="M1898"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8" s="652" t="str">
        <f t="shared" si="1693"/>
        <v xml:space="preserve">HH - Integrated Mental Health and Substance Abuse
HS - Family/couple without client present
U7 - Self Determination
</v>
      </c>
    </row>
    <row r="1899" spans="1:14" ht="32.450000000000003" customHeight="1">
      <c r="A1899" s="696" t="str">
        <f t="shared" si="1685"/>
        <v>S5111</v>
      </c>
      <c r="B1899" s="724" t="str">
        <f t="shared" si="1686"/>
        <v>Family Training</v>
      </c>
      <c r="C1899" s="637" t="str">
        <f t="shared" si="1687"/>
        <v>Home care training, family per session</v>
      </c>
      <c r="D1899" s="652" t="str">
        <f t="shared" si="1688"/>
        <v>Encounter
DT=2/day</v>
      </c>
      <c r="E1899"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899" s="571" t="s">
        <v>2137</v>
      </c>
      <c r="G1899" s="551" t="s">
        <v>693</v>
      </c>
      <c r="H1899" s="551" t="s">
        <v>625</v>
      </c>
      <c r="I1899" s="652" t="str">
        <f t="shared" si="1690"/>
        <v>Line
Professional</v>
      </c>
      <c r="J1899" s="652" t="str">
        <f t="shared" si="1691"/>
        <v>Healthy Michigan, Habilitation Supports Waiver, EPSDT, 1115/(i)SPA</v>
      </c>
      <c r="K1899" s="637" t="s">
        <v>1805</v>
      </c>
      <c r="L1899" s="637" t="s">
        <v>1801</v>
      </c>
      <c r="M1899"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899" s="652" t="str">
        <f t="shared" si="1693"/>
        <v xml:space="preserve">HH - Integrated Mental Health and Substance Abuse
HS - Family/couple without client present
U7 - Self Determination
</v>
      </c>
    </row>
    <row r="1900" spans="1:14" ht="32.450000000000003" customHeight="1">
      <c r="A1900" s="696" t="str">
        <f t="shared" si="1685"/>
        <v>S5111</v>
      </c>
      <c r="B1900" s="724" t="str">
        <f t="shared" si="1686"/>
        <v>Family Training</v>
      </c>
      <c r="C1900" s="637" t="str">
        <f t="shared" si="1687"/>
        <v>Home care training, family per session</v>
      </c>
      <c r="D1900" s="652" t="str">
        <f t="shared" si="1688"/>
        <v>Encounter
DT=2/day</v>
      </c>
      <c r="E1900"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00" s="551" t="s">
        <v>715</v>
      </c>
      <c r="G1900" s="551" t="s">
        <v>697</v>
      </c>
      <c r="H1900" s="571" t="s">
        <v>625</v>
      </c>
      <c r="I1900" s="652" t="str">
        <f t="shared" si="1690"/>
        <v>Line
Professional</v>
      </c>
      <c r="J1900" s="652" t="str">
        <f t="shared" si="1691"/>
        <v>Healthy Michigan, Habilitation Supports Waiver, EPSDT, 1115/(i)SPA</v>
      </c>
      <c r="K1900" s="637" t="s">
        <v>1805</v>
      </c>
      <c r="L1900" s="637" t="s">
        <v>1801</v>
      </c>
      <c r="M1900"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00" s="652" t="str">
        <f t="shared" si="1693"/>
        <v xml:space="preserve">HH - Integrated Mental Health and Substance Abuse
HS - Family/couple without client present
U7 - Self Determination
</v>
      </c>
    </row>
    <row r="1901" spans="1:14" ht="32.450000000000003" customHeight="1">
      <c r="A1901" s="696" t="str">
        <f t="shared" si="1685"/>
        <v>S5111</v>
      </c>
      <c r="B1901" s="724" t="str">
        <f t="shared" si="1686"/>
        <v>Family Training</v>
      </c>
      <c r="C1901" s="637" t="str">
        <f t="shared" si="1687"/>
        <v>Home care training, family per session</v>
      </c>
      <c r="D1901" s="652" t="str">
        <f t="shared" si="1688"/>
        <v>Encounter
DT=2/day</v>
      </c>
      <c r="E1901"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01" s="551" t="s">
        <v>594</v>
      </c>
      <c r="G1901" s="551" t="s">
        <v>697</v>
      </c>
      <c r="H1901" s="571" t="s">
        <v>625</v>
      </c>
      <c r="I1901" s="652" t="str">
        <f t="shared" si="1690"/>
        <v>Line
Professional</v>
      </c>
      <c r="J1901" s="652" t="str">
        <f t="shared" si="1691"/>
        <v>Healthy Michigan, Habilitation Supports Waiver, EPSDT, 1115/(i)SPA</v>
      </c>
      <c r="K1901" s="637" t="s">
        <v>1805</v>
      </c>
      <c r="L1901" s="637" t="s">
        <v>1801</v>
      </c>
      <c r="M1901"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01" s="652" t="str">
        <f t="shared" si="1693"/>
        <v xml:space="preserve">HH - Integrated Mental Health and Substance Abuse
HS - Family/couple without client present
U7 - Self Determination
</v>
      </c>
    </row>
    <row r="1902" spans="1:14" ht="32.450000000000003" customHeight="1">
      <c r="A1902" s="696" t="str">
        <f t="shared" si="1685"/>
        <v>S5111</v>
      </c>
      <c r="B1902" s="724" t="str">
        <f t="shared" si="1686"/>
        <v>Family Training</v>
      </c>
      <c r="C1902" s="637" t="str">
        <f t="shared" si="1687"/>
        <v>Home care training, family per session</v>
      </c>
      <c r="D1902" s="652" t="str">
        <f t="shared" si="1688"/>
        <v>Encounter
DT=2/day</v>
      </c>
      <c r="E1902"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02" s="551" t="s">
        <v>843</v>
      </c>
      <c r="G1902" s="551" t="s">
        <v>697</v>
      </c>
      <c r="H1902" s="551" t="s">
        <v>625</v>
      </c>
      <c r="I1902" s="652" t="str">
        <f t="shared" si="1690"/>
        <v>Line
Professional</v>
      </c>
      <c r="J1902" s="652" t="str">
        <f t="shared" si="1691"/>
        <v>Healthy Michigan, Habilitation Supports Waiver, EPSDT, 1115/(i)SPA</v>
      </c>
      <c r="K1902" s="637" t="s">
        <v>1805</v>
      </c>
      <c r="L1902" s="637" t="s">
        <v>1801</v>
      </c>
      <c r="M1902"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02" s="652" t="str">
        <f t="shared" si="1693"/>
        <v xml:space="preserve">HH - Integrated Mental Health and Substance Abuse
HS - Family/couple without client present
U7 - Self Determination
</v>
      </c>
    </row>
    <row r="1903" spans="1:14" ht="32.450000000000003" customHeight="1">
      <c r="A1903" s="696" t="str">
        <f t="shared" si="1685"/>
        <v>S5111</v>
      </c>
      <c r="B1903" s="724" t="str">
        <f t="shared" si="1686"/>
        <v>Family Training</v>
      </c>
      <c r="C1903" s="637" t="str">
        <f t="shared" si="1687"/>
        <v>Home care training, family per session</v>
      </c>
      <c r="D1903" s="652" t="str">
        <f t="shared" si="1688"/>
        <v>Encounter
DT=2/day</v>
      </c>
      <c r="E1903"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03" s="551" t="s">
        <v>143</v>
      </c>
      <c r="G1903" s="551" t="s">
        <v>697</v>
      </c>
      <c r="H1903" s="551" t="s">
        <v>625</v>
      </c>
      <c r="I1903" s="652" t="str">
        <f t="shared" si="1690"/>
        <v>Line
Professional</v>
      </c>
      <c r="J1903" s="652" t="str">
        <f t="shared" si="1691"/>
        <v>Healthy Michigan, Habilitation Supports Waiver, EPSDT, 1115/(i)SPA</v>
      </c>
      <c r="K1903" s="637" t="s">
        <v>1805</v>
      </c>
      <c r="L1903" s="637" t="s">
        <v>1801</v>
      </c>
      <c r="M1903"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03" s="652" t="str">
        <f t="shared" si="1693"/>
        <v xml:space="preserve">HH - Integrated Mental Health and Substance Abuse
HS - Family/couple without client present
U7 - Self Determination
</v>
      </c>
    </row>
    <row r="1904" spans="1:14" ht="32.450000000000003" customHeight="1">
      <c r="A1904" s="696" t="str">
        <f t="shared" si="1685"/>
        <v>S5111</v>
      </c>
      <c r="B1904" s="724" t="str">
        <f t="shared" si="1686"/>
        <v>Family Training</v>
      </c>
      <c r="C1904" s="637" t="str">
        <f t="shared" si="1687"/>
        <v>Home care training, family per session</v>
      </c>
      <c r="D1904" s="652" t="str">
        <f t="shared" si="1688"/>
        <v>Encounter
DT=2/day</v>
      </c>
      <c r="E1904"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04" s="551" t="s">
        <v>144</v>
      </c>
      <c r="G1904" s="551" t="s">
        <v>697</v>
      </c>
      <c r="H1904" s="551" t="s">
        <v>625</v>
      </c>
      <c r="I1904" s="652" t="str">
        <f t="shared" si="1690"/>
        <v>Line
Professional</v>
      </c>
      <c r="J1904" s="652" t="str">
        <f t="shared" si="1691"/>
        <v>Healthy Michigan, Habilitation Supports Waiver, EPSDT, 1115/(i)SPA</v>
      </c>
      <c r="K1904" s="637" t="s">
        <v>1805</v>
      </c>
      <c r="L1904" s="637" t="s">
        <v>1801</v>
      </c>
      <c r="M1904"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04" s="652" t="str">
        <f t="shared" si="1693"/>
        <v xml:space="preserve">HH - Integrated Mental Health and Substance Abuse
HS - Family/couple without client present
U7 - Self Determination
</v>
      </c>
    </row>
    <row r="1905" spans="1:14" ht="32.450000000000003" customHeight="1">
      <c r="A1905" s="696" t="str">
        <f t="shared" si="1685"/>
        <v>S5111</v>
      </c>
      <c r="B1905" s="724" t="str">
        <f t="shared" si="1686"/>
        <v>Family Training</v>
      </c>
      <c r="C1905" s="637" t="str">
        <f t="shared" si="1687"/>
        <v>Home care training, family per session</v>
      </c>
      <c r="D1905" s="652" t="str">
        <f t="shared" si="1688"/>
        <v>Encounter
DT=2/day</v>
      </c>
      <c r="E1905"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05" s="551" t="s">
        <v>134</v>
      </c>
      <c r="G1905" s="551" t="s">
        <v>695</v>
      </c>
      <c r="H1905" s="551" t="s">
        <v>625</v>
      </c>
      <c r="I1905" s="652" t="str">
        <f t="shared" si="1690"/>
        <v>Line
Professional</v>
      </c>
      <c r="J1905" s="652" t="str">
        <f t="shared" si="1691"/>
        <v>Healthy Michigan, Habilitation Supports Waiver, EPSDT, 1115/(i)SPA</v>
      </c>
      <c r="K1905" s="637" t="s">
        <v>1805</v>
      </c>
      <c r="L1905" s="637" t="s">
        <v>1801</v>
      </c>
      <c r="M1905"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05" s="652" t="str">
        <f t="shared" si="1693"/>
        <v xml:space="preserve">HH - Integrated Mental Health and Substance Abuse
HS - Family/couple without client present
U7 - Self Determination
</v>
      </c>
    </row>
    <row r="1906" spans="1:14" ht="32.450000000000003" customHeight="1">
      <c r="A1906" s="696" t="str">
        <f t="shared" si="1685"/>
        <v>S5111</v>
      </c>
      <c r="B1906" s="724" t="str">
        <f t="shared" si="1686"/>
        <v>Family Training</v>
      </c>
      <c r="C1906" s="637" t="str">
        <f t="shared" si="1687"/>
        <v>Home care training, family per session</v>
      </c>
      <c r="D1906" s="652" t="str">
        <f t="shared" si="1688"/>
        <v>Encounter
DT=2/day</v>
      </c>
      <c r="E1906"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06" s="551" t="s">
        <v>140</v>
      </c>
      <c r="G1906" s="551" t="s">
        <v>703</v>
      </c>
      <c r="H1906" s="551" t="s">
        <v>1825</v>
      </c>
      <c r="I1906" s="652" t="str">
        <f t="shared" si="1690"/>
        <v>Line
Professional</v>
      </c>
      <c r="J1906" s="652" t="str">
        <f t="shared" si="1691"/>
        <v>Healthy Michigan, Habilitation Supports Waiver, EPSDT, 1115/(i)SPA</v>
      </c>
      <c r="K1906" s="637" t="s">
        <v>1805</v>
      </c>
      <c r="L1906" s="637" t="s">
        <v>1801</v>
      </c>
      <c r="M1906"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06" s="652" t="str">
        <f t="shared" si="1693"/>
        <v xml:space="preserve">HH - Integrated Mental Health and Substance Abuse
HS - Family/couple without client present
U7 - Self Determination
</v>
      </c>
    </row>
    <row r="1907" spans="1:14" ht="32.450000000000003" customHeight="1">
      <c r="A1907" s="696" t="str">
        <f t="shared" si="1685"/>
        <v>S5111</v>
      </c>
      <c r="B1907" s="724" t="str">
        <f t="shared" si="1686"/>
        <v>Family Training</v>
      </c>
      <c r="C1907" s="637" t="str">
        <f t="shared" si="1687"/>
        <v>Home care training, family per session</v>
      </c>
      <c r="D1907" s="652" t="str">
        <f t="shared" si="1688"/>
        <v>Encounter
DT=2/day</v>
      </c>
      <c r="E1907" s="637"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07" s="551" t="s">
        <v>617</v>
      </c>
      <c r="G1907" s="551" t="s">
        <v>696</v>
      </c>
      <c r="H1907" s="551" t="s">
        <v>1825</v>
      </c>
      <c r="I1907" s="652" t="str">
        <f t="shared" si="1690"/>
        <v>Line
Professional</v>
      </c>
      <c r="J1907" s="652" t="str">
        <f t="shared" si="1691"/>
        <v>Healthy Michigan, Habilitation Supports Waiver, EPSDT, 1115/(i)SPA</v>
      </c>
      <c r="K1907" s="637" t="s">
        <v>1805</v>
      </c>
      <c r="L1907" s="637" t="s">
        <v>1801</v>
      </c>
      <c r="M1907" s="652"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07" s="652" t="str">
        <f t="shared" si="1693"/>
        <v xml:space="preserve">HH - Integrated Mental Health and Substance Abuse
HS - Family/couple without client present
U7 - Self Determination
</v>
      </c>
    </row>
    <row r="1908" spans="1:14" ht="32.450000000000003" customHeight="1" thickBot="1">
      <c r="A1908" s="722" t="str">
        <f t="shared" si="1685"/>
        <v>S5111</v>
      </c>
      <c r="B1908" s="725" t="str">
        <f t="shared" si="1686"/>
        <v>Family Training</v>
      </c>
      <c r="C1908" s="654" t="str">
        <f t="shared" si="1687"/>
        <v>Home care training, family per session</v>
      </c>
      <c r="D1908" s="653" t="str">
        <f t="shared" si="1688"/>
        <v>Encounter
DT=2/day</v>
      </c>
      <c r="E1908" s="654" t="str">
        <f t="shared" si="168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08" s="534" t="s">
        <v>603</v>
      </c>
      <c r="G1908" s="517" t="s">
        <v>787</v>
      </c>
      <c r="H1908" s="517" t="s">
        <v>625</v>
      </c>
      <c r="I1908" s="653" t="str">
        <f t="shared" si="1690"/>
        <v>Line
Professional</v>
      </c>
      <c r="J1908" s="653" t="str">
        <f t="shared" si="1691"/>
        <v>Healthy Michigan, Habilitation Supports Waiver, EPSDT, 1115/(i)SPA</v>
      </c>
      <c r="K1908" s="654" t="s">
        <v>1805</v>
      </c>
      <c r="L1908" s="654" t="s">
        <v>1801</v>
      </c>
      <c r="M1908" s="653" t="str">
        <f t="shared" si="1692"/>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08" s="653" t="str">
        <f t="shared" si="1693"/>
        <v xml:space="preserve">HH - Integrated Mental Health and Substance Abuse
HS - Family/couple without client present
U7 - Self Determination
</v>
      </c>
    </row>
    <row r="1909" spans="1:14" ht="32.450000000000003" customHeight="1">
      <c r="A1909" s="791" t="s">
        <v>75</v>
      </c>
      <c r="B1909" s="1174" t="s">
        <v>298</v>
      </c>
      <c r="C1909" s="816" t="s">
        <v>788</v>
      </c>
      <c r="D1909" s="813" t="s">
        <v>2561</v>
      </c>
      <c r="E1909" s="816" t="s">
        <v>299</v>
      </c>
      <c r="F1909" s="563" t="s">
        <v>145</v>
      </c>
      <c r="G1909" s="563" t="s">
        <v>701</v>
      </c>
      <c r="H1909" s="563" t="s">
        <v>1825</v>
      </c>
      <c r="I1909" s="718" t="s">
        <v>148</v>
      </c>
      <c r="J1909" s="1183" t="s">
        <v>59</v>
      </c>
      <c r="K1909" s="816" t="s">
        <v>1805</v>
      </c>
      <c r="L1909" s="816" t="s">
        <v>1801</v>
      </c>
      <c r="M1909" s="718" t="s">
        <v>1218</v>
      </c>
      <c r="N1909" s="813" t="s">
        <v>2600</v>
      </c>
    </row>
    <row r="1910" spans="1:14" ht="32.450000000000003" customHeight="1">
      <c r="A1910" s="792" t="str">
        <f t="shared" ref="A1910:A1932" si="1705">A1909</f>
        <v>S5111</v>
      </c>
      <c r="B1910" s="1069" t="str">
        <f t="shared" ref="B1910:B1932" si="1706">B1909</f>
        <v>Family Training</v>
      </c>
      <c r="C1910" s="817" t="str">
        <f t="shared" ref="C1910:C1932" si="1707">C1909</f>
        <v>Home care training, family per session</v>
      </c>
      <c r="D1910" s="1181" t="str">
        <f t="shared" ref="D1910:D1932" si="1708">D1909</f>
        <v>Encounter
Cannot exceed 1 per day.  Limit up to four sessions per month but no more than 12 sessions per 90 day period.</v>
      </c>
      <c r="E1910" s="817" t="str">
        <f t="shared" ref="E1910:E1932" si="1709">E1909</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0" s="564" t="s">
        <v>577</v>
      </c>
      <c r="G1910" s="564" t="s">
        <v>692</v>
      </c>
      <c r="H1910" s="564" t="s">
        <v>1825</v>
      </c>
      <c r="I1910" s="719" t="str">
        <f t="shared" ref="I1910:I1932" si="1710">I1909</f>
        <v>Line
Professional</v>
      </c>
      <c r="J1910" s="1184" t="str">
        <f t="shared" ref="J1910:J1932" si="1711">J1909</f>
        <v>SEDW &amp; Child Waiver</v>
      </c>
      <c r="K1910" s="817" t="s">
        <v>1805</v>
      </c>
      <c r="L1910" s="817" t="s">
        <v>1801</v>
      </c>
      <c r="M1910" s="719" t="str">
        <f t="shared" ref="M1910:M1932" si="1712">M1909</f>
        <v>ST - Related to Trauma or Injury
Y3 - Parent Management Training Oregon Model
Y4 - SAMHSA approved EBP for Co-occurring disorders
UN - Two patients served
UP - Three patients served
UQ - Four patients served
UR - Five patients served
US - Six or more patients served</v>
      </c>
      <c r="N1910" s="719" t="str">
        <f t="shared" ref="N1910:N1932" si="1713">N1909</f>
        <v xml:space="preserve">HH - Integrated Mental Health and Substance Abuse
HS - Family/couple without client present
U7 - Self Determination
</v>
      </c>
    </row>
    <row r="1911" spans="1:14" ht="32.450000000000003" customHeight="1">
      <c r="A1911" s="792" t="str">
        <f t="shared" si="1705"/>
        <v>S5111</v>
      </c>
      <c r="B1911" s="1069" t="str">
        <f t="shared" si="1706"/>
        <v>Family Training</v>
      </c>
      <c r="C1911" s="817" t="str">
        <f t="shared" si="1707"/>
        <v>Home care training, family per session</v>
      </c>
      <c r="D1911" s="1181" t="str">
        <f t="shared" si="1708"/>
        <v>Encounter
Cannot exceed 1 per day.  Limit up to four sessions per month but no more than 12 sessions per 90 day period.</v>
      </c>
      <c r="E1911"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1" s="564" t="s">
        <v>134</v>
      </c>
      <c r="G1911" s="564" t="s">
        <v>698</v>
      </c>
      <c r="H1911" s="564" t="s">
        <v>625</v>
      </c>
      <c r="I1911" s="719" t="str">
        <f t="shared" si="1710"/>
        <v>Line
Professional</v>
      </c>
      <c r="J1911" s="1184" t="str">
        <f t="shared" si="1711"/>
        <v>SEDW &amp; Child Waiver</v>
      </c>
      <c r="K1911" s="817" t="s">
        <v>1805</v>
      </c>
      <c r="L1911" s="817" t="s">
        <v>1801</v>
      </c>
      <c r="M1911"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11" s="719" t="str">
        <f t="shared" si="1713"/>
        <v xml:space="preserve">HH - Integrated Mental Health and Substance Abuse
HS - Family/couple without client present
U7 - Self Determination
</v>
      </c>
    </row>
    <row r="1912" spans="1:14" ht="32.450000000000003" customHeight="1">
      <c r="A1912" s="792" t="str">
        <f t="shared" si="1705"/>
        <v>S5111</v>
      </c>
      <c r="B1912" s="1069" t="str">
        <f t="shared" si="1706"/>
        <v>Family Training</v>
      </c>
      <c r="C1912" s="817" t="str">
        <f t="shared" si="1707"/>
        <v>Home care training, family per session</v>
      </c>
      <c r="D1912" s="1181" t="str">
        <f t="shared" si="1708"/>
        <v>Encounter
Cannot exceed 1 per day.  Limit up to four sessions per month but no more than 12 sessions per 90 day period.</v>
      </c>
      <c r="E1912"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2" s="396" t="s">
        <v>689</v>
      </c>
      <c r="G1912" s="396" t="s">
        <v>716</v>
      </c>
      <c r="H1912" s="396" t="s">
        <v>625</v>
      </c>
      <c r="I1912" s="719" t="str">
        <f t="shared" si="1710"/>
        <v>Line
Professional</v>
      </c>
      <c r="J1912" s="1184" t="str">
        <f t="shared" si="1711"/>
        <v>SEDW &amp; Child Waiver</v>
      </c>
      <c r="K1912" s="817" t="s">
        <v>1805</v>
      </c>
      <c r="L1912" s="817" t="s">
        <v>1801</v>
      </c>
      <c r="M1912"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12" s="719" t="str">
        <f t="shared" si="1713"/>
        <v xml:space="preserve">HH - Integrated Mental Health and Substance Abuse
HS - Family/couple without client present
U7 - Self Determination
</v>
      </c>
    </row>
    <row r="1913" spans="1:14" ht="32.450000000000003" customHeight="1">
      <c r="A1913" s="792" t="str">
        <f t="shared" si="1705"/>
        <v>S5111</v>
      </c>
      <c r="B1913" s="1069" t="str">
        <f t="shared" si="1706"/>
        <v>Family Training</v>
      </c>
      <c r="C1913" s="817" t="str">
        <f t="shared" si="1707"/>
        <v>Home care training, family per session</v>
      </c>
      <c r="D1913" s="1181" t="str">
        <f t="shared" si="1708"/>
        <v>Encounter
Cannot exceed 1 per day.  Limit up to four sessions per month but no more than 12 sessions per 90 day period.</v>
      </c>
      <c r="E1913"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3" s="396" t="s">
        <v>682</v>
      </c>
      <c r="G1913" s="396" t="s">
        <v>702</v>
      </c>
      <c r="H1913" s="396" t="s">
        <v>625</v>
      </c>
      <c r="I1913" s="719" t="str">
        <f t="shared" si="1710"/>
        <v>Line
Professional</v>
      </c>
      <c r="J1913" s="1184" t="str">
        <f t="shared" si="1711"/>
        <v>SEDW &amp; Child Waiver</v>
      </c>
      <c r="K1913" s="817" t="s">
        <v>1805</v>
      </c>
      <c r="L1913" s="817" t="s">
        <v>1801</v>
      </c>
      <c r="M1913"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13" s="719" t="str">
        <f t="shared" si="1713"/>
        <v xml:space="preserve">HH - Integrated Mental Health and Substance Abuse
HS - Family/couple without client present
U7 - Self Determination
</v>
      </c>
    </row>
    <row r="1914" spans="1:14" ht="32.450000000000003" customHeight="1">
      <c r="A1914" s="792" t="str">
        <f>A1911</f>
        <v>S5111</v>
      </c>
      <c r="B1914" s="1069" t="str">
        <f>B1911</f>
        <v>Family Training</v>
      </c>
      <c r="C1914" s="817" t="str">
        <f>C1911</f>
        <v>Home care training, family per session</v>
      </c>
      <c r="D1914" s="1181" t="str">
        <f>D1911</f>
        <v>Encounter
Cannot exceed 1 per day.  Limit up to four sessions per month but no more than 12 sessions per 90 day period.</v>
      </c>
      <c r="E1914" s="817" t="str">
        <f>E1911</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4" s="564" t="s">
        <v>281</v>
      </c>
      <c r="G1914" s="564" t="s">
        <v>700</v>
      </c>
      <c r="H1914" s="564" t="s">
        <v>625</v>
      </c>
      <c r="I1914" s="719" t="str">
        <f>I1911</f>
        <v>Line
Professional</v>
      </c>
      <c r="J1914" s="1184" t="str">
        <f>J1911</f>
        <v>SEDW &amp; Child Waiver</v>
      </c>
      <c r="K1914" s="817" t="s">
        <v>1805</v>
      </c>
      <c r="L1914" s="817" t="s">
        <v>1801</v>
      </c>
      <c r="M1914" s="719" t="str">
        <f>M1911</f>
        <v>ST - Related to Trauma or Injury
Y3 - Parent Management Training Oregon Model
Y4 - SAMHSA approved EBP for Co-occurring disorders
UN - Two patients served
UP - Three patients served
UQ - Four patients served
UR - Five patients served
US - Six or more patients served</v>
      </c>
      <c r="N1914" s="719" t="str">
        <f>N1911</f>
        <v xml:space="preserve">HH - Integrated Mental Health and Substance Abuse
HS - Family/couple without client present
U7 - Self Determination
</v>
      </c>
    </row>
    <row r="1915" spans="1:14" ht="25.5" customHeight="1">
      <c r="A1915" s="792" t="str">
        <f t="shared" si="1705"/>
        <v>S5111</v>
      </c>
      <c r="B1915" s="1069" t="str">
        <f t="shared" si="1706"/>
        <v>Family Training</v>
      </c>
      <c r="C1915" s="817" t="str">
        <f t="shared" si="1707"/>
        <v>Home care training, family per session</v>
      </c>
      <c r="D1915" s="1181" t="str">
        <f t="shared" si="1708"/>
        <v>Encounter
Cannot exceed 1 per day.  Limit up to four sessions per month but no more than 12 sessions per 90 day period.</v>
      </c>
      <c r="E1915"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5" s="564" t="s">
        <v>588</v>
      </c>
      <c r="G1915" s="564" t="s">
        <v>693</v>
      </c>
      <c r="H1915" s="564" t="s">
        <v>625</v>
      </c>
      <c r="I1915" s="719" t="str">
        <f t="shared" si="1710"/>
        <v>Line
Professional</v>
      </c>
      <c r="J1915" s="1184" t="str">
        <f t="shared" si="1711"/>
        <v>SEDW &amp; Child Waiver</v>
      </c>
      <c r="K1915" s="817" t="s">
        <v>1805</v>
      </c>
      <c r="L1915" s="817" t="s">
        <v>1801</v>
      </c>
      <c r="M1915"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15" s="719" t="str">
        <f t="shared" si="1713"/>
        <v xml:space="preserve">HH - Integrated Mental Health and Substance Abuse
HS - Family/couple without client present
U7 - Self Determination
</v>
      </c>
    </row>
    <row r="1916" spans="1:14" ht="25.5" customHeight="1">
      <c r="A1916" s="792" t="str">
        <f t="shared" si="1705"/>
        <v>S5111</v>
      </c>
      <c r="B1916" s="1069" t="str">
        <f t="shared" si="1706"/>
        <v>Family Training</v>
      </c>
      <c r="C1916" s="817" t="str">
        <f t="shared" si="1707"/>
        <v>Home care training, family per session</v>
      </c>
      <c r="D1916" s="1181" t="str">
        <f t="shared" si="1708"/>
        <v>Encounter
Cannot exceed 1 per day.  Limit up to four sessions per month but no more than 12 sessions per 90 day period.</v>
      </c>
      <c r="E1916"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6" s="564" t="s">
        <v>591</v>
      </c>
      <c r="G1916" s="564" t="s">
        <v>693</v>
      </c>
      <c r="H1916" s="396" t="s">
        <v>625</v>
      </c>
      <c r="I1916" s="719" t="str">
        <f t="shared" si="1710"/>
        <v>Line
Professional</v>
      </c>
      <c r="J1916" s="1184" t="str">
        <f t="shared" si="1711"/>
        <v>SEDW &amp; Child Waiver</v>
      </c>
      <c r="K1916" s="817" t="s">
        <v>1805</v>
      </c>
      <c r="L1916" s="817" t="s">
        <v>1801</v>
      </c>
      <c r="M1916"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16" s="719" t="str">
        <f t="shared" si="1713"/>
        <v xml:space="preserve">HH - Integrated Mental Health and Substance Abuse
HS - Family/couple without client present
U7 - Self Determination
</v>
      </c>
    </row>
    <row r="1917" spans="1:14" ht="14.45" customHeight="1">
      <c r="A1917" s="792" t="str">
        <f t="shared" ref="A1917:A1918" si="1714">A1916</f>
        <v>S5111</v>
      </c>
      <c r="B1917" s="1069" t="str">
        <f t="shared" ref="B1917:B1918" si="1715">B1916</f>
        <v>Family Training</v>
      </c>
      <c r="C1917" s="817" t="str">
        <f t="shared" ref="C1917:C1918" si="1716">C1916</f>
        <v>Home care training, family per session</v>
      </c>
      <c r="D1917" s="1181" t="str">
        <f t="shared" ref="D1917:D1918" si="1717">D1916</f>
        <v>Encounter
Cannot exceed 1 per day.  Limit up to four sessions per month but no more than 12 sessions per 90 day period.</v>
      </c>
      <c r="E1917" s="817" t="str">
        <f t="shared" ref="E1917:E1918" si="1718">E1916</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7" s="564" t="s">
        <v>591</v>
      </c>
      <c r="G1917" s="564" t="s">
        <v>697</v>
      </c>
      <c r="H1917" s="396" t="s">
        <v>625</v>
      </c>
      <c r="I1917" s="719" t="str">
        <f t="shared" ref="I1917:I1918" si="1719">I1916</f>
        <v>Line
Professional</v>
      </c>
      <c r="J1917" s="1184" t="str">
        <f t="shared" ref="J1917:J1918" si="1720">J1916</f>
        <v>SEDW &amp; Child Waiver</v>
      </c>
      <c r="K1917" s="817" t="str">
        <f t="shared" ref="K1917:K1918" si="1721">K1916</f>
        <v>CCBHC Reporting Service</v>
      </c>
      <c r="L1917" s="817" t="str">
        <f t="shared" ref="L1917:L1918" si="1722">L1916</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917" s="719" t="str">
        <f t="shared" ref="M1917:M1918" si="1723">M1916</f>
        <v>ST - Related to Trauma or Injury
Y3 - Parent Management Training Oregon Model
Y4 - SAMHSA approved EBP for Co-occurring disorders
UN - Two patients served
UP - Three patients served
UQ - Four patients served
UR - Five patients served
US - Six or more patients served</v>
      </c>
      <c r="N1917" s="719" t="str">
        <f t="shared" ref="N1917:N1918" si="1724">N1916</f>
        <v xml:space="preserve">HH - Integrated Mental Health and Substance Abuse
HS - Family/couple without client present
U7 - Self Determination
</v>
      </c>
    </row>
    <row r="1918" spans="1:14" ht="27.75" customHeight="1">
      <c r="A1918" s="792" t="str">
        <f t="shared" si="1714"/>
        <v>S5111</v>
      </c>
      <c r="B1918" s="1069" t="str">
        <f t="shared" si="1715"/>
        <v>Family Training</v>
      </c>
      <c r="C1918" s="817" t="str">
        <f t="shared" si="1716"/>
        <v>Home care training, family per session</v>
      </c>
      <c r="D1918" s="1181" t="str">
        <f t="shared" si="1717"/>
        <v>Encounter
Cannot exceed 1 per day.  Limit up to four sessions per month but no more than 12 sessions per 90 day period.</v>
      </c>
      <c r="E1918" s="817" t="str">
        <f t="shared" si="1718"/>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8" s="564" t="s">
        <v>592</v>
      </c>
      <c r="G1918" s="564" t="s">
        <v>697</v>
      </c>
      <c r="H1918" s="396" t="s">
        <v>625</v>
      </c>
      <c r="I1918" s="719" t="str">
        <f t="shared" si="1719"/>
        <v>Line
Professional</v>
      </c>
      <c r="J1918" s="1184" t="str">
        <f t="shared" si="1720"/>
        <v>SEDW &amp; Child Waiver</v>
      </c>
      <c r="K1918" s="817" t="str">
        <f t="shared" si="1721"/>
        <v>CCBHC Reporting Service</v>
      </c>
      <c r="L1918" s="817" t="str">
        <f t="shared" si="1722"/>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918" s="719" t="str">
        <f t="shared" si="1723"/>
        <v>ST - Related to Trauma or Injury
Y3 - Parent Management Training Oregon Model
Y4 - SAMHSA approved EBP for Co-occurring disorders
UN - Two patients served
UP - Three patients served
UQ - Four patients served
UR - Five patients served
US - Six or more patients served</v>
      </c>
      <c r="N1918" s="719" t="str">
        <f t="shared" si="1724"/>
        <v xml:space="preserve">HH - Integrated Mental Health and Substance Abuse
HS - Family/couple without client present
U7 - Self Determination
</v>
      </c>
    </row>
    <row r="1919" spans="1:14" ht="28.5" customHeight="1">
      <c r="A1919" s="792" t="str">
        <f>A1916</f>
        <v>S5111</v>
      </c>
      <c r="B1919" s="1069" t="str">
        <f>B1916</f>
        <v>Family Training</v>
      </c>
      <c r="C1919" s="817" t="str">
        <f>C1916</f>
        <v>Home care training, family per session</v>
      </c>
      <c r="D1919" s="1181" t="str">
        <f>D1916</f>
        <v>Encounter
Cannot exceed 1 per day.  Limit up to four sessions per month but no more than 12 sessions per 90 day period.</v>
      </c>
      <c r="E1919" s="817" t="str">
        <f>E1916</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9" s="564" t="s">
        <v>592</v>
      </c>
      <c r="G1919" s="564" t="s">
        <v>693</v>
      </c>
      <c r="H1919" s="396" t="s">
        <v>625</v>
      </c>
      <c r="I1919" s="719" t="str">
        <f>I1916</f>
        <v>Line
Professional</v>
      </c>
      <c r="J1919" s="1184" t="str">
        <f>J1916</f>
        <v>SEDW &amp; Child Waiver</v>
      </c>
      <c r="K1919" s="817" t="s">
        <v>1805</v>
      </c>
      <c r="L1919" s="817" t="s">
        <v>1801</v>
      </c>
      <c r="M1919" s="719" t="str">
        <f>M1916</f>
        <v>ST - Related to Trauma or Injury
Y3 - Parent Management Training Oregon Model
Y4 - SAMHSA approved EBP for Co-occurring disorders
UN - Two patients served
UP - Three patients served
UQ - Four patients served
UR - Five patients served
US - Six or more patients served</v>
      </c>
      <c r="N1919" s="719" t="str">
        <f>N1916</f>
        <v xml:space="preserve">HH - Integrated Mental Health and Substance Abuse
HS - Family/couple without client present
U7 - Self Determination
</v>
      </c>
    </row>
    <row r="1920" spans="1:14" ht="14.45" customHeight="1">
      <c r="A1920" s="792" t="str">
        <f t="shared" si="1705"/>
        <v>S5111</v>
      </c>
      <c r="B1920" s="1069" t="str">
        <f t="shared" si="1706"/>
        <v>Family Training</v>
      </c>
      <c r="C1920" s="817" t="str">
        <f t="shared" si="1707"/>
        <v>Home care training, family per session</v>
      </c>
      <c r="D1920" s="1181" t="str">
        <f t="shared" si="1708"/>
        <v>Encounter
Cannot exceed 1 per day.  Limit up to four sessions per month but no more than 12 sessions per 90 day period.</v>
      </c>
      <c r="E1920"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0" s="564" t="s">
        <v>586</v>
      </c>
      <c r="G1920" s="564" t="s">
        <v>693</v>
      </c>
      <c r="H1920" s="564" t="s">
        <v>625</v>
      </c>
      <c r="I1920" s="719" t="str">
        <f t="shared" si="1710"/>
        <v>Line
Professional</v>
      </c>
      <c r="J1920" s="1184" t="str">
        <f t="shared" si="1711"/>
        <v>SEDW &amp; Child Waiver</v>
      </c>
      <c r="K1920" s="817" t="s">
        <v>1805</v>
      </c>
      <c r="L1920" s="817" t="s">
        <v>1801</v>
      </c>
      <c r="M1920"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0" s="719" t="str">
        <f t="shared" si="1713"/>
        <v xml:space="preserve">HH - Integrated Mental Health and Substance Abuse
HS - Family/couple without client present
U7 - Self Determination
</v>
      </c>
    </row>
    <row r="1921" spans="1:15" ht="40.5" customHeight="1">
      <c r="A1921" s="792" t="str">
        <f t="shared" si="1705"/>
        <v>S5111</v>
      </c>
      <c r="B1921" s="1069" t="str">
        <f t="shared" si="1706"/>
        <v>Family Training</v>
      </c>
      <c r="C1921" s="817" t="str">
        <f t="shared" si="1707"/>
        <v>Home care training, family per session</v>
      </c>
      <c r="D1921" s="1181" t="str">
        <f t="shared" si="1708"/>
        <v>Encounter
Cannot exceed 1 per day.  Limit up to four sessions per month but no more than 12 sessions per 90 day period.</v>
      </c>
      <c r="E1921"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1" s="396" t="s">
        <v>2277</v>
      </c>
      <c r="G1921" s="396" t="s">
        <v>2280</v>
      </c>
      <c r="H1921" s="564" t="s">
        <v>1825</v>
      </c>
      <c r="I1921" s="719" t="str">
        <f t="shared" si="1710"/>
        <v>Line
Professional</v>
      </c>
      <c r="J1921" s="1184" t="str">
        <f t="shared" si="1711"/>
        <v>SEDW &amp; Child Waiver</v>
      </c>
      <c r="K1921" s="817" t="s">
        <v>1805</v>
      </c>
      <c r="L1921" s="817" t="s">
        <v>1801</v>
      </c>
      <c r="M1921"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1" s="719" t="str">
        <f t="shared" si="1713"/>
        <v xml:space="preserve">HH - Integrated Mental Health and Substance Abuse
HS - Family/couple without client present
U7 - Self Determination
</v>
      </c>
    </row>
    <row r="1922" spans="1:15" ht="30" customHeight="1">
      <c r="A1922" s="792" t="str">
        <f t="shared" si="1705"/>
        <v>S5111</v>
      </c>
      <c r="B1922" s="1069" t="str">
        <f t="shared" si="1706"/>
        <v>Family Training</v>
      </c>
      <c r="C1922" s="817" t="str">
        <f t="shared" si="1707"/>
        <v>Home care training, family per session</v>
      </c>
      <c r="D1922" s="1181" t="str">
        <f t="shared" si="1708"/>
        <v>Encounter
Cannot exceed 1 per day.  Limit up to four sessions per month but no more than 12 sessions per 90 day period.</v>
      </c>
      <c r="E1922"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2" s="564" t="s">
        <v>593</v>
      </c>
      <c r="G1922" s="564" t="s">
        <v>693</v>
      </c>
      <c r="H1922" s="564" t="s">
        <v>625</v>
      </c>
      <c r="I1922" s="719" t="str">
        <f t="shared" si="1710"/>
        <v>Line
Professional</v>
      </c>
      <c r="J1922" s="1184" t="str">
        <f t="shared" si="1711"/>
        <v>SEDW &amp; Child Waiver</v>
      </c>
      <c r="K1922" s="817" t="s">
        <v>1805</v>
      </c>
      <c r="L1922" s="817" t="s">
        <v>1801</v>
      </c>
      <c r="M1922"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2" s="719" t="str">
        <f t="shared" si="1713"/>
        <v xml:space="preserve">HH - Integrated Mental Health and Substance Abuse
HS - Family/couple without client present
U7 - Self Determination
</v>
      </c>
    </row>
    <row r="1923" spans="1:15" ht="37.5" customHeight="1">
      <c r="A1923" s="792" t="str">
        <f t="shared" si="1705"/>
        <v>S5111</v>
      </c>
      <c r="B1923" s="1069" t="str">
        <f t="shared" si="1706"/>
        <v>Family Training</v>
      </c>
      <c r="C1923" s="817" t="str">
        <f t="shared" si="1707"/>
        <v>Home care training, family per session</v>
      </c>
      <c r="D1923" s="1181" t="str">
        <f t="shared" si="1708"/>
        <v>Encounter
Cannot exceed 1 per day.  Limit up to four sessions per month but no more than 12 sessions per 90 day period.</v>
      </c>
      <c r="E1923"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3" s="396" t="s">
        <v>2137</v>
      </c>
      <c r="G1923" s="564" t="s">
        <v>693</v>
      </c>
      <c r="H1923" s="564" t="s">
        <v>625</v>
      </c>
      <c r="I1923" s="719" t="str">
        <f t="shared" si="1710"/>
        <v>Line
Professional</v>
      </c>
      <c r="J1923" s="1184" t="str">
        <f t="shared" si="1711"/>
        <v>SEDW &amp; Child Waiver</v>
      </c>
      <c r="K1923" s="817" t="s">
        <v>1805</v>
      </c>
      <c r="L1923" s="817" t="s">
        <v>1801</v>
      </c>
      <c r="M1923"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3" s="719" t="str">
        <f t="shared" si="1713"/>
        <v xml:space="preserve">HH - Integrated Mental Health and Substance Abuse
HS - Family/couple without client present
U7 - Self Determination
</v>
      </c>
    </row>
    <row r="1924" spans="1:15" ht="59.25" customHeight="1">
      <c r="A1924" s="792" t="str">
        <f t="shared" si="1705"/>
        <v>S5111</v>
      </c>
      <c r="B1924" s="1069" t="str">
        <f t="shared" si="1706"/>
        <v>Family Training</v>
      </c>
      <c r="C1924" s="817" t="str">
        <f t="shared" si="1707"/>
        <v>Home care training, family per session</v>
      </c>
      <c r="D1924" s="1181" t="str">
        <f t="shared" si="1708"/>
        <v>Encounter
Cannot exceed 1 per day.  Limit up to four sessions per month but no more than 12 sessions per 90 day period.</v>
      </c>
      <c r="E1924"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4" s="564" t="s">
        <v>715</v>
      </c>
      <c r="G1924" s="564" t="s">
        <v>697</v>
      </c>
      <c r="H1924" s="396" t="s">
        <v>625</v>
      </c>
      <c r="I1924" s="719" t="str">
        <f t="shared" si="1710"/>
        <v>Line
Professional</v>
      </c>
      <c r="J1924" s="1184" t="str">
        <f t="shared" si="1711"/>
        <v>SEDW &amp; Child Waiver</v>
      </c>
      <c r="K1924" s="817" t="s">
        <v>1805</v>
      </c>
      <c r="L1924" s="817" t="s">
        <v>1801</v>
      </c>
      <c r="M1924"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4" s="719" t="str">
        <f t="shared" si="1713"/>
        <v xml:space="preserve">HH - Integrated Mental Health and Substance Abuse
HS - Family/couple without client present
U7 - Self Determination
</v>
      </c>
    </row>
    <row r="1925" spans="1:15" ht="27" customHeight="1">
      <c r="A1925" s="792" t="str">
        <f t="shared" si="1705"/>
        <v>S5111</v>
      </c>
      <c r="B1925" s="1069" t="str">
        <f t="shared" si="1706"/>
        <v>Family Training</v>
      </c>
      <c r="C1925" s="817" t="str">
        <f t="shared" si="1707"/>
        <v>Home care training, family per session</v>
      </c>
      <c r="D1925" s="1181" t="str">
        <f t="shared" si="1708"/>
        <v>Encounter
Cannot exceed 1 per day.  Limit up to four sessions per month but no more than 12 sessions per 90 day period.</v>
      </c>
      <c r="E1925"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5" s="564" t="s">
        <v>594</v>
      </c>
      <c r="G1925" s="564" t="s">
        <v>697</v>
      </c>
      <c r="H1925" s="396" t="s">
        <v>625</v>
      </c>
      <c r="I1925" s="719" t="str">
        <f t="shared" si="1710"/>
        <v>Line
Professional</v>
      </c>
      <c r="J1925" s="1184" t="str">
        <f t="shared" si="1711"/>
        <v>SEDW &amp; Child Waiver</v>
      </c>
      <c r="K1925" s="817" t="s">
        <v>1805</v>
      </c>
      <c r="L1925" s="817" t="s">
        <v>1801</v>
      </c>
      <c r="M1925"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5" s="719" t="str">
        <f t="shared" si="1713"/>
        <v xml:space="preserve">HH - Integrated Mental Health and Substance Abuse
HS - Family/couple without client present
U7 - Self Determination
</v>
      </c>
    </row>
    <row r="1926" spans="1:15" ht="24.75" customHeight="1">
      <c r="A1926" s="792" t="str">
        <f t="shared" si="1705"/>
        <v>S5111</v>
      </c>
      <c r="B1926" s="1069" t="str">
        <f t="shared" si="1706"/>
        <v>Family Training</v>
      </c>
      <c r="C1926" s="817" t="str">
        <f t="shared" si="1707"/>
        <v>Home care training, family per session</v>
      </c>
      <c r="D1926" s="1181" t="str">
        <f t="shared" si="1708"/>
        <v>Encounter
Cannot exceed 1 per day.  Limit up to four sessions per month but no more than 12 sessions per 90 day period.</v>
      </c>
      <c r="E1926"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6" s="564" t="s">
        <v>843</v>
      </c>
      <c r="G1926" s="564" t="s">
        <v>697</v>
      </c>
      <c r="H1926" s="564" t="s">
        <v>625</v>
      </c>
      <c r="I1926" s="719" t="str">
        <f t="shared" si="1710"/>
        <v>Line
Professional</v>
      </c>
      <c r="J1926" s="1184" t="str">
        <f t="shared" si="1711"/>
        <v>SEDW &amp; Child Waiver</v>
      </c>
      <c r="K1926" s="817" t="s">
        <v>1805</v>
      </c>
      <c r="L1926" s="817" t="s">
        <v>1801</v>
      </c>
      <c r="M1926"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6" s="719" t="str">
        <f t="shared" si="1713"/>
        <v xml:space="preserve">HH - Integrated Mental Health and Substance Abuse
HS - Family/couple without client present
U7 - Self Determination
</v>
      </c>
    </row>
    <row r="1927" spans="1:15" ht="25.5" customHeight="1">
      <c r="A1927" s="792" t="str">
        <f t="shared" si="1705"/>
        <v>S5111</v>
      </c>
      <c r="B1927" s="1069" t="str">
        <f t="shared" si="1706"/>
        <v>Family Training</v>
      </c>
      <c r="C1927" s="817" t="str">
        <f t="shared" si="1707"/>
        <v>Home care training, family per session</v>
      </c>
      <c r="D1927" s="1181" t="str">
        <f t="shared" si="1708"/>
        <v>Encounter
Cannot exceed 1 per day.  Limit up to four sessions per month but no more than 12 sessions per 90 day period.</v>
      </c>
      <c r="E1927"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7" s="564" t="s">
        <v>143</v>
      </c>
      <c r="G1927" s="564" t="s">
        <v>697</v>
      </c>
      <c r="H1927" s="564" t="s">
        <v>625</v>
      </c>
      <c r="I1927" s="719" t="str">
        <f t="shared" si="1710"/>
        <v>Line
Professional</v>
      </c>
      <c r="J1927" s="1184" t="str">
        <f t="shared" si="1711"/>
        <v>SEDW &amp; Child Waiver</v>
      </c>
      <c r="K1927" s="817" t="s">
        <v>1805</v>
      </c>
      <c r="L1927" s="817" t="s">
        <v>1801</v>
      </c>
      <c r="M1927"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7" s="719" t="str">
        <f t="shared" si="1713"/>
        <v xml:space="preserve">HH - Integrated Mental Health and Substance Abuse
HS - Family/couple without client present
U7 - Self Determination
</v>
      </c>
    </row>
    <row r="1928" spans="1:15" ht="28.5" customHeight="1">
      <c r="A1928" s="792" t="str">
        <f t="shared" si="1705"/>
        <v>S5111</v>
      </c>
      <c r="B1928" s="1069" t="str">
        <f t="shared" si="1706"/>
        <v>Family Training</v>
      </c>
      <c r="C1928" s="817" t="str">
        <f t="shared" si="1707"/>
        <v>Home care training, family per session</v>
      </c>
      <c r="D1928" s="1181" t="str">
        <f t="shared" si="1708"/>
        <v>Encounter
Cannot exceed 1 per day.  Limit up to four sessions per month but no more than 12 sessions per 90 day period.</v>
      </c>
      <c r="E1928"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8" s="564" t="s">
        <v>144</v>
      </c>
      <c r="G1928" s="564" t="s">
        <v>697</v>
      </c>
      <c r="H1928" s="564" t="s">
        <v>625</v>
      </c>
      <c r="I1928" s="719" t="str">
        <f t="shared" si="1710"/>
        <v>Line
Professional</v>
      </c>
      <c r="J1928" s="1184" t="str">
        <f t="shared" si="1711"/>
        <v>SEDW &amp; Child Waiver</v>
      </c>
      <c r="K1928" s="817" t="s">
        <v>1805</v>
      </c>
      <c r="L1928" s="817" t="s">
        <v>1801</v>
      </c>
      <c r="M1928"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8" s="719" t="str">
        <f t="shared" si="1713"/>
        <v xml:space="preserve">HH - Integrated Mental Health and Substance Abuse
HS - Family/couple without client present
U7 - Self Determination
</v>
      </c>
    </row>
    <row r="1929" spans="1:15" ht="29.25" customHeight="1">
      <c r="A1929" s="792" t="str">
        <f t="shared" si="1705"/>
        <v>S5111</v>
      </c>
      <c r="B1929" s="1069" t="str">
        <f t="shared" si="1706"/>
        <v>Family Training</v>
      </c>
      <c r="C1929" s="817" t="str">
        <f t="shared" si="1707"/>
        <v>Home care training, family per session</v>
      </c>
      <c r="D1929" s="1181" t="str">
        <f t="shared" si="1708"/>
        <v>Encounter
Cannot exceed 1 per day.  Limit up to four sessions per month but no more than 12 sessions per 90 day period.</v>
      </c>
      <c r="E1929"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9" s="564" t="s">
        <v>134</v>
      </c>
      <c r="G1929" s="564" t="s">
        <v>695</v>
      </c>
      <c r="H1929" s="564" t="s">
        <v>625</v>
      </c>
      <c r="I1929" s="719" t="str">
        <f t="shared" si="1710"/>
        <v>Line
Professional</v>
      </c>
      <c r="J1929" s="1184" t="str">
        <f t="shared" si="1711"/>
        <v>SEDW &amp; Child Waiver</v>
      </c>
      <c r="K1929" s="817" t="s">
        <v>1805</v>
      </c>
      <c r="L1929" s="817" t="s">
        <v>1801</v>
      </c>
      <c r="M1929"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29" s="719" t="str">
        <f t="shared" si="1713"/>
        <v xml:space="preserve">HH - Integrated Mental Health and Substance Abuse
HS - Family/couple without client present
U7 - Self Determination
</v>
      </c>
    </row>
    <row r="1930" spans="1:15" ht="26.25" customHeight="1">
      <c r="A1930" s="792" t="str">
        <f t="shared" si="1705"/>
        <v>S5111</v>
      </c>
      <c r="B1930" s="1069" t="str">
        <f t="shared" si="1706"/>
        <v>Family Training</v>
      </c>
      <c r="C1930" s="817" t="str">
        <f t="shared" si="1707"/>
        <v>Home care training, family per session</v>
      </c>
      <c r="D1930" s="1181" t="str">
        <f t="shared" si="1708"/>
        <v>Encounter
Cannot exceed 1 per day.  Limit up to four sessions per month but no more than 12 sessions per 90 day period.</v>
      </c>
      <c r="E1930"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0" s="564" t="s">
        <v>140</v>
      </c>
      <c r="G1930" s="564" t="s">
        <v>703</v>
      </c>
      <c r="H1930" s="564" t="s">
        <v>1825</v>
      </c>
      <c r="I1930" s="719" t="str">
        <f t="shared" si="1710"/>
        <v>Line
Professional</v>
      </c>
      <c r="J1930" s="1184" t="str">
        <f t="shared" si="1711"/>
        <v>SEDW &amp; Child Waiver</v>
      </c>
      <c r="K1930" s="817" t="s">
        <v>1805</v>
      </c>
      <c r="L1930" s="817" t="s">
        <v>1801</v>
      </c>
      <c r="M1930"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30" s="719" t="str">
        <f t="shared" si="1713"/>
        <v xml:space="preserve">HH - Integrated Mental Health and Substance Abuse
HS - Family/couple without client present
U7 - Self Determination
</v>
      </c>
    </row>
    <row r="1931" spans="1:15" ht="25.5" customHeight="1">
      <c r="A1931" s="792" t="str">
        <f t="shared" si="1705"/>
        <v>S5111</v>
      </c>
      <c r="B1931" s="1069" t="str">
        <f t="shared" si="1706"/>
        <v>Family Training</v>
      </c>
      <c r="C1931" s="817" t="str">
        <f t="shared" si="1707"/>
        <v>Home care training, family per session</v>
      </c>
      <c r="D1931" s="1181" t="str">
        <f t="shared" si="1708"/>
        <v>Encounter
Cannot exceed 1 per day.  Limit up to four sessions per month but no more than 12 sessions per 90 day period.</v>
      </c>
      <c r="E1931" s="817"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1" s="564" t="s">
        <v>617</v>
      </c>
      <c r="G1931" s="564" t="s">
        <v>696</v>
      </c>
      <c r="H1931" s="564" t="s">
        <v>1825</v>
      </c>
      <c r="I1931" s="719" t="str">
        <f t="shared" si="1710"/>
        <v>Line
Professional</v>
      </c>
      <c r="J1931" s="1184" t="str">
        <f t="shared" si="1711"/>
        <v>SEDW &amp; Child Waiver</v>
      </c>
      <c r="K1931" s="817" t="s">
        <v>1805</v>
      </c>
      <c r="L1931" s="817" t="s">
        <v>1801</v>
      </c>
      <c r="M1931" s="719"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31" s="719" t="str">
        <f t="shared" si="1713"/>
        <v xml:space="preserve">HH - Integrated Mental Health and Substance Abuse
HS - Family/couple without client present
U7 - Self Determination
</v>
      </c>
    </row>
    <row r="1932" spans="1:15" ht="27" customHeight="1" thickBot="1">
      <c r="A1932" s="793" t="str">
        <f t="shared" si="1705"/>
        <v>S5111</v>
      </c>
      <c r="B1932" s="1070" t="str">
        <f t="shared" si="1706"/>
        <v>Family Training</v>
      </c>
      <c r="C1932" s="818" t="str">
        <f t="shared" si="1707"/>
        <v>Home care training, family per session</v>
      </c>
      <c r="D1932" s="1182" t="str">
        <f t="shared" si="1708"/>
        <v>Encounter
Cannot exceed 1 per day.  Limit up to four sessions per month but no more than 12 sessions per 90 day period.</v>
      </c>
      <c r="E1932" s="818" t="str">
        <f t="shared" si="170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2" s="580" t="s">
        <v>603</v>
      </c>
      <c r="G1932" s="588" t="s">
        <v>787</v>
      </c>
      <c r="H1932" s="588" t="s">
        <v>625</v>
      </c>
      <c r="I1932" s="720" t="str">
        <f t="shared" si="1710"/>
        <v>Line
Professional</v>
      </c>
      <c r="J1932" s="1185" t="str">
        <f t="shared" si="1711"/>
        <v>SEDW &amp; Child Waiver</v>
      </c>
      <c r="K1932" s="818" t="s">
        <v>1805</v>
      </c>
      <c r="L1932" s="818" t="s">
        <v>1801</v>
      </c>
      <c r="M1932" s="720" t="str">
        <f t="shared" si="1712"/>
        <v>ST - Related to Trauma or Injury
Y3 - Parent Management Training Oregon Model
Y4 - SAMHSA approved EBP for Co-occurring disorders
UN - Two patients served
UP - Three patients served
UQ - Four patients served
UR - Five patients served
US - Six or more patients served</v>
      </c>
      <c r="N1932" s="720" t="str">
        <f t="shared" si="1713"/>
        <v xml:space="preserve">HH - Integrated Mental Health and Substance Abuse
HS - Family/couple without client present
U7 - Self Determination
</v>
      </c>
    </row>
    <row r="1933" spans="1:15" ht="30.75" customHeight="1">
      <c r="A1933" s="721" t="s">
        <v>77</v>
      </c>
      <c r="B1933" s="723" t="s">
        <v>335</v>
      </c>
      <c r="C1933" s="1134" t="s">
        <v>1823</v>
      </c>
      <c r="D1933" s="661" t="s">
        <v>58</v>
      </c>
      <c r="E1933" s="650" t="s">
        <v>336</v>
      </c>
      <c r="F1933" s="519" t="s">
        <v>145</v>
      </c>
      <c r="G1933" s="504" t="s">
        <v>701</v>
      </c>
      <c r="H1933" s="441" t="s">
        <v>1825</v>
      </c>
      <c r="I1933" s="661" t="s">
        <v>148</v>
      </c>
      <c r="J1933" s="1186" t="s">
        <v>1822</v>
      </c>
      <c r="K1933" s="650" t="s">
        <v>1806</v>
      </c>
      <c r="L1933" s="650" t="s">
        <v>513</v>
      </c>
      <c r="M1933" s="681" t="s">
        <v>1474</v>
      </c>
      <c r="N1933" s="651" t="s">
        <v>2361</v>
      </c>
    </row>
    <row r="1934" spans="1:15" ht="26.25" customHeight="1">
      <c r="A1934" s="696" t="str">
        <f t="shared" ref="A1934:A1953" si="1725">A1933</f>
        <v>S5116</v>
      </c>
      <c r="B1934" s="724" t="str">
        <f t="shared" ref="B1934:B1953" si="1726">B1933</f>
        <v>Non Family Training/ Family Home Care Training</v>
      </c>
      <c r="C1934" s="637" t="str">
        <f t="shared" ref="C1934:C1953" si="1727">C1933</f>
        <v>Home care training, nonfamily, per session
The professional staff will work with CLS and Respite staff to implement the plan. Activities may include: coaching, supervision and monitoring and feedback.</v>
      </c>
      <c r="D1934" s="652" t="str">
        <f t="shared" ref="D1934:D1953" si="1728">D1933</f>
        <v>Encounter</v>
      </c>
      <c r="E1934" s="637" t="str">
        <f t="shared" ref="E1934:E1953" si="1729">E1933</f>
        <v>QMHP or QIDP or CMHP</v>
      </c>
      <c r="F1934" s="551" t="s">
        <v>577</v>
      </c>
      <c r="G1934" s="515" t="s">
        <v>692</v>
      </c>
      <c r="H1934" s="223" t="s">
        <v>1825</v>
      </c>
      <c r="I1934" s="652" t="str">
        <f t="shared" ref="I1934:I1953" si="1730">I1933</f>
        <v>Line
Professional</v>
      </c>
      <c r="J1934" s="652" t="str">
        <f t="shared" ref="J1934:J1953" si="1731">J1933</f>
        <v xml:space="preserve"> Habilitative Supports Waiver</v>
      </c>
      <c r="K1934" s="637" t="s">
        <v>1806</v>
      </c>
      <c r="L1934" s="637" t="s">
        <v>513</v>
      </c>
      <c r="M1934" s="652" t="str">
        <f t="shared" ref="M1934:M1953" si="1732">M1933</f>
        <v xml:space="preserve"> </v>
      </c>
      <c r="N1934" s="652" t="str">
        <f t="shared" ref="N1934:N1953" si="1733">N1933</f>
        <v xml:space="preserve">U7 - Self Determination
</v>
      </c>
    </row>
    <row r="1935" spans="1:15" ht="32.25" customHeight="1">
      <c r="A1935" s="696" t="str">
        <f t="shared" si="1725"/>
        <v>S5116</v>
      </c>
      <c r="B1935" s="724" t="str">
        <f t="shared" si="1726"/>
        <v>Non Family Training/ Family Home Care Training</v>
      </c>
      <c r="C1935" s="637" t="str">
        <f t="shared" si="1727"/>
        <v>Home care training, nonfamily, per session
The professional staff will work with CLS and Respite staff to implement the plan. Activities may include: coaching, supervision and monitoring and feedback.</v>
      </c>
      <c r="D1935" s="652" t="str">
        <f t="shared" si="1728"/>
        <v>Encounter</v>
      </c>
      <c r="E1935" s="637" t="str">
        <f t="shared" si="1729"/>
        <v>QMHP or QIDP or CMHP</v>
      </c>
      <c r="F1935" s="551" t="s">
        <v>134</v>
      </c>
      <c r="G1935" s="515" t="s">
        <v>698</v>
      </c>
      <c r="H1935" s="223" t="s">
        <v>625</v>
      </c>
      <c r="I1935" s="652" t="str">
        <f t="shared" si="1730"/>
        <v>Line
Professional</v>
      </c>
      <c r="J1935" s="652" t="str">
        <f t="shared" si="1731"/>
        <v xml:space="preserve"> Habilitative Supports Waiver</v>
      </c>
      <c r="K1935" s="637" t="s">
        <v>1806</v>
      </c>
      <c r="L1935" s="637" t="s">
        <v>513</v>
      </c>
      <c r="M1935" s="652" t="str">
        <f t="shared" si="1732"/>
        <v xml:space="preserve"> </v>
      </c>
      <c r="N1935" s="652" t="str">
        <f t="shared" si="1733"/>
        <v xml:space="preserve">U7 - Self Determination
</v>
      </c>
    </row>
    <row r="1936" spans="1:15" s="28" customFormat="1" ht="33.75" customHeight="1">
      <c r="A1936" s="696" t="str">
        <f t="shared" si="1725"/>
        <v>S5116</v>
      </c>
      <c r="B1936" s="724" t="str">
        <f t="shared" si="1726"/>
        <v>Non Family Training/ Family Home Care Training</v>
      </c>
      <c r="C1936" s="637" t="str">
        <f t="shared" si="1727"/>
        <v>Home care training, nonfamily, per session
The professional staff will work with CLS and Respite staff to implement the plan. Activities may include: coaching, supervision and monitoring and feedback.</v>
      </c>
      <c r="D1936" s="652" t="str">
        <f t="shared" si="1728"/>
        <v>Encounter</v>
      </c>
      <c r="E1936" s="637" t="str">
        <f t="shared" si="1729"/>
        <v>QMHP or QIDP or CMHP</v>
      </c>
      <c r="F1936" s="571" t="s">
        <v>2277</v>
      </c>
      <c r="G1936" s="348" t="s">
        <v>2280</v>
      </c>
      <c r="H1936" s="223" t="s">
        <v>1825</v>
      </c>
      <c r="I1936" s="652" t="str">
        <f t="shared" si="1730"/>
        <v>Line
Professional</v>
      </c>
      <c r="J1936" s="652" t="str">
        <f t="shared" si="1731"/>
        <v xml:space="preserve"> Habilitative Supports Waiver</v>
      </c>
      <c r="K1936" s="637" t="s">
        <v>1806</v>
      </c>
      <c r="L1936" s="637" t="s">
        <v>513</v>
      </c>
      <c r="M1936" s="652" t="str">
        <f t="shared" si="1732"/>
        <v xml:space="preserve"> </v>
      </c>
      <c r="N1936" s="652" t="str">
        <f t="shared" si="1733"/>
        <v xml:space="preserve">U7 - Self Determination
</v>
      </c>
      <c r="O1936" s="34"/>
    </row>
    <row r="1937" spans="1:15" s="28" customFormat="1" ht="25.5" customHeight="1">
      <c r="A1937" s="696" t="str">
        <f>A1936</f>
        <v>S5116</v>
      </c>
      <c r="B1937" s="724" t="str">
        <f>B1936</f>
        <v>Non Family Training/ Family Home Care Training</v>
      </c>
      <c r="C1937" s="637" t="str">
        <f>C1936</f>
        <v>Home care training, nonfamily, per session
The professional staff will work with CLS and Respite staff to implement the plan. Activities may include: coaching, supervision and monitoring and feedback.</v>
      </c>
      <c r="D1937" s="652" t="str">
        <f>D1936</f>
        <v>Encounter</v>
      </c>
      <c r="E1937" s="637" t="str">
        <f>E1936</f>
        <v>QMHP or QIDP or CMHP</v>
      </c>
      <c r="F1937" s="285" t="s">
        <v>1959</v>
      </c>
      <c r="G1937" s="515" t="s">
        <v>693</v>
      </c>
      <c r="H1937" s="223" t="s">
        <v>625</v>
      </c>
      <c r="I1937" s="652" t="str">
        <f>I1936</f>
        <v>Line
Professional</v>
      </c>
      <c r="J1937" s="652" t="str">
        <f>J1936</f>
        <v xml:space="preserve"> Habilitative Supports Waiver</v>
      </c>
      <c r="K1937" s="637" t="s">
        <v>1806</v>
      </c>
      <c r="L1937" s="637" t="s">
        <v>513</v>
      </c>
      <c r="M1937" s="652" t="str">
        <f>M1936</f>
        <v xml:space="preserve"> </v>
      </c>
      <c r="N1937" s="652" t="str">
        <f>N1936</f>
        <v xml:space="preserve">U7 - Self Determination
</v>
      </c>
      <c r="O1937" s="34"/>
    </row>
    <row r="1938" spans="1:15" s="28" customFormat="1" ht="25.5" customHeight="1">
      <c r="A1938" s="696" t="str">
        <f t="shared" si="1725"/>
        <v>S5116</v>
      </c>
      <c r="B1938" s="724" t="str">
        <f t="shared" si="1726"/>
        <v>Non Family Training/ Family Home Care Training</v>
      </c>
      <c r="C1938" s="637" t="str">
        <f t="shared" si="1727"/>
        <v>Home care training, nonfamily, per session
The professional staff will work with CLS and Respite staff to implement the plan. Activities may include: coaching, supervision and monitoring and feedback.</v>
      </c>
      <c r="D1938" s="652" t="str">
        <f t="shared" si="1728"/>
        <v>Encounter</v>
      </c>
      <c r="E1938" s="637" t="str">
        <f t="shared" si="1729"/>
        <v>QMHP or QIDP or CMHP</v>
      </c>
      <c r="F1938" s="551" t="s">
        <v>593</v>
      </c>
      <c r="G1938" s="515" t="s">
        <v>693</v>
      </c>
      <c r="H1938" s="223" t="s">
        <v>625</v>
      </c>
      <c r="I1938" s="652" t="str">
        <f t="shared" si="1730"/>
        <v>Line
Professional</v>
      </c>
      <c r="J1938" s="652" t="str">
        <f t="shared" si="1731"/>
        <v xml:space="preserve"> Habilitative Supports Waiver</v>
      </c>
      <c r="K1938" s="637" t="s">
        <v>1806</v>
      </c>
      <c r="L1938" s="637" t="s">
        <v>513</v>
      </c>
      <c r="M1938" s="652" t="str">
        <f t="shared" si="1732"/>
        <v xml:space="preserve"> </v>
      </c>
      <c r="N1938" s="652" t="str">
        <f t="shared" si="1733"/>
        <v xml:space="preserve">U7 - Self Determination
</v>
      </c>
      <c r="O1938" s="34"/>
    </row>
    <row r="1939" spans="1:15" s="28" customFormat="1" ht="26.25" customHeight="1">
      <c r="A1939" s="696" t="str">
        <f t="shared" si="1725"/>
        <v>S5116</v>
      </c>
      <c r="B1939" s="724" t="str">
        <f t="shared" si="1726"/>
        <v>Non Family Training/ Family Home Care Training</v>
      </c>
      <c r="C1939" s="637" t="str">
        <f t="shared" si="1727"/>
        <v>Home care training, nonfamily, per session
The professional staff will work with CLS and Respite staff to implement the plan. Activities may include: coaching, supervision and monitoring and feedback.</v>
      </c>
      <c r="D1939" s="652" t="str">
        <f t="shared" si="1728"/>
        <v>Encounter</v>
      </c>
      <c r="E1939" s="637" t="str">
        <f t="shared" si="1729"/>
        <v>QMHP or QIDP or CMHP</v>
      </c>
      <c r="F1939" s="551" t="s">
        <v>592</v>
      </c>
      <c r="G1939" s="551" t="s">
        <v>693</v>
      </c>
      <c r="H1939" s="223" t="s">
        <v>625</v>
      </c>
      <c r="I1939" s="652" t="str">
        <f t="shared" si="1730"/>
        <v>Line
Professional</v>
      </c>
      <c r="J1939" s="652" t="str">
        <f t="shared" si="1731"/>
        <v xml:space="preserve"> Habilitative Supports Waiver</v>
      </c>
      <c r="K1939" s="637" t="s">
        <v>1806</v>
      </c>
      <c r="L1939" s="637" t="s">
        <v>513</v>
      </c>
      <c r="M1939" s="652" t="str">
        <f t="shared" si="1732"/>
        <v xml:space="preserve"> </v>
      </c>
      <c r="N1939" s="652" t="str">
        <f t="shared" si="1733"/>
        <v xml:space="preserve">U7 - Self Determination
</v>
      </c>
      <c r="O1939" s="34"/>
    </row>
    <row r="1940" spans="1:15" s="28" customFormat="1" ht="23.25" customHeight="1">
      <c r="A1940" s="696" t="str">
        <f t="shared" ref="A1940:A1941" si="1734">A1939</f>
        <v>S5116</v>
      </c>
      <c r="B1940" s="724" t="str">
        <f t="shared" ref="B1940:B1941" si="1735">B1939</f>
        <v>Non Family Training/ Family Home Care Training</v>
      </c>
      <c r="C1940" s="637" t="str">
        <f t="shared" ref="C1940:C1941" si="1736">C1939</f>
        <v>Home care training, nonfamily, per session
The professional staff will work with CLS and Respite staff to implement the plan. Activities may include: coaching, supervision and monitoring and feedback.</v>
      </c>
      <c r="D1940" s="652" t="str">
        <f t="shared" ref="D1940:D1941" si="1737">D1939</f>
        <v>Encounter</v>
      </c>
      <c r="E1940" s="637" t="str">
        <f t="shared" ref="E1940:E1941" si="1738">E1939</f>
        <v>QMHP or QIDP or CMHP</v>
      </c>
      <c r="F1940" s="551" t="s">
        <v>592</v>
      </c>
      <c r="G1940" s="551" t="s">
        <v>697</v>
      </c>
      <c r="H1940" s="223" t="s">
        <v>625</v>
      </c>
      <c r="I1940" s="652" t="str">
        <f t="shared" ref="I1940:I1941" si="1739">I1939</f>
        <v>Line
Professional</v>
      </c>
      <c r="J1940" s="652" t="str">
        <f t="shared" ref="J1940:J1941" si="1740">J1939</f>
        <v xml:space="preserve"> Habilitative Supports Waiver</v>
      </c>
      <c r="K1940" s="637" t="str">
        <f t="shared" ref="K1940:K1941" si="1741">K1939</f>
        <v/>
      </c>
      <c r="L1940" s="637" t="str">
        <f t="shared" ref="L1940:L1941" si="1742">L1939</f>
        <v>Face-to-face with CLS and Respite staff (with or without the beneficiary present).</v>
      </c>
      <c r="M1940" s="652" t="str">
        <f t="shared" ref="M1940:M1941" si="1743">M1939</f>
        <v xml:space="preserve"> </v>
      </c>
      <c r="N1940" s="652" t="str">
        <f t="shared" ref="N1940:N1941" si="1744">N1939</f>
        <v xml:space="preserve">U7 - Self Determination
</v>
      </c>
      <c r="O1940" s="34"/>
    </row>
    <row r="1941" spans="1:15" s="28" customFormat="1" ht="27.75" customHeight="1">
      <c r="A1941" s="696" t="str">
        <f t="shared" si="1734"/>
        <v>S5116</v>
      </c>
      <c r="B1941" s="724" t="str">
        <f t="shared" si="1735"/>
        <v>Non Family Training/ Family Home Care Training</v>
      </c>
      <c r="C1941" s="637" t="str">
        <f t="shared" si="1736"/>
        <v>Home care training, nonfamily, per session
The professional staff will work with CLS and Respite staff to implement the plan. Activities may include: coaching, supervision and monitoring and feedback.</v>
      </c>
      <c r="D1941" s="652" t="str">
        <f t="shared" si="1737"/>
        <v>Encounter</v>
      </c>
      <c r="E1941" s="637" t="str">
        <f t="shared" si="1738"/>
        <v>QMHP or QIDP or CMHP</v>
      </c>
      <c r="F1941" s="551" t="s">
        <v>591</v>
      </c>
      <c r="G1941" s="551" t="s">
        <v>697</v>
      </c>
      <c r="H1941" s="223" t="s">
        <v>625</v>
      </c>
      <c r="I1941" s="652" t="str">
        <f t="shared" si="1739"/>
        <v>Line
Professional</v>
      </c>
      <c r="J1941" s="652" t="str">
        <f t="shared" si="1740"/>
        <v xml:space="preserve"> Habilitative Supports Waiver</v>
      </c>
      <c r="K1941" s="637" t="str">
        <f t="shared" si="1741"/>
        <v/>
      </c>
      <c r="L1941" s="637" t="str">
        <f t="shared" si="1742"/>
        <v>Face-to-face with CLS and Respite staff (with or without the beneficiary present).</v>
      </c>
      <c r="M1941" s="652" t="str">
        <f t="shared" si="1743"/>
        <v xml:space="preserve"> </v>
      </c>
      <c r="N1941" s="652" t="str">
        <f t="shared" si="1744"/>
        <v xml:space="preserve">U7 - Self Determination
</v>
      </c>
      <c r="O1941" s="34"/>
    </row>
    <row r="1942" spans="1:15" s="28" customFormat="1" ht="27.75" customHeight="1">
      <c r="A1942" s="696" t="str">
        <f>A1939</f>
        <v>S5116</v>
      </c>
      <c r="B1942" s="724" t="str">
        <f>B1939</f>
        <v>Non Family Training/ Family Home Care Training</v>
      </c>
      <c r="C1942" s="637" t="str">
        <f>C1939</f>
        <v>Home care training, nonfamily, per session
The professional staff will work with CLS and Respite staff to implement the plan. Activities may include: coaching, supervision and monitoring and feedback.</v>
      </c>
      <c r="D1942" s="652" t="str">
        <f>D1939</f>
        <v>Encounter</v>
      </c>
      <c r="E1942" s="637" t="str">
        <f>E1939</f>
        <v>QMHP or QIDP or CMHP</v>
      </c>
      <c r="F1942" s="551" t="s">
        <v>591</v>
      </c>
      <c r="G1942" s="551" t="s">
        <v>693</v>
      </c>
      <c r="H1942" s="223" t="s">
        <v>625</v>
      </c>
      <c r="I1942" s="652" t="str">
        <f>I1939</f>
        <v>Line
Professional</v>
      </c>
      <c r="J1942" s="652" t="str">
        <f>J1939</f>
        <v xml:space="preserve"> Habilitative Supports Waiver</v>
      </c>
      <c r="K1942" s="637" t="s">
        <v>1806</v>
      </c>
      <c r="L1942" s="637" t="s">
        <v>513</v>
      </c>
      <c r="M1942" s="652" t="str">
        <f>M1939</f>
        <v xml:space="preserve"> </v>
      </c>
      <c r="N1942" s="652" t="str">
        <f>N1939</f>
        <v xml:space="preserve">U7 - Self Determination
</v>
      </c>
      <c r="O1942" s="34"/>
    </row>
    <row r="1943" spans="1:15" s="28" customFormat="1" ht="27.75" customHeight="1">
      <c r="A1943" s="696" t="str">
        <f t="shared" si="1725"/>
        <v>S5116</v>
      </c>
      <c r="B1943" s="724" t="str">
        <f t="shared" si="1726"/>
        <v>Non Family Training/ Family Home Care Training</v>
      </c>
      <c r="C1943" s="637" t="str">
        <f t="shared" si="1727"/>
        <v>Home care training, nonfamily, per session
The professional staff will work with CLS and Respite staff to implement the plan. Activities may include: coaching, supervision and monitoring and feedback.</v>
      </c>
      <c r="D1943" s="652" t="str">
        <f t="shared" si="1728"/>
        <v>Encounter</v>
      </c>
      <c r="E1943" s="637" t="str">
        <f t="shared" si="1729"/>
        <v>QMHP or QIDP or CMHP</v>
      </c>
      <c r="F1943" s="551" t="s">
        <v>588</v>
      </c>
      <c r="G1943" s="551" t="s">
        <v>693</v>
      </c>
      <c r="H1943" s="579" t="s">
        <v>625</v>
      </c>
      <c r="I1943" s="652" t="str">
        <f t="shared" si="1730"/>
        <v>Line
Professional</v>
      </c>
      <c r="J1943" s="652" t="str">
        <f t="shared" si="1731"/>
        <v xml:space="preserve"> Habilitative Supports Waiver</v>
      </c>
      <c r="K1943" s="637" t="s">
        <v>1806</v>
      </c>
      <c r="L1943" s="637" t="s">
        <v>513</v>
      </c>
      <c r="M1943" s="652" t="str">
        <f t="shared" si="1732"/>
        <v xml:space="preserve"> </v>
      </c>
      <c r="N1943" s="652" t="str">
        <f t="shared" si="1733"/>
        <v xml:space="preserve">U7 - Self Determination
</v>
      </c>
      <c r="O1943" s="34"/>
    </row>
    <row r="1944" spans="1:15" s="28" customFormat="1" ht="27.75" customHeight="1">
      <c r="A1944" s="696" t="str">
        <f t="shared" si="1725"/>
        <v>S5116</v>
      </c>
      <c r="B1944" s="724" t="str">
        <f t="shared" si="1726"/>
        <v>Non Family Training/ Family Home Care Training</v>
      </c>
      <c r="C1944" s="637" t="str">
        <f t="shared" si="1727"/>
        <v>Home care training, nonfamily, per session
The professional staff will work with CLS and Respite staff to implement the plan. Activities may include: coaching, supervision and monitoring and feedback.</v>
      </c>
      <c r="D1944" s="652" t="str">
        <f t="shared" si="1728"/>
        <v>Encounter</v>
      </c>
      <c r="E1944" s="637" t="str">
        <f t="shared" si="1729"/>
        <v>QMHP or QIDP or CMHP</v>
      </c>
      <c r="F1944" s="551" t="s">
        <v>586</v>
      </c>
      <c r="G1944" s="551" t="s">
        <v>693</v>
      </c>
      <c r="H1944" s="579" t="s">
        <v>625</v>
      </c>
      <c r="I1944" s="652" t="str">
        <f t="shared" si="1730"/>
        <v>Line
Professional</v>
      </c>
      <c r="J1944" s="652" t="str">
        <f t="shared" si="1731"/>
        <v xml:space="preserve"> Habilitative Supports Waiver</v>
      </c>
      <c r="K1944" s="637" t="s">
        <v>1806</v>
      </c>
      <c r="L1944" s="637" t="s">
        <v>513</v>
      </c>
      <c r="M1944" s="652" t="str">
        <f t="shared" si="1732"/>
        <v xml:space="preserve"> </v>
      </c>
      <c r="N1944" s="652" t="str">
        <f t="shared" si="1733"/>
        <v xml:space="preserve">U7 - Self Determination
</v>
      </c>
      <c r="O1944" s="34"/>
    </row>
    <row r="1945" spans="1:15" s="28" customFormat="1" ht="27.75" customHeight="1">
      <c r="A1945" s="696" t="str">
        <f t="shared" si="1725"/>
        <v>S5116</v>
      </c>
      <c r="B1945" s="724" t="str">
        <f t="shared" si="1726"/>
        <v>Non Family Training/ Family Home Care Training</v>
      </c>
      <c r="C1945" s="637" t="str">
        <f t="shared" si="1727"/>
        <v>Home care training, nonfamily, per session
The professional staff will work with CLS and Respite staff to implement the plan. Activities may include: coaching, supervision and monitoring and feedback.</v>
      </c>
      <c r="D1945" s="652" t="str">
        <f t="shared" si="1728"/>
        <v>Encounter</v>
      </c>
      <c r="E1945" s="637" t="str">
        <f t="shared" si="1729"/>
        <v>QMHP or QIDP or CMHP</v>
      </c>
      <c r="F1945" s="571" t="s">
        <v>2137</v>
      </c>
      <c r="G1945" s="551" t="s">
        <v>693</v>
      </c>
      <c r="H1945" s="579" t="s">
        <v>625</v>
      </c>
      <c r="I1945" s="652" t="str">
        <f t="shared" si="1730"/>
        <v>Line
Professional</v>
      </c>
      <c r="J1945" s="652" t="str">
        <f t="shared" si="1731"/>
        <v xml:space="preserve"> Habilitative Supports Waiver</v>
      </c>
      <c r="K1945" s="637" t="s">
        <v>1806</v>
      </c>
      <c r="L1945" s="637" t="s">
        <v>513</v>
      </c>
      <c r="M1945" s="652" t="str">
        <f t="shared" si="1732"/>
        <v xml:space="preserve"> </v>
      </c>
      <c r="N1945" s="652" t="str">
        <f t="shared" si="1733"/>
        <v xml:space="preserve">U7 - Self Determination
</v>
      </c>
      <c r="O1945" s="34"/>
    </row>
    <row r="1946" spans="1:15" s="28" customFormat="1" ht="27.75" customHeight="1">
      <c r="A1946" s="696" t="str">
        <f t="shared" si="1725"/>
        <v>S5116</v>
      </c>
      <c r="B1946" s="724" t="str">
        <f t="shared" si="1726"/>
        <v>Non Family Training/ Family Home Care Training</v>
      </c>
      <c r="C1946" s="637" t="str">
        <f t="shared" si="1727"/>
        <v>Home care training, nonfamily, per session
The professional staff will work with CLS and Respite staff to implement the plan. Activities may include: coaching, supervision and monitoring and feedback.</v>
      </c>
      <c r="D1946" s="652" t="str">
        <f t="shared" si="1728"/>
        <v>Encounter</v>
      </c>
      <c r="E1946" s="637" t="str">
        <f t="shared" si="1729"/>
        <v>QMHP or QIDP or CMHP</v>
      </c>
      <c r="F1946" s="515" t="s">
        <v>715</v>
      </c>
      <c r="G1946" s="515" t="s">
        <v>697</v>
      </c>
      <c r="H1946" s="223" t="s">
        <v>625</v>
      </c>
      <c r="I1946" s="652" t="str">
        <f t="shared" si="1730"/>
        <v>Line
Professional</v>
      </c>
      <c r="J1946" s="652" t="str">
        <f t="shared" si="1731"/>
        <v xml:space="preserve"> Habilitative Supports Waiver</v>
      </c>
      <c r="K1946" s="637" t="s">
        <v>1806</v>
      </c>
      <c r="L1946" s="637" t="s">
        <v>513</v>
      </c>
      <c r="M1946" s="652" t="str">
        <f t="shared" si="1732"/>
        <v xml:space="preserve"> </v>
      </c>
      <c r="N1946" s="652" t="str">
        <f t="shared" si="1733"/>
        <v xml:space="preserve">U7 - Self Determination
</v>
      </c>
      <c r="O1946" s="34"/>
    </row>
    <row r="1947" spans="1:15" s="28" customFormat="1" ht="27.75" customHeight="1">
      <c r="A1947" s="696" t="str">
        <f t="shared" si="1725"/>
        <v>S5116</v>
      </c>
      <c r="B1947" s="724" t="str">
        <f t="shared" si="1726"/>
        <v>Non Family Training/ Family Home Care Training</v>
      </c>
      <c r="C1947" s="637" t="str">
        <f t="shared" si="1727"/>
        <v>Home care training, nonfamily, per session
The professional staff will work with CLS and Respite staff to implement the plan. Activities may include: coaching, supervision and monitoring and feedback.</v>
      </c>
      <c r="D1947" s="652" t="str">
        <f t="shared" si="1728"/>
        <v>Encounter</v>
      </c>
      <c r="E1947" s="637" t="str">
        <f t="shared" si="1729"/>
        <v>QMHP or QIDP or CMHP</v>
      </c>
      <c r="F1947" s="515" t="s">
        <v>594</v>
      </c>
      <c r="G1947" s="515" t="s">
        <v>697</v>
      </c>
      <c r="H1947" s="223" t="s">
        <v>625</v>
      </c>
      <c r="I1947" s="652" t="str">
        <f t="shared" si="1730"/>
        <v>Line
Professional</v>
      </c>
      <c r="J1947" s="652" t="str">
        <f t="shared" si="1731"/>
        <v xml:space="preserve"> Habilitative Supports Waiver</v>
      </c>
      <c r="K1947" s="637" t="s">
        <v>1806</v>
      </c>
      <c r="L1947" s="637" t="s">
        <v>513</v>
      </c>
      <c r="M1947" s="652" t="str">
        <f t="shared" si="1732"/>
        <v xml:space="preserve"> </v>
      </c>
      <c r="N1947" s="652" t="str">
        <f t="shared" si="1733"/>
        <v xml:space="preserve">U7 - Self Determination
</v>
      </c>
      <c r="O1947" s="34"/>
    </row>
    <row r="1948" spans="1:15" s="28" customFormat="1" ht="25.5" customHeight="1">
      <c r="A1948" s="696" t="str">
        <f t="shared" si="1725"/>
        <v>S5116</v>
      </c>
      <c r="B1948" s="724" t="str">
        <f t="shared" si="1726"/>
        <v>Non Family Training/ Family Home Care Training</v>
      </c>
      <c r="C1948" s="637" t="str">
        <f t="shared" si="1727"/>
        <v>Home care training, nonfamily, per session
The professional staff will work with CLS and Respite staff to implement the plan. Activities may include: coaching, supervision and monitoring and feedback.</v>
      </c>
      <c r="D1948" s="652" t="str">
        <f t="shared" si="1728"/>
        <v>Encounter</v>
      </c>
      <c r="E1948" s="637" t="str">
        <f t="shared" si="1729"/>
        <v>QMHP or QIDP or CMHP</v>
      </c>
      <c r="F1948" s="515" t="s">
        <v>843</v>
      </c>
      <c r="G1948" s="515" t="s">
        <v>697</v>
      </c>
      <c r="H1948" s="223" t="s">
        <v>625</v>
      </c>
      <c r="I1948" s="652" t="str">
        <f t="shared" si="1730"/>
        <v>Line
Professional</v>
      </c>
      <c r="J1948" s="652" t="str">
        <f t="shared" si="1731"/>
        <v xml:space="preserve"> Habilitative Supports Waiver</v>
      </c>
      <c r="K1948" s="637" t="s">
        <v>1806</v>
      </c>
      <c r="L1948" s="637" t="s">
        <v>513</v>
      </c>
      <c r="M1948" s="652" t="str">
        <f t="shared" si="1732"/>
        <v xml:space="preserve"> </v>
      </c>
      <c r="N1948" s="652" t="str">
        <f t="shared" si="1733"/>
        <v xml:space="preserve">U7 - Self Determination
</v>
      </c>
      <c r="O1948" s="34"/>
    </row>
    <row r="1949" spans="1:15" s="28" customFormat="1" ht="12.75" customHeight="1">
      <c r="A1949" s="696" t="str">
        <f t="shared" si="1725"/>
        <v>S5116</v>
      </c>
      <c r="B1949" s="724" t="str">
        <f t="shared" si="1726"/>
        <v>Non Family Training/ Family Home Care Training</v>
      </c>
      <c r="C1949" s="637" t="str">
        <f t="shared" si="1727"/>
        <v>Home care training, nonfamily, per session
The professional staff will work with CLS and Respite staff to implement the plan. Activities may include: coaching, supervision and monitoring and feedback.</v>
      </c>
      <c r="D1949" s="652" t="str">
        <f t="shared" si="1728"/>
        <v>Encounter</v>
      </c>
      <c r="E1949" s="637" t="str">
        <f t="shared" si="1729"/>
        <v>QMHP or QIDP or CMHP</v>
      </c>
      <c r="F1949" s="515" t="s">
        <v>143</v>
      </c>
      <c r="G1949" s="515" t="s">
        <v>697</v>
      </c>
      <c r="H1949" s="223" t="s">
        <v>625</v>
      </c>
      <c r="I1949" s="652" t="str">
        <f t="shared" si="1730"/>
        <v>Line
Professional</v>
      </c>
      <c r="J1949" s="652" t="str">
        <f t="shared" si="1731"/>
        <v xml:space="preserve"> Habilitative Supports Waiver</v>
      </c>
      <c r="K1949" s="637" t="s">
        <v>1806</v>
      </c>
      <c r="L1949" s="637" t="s">
        <v>513</v>
      </c>
      <c r="M1949" s="652" t="str">
        <f t="shared" si="1732"/>
        <v xml:space="preserve"> </v>
      </c>
      <c r="N1949" s="652" t="str">
        <f t="shared" si="1733"/>
        <v xml:space="preserve">U7 - Self Determination
</v>
      </c>
      <c r="O1949" s="34"/>
    </row>
    <row r="1950" spans="1:15" s="28" customFormat="1" ht="12.75" customHeight="1">
      <c r="A1950" s="696" t="str">
        <f t="shared" si="1725"/>
        <v>S5116</v>
      </c>
      <c r="B1950" s="724" t="str">
        <f t="shared" si="1726"/>
        <v>Non Family Training/ Family Home Care Training</v>
      </c>
      <c r="C1950" s="637" t="str">
        <f t="shared" si="1727"/>
        <v>Home care training, nonfamily, per session
The professional staff will work with CLS and Respite staff to implement the plan. Activities may include: coaching, supervision and monitoring and feedback.</v>
      </c>
      <c r="D1950" s="652" t="str">
        <f t="shared" si="1728"/>
        <v>Encounter</v>
      </c>
      <c r="E1950" s="637" t="str">
        <f t="shared" si="1729"/>
        <v>QMHP or QIDP or CMHP</v>
      </c>
      <c r="F1950" s="551" t="s">
        <v>144</v>
      </c>
      <c r="G1950" s="551" t="s">
        <v>697</v>
      </c>
      <c r="H1950" s="223" t="s">
        <v>625</v>
      </c>
      <c r="I1950" s="652" t="str">
        <f t="shared" si="1730"/>
        <v>Line
Professional</v>
      </c>
      <c r="J1950" s="652" t="str">
        <f t="shared" si="1731"/>
        <v xml:space="preserve"> Habilitative Supports Waiver</v>
      </c>
      <c r="K1950" s="637" t="s">
        <v>1806</v>
      </c>
      <c r="L1950" s="637" t="s">
        <v>513</v>
      </c>
      <c r="M1950" s="652" t="str">
        <f t="shared" si="1732"/>
        <v xml:space="preserve"> </v>
      </c>
      <c r="N1950" s="652" t="str">
        <f t="shared" si="1733"/>
        <v xml:space="preserve">U7 - Self Determination
</v>
      </c>
      <c r="O1950" s="34"/>
    </row>
    <row r="1951" spans="1:15" s="28" customFormat="1" ht="12.75" customHeight="1">
      <c r="A1951" s="696" t="str">
        <f t="shared" si="1725"/>
        <v>S5116</v>
      </c>
      <c r="B1951" s="724" t="str">
        <f t="shared" si="1726"/>
        <v>Non Family Training/ Family Home Care Training</v>
      </c>
      <c r="C1951" s="637" t="str">
        <f t="shared" si="1727"/>
        <v>Home care training, nonfamily, per session
The professional staff will work with CLS and Respite staff to implement the plan. Activities may include: coaching, supervision and monitoring and feedback.</v>
      </c>
      <c r="D1951" s="652" t="str">
        <f t="shared" si="1728"/>
        <v>Encounter</v>
      </c>
      <c r="E1951" s="637" t="str">
        <f t="shared" si="1729"/>
        <v>QMHP or QIDP or CMHP</v>
      </c>
      <c r="F1951" s="285" t="s">
        <v>1960</v>
      </c>
      <c r="G1951" s="551" t="s">
        <v>697</v>
      </c>
      <c r="H1951" s="551" t="s">
        <v>625</v>
      </c>
      <c r="I1951" s="652" t="str">
        <f t="shared" si="1730"/>
        <v>Line
Professional</v>
      </c>
      <c r="J1951" s="652" t="str">
        <f t="shared" si="1731"/>
        <v xml:space="preserve"> Habilitative Supports Waiver</v>
      </c>
      <c r="K1951" s="637" t="s">
        <v>1806</v>
      </c>
      <c r="L1951" s="637" t="s">
        <v>513</v>
      </c>
      <c r="M1951" s="652" t="str">
        <f t="shared" si="1732"/>
        <v xml:space="preserve"> </v>
      </c>
      <c r="N1951" s="652" t="str">
        <f t="shared" si="1733"/>
        <v xml:space="preserve">U7 - Self Determination
</v>
      </c>
      <c r="O1951" s="34"/>
    </row>
    <row r="1952" spans="1:15" s="28" customFormat="1" ht="25.5" customHeight="1">
      <c r="A1952" s="696" t="str">
        <f t="shared" si="1725"/>
        <v>S5116</v>
      </c>
      <c r="B1952" s="724" t="str">
        <f t="shared" si="1726"/>
        <v>Non Family Training/ Family Home Care Training</v>
      </c>
      <c r="C1952" s="637" t="str">
        <f t="shared" si="1727"/>
        <v>Home care training, nonfamily, per session
The professional staff will work with CLS and Respite staff to implement the plan. Activities may include: coaching, supervision and monitoring and feedback.</v>
      </c>
      <c r="D1952" s="652" t="str">
        <f t="shared" si="1728"/>
        <v>Encounter</v>
      </c>
      <c r="E1952" s="637" t="str">
        <f t="shared" si="1729"/>
        <v>QMHP or QIDP or CMHP</v>
      </c>
      <c r="F1952" s="551" t="s">
        <v>134</v>
      </c>
      <c r="G1952" s="551" t="s">
        <v>695</v>
      </c>
      <c r="H1952" s="223" t="s">
        <v>625</v>
      </c>
      <c r="I1952" s="652" t="str">
        <f t="shared" si="1730"/>
        <v>Line
Professional</v>
      </c>
      <c r="J1952" s="652" t="str">
        <f t="shared" si="1731"/>
        <v xml:space="preserve"> Habilitative Supports Waiver</v>
      </c>
      <c r="K1952" s="637" t="s">
        <v>1806</v>
      </c>
      <c r="L1952" s="637" t="s">
        <v>513</v>
      </c>
      <c r="M1952" s="652" t="str">
        <f t="shared" si="1732"/>
        <v xml:space="preserve"> </v>
      </c>
      <c r="N1952" s="652" t="str">
        <f t="shared" si="1733"/>
        <v xml:space="preserve">U7 - Self Determination
</v>
      </c>
      <c r="O1952" s="34"/>
    </row>
    <row r="1953" spans="1:15" s="28" customFormat="1" ht="33.75" customHeight="1" thickBot="1">
      <c r="A1953" s="722" t="str">
        <f t="shared" si="1725"/>
        <v>S5116</v>
      </c>
      <c r="B1953" s="725" t="str">
        <f t="shared" si="1726"/>
        <v>Non Family Training/ Family Home Care Training</v>
      </c>
      <c r="C1953" s="654" t="str">
        <f t="shared" si="1727"/>
        <v>Home care training, nonfamily, per session
The professional staff will work with CLS and Respite staff to implement the plan. Activities may include: coaching, supervision and monitoring and feedback.</v>
      </c>
      <c r="D1953" s="653" t="str">
        <f t="shared" si="1728"/>
        <v>Encounter</v>
      </c>
      <c r="E1953" s="654" t="str">
        <f t="shared" si="1729"/>
        <v>QMHP or QIDP or CMHP</v>
      </c>
      <c r="F1953" s="534" t="s">
        <v>267</v>
      </c>
      <c r="G1953" s="534" t="s">
        <v>696</v>
      </c>
      <c r="H1953" s="225" t="s">
        <v>1825</v>
      </c>
      <c r="I1953" s="653" t="str">
        <f t="shared" si="1730"/>
        <v>Line
Professional</v>
      </c>
      <c r="J1953" s="653" t="str">
        <f t="shared" si="1731"/>
        <v xml:space="preserve"> Habilitative Supports Waiver</v>
      </c>
      <c r="K1953" s="654" t="s">
        <v>1806</v>
      </c>
      <c r="L1953" s="654" t="s">
        <v>513</v>
      </c>
      <c r="M1953" s="653" t="str">
        <f t="shared" si="1732"/>
        <v xml:space="preserve"> </v>
      </c>
      <c r="N1953" s="653" t="str">
        <f t="shared" si="1733"/>
        <v xml:space="preserve">U7 - Self Determination
</v>
      </c>
      <c r="O1953" s="34"/>
    </row>
    <row r="1954" spans="1:15" s="28" customFormat="1" ht="25.5" customHeight="1">
      <c r="A1954" s="791" t="s">
        <v>77</v>
      </c>
      <c r="B1954" s="1174" t="s">
        <v>322</v>
      </c>
      <c r="C1954" s="822" t="s">
        <v>2567</v>
      </c>
      <c r="D1954" s="813" t="s">
        <v>2562</v>
      </c>
      <c r="E1954" s="816" t="s">
        <v>336</v>
      </c>
      <c r="F1954" s="565" t="s">
        <v>134</v>
      </c>
      <c r="G1954" s="565" t="s">
        <v>698</v>
      </c>
      <c r="H1954" s="227" t="s">
        <v>625</v>
      </c>
      <c r="I1954" s="1176" t="s">
        <v>1474</v>
      </c>
      <c r="J1954" s="1183" t="s">
        <v>59</v>
      </c>
      <c r="K1954" s="1187" t="s">
        <v>1806</v>
      </c>
      <c r="L1954" s="1187" t="s">
        <v>76</v>
      </c>
      <c r="M1954" s="1176" t="s">
        <v>1474</v>
      </c>
      <c r="N1954" s="813" t="s">
        <v>2362</v>
      </c>
      <c r="O1954" s="34"/>
    </row>
    <row r="1955" spans="1:15" s="28" customFormat="1" ht="25.5" customHeight="1">
      <c r="A1955" s="792" t="str">
        <f t="shared" ref="A1955:A1975" si="1745">A1954</f>
        <v>S5116</v>
      </c>
      <c r="B1955" s="1069" t="str">
        <f t="shared" ref="B1955:B1975" si="1746">B1954</f>
        <v>Home Care Training, Non-Family (Children’s Waiver Only)</v>
      </c>
      <c r="C1955" s="1071" t="str">
        <f t="shared" ref="C1955:C1975" si="1747">C1954</f>
        <v>Nonfamily Home Care Train/Session</v>
      </c>
      <c r="D1955" s="1073" t="str">
        <f t="shared" ref="D1955:D1975" si="1748">D1954</f>
        <v>Encounter
 Cannot exceed 1 per day.  Limit up to four sessions per month but no more than 12 sessions per 90 day period.</v>
      </c>
      <c r="E1955" s="1071" t="str">
        <f t="shared" ref="E1955:E1975" si="1749">E1954</f>
        <v>QMHP or QIDP or CMHP</v>
      </c>
      <c r="F1955" s="565" t="s">
        <v>145</v>
      </c>
      <c r="G1955" s="565" t="s">
        <v>691</v>
      </c>
      <c r="H1955" s="227" t="s">
        <v>1825</v>
      </c>
      <c r="I1955" s="1073" t="str">
        <f t="shared" ref="I1955:I1975" si="1750">I1954</f>
        <v xml:space="preserve"> </v>
      </c>
      <c r="J1955" s="1184" t="str">
        <f t="shared" ref="J1955:J1975" si="1751">J1954</f>
        <v>SEDW &amp; Child Waiver</v>
      </c>
      <c r="K1955" s="1188" t="s">
        <v>1806</v>
      </c>
      <c r="L1955" s="1188" t="s">
        <v>76</v>
      </c>
      <c r="M1955" s="1073" t="str">
        <f t="shared" ref="M1955:M1975" si="1752">M1954</f>
        <v xml:space="preserve"> </v>
      </c>
      <c r="N1955" s="1073" t="str">
        <f t="shared" ref="N1955:N1975" si="1753">N1954</f>
        <v xml:space="preserve">U7 - Self-Determination
</v>
      </c>
      <c r="O1955" s="34"/>
    </row>
    <row r="1956" spans="1:15" s="28" customFormat="1" ht="33.75" customHeight="1">
      <c r="A1956" s="792" t="str">
        <f t="shared" si="1745"/>
        <v>S5116</v>
      </c>
      <c r="B1956" s="1069" t="str">
        <f t="shared" si="1746"/>
        <v>Home Care Training, Non-Family (Children’s Waiver Only)</v>
      </c>
      <c r="C1956" s="1071" t="str">
        <f t="shared" si="1747"/>
        <v>Nonfamily Home Care Train/Session</v>
      </c>
      <c r="D1956" s="1073" t="str">
        <f t="shared" si="1748"/>
        <v>Encounter
 Cannot exceed 1 per day.  Limit up to four sessions per month but no more than 12 sessions per 90 day period.</v>
      </c>
      <c r="E1956" s="1071" t="str">
        <f t="shared" si="1749"/>
        <v>QMHP or QIDP or CMHP</v>
      </c>
      <c r="F1956" s="565" t="s">
        <v>577</v>
      </c>
      <c r="G1956" s="565" t="s">
        <v>692</v>
      </c>
      <c r="H1956" s="227" t="s">
        <v>1825</v>
      </c>
      <c r="I1956" s="1073" t="str">
        <f t="shared" si="1750"/>
        <v xml:space="preserve"> </v>
      </c>
      <c r="J1956" s="1184" t="str">
        <f t="shared" si="1751"/>
        <v>SEDW &amp; Child Waiver</v>
      </c>
      <c r="K1956" s="1188" t="s">
        <v>1806</v>
      </c>
      <c r="L1956" s="1188" t="s">
        <v>76</v>
      </c>
      <c r="M1956" s="1073" t="str">
        <f t="shared" si="1752"/>
        <v xml:space="preserve"> </v>
      </c>
      <c r="N1956" s="1073" t="str">
        <f t="shared" si="1753"/>
        <v xml:space="preserve">U7 - Self-Determination
</v>
      </c>
      <c r="O1956" s="34"/>
    </row>
    <row r="1957" spans="1:15" s="28" customFormat="1" ht="28.5" customHeight="1">
      <c r="A1957" s="792" t="str">
        <f t="shared" si="1745"/>
        <v>S5116</v>
      </c>
      <c r="B1957" s="1069" t="str">
        <f t="shared" si="1746"/>
        <v>Home Care Training, Non-Family (Children’s Waiver Only)</v>
      </c>
      <c r="C1957" s="1071" t="str">
        <f t="shared" si="1747"/>
        <v>Nonfamily Home Care Train/Session</v>
      </c>
      <c r="D1957" s="1073" t="str">
        <f t="shared" si="1748"/>
        <v>Encounter
 Cannot exceed 1 per day.  Limit up to four sessions per month but no more than 12 sessions per 90 day period.</v>
      </c>
      <c r="E1957" s="1071" t="str">
        <f t="shared" si="1749"/>
        <v>QMHP or QIDP or CMHP</v>
      </c>
      <c r="F1957" s="565" t="s">
        <v>588</v>
      </c>
      <c r="G1957" s="565" t="s">
        <v>693</v>
      </c>
      <c r="H1957" s="227" t="s">
        <v>625</v>
      </c>
      <c r="I1957" s="1073" t="str">
        <f t="shared" si="1750"/>
        <v xml:space="preserve"> </v>
      </c>
      <c r="J1957" s="1184" t="str">
        <f t="shared" si="1751"/>
        <v>SEDW &amp; Child Waiver</v>
      </c>
      <c r="K1957" s="1188" t="s">
        <v>1806</v>
      </c>
      <c r="L1957" s="1188" t="s">
        <v>76</v>
      </c>
      <c r="M1957" s="1073" t="str">
        <f t="shared" si="1752"/>
        <v xml:space="preserve"> </v>
      </c>
      <c r="N1957" s="1073" t="str">
        <f t="shared" si="1753"/>
        <v xml:space="preserve">U7 - Self-Determination
</v>
      </c>
      <c r="O1957" s="34"/>
    </row>
    <row r="1958" spans="1:15" ht="38.25" customHeight="1">
      <c r="A1958" s="792" t="str">
        <f t="shared" si="1745"/>
        <v>S5116</v>
      </c>
      <c r="B1958" s="1069" t="str">
        <f t="shared" si="1746"/>
        <v>Home Care Training, Non-Family (Children’s Waiver Only)</v>
      </c>
      <c r="C1958" s="1071" t="str">
        <f t="shared" si="1747"/>
        <v>Nonfamily Home Care Train/Session</v>
      </c>
      <c r="D1958" s="1073" t="str">
        <f t="shared" si="1748"/>
        <v>Encounter
 Cannot exceed 1 per day.  Limit up to four sessions per month but no more than 12 sessions per 90 day period.</v>
      </c>
      <c r="E1958" s="1071" t="str">
        <f t="shared" si="1749"/>
        <v>QMHP or QIDP or CMHP</v>
      </c>
      <c r="F1958" s="565" t="s">
        <v>141</v>
      </c>
      <c r="G1958" s="565" t="s">
        <v>694</v>
      </c>
      <c r="H1958" s="227" t="s">
        <v>625</v>
      </c>
      <c r="I1958" s="1073" t="str">
        <f t="shared" si="1750"/>
        <v xml:space="preserve"> </v>
      </c>
      <c r="J1958" s="1184" t="str">
        <f t="shared" si="1751"/>
        <v>SEDW &amp; Child Waiver</v>
      </c>
      <c r="K1958" s="1188" t="s">
        <v>1806</v>
      </c>
      <c r="L1958" s="1188" t="s">
        <v>76</v>
      </c>
      <c r="M1958" s="1073" t="str">
        <f t="shared" si="1752"/>
        <v xml:space="preserve"> </v>
      </c>
      <c r="N1958" s="1073" t="str">
        <f t="shared" si="1753"/>
        <v xml:space="preserve">U7 - Self-Determination
</v>
      </c>
    </row>
    <row r="1959" spans="1:15" ht="27.75" customHeight="1">
      <c r="A1959" s="792" t="str">
        <f t="shared" si="1745"/>
        <v>S5116</v>
      </c>
      <c r="B1959" s="1069" t="str">
        <f t="shared" si="1746"/>
        <v>Home Care Training, Non-Family (Children’s Waiver Only)</v>
      </c>
      <c r="C1959" s="1071" t="str">
        <f t="shared" si="1747"/>
        <v>Nonfamily Home Care Train/Session</v>
      </c>
      <c r="D1959" s="1073" t="str">
        <f t="shared" si="1748"/>
        <v>Encounter
 Cannot exceed 1 per day.  Limit up to four sessions per month but no more than 12 sessions per 90 day period.</v>
      </c>
      <c r="E1959" s="1071" t="str">
        <f t="shared" si="1749"/>
        <v>QMHP or QIDP or CMHP</v>
      </c>
      <c r="F1959" s="565" t="s">
        <v>592</v>
      </c>
      <c r="G1959" s="565" t="s">
        <v>726</v>
      </c>
      <c r="H1959" s="227" t="s">
        <v>625</v>
      </c>
      <c r="I1959" s="1073" t="str">
        <f t="shared" si="1750"/>
        <v xml:space="preserve"> </v>
      </c>
      <c r="J1959" s="1184" t="str">
        <f t="shared" si="1751"/>
        <v>SEDW &amp; Child Waiver</v>
      </c>
      <c r="K1959" s="1188" t="s">
        <v>1806</v>
      </c>
      <c r="L1959" s="1188" t="s">
        <v>76</v>
      </c>
      <c r="M1959" s="1073" t="str">
        <f t="shared" si="1752"/>
        <v xml:space="preserve"> </v>
      </c>
      <c r="N1959" s="1073" t="str">
        <f t="shared" si="1753"/>
        <v xml:space="preserve">U7 - Self-Determination
</v>
      </c>
    </row>
    <row r="1960" spans="1:15" ht="36" customHeight="1">
      <c r="A1960" s="792" t="str">
        <f t="shared" ref="A1960:A1961" si="1754">A1959</f>
        <v>S5116</v>
      </c>
      <c r="B1960" s="1069" t="str">
        <f t="shared" ref="B1960:B1961" si="1755">B1959</f>
        <v>Home Care Training, Non-Family (Children’s Waiver Only)</v>
      </c>
      <c r="C1960" s="1071" t="str">
        <f t="shared" ref="C1960:C1961" si="1756">C1959</f>
        <v>Nonfamily Home Care Train/Session</v>
      </c>
      <c r="D1960" s="1073" t="str">
        <f t="shared" ref="D1960:D1961" si="1757">D1959</f>
        <v>Encounter
 Cannot exceed 1 per day.  Limit up to four sessions per month but no more than 12 sessions per 90 day period.</v>
      </c>
      <c r="E1960" s="1071" t="str">
        <f t="shared" ref="E1960:E1961" si="1758">E1959</f>
        <v>QMHP or QIDP or CMHP</v>
      </c>
      <c r="F1960" s="564" t="s">
        <v>592</v>
      </c>
      <c r="G1960" s="564" t="s">
        <v>697</v>
      </c>
      <c r="H1960" s="227" t="s">
        <v>625</v>
      </c>
      <c r="I1960" s="1073" t="str">
        <f t="shared" ref="I1960:I1961" si="1759">I1959</f>
        <v xml:space="preserve"> </v>
      </c>
      <c r="J1960" s="1184" t="str">
        <f t="shared" ref="J1960:J1961" si="1760">J1959</f>
        <v>SEDW &amp; Child Waiver</v>
      </c>
      <c r="K1960" s="1188" t="str">
        <f t="shared" ref="K1960:K1961" si="1761">K1959</f>
        <v/>
      </c>
      <c r="L1960" s="1188" t="str">
        <f t="shared" ref="L1960:L1961" si="1762">L1959</f>
        <v>Cannot exceed 1 per day</v>
      </c>
      <c r="M1960" s="1073" t="str">
        <f t="shared" ref="M1960:M1961" si="1763">M1959</f>
        <v xml:space="preserve"> </v>
      </c>
      <c r="N1960" s="1073" t="str">
        <f t="shared" ref="N1960:N1961" si="1764">N1959</f>
        <v xml:space="preserve">U7 - Self-Determination
</v>
      </c>
    </row>
    <row r="1961" spans="1:15" s="28" customFormat="1" ht="38.25" customHeight="1">
      <c r="A1961" s="792" t="str">
        <f t="shared" si="1754"/>
        <v>S5116</v>
      </c>
      <c r="B1961" s="1069" t="str">
        <f t="shared" si="1755"/>
        <v>Home Care Training, Non-Family (Children’s Waiver Only)</v>
      </c>
      <c r="C1961" s="1071" t="str">
        <f t="shared" si="1756"/>
        <v>Nonfamily Home Care Train/Session</v>
      </c>
      <c r="D1961" s="1073" t="str">
        <f t="shared" si="1757"/>
        <v>Encounter
 Cannot exceed 1 per day.  Limit up to four sessions per month but no more than 12 sessions per 90 day period.</v>
      </c>
      <c r="E1961" s="1071" t="str">
        <f t="shared" si="1758"/>
        <v>QMHP or QIDP or CMHP</v>
      </c>
      <c r="F1961" s="564" t="s">
        <v>591</v>
      </c>
      <c r="G1961" s="564" t="s">
        <v>697</v>
      </c>
      <c r="H1961" s="227" t="s">
        <v>625</v>
      </c>
      <c r="I1961" s="1073" t="str">
        <f t="shared" si="1759"/>
        <v xml:space="preserve"> </v>
      </c>
      <c r="J1961" s="1184" t="str">
        <f t="shared" si="1760"/>
        <v>SEDW &amp; Child Waiver</v>
      </c>
      <c r="K1961" s="1188" t="str">
        <f t="shared" si="1761"/>
        <v/>
      </c>
      <c r="L1961" s="1188" t="str">
        <f t="shared" si="1762"/>
        <v>Cannot exceed 1 per day</v>
      </c>
      <c r="M1961" s="1073" t="str">
        <f t="shared" si="1763"/>
        <v xml:space="preserve"> </v>
      </c>
      <c r="N1961" s="1073" t="str">
        <f t="shared" si="1764"/>
        <v xml:space="preserve">U7 - Self-Determination
</v>
      </c>
      <c r="O1961" s="34"/>
    </row>
    <row r="1962" spans="1:15" ht="38.25" customHeight="1">
      <c r="A1962" s="792" t="str">
        <f>A1959</f>
        <v>S5116</v>
      </c>
      <c r="B1962" s="1069" t="str">
        <f>B1959</f>
        <v>Home Care Training, Non-Family (Children’s Waiver Only)</v>
      </c>
      <c r="C1962" s="1071" t="str">
        <f>C1959</f>
        <v>Nonfamily Home Care Train/Session</v>
      </c>
      <c r="D1962" s="1073" t="str">
        <f>D1959</f>
        <v>Encounter
 Cannot exceed 1 per day.  Limit up to four sessions per month but no more than 12 sessions per 90 day period.</v>
      </c>
      <c r="E1962" s="1071" t="str">
        <f>E1959</f>
        <v>QMHP or QIDP or CMHP</v>
      </c>
      <c r="F1962" s="565" t="s">
        <v>591</v>
      </c>
      <c r="G1962" s="565" t="s">
        <v>721</v>
      </c>
      <c r="H1962" s="227" t="s">
        <v>625</v>
      </c>
      <c r="I1962" s="1073" t="str">
        <f>I1959</f>
        <v xml:space="preserve"> </v>
      </c>
      <c r="J1962" s="1184" t="str">
        <f>J1959</f>
        <v>SEDW &amp; Child Waiver</v>
      </c>
      <c r="K1962" s="1188" t="s">
        <v>1806</v>
      </c>
      <c r="L1962" s="1188" t="s">
        <v>76</v>
      </c>
      <c r="M1962" s="1073" t="str">
        <f>M1959</f>
        <v xml:space="preserve"> </v>
      </c>
      <c r="N1962" s="1073" t="str">
        <f>N1959</f>
        <v xml:space="preserve">U7 - Self-Determination
</v>
      </c>
    </row>
    <row r="1963" spans="1:15" ht="51" customHeight="1">
      <c r="A1963" s="792" t="str">
        <f t="shared" si="1745"/>
        <v>S5116</v>
      </c>
      <c r="B1963" s="1069" t="str">
        <f t="shared" si="1746"/>
        <v>Home Care Training, Non-Family (Children’s Waiver Only)</v>
      </c>
      <c r="C1963" s="1071" t="str">
        <f t="shared" si="1747"/>
        <v>Nonfamily Home Care Train/Session</v>
      </c>
      <c r="D1963" s="1073" t="str">
        <f t="shared" si="1748"/>
        <v>Encounter
 Cannot exceed 1 per day.  Limit up to four sessions per month but no more than 12 sessions per 90 day period.</v>
      </c>
      <c r="E1963" s="1071" t="str">
        <f t="shared" si="1749"/>
        <v>QMHP or QIDP or CMHP</v>
      </c>
      <c r="F1963" s="565" t="s">
        <v>715</v>
      </c>
      <c r="G1963" s="565" t="s">
        <v>722</v>
      </c>
      <c r="H1963" s="227" t="s">
        <v>625</v>
      </c>
      <c r="I1963" s="1073" t="str">
        <f t="shared" si="1750"/>
        <v xml:space="preserve"> </v>
      </c>
      <c r="J1963" s="1184" t="str">
        <f t="shared" si="1751"/>
        <v>SEDW &amp; Child Waiver</v>
      </c>
      <c r="K1963" s="1188" t="s">
        <v>1806</v>
      </c>
      <c r="L1963" s="1188" t="s">
        <v>76</v>
      </c>
      <c r="M1963" s="1073" t="str">
        <f t="shared" si="1752"/>
        <v xml:space="preserve"> </v>
      </c>
      <c r="N1963" s="1073" t="str">
        <f t="shared" si="1753"/>
        <v xml:space="preserve">U7 - Self-Determination
</v>
      </c>
    </row>
    <row r="1964" spans="1:15" ht="38.25" customHeight="1">
      <c r="A1964" s="792" t="str">
        <f t="shared" si="1745"/>
        <v>S5116</v>
      </c>
      <c r="B1964" s="1069" t="str">
        <f t="shared" si="1746"/>
        <v>Home Care Training, Non-Family (Children’s Waiver Only)</v>
      </c>
      <c r="C1964" s="1071" t="str">
        <f t="shared" si="1747"/>
        <v>Nonfamily Home Care Train/Session</v>
      </c>
      <c r="D1964" s="1073" t="str">
        <f t="shared" si="1748"/>
        <v>Encounter
 Cannot exceed 1 per day.  Limit up to four sessions per month but no more than 12 sessions per 90 day period.</v>
      </c>
      <c r="E1964" s="1071" t="str">
        <f t="shared" si="1749"/>
        <v>QMHP or QIDP or CMHP</v>
      </c>
      <c r="F1964" s="565" t="s">
        <v>594</v>
      </c>
      <c r="G1964" s="565" t="s">
        <v>723</v>
      </c>
      <c r="H1964" s="227" t="s">
        <v>625</v>
      </c>
      <c r="I1964" s="1073" t="str">
        <f t="shared" si="1750"/>
        <v xml:space="preserve"> </v>
      </c>
      <c r="J1964" s="1184" t="str">
        <f t="shared" si="1751"/>
        <v>SEDW &amp; Child Waiver</v>
      </c>
      <c r="K1964" s="1188" t="s">
        <v>1806</v>
      </c>
      <c r="L1964" s="1188" t="s">
        <v>76</v>
      </c>
      <c r="M1964" s="1073" t="str">
        <f t="shared" si="1752"/>
        <v xml:space="preserve"> </v>
      </c>
      <c r="N1964" s="1073" t="str">
        <f t="shared" si="1753"/>
        <v xml:space="preserve">U7 - Self-Determination
</v>
      </c>
    </row>
    <row r="1965" spans="1:15" ht="38.25" customHeight="1">
      <c r="A1965" s="792" t="str">
        <f t="shared" si="1745"/>
        <v>S5116</v>
      </c>
      <c r="B1965" s="1069" t="str">
        <f t="shared" si="1746"/>
        <v>Home Care Training, Non-Family (Children’s Waiver Only)</v>
      </c>
      <c r="C1965" s="1071" t="str">
        <f t="shared" si="1747"/>
        <v>Nonfamily Home Care Train/Session</v>
      </c>
      <c r="D1965" s="1073" t="str">
        <f t="shared" si="1748"/>
        <v>Encounter
 Cannot exceed 1 per day.  Limit up to four sessions per month but no more than 12 sessions per 90 day period.</v>
      </c>
      <c r="E1965" s="1071" t="str">
        <f t="shared" si="1749"/>
        <v>QMHP or QIDP or CMHP</v>
      </c>
      <c r="F1965" s="565" t="s">
        <v>586</v>
      </c>
      <c r="G1965" s="565" t="s">
        <v>724</v>
      </c>
      <c r="H1965" s="227" t="s">
        <v>625</v>
      </c>
      <c r="I1965" s="1073" t="str">
        <f t="shared" si="1750"/>
        <v xml:space="preserve"> </v>
      </c>
      <c r="J1965" s="1184" t="str">
        <f t="shared" si="1751"/>
        <v>SEDW &amp; Child Waiver</v>
      </c>
      <c r="K1965" s="1188" t="s">
        <v>1806</v>
      </c>
      <c r="L1965" s="1188" t="s">
        <v>76</v>
      </c>
      <c r="M1965" s="1073" t="str">
        <f t="shared" si="1752"/>
        <v xml:space="preserve"> </v>
      </c>
      <c r="N1965" s="1073" t="str">
        <f t="shared" si="1753"/>
        <v xml:space="preserve">U7 - Self-Determination
</v>
      </c>
    </row>
    <row r="1966" spans="1:15" ht="34.5" customHeight="1">
      <c r="A1966" s="792" t="str">
        <f t="shared" si="1745"/>
        <v>S5116</v>
      </c>
      <c r="B1966" s="1069" t="str">
        <f t="shared" si="1746"/>
        <v>Home Care Training, Non-Family (Children’s Waiver Only)</v>
      </c>
      <c r="C1966" s="1071" t="str">
        <f t="shared" si="1747"/>
        <v>Nonfamily Home Care Train/Session</v>
      </c>
      <c r="D1966" s="1073" t="str">
        <f t="shared" si="1748"/>
        <v>Encounter
 Cannot exceed 1 per day.  Limit up to four sessions per month but no more than 12 sessions per 90 day period.</v>
      </c>
      <c r="E1966" s="1071" t="str">
        <f t="shared" si="1749"/>
        <v>QMHP or QIDP or CMHP</v>
      </c>
      <c r="F1966" s="565" t="s">
        <v>617</v>
      </c>
      <c r="G1966" s="565" t="s">
        <v>696</v>
      </c>
      <c r="H1966" s="227" t="s">
        <v>1825</v>
      </c>
      <c r="I1966" s="1073" t="str">
        <f t="shared" si="1750"/>
        <v xml:space="preserve"> </v>
      </c>
      <c r="J1966" s="1184" t="str">
        <f t="shared" si="1751"/>
        <v>SEDW &amp; Child Waiver</v>
      </c>
      <c r="K1966" s="1188" t="s">
        <v>1806</v>
      </c>
      <c r="L1966" s="1188" t="s">
        <v>76</v>
      </c>
      <c r="M1966" s="1073" t="str">
        <f t="shared" si="1752"/>
        <v xml:space="preserve"> </v>
      </c>
      <c r="N1966" s="1073" t="str">
        <f t="shared" si="1753"/>
        <v xml:space="preserve">U7 - Self-Determination
</v>
      </c>
    </row>
    <row r="1967" spans="1:15" ht="24" customHeight="1">
      <c r="A1967" s="792" t="str">
        <f t="shared" si="1745"/>
        <v>S5116</v>
      </c>
      <c r="B1967" s="1069" t="str">
        <f t="shared" si="1746"/>
        <v>Home Care Training, Non-Family (Children’s Waiver Only)</v>
      </c>
      <c r="C1967" s="1071" t="str">
        <f t="shared" si="1747"/>
        <v>Nonfamily Home Care Train/Session</v>
      </c>
      <c r="D1967" s="1073" t="str">
        <f t="shared" si="1748"/>
        <v>Encounter
 Cannot exceed 1 per day.  Limit up to four sessions per month but no more than 12 sessions per 90 day period.</v>
      </c>
      <c r="E1967" s="1071" t="str">
        <f t="shared" si="1749"/>
        <v>QMHP or QIDP or CMHP</v>
      </c>
      <c r="F1967" s="565" t="s">
        <v>717</v>
      </c>
      <c r="G1967" s="565" t="s">
        <v>725</v>
      </c>
      <c r="H1967" s="227" t="s">
        <v>625</v>
      </c>
      <c r="I1967" s="1073" t="str">
        <f t="shared" si="1750"/>
        <v xml:space="preserve"> </v>
      </c>
      <c r="J1967" s="1184" t="str">
        <f t="shared" si="1751"/>
        <v>SEDW &amp; Child Waiver</v>
      </c>
      <c r="K1967" s="1188" t="s">
        <v>1806</v>
      </c>
      <c r="L1967" s="1188" t="s">
        <v>76</v>
      </c>
      <c r="M1967" s="1073" t="str">
        <f t="shared" si="1752"/>
        <v xml:space="preserve"> </v>
      </c>
      <c r="N1967" s="1073" t="str">
        <f t="shared" si="1753"/>
        <v xml:space="preserve">U7 - Self-Determination
</v>
      </c>
    </row>
    <row r="1968" spans="1:15" ht="51" customHeight="1">
      <c r="A1968" s="792" t="str">
        <f t="shared" si="1745"/>
        <v>S5116</v>
      </c>
      <c r="B1968" s="1069" t="str">
        <f t="shared" si="1746"/>
        <v>Home Care Training, Non-Family (Children’s Waiver Only)</v>
      </c>
      <c r="C1968" s="1071" t="str">
        <f t="shared" si="1747"/>
        <v>Nonfamily Home Care Train/Session</v>
      </c>
      <c r="D1968" s="1073" t="str">
        <f t="shared" si="1748"/>
        <v>Encounter
 Cannot exceed 1 per day.  Limit up to four sessions per month but no more than 12 sessions per 90 day period.</v>
      </c>
      <c r="E1968" s="1071" t="str">
        <f t="shared" si="1749"/>
        <v>QMHP or QIDP or CMHP</v>
      </c>
      <c r="F1968" s="565" t="s">
        <v>143</v>
      </c>
      <c r="G1968" s="565" t="s">
        <v>694</v>
      </c>
      <c r="H1968" s="227" t="s">
        <v>625</v>
      </c>
      <c r="I1968" s="1073" t="str">
        <f t="shared" si="1750"/>
        <v xml:space="preserve"> </v>
      </c>
      <c r="J1968" s="1184" t="str">
        <f t="shared" si="1751"/>
        <v>SEDW &amp; Child Waiver</v>
      </c>
      <c r="K1968" s="1188" t="s">
        <v>1806</v>
      </c>
      <c r="L1968" s="1188" t="s">
        <v>76</v>
      </c>
      <c r="M1968" s="1073" t="str">
        <f t="shared" si="1752"/>
        <v xml:space="preserve"> </v>
      </c>
      <c r="N1968" s="1073" t="str">
        <f t="shared" si="1753"/>
        <v xml:space="preserve">U7 - Self-Determination
</v>
      </c>
    </row>
    <row r="1969" spans="1:15" ht="51" customHeight="1">
      <c r="A1969" s="792" t="str">
        <f t="shared" si="1745"/>
        <v>S5116</v>
      </c>
      <c r="B1969" s="1069" t="str">
        <f t="shared" si="1746"/>
        <v>Home Care Training, Non-Family (Children’s Waiver Only)</v>
      </c>
      <c r="C1969" s="1071" t="str">
        <f t="shared" si="1747"/>
        <v>Nonfamily Home Care Train/Session</v>
      </c>
      <c r="D1969" s="1073" t="str">
        <f t="shared" si="1748"/>
        <v>Encounter
 Cannot exceed 1 per day.  Limit up to four sessions per month but no more than 12 sessions per 90 day period.</v>
      </c>
      <c r="E1969" s="1071" t="str">
        <f t="shared" si="1749"/>
        <v>QMHP or QIDP or CMHP</v>
      </c>
      <c r="F1969" s="565" t="s">
        <v>144</v>
      </c>
      <c r="G1969" s="565" t="s">
        <v>694</v>
      </c>
      <c r="H1969" s="227" t="s">
        <v>625</v>
      </c>
      <c r="I1969" s="1073" t="str">
        <f t="shared" si="1750"/>
        <v xml:space="preserve"> </v>
      </c>
      <c r="J1969" s="1184" t="str">
        <f t="shared" si="1751"/>
        <v>SEDW &amp; Child Waiver</v>
      </c>
      <c r="K1969" s="1188" t="s">
        <v>1806</v>
      </c>
      <c r="L1969" s="1188" t="s">
        <v>76</v>
      </c>
      <c r="M1969" s="1073" t="str">
        <f t="shared" si="1752"/>
        <v xml:space="preserve"> </v>
      </c>
      <c r="N1969" s="1073" t="str">
        <f t="shared" si="1753"/>
        <v xml:space="preserve">U7 - Self-Determination
</v>
      </c>
    </row>
    <row r="1970" spans="1:15" s="28" customFormat="1" ht="63.75" customHeight="1">
      <c r="A1970" s="792" t="str">
        <f t="shared" si="1745"/>
        <v>S5116</v>
      </c>
      <c r="B1970" s="1069" t="str">
        <f t="shared" si="1746"/>
        <v>Home Care Training, Non-Family (Children’s Waiver Only)</v>
      </c>
      <c r="C1970" s="1071" t="str">
        <f t="shared" si="1747"/>
        <v>Nonfamily Home Care Train/Session</v>
      </c>
      <c r="D1970" s="1073" t="str">
        <f t="shared" si="1748"/>
        <v>Encounter
 Cannot exceed 1 per day.  Limit up to four sessions per month but no more than 12 sessions per 90 day period.</v>
      </c>
      <c r="E1970" s="1071" t="str">
        <f t="shared" si="1749"/>
        <v>QMHP or QIDP or CMHP</v>
      </c>
      <c r="F1970" s="565" t="s">
        <v>140</v>
      </c>
      <c r="G1970" s="565" t="s">
        <v>703</v>
      </c>
      <c r="H1970" s="227" t="s">
        <v>1825</v>
      </c>
      <c r="I1970" s="1073" t="str">
        <f t="shared" si="1750"/>
        <v xml:space="preserve"> </v>
      </c>
      <c r="J1970" s="1184" t="str">
        <f t="shared" si="1751"/>
        <v>SEDW &amp; Child Waiver</v>
      </c>
      <c r="K1970" s="1188" t="s">
        <v>1806</v>
      </c>
      <c r="L1970" s="1188" t="s">
        <v>76</v>
      </c>
      <c r="M1970" s="1073" t="str">
        <f t="shared" si="1752"/>
        <v xml:space="preserve"> </v>
      </c>
      <c r="N1970" s="1073" t="str">
        <f t="shared" si="1753"/>
        <v xml:space="preserve">U7 - Self-Determination
</v>
      </c>
      <c r="O1970" s="34"/>
    </row>
    <row r="1971" spans="1:15" ht="51" customHeight="1">
      <c r="A1971" s="792" t="str">
        <f t="shared" si="1745"/>
        <v>S5116</v>
      </c>
      <c r="B1971" s="1069" t="str">
        <f t="shared" si="1746"/>
        <v>Home Care Training, Non-Family (Children’s Waiver Only)</v>
      </c>
      <c r="C1971" s="1071" t="str">
        <f t="shared" si="1747"/>
        <v>Nonfamily Home Care Train/Session</v>
      </c>
      <c r="D1971" s="1073" t="str">
        <f t="shared" si="1748"/>
        <v>Encounter
 Cannot exceed 1 per day.  Limit up to four sessions per month but no more than 12 sessions per 90 day period.</v>
      </c>
      <c r="E1971" s="1071" t="str">
        <f t="shared" si="1749"/>
        <v>QMHP or QIDP or CMHP</v>
      </c>
      <c r="F1971" s="565" t="s">
        <v>2137</v>
      </c>
      <c r="G1971" s="565" t="s">
        <v>693</v>
      </c>
      <c r="H1971" s="227" t="s">
        <v>625</v>
      </c>
      <c r="I1971" s="1073" t="str">
        <f t="shared" si="1750"/>
        <v xml:space="preserve"> </v>
      </c>
      <c r="J1971" s="1184" t="str">
        <f t="shared" si="1751"/>
        <v>SEDW &amp; Child Waiver</v>
      </c>
      <c r="K1971" s="1188" t="s">
        <v>1806</v>
      </c>
      <c r="L1971" s="1188" t="s">
        <v>76</v>
      </c>
      <c r="M1971" s="1073" t="str">
        <f t="shared" si="1752"/>
        <v xml:space="preserve"> </v>
      </c>
      <c r="N1971" s="1073" t="str">
        <f t="shared" si="1753"/>
        <v xml:space="preserve">U7 - Self-Determination
</v>
      </c>
    </row>
    <row r="1972" spans="1:15" ht="63.75" customHeight="1">
      <c r="A1972" s="792" t="str">
        <f t="shared" si="1745"/>
        <v>S5116</v>
      </c>
      <c r="B1972" s="1069" t="str">
        <f t="shared" si="1746"/>
        <v>Home Care Training, Non-Family (Children’s Waiver Only)</v>
      </c>
      <c r="C1972" s="1071" t="str">
        <f t="shared" si="1747"/>
        <v>Nonfamily Home Care Train/Session</v>
      </c>
      <c r="D1972" s="1073" t="str">
        <f t="shared" si="1748"/>
        <v>Encounter
 Cannot exceed 1 per day.  Limit up to four sessions per month but no more than 12 sessions per 90 day period.</v>
      </c>
      <c r="E1972" s="1071" t="str">
        <f t="shared" si="1749"/>
        <v>QMHP or QIDP or CMHP</v>
      </c>
      <c r="F1972" s="547" t="s">
        <v>2277</v>
      </c>
      <c r="G1972" s="547" t="s">
        <v>2280</v>
      </c>
      <c r="H1972" s="227" t="s">
        <v>1825</v>
      </c>
      <c r="I1972" s="1073" t="str">
        <f t="shared" si="1750"/>
        <v xml:space="preserve"> </v>
      </c>
      <c r="J1972" s="1184" t="str">
        <f t="shared" si="1751"/>
        <v>SEDW &amp; Child Waiver</v>
      </c>
      <c r="K1972" s="1188" t="s">
        <v>1806</v>
      </c>
      <c r="L1972" s="1188" t="s">
        <v>76</v>
      </c>
      <c r="M1972" s="1073" t="str">
        <f t="shared" si="1752"/>
        <v xml:space="preserve"> </v>
      </c>
      <c r="N1972" s="1073" t="str">
        <f t="shared" si="1753"/>
        <v xml:space="preserve">U7 - Self-Determination
</v>
      </c>
    </row>
    <row r="1973" spans="1:15" ht="63.75" customHeight="1">
      <c r="A1973" s="792" t="str">
        <f t="shared" si="1745"/>
        <v>S5116</v>
      </c>
      <c r="B1973" s="1069" t="str">
        <f t="shared" si="1746"/>
        <v>Home Care Training, Non-Family (Children’s Waiver Only)</v>
      </c>
      <c r="C1973" s="1071" t="str">
        <f t="shared" si="1747"/>
        <v>Nonfamily Home Care Train/Session</v>
      </c>
      <c r="D1973" s="1073" t="str">
        <f t="shared" si="1748"/>
        <v>Encounter
 Cannot exceed 1 per day.  Limit up to four sessions per month but no more than 12 sessions per 90 day period.</v>
      </c>
      <c r="E1973" s="1071" t="str">
        <f t="shared" si="1749"/>
        <v>QMHP or QIDP or CMHP</v>
      </c>
      <c r="F1973" s="288" t="s">
        <v>1959</v>
      </c>
      <c r="G1973" s="565" t="s">
        <v>693</v>
      </c>
      <c r="H1973" s="227" t="s">
        <v>625</v>
      </c>
      <c r="I1973" s="1073" t="str">
        <f t="shared" si="1750"/>
        <v xml:space="preserve"> </v>
      </c>
      <c r="J1973" s="1184" t="str">
        <f t="shared" si="1751"/>
        <v>SEDW &amp; Child Waiver</v>
      </c>
      <c r="K1973" s="1188" t="s">
        <v>1806</v>
      </c>
      <c r="L1973" s="1188" t="s">
        <v>76</v>
      </c>
      <c r="M1973" s="1073" t="str">
        <f t="shared" si="1752"/>
        <v xml:space="preserve"> </v>
      </c>
      <c r="N1973" s="1073" t="str">
        <f t="shared" si="1753"/>
        <v xml:space="preserve">U7 - Self-Determination
</v>
      </c>
    </row>
    <row r="1974" spans="1:15" ht="51" customHeight="1">
      <c r="A1974" s="792" t="str">
        <f t="shared" si="1745"/>
        <v>S5116</v>
      </c>
      <c r="B1974" s="1069" t="str">
        <f t="shared" si="1746"/>
        <v>Home Care Training, Non-Family (Children’s Waiver Only)</v>
      </c>
      <c r="C1974" s="1071" t="str">
        <f t="shared" si="1747"/>
        <v>Nonfamily Home Care Train/Session</v>
      </c>
      <c r="D1974" s="1073" t="str">
        <f t="shared" si="1748"/>
        <v>Encounter
 Cannot exceed 1 per day.  Limit up to four sessions per month but no more than 12 sessions per 90 day period.</v>
      </c>
      <c r="E1974" s="1071" t="str">
        <f t="shared" si="1749"/>
        <v>QMHP or QIDP or CMHP</v>
      </c>
      <c r="F1974" s="288" t="s">
        <v>1960</v>
      </c>
      <c r="G1974" s="565" t="s">
        <v>694</v>
      </c>
      <c r="H1974" s="227" t="s">
        <v>625</v>
      </c>
      <c r="I1974" s="1073" t="str">
        <f t="shared" si="1750"/>
        <v xml:space="preserve"> </v>
      </c>
      <c r="J1974" s="1184" t="str">
        <f t="shared" si="1751"/>
        <v>SEDW &amp; Child Waiver</v>
      </c>
      <c r="K1974" s="1188" t="s">
        <v>1806</v>
      </c>
      <c r="L1974" s="1188" t="s">
        <v>76</v>
      </c>
      <c r="M1974" s="1073" t="str">
        <f t="shared" si="1752"/>
        <v xml:space="preserve"> </v>
      </c>
      <c r="N1974" s="1073" t="str">
        <f t="shared" si="1753"/>
        <v xml:space="preserve">U7 - Self-Determination
</v>
      </c>
    </row>
    <row r="1975" spans="1:15" ht="39" customHeight="1" thickBot="1">
      <c r="A1975" s="793" t="str">
        <f t="shared" si="1745"/>
        <v>S5116</v>
      </c>
      <c r="B1975" s="1070" t="str">
        <f t="shared" si="1746"/>
        <v>Home Care Training, Non-Family (Children’s Waiver Only)</v>
      </c>
      <c r="C1975" s="1072" t="str">
        <f t="shared" si="1747"/>
        <v>Nonfamily Home Care Train/Session</v>
      </c>
      <c r="D1975" s="1074" t="str">
        <f t="shared" si="1748"/>
        <v>Encounter
 Cannot exceed 1 per day.  Limit up to four sessions per month but no more than 12 sessions per 90 day period.</v>
      </c>
      <c r="E1975" s="1072" t="str">
        <f t="shared" si="1749"/>
        <v>QMHP or QIDP or CMHP</v>
      </c>
      <c r="F1975" s="588" t="s">
        <v>134</v>
      </c>
      <c r="G1975" s="588" t="s">
        <v>695</v>
      </c>
      <c r="H1975" s="228" t="s">
        <v>625</v>
      </c>
      <c r="I1975" s="1074" t="str">
        <f t="shared" si="1750"/>
        <v xml:space="preserve"> </v>
      </c>
      <c r="J1975" s="1185" t="str">
        <f t="shared" si="1751"/>
        <v>SEDW &amp; Child Waiver</v>
      </c>
      <c r="K1975" s="1189" t="s">
        <v>1806</v>
      </c>
      <c r="L1975" s="1189" t="s">
        <v>76</v>
      </c>
      <c r="M1975" s="1074" t="str">
        <f t="shared" si="1752"/>
        <v xml:space="preserve"> </v>
      </c>
      <c r="N1975" s="1074" t="str">
        <f t="shared" si="1753"/>
        <v xml:space="preserve">U7 - Self-Determination
</v>
      </c>
    </row>
    <row r="1976" spans="1:15" ht="264" customHeight="1" thickBot="1">
      <c r="A1976" s="511" t="s">
        <v>306</v>
      </c>
      <c r="B1976" s="540" t="s">
        <v>2033</v>
      </c>
      <c r="C1976" s="534" t="s">
        <v>307</v>
      </c>
      <c r="D1976" s="522" t="s">
        <v>73</v>
      </c>
      <c r="E1976" s="534" t="s">
        <v>309</v>
      </c>
      <c r="F1976" s="534" t="s">
        <v>845</v>
      </c>
      <c r="G1976" s="196" t="s">
        <v>1474</v>
      </c>
      <c r="H1976" s="534" t="s">
        <v>661</v>
      </c>
      <c r="I1976" s="522" t="s">
        <v>450</v>
      </c>
      <c r="J1976" s="522" t="s">
        <v>552</v>
      </c>
      <c r="K1976" s="534" t="s">
        <v>1806</v>
      </c>
      <c r="L1976" s="591" t="s">
        <v>2107</v>
      </c>
      <c r="M1976" s="403" t="s">
        <v>1474</v>
      </c>
      <c r="N1976" s="403" t="s">
        <v>1474</v>
      </c>
    </row>
    <row r="1977" spans="1:15" ht="183" customHeight="1" thickBot="1">
      <c r="A1977" s="511" t="s">
        <v>78</v>
      </c>
      <c r="B1977" s="540" t="s">
        <v>2033</v>
      </c>
      <c r="C1977" s="534" t="s">
        <v>308</v>
      </c>
      <c r="D1977" s="522" t="s">
        <v>73</v>
      </c>
      <c r="E1977" s="534" t="s">
        <v>309</v>
      </c>
      <c r="F1977" s="534" t="s">
        <v>845</v>
      </c>
      <c r="G1977" s="196" t="s">
        <v>1474</v>
      </c>
      <c r="H1977" s="534" t="s">
        <v>661</v>
      </c>
      <c r="I1977" s="522" t="s">
        <v>450</v>
      </c>
      <c r="J1977" s="522" t="s">
        <v>552</v>
      </c>
      <c r="K1977" s="534" t="s">
        <v>1806</v>
      </c>
      <c r="L1977" s="534" t="s">
        <v>798</v>
      </c>
      <c r="M1977" s="403" t="s">
        <v>1474</v>
      </c>
      <c r="N1977" s="403" t="s">
        <v>1474</v>
      </c>
    </row>
    <row r="1978" spans="1:15" ht="148.5" customHeight="1" thickBot="1">
      <c r="A1978" s="314" t="s">
        <v>78</v>
      </c>
      <c r="B1978" s="169" t="s">
        <v>2033</v>
      </c>
      <c r="C1978" s="338" t="s">
        <v>2435</v>
      </c>
      <c r="D1978" s="451" t="s">
        <v>73</v>
      </c>
      <c r="E1978" s="170" t="s">
        <v>309</v>
      </c>
      <c r="F1978" s="191" t="s">
        <v>1474</v>
      </c>
      <c r="G1978" s="191" t="s">
        <v>1474</v>
      </c>
      <c r="H1978" s="171" t="s">
        <v>661</v>
      </c>
      <c r="I1978" s="410" t="s">
        <v>1474</v>
      </c>
      <c r="J1978" s="451" t="s">
        <v>68</v>
      </c>
      <c r="K1978" s="191" t="s">
        <v>1806</v>
      </c>
      <c r="L1978" s="468" t="s">
        <v>2563</v>
      </c>
      <c r="M1978" s="410" t="s">
        <v>1474</v>
      </c>
      <c r="N1978" s="410" t="s">
        <v>1474</v>
      </c>
    </row>
    <row r="1979" spans="1:15" ht="148.5" customHeight="1" thickBot="1">
      <c r="A1979" s="315" t="s">
        <v>371</v>
      </c>
      <c r="B1979" s="31" t="s">
        <v>369</v>
      </c>
      <c r="C1979" s="32" t="s">
        <v>372</v>
      </c>
      <c r="D1979" s="442" t="s">
        <v>502</v>
      </c>
      <c r="E1979" s="32" t="s">
        <v>281</v>
      </c>
      <c r="F1979" s="32" t="s">
        <v>281</v>
      </c>
      <c r="G1979" s="32" t="s">
        <v>700</v>
      </c>
      <c r="H1979" s="32" t="s">
        <v>683</v>
      </c>
      <c r="I1979" s="442" t="s">
        <v>148</v>
      </c>
      <c r="J1979" s="442" t="s">
        <v>552</v>
      </c>
      <c r="K1979" s="32" t="s">
        <v>1806</v>
      </c>
      <c r="L1979" s="32" t="s">
        <v>551</v>
      </c>
      <c r="M1979" s="404" t="s">
        <v>1474</v>
      </c>
      <c r="N1979" s="404" t="s">
        <v>616</v>
      </c>
    </row>
    <row r="1980" spans="1:15" ht="167.25" customHeight="1" thickBot="1">
      <c r="A1980" s="315" t="s">
        <v>373</v>
      </c>
      <c r="B1980" s="31" t="s">
        <v>369</v>
      </c>
      <c r="C1980" s="32" t="s">
        <v>800</v>
      </c>
      <c r="D1980" s="442" t="s">
        <v>799</v>
      </c>
      <c r="E1980" s="32" t="s">
        <v>281</v>
      </c>
      <c r="F1980" s="32" t="s">
        <v>281</v>
      </c>
      <c r="G1980" s="32" t="s">
        <v>700</v>
      </c>
      <c r="H1980" s="32" t="s">
        <v>683</v>
      </c>
      <c r="I1980" s="442" t="s">
        <v>148</v>
      </c>
      <c r="J1980" s="442" t="s">
        <v>550</v>
      </c>
      <c r="K1980" s="32" t="s">
        <v>1806</v>
      </c>
      <c r="L1980" s="32" t="s">
        <v>551</v>
      </c>
      <c r="M1980" s="404" t="s">
        <v>1474</v>
      </c>
      <c r="N1980" s="404" t="s">
        <v>616</v>
      </c>
    </row>
    <row r="1981" spans="1:15" ht="144" customHeight="1" thickBot="1">
      <c r="A1981" s="315" t="s">
        <v>530</v>
      </c>
      <c r="B1981" s="31" t="s">
        <v>529</v>
      </c>
      <c r="C1981" s="32" t="s">
        <v>801</v>
      </c>
      <c r="D1981" s="442" t="s">
        <v>58</v>
      </c>
      <c r="E1981" s="32" t="s">
        <v>312</v>
      </c>
      <c r="F1981" s="195" t="s">
        <v>1474</v>
      </c>
      <c r="G1981" s="195" t="s">
        <v>1474</v>
      </c>
      <c r="H1981" s="32" t="s">
        <v>529</v>
      </c>
      <c r="I1981" s="442" t="s">
        <v>148</v>
      </c>
      <c r="J1981" s="442" t="s">
        <v>532</v>
      </c>
      <c r="K1981" s="32" t="s">
        <v>1806</v>
      </c>
      <c r="L1981" s="32" t="s">
        <v>533</v>
      </c>
      <c r="M1981" s="404" t="s">
        <v>1474</v>
      </c>
      <c r="N1981" s="404" t="s">
        <v>1474</v>
      </c>
    </row>
    <row r="1982" spans="1:15" ht="147" customHeight="1" thickBot="1">
      <c r="A1982" s="315" t="s">
        <v>531</v>
      </c>
      <c r="B1982" s="31" t="s">
        <v>529</v>
      </c>
      <c r="C1982" s="32" t="s">
        <v>802</v>
      </c>
      <c r="D1982" s="442" t="s">
        <v>93</v>
      </c>
      <c r="E1982" s="32" t="s">
        <v>312</v>
      </c>
      <c r="F1982" s="195" t="s">
        <v>1474</v>
      </c>
      <c r="G1982" s="195" t="s">
        <v>1474</v>
      </c>
      <c r="H1982" s="32" t="s">
        <v>529</v>
      </c>
      <c r="I1982" s="442" t="s">
        <v>148</v>
      </c>
      <c r="J1982" s="442" t="s">
        <v>532</v>
      </c>
      <c r="K1982" s="32" t="s">
        <v>1806</v>
      </c>
      <c r="L1982" s="32" t="s">
        <v>533</v>
      </c>
      <c r="M1982" s="404" t="s">
        <v>1474</v>
      </c>
      <c r="N1982" s="404" t="s">
        <v>1474</v>
      </c>
    </row>
    <row r="1983" spans="1:15" ht="112.5" customHeight="1" thickBot="1">
      <c r="A1983" s="315" t="s">
        <v>79</v>
      </c>
      <c r="B1983" s="31" t="s">
        <v>2321</v>
      </c>
      <c r="C1983" s="32" t="s">
        <v>297</v>
      </c>
      <c r="D1983" s="442" t="s">
        <v>466</v>
      </c>
      <c r="E1983" s="345" t="s">
        <v>2548</v>
      </c>
      <c r="F1983" s="32" t="s">
        <v>797</v>
      </c>
      <c r="G1983" s="195" t="s">
        <v>1474</v>
      </c>
      <c r="H1983" s="32" t="s">
        <v>661</v>
      </c>
      <c r="I1983" s="442" t="s">
        <v>148</v>
      </c>
      <c r="J1983" s="442" t="s">
        <v>467</v>
      </c>
      <c r="K1983" s="32" t="s">
        <v>1806</v>
      </c>
      <c r="L1983" s="32" t="s">
        <v>468</v>
      </c>
      <c r="M1983" s="404" t="s">
        <v>1474</v>
      </c>
      <c r="N1983" s="404" t="s">
        <v>1474</v>
      </c>
    </row>
    <row r="1984" spans="1:15" ht="117" customHeight="1" thickBot="1">
      <c r="A1984" s="315" t="s">
        <v>80</v>
      </c>
      <c r="B1984" s="31" t="s">
        <v>294</v>
      </c>
      <c r="C1984" s="32" t="s">
        <v>293</v>
      </c>
      <c r="D1984" s="442" t="s">
        <v>63</v>
      </c>
      <c r="E1984" s="32" t="s">
        <v>292</v>
      </c>
      <c r="F1984" s="32" t="s">
        <v>797</v>
      </c>
      <c r="G1984" s="195" t="s">
        <v>1474</v>
      </c>
      <c r="H1984" s="32" t="s">
        <v>661</v>
      </c>
      <c r="I1984" s="442" t="s">
        <v>148</v>
      </c>
      <c r="J1984" s="442" t="s">
        <v>803</v>
      </c>
      <c r="K1984" s="32" t="s">
        <v>1806</v>
      </c>
      <c r="L1984" s="32" t="s">
        <v>804</v>
      </c>
      <c r="M1984" s="409" t="s">
        <v>1215</v>
      </c>
      <c r="N1984" s="416" t="s">
        <v>2590</v>
      </c>
    </row>
    <row r="1985" spans="1:14" ht="144.75" customHeight="1" thickBot="1">
      <c r="A1985" s="314" t="s">
        <v>80</v>
      </c>
      <c r="B1985" s="169" t="s">
        <v>294</v>
      </c>
      <c r="C1985" s="170" t="s">
        <v>81</v>
      </c>
      <c r="D1985" s="449" t="s">
        <v>2564</v>
      </c>
      <c r="E1985" s="170" t="s">
        <v>296</v>
      </c>
      <c r="F1985" s="191" t="s">
        <v>1474</v>
      </c>
      <c r="G1985" s="191" t="s">
        <v>1474</v>
      </c>
      <c r="H1985" s="171" t="s">
        <v>661</v>
      </c>
      <c r="I1985" s="410" t="s">
        <v>1474</v>
      </c>
      <c r="J1985" s="451" t="s">
        <v>60</v>
      </c>
      <c r="K1985" s="170" t="s">
        <v>1806</v>
      </c>
      <c r="L1985" s="170" t="s">
        <v>82</v>
      </c>
      <c r="M1985" s="410" t="s">
        <v>1474</v>
      </c>
      <c r="N1985" s="410" t="s">
        <v>1474</v>
      </c>
    </row>
    <row r="1986" spans="1:14" ht="55.5" customHeight="1">
      <c r="A1986" s="721" t="s">
        <v>83</v>
      </c>
      <c r="B1986" s="723" t="s">
        <v>337</v>
      </c>
      <c r="C1986" s="650" t="s">
        <v>2372</v>
      </c>
      <c r="D1986" s="661" t="s">
        <v>58</v>
      </c>
      <c r="E1986" s="686" t="s">
        <v>2373</v>
      </c>
      <c r="F1986" s="519" t="s">
        <v>689</v>
      </c>
      <c r="G1986" s="519" t="s">
        <v>716</v>
      </c>
      <c r="H1986" s="519" t="s">
        <v>659</v>
      </c>
      <c r="I1986" s="661" t="s">
        <v>148</v>
      </c>
      <c r="J1986" s="651" t="s">
        <v>129</v>
      </c>
      <c r="K1986" s="650"/>
      <c r="L1986" s="686" t="s">
        <v>515</v>
      </c>
      <c r="M1986" s="681"/>
      <c r="N1986" s="1190"/>
    </row>
    <row r="1987" spans="1:14" ht="70.5" customHeight="1">
      <c r="A1987" s="696" t="str">
        <f t="shared" ref="A1987:E1988" si="1765">A1986</f>
        <v>S8990</v>
      </c>
      <c r="B1987" s="724" t="str">
        <f t="shared" si="1765"/>
        <v>Occupational Therapy</v>
      </c>
      <c r="C1987" s="637" t="str">
        <f t="shared" si="1765"/>
        <v>OT Individual</v>
      </c>
      <c r="D1987" s="652" t="str">
        <f t="shared" si="1765"/>
        <v>Encounter</v>
      </c>
      <c r="E1987" s="834" t="str">
        <f t="shared" si="1765"/>
        <v>Activities performed by a licensed (by State of Michigan) occupational therapist or a occupational therapy assistant supervised by a licensed physical therapist</v>
      </c>
      <c r="F1987" s="571" t="s">
        <v>591</v>
      </c>
      <c r="G1987" s="571" t="s">
        <v>694</v>
      </c>
      <c r="H1987" s="551" t="str">
        <f t="shared" ref="H1987:J1988" si="1766">H1986</f>
        <v>PT/OT/ST</v>
      </c>
      <c r="I1987" s="652" t="str">
        <f t="shared" si="1766"/>
        <v>Line
Professional</v>
      </c>
      <c r="J1987" s="655" t="str">
        <f t="shared" si="1766"/>
        <v>State Plan, Healthy Michigan, EPSDT</v>
      </c>
      <c r="K1987" s="637"/>
      <c r="L1987" s="834" t="str">
        <f>L1986</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1987" s="784"/>
      <c r="N1987" s="1191"/>
    </row>
    <row r="1988" spans="1:14" ht="51.75" customHeight="1" thickBot="1">
      <c r="A1988" s="696" t="str">
        <f t="shared" si="1765"/>
        <v>S8990</v>
      </c>
      <c r="B1988" s="724" t="str">
        <f t="shared" si="1765"/>
        <v>Occupational Therapy</v>
      </c>
      <c r="C1988" s="637" t="str">
        <f t="shared" si="1765"/>
        <v>OT Individual</v>
      </c>
      <c r="D1988" s="652" t="str">
        <f t="shared" si="1765"/>
        <v>Encounter</v>
      </c>
      <c r="E1988" s="834" t="str">
        <f t="shared" si="1765"/>
        <v>Activities performed by a licensed (by State of Michigan) occupational therapist or a occupational therapy assistant supervised by a licensed physical therapist</v>
      </c>
      <c r="F1988" s="551" t="s">
        <v>591</v>
      </c>
      <c r="G1988" s="551" t="s">
        <v>693</v>
      </c>
      <c r="H1988" s="551" t="str">
        <f t="shared" si="1766"/>
        <v>PT/OT/ST</v>
      </c>
      <c r="I1988" s="652" t="str">
        <f t="shared" si="1766"/>
        <v>Line
Professional</v>
      </c>
      <c r="J1988" s="655" t="str">
        <f t="shared" si="1766"/>
        <v>State Plan, Healthy Michigan, EPSDT</v>
      </c>
      <c r="K1988" s="637"/>
      <c r="L1988" s="834" t="str">
        <f>L1987</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1988" s="784"/>
      <c r="N1988" s="1192"/>
    </row>
    <row r="1989" spans="1:14" ht="27" customHeight="1">
      <c r="A1989" s="721" t="s">
        <v>83</v>
      </c>
      <c r="B1989" s="723" t="s">
        <v>353</v>
      </c>
      <c r="C1989" s="650" t="s">
        <v>805</v>
      </c>
      <c r="D1989" s="661" t="s">
        <v>58</v>
      </c>
      <c r="E1989" s="686" t="s">
        <v>686</v>
      </c>
      <c r="F1989" s="519" t="s">
        <v>682</v>
      </c>
      <c r="G1989" s="519" t="s">
        <v>702</v>
      </c>
      <c r="H1989" s="519" t="s">
        <v>659</v>
      </c>
      <c r="I1989" s="661" t="s">
        <v>148</v>
      </c>
      <c r="J1989" s="651" t="s">
        <v>129</v>
      </c>
      <c r="K1989" s="650" t="s">
        <v>1806</v>
      </c>
      <c r="L1989" s="686" t="s">
        <v>515</v>
      </c>
      <c r="M1989" s="681" t="s">
        <v>1474</v>
      </c>
      <c r="N1989" s="681" t="s">
        <v>1474</v>
      </c>
    </row>
    <row r="1990" spans="1:14" ht="39" customHeight="1">
      <c r="A1990" s="696" t="s">
        <v>83</v>
      </c>
      <c r="B1990" s="724" t="s">
        <v>353</v>
      </c>
      <c r="C1990" s="637" t="s">
        <v>805</v>
      </c>
      <c r="D1990" s="652" t="s">
        <v>58</v>
      </c>
      <c r="E1990" s="834" t="s">
        <v>686</v>
      </c>
      <c r="F1990" s="571" t="s">
        <v>592</v>
      </c>
      <c r="G1990" s="571" t="s">
        <v>695</v>
      </c>
      <c r="H1990" s="551" t="s">
        <v>659</v>
      </c>
      <c r="I1990" s="652" t="s">
        <v>148</v>
      </c>
      <c r="J1990" s="655" t="s">
        <v>129</v>
      </c>
      <c r="K1990" s="637" t="s">
        <v>1806</v>
      </c>
      <c r="L1990" s="834" t="str">
        <f>L1989</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1990" s="784" t="s">
        <v>1474</v>
      </c>
      <c r="N1990" s="784" t="s">
        <v>1474</v>
      </c>
    </row>
    <row r="1991" spans="1:14" ht="50.25" customHeight="1">
      <c r="A1991" s="696" t="str">
        <f>A1989</f>
        <v>S8990</v>
      </c>
      <c r="B1991" s="724" t="str">
        <f>B1989</f>
        <v>Physical Therapy</v>
      </c>
      <c r="C1991" s="637" t="str">
        <f>C1989</f>
        <v>PT Individual</v>
      </c>
      <c r="D1991" s="652" t="str">
        <f>D1989</f>
        <v>Encounter</v>
      </c>
      <c r="E1991" s="834" t="str">
        <f>E1989</f>
        <v>Activities performed by a licensed (by State of Michigan) physical therapist or a physical therapy assistant supervised by a licensed physical therapist</v>
      </c>
      <c r="F1991" s="551" t="s">
        <v>592</v>
      </c>
      <c r="G1991" s="551" t="s">
        <v>697</v>
      </c>
      <c r="H1991" s="551" t="s">
        <v>659</v>
      </c>
      <c r="I1991" s="652" t="str">
        <f t="shared" ref="I1991:N1991" si="1767">I1989</f>
        <v>Line
Professional</v>
      </c>
      <c r="J1991" s="655" t="str">
        <f t="shared" si="1767"/>
        <v>State Plan, Healthy Michigan, EPSDT</v>
      </c>
      <c r="K1991" s="637" t="str">
        <f t="shared" si="1767"/>
        <v/>
      </c>
      <c r="L1991" s="834" t="str">
        <f t="shared" ref="L1991:L1992" si="1768">L1990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1991" s="784" t="str">
        <f t="shared" si="1767"/>
        <v xml:space="preserve"> </v>
      </c>
      <c r="N1991" s="784" t="str">
        <f t="shared" si="1767"/>
        <v xml:space="preserve"> </v>
      </c>
    </row>
    <row r="1992" spans="1:14" ht="55.5" customHeight="1" thickBot="1">
      <c r="A1992" s="722" t="str">
        <f>A1989</f>
        <v>S8990</v>
      </c>
      <c r="B1992" s="725" t="str">
        <f>B1989</f>
        <v>Physical Therapy</v>
      </c>
      <c r="C1992" s="654" t="str">
        <f>C1989</f>
        <v>PT Individual</v>
      </c>
      <c r="D1992" s="653" t="str">
        <f>D1989</f>
        <v>Encounter</v>
      </c>
      <c r="E1992" s="835" t="str">
        <f>E1989</f>
        <v>Activities performed by a licensed (by State of Michigan) physical therapist or a physical therapy assistant supervised by a licensed physical therapist</v>
      </c>
      <c r="F1992" s="517" t="s">
        <v>592</v>
      </c>
      <c r="G1992" s="517" t="s">
        <v>693</v>
      </c>
      <c r="H1992" s="517" t="s">
        <v>659</v>
      </c>
      <c r="I1992" s="653" t="str">
        <f>I1989</f>
        <v>Line
Professional</v>
      </c>
      <c r="J1992" s="690" t="str">
        <f>J1989</f>
        <v>State Plan, Healthy Michigan, EPSDT</v>
      </c>
      <c r="K1992" s="654" t="s">
        <v>1806</v>
      </c>
      <c r="L1992" s="835" t="str">
        <f t="shared" si="176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1992" s="840" t="str">
        <f>M1989</f>
        <v xml:space="preserve"> </v>
      </c>
      <c r="N1992" s="840" t="str">
        <f>N1989</f>
        <v xml:space="preserve"> </v>
      </c>
    </row>
    <row r="1993" spans="1:14" ht="142.5" customHeight="1" thickBot="1">
      <c r="A1993" s="315" t="s">
        <v>366</v>
      </c>
      <c r="B1993" s="31" t="s">
        <v>365</v>
      </c>
      <c r="C1993" s="32" t="s">
        <v>807</v>
      </c>
      <c r="D1993" s="442" t="s">
        <v>508</v>
      </c>
      <c r="E1993" s="32" t="s">
        <v>267</v>
      </c>
      <c r="F1993" s="32" t="s">
        <v>617</v>
      </c>
      <c r="G1993" s="32" t="s">
        <v>696</v>
      </c>
      <c r="H1993" s="32" t="s">
        <v>806</v>
      </c>
      <c r="I1993" s="442" t="s">
        <v>148</v>
      </c>
      <c r="J1993" s="442" t="s">
        <v>512</v>
      </c>
      <c r="K1993" s="32" t="s">
        <v>1806</v>
      </c>
      <c r="L1993" s="32" t="s">
        <v>1061</v>
      </c>
      <c r="M1993" s="416" t="s">
        <v>1058</v>
      </c>
      <c r="N1993" s="409" t="s">
        <v>616</v>
      </c>
    </row>
    <row r="1994" spans="1:14" ht="102.75" customHeight="1" thickBot="1">
      <c r="A1994" s="315" t="s">
        <v>547</v>
      </c>
      <c r="B1994" s="31" t="s">
        <v>365</v>
      </c>
      <c r="C1994" s="32" t="s">
        <v>808</v>
      </c>
      <c r="D1994" s="442" t="s">
        <v>546</v>
      </c>
      <c r="E1994" s="32" t="s">
        <v>267</v>
      </c>
      <c r="F1994" s="32" t="s">
        <v>617</v>
      </c>
      <c r="G1994" s="32" t="s">
        <v>696</v>
      </c>
      <c r="H1994" s="32" t="s">
        <v>806</v>
      </c>
      <c r="I1994" s="442" t="s">
        <v>478</v>
      </c>
      <c r="J1994" s="442" t="s">
        <v>512</v>
      </c>
      <c r="K1994" s="32" t="s">
        <v>1806</v>
      </c>
      <c r="L1994" s="32" t="s">
        <v>545</v>
      </c>
      <c r="M1994" s="404" t="s">
        <v>1474</v>
      </c>
      <c r="N1994" s="404" t="s">
        <v>1474</v>
      </c>
    </row>
    <row r="1995" spans="1:14" ht="132.75" customHeight="1" thickBot="1">
      <c r="A1995" s="315" t="s">
        <v>367</v>
      </c>
      <c r="B1995" s="31" t="s">
        <v>365</v>
      </c>
      <c r="C1995" s="32" t="s">
        <v>807</v>
      </c>
      <c r="D1995" s="442" t="s">
        <v>508</v>
      </c>
      <c r="E1995" s="32" t="s">
        <v>368</v>
      </c>
      <c r="F1995" s="32" t="s">
        <v>730</v>
      </c>
      <c r="G1995" s="32" t="s">
        <v>699</v>
      </c>
      <c r="H1995" s="32" t="s">
        <v>806</v>
      </c>
      <c r="I1995" s="442" t="s">
        <v>148</v>
      </c>
      <c r="J1995" s="442" t="s">
        <v>512</v>
      </c>
      <c r="K1995" s="32" t="s">
        <v>1806</v>
      </c>
      <c r="L1995" s="32" t="s">
        <v>1061</v>
      </c>
      <c r="M1995" s="409" t="s">
        <v>1058</v>
      </c>
      <c r="N1995" s="409" t="s">
        <v>616</v>
      </c>
    </row>
    <row r="1996" spans="1:14" ht="102.75" customHeight="1" thickBot="1">
      <c r="A1996" s="315" t="s">
        <v>548</v>
      </c>
      <c r="B1996" s="31" t="s">
        <v>365</v>
      </c>
      <c r="C1996" s="32" t="s">
        <v>808</v>
      </c>
      <c r="D1996" s="442" t="s">
        <v>546</v>
      </c>
      <c r="E1996" s="32" t="s">
        <v>368</v>
      </c>
      <c r="F1996" s="32" t="s">
        <v>730</v>
      </c>
      <c r="G1996" s="32" t="s">
        <v>699</v>
      </c>
      <c r="H1996" s="32" t="s">
        <v>806</v>
      </c>
      <c r="I1996" s="442" t="s">
        <v>478</v>
      </c>
      <c r="J1996" s="442" t="s">
        <v>512</v>
      </c>
      <c r="K1996" s="32" t="s">
        <v>1806</v>
      </c>
      <c r="L1996" s="32" t="s">
        <v>545</v>
      </c>
      <c r="M1996" s="404" t="s">
        <v>1474</v>
      </c>
      <c r="N1996" s="404" t="s">
        <v>1474</v>
      </c>
    </row>
    <row r="1997" spans="1:14" ht="26.45" customHeight="1">
      <c r="A1997" s="721" t="s">
        <v>84</v>
      </c>
      <c r="B1997" s="723" t="s">
        <v>313</v>
      </c>
      <c r="C1997" s="650" t="s">
        <v>494</v>
      </c>
      <c r="D1997" s="661" t="s">
        <v>58</v>
      </c>
      <c r="E1997" s="686" t="s">
        <v>2283</v>
      </c>
      <c r="F1997" s="514" t="s">
        <v>2277</v>
      </c>
      <c r="G1997" s="514" t="s">
        <v>2280</v>
      </c>
      <c r="H1997" s="519" t="s">
        <v>1825</v>
      </c>
      <c r="I1997" s="661" t="s">
        <v>148</v>
      </c>
      <c r="J1997" s="661" t="s">
        <v>129</v>
      </c>
      <c r="K1997" s="650" t="s">
        <v>1806</v>
      </c>
      <c r="L1997" s="650" t="s">
        <v>501</v>
      </c>
      <c r="M1997" s="661" t="s">
        <v>1215</v>
      </c>
      <c r="N1997" s="651" t="s">
        <v>2590</v>
      </c>
    </row>
    <row r="1998" spans="1:14" ht="26.45" customHeight="1">
      <c r="A1998" s="696" t="str">
        <f t="shared" ref="A1998:A2001" si="1769">A1997</f>
        <v>S9445</v>
      </c>
      <c r="B1998" s="724" t="str">
        <f t="shared" ref="B1998:B2001" si="1770">B1997</f>
        <v>Health Services</v>
      </c>
      <c r="C1998" s="637" t="str">
        <f t="shared" ref="C1998:C2001" si="1771">C1997</f>
        <v>Pt education NOC non-physician indiv per session</v>
      </c>
      <c r="D1998" s="652" t="str">
        <f t="shared" ref="D1998:D2001" si="1772">D1997</f>
        <v>Encounter</v>
      </c>
      <c r="E1998" s="637" t="str">
        <f t="shared" ref="E1998:E2001" si="1773">E1997</f>
        <v>Registered nurse, nurse practitioner, clinical nurse specialist, dietician, or licensed physician’s assistant according to their scope of practice.</v>
      </c>
      <c r="F1998" s="551" t="s">
        <v>665</v>
      </c>
      <c r="G1998" s="551" t="s">
        <v>703</v>
      </c>
      <c r="H1998" s="551" t="s">
        <v>1825</v>
      </c>
      <c r="I1998" s="652" t="str">
        <f t="shared" ref="I1998:I2001" si="1774">I1997</f>
        <v>Line
Professional</v>
      </c>
      <c r="J1998" s="652" t="str">
        <f t="shared" ref="J1998:J2001" si="1775">J1997</f>
        <v>State Plan, Healthy Michigan, EPSDT</v>
      </c>
      <c r="K1998" s="637" t="s">
        <v>1806</v>
      </c>
      <c r="L1998" s="637" t="s">
        <v>501</v>
      </c>
      <c r="M1998" s="652" t="str">
        <f t="shared" ref="M1998:M2001" si="1776">M1997</f>
        <v>Y4 - SAMHSA approved EBP for Co-occurring disorders</v>
      </c>
      <c r="N1998" s="652" t="str">
        <f t="shared" ref="N1998:N2001" si="1777">N1997</f>
        <v>HH - Integrated Mental Health and Substance Abuse</v>
      </c>
    </row>
    <row r="1999" spans="1:14" ht="26.45" customHeight="1">
      <c r="A1999" s="696" t="str">
        <f t="shared" si="1769"/>
        <v>S9445</v>
      </c>
      <c r="B1999" s="724" t="str">
        <f t="shared" si="1770"/>
        <v>Health Services</v>
      </c>
      <c r="C1999" s="637" t="str">
        <f t="shared" si="1771"/>
        <v>Pt education NOC non-physician indiv per session</v>
      </c>
      <c r="D1999" s="652" t="str">
        <f t="shared" si="1772"/>
        <v>Encounter</v>
      </c>
      <c r="E1999" s="637" t="str">
        <f t="shared" si="1773"/>
        <v>Registered nurse, nurse practitioner, clinical nurse specialist, dietician, or licensed physician’s assistant according to their scope of practice.</v>
      </c>
      <c r="F1999" s="551" t="s">
        <v>149</v>
      </c>
      <c r="G1999" s="551" t="s">
        <v>703</v>
      </c>
      <c r="H1999" s="551" t="s">
        <v>1825</v>
      </c>
      <c r="I1999" s="652" t="str">
        <f t="shared" si="1774"/>
        <v>Line
Professional</v>
      </c>
      <c r="J1999" s="652" t="str">
        <f t="shared" si="1775"/>
        <v>State Plan, Healthy Michigan, EPSDT</v>
      </c>
      <c r="K1999" s="637" t="s">
        <v>1806</v>
      </c>
      <c r="L1999" s="637" t="s">
        <v>501</v>
      </c>
      <c r="M1999" s="652" t="str">
        <f t="shared" si="1776"/>
        <v>Y4 - SAMHSA approved EBP for Co-occurring disorders</v>
      </c>
      <c r="N1999" s="652" t="str">
        <f t="shared" si="1777"/>
        <v>HH - Integrated Mental Health and Substance Abuse</v>
      </c>
    </row>
    <row r="2000" spans="1:14" ht="27" customHeight="1">
      <c r="A2000" s="696" t="str">
        <f t="shared" si="1769"/>
        <v>S9445</v>
      </c>
      <c r="B2000" s="724" t="str">
        <f t="shared" si="1770"/>
        <v>Health Services</v>
      </c>
      <c r="C2000" s="637" t="str">
        <f t="shared" si="1771"/>
        <v>Pt education NOC non-physician indiv per session</v>
      </c>
      <c r="D2000" s="652" t="str">
        <f t="shared" si="1772"/>
        <v>Encounter</v>
      </c>
      <c r="E2000" s="637" t="str">
        <f t="shared" si="1773"/>
        <v>Registered nurse, nurse practitioner, clinical nurse specialist, dietician, or licensed physician’s assistant according to their scope of practice.</v>
      </c>
      <c r="F2000" s="551" t="s">
        <v>140</v>
      </c>
      <c r="G2000" s="551" t="s">
        <v>703</v>
      </c>
      <c r="H2000" s="551" t="s">
        <v>1825</v>
      </c>
      <c r="I2000" s="652" t="str">
        <f t="shared" si="1774"/>
        <v>Line
Professional</v>
      </c>
      <c r="J2000" s="652" t="str">
        <f t="shared" si="1775"/>
        <v>State Plan, Healthy Michigan, EPSDT</v>
      </c>
      <c r="K2000" s="637" t="s">
        <v>1806</v>
      </c>
      <c r="L2000" s="637" t="s">
        <v>501</v>
      </c>
      <c r="M2000" s="652" t="str">
        <f t="shared" si="1776"/>
        <v>Y4 - SAMHSA approved EBP for Co-occurring disorders</v>
      </c>
      <c r="N2000" s="652" t="str">
        <f t="shared" si="1777"/>
        <v>HH - Integrated Mental Health and Substance Abuse</v>
      </c>
    </row>
    <row r="2001" spans="1:15" ht="26.25" thickBot="1">
      <c r="A2001" s="722" t="str">
        <f t="shared" si="1769"/>
        <v>S9445</v>
      </c>
      <c r="B2001" s="725" t="str">
        <f t="shared" si="1770"/>
        <v>Health Services</v>
      </c>
      <c r="C2001" s="654" t="str">
        <f t="shared" si="1771"/>
        <v>Pt education NOC non-physician indiv per session</v>
      </c>
      <c r="D2001" s="653" t="str">
        <f t="shared" si="1772"/>
        <v>Encounter</v>
      </c>
      <c r="E2001" s="654" t="str">
        <f t="shared" si="1773"/>
        <v>Registered nurse, nurse practitioner, clinical nurse specialist, dietician, or licensed physician’s assistant according to their scope of practice.</v>
      </c>
      <c r="F2001" s="534" t="s">
        <v>617</v>
      </c>
      <c r="G2001" s="534" t="s">
        <v>696</v>
      </c>
      <c r="H2001" s="534" t="s">
        <v>1825</v>
      </c>
      <c r="I2001" s="653" t="str">
        <f t="shared" si="1774"/>
        <v>Line
Professional</v>
      </c>
      <c r="J2001" s="653" t="str">
        <f t="shared" si="1775"/>
        <v>State Plan, Healthy Michigan, EPSDT</v>
      </c>
      <c r="K2001" s="654" t="s">
        <v>1806</v>
      </c>
      <c r="L2001" s="654" t="s">
        <v>501</v>
      </c>
      <c r="M2001" s="653" t="str">
        <f t="shared" si="1776"/>
        <v>Y4 - SAMHSA approved EBP for Co-occurring disorders</v>
      </c>
      <c r="N2001" s="653" t="str">
        <f t="shared" si="1777"/>
        <v>HH - Integrated Mental Health and Substance Abuse</v>
      </c>
    </row>
    <row r="2002" spans="1:15" s="38" customFormat="1" ht="53.45" customHeight="1">
      <c r="A2002" s="721" t="s">
        <v>85</v>
      </c>
      <c r="B2002" s="723" t="s">
        <v>313</v>
      </c>
      <c r="C2002" s="650" t="s">
        <v>316</v>
      </c>
      <c r="D2002" s="661" t="s">
        <v>58</v>
      </c>
      <c r="E2002" s="686" t="s">
        <v>2283</v>
      </c>
      <c r="F2002" s="514" t="s">
        <v>2277</v>
      </c>
      <c r="G2002" s="514" t="s">
        <v>2280</v>
      </c>
      <c r="H2002" s="519" t="s">
        <v>1825</v>
      </c>
      <c r="I2002" s="661" t="s">
        <v>148</v>
      </c>
      <c r="J2002" s="661" t="s">
        <v>129</v>
      </c>
      <c r="K2002" s="650" t="s">
        <v>1806</v>
      </c>
      <c r="L2002" s="650" t="s">
        <v>501</v>
      </c>
      <c r="M2002" s="661" t="s">
        <v>1215</v>
      </c>
      <c r="N2002" s="651" t="s">
        <v>2590</v>
      </c>
      <c r="O2002" s="34"/>
    </row>
    <row r="2003" spans="1:15" s="38" customFormat="1" ht="25.5">
      <c r="A2003" s="696" t="str">
        <f t="shared" ref="A2003:A2006" si="1778">A2002</f>
        <v>S9446</v>
      </c>
      <c r="B2003" s="724" t="str">
        <f t="shared" ref="B2003:B2006" si="1779">B2002</f>
        <v>Health Services</v>
      </c>
      <c r="C2003" s="637" t="str">
        <f t="shared" ref="C2003:C2006" si="1780">C2002</f>
        <v>Pt education NOC non-physician group, per session</v>
      </c>
      <c r="D2003" s="652" t="str">
        <f t="shared" ref="D2003:D2006" si="1781">D2002</f>
        <v>Encounter</v>
      </c>
      <c r="E2003" s="637" t="str">
        <f t="shared" ref="E2003:E2006" si="1782">E2002</f>
        <v>Registered nurse, nurse practitioner, clinical nurse specialist, dietician, or licensed physician’s assistant according to their scope of practice.</v>
      </c>
      <c r="F2003" s="551" t="s">
        <v>665</v>
      </c>
      <c r="G2003" s="551" t="s">
        <v>703</v>
      </c>
      <c r="H2003" s="551" t="s">
        <v>1825</v>
      </c>
      <c r="I2003" s="652" t="str">
        <f t="shared" ref="I2003:I2006" si="1783">I2002</f>
        <v>Line
Professional</v>
      </c>
      <c r="J2003" s="652" t="str">
        <f t="shared" ref="J2003:J2006" si="1784">J2002</f>
        <v>State Plan, Healthy Michigan, EPSDT</v>
      </c>
      <c r="K2003" s="637" t="s">
        <v>1806</v>
      </c>
      <c r="L2003" s="637" t="s">
        <v>501</v>
      </c>
      <c r="M2003" s="652" t="str">
        <f t="shared" ref="M2003:M2006" si="1785">M2002</f>
        <v>Y4 - SAMHSA approved EBP for Co-occurring disorders</v>
      </c>
      <c r="N2003" s="652" t="str">
        <f t="shared" ref="N2003:N2006" si="1786">N2002</f>
        <v>HH - Integrated Mental Health and Substance Abuse</v>
      </c>
      <c r="O2003" s="34"/>
    </row>
    <row r="2004" spans="1:15" ht="25.5">
      <c r="A2004" s="696" t="str">
        <f t="shared" si="1778"/>
        <v>S9446</v>
      </c>
      <c r="B2004" s="724" t="str">
        <f t="shared" si="1779"/>
        <v>Health Services</v>
      </c>
      <c r="C2004" s="637" t="str">
        <f t="shared" si="1780"/>
        <v>Pt education NOC non-physician group, per session</v>
      </c>
      <c r="D2004" s="652" t="str">
        <f t="shared" si="1781"/>
        <v>Encounter</v>
      </c>
      <c r="E2004" s="637" t="str">
        <f t="shared" si="1782"/>
        <v>Registered nurse, nurse practitioner, clinical nurse specialist, dietician, or licensed physician’s assistant according to their scope of practice.</v>
      </c>
      <c r="F2004" s="551" t="s">
        <v>149</v>
      </c>
      <c r="G2004" s="551" t="s">
        <v>703</v>
      </c>
      <c r="H2004" s="551" t="s">
        <v>1825</v>
      </c>
      <c r="I2004" s="652" t="str">
        <f t="shared" si="1783"/>
        <v>Line
Professional</v>
      </c>
      <c r="J2004" s="652" t="str">
        <f t="shared" si="1784"/>
        <v>State Plan, Healthy Michigan, EPSDT</v>
      </c>
      <c r="K2004" s="637" t="s">
        <v>1806</v>
      </c>
      <c r="L2004" s="637" t="s">
        <v>501</v>
      </c>
      <c r="M2004" s="652" t="str">
        <f t="shared" si="1785"/>
        <v>Y4 - SAMHSA approved EBP for Co-occurring disorders</v>
      </c>
      <c r="N2004" s="652" t="str">
        <f t="shared" si="1786"/>
        <v>HH - Integrated Mental Health and Substance Abuse</v>
      </c>
    </row>
    <row r="2005" spans="1:15" ht="25.5">
      <c r="A2005" s="696" t="str">
        <f t="shared" si="1778"/>
        <v>S9446</v>
      </c>
      <c r="B2005" s="724" t="str">
        <f t="shared" si="1779"/>
        <v>Health Services</v>
      </c>
      <c r="C2005" s="637" t="str">
        <f t="shared" si="1780"/>
        <v>Pt education NOC non-physician group, per session</v>
      </c>
      <c r="D2005" s="652" t="str">
        <f t="shared" si="1781"/>
        <v>Encounter</v>
      </c>
      <c r="E2005" s="637" t="str">
        <f t="shared" si="1782"/>
        <v>Registered nurse, nurse practitioner, clinical nurse specialist, dietician, or licensed physician’s assistant according to their scope of practice.</v>
      </c>
      <c r="F2005" s="551" t="s">
        <v>140</v>
      </c>
      <c r="G2005" s="551" t="s">
        <v>703</v>
      </c>
      <c r="H2005" s="551" t="s">
        <v>1825</v>
      </c>
      <c r="I2005" s="652" t="str">
        <f t="shared" si="1783"/>
        <v>Line
Professional</v>
      </c>
      <c r="J2005" s="652" t="str">
        <f t="shared" si="1784"/>
        <v>State Plan, Healthy Michigan, EPSDT</v>
      </c>
      <c r="K2005" s="637" t="s">
        <v>1806</v>
      </c>
      <c r="L2005" s="637" t="s">
        <v>501</v>
      </c>
      <c r="M2005" s="652" t="str">
        <f t="shared" si="1785"/>
        <v>Y4 - SAMHSA approved EBP for Co-occurring disorders</v>
      </c>
      <c r="N2005" s="652" t="str">
        <f t="shared" si="1786"/>
        <v>HH - Integrated Mental Health and Substance Abuse</v>
      </c>
    </row>
    <row r="2006" spans="1:15" ht="26.25" thickBot="1">
      <c r="A2006" s="722" t="str">
        <f t="shared" si="1778"/>
        <v>S9446</v>
      </c>
      <c r="B2006" s="725" t="str">
        <f t="shared" si="1779"/>
        <v>Health Services</v>
      </c>
      <c r="C2006" s="654" t="str">
        <f t="shared" si="1780"/>
        <v>Pt education NOC non-physician group, per session</v>
      </c>
      <c r="D2006" s="653" t="str">
        <f t="shared" si="1781"/>
        <v>Encounter</v>
      </c>
      <c r="E2006" s="654" t="str">
        <f t="shared" si="1782"/>
        <v>Registered nurse, nurse practitioner, clinical nurse specialist, dietician, or licensed physician’s assistant according to their scope of practice.</v>
      </c>
      <c r="F2006" s="534" t="s">
        <v>617</v>
      </c>
      <c r="G2006" s="534" t="s">
        <v>696</v>
      </c>
      <c r="H2006" s="534" t="s">
        <v>1825</v>
      </c>
      <c r="I2006" s="653" t="str">
        <f t="shared" si="1783"/>
        <v>Line
Professional</v>
      </c>
      <c r="J2006" s="653" t="str">
        <f t="shared" si="1784"/>
        <v>State Plan, Healthy Michigan, EPSDT</v>
      </c>
      <c r="K2006" s="654" t="s">
        <v>1806</v>
      </c>
      <c r="L2006" s="654" t="s">
        <v>501</v>
      </c>
      <c r="M2006" s="653" t="str">
        <f t="shared" si="1785"/>
        <v>Y4 - SAMHSA approved EBP for Co-occurring disorders</v>
      </c>
      <c r="N2006" s="653" t="str">
        <f t="shared" si="1786"/>
        <v>HH - Integrated Mental Health and Substance Abuse</v>
      </c>
    </row>
    <row r="2007" spans="1:15" ht="25.5">
      <c r="A2007" s="721" t="s">
        <v>86</v>
      </c>
      <c r="B2007" s="723" t="s">
        <v>313</v>
      </c>
      <c r="C2007" s="650" t="s">
        <v>317</v>
      </c>
      <c r="D2007" s="661" t="s">
        <v>58</v>
      </c>
      <c r="E2007" s="686" t="s">
        <v>2283</v>
      </c>
      <c r="F2007" s="545" t="s">
        <v>2277</v>
      </c>
      <c r="G2007" s="514" t="s">
        <v>2280</v>
      </c>
      <c r="H2007" s="519" t="s">
        <v>1825</v>
      </c>
      <c r="I2007" s="661" t="s">
        <v>148</v>
      </c>
      <c r="J2007" s="661" t="s">
        <v>129</v>
      </c>
      <c r="K2007" s="650" t="s">
        <v>1806</v>
      </c>
      <c r="L2007" s="650" t="s">
        <v>501</v>
      </c>
      <c r="M2007" s="661" t="s">
        <v>1215</v>
      </c>
      <c r="N2007" s="651" t="s">
        <v>2590</v>
      </c>
    </row>
    <row r="2008" spans="1:15" ht="25.5">
      <c r="A2008" s="696" t="str">
        <f t="shared" ref="A2008:A2011" si="1787">A2007</f>
        <v>S9470</v>
      </c>
      <c r="B2008" s="724" t="str">
        <f t="shared" ref="B2008:B2011" si="1788">B2007</f>
        <v>Health Services</v>
      </c>
      <c r="C2008" s="637" t="str">
        <f t="shared" ref="C2008:C2011" si="1789">C2007</f>
        <v>Nutritional counseling dietician visit</v>
      </c>
      <c r="D2008" s="652" t="str">
        <f t="shared" ref="D2008:D2011" si="1790">D2007</f>
        <v>Encounter</v>
      </c>
      <c r="E2008" s="637" t="str">
        <f t="shared" ref="E2008:E2011" si="1791">E2007</f>
        <v>Registered nurse, nurse practitioner, clinical nurse specialist, dietician, or licensed physician’s assistant according to their scope of practice.</v>
      </c>
      <c r="F2008" s="551" t="s">
        <v>140</v>
      </c>
      <c r="G2008" s="551" t="s">
        <v>703</v>
      </c>
      <c r="H2008" s="551" t="s">
        <v>1825</v>
      </c>
      <c r="I2008" s="652" t="str">
        <f t="shared" ref="I2008:I2011" si="1792">I2007</f>
        <v>Line
Professional</v>
      </c>
      <c r="J2008" s="652" t="str">
        <f t="shared" ref="J2008:J2011" si="1793">J2007</f>
        <v>State Plan, Healthy Michigan, EPSDT</v>
      </c>
      <c r="K2008" s="637" t="str">
        <f t="shared" ref="K2008:K2011" si="1794">K2007</f>
        <v/>
      </c>
      <c r="L2008" s="637" t="str">
        <f t="shared" ref="L2008:L2011" si="1795">L2007</f>
        <v>When/how to report encounter:
-Face-to-face with beneficiary
Allocating and reporting costs:
-Cost of indirect activity
-Cost if staff provide multiple services</v>
      </c>
      <c r="M2008" s="652" t="str">
        <f t="shared" ref="M2008:M2011" si="1796">M2007</f>
        <v>Y4 - SAMHSA approved EBP for Co-occurring disorders</v>
      </c>
      <c r="N2008" s="652" t="str">
        <f t="shared" ref="N2008:N2011" si="1797">N2007</f>
        <v>HH - Integrated Mental Health and Substance Abuse</v>
      </c>
    </row>
    <row r="2009" spans="1:15" ht="25.5">
      <c r="A2009" s="696" t="str">
        <f t="shared" si="1787"/>
        <v>S9470</v>
      </c>
      <c r="B2009" s="724" t="str">
        <f t="shared" si="1788"/>
        <v>Health Services</v>
      </c>
      <c r="C2009" s="637" t="str">
        <f t="shared" si="1789"/>
        <v>Nutritional counseling dietician visit</v>
      </c>
      <c r="D2009" s="652" t="str">
        <f t="shared" si="1790"/>
        <v>Encounter</v>
      </c>
      <c r="E2009" s="637" t="str">
        <f t="shared" si="1791"/>
        <v>Registered nurse, nurse practitioner, clinical nurse specialist, dietician, or licensed physician’s assistant according to their scope of practice.</v>
      </c>
      <c r="F2009" s="551" t="s">
        <v>665</v>
      </c>
      <c r="G2009" s="551" t="s">
        <v>703</v>
      </c>
      <c r="H2009" s="551" t="s">
        <v>1825</v>
      </c>
      <c r="I2009" s="652" t="str">
        <f t="shared" si="1792"/>
        <v>Line
Professional</v>
      </c>
      <c r="J2009" s="652" t="str">
        <f t="shared" si="1793"/>
        <v>State Plan, Healthy Michigan, EPSDT</v>
      </c>
      <c r="K2009" s="637" t="str">
        <f t="shared" si="1794"/>
        <v/>
      </c>
      <c r="L2009" s="637" t="str">
        <f t="shared" si="1795"/>
        <v>When/how to report encounter:
-Face-to-face with beneficiary
Allocating and reporting costs:
-Cost of indirect activity
-Cost if staff provide multiple services</v>
      </c>
      <c r="M2009" s="652" t="str">
        <f t="shared" si="1796"/>
        <v>Y4 - SAMHSA approved EBP for Co-occurring disorders</v>
      </c>
      <c r="N2009" s="652" t="str">
        <f t="shared" si="1797"/>
        <v>HH - Integrated Mental Health and Substance Abuse</v>
      </c>
    </row>
    <row r="2010" spans="1:15" ht="25.5">
      <c r="A2010" s="696" t="str">
        <f t="shared" si="1787"/>
        <v>S9470</v>
      </c>
      <c r="B2010" s="724" t="str">
        <f t="shared" si="1788"/>
        <v>Health Services</v>
      </c>
      <c r="C2010" s="637" t="str">
        <f t="shared" si="1789"/>
        <v>Nutritional counseling dietician visit</v>
      </c>
      <c r="D2010" s="652" t="str">
        <f t="shared" si="1790"/>
        <v>Encounter</v>
      </c>
      <c r="E2010" s="637" t="str">
        <f t="shared" si="1791"/>
        <v>Registered nurse, nurse practitioner, clinical nurse specialist, dietician, or licensed physician’s assistant according to their scope of practice.</v>
      </c>
      <c r="F2010" s="515" t="s">
        <v>149</v>
      </c>
      <c r="G2010" s="515" t="s">
        <v>703</v>
      </c>
      <c r="H2010" s="348" t="s">
        <v>1825</v>
      </c>
      <c r="I2010" s="652" t="str">
        <f t="shared" si="1792"/>
        <v>Line
Professional</v>
      </c>
      <c r="J2010" s="652" t="str">
        <f t="shared" si="1793"/>
        <v>State Plan, Healthy Michigan, EPSDT</v>
      </c>
      <c r="K2010" s="637" t="str">
        <f t="shared" si="1794"/>
        <v/>
      </c>
      <c r="L2010" s="637" t="str">
        <f t="shared" si="1795"/>
        <v>When/how to report encounter:
-Face-to-face with beneficiary
Allocating and reporting costs:
-Cost of indirect activity
-Cost if staff provide multiple services</v>
      </c>
      <c r="M2010" s="652" t="str">
        <f t="shared" si="1796"/>
        <v>Y4 - SAMHSA approved EBP for Co-occurring disorders</v>
      </c>
      <c r="N2010" s="652" t="str">
        <f t="shared" si="1797"/>
        <v>HH - Integrated Mental Health and Substance Abuse</v>
      </c>
    </row>
    <row r="2011" spans="1:15" ht="26.25" thickBot="1">
      <c r="A2011" s="696" t="str">
        <f t="shared" si="1787"/>
        <v>S9470</v>
      </c>
      <c r="B2011" s="724" t="str">
        <f t="shared" si="1788"/>
        <v>Health Services</v>
      </c>
      <c r="C2011" s="637" t="str">
        <f t="shared" si="1789"/>
        <v>Nutritional counseling dietician visit</v>
      </c>
      <c r="D2011" s="652" t="str">
        <f t="shared" si="1790"/>
        <v>Encounter</v>
      </c>
      <c r="E2011" s="637" t="str">
        <f t="shared" si="1791"/>
        <v>Registered nurse, nurse practitioner, clinical nurse specialist, dietician, or licensed physician’s assistant according to their scope of practice.</v>
      </c>
      <c r="F2011" s="478" t="s">
        <v>617</v>
      </c>
      <c r="G2011" s="481" t="s">
        <v>696</v>
      </c>
      <c r="H2011" s="481" t="s">
        <v>1825</v>
      </c>
      <c r="I2011" s="652" t="str">
        <f t="shared" si="1792"/>
        <v>Line
Professional</v>
      </c>
      <c r="J2011" s="652" t="str">
        <f t="shared" si="1793"/>
        <v>State Plan, Healthy Michigan, EPSDT</v>
      </c>
      <c r="K2011" s="637" t="str">
        <f t="shared" si="1794"/>
        <v/>
      </c>
      <c r="L2011" s="637" t="str">
        <f t="shared" si="1795"/>
        <v>When/how to report encounter:
-Face-to-face with beneficiary
Allocating and reporting costs:
-Cost of indirect activity
-Cost if staff provide multiple services</v>
      </c>
      <c r="M2011" s="652" t="str">
        <f t="shared" si="1796"/>
        <v>Y4 - SAMHSA approved EBP for Co-occurring disorders</v>
      </c>
      <c r="N2011" s="652" t="str">
        <f t="shared" si="1797"/>
        <v>HH - Integrated Mental Health and Substance Abuse</v>
      </c>
    </row>
    <row r="2012" spans="1:15" ht="24" customHeight="1">
      <c r="A2012" s="721" t="s">
        <v>359</v>
      </c>
      <c r="B2012" s="723" t="s">
        <v>357</v>
      </c>
      <c r="C2012" s="686" t="s">
        <v>2263</v>
      </c>
      <c r="D2012" s="661" t="s">
        <v>543</v>
      </c>
      <c r="E2012" s="686" t="s">
        <v>2261</v>
      </c>
      <c r="F2012" s="519" t="s">
        <v>132</v>
      </c>
      <c r="G2012" s="151" t="s">
        <v>701</v>
      </c>
      <c r="H2012" s="551" t="s">
        <v>768</v>
      </c>
      <c r="I2012" s="661" t="s">
        <v>148</v>
      </c>
      <c r="J2012" s="661" t="s">
        <v>541</v>
      </c>
      <c r="K2012" s="650" t="s">
        <v>1806</v>
      </c>
      <c r="L2012" s="650" t="s">
        <v>542</v>
      </c>
      <c r="M2012" s="661" t="s">
        <v>1215</v>
      </c>
      <c r="N2012" s="651" t="s">
        <v>2593</v>
      </c>
    </row>
    <row r="2013" spans="1:15" ht="24" customHeight="1">
      <c r="A2013" s="696" t="str">
        <f t="shared" ref="A2013:A2016" si="1798">A2012</f>
        <v>S9482</v>
      </c>
      <c r="B2013" s="724" t="str">
        <f t="shared" ref="B2013:B2021" si="1799">B2012</f>
        <v>Prevention Services - Direct Model</v>
      </c>
      <c r="C2013" s="637" t="str">
        <f t="shared" ref="C2013:C2021" si="1800">C2012</f>
        <v>Infant Mental Health</v>
      </c>
      <c r="D2013" s="652" t="str">
        <f t="shared" ref="D2013:D2021" si="1801">D2012</f>
        <v>S9482 15 min unit
DT= 40/day</v>
      </c>
      <c r="E2013" s="637" t="str">
        <f t="shared" ref="E2013:E2021" si="1802">E2012</f>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13" s="515" t="s">
        <v>577</v>
      </c>
      <c r="G2013" s="515" t="s">
        <v>692</v>
      </c>
      <c r="H2013" s="515" t="s">
        <v>768</v>
      </c>
      <c r="I2013" s="652" t="str">
        <f t="shared" ref="I2013:I2021" si="1803">I2012</f>
        <v>Line
Professional</v>
      </c>
      <c r="J2013" s="652" t="str">
        <f t="shared" ref="J2013:J2021" si="1804">J2012</f>
        <v>Healthy Michigan, EPSDT</v>
      </c>
      <c r="K2013" s="637" t="s">
        <v>1806</v>
      </c>
      <c r="L2013" s="637" t="s">
        <v>542</v>
      </c>
      <c r="M2013" s="652" t="str">
        <f t="shared" ref="M2013:M2021" si="1805">M2012</f>
        <v>Y4 - SAMHSA approved EBP for Co-occurring disorders</v>
      </c>
      <c r="N2013" s="652" t="str">
        <f t="shared" ref="N2013:N2021" si="1806">N2012</f>
        <v xml:space="preserve">HH - Integrated Mental Health and Substance Abuse
</v>
      </c>
    </row>
    <row r="2014" spans="1:15" ht="24" customHeight="1">
      <c r="A2014" s="696" t="str">
        <f t="shared" si="1798"/>
        <v>S9482</v>
      </c>
      <c r="B2014" s="724" t="str">
        <f t="shared" si="1799"/>
        <v>Prevention Services - Direct Model</v>
      </c>
      <c r="C2014" s="637" t="str">
        <f t="shared" si="1800"/>
        <v>Infant Mental Health</v>
      </c>
      <c r="D2014" s="652" t="str">
        <f t="shared" si="1801"/>
        <v>S9482 15 min unit
DT= 40/day</v>
      </c>
      <c r="E2014" s="637" t="str">
        <f t="shared" si="1802"/>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14" s="515" t="s">
        <v>134</v>
      </c>
      <c r="G2014" s="515" t="s">
        <v>698</v>
      </c>
      <c r="H2014" s="515" t="s">
        <v>768</v>
      </c>
      <c r="I2014" s="652" t="str">
        <f t="shared" si="1803"/>
        <v>Line
Professional</v>
      </c>
      <c r="J2014" s="652" t="str">
        <f t="shared" si="1804"/>
        <v>Healthy Michigan, EPSDT</v>
      </c>
      <c r="K2014" s="637" t="s">
        <v>1806</v>
      </c>
      <c r="L2014" s="637" t="s">
        <v>542</v>
      </c>
      <c r="M2014" s="652" t="str">
        <f t="shared" si="1805"/>
        <v>Y4 - SAMHSA approved EBP for Co-occurring disorders</v>
      </c>
      <c r="N2014" s="652" t="str">
        <f t="shared" si="1806"/>
        <v xml:space="preserve">HH - Integrated Mental Health and Substance Abuse
</v>
      </c>
    </row>
    <row r="2015" spans="1:15" s="28" customFormat="1" ht="24" customHeight="1">
      <c r="A2015" s="696" t="str">
        <f t="shared" si="1798"/>
        <v>S9482</v>
      </c>
      <c r="B2015" s="724" t="str">
        <f t="shared" si="1799"/>
        <v>Prevention Services - Direct Model</v>
      </c>
      <c r="C2015" s="637" t="str">
        <f t="shared" si="1800"/>
        <v>Infant Mental Health</v>
      </c>
      <c r="D2015" s="652" t="str">
        <f t="shared" si="1801"/>
        <v>S9482 15 min unit
DT= 40/day</v>
      </c>
      <c r="E2015" s="637" t="str">
        <f t="shared" si="1802"/>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15" s="515" t="s">
        <v>843</v>
      </c>
      <c r="G2015" s="515" t="s">
        <v>697</v>
      </c>
      <c r="H2015" s="515" t="s">
        <v>768</v>
      </c>
      <c r="I2015" s="652" t="str">
        <f t="shared" si="1803"/>
        <v>Line
Professional</v>
      </c>
      <c r="J2015" s="652" t="str">
        <f t="shared" si="1804"/>
        <v>Healthy Michigan, EPSDT</v>
      </c>
      <c r="K2015" s="637" t="s">
        <v>1806</v>
      </c>
      <c r="L2015" s="637" t="s">
        <v>542</v>
      </c>
      <c r="M2015" s="652" t="str">
        <f t="shared" si="1805"/>
        <v>Y4 - SAMHSA approved EBP for Co-occurring disorders</v>
      </c>
      <c r="N2015" s="652" t="str">
        <f t="shared" si="1806"/>
        <v xml:space="preserve">HH - Integrated Mental Health and Substance Abuse
</v>
      </c>
      <c r="O2015" s="34"/>
    </row>
    <row r="2016" spans="1:15" s="28" customFormat="1" ht="24" customHeight="1">
      <c r="A2016" s="696" t="str">
        <f t="shared" si="1798"/>
        <v>S9482</v>
      </c>
      <c r="B2016" s="724" t="str">
        <f t="shared" si="1799"/>
        <v>Prevention Services - Direct Model</v>
      </c>
      <c r="C2016" s="637" t="str">
        <f t="shared" si="1800"/>
        <v>Infant Mental Health</v>
      </c>
      <c r="D2016" s="652" t="str">
        <f t="shared" si="1801"/>
        <v>S9482 15 min unit
DT= 40/day</v>
      </c>
      <c r="E2016" s="637" t="str">
        <f t="shared" si="1802"/>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16" s="515" t="s">
        <v>617</v>
      </c>
      <c r="G2016" s="515" t="s">
        <v>696</v>
      </c>
      <c r="H2016" s="515" t="s">
        <v>768</v>
      </c>
      <c r="I2016" s="652" t="str">
        <f t="shared" si="1803"/>
        <v>Line
Professional</v>
      </c>
      <c r="J2016" s="652" t="str">
        <f t="shared" si="1804"/>
        <v>Healthy Michigan, EPSDT</v>
      </c>
      <c r="K2016" s="637" t="s">
        <v>1806</v>
      </c>
      <c r="L2016" s="637" t="s">
        <v>542</v>
      </c>
      <c r="M2016" s="652" t="str">
        <f t="shared" si="1805"/>
        <v>Y4 - SAMHSA approved EBP for Co-occurring disorders</v>
      </c>
      <c r="N2016" s="652" t="str">
        <f t="shared" si="1806"/>
        <v xml:space="preserve">HH - Integrated Mental Health and Substance Abuse
</v>
      </c>
      <c r="O2016" s="34"/>
    </row>
    <row r="2017" spans="1:15" s="28" customFormat="1" ht="24" customHeight="1">
      <c r="A2017" s="696" t="str">
        <f>A2012</f>
        <v>S9482</v>
      </c>
      <c r="B2017" s="724" t="str">
        <f t="shared" si="1799"/>
        <v>Prevention Services - Direct Model</v>
      </c>
      <c r="C2017" s="637" t="str">
        <f t="shared" si="1800"/>
        <v>Infant Mental Health</v>
      </c>
      <c r="D2017" s="652" t="str">
        <f t="shared" si="1801"/>
        <v>S9482 15 min unit
DT= 40/day</v>
      </c>
      <c r="E2017" s="637" t="str">
        <f t="shared" si="1802"/>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17" s="515" t="s">
        <v>143</v>
      </c>
      <c r="G2017" s="515" t="s">
        <v>697</v>
      </c>
      <c r="H2017" s="515" t="s">
        <v>768</v>
      </c>
      <c r="I2017" s="652" t="str">
        <f t="shared" si="1803"/>
        <v>Line
Professional</v>
      </c>
      <c r="J2017" s="652" t="str">
        <f t="shared" si="1804"/>
        <v>Healthy Michigan, EPSDT</v>
      </c>
      <c r="K2017" s="637" t="s">
        <v>1806</v>
      </c>
      <c r="L2017" s="637" t="s">
        <v>542</v>
      </c>
      <c r="M2017" s="652" t="str">
        <f t="shared" si="1805"/>
        <v>Y4 - SAMHSA approved EBP for Co-occurring disorders</v>
      </c>
      <c r="N2017" s="652" t="str">
        <f t="shared" si="1806"/>
        <v xml:space="preserve">HH - Integrated Mental Health and Substance Abuse
</v>
      </c>
      <c r="O2017" s="34"/>
    </row>
    <row r="2018" spans="1:15" s="38" customFormat="1" ht="24" customHeight="1">
      <c r="A2018" s="696" t="str">
        <f t="shared" ref="A2018:A2021" si="1807">A2017</f>
        <v>S9482</v>
      </c>
      <c r="B2018" s="724" t="str">
        <f t="shared" si="1799"/>
        <v>Prevention Services - Direct Model</v>
      </c>
      <c r="C2018" s="637" t="str">
        <f t="shared" si="1800"/>
        <v>Infant Mental Health</v>
      </c>
      <c r="D2018" s="652" t="str">
        <f t="shared" si="1801"/>
        <v>S9482 15 min unit
DT= 40/day</v>
      </c>
      <c r="E2018" s="637" t="str">
        <f t="shared" si="1802"/>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18" s="515" t="s">
        <v>144</v>
      </c>
      <c r="G2018" s="515" t="s">
        <v>697</v>
      </c>
      <c r="H2018" s="515" t="s">
        <v>768</v>
      </c>
      <c r="I2018" s="652" t="str">
        <f t="shared" si="1803"/>
        <v>Line
Professional</v>
      </c>
      <c r="J2018" s="652" t="str">
        <f t="shared" si="1804"/>
        <v>Healthy Michigan, EPSDT</v>
      </c>
      <c r="K2018" s="637" t="s">
        <v>1806</v>
      </c>
      <c r="L2018" s="637" t="s">
        <v>542</v>
      </c>
      <c r="M2018" s="652" t="str">
        <f t="shared" si="1805"/>
        <v>Y4 - SAMHSA approved EBP for Co-occurring disorders</v>
      </c>
      <c r="N2018" s="652" t="str">
        <f t="shared" si="1806"/>
        <v xml:space="preserve">HH - Integrated Mental Health and Substance Abuse
</v>
      </c>
      <c r="O2018" s="34"/>
    </row>
    <row r="2019" spans="1:15" s="38" customFormat="1" ht="24" customHeight="1">
      <c r="A2019" s="696" t="str">
        <f t="shared" si="1807"/>
        <v>S9482</v>
      </c>
      <c r="B2019" s="724" t="str">
        <f t="shared" si="1799"/>
        <v>Prevention Services - Direct Model</v>
      </c>
      <c r="C2019" s="637" t="str">
        <f t="shared" si="1800"/>
        <v>Infant Mental Health</v>
      </c>
      <c r="D2019" s="652" t="str">
        <f t="shared" si="1801"/>
        <v>S9482 15 min unit
DT= 40/day</v>
      </c>
      <c r="E2019" s="637" t="str">
        <f t="shared" si="1802"/>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19" s="515" t="s">
        <v>134</v>
      </c>
      <c r="G2019" s="515" t="s">
        <v>695</v>
      </c>
      <c r="H2019" s="515" t="s">
        <v>768</v>
      </c>
      <c r="I2019" s="652" t="str">
        <f t="shared" si="1803"/>
        <v>Line
Professional</v>
      </c>
      <c r="J2019" s="652" t="str">
        <f t="shared" si="1804"/>
        <v>Healthy Michigan, EPSDT</v>
      </c>
      <c r="K2019" s="637" t="s">
        <v>1806</v>
      </c>
      <c r="L2019" s="637" t="s">
        <v>542</v>
      </c>
      <c r="M2019" s="652" t="str">
        <f t="shared" si="1805"/>
        <v>Y4 - SAMHSA approved EBP for Co-occurring disorders</v>
      </c>
      <c r="N2019" s="652" t="str">
        <f t="shared" si="1806"/>
        <v xml:space="preserve">HH - Integrated Mental Health and Substance Abuse
</v>
      </c>
      <c r="O2019" s="34"/>
    </row>
    <row r="2020" spans="1:15" s="38" customFormat="1" ht="24" customHeight="1">
      <c r="A2020" s="696" t="str">
        <f t="shared" si="1807"/>
        <v>S9482</v>
      </c>
      <c r="B2020" s="724" t="str">
        <f t="shared" si="1799"/>
        <v>Prevention Services - Direct Model</v>
      </c>
      <c r="C2020" s="637" t="str">
        <f t="shared" si="1800"/>
        <v>Infant Mental Health</v>
      </c>
      <c r="D2020" s="652" t="str">
        <f t="shared" si="1801"/>
        <v>S9482 15 min unit
DT= 40/day</v>
      </c>
      <c r="E2020" s="637" t="str">
        <f t="shared" si="1802"/>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20" s="478" t="s">
        <v>149</v>
      </c>
      <c r="G2020" s="478" t="s">
        <v>703</v>
      </c>
      <c r="H2020" s="478" t="s">
        <v>768</v>
      </c>
      <c r="I2020" s="652" t="str">
        <f t="shared" si="1803"/>
        <v>Line
Professional</v>
      </c>
      <c r="J2020" s="652" t="str">
        <f t="shared" si="1804"/>
        <v>Healthy Michigan, EPSDT</v>
      </c>
      <c r="K2020" s="637" t="s">
        <v>1806</v>
      </c>
      <c r="L2020" s="637" t="s">
        <v>542</v>
      </c>
      <c r="M2020" s="652" t="str">
        <f t="shared" si="1805"/>
        <v>Y4 - SAMHSA approved EBP for Co-occurring disorders</v>
      </c>
      <c r="N2020" s="652" t="str">
        <f t="shared" si="1806"/>
        <v xml:space="preserve">HH - Integrated Mental Health and Substance Abuse
</v>
      </c>
      <c r="O2020" s="34"/>
    </row>
    <row r="2021" spans="1:15" s="38" customFormat="1" ht="24" customHeight="1">
      <c r="A2021" s="696" t="str">
        <f t="shared" si="1807"/>
        <v>S9482</v>
      </c>
      <c r="B2021" s="724" t="str">
        <f t="shared" si="1799"/>
        <v>Prevention Services - Direct Model</v>
      </c>
      <c r="C2021" s="637" t="str">
        <f t="shared" si="1800"/>
        <v>Infant Mental Health</v>
      </c>
      <c r="D2021" s="652" t="str">
        <f t="shared" si="1801"/>
        <v>S9482 15 min unit
DT= 40/day</v>
      </c>
      <c r="E2021" s="637" t="str">
        <f t="shared" si="1802"/>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21" s="478" t="s">
        <v>140</v>
      </c>
      <c r="G2021" s="478" t="s">
        <v>703</v>
      </c>
      <c r="H2021" s="478" t="s">
        <v>768</v>
      </c>
      <c r="I2021" s="652" t="str">
        <f t="shared" si="1803"/>
        <v>Line
Professional</v>
      </c>
      <c r="J2021" s="652" t="str">
        <f t="shared" si="1804"/>
        <v>Healthy Michigan, EPSDT</v>
      </c>
      <c r="K2021" s="637" t="s">
        <v>1806</v>
      </c>
      <c r="L2021" s="637" t="s">
        <v>542</v>
      </c>
      <c r="M2021" s="652" t="str">
        <f t="shared" si="1805"/>
        <v>Y4 - SAMHSA approved EBP for Co-occurring disorders</v>
      </c>
      <c r="N2021" s="652" t="str">
        <f t="shared" si="1806"/>
        <v xml:space="preserve">HH - Integrated Mental Health and Substance Abuse
</v>
      </c>
      <c r="O2021" s="34"/>
    </row>
    <row r="2022" spans="1:15" s="38" customFormat="1" ht="24" customHeight="1" thickBot="1">
      <c r="A2022" s="722" t="str">
        <f>A2018</f>
        <v>S9482</v>
      </c>
      <c r="B2022" s="725" t="str">
        <f>B2018</f>
        <v>Prevention Services - Direct Model</v>
      </c>
      <c r="C2022" s="654" t="str">
        <f>C2018</f>
        <v>Infant Mental Health</v>
      </c>
      <c r="D2022" s="653" t="str">
        <f>D2018</f>
        <v>S9482 15 min unit
DT= 40/day</v>
      </c>
      <c r="E2022" s="654" t="str">
        <f>E2018</f>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22" s="491" t="s">
        <v>665</v>
      </c>
      <c r="G2022" s="481" t="s">
        <v>703</v>
      </c>
      <c r="H2022" s="481" t="s">
        <v>768</v>
      </c>
      <c r="I2022" s="653" t="str">
        <f>I2018</f>
        <v>Line
Professional</v>
      </c>
      <c r="J2022" s="653" t="str">
        <f>J2018</f>
        <v>Healthy Michigan, EPSDT</v>
      </c>
      <c r="K2022" s="654" t="s">
        <v>1806</v>
      </c>
      <c r="L2022" s="654" t="s">
        <v>542</v>
      </c>
      <c r="M2022" s="653" t="str">
        <f>M2018</f>
        <v>Y4 - SAMHSA approved EBP for Co-occurring disorders</v>
      </c>
      <c r="N2022" s="653" t="str">
        <f>N2018</f>
        <v xml:space="preserve">HH - Integrated Mental Health and Substance Abuse
</v>
      </c>
      <c r="O2022" s="34"/>
    </row>
    <row r="2023" spans="1:15" s="38" customFormat="1" ht="204" customHeight="1" thickBot="1">
      <c r="A2023" s="315" t="s">
        <v>87</v>
      </c>
      <c r="B2023" s="31" t="s">
        <v>287</v>
      </c>
      <c r="C2023" s="345" t="s">
        <v>2526</v>
      </c>
      <c r="D2023" s="442" t="s">
        <v>508</v>
      </c>
      <c r="E2023" s="32" t="s">
        <v>288</v>
      </c>
      <c r="F2023" s="218" t="s">
        <v>670</v>
      </c>
      <c r="G2023" s="195" t="s">
        <v>1474</v>
      </c>
      <c r="H2023" s="221" t="s">
        <v>1247</v>
      </c>
      <c r="I2023" s="442" t="s">
        <v>148</v>
      </c>
      <c r="J2023" s="442" t="s">
        <v>129</v>
      </c>
      <c r="K2023" s="32" t="s">
        <v>1805</v>
      </c>
      <c r="L2023" s="32" t="s">
        <v>1802</v>
      </c>
      <c r="M2023" s="404" t="s">
        <v>1474</v>
      </c>
      <c r="N2023" s="404"/>
      <c r="O2023" s="34"/>
    </row>
    <row r="2024" spans="1:15" s="38" customFormat="1" ht="106.5" customHeight="1" thickBot="1">
      <c r="A2024" s="311" t="s">
        <v>654</v>
      </c>
      <c r="B2024" s="540" t="s">
        <v>653</v>
      </c>
      <c r="C2024" s="182" t="s">
        <v>1713</v>
      </c>
      <c r="D2024" s="522" t="s">
        <v>73</v>
      </c>
      <c r="E2024" s="534" t="s">
        <v>312</v>
      </c>
      <c r="F2024" s="534" t="s">
        <v>797</v>
      </c>
      <c r="G2024" s="196" t="s">
        <v>1474</v>
      </c>
      <c r="H2024" s="182" t="s">
        <v>1714</v>
      </c>
      <c r="I2024" s="522" t="s">
        <v>655</v>
      </c>
      <c r="J2024" s="522" t="s">
        <v>1121</v>
      </c>
      <c r="K2024" s="534" t="s">
        <v>1806</v>
      </c>
      <c r="L2024" s="534" t="s">
        <v>657</v>
      </c>
      <c r="M2024" s="522" t="s">
        <v>1215</v>
      </c>
      <c r="N2024" s="549" t="s">
        <v>2590</v>
      </c>
      <c r="O2024" s="34"/>
    </row>
    <row r="2025" spans="1:15" s="38" customFormat="1" ht="140.25" customHeight="1" thickBot="1">
      <c r="A2025" s="313" t="s">
        <v>654</v>
      </c>
      <c r="B2025" s="162" t="s">
        <v>653</v>
      </c>
      <c r="C2025" s="163" t="s">
        <v>1033</v>
      </c>
      <c r="D2025" s="414" t="s">
        <v>73</v>
      </c>
      <c r="E2025" s="163" t="s">
        <v>312</v>
      </c>
      <c r="F2025" s="163" t="s">
        <v>797</v>
      </c>
      <c r="G2025" s="192" t="s">
        <v>1474</v>
      </c>
      <c r="H2025" s="219" t="s">
        <v>1714</v>
      </c>
      <c r="I2025" s="414" t="s">
        <v>655</v>
      </c>
      <c r="J2025" s="414" t="s">
        <v>656</v>
      </c>
      <c r="K2025" s="163" t="s">
        <v>1806</v>
      </c>
      <c r="L2025" s="163" t="s">
        <v>657</v>
      </c>
      <c r="M2025" s="414" t="s">
        <v>1215</v>
      </c>
      <c r="N2025" s="446" t="s">
        <v>2588</v>
      </c>
      <c r="O2025" s="34"/>
    </row>
    <row r="2026" spans="1:15" s="38" customFormat="1" ht="54" customHeight="1">
      <c r="A2026" s="721" t="s">
        <v>809</v>
      </c>
      <c r="B2026" s="723" t="s">
        <v>365</v>
      </c>
      <c r="C2026" s="650" t="s">
        <v>810</v>
      </c>
      <c r="D2026" s="661" t="s">
        <v>549</v>
      </c>
      <c r="E2026" s="650" t="s">
        <v>811</v>
      </c>
      <c r="F2026" s="519" t="s">
        <v>267</v>
      </c>
      <c r="G2026" s="519" t="s">
        <v>696</v>
      </c>
      <c r="H2026" s="519" t="s">
        <v>806</v>
      </c>
      <c r="I2026" s="661" t="s">
        <v>148</v>
      </c>
      <c r="J2026" s="661" t="s">
        <v>512</v>
      </c>
      <c r="K2026" s="650" t="s">
        <v>1806</v>
      </c>
      <c r="L2026" s="650" t="s">
        <v>1061</v>
      </c>
      <c r="M2026" s="661" t="s">
        <v>1058</v>
      </c>
      <c r="N2026" s="661" t="s">
        <v>616</v>
      </c>
      <c r="O2026" s="34"/>
    </row>
    <row r="2027" spans="1:15" s="38" customFormat="1" ht="51" customHeight="1" thickBot="1">
      <c r="A2027" s="722" t="str">
        <f>A2026</f>
        <v>T1000</v>
      </c>
      <c r="B2027" s="725" t="str">
        <f>B2026</f>
        <v>Private Duty Nursing</v>
      </c>
      <c r="C2027" s="654" t="str">
        <f>C2026</f>
        <v>Private duty/independent nursing service(s), licensed
Private duty nursing (Habilitation Supports Waiver)
T1000 – private duty/independent nursing service(s), licensed</v>
      </c>
      <c r="D2027" s="653" t="str">
        <f>D2026</f>
        <v>Up to 15 minutes
DT=96/day</v>
      </c>
      <c r="E2027" s="654" t="str">
        <f>E2026</f>
        <v>Licensed practical nurse
Registered nurse</v>
      </c>
      <c r="F2027" s="517" t="s">
        <v>730</v>
      </c>
      <c r="G2027" s="517" t="s">
        <v>699</v>
      </c>
      <c r="H2027" s="517" t="s">
        <v>806</v>
      </c>
      <c r="I2027" s="653" t="str">
        <f>I2026</f>
        <v>Line
Professional</v>
      </c>
      <c r="J2027" s="653" t="str">
        <f>J2026</f>
        <v>Habilitation Supports Waiver</v>
      </c>
      <c r="K2027" s="654" t="s">
        <v>1806</v>
      </c>
      <c r="L2027" s="654" t="s">
        <v>1061</v>
      </c>
      <c r="M2027" s="653" t="str">
        <f>M2026</f>
        <v>UN - Two patients served
UP - Three patients served
UQ - Four patients served
UR - Five patients served
US - Six or more patients served</v>
      </c>
      <c r="N2027" s="653" t="str">
        <f>N2026</f>
        <v>U7 - Self Determination</v>
      </c>
      <c r="O2027" s="34"/>
    </row>
    <row r="2028" spans="1:15" s="38" customFormat="1" ht="36" customHeight="1">
      <c r="A2028" s="721" t="s">
        <v>88</v>
      </c>
      <c r="B2028" s="723" t="s">
        <v>130</v>
      </c>
      <c r="C2028" s="650" t="s">
        <v>255</v>
      </c>
      <c r="D2028" s="661" t="s">
        <v>58</v>
      </c>
      <c r="E2028" s="686" t="s">
        <v>2284</v>
      </c>
      <c r="F2028" s="492" t="s">
        <v>2277</v>
      </c>
      <c r="G2028" s="478" t="s">
        <v>2280</v>
      </c>
      <c r="H2028" s="478" t="s">
        <v>1825</v>
      </c>
      <c r="I2028" s="661" t="s">
        <v>660</v>
      </c>
      <c r="J2028" s="661" t="s">
        <v>129</v>
      </c>
      <c r="K2028" s="650" t="s">
        <v>1806</v>
      </c>
      <c r="L2028" s="650" t="s">
        <v>268</v>
      </c>
      <c r="M2028" s="651" t="s">
        <v>2152</v>
      </c>
      <c r="N2028" s="661" t="s">
        <v>1474</v>
      </c>
      <c r="O2028" s="34"/>
    </row>
    <row r="2029" spans="1:15" s="38" customFormat="1" ht="51.75" customHeight="1">
      <c r="A2029" s="696" t="str">
        <f>A2028</f>
        <v>T1001</v>
      </c>
      <c r="B2029" s="724" t="str">
        <f t="shared" ref="B2029:E2029" si="1808">B2028</f>
        <v>Assessments
Health Psychiatric
Evaluation Psychological
testing Other assessments, tests</v>
      </c>
      <c r="C2029" s="637" t="str">
        <f t="shared" si="1808"/>
        <v>Nursing assessments</v>
      </c>
      <c r="D2029" s="652" t="str">
        <f t="shared" si="1808"/>
        <v>Encounter</v>
      </c>
      <c r="E2029" s="834" t="str">
        <f t="shared" si="1808"/>
        <v>Registered nurse, licensed physician's assistant,  nurse practitioner, clinical nurse specialist, dietician or licensed nutritionist (operating within 
scope of practice)</v>
      </c>
      <c r="F2029" s="544" t="s">
        <v>140</v>
      </c>
      <c r="G2029" s="515" t="s">
        <v>703</v>
      </c>
      <c r="H2029" s="515" t="s">
        <v>1825</v>
      </c>
      <c r="I2029" s="652" t="str">
        <f>I2028</f>
        <v>Line 
Professional</v>
      </c>
      <c r="J2029" s="652" t="str">
        <f t="shared" ref="J2029:N2029" si="1809">J2028</f>
        <v>State Plan, Healthy Michigan, EPSDT</v>
      </c>
      <c r="K2029" s="637" t="str">
        <f t="shared" si="1809"/>
        <v/>
      </c>
      <c r="L2029" s="637" t="str">
        <f t="shared" si="1809"/>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2029" s="655" t="str">
        <f t="shared" si="1809"/>
        <v>ST - Related to Trauma or Injury
WX - LOCUS Assessment</v>
      </c>
      <c r="N2029" s="652" t="str">
        <f t="shared" si="1809"/>
        <v xml:space="preserve"> </v>
      </c>
      <c r="O2029" s="34"/>
    </row>
    <row r="2030" spans="1:15" s="38" customFormat="1" ht="29.45" customHeight="1">
      <c r="A2030" s="696" t="str">
        <f>A2028</f>
        <v>T1001</v>
      </c>
      <c r="B2030" s="724" t="str">
        <f>B2028</f>
        <v>Assessments
Health Psychiatric
Evaluation Psychological
testing Other assessments, tests</v>
      </c>
      <c r="C2030" s="637" t="str">
        <f>C2028</f>
        <v>Nursing assessments</v>
      </c>
      <c r="D2030" s="652" t="str">
        <f>D2028</f>
        <v>Encounter</v>
      </c>
      <c r="E2030" s="637" t="str">
        <f>E2028</f>
        <v>Registered nurse, licensed physician's assistant,  nurse practitioner, clinical nurse specialist, dietician or licensed nutritionist (operating within 
scope of practice)</v>
      </c>
      <c r="F2030" s="544" t="s">
        <v>665</v>
      </c>
      <c r="G2030" s="515" t="s">
        <v>703</v>
      </c>
      <c r="H2030" s="515" t="s">
        <v>1825</v>
      </c>
      <c r="I2030" s="652" t="str">
        <f>I2028</f>
        <v>Line 
Professional</v>
      </c>
      <c r="J2030" s="652" t="str">
        <f>J2028</f>
        <v>State Plan, Healthy Michigan, EPSDT</v>
      </c>
      <c r="K2030" s="637" t="s">
        <v>1806</v>
      </c>
      <c r="L2030" s="637" t="s">
        <v>268</v>
      </c>
      <c r="M2030" s="652" t="str">
        <f>M2028</f>
        <v>ST - Related to Trauma or Injury
WX - LOCUS Assessment</v>
      </c>
      <c r="N2030" s="652" t="str">
        <f>N2028</f>
        <v xml:space="preserve"> </v>
      </c>
      <c r="O2030" s="34"/>
    </row>
    <row r="2031" spans="1:15" s="38" customFormat="1" ht="59.25" customHeight="1">
      <c r="A2031" s="696" t="str">
        <f t="shared" ref="A2031:A2032" si="1810">A2030</f>
        <v>T1001</v>
      </c>
      <c r="B2031" s="724" t="str">
        <f t="shared" ref="B2031:B2032" si="1811">B2030</f>
        <v>Assessments
Health Psychiatric
Evaluation Psychological
testing Other assessments, tests</v>
      </c>
      <c r="C2031" s="637" t="str">
        <f t="shared" ref="C2031:C2032" si="1812">C2030</f>
        <v>Nursing assessments</v>
      </c>
      <c r="D2031" s="652" t="str">
        <f t="shared" ref="D2031:D2032" si="1813">D2030</f>
        <v>Encounter</v>
      </c>
      <c r="E2031" s="637" t="str">
        <f t="shared" ref="E2031:E2032" si="1814">E2030</f>
        <v>Registered nurse, licensed physician's assistant,  nurse practitioner, clinical nurse specialist, dietician or licensed nutritionist (operating within 
scope of practice)</v>
      </c>
      <c r="F2031" s="544" t="s">
        <v>149</v>
      </c>
      <c r="G2031" s="515" t="s">
        <v>703</v>
      </c>
      <c r="H2031" s="515" t="s">
        <v>1825</v>
      </c>
      <c r="I2031" s="652" t="str">
        <f t="shared" ref="I2031:I2032" si="1815">I2030</f>
        <v>Line 
Professional</v>
      </c>
      <c r="J2031" s="652" t="str">
        <f t="shared" ref="J2031:J2032" si="1816">J2030</f>
        <v>State Plan, Healthy Michigan, EPSDT</v>
      </c>
      <c r="K2031" s="637" t="s">
        <v>1806</v>
      </c>
      <c r="L2031" s="637" t="s">
        <v>268</v>
      </c>
      <c r="M2031" s="652" t="str">
        <f t="shared" ref="M2031:M2032" si="1817">M2030</f>
        <v>ST - Related to Trauma or Injury
WX - LOCUS Assessment</v>
      </c>
      <c r="N2031" s="652" t="str">
        <f t="shared" ref="N2031:N2032" si="1818">N2030</f>
        <v xml:space="preserve"> </v>
      </c>
      <c r="O2031" s="34"/>
    </row>
    <row r="2032" spans="1:15" s="38" customFormat="1" ht="29.45" customHeight="1" thickBot="1">
      <c r="A2032" s="722" t="str">
        <f t="shared" si="1810"/>
        <v>T1001</v>
      </c>
      <c r="B2032" s="725" t="str">
        <f t="shared" si="1811"/>
        <v>Assessments
Health Psychiatric
Evaluation Psychological
testing Other assessments, tests</v>
      </c>
      <c r="C2032" s="654" t="str">
        <f t="shared" si="1812"/>
        <v>Nursing assessments</v>
      </c>
      <c r="D2032" s="653" t="str">
        <f t="shared" si="1813"/>
        <v>Encounter</v>
      </c>
      <c r="E2032" s="654" t="str">
        <f t="shared" si="1814"/>
        <v>Registered nurse, licensed physician's assistant,  nurse practitioner, clinical nurse specialist, dietician or licensed nutritionist (operating within 
scope of practice)</v>
      </c>
      <c r="F2032" s="608" t="s">
        <v>267</v>
      </c>
      <c r="G2032" s="517" t="s">
        <v>696</v>
      </c>
      <c r="H2032" s="517" t="s">
        <v>1825</v>
      </c>
      <c r="I2032" s="653" t="str">
        <f t="shared" si="1815"/>
        <v>Line 
Professional</v>
      </c>
      <c r="J2032" s="653" t="str">
        <f t="shared" si="1816"/>
        <v>State Plan, Healthy Michigan, EPSDT</v>
      </c>
      <c r="K2032" s="654" t="s">
        <v>1806</v>
      </c>
      <c r="L2032" s="654" t="s">
        <v>268</v>
      </c>
      <c r="M2032" s="653" t="str">
        <f t="shared" si="1817"/>
        <v>ST - Related to Trauma or Injury
WX - LOCUS Assessment</v>
      </c>
      <c r="N2032" s="653" t="str">
        <f t="shared" si="1818"/>
        <v xml:space="preserve"> </v>
      </c>
      <c r="O2032" s="34"/>
    </row>
    <row r="2033" spans="1:15" s="38" customFormat="1" ht="104.25" customHeight="1" thickBot="1">
      <c r="A2033" s="315" t="s">
        <v>89</v>
      </c>
      <c r="B2033" s="31" t="s">
        <v>313</v>
      </c>
      <c r="C2033" s="32" t="s">
        <v>495</v>
      </c>
      <c r="D2033" s="442" t="s">
        <v>1706</v>
      </c>
      <c r="E2033" s="345" t="s">
        <v>267</v>
      </c>
      <c r="F2033" s="32" t="s">
        <v>267</v>
      </c>
      <c r="G2033" s="32" t="s">
        <v>696</v>
      </c>
      <c r="H2033" s="32" t="s">
        <v>1825</v>
      </c>
      <c r="I2033" s="442" t="s">
        <v>148</v>
      </c>
      <c r="J2033" s="442" t="s">
        <v>129</v>
      </c>
      <c r="K2033" s="32" t="s">
        <v>1806</v>
      </c>
      <c r="L2033" s="32" t="s">
        <v>501</v>
      </c>
      <c r="M2033" s="409" t="s">
        <v>1215</v>
      </c>
      <c r="N2033" s="416" t="s">
        <v>2590</v>
      </c>
      <c r="O2033" s="34"/>
    </row>
    <row r="2034" spans="1:15" s="38" customFormat="1" ht="29.45" customHeight="1">
      <c r="A2034" s="721" t="s">
        <v>90</v>
      </c>
      <c r="B2034" s="723" t="s">
        <v>369</v>
      </c>
      <c r="C2034" s="650" t="s">
        <v>812</v>
      </c>
      <c r="D2034" s="661" t="s">
        <v>503</v>
      </c>
      <c r="E2034" s="650" t="s">
        <v>374</v>
      </c>
      <c r="F2034" s="519" t="s">
        <v>281</v>
      </c>
      <c r="G2034" s="519" t="s">
        <v>700</v>
      </c>
      <c r="H2034" s="519" t="s">
        <v>683</v>
      </c>
      <c r="I2034" s="661" t="s">
        <v>148</v>
      </c>
      <c r="J2034" s="661" t="s">
        <v>550</v>
      </c>
      <c r="K2034" s="650" t="s">
        <v>1805</v>
      </c>
      <c r="L2034" s="650" t="s">
        <v>1792</v>
      </c>
      <c r="M2034" s="661" t="s">
        <v>1058</v>
      </c>
      <c r="N2034" s="661" t="s">
        <v>616</v>
      </c>
      <c r="O2034" s="34"/>
    </row>
    <row r="2035" spans="1:15" s="38" customFormat="1" ht="50.25" customHeight="1">
      <c r="A2035" s="696" t="str">
        <f t="shared" ref="A2035:A2036" si="1819">A2034</f>
        <v>T1005</v>
      </c>
      <c r="B2035" s="724" t="str">
        <f t="shared" ref="B2035:B2036" si="1820">B2034</f>
        <v>Respite Care</v>
      </c>
      <c r="C2035" s="637" t="str">
        <f t="shared" ref="C2035:C2036" si="1821">C2034</f>
        <v>Respite care services, up to 15 minutes</v>
      </c>
      <c r="D2035" s="652" t="str">
        <f t="shared" ref="D2035:D2036" si="1822">D2034</f>
        <v>15 minutes
DT=96/day</v>
      </c>
      <c r="E2035" s="637" t="str">
        <f t="shared" ref="E2035:E2036" si="1823">E2034</f>
        <v xml:space="preserve">DSP
Children’s Waiver or SEDW: DSP must also have training in recipient rights
</v>
      </c>
      <c r="F2035" s="515" t="s">
        <v>267</v>
      </c>
      <c r="G2035" s="515" t="s">
        <v>696</v>
      </c>
      <c r="H2035" s="515" t="s">
        <v>683</v>
      </c>
      <c r="I2035" s="652" t="str">
        <f t="shared" ref="I2035:I2036" si="1824">I2034</f>
        <v>Line
Professional</v>
      </c>
      <c r="J2035" s="652" t="str">
        <f t="shared" ref="J2035:J2036" si="1825">J2034</f>
        <v>Healthy Michigan, Habilitation Supports Waiver, 1115/(i)SPA</v>
      </c>
      <c r="K2035" s="637" t="s">
        <v>1805</v>
      </c>
      <c r="L2035" s="637" t="s">
        <v>1792</v>
      </c>
      <c r="M2035" s="652" t="str">
        <f t="shared" ref="M2035:M2036" si="1826">M2034</f>
        <v>UN - Two patients served
UP - Three patients served
UQ - Four patients served
UR - Five patients served
US - Six or more patients served</v>
      </c>
      <c r="N2035" s="652" t="str">
        <f t="shared" ref="N2035:N2036" si="1827">N2034</f>
        <v>U7 - Self Determination</v>
      </c>
      <c r="O2035" s="34"/>
    </row>
    <row r="2036" spans="1:15" s="38" customFormat="1" ht="67.5" customHeight="1" thickBot="1">
      <c r="A2036" s="722" t="str">
        <f t="shared" si="1819"/>
        <v>T1005</v>
      </c>
      <c r="B2036" s="725" t="str">
        <f t="shared" si="1820"/>
        <v>Respite Care</v>
      </c>
      <c r="C2036" s="654" t="str">
        <f t="shared" si="1821"/>
        <v>Respite care services, up to 15 minutes</v>
      </c>
      <c r="D2036" s="653" t="str">
        <f t="shared" si="1822"/>
        <v>15 minutes
DT=96/day</v>
      </c>
      <c r="E2036" s="654" t="str">
        <f t="shared" si="1823"/>
        <v xml:space="preserve">DSP
Children’s Waiver or SEDW: DSP must also have training in recipient rights
</v>
      </c>
      <c r="F2036" s="517" t="s">
        <v>730</v>
      </c>
      <c r="G2036" s="517" t="s">
        <v>699</v>
      </c>
      <c r="H2036" s="517" t="s">
        <v>683</v>
      </c>
      <c r="I2036" s="653" t="str">
        <f t="shared" si="1824"/>
        <v>Line
Professional</v>
      </c>
      <c r="J2036" s="653" t="str">
        <f t="shared" si="1825"/>
        <v>Healthy Michigan, Habilitation Supports Waiver, 1115/(i)SPA</v>
      </c>
      <c r="K2036" s="654" t="s">
        <v>1805</v>
      </c>
      <c r="L2036" s="654" t="s">
        <v>1792</v>
      </c>
      <c r="M2036" s="653" t="str">
        <f t="shared" si="1826"/>
        <v>UN - Two patients served
UP - Three patients served
UQ - Four patients served
UR - Five patients served
US - Six or more patients served</v>
      </c>
      <c r="N2036" s="653" t="str">
        <f t="shared" si="1827"/>
        <v>U7 - Self Determination</v>
      </c>
      <c r="O2036" s="34"/>
    </row>
    <row r="2037" spans="1:15" s="38" customFormat="1" ht="29.45" customHeight="1">
      <c r="A2037" s="791" t="s">
        <v>90</v>
      </c>
      <c r="B2037" s="1174" t="s">
        <v>369</v>
      </c>
      <c r="C2037" s="1175" t="s">
        <v>91</v>
      </c>
      <c r="D2037" s="813" t="s">
        <v>2565</v>
      </c>
      <c r="E2037" s="1175" t="s">
        <v>281</v>
      </c>
      <c r="F2037" s="563" t="s">
        <v>281</v>
      </c>
      <c r="G2037" s="563" t="s">
        <v>700</v>
      </c>
      <c r="H2037" s="563" t="s">
        <v>683</v>
      </c>
      <c r="I2037" s="1193" t="s">
        <v>1474</v>
      </c>
      <c r="J2037" s="1177" t="s">
        <v>59</v>
      </c>
      <c r="K2037" s="1194" t="s">
        <v>1805</v>
      </c>
      <c r="L2037" s="1194" t="s">
        <v>1474</v>
      </c>
      <c r="M2037" s="718" t="s">
        <v>1058</v>
      </c>
      <c r="N2037" s="718" t="s">
        <v>616</v>
      </c>
      <c r="O2037" s="34"/>
    </row>
    <row r="2038" spans="1:15" s="38" customFormat="1" ht="29.45" customHeight="1">
      <c r="A2038" s="792" t="str">
        <f t="shared" ref="A2038:A2039" si="1828">A2037</f>
        <v>T1005</v>
      </c>
      <c r="B2038" s="1069" t="str">
        <f t="shared" ref="B2038:B2039" si="1829">B2037</f>
        <v>Respite Care</v>
      </c>
      <c r="C2038" s="1071" t="str">
        <f t="shared" ref="C2038:C2039" si="1830">C2037</f>
        <v>Respite Care Service</v>
      </c>
      <c r="D2038" s="1073" t="str">
        <f t="shared" ref="D2038:D2039" si="1831">D2037</f>
        <v>15 Minutes/SEDW: 1,248 Units per Month Child Waiver: 4,608 Units per Fiscal Year
 Holiday Rate</v>
      </c>
      <c r="E2038" s="1071" t="str">
        <f t="shared" ref="E2038:E2039" si="1832">E2037</f>
        <v>DSP</v>
      </c>
      <c r="F2038" s="565" t="s">
        <v>617</v>
      </c>
      <c r="G2038" s="565" t="s">
        <v>696</v>
      </c>
      <c r="H2038" s="565" t="s">
        <v>683</v>
      </c>
      <c r="I2038" s="1184" t="str">
        <f t="shared" ref="I2038:I2039" si="1833">I2037</f>
        <v xml:space="preserve"> </v>
      </c>
      <c r="J2038" s="1073" t="str">
        <f t="shared" ref="J2038:J2039" si="1834">J2037</f>
        <v>SEDW &amp; Child Waiver</v>
      </c>
      <c r="K2038" s="1071" t="s">
        <v>1805</v>
      </c>
      <c r="L2038" s="1071" t="s">
        <v>1474</v>
      </c>
      <c r="M2038" s="719" t="str">
        <f t="shared" ref="M2038:M2039" si="1835">M2037</f>
        <v>UN - Two patients served
UP - Three patients served
UQ - Four patients served
UR - Five patients served
US - Six or more patients served</v>
      </c>
      <c r="N2038" s="719" t="str">
        <f t="shared" ref="N2038:N2039" si="1836">N2037</f>
        <v>U7 - Self Determination</v>
      </c>
      <c r="O2038" s="34"/>
    </row>
    <row r="2039" spans="1:15" s="38" customFormat="1" ht="99.75" customHeight="1" thickBot="1">
      <c r="A2039" s="793" t="str">
        <f t="shared" si="1828"/>
        <v>T1005</v>
      </c>
      <c r="B2039" s="1070" t="str">
        <f t="shared" si="1829"/>
        <v>Respite Care</v>
      </c>
      <c r="C2039" s="1072" t="str">
        <f t="shared" si="1830"/>
        <v>Respite Care Service</v>
      </c>
      <c r="D2039" s="1074" t="str">
        <f t="shared" si="1831"/>
        <v>15 Minutes/SEDW: 1,248 Units per Month Child Waiver: 4,608 Units per Fiscal Year
 Holiday Rate</v>
      </c>
      <c r="E2039" s="1072" t="str">
        <f t="shared" si="1832"/>
        <v>DSP</v>
      </c>
      <c r="F2039" s="588" t="s">
        <v>730</v>
      </c>
      <c r="G2039" s="588" t="s">
        <v>699</v>
      </c>
      <c r="H2039" s="588" t="s">
        <v>683</v>
      </c>
      <c r="I2039" s="1185" t="str">
        <f t="shared" si="1833"/>
        <v xml:space="preserve"> </v>
      </c>
      <c r="J2039" s="1074" t="str">
        <f t="shared" si="1834"/>
        <v>SEDW &amp; Child Waiver</v>
      </c>
      <c r="K2039" s="1072" t="s">
        <v>1805</v>
      </c>
      <c r="L2039" s="1072" t="s">
        <v>1474</v>
      </c>
      <c r="M2039" s="720" t="str">
        <f t="shared" si="1835"/>
        <v>UN - Two patients served
UP - Three patients served
UQ - Four patients served
UR - Five patients served
US - Six or more patients served</v>
      </c>
      <c r="N2039" s="720" t="str">
        <f t="shared" si="1836"/>
        <v>U7 - Self Determination</v>
      </c>
      <c r="O2039" s="34"/>
    </row>
    <row r="2040" spans="1:15" s="38" customFormat="1" ht="60.75" customHeight="1">
      <c r="A2040" s="858" t="s">
        <v>1964</v>
      </c>
      <c r="B2040" s="919" t="s">
        <v>387</v>
      </c>
      <c r="C2040" s="674" t="s">
        <v>576</v>
      </c>
      <c r="D2040" s="860" t="s">
        <v>58</v>
      </c>
      <c r="E2040" s="674" t="s">
        <v>707</v>
      </c>
      <c r="F2040" s="538" t="s">
        <v>132</v>
      </c>
      <c r="G2040" s="538" t="s">
        <v>691</v>
      </c>
      <c r="H2040" s="523" t="s">
        <v>684</v>
      </c>
      <c r="I2040" s="828" t="s">
        <v>148</v>
      </c>
      <c r="J2040" s="778" t="s">
        <v>557</v>
      </c>
      <c r="K2040" s="1081" t="s">
        <v>1806</v>
      </c>
      <c r="L2040" s="1081" t="s">
        <v>1474</v>
      </c>
      <c r="M2040" s="1131" t="s">
        <v>1215</v>
      </c>
      <c r="N2040" s="688" t="s">
        <v>2588</v>
      </c>
      <c r="O2040" s="34"/>
    </row>
    <row r="2041" spans="1:15" s="151" customFormat="1" ht="31.35" customHeight="1">
      <c r="A2041" s="859" t="str">
        <f t="shared" ref="A2041:A2057" si="1837">A2040</f>
        <v>T1007</v>
      </c>
      <c r="B2041" s="920" t="str">
        <f t="shared" ref="B2041:B2057" si="1838">B2040</f>
        <v>Substance Abuse: Outpatient Care</v>
      </c>
      <c r="C2041" s="675" t="str">
        <f t="shared" ref="C2041:C2057" si="1839">C2040</f>
        <v>T1007: Treatment planning
Alcohol and/or substance abuse services, Treatment plan development and/or modification</v>
      </c>
      <c r="D2041" s="692" t="str">
        <f t="shared" ref="D2041:D2057" si="1840">D2040</f>
        <v>Encounter</v>
      </c>
      <c r="E2041" s="675" t="str">
        <f t="shared" ref="E2041:E2057" si="1841">E2040</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41" s="524" t="s">
        <v>577</v>
      </c>
      <c r="G2041" s="524" t="s">
        <v>692</v>
      </c>
      <c r="H2041" s="524" t="s">
        <v>684</v>
      </c>
      <c r="I2041" s="829" t="str">
        <f t="shared" ref="I2041:I2057" si="1842">I2040</f>
        <v>Line
Professional</v>
      </c>
      <c r="J2041" s="711" t="str">
        <f t="shared" ref="J2041:J2057" si="1843">J2040</f>
        <v>1115 Demonstration Waiver, Healthy Michigan, Block Grant, PA2</v>
      </c>
      <c r="K2041" s="673" t="s">
        <v>1806</v>
      </c>
      <c r="L2041" s="673" t="s">
        <v>1474</v>
      </c>
      <c r="M2041" s="1132" t="str">
        <f t="shared" ref="M2041:M2057" si="1844">M2040</f>
        <v>Y4 - SAMHSA approved EBP for Co-occurring disorders</v>
      </c>
      <c r="N2041" s="1132" t="str">
        <f t="shared" ref="N2041:N2057" si="1845">N2040</f>
        <v>SFY 22 - HF for SUD is removed
HD - Pregnant/Parenting Women's Program
HH - Integrated Mental Health and Substance Abuse</v>
      </c>
      <c r="O2041" s="34"/>
    </row>
    <row r="2042" spans="1:15" s="151" customFormat="1" ht="31.35" customHeight="1">
      <c r="A2042" s="859" t="str">
        <f t="shared" si="1837"/>
        <v>T1007</v>
      </c>
      <c r="B2042" s="920" t="str">
        <f t="shared" si="1838"/>
        <v>Substance Abuse: Outpatient Care</v>
      </c>
      <c r="C2042" s="675" t="str">
        <f t="shared" si="1839"/>
        <v>T1007: Treatment planning
Alcohol and/or substance abuse services, Treatment plan development and/or modification</v>
      </c>
      <c r="D2042" s="692" t="str">
        <f t="shared" si="1840"/>
        <v>Encounter</v>
      </c>
      <c r="E2042"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42" s="524" t="s">
        <v>134</v>
      </c>
      <c r="G2042" s="524" t="s">
        <v>698</v>
      </c>
      <c r="H2042" s="524" t="s">
        <v>684</v>
      </c>
      <c r="I2042" s="829" t="str">
        <f t="shared" si="1842"/>
        <v>Line
Professional</v>
      </c>
      <c r="J2042" s="711" t="str">
        <f t="shared" si="1843"/>
        <v>1115 Demonstration Waiver, Healthy Michigan, Block Grant, PA2</v>
      </c>
      <c r="K2042" s="673" t="s">
        <v>1806</v>
      </c>
      <c r="L2042" s="673" t="s">
        <v>1474</v>
      </c>
      <c r="M2042" s="1132" t="str">
        <f t="shared" si="1844"/>
        <v>Y4 - SAMHSA approved EBP for Co-occurring disorders</v>
      </c>
      <c r="N2042" s="1132" t="str">
        <f t="shared" si="1845"/>
        <v>SFY 22 - HF for SUD is removed
HD - Pregnant/Parenting Women's Program
HH - Integrated Mental Health and Substance Abuse</v>
      </c>
      <c r="O2042" s="34"/>
    </row>
    <row r="2043" spans="1:15" s="151" customFormat="1" ht="31.35" customHeight="1">
      <c r="A2043" s="859" t="str">
        <f t="shared" si="1837"/>
        <v>T1007</v>
      </c>
      <c r="B2043" s="920" t="str">
        <f t="shared" si="1838"/>
        <v>Substance Abuse: Outpatient Care</v>
      </c>
      <c r="C2043" s="675" t="str">
        <f t="shared" si="1839"/>
        <v>T1007: Treatment planning
Alcohol and/or substance abuse services, Treatment plan development and/or modification</v>
      </c>
      <c r="D2043" s="692" t="str">
        <f t="shared" si="1840"/>
        <v>Encounter</v>
      </c>
      <c r="E2043"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43" s="524" t="s">
        <v>585</v>
      </c>
      <c r="G2043" s="524" t="s">
        <v>700</v>
      </c>
      <c r="H2043" s="524" t="s">
        <v>684</v>
      </c>
      <c r="I2043" s="829" t="str">
        <f t="shared" si="1842"/>
        <v>Line
Professional</v>
      </c>
      <c r="J2043" s="711" t="str">
        <f t="shared" si="1843"/>
        <v>1115 Demonstration Waiver, Healthy Michigan, Block Grant, PA2</v>
      </c>
      <c r="K2043" s="673" t="s">
        <v>1806</v>
      </c>
      <c r="L2043" s="673" t="s">
        <v>1474</v>
      </c>
      <c r="M2043" s="1132" t="str">
        <f t="shared" si="1844"/>
        <v>Y4 - SAMHSA approved EBP for Co-occurring disorders</v>
      </c>
      <c r="N2043" s="1132" t="str">
        <f t="shared" si="1845"/>
        <v>SFY 22 - HF for SUD is removed
HD - Pregnant/Parenting Women's Program
HH - Integrated Mental Health and Substance Abuse</v>
      </c>
      <c r="O2043" s="34"/>
    </row>
    <row r="2044" spans="1:15" s="38" customFormat="1" ht="50.25" customHeight="1">
      <c r="A2044" s="859" t="str">
        <f t="shared" si="1837"/>
        <v>T1007</v>
      </c>
      <c r="B2044" s="920" t="str">
        <f t="shared" si="1838"/>
        <v>Substance Abuse: Outpatient Care</v>
      </c>
      <c r="C2044" s="675" t="str">
        <f t="shared" si="1839"/>
        <v>T1007: Treatment planning
Alcohol and/or substance abuse services, Treatment plan development and/or modification</v>
      </c>
      <c r="D2044" s="692" t="str">
        <f t="shared" si="1840"/>
        <v>Encounter</v>
      </c>
      <c r="E2044"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44" s="524" t="s">
        <v>731</v>
      </c>
      <c r="G2044" s="524" t="s">
        <v>700</v>
      </c>
      <c r="H2044" s="524" t="s">
        <v>684</v>
      </c>
      <c r="I2044" s="829" t="str">
        <f t="shared" si="1842"/>
        <v>Line
Professional</v>
      </c>
      <c r="J2044" s="711" t="str">
        <f t="shared" si="1843"/>
        <v>1115 Demonstration Waiver, Healthy Michigan, Block Grant, PA2</v>
      </c>
      <c r="K2044" s="673" t="s">
        <v>1806</v>
      </c>
      <c r="L2044" s="673" t="s">
        <v>1474</v>
      </c>
      <c r="M2044" s="1132" t="str">
        <f t="shared" si="1844"/>
        <v>Y4 - SAMHSA approved EBP for Co-occurring disorders</v>
      </c>
      <c r="N2044" s="1132" t="str">
        <f t="shared" si="1845"/>
        <v>SFY 22 - HF for SUD is removed
HD - Pregnant/Parenting Women's Program
HH - Integrated Mental Health and Substance Abuse</v>
      </c>
      <c r="O2044" s="34"/>
    </row>
    <row r="2045" spans="1:15" s="38" customFormat="1" ht="49.35" customHeight="1">
      <c r="A2045" s="859" t="str">
        <f t="shared" si="1837"/>
        <v>T1007</v>
      </c>
      <c r="B2045" s="920" t="str">
        <f t="shared" si="1838"/>
        <v>Substance Abuse: Outpatient Care</v>
      </c>
      <c r="C2045" s="675" t="str">
        <f t="shared" si="1839"/>
        <v>T1007: Treatment planning
Alcohol and/or substance abuse services, Treatment plan development and/or modification</v>
      </c>
      <c r="D2045" s="692" t="str">
        <f t="shared" si="1840"/>
        <v>Encounter</v>
      </c>
      <c r="E2045"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45" s="524" t="s">
        <v>720</v>
      </c>
      <c r="G2045" s="524" t="s">
        <v>693</v>
      </c>
      <c r="H2045" s="524" t="s">
        <v>684</v>
      </c>
      <c r="I2045" s="829" t="str">
        <f t="shared" si="1842"/>
        <v>Line
Professional</v>
      </c>
      <c r="J2045" s="711" t="str">
        <f t="shared" si="1843"/>
        <v>1115 Demonstration Waiver, Healthy Michigan, Block Grant, PA2</v>
      </c>
      <c r="K2045" s="673" t="s">
        <v>1806</v>
      </c>
      <c r="L2045" s="673" t="s">
        <v>1474</v>
      </c>
      <c r="M2045" s="1132" t="str">
        <f t="shared" si="1844"/>
        <v>Y4 - SAMHSA approved EBP for Co-occurring disorders</v>
      </c>
      <c r="N2045" s="1132" t="str">
        <f t="shared" si="1845"/>
        <v>SFY 22 - HF for SUD is removed
HD - Pregnant/Parenting Women's Program
HH - Integrated Mental Health and Substance Abuse</v>
      </c>
      <c r="O2045" s="34"/>
    </row>
    <row r="2046" spans="1:15" s="151" customFormat="1" ht="31.35" customHeight="1">
      <c r="A2046" s="859" t="str">
        <f t="shared" si="1837"/>
        <v>T1007</v>
      </c>
      <c r="B2046" s="920" t="str">
        <f t="shared" si="1838"/>
        <v>Substance Abuse: Outpatient Care</v>
      </c>
      <c r="C2046" s="675" t="str">
        <f t="shared" si="1839"/>
        <v>T1007: Treatment planning
Alcohol and/or substance abuse services, Treatment plan development and/or modification</v>
      </c>
      <c r="D2046" s="692" t="str">
        <f t="shared" si="1840"/>
        <v>Encounter</v>
      </c>
      <c r="E2046"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46" s="524" t="s">
        <v>587</v>
      </c>
      <c r="G2046" s="524" t="s">
        <v>693</v>
      </c>
      <c r="H2046" s="524" t="s">
        <v>684</v>
      </c>
      <c r="I2046" s="829" t="str">
        <f t="shared" si="1842"/>
        <v>Line
Professional</v>
      </c>
      <c r="J2046" s="711" t="str">
        <f t="shared" si="1843"/>
        <v>1115 Demonstration Waiver, Healthy Michigan, Block Grant, PA2</v>
      </c>
      <c r="K2046" s="673" t="s">
        <v>1806</v>
      </c>
      <c r="L2046" s="673" t="s">
        <v>1474</v>
      </c>
      <c r="M2046" s="1132" t="str">
        <f t="shared" si="1844"/>
        <v>Y4 - SAMHSA approved EBP for Co-occurring disorders</v>
      </c>
      <c r="N2046" s="1132" t="str">
        <f t="shared" si="1845"/>
        <v>SFY 22 - HF for SUD is removed
HD - Pregnant/Parenting Women's Program
HH - Integrated Mental Health and Substance Abuse</v>
      </c>
      <c r="O2046" s="34"/>
    </row>
    <row r="2047" spans="1:15" s="151" customFormat="1" ht="46.5" customHeight="1">
      <c r="A2047" s="859" t="str">
        <f t="shared" si="1837"/>
        <v>T1007</v>
      </c>
      <c r="B2047" s="920" t="str">
        <f t="shared" si="1838"/>
        <v>Substance Abuse: Outpatient Care</v>
      </c>
      <c r="C2047" s="675" t="str">
        <f t="shared" si="1839"/>
        <v>T1007: Treatment planning
Alcohol and/or substance abuse services, Treatment plan development and/or modification</v>
      </c>
      <c r="D2047" s="692" t="str">
        <f t="shared" si="1840"/>
        <v>Encounter</v>
      </c>
      <c r="E2047"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47" s="524" t="s">
        <v>732</v>
      </c>
      <c r="G2047" s="524" t="s">
        <v>694</v>
      </c>
      <c r="H2047" s="524" t="s">
        <v>684</v>
      </c>
      <c r="I2047" s="829" t="str">
        <f t="shared" si="1842"/>
        <v>Line
Professional</v>
      </c>
      <c r="J2047" s="711" t="str">
        <f t="shared" si="1843"/>
        <v>1115 Demonstration Waiver, Healthy Michigan, Block Grant, PA2</v>
      </c>
      <c r="K2047" s="673" t="s">
        <v>1806</v>
      </c>
      <c r="L2047" s="673" t="s">
        <v>1474</v>
      </c>
      <c r="M2047" s="1132" t="str">
        <f t="shared" si="1844"/>
        <v>Y4 - SAMHSA approved EBP for Co-occurring disorders</v>
      </c>
      <c r="N2047" s="1132" t="str">
        <f t="shared" si="1845"/>
        <v>SFY 22 - HF for SUD is removed
HD - Pregnant/Parenting Women's Program
HH - Integrated Mental Health and Substance Abuse</v>
      </c>
      <c r="O2047" s="34"/>
    </row>
    <row r="2048" spans="1:15" s="151" customFormat="1" ht="31.35" customHeight="1">
      <c r="A2048" s="859" t="str">
        <f t="shared" si="1837"/>
        <v>T1007</v>
      </c>
      <c r="B2048" s="920" t="str">
        <f t="shared" si="1838"/>
        <v>Substance Abuse: Outpatient Care</v>
      </c>
      <c r="C2048" s="675" t="str">
        <f t="shared" si="1839"/>
        <v>T1007: Treatment planning
Alcohol and/or substance abuse services, Treatment plan development and/or modification</v>
      </c>
      <c r="D2048" s="692" t="str">
        <f t="shared" si="1840"/>
        <v>Encounter</v>
      </c>
      <c r="E2048"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48" s="524" t="s">
        <v>143</v>
      </c>
      <c r="G2048" s="524" t="s">
        <v>694</v>
      </c>
      <c r="H2048" s="524" t="s">
        <v>684</v>
      </c>
      <c r="I2048" s="829" t="str">
        <f t="shared" si="1842"/>
        <v>Line
Professional</v>
      </c>
      <c r="J2048" s="711" t="str">
        <f t="shared" si="1843"/>
        <v>1115 Demonstration Waiver, Healthy Michigan, Block Grant, PA2</v>
      </c>
      <c r="K2048" s="673" t="s">
        <v>1806</v>
      </c>
      <c r="L2048" s="673" t="s">
        <v>1474</v>
      </c>
      <c r="M2048" s="1132" t="str">
        <f t="shared" si="1844"/>
        <v>Y4 - SAMHSA approved EBP for Co-occurring disorders</v>
      </c>
      <c r="N2048" s="1132" t="str">
        <f t="shared" si="1845"/>
        <v>SFY 22 - HF for SUD is removed
HD - Pregnant/Parenting Women's Program
HH - Integrated Mental Health and Substance Abuse</v>
      </c>
      <c r="O2048" s="34"/>
    </row>
    <row r="2049" spans="1:15" s="151" customFormat="1" ht="31.35" customHeight="1">
      <c r="A2049" s="859" t="str">
        <f t="shared" si="1837"/>
        <v>T1007</v>
      </c>
      <c r="B2049" s="920" t="str">
        <f t="shared" si="1838"/>
        <v>Substance Abuse: Outpatient Care</v>
      </c>
      <c r="C2049" s="675" t="str">
        <f t="shared" si="1839"/>
        <v>T1007: Treatment planning
Alcohol and/or substance abuse services, Treatment plan development and/or modification</v>
      </c>
      <c r="D2049" s="692" t="str">
        <f t="shared" si="1840"/>
        <v>Encounter</v>
      </c>
      <c r="E2049"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49" s="524" t="s">
        <v>144</v>
      </c>
      <c r="G2049" s="524" t="s">
        <v>694</v>
      </c>
      <c r="H2049" s="524" t="s">
        <v>684</v>
      </c>
      <c r="I2049" s="829" t="str">
        <f t="shared" si="1842"/>
        <v>Line
Professional</v>
      </c>
      <c r="J2049" s="711" t="str">
        <f t="shared" si="1843"/>
        <v>1115 Demonstration Waiver, Healthy Michigan, Block Grant, PA2</v>
      </c>
      <c r="K2049" s="673" t="s">
        <v>1806</v>
      </c>
      <c r="L2049" s="673" t="s">
        <v>1474</v>
      </c>
      <c r="M2049" s="1132" t="str">
        <f t="shared" si="1844"/>
        <v>Y4 - SAMHSA approved EBP for Co-occurring disorders</v>
      </c>
      <c r="N2049" s="1132" t="str">
        <f t="shared" si="1845"/>
        <v>SFY 22 - HF for SUD is removed
HD - Pregnant/Parenting Women's Program
HH - Integrated Mental Health and Substance Abuse</v>
      </c>
      <c r="O2049" s="34"/>
    </row>
    <row r="2050" spans="1:15" s="151" customFormat="1" ht="96" customHeight="1">
      <c r="A2050" s="859" t="str">
        <f t="shared" si="1837"/>
        <v>T1007</v>
      </c>
      <c r="B2050" s="920" t="str">
        <f t="shared" si="1838"/>
        <v>Substance Abuse: Outpatient Care</v>
      </c>
      <c r="C2050" s="675" t="str">
        <f t="shared" si="1839"/>
        <v>T1007: Treatment planning
Alcohol and/or substance abuse services, Treatment plan development and/or modification</v>
      </c>
      <c r="D2050" s="692" t="str">
        <f t="shared" si="1840"/>
        <v>Encounter</v>
      </c>
      <c r="E2050"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50" s="524" t="s">
        <v>141</v>
      </c>
      <c r="G2050" s="524" t="s">
        <v>694</v>
      </c>
      <c r="H2050" s="524" t="s">
        <v>684</v>
      </c>
      <c r="I2050" s="829" t="str">
        <f t="shared" si="1842"/>
        <v>Line
Professional</v>
      </c>
      <c r="J2050" s="711" t="str">
        <f t="shared" si="1843"/>
        <v>1115 Demonstration Waiver, Healthy Michigan, Block Grant, PA2</v>
      </c>
      <c r="K2050" s="673" t="s">
        <v>1806</v>
      </c>
      <c r="L2050" s="673" t="s">
        <v>1474</v>
      </c>
      <c r="M2050" s="1132" t="str">
        <f t="shared" si="1844"/>
        <v>Y4 - SAMHSA approved EBP for Co-occurring disorders</v>
      </c>
      <c r="N2050" s="1132" t="str">
        <f t="shared" si="1845"/>
        <v>SFY 22 - HF for SUD is removed
HD - Pregnant/Parenting Women's Program
HH - Integrated Mental Health and Substance Abuse</v>
      </c>
      <c r="O2050" s="34"/>
    </row>
    <row r="2051" spans="1:15" s="151" customFormat="1" ht="31.35" customHeight="1">
      <c r="A2051" s="859" t="str">
        <f t="shared" si="1837"/>
        <v>T1007</v>
      </c>
      <c r="B2051" s="920" t="str">
        <f t="shared" si="1838"/>
        <v>Substance Abuse: Outpatient Care</v>
      </c>
      <c r="C2051" s="675" t="str">
        <f t="shared" si="1839"/>
        <v>T1007: Treatment planning
Alcohol and/or substance abuse services, Treatment plan development and/or modification</v>
      </c>
      <c r="D2051" s="692" t="str">
        <f t="shared" si="1840"/>
        <v>Encounter</v>
      </c>
      <c r="E2051"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51" s="524" t="s">
        <v>597</v>
      </c>
      <c r="G2051" s="524" t="s">
        <v>694</v>
      </c>
      <c r="H2051" s="524" t="s">
        <v>684</v>
      </c>
      <c r="I2051" s="829" t="str">
        <f t="shared" si="1842"/>
        <v>Line
Professional</v>
      </c>
      <c r="J2051" s="711" t="str">
        <f t="shared" si="1843"/>
        <v>1115 Demonstration Waiver, Healthy Michigan, Block Grant, PA2</v>
      </c>
      <c r="K2051" s="673" t="s">
        <v>1806</v>
      </c>
      <c r="L2051" s="673" t="s">
        <v>1474</v>
      </c>
      <c r="M2051" s="1132" t="str">
        <f t="shared" si="1844"/>
        <v>Y4 - SAMHSA approved EBP for Co-occurring disorders</v>
      </c>
      <c r="N2051" s="1132" t="str">
        <f t="shared" si="1845"/>
        <v>SFY 22 - HF for SUD is removed
HD - Pregnant/Parenting Women's Program
HH - Integrated Mental Health and Substance Abuse</v>
      </c>
    </row>
    <row r="2052" spans="1:15" s="151" customFormat="1" ht="31.35" customHeight="1">
      <c r="A2052" s="859" t="str">
        <f t="shared" si="1837"/>
        <v>T1007</v>
      </c>
      <c r="B2052" s="920" t="str">
        <f t="shared" si="1838"/>
        <v>Substance Abuse: Outpatient Care</v>
      </c>
      <c r="C2052" s="675" t="str">
        <f t="shared" si="1839"/>
        <v>T1007: Treatment planning
Alcohol and/or substance abuse services, Treatment plan development and/or modification</v>
      </c>
      <c r="D2052" s="692" t="str">
        <f t="shared" si="1840"/>
        <v>Encounter</v>
      </c>
      <c r="E2052"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52" s="524" t="s">
        <v>134</v>
      </c>
      <c r="G2052" s="524" t="s">
        <v>695</v>
      </c>
      <c r="H2052" s="524" t="s">
        <v>684</v>
      </c>
      <c r="I2052" s="829" t="str">
        <f t="shared" si="1842"/>
        <v>Line
Professional</v>
      </c>
      <c r="J2052" s="711" t="str">
        <f t="shared" si="1843"/>
        <v>1115 Demonstration Waiver, Healthy Michigan, Block Grant, PA2</v>
      </c>
      <c r="K2052" s="673" t="s">
        <v>1806</v>
      </c>
      <c r="L2052" s="673" t="s">
        <v>1474</v>
      </c>
      <c r="M2052" s="1132" t="str">
        <f t="shared" si="1844"/>
        <v>Y4 - SAMHSA approved EBP for Co-occurring disorders</v>
      </c>
      <c r="N2052" s="1132" t="str">
        <f t="shared" si="1845"/>
        <v>SFY 22 - HF for SUD is removed
HD - Pregnant/Parenting Women's Program
HH - Integrated Mental Health and Substance Abuse</v>
      </c>
    </row>
    <row r="2053" spans="1:15" s="151" customFormat="1" ht="31.35" customHeight="1">
      <c r="A2053" s="859" t="str">
        <f t="shared" si="1837"/>
        <v>T1007</v>
      </c>
      <c r="B2053" s="920" t="str">
        <f t="shared" si="1838"/>
        <v>Substance Abuse: Outpatient Care</v>
      </c>
      <c r="C2053" s="675" t="str">
        <f t="shared" si="1839"/>
        <v>T1007: Treatment planning
Alcohol and/or substance abuse services, Treatment plan development and/or modification</v>
      </c>
      <c r="D2053" s="692" t="str">
        <f t="shared" si="1840"/>
        <v>Encounter</v>
      </c>
      <c r="E2053"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53" s="524" t="s">
        <v>138</v>
      </c>
      <c r="G2053" s="524" t="s">
        <v>703</v>
      </c>
      <c r="H2053" s="524" t="s">
        <v>684</v>
      </c>
      <c r="I2053" s="829" t="str">
        <f t="shared" si="1842"/>
        <v>Line
Professional</v>
      </c>
      <c r="J2053" s="711" t="str">
        <f t="shared" si="1843"/>
        <v>1115 Demonstration Waiver, Healthy Michigan, Block Grant, PA2</v>
      </c>
      <c r="K2053" s="673" t="s">
        <v>1806</v>
      </c>
      <c r="L2053" s="673" t="s">
        <v>1474</v>
      </c>
      <c r="M2053" s="1132" t="str">
        <f t="shared" si="1844"/>
        <v>Y4 - SAMHSA approved EBP for Co-occurring disorders</v>
      </c>
      <c r="N2053" s="1132" t="str">
        <f t="shared" si="1845"/>
        <v>SFY 22 - HF for SUD is removed
HD - Pregnant/Parenting Women's Program
HH - Integrated Mental Health and Substance Abuse</v>
      </c>
    </row>
    <row r="2054" spans="1:15" ht="25.35" customHeight="1">
      <c r="A2054" s="859" t="str">
        <f t="shared" si="1837"/>
        <v>T1007</v>
      </c>
      <c r="B2054" s="920" t="str">
        <f t="shared" si="1838"/>
        <v>Substance Abuse: Outpatient Care</v>
      </c>
      <c r="C2054" s="675" t="str">
        <f t="shared" si="1839"/>
        <v>T1007: Treatment planning
Alcohol and/or substance abuse services, Treatment plan development and/or modification</v>
      </c>
      <c r="D2054" s="692" t="str">
        <f t="shared" si="1840"/>
        <v>Encounter</v>
      </c>
      <c r="E2054"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54" s="524" t="s">
        <v>149</v>
      </c>
      <c r="G2054" s="524" t="s">
        <v>703</v>
      </c>
      <c r="H2054" s="524" t="s">
        <v>684</v>
      </c>
      <c r="I2054" s="829" t="str">
        <f t="shared" si="1842"/>
        <v>Line
Professional</v>
      </c>
      <c r="J2054" s="711" t="str">
        <f t="shared" si="1843"/>
        <v>1115 Demonstration Waiver, Healthy Michigan, Block Grant, PA2</v>
      </c>
      <c r="K2054" s="673" t="s">
        <v>1806</v>
      </c>
      <c r="L2054" s="673" t="s">
        <v>1474</v>
      </c>
      <c r="M2054" s="1132" t="str">
        <f t="shared" si="1844"/>
        <v>Y4 - SAMHSA approved EBP for Co-occurring disorders</v>
      </c>
      <c r="N2054" s="1132" t="str">
        <f t="shared" si="1845"/>
        <v>SFY 22 - HF for SUD is removed
HD - Pregnant/Parenting Women's Program
HH - Integrated Mental Health and Substance Abuse</v>
      </c>
    </row>
    <row r="2055" spans="1:15" ht="25.35" customHeight="1">
      <c r="A2055" s="859" t="str">
        <f t="shared" si="1837"/>
        <v>T1007</v>
      </c>
      <c r="B2055" s="920" t="str">
        <f t="shared" si="1838"/>
        <v>Substance Abuse: Outpatient Care</v>
      </c>
      <c r="C2055" s="675" t="str">
        <f t="shared" si="1839"/>
        <v>T1007: Treatment planning
Alcohol and/or substance abuse services, Treatment plan development and/or modification</v>
      </c>
      <c r="D2055" s="692" t="str">
        <f t="shared" si="1840"/>
        <v>Encounter</v>
      </c>
      <c r="E2055"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55" s="524" t="s">
        <v>140</v>
      </c>
      <c r="G2055" s="524" t="s">
        <v>703</v>
      </c>
      <c r="H2055" s="524" t="s">
        <v>684</v>
      </c>
      <c r="I2055" s="829" t="str">
        <f t="shared" si="1842"/>
        <v>Line
Professional</v>
      </c>
      <c r="J2055" s="711" t="str">
        <f t="shared" si="1843"/>
        <v>1115 Demonstration Waiver, Healthy Michigan, Block Grant, PA2</v>
      </c>
      <c r="K2055" s="673" t="s">
        <v>1806</v>
      </c>
      <c r="L2055" s="673" t="s">
        <v>1474</v>
      </c>
      <c r="M2055" s="1132" t="str">
        <f t="shared" si="1844"/>
        <v>Y4 - SAMHSA approved EBP for Co-occurring disorders</v>
      </c>
      <c r="N2055" s="1132" t="str">
        <f t="shared" si="1845"/>
        <v>SFY 22 - HF for SUD is removed
HD - Pregnant/Parenting Women's Program
HH - Integrated Mental Health and Substance Abuse</v>
      </c>
    </row>
    <row r="2056" spans="1:15" ht="25.35" customHeight="1">
      <c r="A2056" s="859" t="str">
        <f t="shared" si="1837"/>
        <v>T1007</v>
      </c>
      <c r="B2056" s="920" t="str">
        <f t="shared" si="1838"/>
        <v>Substance Abuse: Outpatient Care</v>
      </c>
      <c r="C2056" s="675" t="str">
        <f t="shared" si="1839"/>
        <v>T1007: Treatment planning
Alcohol and/or substance abuse services, Treatment plan development and/or modification</v>
      </c>
      <c r="D2056" s="692" t="str">
        <f t="shared" si="1840"/>
        <v>Encounter</v>
      </c>
      <c r="E2056" s="675"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56" s="524" t="s">
        <v>617</v>
      </c>
      <c r="G2056" s="524" t="s">
        <v>696</v>
      </c>
      <c r="H2056" s="524" t="s">
        <v>684</v>
      </c>
      <c r="I2056" s="829" t="str">
        <f t="shared" si="1842"/>
        <v>Line
Professional</v>
      </c>
      <c r="J2056" s="711" t="str">
        <f t="shared" si="1843"/>
        <v>1115 Demonstration Waiver, Healthy Michigan, Block Grant, PA2</v>
      </c>
      <c r="K2056" s="673" t="s">
        <v>1806</v>
      </c>
      <c r="L2056" s="673" t="s">
        <v>1474</v>
      </c>
      <c r="M2056" s="1132" t="str">
        <f t="shared" si="1844"/>
        <v>Y4 - SAMHSA approved EBP for Co-occurring disorders</v>
      </c>
      <c r="N2056" s="1132" t="str">
        <f t="shared" si="1845"/>
        <v>SFY 22 - HF for SUD is removed
HD - Pregnant/Parenting Women's Program
HH - Integrated Mental Health and Substance Abuse</v>
      </c>
    </row>
    <row r="2057" spans="1:15" ht="25.35" customHeight="1" thickBot="1">
      <c r="A2057" s="922" t="str">
        <f t="shared" si="1837"/>
        <v>T1007</v>
      </c>
      <c r="B2057" s="921" t="str">
        <f t="shared" si="1838"/>
        <v>Substance Abuse: Outpatient Care</v>
      </c>
      <c r="C2057" s="676" t="str">
        <f t="shared" si="1839"/>
        <v>T1007: Treatment planning
Alcohol and/or substance abuse services, Treatment plan development and/or modification</v>
      </c>
      <c r="D2057" s="693" t="str">
        <f t="shared" si="1840"/>
        <v>Encounter</v>
      </c>
      <c r="E2057" s="676" t="str">
        <f t="shared" si="1841"/>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57" s="525" t="s">
        <v>730</v>
      </c>
      <c r="G2057" s="525" t="s">
        <v>699</v>
      </c>
      <c r="H2057" s="244" t="s">
        <v>684</v>
      </c>
      <c r="I2057" s="830" t="str">
        <f t="shared" si="1842"/>
        <v>Line
Professional</v>
      </c>
      <c r="J2057" s="994" t="str">
        <f t="shared" si="1843"/>
        <v>1115 Demonstration Waiver, Healthy Michigan, Block Grant, PA2</v>
      </c>
      <c r="K2057" s="677" t="s">
        <v>1806</v>
      </c>
      <c r="L2057" s="677" t="s">
        <v>1474</v>
      </c>
      <c r="M2057" s="1195" t="str">
        <f t="shared" si="1844"/>
        <v>Y4 - SAMHSA approved EBP for Co-occurring disorders</v>
      </c>
      <c r="N2057" s="1195" t="str">
        <f t="shared" si="1845"/>
        <v>SFY 22 - HF for SUD is removed
HD - Pregnant/Parenting Women's Program
HH - Integrated Mental Health and Substance Abuse</v>
      </c>
    </row>
    <row r="2058" spans="1:15" ht="88.5" customHeight="1" thickBot="1">
      <c r="A2058" s="601" t="s">
        <v>1123</v>
      </c>
      <c r="B2058" s="587" t="s">
        <v>1122</v>
      </c>
      <c r="C2058" s="528" t="s">
        <v>1124</v>
      </c>
      <c r="D2058" s="532" t="s">
        <v>58</v>
      </c>
      <c r="E2058" s="226" t="s">
        <v>1821</v>
      </c>
      <c r="F2058" s="289" t="s">
        <v>1961</v>
      </c>
      <c r="G2058" s="528" t="s">
        <v>700</v>
      </c>
      <c r="H2058" s="528" t="s">
        <v>625</v>
      </c>
      <c r="I2058" s="532" t="s">
        <v>148</v>
      </c>
      <c r="J2058" s="532" t="s">
        <v>1067</v>
      </c>
      <c r="K2058" s="193" t="s">
        <v>1806</v>
      </c>
      <c r="L2058" s="570" t="s">
        <v>2523</v>
      </c>
      <c r="M2058" s="405" t="s">
        <v>1474</v>
      </c>
      <c r="N2058" s="405" t="s">
        <v>705</v>
      </c>
    </row>
    <row r="2059" spans="1:15" ht="25.35" customHeight="1">
      <c r="A2059" s="789" t="s">
        <v>394</v>
      </c>
      <c r="B2059" s="1020" t="s">
        <v>387</v>
      </c>
      <c r="C2059" s="687" t="s">
        <v>2249</v>
      </c>
      <c r="D2059" s="688" t="s">
        <v>58</v>
      </c>
      <c r="E2059" s="687" t="s">
        <v>2524</v>
      </c>
      <c r="F2059" s="523" t="s">
        <v>132</v>
      </c>
      <c r="G2059" s="523" t="s">
        <v>691</v>
      </c>
      <c r="H2059" s="523" t="s">
        <v>1825</v>
      </c>
      <c r="I2059" s="688" t="s">
        <v>148</v>
      </c>
      <c r="J2059" s="688" t="s">
        <v>565</v>
      </c>
      <c r="K2059" s="1020" t="s">
        <v>1806</v>
      </c>
      <c r="L2059" s="804" t="s">
        <v>1474</v>
      </c>
      <c r="M2059" s="688" t="s">
        <v>1808</v>
      </c>
      <c r="N2059" s="688" t="s">
        <v>2588</v>
      </c>
    </row>
    <row r="2060" spans="1:15" ht="25.35" customHeight="1">
      <c r="A2060" s="790" t="str">
        <f t="shared" ref="A2060:A2072" si="1846">A2059</f>
        <v>T1012</v>
      </c>
      <c r="B2060" s="1021" t="str">
        <f t="shared" ref="B2060:B2072" si="1847">B2059</f>
        <v>Substance Abuse: Outpatient Care</v>
      </c>
      <c r="C2060" s="1023" t="str">
        <f t="shared" ref="C2060:C2072" si="1848">C2059</f>
        <v xml:space="preserve">Recovery Supports </v>
      </c>
      <c r="D2060" s="689" t="str">
        <f t="shared" ref="D2060:D2072" si="1849">D2059</f>
        <v>Encounter</v>
      </c>
      <c r="E2060" s="1023" t="str">
        <f t="shared" ref="E2060:E2072" si="1850">E2059</f>
        <v xml:space="preserve">
Recovery support services can be delivered by appropriately trained/supervised staff who are not certified peers </v>
      </c>
      <c r="F2060" s="538" t="s">
        <v>577</v>
      </c>
      <c r="G2060" s="538" t="s">
        <v>692</v>
      </c>
      <c r="H2060" s="538" t="s">
        <v>1825</v>
      </c>
      <c r="I2060" s="689" t="str">
        <f t="shared" ref="I2060:I2072" si="1851">I2059</f>
        <v>Line
Professional</v>
      </c>
      <c r="J2060" s="689" t="str">
        <f t="shared" ref="J2060:J2072" si="1852">J2059</f>
        <v>1115 Demonstration Waiver, Healthy Michigan under SUD Benefit, Block Grant, PA2</v>
      </c>
      <c r="K2060" s="1021" t="s">
        <v>1806</v>
      </c>
      <c r="L2060" s="805" t="s">
        <v>1474</v>
      </c>
      <c r="M2060" s="689" t="str">
        <f t="shared" ref="M2060:M2072" si="1853">M2059</f>
        <v>UN - Two patients served
UP - Three patients served
UQ - Four patients served
UR - Five patients served
US - Six or more patients served
Y4 - SAMHSA approved EBP for Co-occurring disorders</v>
      </c>
      <c r="N2060" s="1132" t="str">
        <f t="shared" ref="N2060:N2072" si="1854">N2059</f>
        <v>SFY 22 - HF for SUD is removed
HD - Pregnant/Parenting Women's Program
HH - Integrated Mental Health and Substance Abuse</v>
      </c>
    </row>
    <row r="2061" spans="1:15" ht="25.35" customHeight="1">
      <c r="A2061" s="790" t="str">
        <f t="shared" si="1846"/>
        <v>T1012</v>
      </c>
      <c r="B2061" s="1021" t="str">
        <f t="shared" si="1847"/>
        <v>Substance Abuse: Outpatient Care</v>
      </c>
      <c r="C2061" s="1023" t="str">
        <f t="shared" si="1848"/>
        <v xml:space="preserve">Recovery Supports </v>
      </c>
      <c r="D2061" s="689" t="str">
        <f t="shared" si="1849"/>
        <v>Encounter</v>
      </c>
      <c r="E2061" s="1023" t="str">
        <f t="shared" si="1850"/>
        <v xml:space="preserve">
Recovery support services can be delivered by appropriately trained/supervised staff who are not certified peers </v>
      </c>
      <c r="F2061" s="538" t="s">
        <v>134</v>
      </c>
      <c r="G2061" s="538" t="s">
        <v>698</v>
      </c>
      <c r="H2061" s="538" t="s">
        <v>625</v>
      </c>
      <c r="I2061" s="689" t="str">
        <f t="shared" si="1851"/>
        <v>Line
Professional</v>
      </c>
      <c r="J2061" s="689" t="str">
        <f t="shared" si="1852"/>
        <v>1115 Demonstration Waiver, Healthy Michigan under SUD Benefit, Block Grant, PA2</v>
      </c>
      <c r="K2061" s="1021" t="s">
        <v>1806</v>
      </c>
      <c r="L2061" s="805" t="s">
        <v>1474</v>
      </c>
      <c r="M2061" s="689" t="str">
        <f t="shared" si="1853"/>
        <v>UN - Two patients served
UP - Three patients served
UQ - Four patients served
UR - Five patients served
US - Six or more patients served
Y4 - SAMHSA approved EBP for Co-occurring disorders</v>
      </c>
      <c r="N2061" s="1132" t="str">
        <f t="shared" si="1854"/>
        <v>SFY 22 - HF for SUD is removed
HD - Pregnant/Parenting Women's Program
HH - Integrated Mental Health and Substance Abuse</v>
      </c>
    </row>
    <row r="2062" spans="1:15" ht="25.35" customHeight="1">
      <c r="A2062" s="790" t="str">
        <f t="shared" si="1846"/>
        <v>T1012</v>
      </c>
      <c r="B2062" s="1021" t="str">
        <f t="shared" si="1847"/>
        <v>Substance Abuse: Outpatient Care</v>
      </c>
      <c r="C2062" s="1023" t="str">
        <f t="shared" si="1848"/>
        <v xml:space="preserve">Recovery Supports </v>
      </c>
      <c r="D2062" s="689" t="str">
        <f t="shared" si="1849"/>
        <v>Encounter</v>
      </c>
      <c r="E2062" s="1023" t="str">
        <f t="shared" si="1850"/>
        <v xml:space="preserve">
Recovery support services can be delivered by appropriately trained/supervised staff who are not certified peers </v>
      </c>
      <c r="F2062" s="524" t="s">
        <v>585</v>
      </c>
      <c r="G2062" s="524" t="s">
        <v>700</v>
      </c>
      <c r="H2062" s="538" t="s">
        <v>625</v>
      </c>
      <c r="I2062" s="689" t="str">
        <f t="shared" si="1851"/>
        <v>Line
Professional</v>
      </c>
      <c r="J2062" s="689" t="str">
        <f t="shared" si="1852"/>
        <v>1115 Demonstration Waiver, Healthy Michigan under SUD Benefit, Block Grant, PA2</v>
      </c>
      <c r="K2062" s="1021" t="s">
        <v>1806</v>
      </c>
      <c r="L2062" s="805" t="s">
        <v>1474</v>
      </c>
      <c r="M2062" s="689" t="str">
        <f t="shared" si="1853"/>
        <v>UN - Two patients served
UP - Three patients served
UQ - Four patients served
UR - Five patients served
US - Six or more patients served
Y4 - SAMHSA approved EBP for Co-occurring disorders</v>
      </c>
      <c r="N2062" s="1132" t="str">
        <f t="shared" si="1854"/>
        <v>SFY 22 - HF for SUD is removed
HD - Pregnant/Parenting Women's Program
HH - Integrated Mental Health and Substance Abuse</v>
      </c>
    </row>
    <row r="2063" spans="1:15" ht="25.35" customHeight="1">
      <c r="A2063" s="790" t="str">
        <f t="shared" si="1846"/>
        <v>T1012</v>
      </c>
      <c r="B2063" s="1021" t="str">
        <f t="shared" si="1847"/>
        <v>Substance Abuse: Outpatient Care</v>
      </c>
      <c r="C2063" s="1023" t="str">
        <f t="shared" si="1848"/>
        <v xml:space="preserve">Recovery Supports </v>
      </c>
      <c r="D2063" s="689" t="str">
        <f t="shared" si="1849"/>
        <v>Encounter</v>
      </c>
      <c r="E2063" s="1023" t="str">
        <f t="shared" si="1850"/>
        <v xml:space="preserve">
Recovery support services can be delivered by appropriately trained/supervised staff who are not certified peers </v>
      </c>
      <c r="F2063" s="524" t="s">
        <v>731</v>
      </c>
      <c r="G2063" s="524" t="s">
        <v>700</v>
      </c>
      <c r="H2063" s="538" t="s">
        <v>625</v>
      </c>
      <c r="I2063" s="689" t="str">
        <f t="shared" si="1851"/>
        <v>Line
Professional</v>
      </c>
      <c r="J2063" s="689" t="str">
        <f t="shared" si="1852"/>
        <v>1115 Demonstration Waiver, Healthy Michigan under SUD Benefit, Block Grant, PA2</v>
      </c>
      <c r="K2063" s="1021" t="s">
        <v>1806</v>
      </c>
      <c r="L2063" s="805" t="s">
        <v>1474</v>
      </c>
      <c r="M2063" s="689" t="str">
        <f t="shared" si="1853"/>
        <v>UN - Two patients served
UP - Three patients served
UQ - Four patients served
UR - Five patients served
US - Six or more patients served
Y4 - SAMHSA approved EBP for Co-occurring disorders</v>
      </c>
      <c r="N2063" s="1132" t="str">
        <f t="shared" si="1854"/>
        <v>SFY 22 - HF for SUD is removed
HD - Pregnant/Parenting Women's Program
HH - Integrated Mental Health and Substance Abuse</v>
      </c>
    </row>
    <row r="2064" spans="1:15" ht="25.35" customHeight="1">
      <c r="A2064" s="790" t="str">
        <f t="shared" si="1846"/>
        <v>T1012</v>
      </c>
      <c r="B2064" s="1021" t="str">
        <f t="shared" si="1847"/>
        <v>Substance Abuse: Outpatient Care</v>
      </c>
      <c r="C2064" s="1023" t="str">
        <f t="shared" si="1848"/>
        <v xml:space="preserve">Recovery Supports </v>
      </c>
      <c r="D2064" s="689" t="str">
        <f t="shared" si="1849"/>
        <v>Encounter</v>
      </c>
      <c r="E2064" s="1023" t="str">
        <f t="shared" si="1850"/>
        <v xml:space="preserve">
Recovery support services can be delivered by appropriately trained/supervised staff who are not certified peers </v>
      </c>
      <c r="F2064" s="538" t="s">
        <v>1938</v>
      </c>
      <c r="G2064" s="538" t="s">
        <v>700</v>
      </c>
      <c r="H2064" s="538" t="s">
        <v>625</v>
      </c>
      <c r="I2064" s="689" t="str">
        <f t="shared" si="1851"/>
        <v>Line
Professional</v>
      </c>
      <c r="J2064" s="689" t="str">
        <f t="shared" si="1852"/>
        <v>1115 Demonstration Waiver, Healthy Michigan under SUD Benefit, Block Grant, PA2</v>
      </c>
      <c r="K2064" s="1021" t="s">
        <v>1806</v>
      </c>
      <c r="L2064" s="805" t="s">
        <v>1474</v>
      </c>
      <c r="M2064" s="689" t="str">
        <f t="shared" si="1853"/>
        <v>UN - Two patients served
UP - Three patients served
UQ - Four patients served
UR - Five patients served
US - Six or more patients served
Y4 - SAMHSA approved EBP for Co-occurring disorders</v>
      </c>
      <c r="N2064" s="1132" t="str">
        <f t="shared" si="1854"/>
        <v>SFY 22 - HF for SUD is removed
HD - Pregnant/Parenting Women's Program
HH - Integrated Mental Health and Substance Abuse</v>
      </c>
    </row>
    <row r="2065" spans="1:14" ht="25.35" customHeight="1">
      <c r="A2065" s="790" t="str">
        <f>A2063</f>
        <v>T1012</v>
      </c>
      <c r="B2065" s="1021" t="str">
        <f>B2063</f>
        <v>Substance Abuse: Outpatient Care</v>
      </c>
      <c r="C2065" s="1023" t="str">
        <f>C2063</f>
        <v xml:space="preserve">Recovery Supports </v>
      </c>
      <c r="D2065" s="689" t="str">
        <f>D2063</f>
        <v>Encounter</v>
      </c>
      <c r="E2065" s="1023" t="str">
        <f>E2063</f>
        <v xml:space="preserve">
Recovery support services can be delivered by appropriately trained/supervised staff who are not certified peers </v>
      </c>
      <c r="F2065" s="538" t="s">
        <v>720</v>
      </c>
      <c r="G2065" s="538" t="s">
        <v>693</v>
      </c>
      <c r="H2065" s="538" t="s">
        <v>625</v>
      </c>
      <c r="I2065" s="689" t="str">
        <f>I2063</f>
        <v>Line
Professional</v>
      </c>
      <c r="J2065" s="689" t="str">
        <f>J2063</f>
        <v>1115 Demonstration Waiver, Healthy Michigan under SUD Benefit, Block Grant, PA2</v>
      </c>
      <c r="K2065" s="1021" t="s">
        <v>1806</v>
      </c>
      <c r="L2065" s="805" t="s">
        <v>1474</v>
      </c>
      <c r="M2065" s="689" t="str">
        <f>M2063</f>
        <v>UN - Two patients served
UP - Three patients served
UQ - Four patients served
UR - Five patients served
US - Six or more patients served
Y4 - SAMHSA approved EBP for Co-occurring disorders</v>
      </c>
      <c r="N2065" s="1132" t="str">
        <f>N2063</f>
        <v>SFY 22 - HF for SUD is removed
HD - Pregnant/Parenting Women's Program
HH - Integrated Mental Health and Substance Abuse</v>
      </c>
    </row>
    <row r="2066" spans="1:14" ht="25.35" customHeight="1">
      <c r="A2066" s="790" t="str">
        <f t="shared" si="1846"/>
        <v>T1012</v>
      </c>
      <c r="B2066" s="1021" t="str">
        <f t="shared" si="1847"/>
        <v>Substance Abuse: Outpatient Care</v>
      </c>
      <c r="C2066" s="1023" t="str">
        <f t="shared" si="1848"/>
        <v xml:space="preserve">Recovery Supports </v>
      </c>
      <c r="D2066" s="689" t="str">
        <f t="shared" si="1849"/>
        <v>Encounter</v>
      </c>
      <c r="E2066" s="1023" t="str">
        <f t="shared" si="1850"/>
        <v xml:space="preserve">
Recovery support services can be delivered by appropriately trained/supervised staff who are not certified peers </v>
      </c>
      <c r="F2066" s="538" t="s">
        <v>141</v>
      </c>
      <c r="G2066" s="538" t="s">
        <v>694</v>
      </c>
      <c r="H2066" s="538" t="s">
        <v>625</v>
      </c>
      <c r="I2066" s="689" t="str">
        <f t="shared" si="1851"/>
        <v>Line
Professional</v>
      </c>
      <c r="J2066" s="689" t="str">
        <f t="shared" si="1852"/>
        <v>1115 Demonstration Waiver, Healthy Michigan under SUD Benefit, Block Grant, PA2</v>
      </c>
      <c r="K2066" s="1021" t="s">
        <v>1806</v>
      </c>
      <c r="L2066" s="805" t="s">
        <v>1474</v>
      </c>
      <c r="M2066" s="689" t="str">
        <f t="shared" si="1853"/>
        <v>UN - Two patients served
UP - Three patients served
UQ - Four patients served
UR - Five patients served
US - Six or more patients served
Y4 - SAMHSA approved EBP for Co-occurring disorders</v>
      </c>
      <c r="N2066" s="1132" t="str">
        <f t="shared" si="1854"/>
        <v>SFY 22 - HF for SUD is removed
HD - Pregnant/Parenting Women's Program
HH - Integrated Mental Health and Substance Abuse</v>
      </c>
    </row>
    <row r="2067" spans="1:14" ht="25.35" customHeight="1">
      <c r="A2067" s="790" t="str">
        <f t="shared" si="1846"/>
        <v>T1012</v>
      </c>
      <c r="B2067" s="1021" t="str">
        <f t="shared" si="1847"/>
        <v>Substance Abuse: Outpatient Care</v>
      </c>
      <c r="C2067" s="1023" t="str">
        <f t="shared" si="1848"/>
        <v xml:space="preserve">Recovery Supports </v>
      </c>
      <c r="D2067" s="689" t="str">
        <f t="shared" si="1849"/>
        <v>Encounter</v>
      </c>
      <c r="E2067" s="1023" t="str">
        <f t="shared" si="1850"/>
        <v xml:space="preserve">
Recovery support services can be delivered by appropriately trained/supervised staff who are not certified peers </v>
      </c>
      <c r="F2067" s="538" t="s">
        <v>134</v>
      </c>
      <c r="G2067" s="538" t="s">
        <v>695</v>
      </c>
      <c r="H2067" s="524" t="s">
        <v>625</v>
      </c>
      <c r="I2067" s="689" t="str">
        <f t="shared" si="1851"/>
        <v>Line
Professional</v>
      </c>
      <c r="J2067" s="689" t="str">
        <f t="shared" si="1852"/>
        <v>1115 Demonstration Waiver, Healthy Michigan under SUD Benefit, Block Grant, PA2</v>
      </c>
      <c r="K2067" s="1021" t="s">
        <v>1806</v>
      </c>
      <c r="L2067" s="805" t="s">
        <v>1474</v>
      </c>
      <c r="M2067" s="689" t="str">
        <f t="shared" si="1853"/>
        <v>UN - Two patients served
UP - Three patients served
UQ - Four patients served
UR - Five patients served
US - Six or more patients served
Y4 - SAMHSA approved EBP for Co-occurring disorders</v>
      </c>
      <c r="N2067" s="1132" t="str">
        <f t="shared" si="1854"/>
        <v>SFY 22 - HF for SUD is removed
HD - Pregnant/Parenting Women's Program
HH - Integrated Mental Health and Substance Abuse</v>
      </c>
    </row>
    <row r="2068" spans="1:14" ht="25.35" customHeight="1">
      <c r="A2068" s="790" t="str">
        <f t="shared" si="1846"/>
        <v>T1012</v>
      </c>
      <c r="B2068" s="1021" t="str">
        <f t="shared" si="1847"/>
        <v>Substance Abuse: Outpatient Care</v>
      </c>
      <c r="C2068" s="1023" t="str">
        <f t="shared" si="1848"/>
        <v xml:space="preserve">Recovery Supports </v>
      </c>
      <c r="D2068" s="689" t="str">
        <f t="shared" si="1849"/>
        <v>Encounter</v>
      </c>
      <c r="E2068" s="1023" t="str">
        <f t="shared" si="1850"/>
        <v xml:space="preserve">
Recovery support services can be delivered by appropriately trained/supervised staff who are not certified peers </v>
      </c>
      <c r="F2068" s="538" t="s">
        <v>140</v>
      </c>
      <c r="G2068" s="538" t="s">
        <v>703</v>
      </c>
      <c r="H2068" s="524" t="s">
        <v>1825</v>
      </c>
      <c r="I2068" s="689" t="str">
        <f t="shared" si="1851"/>
        <v>Line
Professional</v>
      </c>
      <c r="J2068" s="689" t="str">
        <f t="shared" si="1852"/>
        <v>1115 Demonstration Waiver, Healthy Michigan under SUD Benefit, Block Grant, PA2</v>
      </c>
      <c r="K2068" s="1021" t="s">
        <v>1806</v>
      </c>
      <c r="L2068" s="805" t="s">
        <v>1474</v>
      </c>
      <c r="M2068" s="689" t="str">
        <f t="shared" si="1853"/>
        <v>UN - Two patients served
UP - Three patients served
UQ - Four patients served
UR - Five patients served
US - Six or more patients served
Y4 - SAMHSA approved EBP for Co-occurring disorders</v>
      </c>
      <c r="N2068" s="1132" t="str">
        <f t="shared" si="1854"/>
        <v>SFY 22 - HF for SUD is removed
HD - Pregnant/Parenting Women's Program
HH - Integrated Mental Health and Substance Abuse</v>
      </c>
    </row>
    <row r="2069" spans="1:14" ht="25.35" customHeight="1">
      <c r="A2069" s="790" t="str">
        <f t="shared" si="1846"/>
        <v>T1012</v>
      </c>
      <c r="B2069" s="1021" t="str">
        <f t="shared" si="1847"/>
        <v>Substance Abuse: Outpatient Care</v>
      </c>
      <c r="C2069" s="1023" t="str">
        <f t="shared" si="1848"/>
        <v xml:space="preserve">Recovery Supports </v>
      </c>
      <c r="D2069" s="689" t="str">
        <f t="shared" si="1849"/>
        <v>Encounter</v>
      </c>
      <c r="E2069" s="1023" t="str">
        <f t="shared" si="1850"/>
        <v xml:space="preserve">
Recovery support services can be delivered by appropriately trained/supervised staff who are not certified peers </v>
      </c>
      <c r="F2069" s="538" t="s">
        <v>665</v>
      </c>
      <c r="G2069" s="538" t="s">
        <v>703</v>
      </c>
      <c r="H2069" s="524" t="s">
        <v>1825</v>
      </c>
      <c r="I2069" s="689" t="str">
        <f t="shared" si="1851"/>
        <v>Line
Professional</v>
      </c>
      <c r="J2069" s="689" t="str">
        <f t="shared" si="1852"/>
        <v>1115 Demonstration Waiver, Healthy Michigan under SUD Benefit, Block Grant, PA2</v>
      </c>
      <c r="K2069" s="1021" t="s">
        <v>1806</v>
      </c>
      <c r="L2069" s="805" t="s">
        <v>1474</v>
      </c>
      <c r="M2069" s="689" t="str">
        <f t="shared" si="1853"/>
        <v>UN - Two patients served
UP - Three patients served
UQ - Four patients served
UR - Five patients served
US - Six or more patients served
Y4 - SAMHSA approved EBP for Co-occurring disorders</v>
      </c>
      <c r="N2069" s="1132" t="str">
        <f t="shared" si="1854"/>
        <v>SFY 22 - HF for SUD is removed
HD - Pregnant/Parenting Women's Program
HH - Integrated Mental Health and Substance Abuse</v>
      </c>
    </row>
    <row r="2070" spans="1:14" ht="25.35" customHeight="1">
      <c r="A2070" s="790" t="str">
        <f t="shared" si="1846"/>
        <v>T1012</v>
      </c>
      <c r="B2070" s="1021" t="str">
        <f t="shared" si="1847"/>
        <v>Substance Abuse: Outpatient Care</v>
      </c>
      <c r="C2070" s="1023" t="str">
        <f t="shared" si="1848"/>
        <v xml:space="preserve">Recovery Supports </v>
      </c>
      <c r="D2070" s="689" t="str">
        <f t="shared" si="1849"/>
        <v>Encounter</v>
      </c>
      <c r="E2070" s="1023" t="str">
        <f t="shared" si="1850"/>
        <v xml:space="preserve">
Recovery support services can be delivered by appropriately trained/supervised staff who are not certified peers </v>
      </c>
      <c r="F2070" s="538" t="s">
        <v>149</v>
      </c>
      <c r="G2070" s="538" t="s">
        <v>703</v>
      </c>
      <c r="H2070" s="524" t="s">
        <v>1825</v>
      </c>
      <c r="I2070" s="689" t="str">
        <f t="shared" si="1851"/>
        <v>Line
Professional</v>
      </c>
      <c r="J2070" s="689" t="str">
        <f t="shared" si="1852"/>
        <v>1115 Demonstration Waiver, Healthy Michigan under SUD Benefit, Block Grant, PA2</v>
      </c>
      <c r="K2070" s="1021" t="s">
        <v>1806</v>
      </c>
      <c r="L2070" s="805" t="s">
        <v>1474</v>
      </c>
      <c r="M2070" s="689" t="str">
        <f t="shared" si="1853"/>
        <v>UN - Two patients served
UP - Three patients served
UQ - Four patients served
UR - Five patients served
US - Six or more patients served
Y4 - SAMHSA approved EBP for Co-occurring disorders</v>
      </c>
      <c r="N2070" s="1132" t="str">
        <f t="shared" si="1854"/>
        <v>SFY 22 - HF for SUD is removed
HD - Pregnant/Parenting Women's Program
HH - Integrated Mental Health and Substance Abuse</v>
      </c>
    </row>
    <row r="2071" spans="1:14" ht="25.35" customHeight="1">
      <c r="A2071" s="790" t="str">
        <f t="shared" si="1846"/>
        <v>T1012</v>
      </c>
      <c r="B2071" s="1021" t="str">
        <f t="shared" si="1847"/>
        <v>Substance Abuse: Outpatient Care</v>
      </c>
      <c r="C2071" s="1023" t="str">
        <f t="shared" si="1848"/>
        <v xml:space="preserve">Recovery Supports </v>
      </c>
      <c r="D2071" s="689" t="str">
        <f t="shared" si="1849"/>
        <v>Encounter</v>
      </c>
      <c r="E2071" s="1023" t="str">
        <f t="shared" si="1850"/>
        <v xml:space="preserve">
Recovery support services can be delivered by appropriately trained/supervised staff who are not certified peers </v>
      </c>
      <c r="F2071" s="538" t="s">
        <v>617</v>
      </c>
      <c r="G2071" s="538" t="s">
        <v>696</v>
      </c>
      <c r="H2071" s="524" t="s">
        <v>1825</v>
      </c>
      <c r="I2071" s="689" t="str">
        <f t="shared" si="1851"/>
        <v>Line
Professional</v>
      </c>
      <c r="J2071" s="689" t="str">
        <f t="shared" si="1852"/>
        <v>1115 Demonstration Waiver, Healthy Michigan under SUD Benefit, Block Grant, PA2</v>
      </c>
      <c r="K2071" s="1021" t="s">
        <v>1806</v>
      </c>
      <c r="L2071" s="805" t="s">
        <v>1474</v>
      </c>
      <c r="M2071" s="689" t="str">
        <f t="shared" si="1853"/>
        <v>UN - Two patients served
UP - Three patients served
UQ - Four patients served
UR - Five patients served
US - Six or more patients served
Y4 - SAMHSA approved EBP for Co-occurring disorders</v>
      </c>
      <c r="N2071" s="1132" t="str">
        <f t="shared" si="1854"/>
        <v>SFY 22 - HF for SUD is removed
HD - Pregnant/Parenting Women's Program
HH - Integrated Mental Health and Substance Abuse</v>
      </c>
    </row>
    <row r="2072" spans="1:14" ht="25.35" customHeight="1" thickBot="1">
      <c r="A2072" s="992" t="str">
        <f t="shared" si="1846"/>
        <v>T1012</v>
      </c>
      <c r="B2072" s="1022" t="str">
        <f t="shared" si="1847"/>
        <v>Substance Abuse: Outpatient Care</v>
      </c>
      <c r="C2072" s="1024" t="str">
        <f t="shared" si="1848"/>
        <v xml:space="preserve">Recovery Supports </v>
      </c>
      <c r="D2072" s="714" t="str">
        <f t="shared" si="1849"/>
        <v>Encounter</v>
      </c>
      <c r="E2072" s="1024" t="str">
        <f t="shared" si="1850"/>
        <v xml:space="preserve">
Recovery support services can be delivered by appropriately trained/supervised staff who are not certified peers </v>
      </c>
      <c r="F2072" s="528" t="s">
        <v>730</v>
      </c>
      <c r="G2072" s="528" t="s">
        <v>699</v>
      </c>
      <c r="H2072" s="525" t="s">
        <v>1825</v>
      </c>
      <c r="I2072" s="714" t="str">
        <f t="shared" si="1851"/>
        <v>Line
Professional</v>
      </c>
      <c r="J2072" s="714" t="str">
        <f t="shared" si="1852"/>
        <v>1115 Demonstration Waiver, Healthy Michigan under SUD Benefit, Block Grant, PA2</v>
      </c>
      <c r="K2072" s="1022" t="s">
        <v>1806</v>
      </c>
      <c r="L2072" s="993" t="s">
        <v>1474</v>
      </c>
      <c r="M2072" s="714" t="str">
        <f t="shared" si="1853"/>
        <v>UN - Two patients served
UP - Three patients served
UQ - Four patients served
UR - Five patients served
US - Six or more patients served
Y4 - SAMHSA approved EBP for Co-occurring disorders</v>
      </c>
      <c r="N2072" s="1195" t="str">
        <f t="shared" si="1854"/>
        <v>SFY 22 - HF for SUD is removed
HD - Pregnant/Parenting Women's Program
HH - Integrated Mental Health and Substance Abuse</v>
      </c>
    </row>
    <row r="2073" spans="1:14" ht="25.35" customHeight="1">
      <c r="A2073" s="721" t="s">
        <v>303</v>
      </c>
      <c r="B2073" s="723" t="s">
        <v>298</v>
      </c>
      <c r="C2073" s="650" t="s">
        <v>813</v>
      </c>
      <c r="D2073" s="661" t="s">
        <v>58</v>
      </c>
      <c r="E2073" s="650" t="s">
        <v>301</v>
      </c>
      <c r="F2073" s="519" t="s">
        <v>145</v>
      </c>
      <c r="G2073" s="519" t="s">
        <v>701</v>
      </c>
      <c r="H2073" s="519" t="s">
        <v>1825</v>
      </c>
      <c r="I2073" s="661" t="s">
        <v>148</v>
      </c>
      <c r="J2073" s="661" t="s">
        <v>473</v>
      </c>
      <c r="K2073" s="650" t="s">
        <v>1806</v>
      </c>
      <c r="L2073" s="650" t="s">
        <v>471</v>
      </c>
      <c r="M2073" s="661" t="s">
        <v>1215</v>
      </c>
      <c r="N2073" s="651" t="s">
        <v>2594</v>
      </c>
    </row>
    <row r="2074" spans="1:14" ht="25.35" customHeight="1">
      <c r="A2074" s="696" t="str">
        <f t="shared" ref="A2074:A2093" si="1855">A2073</f>
        <v>T1015</v>
      </c>
      <c r="B2074" s="724" t="str">
        <f t="shared" ref="B2074:B2093" si="1856">B2073</f>
        <v>Family Training</v>
      </c>
      <c r="C2074" s="637" t="str">
        <f t="shared" ref="C2074:C2093" si="1857">C2073</f>
        <v>Family Psycho-education: joining
Note: Please use these codes only when implementing this Evidence Based Practice</v>
      </c>
      <c r="D2074" s="652" t="str">
        <f t="shared" ref="D2074:D2093" si="1858">D2073</f>
        <v>Encounter</v>
      </c>
      <c r="E2074" s="637" t="str">
        <f t="shared" ref="E2074:E2093" si="1859">E2073</f>
        <v>Mental Health Professional or Qualified Mental Health Professional trained in the Michigan Family Psychoeducation curriculum and supervised by a Mental Health Professional.</v>
      </c>
      <c r="F2074" s="551" t="s">
        <v>577</v>
      </c>
      <c r="G2074" s="551" t="s">
        <v>692</v>
      </c>
      <c r="H2074" s="551" t="s">
        <v>1825</v>
      </c>
      <c r="I2074" s="652" t="str">
        <f t="shared" ref="I2074:I2093" si="1860">I2073</f>
        <v>Line
Professional</v>
      </c>
      <c r="J2074" s="652" t="str">
        <f t="shared" ref="J2074:J2093" si="1861">J2073</f>
        <v>Healthy Michigan, 1115/(i)SPA</v>
      </c>
      <c r="K2074" s="637" t="s">
        <v>1806</v>
      </c>
      <c r="L2074" s="637" t="s">
        <v>471</v>
      </c>
      <c r="M2074" s="652" t="str">
        <f t="shared" ref="M2074:M2093" si="1862">M2073</f>
        <v>Y4 - SAMHSA approved EBP for Co-occurring disorders</v>
      </c>
      <c r="N2074" s="652" t="str">
        <f t="shared" ref="N2074:N2093" si="1863">N2073</f>
        <v xml:space="preserve">HH - Integrated Mental Health and Substance Abuse
HS -  Family/couple without client present
</v>
      </c>
    </row>
    <row r="2075" spans="1:14" ht="25.35" customHeight="1">
      <c r="A2075" s="696" t="str">
        <f t="shared" si="1855"/>
        <v>T1015</v>
      </c>
      <c r="B2075" s="724" t="str">
        <f t="shared" si="1856"/>
        <v>Family Training</v>
      </c>
      <c r="C2075" s="637" t="str">
        <f t="shared" si="1857"/>
        <v>Family Psycho-education: joining
Note: Please use these codes only when implementing this Evidence Based Practice</v>
      </c>
      <c r="D2075" s="652" t="str">
        <f t="shared" si="1858"/>
        <v>Encounter</v>
      </c>
      <c r="E2075" s="637" t="str">
        <f t="shared" si="1859"/>
        <v>Mental Health Professional or Qualified Mental Health Professional trained in the Michigan Family Psychoeducation curriculum and supervised by a Mental Health Professional.</v>
      </c>
      <c r="F2075" s="551" t="s">
        <v>134</v>
      </c>
      <c r="G2075" s="551" t="s">
        <v>698</v>
      </c>
      <c r="H2075" s="551" t="s">
        <v>625</v>
      </c>
      <c r="I2075" s="652" t="str">
        <f t="shared" si="1860"/>
        <v>Line
Professional</v>
      </c>
      <c r="J2075" s="652" t="str">
        <f t="shared" si="1861"/>
        <v>Healthy Michigan, 1115/(i)SPA</v>
      </c>
      <c r="K2075" s="637" t="s">
        <v>1806</v>
      </c>
      <c r="L2075" s="637" t="s">
        <v>471</v>
      </c>
      <c r="M2075" s="652" t="str">
        <f t="shared" si="1862"/>
        <v>Y4 - SAMHSA approved EBP for Co-occurring disorders</v>
      </c>
      <c r="N2075" s="652" t="str">
        <f t="shared" si="1863"/>
        <v xml:space="preserve">HH - Integrated Mental Health and Substance Abuse
HS -  Family/couple without client present
</v>
      </c>
    </row>
    <row r="2076" spans="1:14" ht="25.35" customHeight="1">
      <c r="A2076" s="696" t="str">
        <f t="shared" si="1855"/>
        <v>T1015</v>
      </c>
      <c r="B2076" s="724" t="str">
        <f t="shared" si="1856"/>
        <v>Family Training</v>
      </c>
      <c r="C2076" s="637" t="str">
        <f t="shared" si="1857"/>
        <v>Family Psycho-education: joining
Note: Please use these codes only when implementing this Evidence Based Practice</v>
      </c>
      <c r="D2076" s="652" t="str">
        <f t="shared" si="1858"/>
        <v>Encounter</v>
      </c>
      <c r="E2076" s="637" t="str">
        <f t="shared" si="1859"/>
        <v>Mental Health Professional or Qualified Mental Health Professional trained in the Michigan Family Psychoeducation curriculum and supervised by a Mental Health Professional.</v>
      </c>
      <c r="F2076" s="551" t="s">
        <v>588</v>
      </c>
      <c r="G2076" s="551" t="s">
        <v>693</v>
      </c>
      <c r="H2076" s="551" t="s">
        <v>625</v>
      </c>
      <c r="I2076" s="652" t="str">
        <f t="shared" si="1860"/>
        <v>Line
Professional</v>
      </c>
      <c r="J2076" s="652" t="str">
        <f t="shared" si="1861"/>
        <v>Healthy Michigan, 1115/(i)SPA</v>
      </c>
      <c r="K2076" s="637" t="s">
        <v>1806</v>
      </c>
      <c r="L2076" s="637" t="s">
        <v>471</v>
      </c>
      <c r="M2076" s="652" t="str">
        <f t="shared" si="1862"/>
        <v>Y4 - SAMHSA approved EBP for Co-occurring disorders</v>
      </c>
      <c r="N2076" s="652" t="str">
        <f t="shared" si="1863"/>
        <v xml:space="preserve">HH - Integrated Mental Health and Substance Abuse
HS -  Family/couple without client present
</v>
      </c>
    </row>
    <row r="2077" spans="1:14" ht="25.35" customHeight="1">
      <c r="A2077" s="696" t="str">
        <f t="shared" si="1855"/>
        <v>T1015</v>
      </c>
      <c r="B2077" s="724" t="str">
        <f t="shared" si="1856"/>
        <v>Family Training</v>
      </c>
      <c r="C2077" s="637" t="str">
        <f t="shared" si="1857"/>
        <v>Family Psycho-education: joining
Note: Please use these codes only when implementing this Evidence Based Practice</v>
      </c>
      <c r="D2077" s="652" t="str">
        <f t="shared" si="1858"/>
        <v>Encounter</v>
      </c>
      <c r="E2077" s="637" t="str">
        <f t="shared" si="1859"/>
        <v>Mental Health Professional or Qualified Mental Health Professional trained in the Michigan Family Psychoeducation curriculum and supervised by a Mental Health Professional.</v>
      </c>
      <c r="F2077" s="551" t="s">
        <v>586</v>
      </c>
      <c r="G2077" s="551" t="s">
        <v>693</v>
      </c>
      <c r="H2077" s="551" t="s">
        <v>625</v>
      </c>
      <c r="I2077" s="652" t="str">
        <f t="shared" si="1860"/>
        <v>Line
Professional</v>
      </c>
      <c r="J2077" s="652" t="str">
        <f t="shared" si="1861"/>
        <v>Healthy Michigan, 1115/(i)SPA</v>
      </c>
      <c r="K2077" s="637" t="s">
        <v>1806</v>
      </c>
      <c r="L2077" s="637" t="s">
        <v>471</v>
      </c>
      <c r="M2077" s="652" t="str">
        <f t="shared" si="1862"/>
        <v>Y4 - SAMHSA approved EBP for Co-occurring disorders</v>
      </c>
      <c r="N2077" s="652" t="str">
        <f t="shared" si="1863"/>
        <v xml:space="preserve">HH - Integrated Mental Health and Substance Abuse
HS -  Family/couple without client present
</v>
      </c>
    </row>
    <row r="2078" spans="1:14" ht="25.35" customHeight="1">
      <c r="A2078" s="696" t="str">
        <f t="shared" si="1855"/>
        <v>T1015</v>
      </c>
      <c r="B2078" s="724" t="str">
        <f t="shared" si="1856"/>
        <v>Family Training</v>
      </c>
      <c r="C2078" s="637" t="str">
        <f t="shared" si="1857"/>
        <v>Family Psycho-education: joining
Note: Please use these codes only when implementing this Evidence Based Practice</v>
      </c>
      <c r="D2078" s="652" t="str">
        <f t="shared" si="1858"/>
        <v>Encounter</v>
      </c>
      <c r="E2078" s="637" t="str">
        <f t="shared" si="1859"/>
        <v>Mental Health Professional or Qualified Mental Health Professional trained in the Michigan Family Psychoeducation curriculum and supervised by a Mental Health Professional.</v>
      </c>
      <c r="F2078" s="285" t="s">
        <v>1959</v>
      </c>
      <c r="G2078" s="551" t="s">
        <v>693</v>
      </c>
      <c r="H2078" s="551" t="s">
        <v>625</v>
      </c>
      <c r="I2078" s="652" t="str">
        <f t="shared" si="1860"/>
        <v>Line
Professional</v>
      </c>
      <c r="J2078" s="652" t="str">
        <f t="shared" si="1861"/>
        <v>Healthy Michigan, 1115/(i)SPA</v>
      </c>
      <c r="K2078" s="637" t="s">
        <v>1806</v>
      </c>
      <c r="L2078" s="637" t="s">
        <v>471</v>
      </c>
      <c r="M2078" s="652" t="str">
        <f t="shared" si="1862"/>
        <v>Y4 - SAMHSA approved EBP for Co-occurring disorders</v>
      </c>
      <c r="N2078" s="652" t="str">
        <f t="shared" si="1863"/>
        <v xml:space="preserve">HH - Integrated Mental Health and Substance Abuse
HS -  Family/couple without client present
</v>
      </c>
    </row>
    <row r="2079" spans="1:14" ht="25.35" customHeight="1">
      <c r="A2079" s="696" t="str">
        <f t="shared" si="1855"/>
        <v>T1015</v>
      </c>
      <c r="B2079" s="724" t="str">
        <f t="shared" si="1856"/>
        <v>Family Training</v>
      </c>
      <c r="C2079" s="637" t="str">
        <f t="shared" si="1857"/>
        <v>Family Psycho-education: joining
Note: Please use these codes only when implementing this Evidence Based Practice</v>
      </c>
      <c r="D2079" s="652" t="str">
        <f t="shared" si="1858"/>
        <v>Encounter</v>
      </c>
      <c r="E2079" s="637" t="str">
        <f t="shared" si="1859"/>
        <v>Mental Health Professional or Qualified Mental Health Professional trained in the Michigan Family Psychoeducation curriculum and supervised by a Mental Health Professional.</v>
      </c>
      <c r="F2079" s="551" t="s">
        <v>593</v>
      </c>
      <c r="G2079" s="551" t="s">
        <v>693</v>
      </c>
      <c r="H2079" s="551" t="s">
        <v>625</v>
      </c>
      <c r="I2079" s="652" t="str">
        <f t="shared" si="1860"/>
        <v>Line
Professional</v>
      </c>
      <c r="J2079" s="652" t="str">
        <f t="shared" si="1861"/>
        <v>Healthy Michigan, 1115/(i)SPA</v>
      </c>
      <c r="K2079" s="637" t="s">
        <v>1806</v>
      </c>
      <c r="L2079" s="637" t="s">
        <v>471</v>
      </c>
      <c r="M2079" s="652" t="str">
        <f t="shared" si="1862"/>
        <v>Y4 - SAMHSA approved EBP for Co-occurring disorders</v>
      </c>
      <c r="N2079" s="652" t="str">
        <f t="shared" si="1863"/>
        <v xml:space="preserve">HH - Integrated Mental Health and Substance Abuse
HS -  Family/couple without client present
</v>
      </c>
    </row>
    <row r="2080" spans="1:14" ht="25.35" customHeight="1">
      <c r="A2080" s="696" t="str">
        <f t="shared" si="1855"/>
        <v>T1015</v>
      </c>
      <c r="B2080" s="724" t="str">
        <f t="shared" si="1856"/>
        <v>Family Training</v>
      </c>
      <c r="C2080" s="637" t="str">
        <f t="shared" si="1857"/>
        <v>Family Psycho-education: joining
Note: Please use these codes only when implementing this Evidence Based Practice</v>
      </c>
      <c r="D2080" s="652" t="str">
        <f t="shared" si="1858"/>
        <v>Encounter</v>
      </c>
      <c r="E2080" s="637" t="str">
        <f t="shared" si="1859"/>
        <v>Mental Health Professional or Qualified Mental Health Professional trained in the Michigan Family Psychoeducation curriculum and supervised by a Mental Health Professional.</v>
      </c>
      <c r="F2080" s="551" t="s">
        <v>592</v>
      </c>
      <c r="G2080" s="551" t="s">
        <v>693</v>
      </c>
      <c r="H2080" s="551" t="s">
        <v>625</v>
      </c>
      <c r="I2080" s="652" t="str">
        <f t="shared" si="1860"/>
        <v>Line
Professional</v>
      </c>
      <c r="J2080" s="652" t="str">
        <f t="shared" si="1861"/>
        <v>Healthy Michigan, 1115/(i)SPA</v>
      </c>
      <c r="K2080" s="637" t="s">
        <v>1806</v>
      </c>
      <c r="L2080" s="637" t="s">
        <v>471</v>
      </c>
      <c r="M2080" s="652" t="str">
        <f t="shared" si="1862"/>
        <v>Y4 - SAMHSA approved EBP for Co-occurring disorders</v>
      </c>
      <c r="N2080" s="652" t="str">
        <f t="shared" si="1863"/>
        <v xml:space="preserve">HH - Integrated Mental Health and Substance Abuse
HS -  Family/couple without client present
</v>
      </c>
    </row>
    <row r="2081" spans="1:14" ht="25.35" customHeight="1">
      <c r="A2081" s="696" t="str">
        <f t="shared" ref="A2081:A2082" si="1864">A2080</f>
        <v>T1015</v>
      </c>
      <c r="B2081" s="724" t="str">
        <f t="shared" ref="B2081:B2082" si="1865">B2080</f>
        <v>Family Training</v>
      </c>
      <c r="C2081" s="637" t="str">
        <f t="shared" ref="C2081:C2082" si="1866">C2080</f>
        <v>Family Psycho-education: joining
Note: Please use these codes only when implementing this Evidence Based Practice</v>
      </c>
      <c r="D2081" s="652" t="str">
        <f t="shared" ref="D2081:D2082" si="1867">D2080</f>
        <v>Encounter</v>
      </c>
      <c r="E2081" s="637" t="str">
        <f t="shared" ref="E2081:E2082" si="1868">E2080</f>
        <v>Mental Health Professional or Qualified Mental Health Professional trained in the Michigan Family Psychoeducation curriculum and supervised by a Mental Health Professional.</v>
      </c>
      <c r="F2081" s="551" t="s">
        <v>592</v>
      </c>
      <c r="G2081" s="551" t="s">
        <v>697</v>
      </c>
      <c r="H2081" s="551" t="s">
        <v>625</v>
      </c>
      <c r="I2081" s="652" t="str">
        <f t="shared" ref="I2081:I2082" si="1869">I2080</f>
        <v>Line
Professional</v>
      </c>
      <c r="J2081" s="652" t="str">
        <f t="shared" ref="J2081:J2082" si="1870">J2080</f>
        <v>Healthy Michigan, 1115/(i)SPA</v>
      </c>
      <c r="K2081" s="637" t="str">
        <f t="shared" ref="K2081:K2082" si="1871">K2080</f>
        <v/>
      </c>
      <c r="L2081" s="637" t="str">
        <f t="shared" ref="L2081:L2082" si="1872">L2080</f>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2081" s="652" t="str">
        <f t="shared" ref="M2081:M2082" si="1873">M2080</f>
        <v>Y4 - SAMHSA approved EBP for Co-occurring disorders</v>
      </c>
      <c r="N2081" s="652" t="str">
        <f t="shared" ref="N2081:N2083" si="1874">N2080</f>
        <v xml:space="preserve">HH - Integrated Mental Health and Substance Abuse
HS -  Family/couple without client present
</v>
      </c>
    </row>
    <row r="2082" spans="1:14" ht="25.35" customHeight="1">
      <c r="A2082" s="696" t="str">
        <f t="shared" si="1864"/>
        <v>T1015</v>
      </c>
      <c r="B2082" s="724" t="str">
        <f t="shared" si="1865"/>
        <v>Family Training</v>
      </c>
      <c r="C2082" s="637" t="str">
        <f t="shared" si="1866"/>
        <v>Family Psycho-education: joining
Note: Please use these codes only when implementing this Evidence Based Practice</v>
      </c>
      <c r="D2082" s="652" t="str">
        <f t="shared" si="1867"/>
        <v>Encounter</v>
      </c>
      <c r="E2082" s="637" t="str">
        <f t="shared" si="1868"/>
        <v>Mental Health Professional or Qualified Mental Health Professional trained in the Michigan Family Psychoeducation curriculum and supervised by a Mental Health Professional.</v>
      </c>
      <c r="F2082" s="551" t="s">
        <v>591</v>
      </c>
      <c r="G2082" s="551" t="s">
        <v>697</v>
      </c>
      <c r="H2082" s="551" t="s">
        <v>625</v>
      </c>
      <c r="I2082" s="652" t="str">
        <f t="shared" si="1869"/>
        <v>Line
Professional</v>
      </c>
      <c r="J2082" s="652" t="str">
        <f t="shared" si="1870"/>
        <v>Healthy Michigan, 1115/(i)SPA</v>
      </c>
      <c r="K2082" s="637" t="str">
        <f t="shared" si="1871"/>
        <v/>
      </c>
      <c r="L2082" s="637" t="str">
        <f t="shared" si="1872"/>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2082" s="652" t="str">
        <f t="shared" si="1873"/>
        <v>Y4 - SAMHSA approved EBP for Co-occurring disorders</v>
      </c>
      <c r="N2082" s="652" t="str">
        <f t="shared" si="1874"/>
        <v xml:space="preserve">HH - Integrated Mental Health and Substance Abuse
HS -  Family/couple without client present
</v>
      </c>
    </row>
    <row r="2083" spans="1:14" ht="25.35" customHeight="1">
      <c r="A2083" s="696" t="str">
        <f>A2080</f>
        <v>T1015</v>
      </c>
      <c r="B2083" s="724" t="str">
        <f>B2080</f>
        <v>Family Training</v>
      </c>
      <c r="C2083" s="637" t="str">
        <f>C2080</f>
        <v>Family Psycho-education: joining
Note: Please use these codes only when implementing this Evidence Based Practice</v>
      </c>
      <c r="D2083" s="652" t="str">
        <f>D2080</f>
        <v>Encounter</v>
      </c>
      <c r="E2083" s="637" t="str">
        <f>E2080</f>
        <v>Mental Health Professional or Qualified Mental Health Professional trained in the Michigan Family Psychoeducation curriculum and supervised by a Mental Health Professional.</v>
      </c>
      <c r="F2083" s="551" t="s">
        <v>591</v>
      </c>
      <c r="G2083" s="551" t="s">
        <v>693</v>
      </c>
      <c r="H2083" s="551" t="s">
        <v>625</v>
      </c>
      <c r="I2083" s="652" t="str">
        <f>I2080</f>
        <v>Line
Professional</v>
      </c>
      <c r="J2083" s="652" t="str">
        <f>J2080</f>
        <v>Healthy Michigan, 1115/(i)SPA</v>
      </c>
      <c r="K2083" s="637" t="s">
        <v>1806</v>
      </c>
      <c r="L2083" s="637" t="s">
        <v>471</v>
      </c>
      <c r="M2083" s="652" t="str">
        <f>M2080</f>
        <v>Y4 - SAMHSA approved EBP for Co-occurring disorders</v>
      </c>
      <c r="N2083" s="652" t="str">
        <f t="shared" si="1874"/>
        <v xml:space="preserve">HH - Integrated Mental Health and Substance Abuse
HS -  Family/couple without client present
</v>
      </c>
    </row>
    <row r="2084" spans="1:14" ht="25.35" customHeight="1">
      <c r="A2084" s="696" t="str">
        <f t="shared" si="1855"/>
        <v>T1015</v>
      </c>
      <c r="B2084" s="724" t="str">
        <f t="shared" si="1856"/>
        <v>Family Training</v>
      </c>
      <c r="C2084" s="637" t="str">
        <f t="shared" si="1857"/>
        <v>Family Psycho-education: joining
Note: Please use these codes only when implementing this Evidence Based Practice</v>
      </c>
      <c r="D2084" s="652" t="str">
        <f t="shared" si="1858"/>
        <v>Encounter</v>
      </c>
      <c r="E2084" s="637" t="str">
        <f t="shared" si="1859"/>
        <v>Mental Health Professional or Qualified Mental Health Professional trained in the Michigan Family Psychoeducation curriculum and supervised by a Mental Health Professional.</v>
      </c>
      <c r="F2084" s="571" t="s">
        <v>2137</v>
      </c>
      <c r="G2084" s="551" t="s">
        <v>693</v>
      </c>
      <c r="H2084" s="551" t="s">
        <v>625</v>
      </c>
      <c r="I2084" s="652" t="str">
        <f t="shared" si="1860"/>
        <v>Line
Professional</v>
      </c>
      <c r="J2084" s="652" t="str">
        <f t="shared" si="1861"/>
        <v>Healthy Michigan, 1115/(i)SPA</v>
      </c>
      <c r="K2084" s="637" t="s">
        <v>1806</v>
      </c>
      <c r="L2084" s="637" t="s">
        <v>471</v>
      </c>
      <c r="M2084" s="652" t="str">
        <f t="shared" si="1862"/>
        <v>Y4 - SAMHSA approved EBP for Co-occurring disorders</v>
      </c>
      <c r="N2084" s="652" t="str">
        <f t="shared" si="1863"/>
        <v xml:space="preserve">HH - Integrated Mental Health and Substance Abuse
HS -  Family/couple without client present
</v>
      </c>
    </row>
    <row r="2085" spans="1:14" ht="29.25" customHeight="1">
      <c r="A2085" s="696" t="str">
        <f t="shared" si="1855"/>
        <v>T1015</v>
      </c>
      <c r="B2085" s="724" t="str">
        <f t="shared" si="1856"/>
        <v>Family Training</v>
      </c>
      <c r="C2085" s="637" t="str">
        <f t="shared" si="1857"/>
        <v>Family Psycho-education: joining
Note: Please use these codes only when implementing this Evidence Based Practice</v>
      </c>
      <c r="D2085" s="652" t="str">
        <f t="shared" si="1858"/>
        <v>Encounter</v>
      </c>
      <c r="E2085" s="637" t="str">
        <f t="shared" si="1859"/>
        <v>Mental Health Professional or Qualified Mental Health Professional trained in the Michigan Family Psychoeducation curriculum and supervised by a Mental Health Professional.</v>
      </c>
      <c r="F2085" s="551" t="s">
        <v>715</v>
      </c>
      <c r="G2085" s="551" t="s">
        <v>697</v>
      </c>
      <c r="H2085" s="551" t="s">
        <v>625</v>
      </c>
      <c r="I2085" s="652" t="str">
        <f t="shared" si="1860"/>
        <v>Line
Professional</v>
      </c>
      <c r="J2085" s="652" t="str">
        <f t="shared" si="1861"/>
        <v>Healthy Michigan, 1115/(i)SPA</v>
      </c>
      <c r="K2085" s="637" t="s">
        <v>1806</v>
      </c>
      <c r="L2085" s="637" t="s">
        <v>471</v>
      </c>
      <c r="M2085" s="652" t="str">
        <f t="shared" si="1862"/>
        <v>Y4 - SAMHSA approved EBP for Co-occurring disorders</v>
      </c>
      <c r="N2085" s="652" t="str">
        <f t="shared" si="1863"/>
        <v xml:space="preserve">HH - Integrated Mental Health and Substance Abuse
HS -  Family/couple without client present
</v>
      </c>
    </row>
    <row r="2086" spans="1:14" ht="25.35" customHeight="1">
      <c r="A2086" s="696" t="str">
        <f t="shared" si="1855"/>
        <v>T1015</v>
      </c>
      <c r="B2086" s="724" t="str">
        <f t="shared" si="1856"/>
        <v>Family Training</v>
      </c>
      <c r="C2086" s="637" t="str">
        <f t="shared" si="1857"/>
        <v>Family Psycho-education: joining
Note: Please use these codes only when implementing this Evidence Based Practice</v>
      </c>
      <c r="D2086" s="652" t="str">
        <f t="shared" si="1858"/>
        <v>Encounter</v>
      </c>
      <c r="E2086" s="637" t="str">
        <f t="shared" si="1859"/>
        <v>Mental Health Professional or Qualified Mental Health Professional trained in the Michigan Family Psychoeducation curriculum and supervised by a Mental Health Professional.</v>
      </c>
      <c r="F2086" s="551" t="s">
        <v>594</v>
      </c>
      <c r="G2086" s="551" t="s">
        <v>697</v>
      </c>
      <c r="H2086" s="551" t="s">
        <v>625</v>
      </c>
      <c r="I2086" s="652" t="str">
        <f t="shared" si="1860"/>
        <v>Line
Professional</v>
      </c>
      <c r="J2086" s="652" t="str">
        <f t="shared" si="1861"/>
        <v>Healthy Michigan, 1115/(i)SPA</v>
      </c>
      <c r="K2086" s="637" t="s">
        <v>1806</v>
      </c>
      <c r="L2086" s="637" t="s">
        <v>471</v>
      </c>
      <c r="M2086" s="652" t="str">
        <f t="shared" si="1862"/>
        <v>Y4 - SAMHSA approved EBP for Co-occurring disorders</v>
      </c>
      <c r="N2086" s="652" t="str">
        <f t="shared" si="1863"/>
        <v xml:space="preserve">HH - Integrated Mental Health and Substance Abuse
HS -  Family/couple without client present
</v>
      </c>
    </row>
    <row r="2087" spans="1:14" ht="25.35" customHeight="1">
      <c r="A2087" s="696" t="str">
        <f t="shared" si="1855"/>
        <v>T1015</v>
      </c>
      <c r="B2087" s="724" t="str">
        <f t="shared" si="1856"/>
        <v>Family Training</v>
      </c>
      <c r="C2087" s="637" t="str">
        <f t="shared" si="1857"/>
        <v>Family Psycho-education: joining
Note: Please use these codes only when implementing this Evidence Based Practice</v>
      </c>
      <c r="D2087" s="652" t="str">
        <f t="shared" si="1858"/>
        <v>Encounter</v>
      </c>
      <c r="E2087" s="637" t="str">
        <f t="shared" si="1859"/>
        <v>Mental Health Professional or Qualified Mental Health Professional trained in the Michigan Family Psychoeducation curriculum and supervised by a Mental Health Professional.</v>
      </c>
      <c r="F2087" s="285" t="s">
        <v>1960</v>
      </c>
      <c r="G2087" s="551" t="s">
        <v>697</v>
      </c>
      <c r="H2087" s="551" t="s">
        <v>625</v>
      </c>
      <c r="I2087" s="652" t="str">
        <f t="shared" si="1860"/>
        <v>Line
Professional</v>
      </c>
      <c r="J2087" s="652" t="str">
        <f t="shared" si="1861"/>
        <v>Healthy Michigan, 1115/(i)SPA</v>
      </c>
      <c r="K2087" s="637" t="s">
        <v>1806</v>
      </c>
      <c r="L2087" s="637" t="s">
        <v>471</v>
      </c>
      <c r="M2087" s="652" t="str">
        <f t="shared" si="1862"/>
        <v>Y4 - SAMHSA approved EBP for Co-occurring disorders</v>
      </c>
      <c r="N2087" s="652" t="str">
        <f t="shared" si="1863"/>
        <v xml:space="preserve">HH - Integrated Mental Health and Substance Abuse
HS -  Family/couple without client present
</v>
      </c>
    </row>
    <row r="2088" spans="1:14" ht="25.35" customHeight="1">
      <c r="A2088" s="696" t="str">
        <f t="shared" si="1855"/>
        <v>T1015</v>
      </c>
      <c r="B2088" s="724" t="str">
        <f t="shared" si="1856"/>
        <v>Family Training</v>
      </c>
      <c r="C2088" s="637" t="str">
        <f t="shared" si="1857"/>
        <v>Family Psycho-education: joining
Note: Please use these codes only when implementing this Evidence Based Practice</v>
      </c>
      <c r="D2088" s="652" t="str">
        <f t="shared" si="1858"/>
        <v>Encounter</v>
      </c>
      <c r="E2088" s="637" t="str">
        <f t="shared" si="1859"/>
        <v>Mental Health Professional or Qualified Mental Health Professional trained in the Michigan Family Psychoeducation curriculum and supervised by a Mental Health Professional.</v>
      </c>
      <c r="F2088" s="551" t="s">
        <v>843</v>
      </c>
      <c r="G2088" s="551" t="s">
        <v>697</v>
      </c>
      <c r="H2088" s="551" t="s">
        <v>625</v>
      </c>
      <c r="I2088" s="652" t="str">
        <f t="shared" si="1860"/>
        <v>Line
Professional</v>
      </c>
      <c r="J2088" s="652" t="str">
        <f t="shared" si="1861"/>
        <v>Healthy Michigan, 1115/(i)SPA</v>
      </c>
      <c r="K2088" s="637" t="s">
        <v>1806</v>
      </c>
      <c r="L2088" s="637" t="s">
        <v>471</v>
      </c>
      <c r="M2088" s="652" t="str">
        <f t="shared" si="1862"/>
        <v>Y4 - SAMHSA approved EBP for Co-occurring disorders</v>
      </c>
      <c r="N2088" s="652" t="str">
        <f t="shared" si="1863"/>
        <v xml:space="preserve">HH - Integrated Mental Health and Substance Abuse
HS -  Family/couple without client present
</v>
      </c>
    </row>
    <row r="2089" spans="1:14" ht="25.35" customHeight="1">
      <c r="A2089" s="696" t="str">
        <f t="shared" si="1855"/>
        <v>T1015</v>
      </c>
      <c r="B2089" s="724" t="str">
        <f t="shared" si="1856"/>
        <v>Family Training</v>
      </c>
      <c r="C2089" s="637" t="str">
        <f t="shared" si="1857"/>
        <v>Family Psycho-education: joining
Note: Please use these codes only when implementing this Evidence Based Practice</v>
      </c>
      <c r="D2089" s="652" t="str">
        <f t="shared" si="1858"/>
        <v>Encounter</v>
      </c>
      <c r="E2089" s="637" t="str">
        <f t="shared" si="1859"/>
        <v>Mental Health Professional or Qualified Mental Health Professional trained in the Michigan Family Psychoeducation curriculum and supervised by a Mental Health Professional.</v>
      </c>
      <c r="F2089" s="551" t="s">
        <v>143</v>
      </c>
      <c r="G2089" s="551" t="s">
        <v>697</v>
      </c>
      <c r="H2089" s="551" t="s">
        <v>625</v>
      </c>
      <c r="I2089" s="652" t="str">
        <f t="shared" si="1860"/>
        <v>Line
Professional</v>
      </c>
      <c r="J2089" s="652" t="str">
        <f t="shared" si="1861"/>
        <v>Healthy Michigan, 1115/(i)SPA</v>
      </c>
      <c r="K2089" s="637" t="s">
        <v>1806</v>
      </c>
      <c r="L2089" s="637" t="s">
        <v>471</v>
      </c>
      <c r="M2089" s="652" t="str">
        <f t="shared" si="1862"/>
        <v>Y4 - SAMHSA approved EBP for Co-occurring disorders</v>
      </c>
      <c r="N2089" s="652" t="str">
        <f t="shared" si="1863"/>
        <v xml:space="preserve">HH - Integrated Mental Health and Substance Abuse
HS -  Family/couple without client present
</v>
      </c>
    </row>
    <row r="2090" spans="1:14" ht="25.35" customHeight="1">
      <c r="A2090" s="696" t="str">
        <f t="shared" si="1855"/>
        <v>T1015</v>
      </c>
      <c r="B2090" s="724" t="str">
        <f t="shared" si="1856"/>
        <v>Family Training</v>
      </c>
      <c r="C2090" s="637" t="str">
        <f t="shared" si="1857"/>
        <v>Family Psycho-education: joining
Note: Please use these codes only when implementing this Evidence Based Practice</v>
      </c>
      <c r="D2090" s="652" t="str">
        <f t="shared" si="1858"/>
        <v>Encounter</v>
      </c>
      <c r="E2090" s="637" t="str">
        <f t="shared" si="1859"/>
        <v>Mental Health Professional or Qualified Mental Health Professional trained in the Michigan Family Psychoeducation curriculum and supervised by a Mental Health Professional.</v>
      </c>
      <c r="F2090" s="551" t="s">
        <v>144</v>
      </c>
      <c r="G2090" s="551" t="s">
        <v>697</v>
      </c>
      <c r="H2090" s="551" t="s">
        <v>625</v>
      </c>
      <c r="I2090" s="652" t="str">
        <f t="shared" si="1860"/>
        <v>Line
Professional</v>
      </c>
      <c r="J2090" s="652" t="str">
        <f t="shared" si="1861"/>
        <v>Healthy Michigan, 1115/(i)SPA</v>
      </c>
      <c r="K2090" s="637" t="s">
        <v>1806</v>
      </c>
      <c r="L2090" s="637" t="s">
        <v>471</v>
      </c>
      <c r="M2090" s="652" t="str">
        <f t="shared" si="1862"/>
        <v>Y4 - SAMHSA approved EBP for Co-occurring disorders</v>
      </c>
      <c r="N2090" s="652" t="str">
        <f t="shared" si="1863"/>
        <v xml:space="preserve">HH - Integrated Mental Health and Substance Abuse
HS -  Family/couple without client present
</v>
      </c>
    </row>
    <row r="2091" spans="1:14" ht="25.35" customHeight="1">
      <c r="A2091" s="696" t="str">
        <f t="shared" si="1855"/>
        <v>T1015</v>
      </c>
      <c r="B2091" s="724" t="str">
        <f t="shared" si="1856"/>
        <v>Family Training</v>
      </c>
      <c r="C2091" s="637" t="str">
        <f t="shared" si="1857"/>
        <v>Family Psycho-education: joining
Note: Please use these codes only when implementing this Evidence Based Practice</v>
      </c>
      <c r="D2091" s="652" t="str">
        <f t="shared" si="1858"/>
        <v>Encounter</v>
      </c>
      <c r="E2091" s="637" t="str">
        <f t="shared" si="1859"/>
        <v>Mental Health Professional or Qualified Mental Health Professional trained in the Michigan Family Psychoeducation curriculum and supervised by a Mental Health Professional.</v>
      </c>
      <c r="F2091" s="551" t="s">
        <v>134</v>
      </c>
      <c r="G2091" s="551" t="s">
        <v>695</v>
      </c>
      <c r="H2091" s="551" t="s">
        <v>625</v>
      </c>
      <c r="I2091" s="652" t="str">
        <f t="shared" si="1860"/>
        <v>Line
Professional</v>
      </c>
      <c r="J2091" s="652" t="str">
        <f t="shared" si="1861"/>
        <v>Healthy Michigan, 1115/(i)SPA</v>
      </c>
      <c r="K2091" s="637" t="s">
        <v>1806</v>
      </c>
      <c r="L2091" s="637" t="s">
        <v>471</v>
      </c>
      <c r="M2091" s="652" t="str">
        <f t="shared" si="1862"/>
        <v>Y4 - SAMHSA approved EBP for Co-occurring disorders</v>
      </c>
      <c r="N2091" s="652" t="str">
        <f t="shared" si="1863"/>
        <v xml:space="preserve">HH - Integrated Mental Health and Substance Abuse
HS -  Family/couple without client present
</v>
      </c>
    </row>
    <row r="2092" spans="1:14" ht="25.35" customHeight="1">
      <c r="A2092" s="696" t="str">
        <f t="shared" si="1855"/>
        <v>T1015</v>
      </c>
      <c r="B2092" s="724" t="str">
        <f t="shared" si="1856"/>
        <v>Family Training</v>
      </c>
      <c r="C2092" s="637" t="str">
        <f t="shared" si="1857"/>
        <v>Family Psycho-education: joining
Note: Please use these codes only when implementing this Evidence Based Practice</v>
      </c>
      <c r="D2092" s="652" t="str">
        <f t="shared" si="1858"/>
        <v>Encounter</v>
      </c>
      <c r="E2092" s="637" t="str">
        <f t="shared" si="1859"/>
        <v>Mental Health Professional or Qualified Mental Health Professional trained in the Michigan Family Psychoeducation curriculum and supervised by a Mental Health Professional.</v>
      </c>
      <c r="F2092" s="551" t="s">
        <v>140</v>
      </c>
      <c r="G2092" s="551" t="s">
        <v>703</v>
      </c>
      <c r="H2092" s="551" t="s">
        <v>1825</v>
      </c>
      <c r="I2092" s="652" t="str">
        <f t="shared" si="1860"/>
        <v>Line
Professional</v>
      </c>
      <c r="J2092" s="652" t="str">
        <f t="shared" si="1861"/>
        <v>Healthy Michigan, 1115/(i)SPA</v>
      </c>
      <c r="K2092" s="637" t="s">
        <v>1806</v>
      </c>
      <c r="L2092" s="637" t="s">
        <v>471</v>
      </c>
      <c r="M2092" s="652" t="str">
        <f t="shared" si="1862"/>
        <v>Y4 - SAMHSA approved EBP for Co-occurring disorders</v>
      </c>
      <c r="N2092" s="652" t="str">
        <f t="shared" si="1863"/>
        <v xml:space="preserve">HH - Integrated Mental Health and Substance Abuse
HS -  Family/couple without client present
</v>
      </c>
    </row>
    <row r="2093" spans="1:14" ht="25.35" customHeight="1" thickBot="1">
      <c r="A2093" s="722" t="str">
        <f t="shared" si="1855"/>
        <v>T1015</v>
      </c>
      <c r="B2093" s="725" t="str">
        <f t="shared" si="1856"/>
        <v>Family Training</v>
      </c>
      <c r="C2093" s="654" t="str">
        <f t="shared" si="1857"/>
        <v>Family Psycho-education: joining
Note: Please use these codes only when implementing this Evidence Based Practice</v>
      </c>
      <c r="D2093" s="653" t="str">
        <f t="shared" si="1858"/>
        <v>Encounter</v>
      </c>
      <c r="E2093" s="654" t="str">
        <f t="shared" si="1859"/>
        <v>Mental Health Professional or Qualified Mental Health Professional trained in the Michigan Family Psychoeducation curriculum and supervised by a Mental Health Professional.</v>
      </c>
      <c r="F2093" s="534" t="s">
        <v>267</v>
      </c>
      <c r="G2093" s="534" t="s">
        <v>696</v>
      </c>
      <c r="H2093" s="534" t="s">
        <v>1825</v>
      </c>
      <c r="I2093" s="653" t="str">
        <f t="shared" si="1860"/>
        <v>Line
Professional</v>
      </c>
      <c r="J2093" s="653" t="str">
        <f t="shared" si="1861"/>
        <v>Healthy Michigan, 1115/(i)SPA</v>
      </c>
      <c r="K2093" s="654" t="s">
        <v>1806</v>
      </c>
      <c r="L2093" s="654" t="s">
        <v>471</v>
      </c>
      <c r="M2093" s="653" t="str">
        <f t="shared" si="1862"/>
        <v>Y4 - SAMHSA approved EBP for Co-occurring disorders</v>
      </c>
      <c r="N2093" s="653" t="str">
        <f t="shared" si="1863"/>
        <v xml:space="preserve">HH - Integrated Mental Health and Substance Abuse
HS -  Family/couple without client present
</v>
      </c>
    </row>
    <row r="2094" spans="1:14" ht="15" customHeight="1">
      <c r="A2094" s="721" t="s">
        <v>412</v>
      </c>
      <c r="B2094" s="723" t="s">
        <v>411</v>
      </c>
      <c r="C2094" s="1196" t="s">
        <v>1865</v>
      </c>
      <c r="D2094" s="661" t="s">
        <v>3</v>
      </c>
      <c r="E2094" s="686" t="s">
        <v>2579</v>
      </c>
      <c r="F2094" s="626" t="s">
        <v>145</v>
      </c>
      <c r="G2094" s="620" t="s">
        <v>701</v>
      </c>
      <c r="H2094" s="620" t="s">
        <v>684</v>
      </c>
      <c r="I2094" s="661" t="s">
        <v>148</v>
      </c>
      <c r="J2094" s="661" t="s">
        <v>129</v>
      </c>
      <c r="K2094" s="650" t="s">
        <v>1805</v>
      </c>
      <c r="L2094" s="686" t="s">
        <v>2106</v>
      </c>
      <c r="M2094" s="651" t="s">
        <v>2325</v>
      </c>
      <c r="N2094" s="651" t="s">
        <v>2601</v>
      </c>
    </row>
    <row r="2095" spans="1:14" ht="15" customHeight="1">
      <c r="A2095" s="696" t="str">
        <f t="shared" ref="A2095:A2118" si="1875">A2094</f>
        <v>T1017</v>
      </c>
      <c r="B2095" s="724" t="str">
        <f t="shared" ref="B2095:B2118" si="1876">B2094</f>
        <v>Targeted Case Management</v>
      </c>
      <c r="C2095" s="1197" t="str">
        <f t="shared" ref="C2095:E2118" si="1877">C2094</f>
        <v>Targeted Case Management and Supports Coordination</v>
      </c>
      <c r="D2095" s="652" t="str">
        <f t="shared" ref="D2095:E2118" si="1878">D2094</f>
        <v>15 Minutes</v>
      </c>
      <c r="E2095" s="637" t="str">
        <f>E2094</f>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095" s="628" t="s">
        <v>577</v>
      </c>
      <c r="G2095" s="622" t="s">
        <v>692</v>
      </c>
      <c r="H2095" s="623" t="s">
        <v>684</v>
      </c>
      <c r="I2095" s="652" t="str">
        <f t="shared" ref="I2095:I2118" si="1879">I2094</f>
        <v>Line
Professional</v>
      </c>
      <c r="J2095" s="652" t="str">
        <f t="shared" ref="J2095:J2118" si="1880">J2094</f>
        <v>State Plan, Healthy Michigan, EPSDT</v>
      </c>
      <c r="K2095" s="637" t="s">
        <v>1805</v>
      </c>
      <c r="L2095" s="637" t="s">
        <v>1803</v>
      </c>
      <c r="M2095" s="655" t="str">
        <f>M2094</f>
        <v>WX - LOCUS Assessment
Y4 - SAMHSA approved EBP for Co-occurring disorders</v>
      </c>
      <c r="N2095" s="652" t="str">
        <f t="shared" ref="N2095:N2118" si="1881">N2094</f>
        <v xml:space="preserve">HH - Integrated Mental Health and Substance Abuse 
</v>
      </c>
    </row>
    <row r="2096" spans="1:14" ht="15" customHeight="1">
      <c r="A2096" s="696" t="str">
        <f t="shared" si="1875"/>
        <v>T1017</v>
      </c>
      <c r="B2096" s="724" t="str">
        <f t="shared" si="1876"/>
        <v>Targeted Case Management</v>
      </c>
      <c r="C2096" s="1197" t="str">
        <f t="shared" si="1877"/>
        <v>Targeted Case Management and Supports Coordination</v>
      </c>
      <c r="D2096" s="652" t="str">
        <f t="shared" si="1878"/>
        <v>15 Minutes</v>
      </c>
      <c r="E2096"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096" s="628" t="s">
        <v>134</v>
      </c>
      <c r="G2096" s="622" t="s">
        <v>698</v>
      </c>
      <c r="H2096" s="623" t="s">
        <v>684</v>
      </c>
      <c r="I2096" s="652" t="str">
        <f t="shared" si="1879"/>
        <v>Line
Professional</v>
      </c>
      <c r="J2096" s="652" t="str">
        <f t="shared" si="1880"/>
        <v>State Plan, Healthy Michigan, EPSDT</v>
      </c>
      <c r="K2096" s="637" t="s">
        <v>1805</v>
      </c>
      <c r="L2096" s="637" t="s">
        <v>1803</v>
      </c>
      <c r="M2096" s="655" t="str">
        <f t="shared" ref="M2096:M2118" si="1882">M2095</f>
        <v>WX - LOCUS Assessment
Y4 - SAMHSA approved EBP for Co-occurring disorders</v>
      </c>
      <c r="N2096" s="652" t="str">
        <f t="shared" si="1881"/>
        <v xml:space="preserve">HH - Integrated Mental Health and Substance Abuse 
</v>
      </c>
    </row>
    <row r="2097" spans="1:14" ht="29.25" customHeight="1">
      <c r="A2097" s="696" t="str">
        <f t="shared" si="1875"/>
        <v>T1017</v>
      </c>
      <c r="B2097" s="724" t="str">
        <f t="shared" si="1876"/>
        <v>Targeted Case Management</v>
      </c>
      <c r="C2097" s="1197" t="str">
        <f t="shared" si="1877"/>
        <v>Targeted Case Management and Supports Coordination</v>
      </c>
      <c r="D2097" s="652" t="str">
        <f t="shared" si="1878"/>
        <v>15 Minutes</v>
      </c>
      <c r="E2097"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097" s="627" t="s">
        <v>588</v>
      </c>
      <c r="G2097" s="622" t="s">
        <v>693</v>
      </c>
      <c r="H2097" s="623" t="s">
        <v>684</v>
      </c>
      <c r="I2097" s="652" t="str">
        <f t="shared" si="1879"/>
        <v>Line
Professional</v>
      </c>
      <c r="J2097" s="652" t="str">
        <f t="shared" si="1880"/>
        <v>State Plan, Healthy Michigan, EPSDT</v>
      </c>
      <c r="K2097" s="637" t="s">
        <v>1805</v>
      </c>
      <c r="L2097" s="637" t="s">
        <v>1803</v>
      </c>
      <c r="M2097" s="655" t="str">
        <f t="shared" si="1882"/>
        <v>WX - LOCUS Assessment
Y4 - SAMHSA approved EBP for Co-occurring disorders</v>
      </c>
      <c r="N2097" s="652" t="str">
        <f t="shared" si="1881"/>
        <v xml:space="preserve">HH - Integrated Mental Health and Substance Abuse 
</v>
      </c>
    </row>
    <row r="2098" spans="1:14" ht="15" customHeight="1">
      <c r="A2098" s="696" t="str">
        <f t="shared" si="1875"/>
        <v>T1017</v>
      </c>
      <c r="B2098" s="724" t="str">
        <f t="shared" si="1876"/>
        <v>Targeted Case Management</v>
      </c>
      <c r="C2098" s="1197" t="str">
        <f t="shared" si="1877"/>
        <v>Targeted Case Management and Supports Coordination</v>
      </c>
      <c r="D2098" s="652" t="str">
        <f t="shared" si="1878"/>
        <v>15 Minutes</v>
      </c>
      <c r="E2098"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098" s="627" t="s">
        <v>586</v>
      </c>
      <c r="G2098" s="622" t="s">
        <v>693</v>
      </c>
      <c r="H2098" s="623" t="s">
        <v>684</v>
      </c>
      <c r="I2098" s="652" t="str">
        <f t="shared" si="1879"/>
        <v>Line
Professional</v>
      </c>
      <c r="J2098" s="652" t="str">
        <f t="shared" si="1880"/>
        <v>State Plan, Healthy Michigan, EPSDT</v>
      </c>
      <c r="K2098" s="637" t="s">
        <v>1805</v>
      </c>
      <c r="L2098" s="637" t="s">
        <v>1803</v>
      </c>
      <c r="M2098" s="655" t="str">
        <f t="shared" si="1882"/>
        <v>WX - LOCUS Assessment
Y4 - SAMHSA approved EBP for Co-occurring disorders</v>
      </c>
      <c r="N2098" s="652" t="str">
        <f t="shared" si="1881"/>
        <v xml:space="preserve">HH - Integrated Mental Health and Substance Abuse 
</v>
      </c>
    </row>
    <row r="2099" spans="1:14" ht="17.45" customHeight="1">
      <c r="A2099" s="696" t="str">
        <f t="shared" si="1875"/>
        <v>T1017</v>
      </c>
      <c r="B2099" s="724" t="str">
        <f t="shared" si="1876"/>
        <v>Targeted Case Management</v>
      </c>
      <c r="C2099" s="1197" t="str">
        <f t="shared" si="1877"/>
        <v>Targeted Case Management and Supports Coordination</v>
      </c>
      <c r="D2099" s="652" t="str">
        <f t="shared" si="1878"/>
        <v>15 Minutes</v>
      </c>
      <c r="E2099"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099" s="627" t="s">
        <v>593</v>
      </c>
      <c r="G2099" s="622" t="s">
        <v>693</v>
      </c>
      <c r="H2099" s="623" t="s">
        <v>684</v>
      </c>
      <c r="I2099" s="652" t="str">
        <f t="shared" si="1879"/>
        <v>Line
Professional</v>
      </c>
      <c r="J2099" s="652" t="str">
        <f t="shared" si="1880"/>
        <v>State Plan, Healthy Michigan, EPSDT</v>
      </c>
      <c r="K2099" s="637" t="s">
        <v>1805</v>
      </c>
      <c r="L2099" s="637" t="s">
        <v>1803</v>
      </c>
      <c r="M2099" s="655" t="str">
        <f t="shared" si="1882"/>
        <v>WX - LOCUS Assessment
Y4 - SAMHSA approved EBP for Co-occurring disorders</v>
      </c>
      <c r="N2099" s="652" t="str">
        <f t="shared" si="1881"/>
        <v xml:space="preserve">HH - Integrated Mental Health and Substance Abuse 
</v>
      </c>
    </row>
    <row r="2100" spans="1:14" ht="17.45" customHeight="1">
      <c r="A2100" s="696" t="str">
        <f t="shared" si="1875"/>
        <v>T1017</v>
      </c>
      <c r="B2100" s="724" t="str">
        <f t="shared" si="1876"/>
        <v>Targeted Case Management</v>
      </c>
      <c r="C2100" s="1197" t="str">
        <f t="shared" si="1877"/>
        <v>Targeted Case Management and Supports Coordination</v>
      </c>
      <c r="D2100" s="652" t="str">
        <f t="shared" si="1878"/>
        <v>15 Minutes</v>
      </c>
      <c r="E2100"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0" s="627" t="s">
        <v>592</v>
      </c>
      <c r="G2100" s="622" t="s">
        <v>693</v>
      </c>
      <c r="H2100" s="623" t="s">
        <v>684</v>
      </c>
      <c r="I2100" s="652" t="str">
        <f t="shared" si="1879"/>
        <v>Line
Professional</v>
      </c>
      <c r="J2100" s="652" t="str">
        <f t="shared" si="1880"/>
        <v>State Plan, Healthy Michigan, EPSDT</v>
      </c>
      <c r="K2100" s="637" t="s">
        <v>1805</v>
      </c>
      <c r="L2100" s="637" t="s">
        <v>1803</v>
      </c>
      <c r="M2100" s="655" t="str">
        <f t="shared" si="1882"/>
        <v>WX - LOCUS Assessment
Y4 - SAMHSA approved EBP for Co-occurring disorders</v>
      </c>
      <c r="N2100" s="652" t="str">
        <f t="shared" si="1881"/>
        <v xml:space="preserve">HH - Integrated Mental Health and Substance Abuse 
</v>
      </c>
    </row>
    <row r="2101" spans="1:14" ht="17.45" customHeight="1">
      <c r="A2101" s="696" t="str">
        <f t="shared" si="1875"/>
        <v>T1017</v>
      </c>
      <c r="B2101" s="724" t="str">
        <f t="shared" si="1876"/>
        <v>Targeted Case Management</v>
      </c>
      <c r="C2101" s="1197" t="str">
        <f t="shared" si="1877"/>
        <v>Targeted Case Management and Supports Coordination</v>
      </c>
      <c r="D2101" s="652" t="str">
        <f t="shared" si="1878"/>
        <v>15 Minutes</v>
      </c>
      <c r="E2101"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1" s="627" t="s">
        <v>591</v>
      </c>
      <c r="G2101" s="622" t="s">
        <v>693</v>
      </c>
      <c r="H2101" s="623" t="s">
        <v>684</v>
      </c>
      <c r="I2101" s="652" t="str">
        <f t="shared" si="1879"/>
        <v>Line
Professional</v>
      </c>
      <c r="J2101" s="652" t="str">
        <f t="shared" si="1880"/>
        <v>State Plan, Healthy Michigan, EPSDT</v>
      </c>
      <c r="K2101" s="637" t="s">
        <v>1805</v>
      </c>
      <c r="L2101" s="637" t="s">
        <v>1803</v>
      </c>
      <c r="M2101" s="655" t="str">
        <f t="shared" si="1882"/>
        <v>WX - LOCUS Assessment
Y4 - SAMHSA approved EBP for Co-occurring disorders</v>
      </c>
      <c r="N2101" s="652" t="str">
        <f t="shared" si="1881"/>
        <v xml:space="preserve">HH - Integrated Mental Health and Substance Abuse 
</v>
      </c>
    </row>
    <row r="2102" spans="1:14" ht="17.45" customHeight="1">
      <c r="A2102" s="696" t="str">
        <f t="shared" si="1875"/>
        <v>T1017</v>
      </c>
      <c r="B2102" s="724" t="str">
        <f t="shared" si="1876"/>
        <v>Targeted Case Management</v>
      </c>
      <c r="C2102" s="1197" t="str">
        <f t="shared" si="1877"/>
        <v>Targeted Case Management and Supports Coordination</v>
      </c>
      <c r="D2102" s="652" t="str">
        <f t="shared" si="1878"/>
        <v>15 Minutes</v>
      </c>
      <c r="E2102"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2" s="629" t="s">
        <v>2137</v>
      </c>
      <c r="G2102" s="622" t="s">
        <v>693</v>
      </c>
      <c r="H2102" s="623" t="s">
        <v>684</v>
      </c>
      <c r="I2102" s="652" t="str">
        <f t="shared" si="1879"/>
        <v>Line
Professional</v>
      </c>
      <c r="J2102" s="652" t="str">
        <f t="shared" si="1880"/>
        <v>State Plan, Healthy Michigan, EPSDT</v>
      </c>
      <c r="K2102" s="637" t="s">
        <v>1805</v>
      </c>
      <c r="L2102" s="637" t="s">
        <v>1803</v>
      </c>
      <c r="M2102" s="655" t="str">
        <f t="shared" si="1882"/>
        <v>WX - LOCUS Assessment
Y4 - SAMHSA approved EBP for Co-occurring disorders</v>
      </c>
      <c r="N2102" s="652" t="str">
        <f t="shared" si="1881"/>
        <v xml:space="preserve">HH - Integrated Mental Health and Substance Abuse 
</v>
      </c>
    </row>
    <row r="2103" spans="1:14" ht="17.45" customHeight="1">
      <c r="A2103" s="696" t="str">
        <f t="shared" si="1875"/>
        <v>T1017</v>
      </c>
      <c r="B2103" s="724" t="str">
        <f t="shared" si="1876"/>
        <v>Targeted Case Management</v>
      </c>
      <c r="C2103" s="1197" t="str">
        <f t="shared" si="1877"/>
        <v>Targeted Case Management and Supports Coordination</v>
      </c>
      <c r="D2103" s="652" t="str">
        <f t="shared" si="1878"/>
        <v>15 Minutes</v>
      </c>
      <c r="E2103"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3" s="629" t="s">
        <v>2277</v>
      </c>
      <c r="G2103" s="621" t="s">
        <v>2280</v>
      </c>
      <c r="H2103" s="623" t="s">
        <v>684</v>
      </c>
      <c r="I2103" s="652" t="str">
        <f t="shared" si="1879"/>
        <v>Line
Professional</v>
      </c>
      <c r="J2103" s="652" t="str">
        <f t="shared" si="1880"/>
        <v>State Plan, Healthy Michigan, EPSDT</v>
      </c>
      <c r="K2103" s="637" t="s">
        <v>1805</v>
      </c>
      <c r="L2103" s="637" t="s">
        <v>1803</v>
      </c>
      <c r="M2103" s="655" t="str">
        <f t="shared" si="1882"/>
        <v>WX - LOCUS Assessment
Y4 - SAMHSA approved EBP for Co-occurring disorders</v>
      </c>
      <c r="N2103" s="652" t="str">
        <f t="shared" si="1881"/>
        <v xml:space="preserve">HH - Integrated Mental Health and Substance Abuse 
</v>
      </c>
    </row>
    <row r="2104" spans="1:14" ht="17.45" customHeight="1">
      <c r="A2104" s="696" t="str">
        <f t="shared" si="1875"/>
        <v>T1017</v>
      </c>
      <c r="B2104" s="724" t="str">
        <f t="shared" si="1876"/>
        <v>Targeted Case Management</v>
      </c>
      <c r="C2104" s="1197" t="str">
        <f t="shared" si="1877"/>
        <v>Targeted Case Management and Supports Coordination</v>
      </c>
      <c r="D2104" s="652" t="str">
        <f t="shared" si="1878"/>
        <v>15 Minutes</v>
      </c>
      <c r="E2104"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4" s="627" t="s">
        <v>715</v>
      </c>
      <c r="G2104" s="622" t="s">
        <v>697</v>
      </c>
      <c r="H2104" s="623" t="s">
        <v>684</v>
      </c>
      <c r="I2104" s="652" t="str">
        <f t="shared" si="1879"/>
        <v>Line
Professional</v>
      </c>
      <c r="J2104" s="652" t="str">
        <f t="shared" si="1880"/>
        <v>State Plan, Healthy Michigan, EPSDT</v>
      </c>
      <c r="K2104" s="637" t="s">
        <v>1805</v>
      </c>
      <c r="L2104" s="637" t="s">
        <v>1803</v>
      </c>
      <c r="M2104" s="655" t="str">
        <f t="shared" si="1882"/>
        <v>WX - LOCUS Assessment
Y4 - SAMHSA approved EBP for Co-occurring disorders</v>
      </c>
      <c r="N2104" s="652" t="str">
        <f t="shared" si="1881"/>
        <v xml:space="preserve">HH - Integrated Mental Health and Substance Abuse 
</v>
      </c>
    </row>
    <row r="2105" spans="1:14" ht="17.45" customHeight="1">
      <c r="A2105" s="696" t="str">
        <f t="shared" si="1875"/>
        <v>T1017</v>
      </c>
      <c r="B2105" s="724" t="str">
        <f t="shared" si="1876"/>
        <v>Targeted Case Management</v>
      </c>
      <c r="C2105" s="1197" t="str">
        <f t="shared" si="1877"/>
        <v>Targeted Case Management and Supports Coordination</v>
      </c>
      <c r="D2105" s="652" t="str">
        <f t="shared" si="1878"/>
        <v>15 Minutes</v>
      </c>
      <c r="E2105"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5" s="627" t="s">
        <v>594</v>
      </c>
      <c r="G2105" s="622" t="s">
        <v>697</v>
      </c>
      <c r="H2105" s="623" t="s">
        <v>684</v>
      </c>
      <c r="I2105" s="652" t="str">
        <f t="shared" si="1879"/>
        <v>Line
Professional</v>
      </c>
      <c r="J2105" s="652" t="str">
        <f t="shared" si="1880"/>
        <v>State Plan, Healthy Michigan, EPSDT</v>
      </c>
      <c r="K2105" s="637" t="s">
        <v>1805</v>
      </c>
      <c r="L2105" s="637" t="s">
        <v>1803</v>
      </c>
      <c r="M2105" s="655" t="str">
        <f t="shared" si="1882"/>
        <v>WX - LOCUS Assessment
Y4 - SAMHSA approved EBP for Co-occurring disorders</v>
      </c>
      <c r="N2105" s="652" t="str">
        <f t="shared" si="1881"/>
        <v xml:space="preserve">HH - Integrated Mental Health and Substance Abuse 
</v>
      </c>
    </row>
    <row r="2106" spans="1:14" ht="20.25" customHeight="1">
      <c r="A2106" s="696" t="str">
        <f t="shared" si="1875"/>
        <v>T1017</v>
      </c>
      <c r="B2106" s="724" t="str">
        <f t="shared" si="1876"/>
        <v>Targeted Case Management</v>
      </c>
      <c r="C2106" s="1197" t="str">
        <f t="shared" si="1877"/>
        <v>Targeted Case Management and Supports Coordination</v>
      </c>
      <c r="D2106" s="652" t="str">
        <f t="shared" si="1878"/>
        <v>15 Minutes</v>
      </c>
      <c r="E2106"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6" s="627" t="s">
        <v>843</v>
      </c>
      <c r="G2106" s="622" t="s">
        <v>697</v>
      </c>
      <c r="H2106" s="623" t="s">
        <v>684</v>
      </c>
      <c r="I2106" s="652" t="str">
        <f t="shared" si="1879"/>
        <v>Line
Professional</v>
      </c>
      <c r="J2106" s="652" t="str">
        <f t="shared" si="1880"/>
        <v>State Plan, Healthy Michigan, EPSDT</v>
      </c>
      <c r="K2106" s="637" t="s">
        <v>1805</v>
      </c>
      <c r="L2106" s="637" t="s">
        <v>1803</v>
      </c>
      <c r="M2106" s="655" t="str">
        <f t="shared" si="1882"/>
        <v>WX - LOCUS Assessment
Y4 - SAMHSA approved EBP for Co-occurring disorders</v>
      </c>
      <c r="N2106" s="652" t="str">
        <f t="shared" si="1881"/>
        <v xml:space="preserve">HH - Integrated Mental Health and Substance Abuse 
</v>
      </c>
    </row>
    <row r="2107" spans="1:14" ht="17.45" customHeight="1">
      <c r="A2107" s="696" t="str">
        <f t="shared" si="1875"/>
        <v>T1017</v>
      </c>
      <c r="B2107" s="724" t="str">
        <f t="shared" si="1876"/>
        <v>Targeted Case Management</v>
      </c>
      <c r="C2107" s="1197" t="str">
        <f t="shared" si="1877"/>
        <v>Targeted Case Management and Supports Coordination</v>
      </c>
      <c r="D2107" s="652" t="str">
        <f t="shared" si="1878"/>
        <v>15 Minutes</v>
      </c>
      <c r="E2107"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7" s="627" t="s">
        <v>143</v>
      </c>
      <c r="G2107" s="622" t="s">
        <v>697</v>
      </c>
      <c r="H2107" s="623" t="s">
        <v>684</v>
      </c>
      <c r="I2107" s="652" t="str">
        <f t="shared" si="1879"/>
        <v>Line
Professional</v>
      </c>
      <c r="J2107" s="652" t="str">
        <f t="shared" si="1880"/>
        <v>State Plan, Healthy Michigan, EPSDT</v>
      </c>
      <c r="K2107" s="637" t="s">
        <v>1805</v>
      </c>
      <c r="L2107" s="637" t="s">
        <v>1803</v>
      </c>
      <c r="M2107" s="655" t="str">
        <f t="shared" si="1882"/>
        <v>WX - LOCUS Assessment
Y4 - SAMHSA approved EBP for Co-occurring disorders</v>
      </c>
      <c r="N2107" s="652" t="str">
        <f t="shared" si="1881"/>
        <v xml:space="preserve">HH - Integrated Mental Health and Substance Abuse 
</v>
      </c>
    </row>
    <row r="2108" spans="1:14" ht="25.5" customHeight="1">
      <c r="A2108" s="696" t="str">
        <f t="shared" si="1875"/>
        <v>T1017</v>
      </c>
      <c r="B2108" s="724" t="str">
        <f t="shared" si="1876"/>
        <v>Targeted Case Management</v>
      </c>
      <c r="C2108" s="1197" t="str">
        <f t="shared" si="1877"/>
        <v>Targeted Case Management and Supports Coordination</v>
      </c>
      <c r="D2108" s="652" t="str">
        <f t="shared" si="1878"/>
        <v>15 Minutes</v>
      </c>
      <c r="E2108"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8" s="627" t="s">
        <v>144</v>
      </c>
      <c r="G2108" s="622" t="s">
        <v>697</v>
      </c>
      <c r="H2108" s="623" t="s">
        <v>684</v>
      </c>
      <c r="I2108" s="652" t="str">
        <f t="shared" si="1879"/>
        <v>Line
Professional</v>
      </c>
      <c r="J2108" s="652" t="str">
        <f t="shared" si="1880"/>
        <v>State Plan, Healthy Michigan, EPSDT</v>
      </c>
      <c r="K2108" s="637" t="s">
        <v>1805</v>
      </c>
      <c r="L2108" s="637" t="s">
        <v>1803</v>
      </c>
      <c r="M2108" s="655" t="str">
        <f t="shared" si="1882"/>
        <v>WX - LOCUS Assessment
Y4 - SAMHSA approved EBP for Co-occurring disorders</v>
      </c>
      <c r="N2108" s="652" t="str">
        <f t="shared" si="1881"/>
        <v xml:space="preserve">HH - Integrated Mental Health and Substance Abuse 
</v>
      </c>
    </row>
    <row r="2109" spans="1:14" ht="25.5" customHeight="1">
      <c r="A2109" s="696" t="str">
        <f t="shared" si="1875"/>
        <v>T1017</v>
      </c>
      <c r="B2109" s="724" t="str">
        <f t="shared" si="1876"/>
        <v>Targeted Case Management</v>
      </c>
      <c r="C2109" s="1197" t="str">
        <f t="shared" si="1877"/>
        <v>Targeted Case Management and Supports Coordination</v>
      </c>
      <c r="D2109" s="652" t="str">
        <f t="shared" si="1877"/>
        <v>15 Minutes</v>
      </c>
      <c r="E2109" s="637" t="str">
        <f t="shared" si="187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09" s="494" t="s">
        <v>591</v>
      </c>
      <c r="G2109" s="479" t="s">
        <v>694</v>
      </c>
      <c r="H2109" s="624" t="s">
        <v>684</v>
      </c>
      <c r="I2109" s="652" t="str">
        <f t="shared" si="1879"/>
        <v>Line
Professional</v>
      </c>
      <c r="J2109" s="652" t="str">
        <f t="shared" si="1880"/>
        <v>State Plan, Healthy Michigan, EPSDT</v>
      </c>
      <c r="K2109" s="637" t="s">
        <v>1805</v>
      </c>
      <c r="L2109" s="637" t="s">
        <v>1803</v>
      </c>
      <c r="M2109" s="655" t="str">
        <f t="shared" ref="M2109:M2113" si="1883">M2108</f>
        <v>WX - LOCUS Assessment
Y4 - SAMHSA approved EBP for Co-occurring disorders</v>
      </c>
      <c r="N2109" s="652" t="str">
        <f t="shared" si="1881"/>
        <v xml:space="preserve">HH - Integrated Mental Health and Substance Abuse 
</v>
      </c>
    </row>
    <row r="2110" spans="1:14" ht="25.5" customHeight="1">
      <c r="A2110" s="696" t="str">
        <f t="shared" si="1875"/>
        <v>T1017</v>
      </c>
      <c r="B2110" s="724" t="str">
        <f t="shared" si="1876"/>
        <v>Targeted Case Management</v>
      </c>
      <c r="C2110" s="1197" t="str">
        <f t="shared" si="1877"/>
        <v>Targeted Case Management and Supports Coordination</v>
      </c>
      <c r="D2110" s="652" t="str">
        <f t="shared" si="1877"/>
        <v>15 Minutes</v>
      </c>
      <c r="E2110" s="637" t="str">
        <f t="shared" si="187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10" s="494" t="s">
        <v>591</v>
      </c>
      <c r="G2110" s="479" t="s">
        <v>694</v>
      </c>
      <c r="H2110" s="624" t="s">
        <v>684</v>
      </c>
      <c r="I2110" s="652" t="str">
        <f t="shared" si="1879"/>
        <v>Line
Professional</v>
      </c>
      <c r="J2110" s="652" t="str">
        <f t="shared" si="1880"/>
        <v>State Plan, Healthy Michigan, EPSDT</v>
      </c>
      <c r="K2110" s="637" t="s">
        <v>1805</v>
      </c>
      <c r="L2110" s="637" t="s">
        <v>1803</v>
      </c>
      <c r="M2110" s="655" t="str">
        <f t="shared" si="1883"/>
        <v>WX - LOCUS Assessment
Y4 - SAMHSA approved EBP for Co-occurring disorders</v>
      </c>
      <c r="N2110" s="652" t="str">
        <f t="shared" si="1881"/>
        <v xml:space="preserve">HH - Integrated Mental Health and Substance Abuse 
</v>
      </c>
    </row>
    <row r="2111" spans="1:14" ht="26.45" customHeight="1">
      <c r="A2111" s="696" t="str">
        <f t="shared" si="1875"/>
        <v>T1017</v>
      </c>
      <c r="B2111" s="724" t="str">
        <f t="shared" si="1876"/>
        <v>Targeted Case Management</v>
      </c>
      <c r="C2111" s="1197" t="str">
        <f t="shared" si="1877"/>
        <v>Targeted Case Management and Supports Coordination</v>
      </c>
      <c r="D2111" s="652" t="str">
        <f t="shared" si="1877"/>
        <v>15 Minutes</v>
      </c>
      <c r="E2111" s="637" t="str">
        <f t="shared" si="187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11" s="627" t="s">
        <v>134</v>
      </c>
      <c r="G2111" s="622" t="s">
        <v>695</v>
      </c>
      <c r="H2111" s="623" t="s">
        <v>684</v>
      </c>
      <c r="I2111" s="652" t="str">
        <f t="shared" si="1879"/>
        <v>Line
Professional</v>
      </c>
      <c r="J2111" s="652" t="str">
        <f t="shared" si="1880"/>
        <v>State Plan, Healthy Michigan, EPSDT</v>
      </c>
      <c r="K2111" s="637" t="s">
        <v>1805</v>
      </c>
      <c r="L2111" s="637" t="s">
        <v>1803</v>
      </c>
      <c r="M2111" s="655" t="str">
        <f t="shared" si="1883"/>
        <v>WX - LOCUS Assessment
Y4 - SAMHSA approved EBP for Co-occurring disorders</v>
      </c>
      <c r="N2111" s="652" t="str">
        <f t="shared" si="1881"/>
        <v xml:space="preserve">HH - Integrated Mental Health and Substance Abuse 
</v>
      </c>
    </row>
    <row r="2112" spans="1:14" ht="26.45" customHeight="1">
      <c r="A2112" s="696" t="str">
        <f t="shared" si="1875"/>
        <v>T1017</v>
      </c>
      <c r="B2112" s="724" t="str">
        <f t="shared" si="1876"/>
        <v>Targeted Case Management</v>
      </c>
      <c r="C2112" s="1197" t="str">
        <f t="shared" si="1877"/>
        <v>Targeted Case Management and Supports Coordination</v>
      </c>
      <c r="D2112" s="652" t="str">
        <f t="shared" si="1877"/>
        <v>15 Minutes</v>
      </c>
      <c r="E2112" s="637" t="str">
        <f t="shared" si="187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12" s="494" t="s">
        <v>592</v>
      </c>
      <c r="G2112" s="479" t="s">
        <v>695</v>
      </c>
      <c r="H2112" s="624" t="s">
        <v>684</v>
      </c>
      <c r="I2112" s="652" t="str">
        <f t="shared" si="1879"/>
        <v>Line
Professional</v>
      </c>
      <c r="J2112" s="652" t="str">
        <f t="shared" si="1880"/>
        <v>State Plan, Healthy Michigan, EPSDT</v>
      </c>
      <c r="K2112" s="637" t="s">
        <v>1805</v>
      </c>
      <c r="L2112" s="637" t="s">
        <v>1803</v>
      </c>
      <c r="M2112" s="655" t="str">
        <f t="shared" si="1883"/>
        <v>WX - LOCUS Assessment
Y4 - SAMHSA approved EBP for Co-occurring disorders</v>
      </c>
      <c r="N2112" s="652" t="str">
        <f t="shared" si="1881"/>
        <v xml:space="preserve">HH - Integrated Mental Health and Substance Abuse 
</v>
      </c>
    </row>
    <row r="2113" spans="1:14" ht="26.45" customHeight="1">
      <c r="A2113" s="696" t="str">
        <f t="shared" si="1875"/>
        <v>T1017</v>
      </c>
      <c r="B2113" s="724" t="str">
        <f t="shared" si="1876"/>
        <v>Targeted Case Management</v>
      </c>
      <c r="C2113" s="1197" t="str">
        <f t="shared" si="1877"/>
        <v>Targeted Case Management and Supports Coordination</v>
      </c>
      <c r="D2113" s="652" t="str">
        <f t="shared" si="1877"/>
        <v>15 Minutes</v>
      </c>
      <c r="E2113" s="637" t="str">
        <f t="shared" si="1877"/>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13" s="494" t="s">
        <v>592</v>
      </c>
      <c r="G2113" s="479" t="s">
        <v>695</v>
      </c>
      <c r="H2113" s="624" t="s">
        <v>684</v>
      </c>
      <c r="I2113" s="652" t="str">
        <f t="shared" si="1879"/>
        <v>Line
Professional</v>
      </c>
      <c r="J2113" s="652" t="str">
        <f t="shared" si="1880"/>
        <v>State Plan, Healthy Michigan, EPSDT</v>
      </c>
      <c r="K2113" s="637" t="s">
        <v>1805</v>
      </c>
      <c r="L2113" s="637" t="s">
        <v>1803</v>
      </c>
      <c r="M2113" s="655" t="str">
        <f t="shared" si="1883"/>
        <v>WX - LOCUS Assessment
Y4 - SAMHSA approved EBP for Co-occurring disorders</v>
      </c>
      <c r="N2113" s="652" t="str">
        <f t="shared" si="1881"/>
        <v xml:space="preserve">HH - Integrated Mental Health and Substance Abuse 
</v>
      </c>
    </row>
    <row r="2114" spans="1:14" ht="26.45" customHeight="1">
      <c r="A2114" s="696" t="str">
        <f>A2111</f>
        <v>T1017</v>
      </c>
      <c r="B2114" s="724" t="str">
        <f>B2111</f>
        <v>Targeted Case Management</v>
      </c>
      <c r="C2114" s="1197" t="str">
        <f>C2111</f>
        <v>Targeted Case Management and Supports Coordination</v>
      </c>
      <c r="D2114" s="652" t="str">
        <f>D2111</f>
        <v>15 Minutes</v>
      </c>
      <c r="E2114" s="637" t="str">
        <f>E2111</f>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14" s="627" t="s">
        <v>140</v>
      </c>
      <c r="G2114" s="622" t="s">
        <v>703</v>
      </c>
      <c r="H2114" s="623" t="s">
        <v>684</v>
      </c>
      <c r="I2114" s="652" t="str">
        <f>I2111</f>
        <v>Line
Professional</v>
      </c>
      <c r="J2114" s="652" t="str">
        <f>J2111</f>
        <v>State Plan, Healthy Michigan, EPSDT</v>
      </c>
      <c r="K2114" s="637" t="s">
        <v>1805</v>
      </c>
      <c r="L2114" s="637" t="s">
        <v>1803</v>
      </c>
      <c r="M2114" s="655" t="str">
        <f>M2111</f>
        <v>WX - LOCUS Assessment
Y4 - SAMHSA approved EBP for Co-occurring disorders</v>
      </c>
      <c r="N2114" s="652" t="str">
        <f>N2111</f>
        <v xml:space="preserve">HH - Integrated Mental Health and Substance Abuse 
</v>
      </c>
    </row>
    <row r="2115" spans="1:14" ht="26.45" customHeight="1">
      <c r="A2115" s="696" t="str">
        <f>A2112</f>
        <v>T1017</v>
      </c>
      <c r="B2115" s="724" t="str">
        <f>B2112</f>
        <v>Targeted Case Management</v>
      </c>
      <c r="C2115" s="1197" t="str">
        <f>C2112</f>
        <v>Targeted Case Management and Supports Coordination</v>
      </c>
      <c r="D2115" s="652" t="str">
        <f>D2112</f>
        <v>15 Minutes</v>
      </c>
      <c r="E2115" s="637" t="str">
        <f>E2112</f>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15" s="277" t="s">
        <v>1953</v>
      </c>
      <c r="G2115" s="278" t="s">
        <v>693</v>
      </c>
      <c r="H2115" s="279" t="s">
        <v>684</v>
      </c>
      <c r="I2115" s="652" t="str">
        <f>I2112</f>
        <v>Line
Professional</v>
      </c>
      <c r="J2115" s="652" t="str">
        <f>J2112</f>
        <v>State Plan, Healthy Michigan, EPSDT</v>
      </c>
      <c r="K2115" s="637" t="s">
        <v>1805</v>
      </c>
      <c r="L2115" s="637" t="s">
        <v>1803</v>
      </c>
      <c r="M2115" s="655" t="str">
        <f>M2112</f>
        <v>WX - LOCUS Assessment
Y4 - SAMHSA approved EBP for Co-occurring disorders</v>
      </c>
      <c r="N2115" s="652" t="str">
        <f>N2112</f>
        <v xml:space="preserve">HH - Integrated Mental Health and Substance Abuse 
</v>
      </c>
    </row>
    <row r="2116" spans="1:14" ht="26.45" customHeight="1">
      <c r="A2116" s="696" t="str">
        <f t="shared" si="1875"/>
        <v>T1017</v>
      </c>
      <c r="B2116" s="724" t="str">
        <f t="shared" si="1876"/>
        <v>Targeted Case Management</v>
      </c>
      <c r="C2116" s="1197" t="str">
        <f t="shared" si="1877"/>
        <v>Targeted Case Management and Supports Coordination</v>
      </c>
      <c r="D2116" s="652" t="str">
        <f t="shared" si="1878"/>
        <v>15 Minutes</v>
      </c>
      <c r="E2116"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16" s="628" t="s">
        <v>1013</v>
      </c>
      <c r="G2116" s="623" t="s">
        <v>700</v>
      </c>
      <c r="H2116" s="623" t="s">
        <v>684</v>
      </c>
      <c r="I2116" s="652" t="str">
        <f t="shared" si="1879"/>
        <v>Line
Professional</v>
      </c>
      <c r="J2116" s="652" t="str">
        <f t="shared" si="1880"/>
        <v>State Plan, Healthy Michigan, EPSDT</v>
      </c>
      <c r="K2116" s="637" t="s">
        <v>1805</v>
      </c>
      <c r="L2116" s="637" t="s">
        <v>1803</v>
      </c>
      <c r="M2116" s="655" t="str">
        <f t="shared" si="1882"/>
        <v>WX - LOCUS Assessment
Y4 - SAMHSA approved EBP for Co-occurring disorders</v>
      </c>
      <c r="N2116" s="652" t="str">
        <f t="shared" si="1881"/>
        <v xml:space="preserve">HH - Integrated Mental Health and Substance Abuse 
</v>
      </c>
    </row>
    <row r="2117" spans="1:14" ht="26.45" customHeight="1">
      <c r="A2117" s="696" t="str">
        <f t="shared" si="1875"/>
        <v>T1017</v>
      </c>
      <c r="B2117" s="724" t="str">
        <f t="shared" si="1876"/>
        <v>Targeted Case Management</v>
      </c>
      <c r="C2117" s="1197" t="str">
        <f t="shared" si="1877"/>
        <v>Targeted Case Management and Supports Coordination</v>
      </c>
      <c r="D2117" s="652" t="str">
        <f t="shared" si="1878"/>
        <v>15 Minutes</v>
      </c>
      <c r="E2117"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17" s="277" t="s">
        <v>1954</v>
      </c>
      <c r="G2117" s="621" t="s">
        <v>700</v>
      </c>
      <c r="H2117" s="279" t="s">
        <v>684</v>
      </c>
      <c r="I2117" s="652" t="str">
        <f t="shared" si="1879"/>
        <v>Line
Professional</v>
      </c>
      <c r="J2117" s="652" t="str">
        <f t="shared" si="1880"/>
        <v>State Plan, Healthy Michigan, EPSDT</v>
      </c>
      <c r="K2117" s="637" t="s">
        <v>1805</v>
      </c>
      <c r="L2117" s="637" t="s">
        <v>1803</v>
      </c>
      <c r="M2117" s="655" t="str">
        <f t="shared" si="1882"/>
        <v>WX - LOCUS Assessment
Y4 - SAMHSA approved EBP for Co-occurring disorders</v>
      </c>
      <c r="N2117" s="652" t="str">
        <f t="shared" si="1881"/>
        <v xml:space="preserve">HH - Integrated Mental Health and Substance Abuse 
</v>
      </c>
    </row>
    <row r="2118" spans="1:14" ht="26.45" customHeight="1" thickBot="1">
      <c r="A2118" s="696" t="str">
        <f t="shared" si="1875"/>
        <v>T1017</v>
      </c>
      <c r="B2118" s="724" t="str">
        <f t="shared" si="1876"/>
        <v>Targeted Case Management</v>
      </c>
      <c r="C2118" s="1198" t="str">
        <f t="shared" si="1877"/>
        <v>Targeted Case Management and Supports Coordination</v>
      </c>
      <c r="D2118" s="652" t="str">
        <f t="shared" si="1878"/>
        <v>15 Minutes</v>
      </c>
      <c r="E2118" s="637" t="str">
        <f t="shared" si="1878"/>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18" s="625" t="s">
        <v>267</v>
      </c>
      <c r="G2118" s="619" t="s">
        <v>696</v>
      </c>
      <c r="H2118" s="623" t="s">
        <v>684</v>
      </c>
      <c r="I2118" s="652" t="str">
        <f t="shared" si="1879"/>
        <v>Line
Professional</v>
      </c>
      <c r="J2118" s="652" t="str">
        <f t="shared" si="1880"/>
        <v>State Plan, Healthy Michigan, EPSDT</v>
      </c>
      <c r="K2118" s="637" t="s">
        <v>1805</v>
      </c>
      <c r="L2118" s="637" t="s">
        <v>1803</v>
      </c>
      <c r="M2118" s="690" t="str">
        <f t="shared" si="1882"/>
        <v>WX - LOCUS Assessment
Y4 - SAMHSA approved EBP for Co-occurring disorders</v>
      </c>
      <c r="N2118" s="653" t="str">
        <f t="shared" si="1881"/>
        <v xml:space="preserve">HH - Integrated Mental Health and Substance Abuse 
</v>
      </c>
    </row>
    <row r="2119" spans="1:14" ht="306.75" customHeight="1" thickBot="1">
      <c r="A2119" s="315" t="s">
        <v>351</v>
      </c>
      <c r="B2119" s="31" t="s">
        <v>350</v>
      </c>
      <c r="C2119" s="32" t="s">
        <v>352</v>
      </c>
      <c r="D2119" s="442" t="s">
        <v>526</v>
      </c>
      <c r="E2119" s="345" t="s">
        <v>527</v>
      </c>
      <c r="F2119" s="32" t="s">
        <v>281</v>
      </c>
      <c r="G2119" s="32"/>
      <c r="H2119" s="32" t="s">
        <v>781</v>
      </c>
      <c r="I2119" s="442" t="s">
        <v>450</v>
      </c>
      <c r="J2119" s="445" t="s">
        <v>2420</v>
      </c>
      <c r="K2119" s="32" t="s">
        <v>1806</v>
      </c>
      <c r="L2119" s="32" t="s">
        <v>528</v>
      </c>
      <c r="M2119" s="404" t="s">
        <v>1474</v>
      </c>
      <c r="N2119" s="404" t="s">
        <v>1474</v>
      </c>
    </row>
    <row r="2120" spans="1:14" ht="27" customHeight="1">
      <c r="A2120" s="721" t="s">
        <v>274</v>
      </c>
      <c r="B2120" s="723" t="s">
        <v>130</v>
      </c>
      <c r="C2120" s="650" t="s">
        <v>814</v>
      </c>
      <c r="D2120" s="661" t="s">
        <v>58</v>
      </c>
      <c r="E2120" s="650" t="s">
        <v>276</v>
      </c>
      <c r="F2120" s="519" t="s">
        <v>145</v>
      </c>
      <c r="G2120" s="519" t="s">
        <v>701</v>
      </c>
      <c r="H2120" s="519" t="s">
        <v>663</v>
      </c>
      <c r="I2120" s="661" t="s">
        <v>148</v>
      </c>
      <c r="J2120" s="661" t="s">
        <v>129</v>
      </c>
      <c r="K2120" s="650" t="s">
        <v>1805</v>
      </c>
      <c r="L2120" s="650" t="s">
        <v>1804</v>
      </c>
      <c r="M2120" s="651" t="s">
        <v>2151</v>
      </c>
      <c r="N2120" s="681"/>
    </row>
    <row r="2121" spans="1:14" ht="25.5" customHeight="1">
      <c r="A2121" s="696" t="str">
        <f t="shared" ref="A2121:A2130" si="1884">A2120</f>
        <v>T1023</v>
      </c>
      <c r="B2121" s="724" t="str">
        <f t="shared" ref="B2121:B2130" si="1885">B2120</f>
        <v>Assessments
Health Psychiatric
Evaluation Psychological
testing Other assessments, tests</v>
      </c>
      <c r="C2121" s="637" t="str">
        <f t="shared" ref="C2121:C2130" si="1886">C2120</f>
        <v>Pre-screening for inpatient program
T1023: Screening for inpatient program
See Appendix for detailed guidance on reporting rules for T1023.</v>
      </c>
      <c r="D2121" s="652" t="str">
        <f t="shared" ref="D2121:D2130" si="1887">D2120</f>
        <v>Encounter</v>
      </c>
      <c r="E2121" s="637" t="str">
        <f t="shared" ref="E2121:E2130" si="1888">E2120</f>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21" s="551" t="s">
        <v>577</v>
      </c>
      <c r="G2121" s="551" t="s">
        <v>692</v>
      </c>
      <c r="H2121" s="551" t="s">
        <v>663</v>
      </c>
      <c r="I2121" s="652" t="str">
        <f t="shared" ref="I2121:I2130" si="1889">I2120</f>
        <v>Line
Professional</v>
      </c>
      <c r="J2121" s="652" t="str">
        <f t="shared" ref="J2121:J2130" si="1890">J2120</f>
        <v>State Plan, Healthy Michigan, EPSDT</v>
      </c>
      <c r="K2121" s="637" t="s">
        <v>1805</v>
      </c>
      <c r="L2121" s="637" t="s">
        <v>1804</v>
      </c>
      <c r="M2121" s="652" t="str">
        <f t="shared" ref="M2121:M2130" si="1891">M2120</f>
        <v xml:space="preserve"> WX - LOCUS Assessment</v>
      </c>
      <c r="N2121" s="652">
        <f t="shared" ref="N2121:N2127" si="1892">N2120</f>
        <v>0</v>
      </c>
    </row>
    <row r="2122" spans="1:14" ht="51" customHeight="1">
      <c r="A2122" s="696" t="str">
        <f t="shared" si="1884"/>
        <v>T1023</v>
      </c>
      <c r="B2122" s="724" t="str">
        <f t="shared" si="1885"/>
        <v>Assessments
Health Psychiatric
Evaluation Psychological
testing Other assessments, tests</v>
      </c>
      <c r="C2122" s="637" t="str">
        <f t="shared" si="1886"/>
        <v>Pre-screening for inpatient program
T1023: Screening for inpatient program
See Appendix for detailed guidance on reporting rules for T1023.</v>
      </c>
      <c r="D2122" s="652" t="str">
        <f t="shared" si="1887"/>
        <v>Encounter</v>
      </c>
      <c r="E2122" s="637" t="str">
        <f t="shared" si="188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22" s="551" t="s">
        <v>134</v>
      </c>
      <c r="G2122" s="551" t="s">
        <v>698</v>
      </c>
      <c r="H2122" s="551" t="s">
        <v>663</v>
      </c>
      <c r="I2122" s="652" t="str">
        <f t="shared" si="1889"/>
        <v>Line
Professional</v>
      </c>
      <c r="J2122" s="652" t="str">
        <f t="shared" si="1890"/>
        <v>State Plan, Healthy Michigan, EPSDT</v>
      </c>
      <c r="K2122" s="637" t="s">
        <v>1805</v>
      </c>
      <c r="L2122" s="637" t="s">
        <v>1804</v>
      </c>
      <c r="M2122" s="652" t="str">
        <f t="shared" si="1891"/>
        <v xml:space="preserve"> WX - LOCUS Assessment</v>
      </c>
      <c r="N2122" s="652">
        <f t="shared" si="1892"/>
        <v>0</v>
      </c>
    </row>
    <row r="2123" spans="1:14" ht="44.25" customHeight="1">
      <c r="A2123" s="696" t="str">
        <f t="shared" si="1884"/>
        <v>T1023</v>
      </c>
      <c r="B2123" s="724" t="str">
        <f t="shared" si="1885"/>
        <v>Assessments
Health Psychiatric
Evaluation Psychological
testing Other assessments, tests</v>
      </c>
      <c r="C2123" s="637" t="str">
        <f t="shared" si="1886"/>
        <v>Pre-screening for inpatient program
T1023: Screening for inpatient program
See Appendix for detailed guidance on reporting rules for T1023.</v>
      </c>
      <c r="D2123" s="652" t="str">
        <f t="shared" si="1887"/>
        <v>Encounter</v>
      </c>
      <c r="E2123" s="637" t="str">
        <f t="shared" si="188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23" s="551" t="s">
        <v>720</v>
      </c>
      <c r="G2123" s="551" t="s">
        <v>693</v>
      </c>
      <c r="H2123" s="551" t="s">
        <v>663</v>
      </c>
      <c r="I2123" s="652" t="str">
        <f t="shared" si="1889"/>
        <v>Line
Professional</v>
      </c>
      <c r="J2123" s="652" t="str">
        <f t="shared" si="1890"/>
        <v>State Plan, Healthy Michigan, EPSDT</v>
      </c>
      <c r="K2123" s="637" t="s">
        <v>1805</v>
      </c>
      <c r="L2123" s="637" t="s">
        <v>1804</v>
      </c>
      <c r="M2123" s="652" t="str">
        <f t="shared" si="1891"/>
        <v xml:space="preserve"> WX - LOCUS Assessment</v>
      </c>
      <c r="N2123" s="652">
        <f t="shared" si="1892"/>
        <v>0</v>
      </c>
    </row>
    <row r="2124" spans="1:14" ht="26.45" customHeight="1">
      <c r="A2124" s="696" t="str">
        <f t="shared" si="1884"/>
        <v>T1023</v>
      </c>
      <c r="B2124" s="724" t="str">
        <f t="shared" si="1885"/>
        <v>Assessments
Health Psychiatric
Evaluation Psychological
testing Other assessments, tests</v>
      </c>
      <c r="C2124" s="637" t="str">
        <f t="shared" si="1886"/>
        <v>Pre-screening for inpatient program
T1023: Screening for inpatient program
See Appendix for detailed guidance on reporting rules for T1023.</v>
      </c>
      <c r="D2124" s="652" t="str">
        <f t="shared" si="1887"/>
        <v>Encounter</v>
      </c>
      <c r="E2124" s="637" t="str">
        <f t="shared" si="188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24" s="551" t="s">
        <v>843</v>
      </c>
      <c r="G2124" s="551" t="s">
        <v>697</v>
      </c>
      <c r="H2124" s="551" t="s">
        <v>663</v>
      </c>
      <c r="I2124" s="652" t="str">
        <f t="shared" si="1889"/>
        <v>Line
Professional</v>
      </c>
      <c r="J2124" s="652" t="str">
        <f t="shared" si="1890"/>
        <v>State Plan, Healthy Michigan, EPSDT</v>
      </c>
      <c r="K2124" s="637" t="s">
        <v>1805</v>
      </c>
      <c r="L2124" s="637" t="s">
        <v>1804</v>
      </c>
      <c r="M2124" s="652" t="str">
        <f t="shared" si="1891"/>
        <v xml:space="preserve"> WX - LOCUS Assessment</v>
      </c>
      <c r="N2124" s="652">
        <f t="shared" si="1892"/>
        <v>0</v>
      </c>
    </row>
    <row r="2125" spans="1:14" ht="26.45" customHeight="1">
      <c r="A2125" s="696" t="str">
        <f t="shared" si="1884"/>
        <v>T1023</v>
      </c>
      <c r="B2125" s="724" t="str">
        <f t="shared" si="1885"/>
        <v>Assessments
Health Psychiatric
Evaluation Psychological
testing Other assessments, tests</v>
      </c>
      <c r="C2125" s="637" t="str">
        <f t="shared" si="1886"/>
        <v>Pre-screening for inpatient program
T1023: Screening for inpatient program
See Appendix for detailed guidance on reporting rules for T1023.</v>
      </c>
      <c r="D2125" s="652" t="str">
        <f t="shared" si="1887"/>
        <v>Encounter</v>
      </c>
      <c r="E2125" s="637" t="str">
        <f t="shared" si="188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25" s="551" t="s">
        <v>143</v>
      </c>
      <c r="G2125" s="551" t="s">
        <v>697</v>
      </c>
      <c r="H2125" s="551" t="s">
        <v>663</v>
      </c>
      <c r="I2125" s="652" t="str">
        <f t="shared" si="1889"/>
        <v>Line
Professional</v>
      </c>
      <c r="J2125" s="652" t="str">
        <f t="shared" si="1890"/>
        <v>State Plan, Healthy Michigan, EPSDT</v>
      </c>
      <c r="K2125" s="637" t="s">
        <v>1805</v>
      </c>
      <c r="L2125" s="637" t="s">
        <v>1804</v>
      </c>
      <c r="M2125" s="652" t="str">
        <f t="shared" si="1891"/>
        <v xml:space="preserve"> WX - LOCUS Assessment</v>
      </c>
      <c r="N2125" s="652">
        <f t="shared" si="1892"/>
        <v>0</v>
      </c>
    </row>
    <row r="2126" spans="1:14" ht="26.45" customHeight="1">
      <c r="A2126" s="696" t="str">
        <f t="shared" si="1884"/>
        <v>T1023</v>
      </c>
      <c r="B2126" s="724" t="str">
        <f t="shared" si="1885"/>
        <v>Assessments
Health Psychiatric
Evaluation Psychological
testing Other assessments, tests</v>
      </c>
      <c r="C2126" s="637" t="str">
        <f t="shared" si="1886"/>
        <v>Pre-screening for inpatient program
T1023: Screening for inpatient program
See Appendix for detailed guidance on reporting rules for T1023.</v>
      </c>
      <c r="D2126" s="652" t="str">
        <f t="shared" si="1887"/>
        <v>Encounter</v>
      </c>
      <c r="E2126" s="637" t="str">
        <f t="shared" si="188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26" s="551" t="s">
        <v>144</v>
      </c>
      <c r="G2126" s="551" t="s">
        <v>697</v>
      </c>
      <c r="H2126" s="551" t="s">
        <v>663</v>
      </c>
      <c r="I2126" s="652" t="str">
        <f t="shared" si="1889"/>
        <v>Line
Professional</v>
      </c>
      <c r="J2126" s="652" t="str">
        <f t="shared" si="1890"/>
        <v>State Plan, Healthy Michigan, EPSDT</v>
      </c>
      <c r="K2126" s="637" t="s">
        <v>1805</v>
      </c>
      <c r="L2126" s="637" t="s">
        <v>1804</v>
      </c>
      <c r="M2126" s="652" t="str">
        <f t="shared" si="1891"/>
        <v xml:space="preserve"> WX - LOCUS Assessment</v>
      </c>
      <c r="N2126" s="652">
        <f t="shared" si="1892"/>
        <v>0</v>
      </c>
    </row>
    <row r="2127" spans="1:14" ht="26.45" customHeight="1">
      <c r="A2127" s="696" t="str">
        <f t="shared" si="1884"/>
        <v>T1023</v>
      </c>
      <c r="B2127" s="724" t="str">
        <f t="shared" si="1885"/>
        <v>Assessments
Health Psychiatric
Evaluation Psychological
testing Other assessments, tests</v>
      </c>
      <c r="C2127" s="637" t="str">
        <f t="shared" si="1886"/>
        <v>Pre-screening for inpatient program
T1023: Screening for inpatient program
See Appendix for detailed guidance on reporting rules for T1023.</v>
      </c>
      <c r="D2127" s="652" t="str">
        <f t="shared" si="1887"/>
        <v>Encounter</v>
      </c>
      <c r="E2127" s="637" t="str">
        <f t="shared" si="188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27" s="551" t="s">
        <v>134</v>
      </c>
      <c r="G2127" s="551" t="s">
        <v>695</v>
      </c>
      <c r="H2127" s="551" t="s">
        <v>663</v>
      </c>
      <c r="I2127" s="652" t="str">
        <f t="shared" si="1889"/>
        <v>Line
Professional</v>
      </c>
      <c r="J2127" s="652" t="str">
        <f t="shared" si="1890"/>
        <v>State Plan, Healthy Michigan, EPSDT</v>
      </c>
      <c r="K2127" s="637" t="s">
        <v>1805</v>
      </c>
      <c r="L2127" s="637" t="s">
        <v>1804</v>
      </c>
      <c r="M2127" s="652" t="str">
        <f t="shared" si="1891"/>
        <v xml:space="preserve"> WX - LOCUS Assessment</v>
      </c>
      <c r="N2127" s="652">
        <f t="shared" si="1892"/>
        <v>0</v>
      </c>
    </row>
    <row r="2128" spans="1:14" ht="26.45" customHeight="1">
      <c r="A2128" s="696" t="str">
        <f t="shared" si="1884"/>
        <v>T1023</v>
      </c>
      <c r="B2128" s="724" t="str">
        <f t="shared" si="1885"/>
        <v>Assessments
Health Psychiatric
Evaluation Psychological
testing Other assessments, tests</v>
      </c>
      <c r="C2128" s="637" t="str">
        <f t="shared" si="1886"/>
        <v>Pre-screening for inpatient program
T1023: Screening for inpatient program
See Appendix for detailed guidance on reporting rules for T1023.</v>
      </c>
      <c r="D2128" s="652" t="str">
        <f t="shared" si="1887"/>
        <v>Encounter</v>
      </c>
      <c r="E2128" s="637" t="str">
        <f t="shared" si="188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28" s="478" t="s">
        <v>149</v>
      </c>
      <c r="G2128" s="478" t="s">
        <v>703</v>
      </c>
      <c r="H2128" s="478" t="s">
        <v>663</v>
      </c>
      <c r="I2128" s="652" t="str">
        <f t="shared" si="1889"/>
        <v>Line
Professional</v>
      </c>
      <c r="J2128" s="652" t="str">
        <f t="shared" si="1890"/>
        <v>State Plan, Healthy Michigan, EPSDT</v>
      </c>
      <c r="K2128" s="637" t="s">
        <v>1805</v>
      </c>
      <c r="L2128" s="637" t="s">
        <v>1804</v>
      </c>
      <c r="M2128" s="652" t="str">
        <f t="shared" si="1891"/>
        <v xml:space="preserve"> WX - LOCUS Assessment</v>
      </c>
      <c r="N2128" s="652"/>
    </row>
    <row r="2129" spans="1:15" ht="26.45" customHeight="1">
      <c r="A2129" s="696" t="str">
        <f t="shared" si="1884"/>
        <v>T1023</v>
      </c>
      <c r="B2129" s="724" t="str">
        <f t="shared" si="1885"/>
        <v>Assessments
Health Psychiatric
Evaluation Psychological
testing Other assessments, tests</v>
      </c>
      <c r="C2129" s="637" t="str">
        <f t="shared" si="1886"/>
        <v>Pre-screening for inpatient program
T1023: Screening for inpatient program
See Appendix for detailed guidance on reporting rules for T1023.</v>
      </c>
      <c r="D2129" s="652" t="str">
        <f t="shared" si="1887"/>
        <v>Encounter</v>
      </c>
      <c r="E2129" s="637" t="str">
        <f t="shared" si="188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29" s="478" t="s">
        <v>140</v>
      </c>
      <c r="G2129" s="478" t="s">
        <v>703</v>
      </c>
      <c r="H2129" s="478" t="s">
        <v>663</v>
      </c>
      <c r="I2129" s="652" t="str">
        <f t="shared" si="1889"/>
        <v>Line
Professional</v>
      </c>
      <c r="J2129" s="652" t="str">
        <f t="shared" si="1890"/>
        <v>State Plan, Healthy Michigan, EPSDT</v>
      </c>
      <c r="K2129" s="637" t="s">
        <v>1805</v>
      </c>
      <c r="L2129" s="637" t="s">
        <v>1804</v>
      </c>
      <c r="M2129" s="652" t="str">
        <f t="shared" si="1891"/>
        <v xml:space="preserve"> WX - LOCUS Assessment</v>
      </c>
      <c r="N2129" s="652"/>
    </row>
    <row r="2130" spans="1:15" ht="26.45" customHeight="1">
      <c r="A2130" s="696" t="str">
        <f t="shared" si="1884"/>
        <v>T1023</v>
      </c>
      <c r="B2130" s="724" t="str">
        <f t="shared" si="1885"/>
        <v>Assessments
Health Psychiatric
Evaluation Psychological
testing Other assessments, tests</v>
      </c>
      <c r="C2130" s="637" t="str">
        <f t="shared" si="1886"/>
        <v>Pre-screening for inpatient program
T1023: Screening for inpatient program
See Appendix for detailed guidance on reporting rules for T1023.</v>
      </c>
      <c r="D2130" s="652" t="str">
        <f t="shared" si="1887"/>
        <v>Encounter</v>
      </c>
      <c r="E2130" s="637" t="str">
        <f t="shared" si="188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30" s="478" t="s">
        <v>665</v>
      </c>
      <c r="G2130" s="478" t="s">
        <v>703</v>
      </c>
      <c r="H2130" s="478" t="s">
        <v>663</v>
      </c>
      <c r="I2130" s="652" t="str">
        <f t="shared" si="1889"/>
        <v>Line
Professional</v>
      </c>
      <c r="J2130" s="652" t="str">
        <f t="shared" si="1890"/>
        <v>State Plan, Healthy Michigan, EPSDT</v>
      </c>
      <c r="K2130" s="637" t="s">
        <v>1805</v>
      </c>
      <c r="L2130" s="637" t="s">
        <v>1804</v>
      </c>
      <c r="M2130" s="652" t="str">
        <f t="shared" si="1891"/>
        <v xml:space="preserve"> WX - LOCUS Assessment</v>
      </c>
      <c r="N2130" s="652"/>
    </row>
    <row r="2131" spans="1:15" ht="26.45" customHeight="1" thickBot="1">
      <c r="A2131" s="722" t="str">
        <f>A2127</f>
        <v>T1023</v>
      </c>
      <c r="B2131" s="725" t="str">
        <f>B2127</f>
        <v>Assessments
Health Psychiatric
Evaluation Psychological
testing Other assessments, tests</v>
      </c>
      <c r="C2131" s="654" t="str">
        <f>C2127</f>
        <v>Pre-screening for inpatient program
T1023: Screening for inpatient program
See Appendix for detailed guidance on reporting rules for T1023.</v>
      </c>
      <c r="D2131" s="653" t="str">
        <f>D2127</f>
        <v>Encounter</v>
      </c>
      <c r="E2131" s="654" t="str">
        <f>E2127</f>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2131" s="534" t="s">
        <v>617</v>
      </c>
      <c r="G2131" s="534" t="s">
        <v>696</v>
      </c>
      <c r="H2131" s="534" t="s">
        <v>663</v>
      </c>
      <c r="I2131" s="653" t="str">
        <f>I2127</f>
        <v>Line
Professional</v>
      </c>
      <c r="J2131" s="653" t="str">
        <f>J2127</f>
        <v>State Plan, Healthy Michigan, EPSDT</v>
      </c>
      <c r="K2131" s="654" t="s">
        <v>1805</v>
      </c>
      <c r="L2131" s="654" t="s">
        <v>1804</v>
      </c>
      <c r="M2131" s="653" t="str">
        <f>M2127</f>
        <v xml:space="preserve"> WX - LOCUS Assessment</v>
      </c>
      <c r="N2131" s="653">
        <f>N2127</f>
        <v>0</v>
      </c>
    </row>
    <row r="2132" spans="1:15" ht="26.45" customHeight="1">
      <c r="A2132" s="721" t="s">
        <v>361</v>
      </c>
      <c r="B2132" s="723" t="s">
        <v>357</v>
      </c>
      <c r="C2132" s="650" t="s">
        <v>538</v>
      </c>
      <c r="D2132" s="661" t="s">
        <v>3</v>
      </c>
      <c r="E2132" s="650" t="s">
        <v>364</v>
      </c>
      <c r="F2132" s="519" t="s">
        <v>145</v>
      </c>
      <c r="G2132" s="519" t="s">
        <v>701</v>
      </c>
      <c r="H2132" s="519" t="s">
        <v>768</v>
      </c>
      <c r="I2132" s="661" t="s">
        <v>148</v>
      </c>
      <c r="J2132" s="661" t="s">
        <v>541</v>
      </c>
      <c r="K2132" s="650" t="s">
        <v>1805</v>
      </c>
      <c r="L2132" s="650" t="s">
        <v>1786</v>
      </c>
      <c r="M2132" s="681" t="s">
        <v>1474</v>
      </c>
      <c r="N2132" s="681" t="s">
        <v>815</v>
      </c>
    </row>
    <row r="2133" spans="1:15" ht="26.45" customHeight="1">
      <c r="A2133" s="696" t="str">
        <f t="shared" ref="A2133:A2139" si="1893">A2132</f>
        <v>T1027</v>
      </c>
      <c r="B2133" s="724" t="str">
        <f t="shared" ref="B2133:B2139" si="1894">B2132</f>
        <v>Prevention Services - Direct Model</v>
      </c>
      <c r="C2133" s="637" t="str">
        <f t="shared" ref="C2133:C2139" si="1895">C2132</f>
        <v>Behavioral health prevention education service (delivery of services with target population to affect knowledge, attitude, and/or behavior); approved MDHHS models only
Behavior health prevention education service: Parent education</v>
      </c>
      <c r="D2133" s="652" t="str">
        <f t="shared" ref="D2133:D2139" si="1896">D2132</f>
        <v>15 Minutes</v>
      </c>
      <c r="E2133" s="637" t="str">
        <f t="shared" ref="E2133:E2139" si="1897">E2132</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33" s="551" t="s">
        <v>577</v>
      </c>
      <c r="G2133" s="551" t="s">
        <v>692</v>
      </c>
      <c r="H2133" s="551" t="s">
        <v>768</v>
      </c>
      <c r="I2133" s="652" t="str">
        <f t="shared" ref="I2133:I2139" si="1898">I2132</f>
        <v>Line
Professional</v>
      </c>
      <c r="J2133" s="652" t="str">
        <f t="shared" ref="J2133:J2139" si="1899">J2132</f>
        <v>Healthy Michigan, EPSDT</v>
      </c>
      <c r="K2133" s="637" t="s">
        <v>1805</v>
      </c>
      <c r="L2133" s="637" t="s">
        <v>1786</v>
      </c>
      <c r="M2133" s="652" t="str">
        <f t="shared" ref="M2133:M2139" si="1900">M2132</f>
        <v xml:space="preserve"> </v>
      </c>
      <c r="N2133" s="652" t="str">
        <f t="shared" ref="N2133:N2139" si="1901">N2132</f>
        <v>WO - Children's Friendship Group</v>
      </c>
    </row>
    <row r="2134" spans="1:15" ht="32.25" customHeight="1">
      <c r="A2134" s="696" t="str">
        <f t="shared" si="1893"/>
        <v>T1027</v>
      </c>
      <c r="B2134" s="724" t="str">
        <f t="shared" si="1894"/>
        <v>Prevention Services - Direct Model</v>
      </c>
      <c r="C2134" s="637" t="str">
        <f t="shared" si="1895"/>
        <v>Behavioral health prevention education service (delivery of services with target population to affect knowledge, attitude, and/or behavior); approved MDHHS models only
Behavior health prevention education service: Parent education</v>
      </c>
      <c r="D2134" s="652" t="str">
        <f t="shared" si="1896"/>
        <v>15 Minutes</v>
      </c>
      <c r="E2134" s="637" t="str">
        <f t="shared" si="1897"/>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34" s="551" t="s">
        <v>134</v>
      </c>
      <c r="G2134" s="551" t="s">
        <v>698</v>
      </c>
      <c r="H2134" s="551" t="s">
        <v>768</v>
      </c>
      <c r="I2134" s="652" t="str">
        <f t="shared" si="1898"/>
        <v>Line
Professional</v>
      </c>
      <c r="J2134" s="652" t="str">
        <f t="shared" si="1899"/>
        <v>Healthy Michigan, EPSDT</v>
      </c>
      <c r="K2134" s="637" t="s">
        <v>1805</v>
      </c>
      <c r="L2134" s="637" t="s">
        <v>1786</v>
      </c>
      <c r="M2134" s="652" t="str">
        <f t="shared" si="1900"/>
        <v xml:space="preserve"> </v>
      </c>
      <c r="N2134" s="652" t="str">
        <f t="shared" si="1901"/>
        <v>WO - Children's Friendship Group</v>
      </c>
    </row>
    <row r="2135" spans="1:15" ht="63.75" customHeight="1">
      <c r="A2135" s="696" t="str">
        <f t="shared" si="1893"/>
        <v>T1027</v>
      </c>
      <c r="B2135" s="724" t="str">
        <f t="shared" si="1894"/>
        <v>Prevention Services - Direct Model</v>
      </c>
      <c r="C2135" s="637" t="str">
        <f t="shared" si="1895"/>
        <v>Behavioral health prevention education service (delivery of services with target population to affect knowledge, attitude, and/or behavior); approved MDHHS models only
Behavior health prevention education service: Parent education</v>
      </c>
      <c r="D2135" s="652" t="str">
        <f t="shared" si="1896"/>
        <v>15 Minutes</v>
      </c>
      <c r="E2135" s="637" t="str">
        <f t="shared" si="1897"/>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35" s="285" t="s">
        <v>1959</v>
      </c>
      <c r="G2135" s="551" t="s">
        <v>693</v>
      </c>
      <c r="H2135" s="551" t="s">
        <v>768</v>
      </c>
      <c r="I2135" s="652" t="str">
        <f t="shared" si="1898"/>
        <v>Line
Professional</v>
      </c>
      <c r="J2135" s="652" t="str">
        <f t="shared" si="1899"/>
        <v>Healthy Michigan, EPSDT</v>
      </c>
      <c r="K2135" s="637" t="s">
        <v>1805</v>
      </c>
      <c r="L2135" s="637" t="s">
        <v>1786</v>
      </c>
      <c r="M2135" s="652" t="str">
        <f t="shared" si="1900"/>
        <v xml:space="preserve"> </v>
      </c>
      <c r="N2135" s="652" t="str">
        <f t="shared" si="1901"/>
        <v>WO - Children's Friendship Group</v>
      </c>
    </row>
    <row r="2136" spans="1:15" ht="31.5" customHeight="1">
      <c r="A2136" s="696" t="str">
        <f t="shared" si="1893"/>
        <v>T1027</v>
      </c>
      <c r="B2136" s="724" t="str">
        <f t="shared" si="1894"/>
        <v>Prevention Services - Direct Model</v>
      </c>
      <c r="C2136" s="637" t="str">
        <f t="shared" si="1895"/>
        <v>Behavioral health prevention education service (delivery of services with target population to affect knowledge, attitude, and/or behavior); approved MDHHS models only
Behavior health prevention education service: Parent education</v>
      </c>
      <c r="D2136" s="652" t="str">
        <f t="shared" si="1896"/>
        <v>15 Minutes</v>
      </c>
      <c r="E2136" s="637" t="str">
        <f t="shared" si="1897"/>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36" s="285" t="s">
        <v>1960</v>
      </c>
      <c r="G2136" s="551" t="s">
        <v>697</v>
      </c>
      <c r="H2136" s="551" t="s">
        <v>768</v>
      </c>
      <c r="I2136" s="652" t="str">
        <f t="shared" si="1898"/>
        <v>Line
Professional</v>
      </c>
      <c r="J2136" s="652" t="str">
        <f t="shared" si="1899"/>
        <v>Healthy Michigan, EPSDT</v>
      </c>
      <c r="K2136" s="637" t="s">
        <v>1805</v>
      </c>
      <c r="L2136" s="637" t="s">
        <v>1786</v>
      </c>
      <c r="M2136" s="652" t="str">
        <f t="shared" si="1900"/>
        <v xml:space="preserve"> </v>
      </c>
      <c r="N2136" s="652" t="str">
        <f t="shared" si="1901"/>
        <v>WO - Children's Friendship Group</v>
      </c>
    </row>
    <row r="2137" spans="1:15" ht="31.5" customHeight="1">
      <c r="A2137" s="696" t="str">
        <f t="shared" si="1893"/>
        <v>T1027</v>
      </c>
      <c r="B2137" s="724" t="str">
        <f t="shared" si="1894"/>
        <v>Prevention Services - Direct Model</v>
      </c>
      <c r="C2137" s="637" t="str">
        <f t="shared" si="1895"/>
        <v>Behavioral health prevention education service (delivery of services with target population to affect knowledge, attitude, and/or behavior); approved MDHHS models only
Behavior health prevention education service: Parent education</v>
      </c>
      <c r="D2137" s="652" t="str">
        <f t="shared" si="1896"/>
        <v>15 Minutes</v>
      </c>
      <c r="E2137" s="637" t="str">
        <f t="shared" si="1897"/>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37" s="551" t="s">
        <v>843</v>
      </c>
      <c r="G2137" s="551" t="s">
        <v>697</v>
      </c>
      <c r="H2137" s="551" t="s">
        <v>768</v>
      </c>
      <c r="I2137" s="652" t="str">
        <f t="shared" si="1898"/>
        <v>Line
Professional</v>
      </c>
      <c r="J2137" s="652" t="str">
        <f t="shared" si="1899"/>
        <v>Healthy Michigan, EPSDT</v>
      </c>
      <c r="K2137" s="637" t="s">
        <v>1805</v>
      </c>
      <c r="L2137" s="637" t="s">
        <v>1786</v>
      </c>
      <c r="M2137" s="652" t="str">
        <f t="shared" si="1900"/>
        <v xml:space="preserve"> </v>
      </c>
      <c r="N2137" s="652" t="str">
        <f t="shared" si="1901"/>
        <v>WO - Children's Friendship Group</v>
      </c>
    </row>
    <row r="2138" spans="1:15" s="28" customFormat="1" ht="31.5" customHeight="1">
      <c r="A2138" s="696" t="str">
        <f t="shared" si="1893"/>
        <v>T1027</v>
      </c>
      <c r="B2138" s="724" t="str">
        <f t="shared" si="1894"/>
        <v>Prevention Services - Direct Model</v>
      </c>
      <c r="C2138" s="637" t="str">
        <f t="shared" si="1895"/>
        <v>Behavioral health prevention education service (delivery of services with target population to affect knowledge, attitude, and/or behavior); approved MDHHS models only
Behavior health prevention education service: Parent education</v>
      </c>
      <c r="D2138" s="652" t="str">
        <f t="shared" si="1896"/>
        <v>15 Minutes</v>
      </c>
      <c r="E2138" s="637" t="str">
        <f t="shared" si="1897"/>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38" s="551" t="s">
        <v>143</v>
      </c>
      <c r="G2138" s="551" t="s">
        <v>697</v>
      </c>
      <c r="H2138" s="551" t="s">
        <v>768</v>
      </c>
      <c r="I2138" s="652" t="str">
        <f t="shared" si="1898"/>
        <v>Line
Professional</v>
      </c>
      <c r="J2138" s="652" t="str">
        <f t="shared" si="1899"/>
        <v>Healthy Michigan, EPSDT</v>
      </c>
      <c r="K2138" s="637" t="s">
        <v>1805</v>
      </c>
      <c r="L2138" s="637" t="s">
        <v>1786</v>
      </c>
      <c r="M2138" s="652" t="str">
        <f t="shared" si="1900"/>
        <v xml:space="preserve"> </v>
      </c>
      <c r="N2138" s="652" t="str">
        <f t="shared" si="1901"/>
        <v>WO - Children's Friendship Group</v>
      </c>
      <c r="O2138" s="34"/>
    </row>
    <row r="2139" spans="1:15" ht="63.75" customHeight="1">
      <c r="A2139" s="696" t="str">
        <f t="shared" si="1893"/>
        <v>T1027</v>
      </c>
      <c r="B2139" s="724" t="str">
        <f t="shared" si="1894"/>
        <v>Prevention Services - Direct Model</v>
      </c>
      <c r="C2139" s="637" t="str">
        <f t="shared" si="1895"/>
        <v>Behavioral health prevention education service (delivery of services with target population to affect knowledge, attitude, and/or behavior); approved MDHHS models only
Behavior health prevention education service: Parent education</v>
      </c>
      <c r="D2139" s="652" t="str">
        <f t="shared" si="1896"/>
        <v>15 Minutes</v>
      </c>
      <c r="E2139" s="637" t="str">
        <f t="shared" si="1897"/>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39" s="551" t="s">
        <v>144</v>
      </c>
      <c r="G2139" s="551" t="s">
        <v>697</v>
      </c>
      <c r="H2139" s="551" t="s">
        <v>768</v>
      </c>
      <c r="I2139" s="652" t="str">
        <f t="shared" si="1898"/>
        <v>Line
Professional</v>
      </c>
      <c r="J2139" s="652" t="str">
        <f t="shared" si="1899"/>
        <v>Healthy Michigan, EPSDT</v>
      </c>
      <c r="K2139" s="637" t="s">
        <v>1805</v>
      </c>
      <c r="L2139" s="637" t="s">
        <v>1786</v>
      </c>
      <c r="M2139" s="652" t="str">
        <f t="shared" si="1900"/>
        <v xml:space="preserve"> </v>
      </c>
      <c r="N2139" s="652" t="str">
        <f t="shared" si="1901"/>
        <v>WO - Children's Friendship Group</v>
      </c>
    </row>
    <row r="2140" spans="1:15" ht="63.75" customHeight="1">
      <c r="A2140" s="696" t="str">
        <f t="shared" ref="A2140:E2143" si="1902">A2138</f>
        <v>T1027</v>
      </c>
      <c r="B2140" s="724" t="str">
        <f t="shared" si="1902"/>
        <v>Prevention Services - Direct Model</v>
      </c>
      <c r="C2140" s="637" t="str">
        <f t="shared" si="1902"/>
        <v>Behavioral health prevention education service (delivery of services with target population to affect knowledge, attitude, and/or behavior); approved MDHHS models only
Behavior health prevention education service: Parent education</v>
      </c>
      <c r="D2140" s="652" t="str">
        <f t="shared" si="1902"/>
        <v>15 Minutes</v>
      </c>
      <c r="E2140" s="637" t="str">
        <f t="shared" si="190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40" s="551" t="s">
        <v>134</v>
      </c>
      <c r="G2140" s="551" t="s">
        <v>695</v>
      </c>
      <c r="H2140" s="551" t="s">
        <v>768</v>
      </c>
      <c r="I2140" s="652" t="str">
        <f t="shared" ref="I2140:J2143" si="1903">I2138</f>
        <v>Line
Professional</v>
      </c>
      <c r="J2140" s="652" t="str">
        <f t="shared" si="1903"/>
        <v>Healthy Michigan, EPSDT</v>
      </c>
      <c r="K2140" s="637" t="s">
        <v>1805</v>
      </c>
      <c r="L2140" s="637" t="s">
        <v>1786</v>
      </c>
      <c r="M2140" s="652" t="str">
        <f t="shared" ref="M2140:N2143" si="1904">M2138</f>
        <v xml:space="preserve"> </v>
      </c>
      <c r="N2140" s="652" t="str">
        <f t="shared" si="1904"/>
        <v>WO - Children's Friendship Group</v>
      </c>
    </row>
    <row r="2141" spans="1:15" ht="63.75" customHeight="1">
      <c r="A2141" s="696" t="str">
        <f t="shared" si="1902"/>
        <v>T1027</v>
      </c>
      <c r="B2141" s="724" t="str">
        <f t="shared" si="1902"/>
        <v>Prevention Services - Direct Model</v>
      </c>
      <c r="C2141" s="637" t="str">
        <f t="shared" si="1902"/>
        <v>Behavioral health prevention education service (delivery of services with target population to affect knowledge, attitude, and/or behavior); approved MDHHS models only
Behavior health prevention education service: Parent education</v>
      </c>
      <c r="D2141" s="652" t="str">
        <f t="shared" si="1902"/>
        <v>15 Minutes</v>
      </c>
      <c r="E2141" s="637" t="str">
        <f t="shared" si="190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41" s="478" t="s">
        <v>149</v>
      </c>
      <c r="G2141" s="478" t="s">
        <v>703</v>
      </c>
      <c r="H2141" s="478" t="s">
        <v>768</v>
      </c>
      <c r="I2141" s="652" t="str">
        <f t="shared" si="1903"/>
        <v>Line
Professional</v>
      </c>
      <c r="J2141" s="652" t="str">
        <f t="shared" si="1903"/>
        <v>Healthy Michigan, EPSDT</v>
      </c>
      <c r="K2141" s="637" t="s">
        <v>1805</v>
      </c>
      <c r="L2141" s="637" t="s">
        <v>1786</v>
      </c>
      <c r="M2141" s="652" t="str">
        <f t="shared" si="1904"/>
        <v xml:space="preserve"> </v>
      </c>
      <c r="N2141" s="652" t="str">
        <f t="shared" si="1904"/>
        <v>WO - Children's Friendship Group</v>
      </c>
    </row>
    <row r="2142" spans="1:15" ht="63.75" customHeight="1">
      <c r="A2142" s="696" t="str">
        <f t="shared" si="1902"/>
        <v>T1027</v>
      </c>
      <c r="B2142" s="724" t="str">
        <f t="shared" si="1902"/>
        <v>Prevention Services - Direct Model</v>
      </c>
      <c r="C2142" s="637" t="str">
        <f t="shared" si="1902"/>
        <v>Behavioral health prevention education service (delivery of services with target population to affect knowledge, attitude, and/or behavior); approved MDHHS models only
Behavior health prevention education service: Parent education</v>
      </c>
      <c r="D2142" s="652" t="str">
        <f t="shared" si="1902"/>
        <v>15 Minutes</v>
      </c>
      <c r="E2142" s="637" t="str">
        <f t="shared" si="190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42" s="478" t="s">
        <v>140</v>
      </c>
      <c r="G2142" s="478" t="s">
        <v>703</v>
      </c>
      <c r="H2142" s="478" t="s">
        <v>768</v>
      </c>
      <c r="I2142" s="652" t="str">
        <f t="shared" si="1903"/>
        <v>Line
Professional</v>
      </c>
      <c r="J2142" s="652" t="str">
        <f t="shared" si="1903"/>
        <v>Healthy Michigan, EPSDT</v>
      </c>
      <c r="K2142" s="637" t="s">
        <v>1805</v>
      </c>
      <c r="L2142" s="637" t="s">
        <v>1786</v>
      </c>
      <c r="M2142" s="652" t="str">
        <f t="shared" si="1904"/>
        <v xml:space="preserve"> </v>
      </c>
      <c r="N2142" s="652" t="str">
        <f t="shared" si="1904"/>
        <v>WO - Children's Friendship Group</v>
      </c>
    </row>
    <row r="2143" spans="1:15" ht="63.75" customHeight="1">
      <c r="A2143" s="696" t="str">
        <f t="shared" si="1902"/>
        <v>T1027</v>
      </c>
      <c r="B2143" s="724" t="str">
        <f t="shared" si="1902"/>
        <v>Prevention Services - Direct Model</v>
      </c>
      <c r="C2143" s="637" t="str">
        <f t="shared" si="1902"/>
        <v>Behavioral health prevention education service (delivery of services with target population to affect knowledge, attitude, and/or behavior); approved MDHHS models only
Behavior health prevention education service: Parent education</v>
      </c>
      <c r="D2143" s="652" t="str">
        <f t="shared" si="1902"/>
        <v>15 Minutes</v>
      </c>
      <c r="E2143" s="637" t="str">
        <f t="shared" si="1902"/>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43" s="478" t="s">
        <v>665</v>
      </c>
      <c r="G2143" s="478" t="s">
        <v>703</v>
      </c>
      <c r="H2143" s="478" t="s">
        <v>768</v>
      </c>
      <c r="I2143" s="652" t="str">
        <f t="shared" si="1903"/>
        <v>Line
Professional</v>
      </c>
      <c r="J2143" s="652" t="str">
        <f t="shared" si="1903"/>
        <v>Healthy Michigan, EPSDT</v>
      </c>
      <c r="K2143" s="637" t="s">
        <v>1805</v>
      </c>
      <c r="L2143" s="637" t="s">
        <v>1786</v>
      </c>
      <c r="M2143" s="652" t="str">
        <f t="shared" si="1904"/>
        <v xml:space="preserve"> </v>
      </c>
      <c r="N2143" s="652" t="str">
        <f t="shared" si="1904"/>
        <v>WO - Children's Friendship Group</v>
      </c>
    </row>
    <row r="2144" spans="1:15" s="28" customFormat="1" ht="64.5" customHeight="1" thickBot="1">
      <c r="A2144" s="722" t="str">
        <f>A2140</f>
        <v>T1027</v>
      </c>
      <c r="B2144" s="725" t="str">
        <f>B2140</f>
        <v>Prevention Services - Direct Model</v>
      </c>
      <c r="C2144" s="654" t="str">
        <f>C2140</f>
        <v>Behavioral health prevention education service (delivery of services with target population to affect knowledge, attitude, and/or behavior); approved MDHHS models only
Behavior health prevention education service: Parent education</v>
      </c>
      <c r="D2144" s="653" t="str">
        <f>D2140</f>
        <v>15 Minutes</v>
      </c>
      <c r="E2144" s="654" t="str">
        <f>E2140</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44" s="534" t="s">
        <v>617</v>
      </c>
      <c r="G2144" s="534" t="s">
        <v>696</v>
      </c>
      <c r="H2144" s="534" t="s">
        <v>768</v>
      </c>
      <c r="I2144" s="653" t="str">
        <f>I2140</f>
        <v>Line
Professional</v>
      </c>
      <c r="J2144" s="653" t="str">
        <f>J2140</f>
        <v>Healthy Michigan, EPSDT</v>
      </c>
      <c r="K2144" s="654" t="s">
        <v>1805</v>
      </c>
      <c r="L2144" s="654" t="s">
        <v>1786</v>
      </c>
      <c r="M2144" s="653" t="str">
        <f>M2140</f>
        <v xml:space="preserve"> </v>
      </c>
      <c r="N2144" s="653" t="str">
        <f>N2140</f>
        <v>WO - Children's Friendship Group</v>
      </c>
      <c r="O2144" s="34"/>
    </row>
    <row r="2145" spans="1:15" ht="67.5" customHeight="1" thickBot="1">
      <c r="A2145" s="600" t="s">
        <v>1720</v>
      </c>
      <c r="B2145" s="540" t="s">
        <v>1474</v>
      </c>
      <c r="C2145" s="537" t="s">
        <v>1721</v>
      </c>
      <c r="D2145" s="454" t="s">
        <v>1474</v>
      </c>
      <c r="E2145" s="537" t="s">
        <v>1722</v>
      </c>
      <c r="F2145" s="611" t="s">
        <v>1863</v>
      </c>
      <c r="G2145" s="196" t="s">
        <v>1474</v>
      </c>
      <c r="H2145" s="250" t="s">
        <v>764</v>
      </c>
      <c r="I2145" s="583" t="s">
        <v>1474</v>
      </c>
      <c r="J2145" s="583" t="s">
        <v>1474</v>
      </c>
      <c r="K2145" s="537" t="s">
        <v>1806</v>
      </c>
      <c r="L2145" s="611" t="s">
        <v>1864</v>
      </c>
      <c r="M2145" s="403" t="s">
        <v>1474</v>
      </c>
      <c r="N2145" s="403" t="s">
        <v>1474</v>
      </c>
    </row>
    <row r="2146" spans="1:15" s="28" customFormat="1" ht="110.25" customHeight="1" thickBot="1">
      <c r="A2146" s="315" t="s">
        <v>92</v>
      </c>
      <c r="B2146" s="31" t="s">
        <v>295</v>
      </c>
      <c r="C2146" s="32" t="s">
        <v>1018</v>
      </c>
      <c r="D2146" s="442" t="s">
        <v>459</v>
      </c>
      <c r="E2146" s="32" t="s">
        <v>296</v>
      </c>
      <c r="F2146" s="32" t="s">
        <v>797</v>
      </c>
      <c r="G2146" s="195" t="s">
        <v>1474</v>
      </c>
      <c r="H2146" s="32" t="s">
        <v>661</v>
      </c>
      <c r="I2146" s="442" t="s">
        <v>148</v>
      </c>
      <c r="J2146" s="442" t="s">
        <v>460</v>
      </c>
      <c r="K2146" s="32" t="s">
        <v>1806</v>
      </c>
      <c r="L2146" s="32" t="s">
        <v>465</v>
      </c>
      <c r="M2146" s="404" t="s">
        <v>1474</v>
      </c>
      <c r="N2146" s="404" t="s">
        <v>1474</v>
      </c>
      <c r="O2146" s="34"/>
    </row>
    <row r="2147" spans="1:15" ht="123" customHeight="1" thickBot="1">
      <c r="A2147" s="315" t="s">
        <v>2122</v>
      </c>
      <c r="B2147" s="31" t="s">
        <v>211</v>
      </c>
      <c r="C2147" s="345" t="s">
        <v>2123</v>
      </c>
      <c r="D2147" s="445" t="s">
        <v>58</v>
      </c>
      <c r="E2147" s="345" t="s">
        <v>2055</v>
      </c>
      <c r="F2147" s="345" t="s">
        <v>2056</v>
      </c>
      <c r="G2147" s="345"/>
      <c r="H2147" s="345" t="s">
        <v>211</v>
      </c>
      <c r="I2147" s="445" t="s">
        <v>148</v>
      </c>
      <c r="J2147" s="445" t="s">
        <v>128</v>
      </c>
      <c r="K2147" s="32"/>
      <c r="L2147" s="345" t="s">
        <v>759</v>
      </c>
      <c r="M2147" s="404"/>
      <c r="N2147" s="404"/>
    </row>
    <row r="2148" spans="1:15" s="28" customFormat="1" ht="114.75" customHeight="1" thickBot="1">
      <c r="A2148" s="316" t="s">
        <v>2122</v>
      </c>
      <c r="B2148" s="162" t="s">
        <v>211</v>
      </c>
      <c r="C2148" s="347" t="s">
        <v>2525</v>
      </c>
      <c r="D2148" s="446" t="s">
        <v>58</v>
      </c>
      <c r="E2148" s="347" t="s">
        <v>2055</v>
      </c>
      <c r="F2148" s="347" t="s">
        <v>2056</v>
      </c>
      <c r="G2148" s="347"/>
      <c r="H2148" s="347" t="s">
        <v>211</v>
      </c>
      <c r="I2148" s="446" t="s">
        <v>148</v>
      </c>
      <c r="J2148" s="446" t="s">
        <v>128</v>
      </c>
      <c r="K2148" s="163"/>
      <c r="L2148" s="347"/>
      <c r="M2148" s="408"/>
      <c r="N2148" s="447" t="s">
        <v>658</v>
      </c>
      <c r="O2148" s="34"/>
    </row>
    <row r="2149" spans="1:15" ht="184.5" customHeight="1" thickBot="1">
      <c r="A2149" s="315" t="s">
        <v>343</v>
      </c>
      <c r="B2149" s="31" t="s">
        <v>342</v>
      </c>
      <c r="C2149" s="32" t="s">
        <v>1019</v>
      </c>
      <c r="D2149" s="442" t="s">
        <v>518</v>
      </c>
      <c r="E2149" s="32" t="s">
        <v>281</v>
      </c>
      <c r="F2149" s="32" t="s">
        <v>281</v>
      </c>
      <c r="G2149" s="32"/>
      <c r="H2149" s="32" t="s">
        <v>1950</v>
      </c>
      <c r="I2149" s="442" t="s">
        <v>148</v>
      </c>
      <c r="J2149" s="442" t="s">
        <v>1264</v>
      </c>
      <c r="K2149" s="32" t="s">
        <v>1806</v>
      </c>
      <c r="L2149" s="32" t="s">
        <v>1062</v>
      </c>
      <c r="M2149" s="409" t="s">
        <v>1222</v>
      </c>
      <c r="N2149" s="416" t="s">
        <v>2597</v>
      </c>
    </row>
    <row r="2150" spans="1:15" ht="63.75" customHeight="1">
      <c r="A2150" s="696" t="s">
        <v>360</v>
      </c>
      <c r="B2150" s="724" t="s">
        <v>357</v>
      </c>
      <c r="C2150" s="637" t="s">
        <v>537</v>
      </c>
      <c r="D2150" s="652" t="s">
        <v>544</v>
      </c>
      <c r="E2150" s="637" t="s">
        <v>363</v>
      </c>
      <c r="F2150" s="551" t="s">
        <v>145</v>
      </c>
      <c r="G2150" s="551" t="s">
        <v>701</v>
      </c>
      <c r="H2150" s="551" t="s">
        <v>768</v>
      </c>
      <c r="I2150" s="652" t="s">
        <v>148</v>
      </c>
      <c r="J2150" s="652" t="s">
        <v>541</v>
      </c>
      <c r="K2150" s="637" t="s">
        <v>1806</v>
      </c>
      <c r="L2150" s="637" t="s">
        <v>542</v>
      </c>
      <c r="M2150" s="784" t="s">
        <v>1474</v>
      </c>
      <c r="N2150" s="784" t="s">
        <v>1474</v>
      </c>
    </row>
    <row r="2151" spans="1:15" ht="24" customHeight="1">
      <c r="A2151" s="696" t="str">
        <f t="shared" ref="A2151:A2159" si="1905">A2150</f>
        <v>T2024</v>
      </c>
      <c r="B2151" s="724" t="str">
        <f t="shared" ref="B2151:B2159" si="1906">B2150</f>
        <v>Prevention Services - Direct Model</v>
      </c>
      <c r="C2151" s="637" t="str">
        <f t="shared" ref="C2151:C2159" si="1907">C2150</f>
        <v>Behavioral health prevention education service (delivery of services with target population to affect knowledge, attitude, and/or behavior); approved MDHHS models only
Behavior health prevention education service: Children of adults with mental illness</v>
      </c>
      <c r="D2151" s="652" t="str">
        <f t="shared" ref="D2151:D2159" si="1908">D2150</f>
        <v>T2024 – encounter
DT= 1/day</v>
      </c>
      <c r="E2151" s="637" t="str">
        <f t="shared" ref="E2151:E2159" si="1909">E2150</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51" s="515" t="s">
        <v>577</v>
      </c>
      <c r="G2151" s="515" t="s">
        <v>692</v>
      </c>
      <c r="H2151" s="515" t="s">
        <v>768</v>
      </c>
      <c r="I2151" s="652" t="str">
        <f t="shared" ref="I2151:I2159" si="1910">I2150</f>
        <v>Line
Professional</v>
      </c>
      <c r="J2151" s="652" t="str">
        <f t="shared" ref="J2151:J2159" si="1911">J2150</f>
        <v>Healthy Michigan, EPSDT</v>
      </c>
      <c r="K2151" s="637" t="s">
        <v>1806</v>
      </c>
      <c r="L2151" s="637" t="s">
        <v>542</v>
      </c>
      <c r="M2151" s="652" t="str">
        <f t="shared" ref="M2151:M2156" si="1912">M2150</f>
        <v xml:space="preserve"> </v>
      </c>
      <c r="N2151" s="652" t="str">
        <f t="shared" ref="N2151:N2156" si="1913">N2150</f>
        <v xml:space="preserve"> </v>
      </c>
    </row>
    <row r="2152" spans="1:15" s="28" customFormat="1" ht="24" customHeight="1">
      <c r="A2152" s="696" t="str">
        <f t="shared" si="1905"/>
        <v>T2024</v>
      </c>
      <c r="B2152" s="724" t="str">
        <f t="shared" si="1906"/>
        <v>Prevention Services - Direct Model</v>
      </c>
      <c r="C2152" s="637" t="str">
        <f t="shared" si="1907"/>
        <v>Behavioral health prevention education service (delivery of services with target population to affect knowledge, attitude, and/or behavior); approved MDHHS models only
Behavior health prevention education service: Children of adults with mental illness</v>
      </c>
      <c r="D2152" s="652" t="str">
        <f t="shared" si="1908"/>
        <v>T2024 – encounter
DT= 1/day</v>
      </c>
      <c r="E2152" s="637" t="str">
        <f t="shared" si="1909"/>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52" s="515" t="s">
        <v>134</v>
      </c>
      <c r="G2152" s="515" t="s">
        <v>698</v>
      </c>
      <c r="H2152" s="515" t="s">
        <v>768</v>
      </c>
      <c r="I2152" s="652" t="str">
        <f t="shared" si="1910"/>
        <v>Line
Professional</v>
      </c>
      <c r="J2152" s="652" t="str">
        <f t="shared" si="1911"/>
        <v>Healthy Michigan, EPSDT</v>
      </c>
      <c r="K2152" s="637" t="s">
        <v>1806</v>
      </c>
      <c r="L2152" s="637" t="s">
        <v>542</v>
      </c>
      <c r="M2152" s="652" t="str">
        <f t="shared" si="1912"/>
        <v xml:space="preserve"> </v>
      </c>
      <c r="N2152" s="652" t="str">
        <f t="shared" si="1913"/>
        <v xml:space="preserve"> </v>
      </c>
      <c r="O2152" s="34"/>
    </row>
    <row r="2153" spans="1:15" ht="63.75" customHeight="1">
      <c r="A2153" s="696" t="str">
        <f t="shared" si="1905"/>
        <v>T2024</v>
      </c>
      <c r="B2153" s="724" t="str">
        <f t="shared" si="1906"/>
        <v>Prevention Services - Direct Model</v>
      </c>
      <c r="C2153" s="637" t="str">
        <f t="shared" si="1907"/>
        <v>Behavioral health prevention education service (delivery of services with target population to affect knowledge, attitude, and/or behavior); approved MDHHS models only
Behavior health prevention education service: Children of adults with mental illness</v>
      </c>
      <c r="D2153" s="652" t="str">
        <f t="shared" si="1908"/>
        <v>T2024 – encounter
DT= 1/day</v>
      </c>
      <c r="E2153" s="637" t="str">
        <f t="shared" si="1909"/>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53" s="551" t="s">
        <v>843</v>
      </c>
      <c r="G2153" s="515" t="s">
        <v>697</v>
      </c>
      <c r="H2153" s="515" t="s">
        <v>768</v>
      </c>
      <c r="I2153" s="652" t="str">
        <f t="shared" si="1910"/>
        <v>Line
Professional</v>
      </c>
      <c r="J2153" s="652" t="str">
        <f t="shared" si="1911"/>
        <v>Healthy Michigan, EPSDT</v>
      </c>
      <c r="K2153" s="637" t="s">
        <v>1806</v>
      </c>
      <c r="L2153" s="637" t="s">
        <v>542</v>
      </c>
      <c r="M2153" s="652" t="str">
        <f t="shared" si="1912"/>
        <v xml:space="preserve"> </v>
      </c>
      <c r="N2153" s="652" t="str">
        <f t="shared" si="1913"/>
        <v xml:space="preserve"> </v>
      </c>
    </row>
    <row r="2154" spans="1:15" ht="30" customHeight="1">
      <c r="A2154" s="696" t="str">
        <f t="shared" si="1905"/>
        <v>T2024</v>
      </c>
      <c r="B2154" s="724" t="str">
        <f t="shared" si="1906"/>
        <v>Prevention Services - Direct Model</v>
      </c>
      <c r="C2154" s="637" t="str">
        <f t="shared" si="1907"/>
        <v>Behavioral health prevention education service (delivery of services with target population to affect knowledge, attitude, and/or behavior); approved MDHHS models only
Behavior health prevention education service: Children of adults with mental illness</v>
      </c>
      <c r="D2154" s="652" t="str">
        <f t="shared" si="1908"/>
        <v>T2024 – encounter
DT= 1/day</v>
      </c>
      <c r="E2154" s="637" t="str">
        <f t="shared" si="1909"/>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54" s="551" t="s">
        <v>143</v>
      </c>
      <c r="G2154" s="515" t="s">
        <v>697</v>
      </c>
      <c r="H2154" s="515" t="s">
        <v>768</v>
      </c>
      <c r="I2154" s="652" t="str">
        <f t="shared" si="1910"/>
        <v>Line
Professional</v>
      </c>
      <c r="J2154" s="652" t="str">
        <f t="shared" si="1911"/>
        <v>Healthy Michigan, EPSDT</v>
      </c>
      <c r="K2154" s="637" t="s">
        <v>1806</v>
      </c>
      <c r="L2154" s="637" t="s">
        <v>542</v>
      </c>
      <c r="M2154" s="652" t="str">
        <f t="shared" si="1912"/>
        <v xml:space="preserve"> </v>
      </c>
      <c r="N2154" s="652" t="str">
        <f t="shared" si="1913"/>
        <v xml:space="preserve"> </v>
      </c>
    </row>
    <row r="2155" spans="1:15" ht="63.75" customHeight="1">
      <c r="A2155" s="696" t="str">
        <f t="shared" si="1905"/>
        <v>T2024</v>
      </c>
      <c r="B2155" s="724" t="str">
        <f t="shared" si="1906"/>
        <v>Prevention Services - Direct Model</v>
      </c>
      <c r="C2155" s="637" t="str">
        <f t="shared" si="1907"/>
        <v>Behavioral health prevention education service (delivery of services with target population to affect knowledge, attitude, and/or behavior); approved MDHHS models only
Behavior health prevention education service: Children of adults with mental illness</v>
      </c>
      <c r="D2155" s="652" t="str">
        <f t="shared" si="1908"/>
        <v>T2024 – encounter
DT= 1/day</v>
      </c>
      <c r="E2155" s="637" t="str">
        <f t="shared" si="1909"/>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55" s="551" t="s">
        <v>144</v>
      </c>
      <c r="G2155" s="515" t="s">
        <v>697</v>
      </c>
      <c r="H2155" s="515" t="s">
        <v>768</v>
      </c>
      <c r="I2155" s="652" t="str">
        <f t="shared" si="1910"/>
        <v>Line
Professional</v>
      </c>
      <c r="J2155" s="652" t="str">
        <f t="shared" si="1911"/>
        <v>Healthy Michigan, EPSDT</v>
      </c>
      <c r="K2155" s="637" t="s">
        <v>1806</v>
      </c>
      <c r="L2155" s="637" t="s">
        <v>542</v>
      </c>
      <c r="M2155" s="652" t="str">
        <f t="shared" si="1912"/>
        <v xml:space="preserve"> </v>
      </c>
      <c r="N2155" s="652" t="str">
        <f t="shared" si="1913"/>
        <v xml:space="preserve"> </v>
      </c>
    </row>
    <row r="2156" spans="1:15" ht="33" customHeight="1">
      <c r="A2156" s="696" t="str">
        <f t="shared" si="1905"/>
        <v>T2024</v>
      </c>
      <c r="B2156" s="724" t="str">
        <f t="shared" si="1906"/>
        <v>Prevention Services - Direct Model</v>
      </c>
      <c r="C2156" s="637" t="str">
        <f t="shared" si="1907"/>
        <v>Behavioral health prevention education service (delivery of services with target population to affect knowledge, attitude, and/or behavior); approved MDHHS models only
Behavior health prevention education service: Children of adults with mental illness</v>
      </c>
      <c r="D2156" s="652" t="str">
        <f t="shared" si="1908"/>
        <v>T2024 – encounter
DT= 1/day</v>
      </c>
      <c r="E2156" s="637" t="str">
        <f t="shared" si="1909"/>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56" s="551" t="s">
        <v>134</v>
      </c>
      <c r="G2156" s="551" t="s">
        <v>695</v>
      </c>
      <c r="H2156" s="515" t="s">
        <v>768</v>
      </c>
      <c r="I2156" s="652" t="str">
        <f t="shared" si="1910"/>
        <v>Line
Professional</v>
      </c>
      <c r="J2156" s="652" t="str">
        <f t="shared" si="1911"/>
        <v>Healthy Michigan, EPSDT</v>
      </c>
      <c r="K2156" s="637" t="s">
        <v>1806</v>
      </c>
      <c r="L2156" s="637" t="s">
        <v>542</v>
      </c>
      <c r="M2156" s="652" t="str">
        <f t="shared" si="1912"/>
        <v xml:space="preserve"> </v>
      </c>
      <c r="N2156" s="652" t="str">
        <f t="shared" si="1913"/>
        <v xml:space="preserve"> </v>
      </c>
    </row>
    <row r="2157" spans="1:15" ht="33" customHeight="1">
      <c r="A2157" s="696" t="str">
        <f t="shared" si="1905"/>
        <v>T2024</v>
      </c>
      <c r="B2157" s="724" t="str">
        <f t="shared" si="1906"/>
        <v>Prevention Services - Direct Model</v>
      </c>
      <c r="C2157" s="637" t="str">
        <f t="shared" si="1907"/>
        <v>Behavioral health prevention education service (delivery of services with target population to affect knowledge, attitude, and/or behavior); approved MDHHS models only
Behavior health prevention education service: Children of adults with mental illness</v>
      </c>
      <c r="D2157" s="652" t="str">
        <f t="shared" si="1908"/>
        <v>T2024 – encounter
DT= 1/day</v>
      </c>
      <c r="E2157" s="637" t="str">
        <f t="shared" si="1909"/>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57" s="478" t="s">
        <v>149</v>
      </c>
      <c r="G2157" s="478" t="s">
        <v>703</v>
      </c>
      <c r="H2157" s="478" t="s">
        <v>768</v>
      </c>
      <c r="I2157" s="652" t="str">
        <f t="shared" si="1910"/>
        <v>Line
Professional</v>
      </c>
      <c r="J2157" s="652" t="str">
        <f t="shared" si="1911"/>
        <v>Healthy Michigan, EPSDT</v>
      </c>
      <c r="K2157" s="637" t="s">
        <v>1806</v>
      </c>
      <c r="L2157" s="637" t="s">
        <v>542</v>
      </c>
      <c r="M2157" s="652"/>
      <c r="N2157" s="652"/>
    </row>
    <row r="2158" spans="1:15" ht="33" customHeight="1">
      <c r="A2158" s="696" t="str">
        <f t="shared" si="1905"/>
        <v>T2024</v>
      </c>
      <c r="B2158" s="724" t="str">
        <f t="shared" si="1906"/>
        <v>Prevention Services - Direct Model</v>
      </c>
      <c r="C2158" s="637" t="str">
        <f t="shared" si="1907"/>
        <v>Behavioral health prevention education service (delivery of services with target population to affect knowledge, attitude, and/or behavior); approved MDHHS models only
Behavior health prevention education service: Children of adults with mental illness</v>
      </c>
      <c r="D2158" s="652" t="str">
        <f t="shared" si="1908"/>
        <v>T2024 – encounter
DT= 1/day</v>
      </c>
      <c r="E2158" s="637" t="str">
        <f t="shared" si="1909"/>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58" s="478" t="s">
        <v>140</v>
      </c>
      <c r="G2158" s="478" t="s">
        <v>703</v>
      </c>
      <c r="H2158" s="478" t="s">
        <v>768</v>
      </c>
      <c r="I2158" s="652" t="str">
        <f t="shared" si="1910"/>
        <v>Line
Professional</v>
      </c>
      <c r="J2158" s="652" t="str">
        <f t="shared" si="1911"/>
        <v>Healthy Michigan, EPSDT</v>
      </c>
      <c r="K2158" s="637" t="s">
        <v>1806</v>
      </c>
      <c r="L2158" s="637" t="s">
        <v>542</v>
      </c>
      <c r="M2158" s="652"/>
      <c r="N2158" s="652"/>
    </row>
    <row r="2159" spans="1:15" ht="63.75" customHeight="1">
      <c r="A2159" s="696" t="str">
        <f t="shared" si="1905"/>
        <v>T2024</v>
      </c>
      <c r="B2159" s="724" t="str">
        <f t="shared" si="1906"/>
        <v>Prevention Services - Direct Model</v>
      </c>
      <c r="C2159" s="637" t="str">
        <f t="shared" si="1907"/>
        <v>Behavioral health prevention education service (delivery of services with target population to affect knowledge, attitude, and/or behavior); approved MDHHS models only
Behavior health prevention education service: Children of adults with mental illness</v>
      </c>
      <c r="D2159" s="652" t="str">
        <f t="shared" si="1908"/>
        <v>T2024 – encounter
DT= 1/day</v>
      </c>
      <c r="E2159" s="637" t="str">
        <f t="shared" si="1909"/>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59" s="478" t="s">
        <v>665</v>
      </c>
      <c r="G2159" s="478" t="s">
        <v>703</v>
      </c>
      <c r="H2159" s="478" t="s">
        <v>768</v>
      </c>
      <c r="I2159" s="652" t="str">
        <f t="shared" si="1910"/>
        <v>Line
Professional</v>
      </c>
      <c r="J2159" s="652" t="str">
        <f t="shared" si="1911"/>
        <v>Healthy Michigan, EPSDT</v>
      </c>
      <c r="K2159" s="637" t="s">
        <v>1806</v>
      </c>
      <c r="L2159" s="637" t="s">
        <v>542</v>
      </c>
      <c r="M2159" s="652"/>
      <c r="N2159" s="652"/>
    </row>
    <row r="2160" spans="1:15" ht="64.5" customHeight="1" thickBot="1">
      <c r="A2160" s="722" t="str">
        <f>A2156</f>
        <v>T2024</v>
      </c>
      <c r="B2160" s="725" t="str">
        <f>B2156</f>
        <v>Prevention Services - Direct Model</v>
      </c>
      <c r="C2160" s="654" t="str">
        <f>C2156</f>
        <v>Behavioral health prevention education service (delivery of services with target population to affect knowledge, attitude, and/or behavior); approved MDHHS models only
Behavior health prevention education service: Children of adults with mental illness</v>
      </c>
      <c r="D2160" s="653" t="str">
        <f>D2156</f>
        <v>T2024 – encounter
DT= 1/day</v>
      </c>
      <c r="E2160" s="654" t="str">
        <f>E2156</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0" s="534" t="s">
        <v>617</v>
      </c>
      <c r="G2160" s="534" t="s">
        <v>696</v>
      </c>
      <c r="H2160" s="517" t="s">
        <v>768</v>
      </c>
      <c r="I2160" s="653" t="str">
        <f>I2156</f>
        <v>Line
Professional</v>
      </c>
      <c r="J2160" s="653" t="str">
        <f>J2156</f>
        <v>Healthy Michigan, EPSDT</v>
      </c>
      <c r="K2160" s="654" t="s">
        <v>1806</v>
      </c>
      <c r="L2160" s="654" t="s">
        <v>542</v>
      </c>
      <c r="M2160" s="653" t="str">
        <f>M2156</f>
        <v xml:space="preserve"> </v>
      </c>
      <c r="N2160" s="653" t="str">
        <f>N2156</f>
        <v xml:space="preserve"> </v>
      </c>
    </row>
    <row r="2161" spans="1:14" ht="87.75" customHeight="1" thickBot="1">
      <c r="A2161" s="315" t="s">
        <v>94</v>
      </c>
      <c r="B2161" s="31" t="s">
        <v>304</v>
      </c>
      <c r="C2161" s="32" t="s">
        <v>1020</v>
      </c>
      <c r="D2161" s="442" t="s">
        <v>488</v>
      </c>
      <c r="E2161" s="32" t="s">
        <v>305</v>
      </c>
      <c r="F2161" s="32" t="s">
        <v>797</v>
      </c>
      <c r="G2161" s="195" t="s">
        <v>1474</v>
      </c>
      <c r="H2161" s="32" t="s">
        <v>661</v>
      </c>
      <c r="I2161" s="407" t="s">
        <v>1474</v>
      </c>
      <c r="J2161" s="442" t="s">
        <v>489</v>
      </c>
      <c r="K2161" s="32" t="s">
        <v>1806</v>
      </c>
      <c r="L2161" s="32" t="s">
        <v>490</v>
      </c>
      <c r="M2161" s="404" t="s">
        <v>1474</v>
      </c>
      <c r="N2161" s="404" t="s">
        <v>1474</v>
      </c>
    </row>
    <row r="2162" spans="1:14" ht="119.25" customHeight="1" thickBot="1">
      <c r="A2162" s="314" t="s">
        <v>94</v>
      </c>
      <c r="B2162" s="169" t="s">
        <v>95</v>
      </c>
      <c r="C2162" s="170" t="s">
        <v>95</v>
      </c>
      <c r="D2162" s="451" t="s">
        <v>241</v>
      </c>
      <c r="E2162" s="171" t="s">
        <v>305</v>
      </c>
      <c r="F2162" s="170" t="s">
        <v>797</v>
      </c>
      <c r="G2162" s="191" t="s">
        <v>1474</v>
      </c>
      <c r="H2162" s="171" t="s">
        <v>661</v>
      </c>
      <c r="I2162" s="410" t="s">
        <v>1474</v>
      </c>
      <c r="J2162" s="449" t="s">
        <v>59</v>
      </c>
      <c r="K2162" s="170" t="s">
        <v>1806</v>
      </c>
      <c r="L2162" s="170" t="s">
        <v>490</v>
      </c>
      <c r="M2162" s="410" t="s">
        <v>1474</v>
      </c>
      <c r="N2162" s="410" t="s">
        <v>1474</v>
      </c>
    </row>
    <row r="2163" spans="1:14" ht="146.25" customHeight="1" thickBot="1">
      <c r="A2163" s="315" t="s">
        <v>96</v>
      </c>
      <c r="B2163" s="31" t="s">
        <v>344</v>
      </c>
      <c r="C2163" s="32" t="s">
        <v>1021</v>
      </c>
      <c r="D2163" s="442" t="s">
        <v>517</v>
      </c>
      <c r="E2163" s="32" t="s">
        <v>281</v>
      </c>
      <c r="F2163" s="32" t="s">
        <v>281</v>
      </c>
      <c r="G2163" s="32"/>
      <c r="H2163" s="32" t="s">
        <v>1950</v>
      </c>
      <c r="I2163" s="457" t="s">
        <v>1474</v>
      </c>
      <c r="J2163" s="442" t="s">
        <v>512</v>
      </c>
      <c r="K2163" s="32" t="s">
        <v>1806</v>
      </c>
      <c r="L2163" s="32" t="s">
        <v>1063</v>
      </c>
      <c r="M2163" s="409" t="s">
        <v>1058</v>
      </c>
      <c r="N2163" s="409" t="s">
        <v>616</v>
      </c>
    </row>
    <row r="2164" spans="1:14" ht="147" customHeight="1" thickBot="1">
      <c r="A2164" s="315" t="s">
        <v>97</v>
      </c>
      <c r="B2164" s="31" t="s">
        <v>294</v>
      </c>
      <c r="C2164" s="32" t="s">
        <v>293</v>
      </c>
      <c r="D2164" s="442" t="s">
        <v>459</v>
      </c>
      <c r="E2164" s="32" t="s">
        <v>462</v>
      </c>
      <c r="F2164" s="32" t="s">
        <v>797</v>
      </c>
      <c r="G2164" s="195" t="s">
        <v>1474</v>
      </c>
      <c r="H2164" s="32" t="s">
        <v>661</v>
      </c>
      <c r="I2164" s="442" t="s">
        <v>148</v>
      </c>
      <c r="J2164" s="442" t="s">
        <v>460</v>
      </c>
      <c r="K2164" s="32" t="s">
        <v>1806</v>
      </c>
      <c r="L2164" s="32" t="s">
        <v>461</v>
      </c>
      <c r="M2164" s="407" t="s">
        <v>1474</v>
      </c>
      <c r="N2164" s="407" t="s">
        <v>1474</v>
      </c>
    </row>
    <row r="2165" spans="1:14" ht="90.75" customHeight="1" thickBot="1">
      <c r="A2165" s="314" t="s">
        <v>97</v>
      </c>
      <c r="B2165" s="169" t="s">
        <v>294</v>
      </c>
      <c r="C2165" s="170" t="s">
        <v>98</v>
      </c>
      <c r="D2165" s="451" t="s">
        <v>240</v>
      </c>
      <c r="E2165" s="170" t="s">
        <v>296</v>
      </c>
      <c r="F2165" s="191" t="s">
        <v>1474</v>
      </c>
      <c r="G2165" s="191" t="s">
        <v>1474</v>
      </c>
      <c r="H2165" s="171" t="s">
        <v>661</v>
      </c>
      <c r="I2165" s="410" t="s">
        <v>1474</v>
      </c>
      <c r="J2165" s="451" t="s">
        <v>60</v>
      </c>
      <c r="K2165" s="170" t="s">
        <v>1806</v>
      </c>
      <c r="L2165" s="170" t="s">
        <v>82</v>
      </c>
      <c r="M2165" s="410" t="s">
        <v>1474</v>
      </c>
      <c r="N2165" s="410" t="s">
        <v>1474</v>
      </c>
    </row>
    <row r="2166" spans="1:14" ht="123.75" customHeight="1" thickBot="1">
      <c r="A2166" s="315" t="s">
        <v>99</v>
      </c>
      <c r="B2166" s="31" t="s">
        <v>294</v>
      </c>
      <c r="C2166" s="32" t="s">
        <v>293</v>
      </c>
      <c r="D2166" s="442" t="s">
        <v>459</v>
      </c>
      <c r="E2166" s="32" t="s">
        <v>463</v>
      </c>
      <c r="F2166" s="32" t="s">
        <v>797</v>
      </c>
      <c r="G2166" s="195" t="s">
        <v>1474</v>
      </c>
      <c r="H2166" s="32" t="s">
        <v>661</v>
      </c>
      <c r="I2166" s="442" t="s">
        <v>148</v>
      </c>
      <c r="J2166" s="442" t="s">
        <v>460</v>
      </c>
      <c r="K2166" s="32" t="s">
        <v>1806</v>
      </c>
      <c r="L2166" s="32" t="s">
        <v>461</v>
      </c>
      <c r="M2166" s="407" t="s">
        <v>1474</v>
      </c>
      <c r="N2166" s="407" t="s">
        <v>1474</v>
      </c>
    </row>
    <row r="2167" spans="1:14" ht="101.25" customHeight="1" thickBot="1">
      <c r="A2167" s="314" t="s">
        <v>99</v>
      </c>
      <c r="B2167" s="169" t="s">
        <v>294</v>
      </c>
      <c r="C2167" s="170" t="s">
        <v>100</v>
      </c>
      <c r="D2167" s="451" t="s">
        <v>63</v>
      </c>
      <c r="E2167" s="170" t="s">
        <v>296</v>
      </c>
      <c r="F2167" s="191" t="s">
        <v>1474</v>
      </c>
      <c r="G2167" s="191" t="s">
        <v>1474</v>
      </c>
      <c r="H2167" s="171" t="s">
        <v>661</v>
      </c>
      <c r="I2167" s="410" t="s">
        <v>1474</v>
      </c>
      <c r="J2167" s="451" t="s">
        <v>60</v>
      </c>
      <c r="K2167" s="191" t="s">
        <v>1806</v>
      </c>
      <c r="L2167" s="191" t="s">
        <v>1474</v>
      </c>
      <c r="M2167" s="410" t="s">
        <v>1474</v>
      </c>
      <c r="N2167" s="410" t="s">
        <v>1474</v>
      </c>
    </row>
    <row r="2168" spans="1:14" ht="78.75" customHeight="1" thickBot="1">
      <c r="A2168" s="314" t="s">
        <v>101</v>
      </c>
      <c r="B2168" s="169" t="s">
        <v>369</v>
      </c>
      <c r="C2168" s="170" t="s">
        <v>102</v>
      </c>
      <c r="D2168" s="451" t="s">
        <v>239</v>
      </c>
      <c r="E2168" s="171" t="s">
        <v>281</v>
      </c>
      <c r="F2168" s="171" t="s">
        <v>727</v>
      </c>
      <c r="G2168" s="171" t="s">
        <v>700</v>
      </c>
      <c r="H2168" s="171" t="s">
        <v>683</v>
      </c>
      <c r="I2168" s="410" t="s">
        <v>1474</v>
      </c>
      <c r="J2168" s="451" t="s">
        <v>68</v>
      </c>
      <c r="K2168" s="191" t="s">
        <v>1806</v>
      </c>
      <c r="L2168" s="191" t="s">
        <v>1474</v>
      </c>
      <c r="M2168" s="410" t="s">
        <v>1474</v>
      </c>
      <c r="N2168" s="449" t="s">
        <v>616</v>
      </c>
    </row>
    <row r="2169" spans="1:14" ht="43.5" customHeight="1" thickBot="1">
      <c r="A2169" s="509" t="s">
        <v>324</v>
      </c>
      <c r="B2169" s="507" t="s">
        <v>323</v>
      </c>
      <c r="C2169" s="554" t="s">
        <v>325</v>
      </c>
      <c r="D2169" s="505" t="s">
        <v>506</v>
      </c>
      <c r="E2169" s="555" t="s">
        <v>312</v>
      </c>
      <c r="F2169" s="519" t="s">
        <v>797</v>
      </c>
      <c r="G2169" s="504"/>
      <c r="H2169" s="441" t="s">
        <v>661</v>
      </c>
      <c r="I2169" s="505" t="s">
        <v>148</v>
      </c>
      <c r="J2169" s="618" t="s">
        <v>473</v>
      </c>
      <c r="K2169" s="503" t="s">
        <v>1806</v>
      </c>
      <c r="L2169" s="503" t="s">
        <v>507</v>
      </c>
      <c r="M2169" s="552" t="s">
        <v>1215</v>
      </c>
      <c r="N2169" s="552" t="s">
        <v>2590</v>
      </c>
    </row>
    <row r="2170" spans="1:14" ht="126.75" customHeight="1" thickBot="1">
      <c r="A2170" s="315" t="s">
        <v>103</v>
      </c>
      <c r="B2170" s="31" t="s">
        <v>294</v>
      </c>
      <c r="C2170" s="32" t="s">
        <v>293</v>
      </c>
      <c r="D2170" s="442" t="s">
        <v>459</v>
      </c>
      <c r="E2170" s="32" t="s">
        <v>464</v>
      </c>
      <c r="F2170" s="32" t="s">
        <v>797</v>
      </c>
      <c r="G2170" s="195" t="s">
        <v>1474</v>
      </c>
      <c r="H2170" s="32" t="s">
        <v>661</v>
      </c>
      <c r="I2170" s="445" t="s">
        <v>148</v>
      </c>
      <c r="J2170" s="442" t="s">
        <v>460</v>
      </c>
      <c r="K2170" s="32" t="s">
        <v>1806</v>
      </c>
      <c r="L2170" s="32" t="s">
        <v>461</v>
      </c>
      <c r="M2170" s="407" t="s">
        <v>1474</v>
      </c>
      <c r="N2170" s="407" t="s">
        <v>1474</v>
      </c>
    </row>
    <row r="2171" spans="1:14" ht="93" customHeight="1" thickBot="1">
      <c r="A2171" s="314" t="s">
        <v>103</v>
      </c>
      <c r="B2171" s="169" t="s">
        <v>294</v>
      </c>
      <c r="C2171" s="170" t="s">
        <v>104</v>
      </c>
      <c r="D2171" s="451" t="s">
        <v>63</v>
      </c>
      <c r="E2171" s="170" t="s">
        <v>296</v>
      </c>
      <c r="F2171" s="191" t="s">
        <v>1474</v>
      </c>
      <c r="G2171" s="191" t="s">
        <v>1474</v>
      </c>
      <c r="H2171" s="171" t="s">
        <v>661</v>
      </c>
      <c r="I2171" s="410" t="s">
        <v>1474</v>
      </c>
      <c r="J2171" s="451" t="s">
        <v>60</v>
      </c>
      <c r="K2171" s="191" t="s">
        <v>1806</v>
      </c>
      <c r="L2171" s="191" t="s">
        <v>1474</v>
      </c>
      <c r="M2171" s="410" t="s">
        <v>1474</v>
      </c>
      <c r="N2171" s="410" t="s">
        <v>1474</v>
      </c>
    </row>
    <row r="2172" spans="1:14" ht="88.5" customHeight="1" thickBot="1">
      <c r="A2172" s="315" t="s">
        <v>311</v>
      </c>
      <c r="B2172" s="31" t="s">
        <v>310</v>
      </c>
      <c r="C2172" s="32" t="s">
        <v>1022</v>
      </c>
      <c r="D2172" s="442" t="s">
        <v>491</v>
      </c>
      <c r="E2172" s="32" t="s">
        <v>312</v>
      </c>
      <c r="F2172" s="32" t="s">
        <v>797</v>
      </c>
      <c r="G2172" s="195" t="s">
        <v>1474</v>
      </c>
      <c r="H2172" s="32" t="s">
        <v>661</v>
      </c>
      <c r="I2172" s="442" t="s">
        <v>148</v>
      </c>
      <c r="J2172" s="442" t="s">
        <v>492</v>
      </c>
      <c r="K2172" s="32" t="s">
        <v>1806</v>
      </c>
      <c r="L2172" s="32" t="s">
        <v>493</v>
      </c>
      <c r="M2172" s="407" t="s">
        <v>1474</v>
      </c>
      <c r="N2172" s="445" t="s">
        <v>2361</v>
      </c>
    </row>
  </sheetData>
  <sheetProtection algorithmName="SHA-512" hashValue="0XBiPSsPkZfoGq6v8qXsf0Fb9MKtL3jmQivs6C8abX8fuZGh/DWtF1tKidThDvBSmS7z2M2FJo0akUEfbqsR1Q==" saltValue="PXsy48bLW1DB3kZLK91ILw==" spinCount="100000" sheet="1" autoFilter="0"/>
  <autoFilter ref="A11:O2172" xr:uid="{00000000-0009-0000-0000-000002000000}"/>
  <mergeCells count="2904">
    <mergeCell ref="L2132:L2144"/>
    <mergeCell ref="M2132:M2144"/>
    <mergeCell ref="M2094:M2118"/>
    <mergeCell ref="N2094:N2118"/>
    <mergeCell ref="A2150:A2160"/>
    <mergeCell ref="B2150:B2160"/>
    <mergeCell ref="C2150:C2160"/>
    <mergeCell ref="D2150:D2160"/>
    <mergeCell ref="E2150:E2160"/>
    <mergeCell ref="I2150:I2160"/>
    <mergeCell ref="J2150:J2160"/>
    <mergeCell ref="K2150:K2160"/>
    <mergeCell ref="L2150:L2160"/>
    <mergeCell ref="M2150:M2160"/>
    <mergeCell ref="N2150:N2160"/>
    <mergeCell ref="A2120:A2131"/>
    <mergeCell ref="B2120:B2131"/>
    <mergeCell ref="C2120:C2131"/>
    <mergeCell ref="D2120:D2131"/>
    <mergeCell ref="E2120:E2131"/>
    <mergeCell ref="I2120:I2131"/>
    <mergeCell ref="J2120:J2131"/>
    <mergeCell ref="K2120:K2131"/>
    <mergeCell ref="L2120:L2131"/>
    <mergeCell ref="M2120:M2131"/>
    <mergeCell ref="N2120:N2131"/>
    <mergeCell ref="A2132:A2144"/>
    <mergeCell ref="B2132:B2144"/>
    <mergeCell ref="C2132:C2144"/>
    <mergeCell ref="D2132:D2144"/>
    <mergeCell ref="E2132:E2144"/>
    <mergeCell ref="I2132:I2144"/>
    <mergeCell ref="J2132:J2144"/>
    <mergeCell ref="K2132:K2144"/>
    <mergeCell ref="A2059:A2072"/>
    <mergeCell ref="B2059:B2072"/>
    <mergeCell ref="C2059:C2072"/>
    <mergeCell ref="D2059:D2072"/>
    <mergeCell ref="E2059:E2072"/>
    <mergeCell ref="I2059:I2072"/>
    <mergeCell ref="J2059:J2072"/>
    <mergeCell ref="K2059:K2072"/>
    <mergeCell ref="L2059:L2072"/>
    <mergeCell ref="M2059:M2072"/>
    <mergeCell ref="N2059:N2072"/>
    <mergeCell ref="N2132:N2144"/>
    <mergeCell ref="A2073:A2093"/>
    <mergeCell ref="B2073:B2093"/>
    <mergeCell ref="C2073:C2093"/>
    <mergeCell ref="D2073:D2093"/>
    <mergeCell ref="E2073:E2093"/>
    <mergeCell ref="I2073:I2093"/>
    <mergeCell ref="J2073:J2093"/>
    <mergeCell ref="K2073:K2093"/>
    <mergeCell ref="L2073:L2093"/>
    <mergeCell ref="M2073:M2093"/>
    <mergeCell ref="N2073:N2093"/>
    <mergeCell ref="A2094:A2118"/>
    <mergeCell ref="B2094:B2118"/>
    <mergeCell ref="C2094:C2118"/>
    <mergeCell ref="D2094:D2118"/>
    <mergeCell ref="E2094:E2118"/>
    <mergeCell ref="I2094:I2118"/>
    <mergeCell ref="J2094:J2118"/>
    <mergeCell ref="K2094:K2118"/>
    <mergeCell ref="L2094:L2118"/>
    <mergeCell ref="A2037:A2039"/>
    <mergeCell ref="B2037:B2039"/>
    <mergeCell ref="C2037:C2039"/>
    <mergeCell ref="D2037:D2039"/>
    <mergeCell ref="E2037:E2039"/>
    <mergeCell ref="I2037:I2039"/>
    <mergeCell ref="J2037:J2039"/>
    <mergeCell ref="K2037:K2039"/>
    <mergeCell ref="L2037:L2039"/>
    <mergeCell ref="M2037:M2039"/>
    <mergeCell ref="N2037:N2039"/>
    <mergeCell ref="A2040:A2057"/>
    <mergeCell ref="B2040:B2057"/>
    <mergeCell ref="C2040:C2057"/>
    <mergeCell ref="D2040:D2057"/>
    <mergeCell ref="E2040:E2057"/>
    <mergeCell ref="I2040:I2057"/>
    <mergeCell ref="J2040:J2057"/>
    <mergeCell ref="K2040:K2057"/>
    <mergeCell ref="L2040:L2057"/>
    <mergeCell ref="M2040:M2057"/>
    <mergeCell ref="N2040:N2057"/>
    <mergeCell ref="A2028:A2032"/>
    <mergeCell ref="B2028:B2032"/>
    <mergeCell ref="C2028:C2032"/>
    <mergeCell ref="D2028:D2032"/>
    <mergeCell ref="E2028:E2032"/>
    <mergeCell ref="I2028:I2032"/>
    <mergeCell ref="J2028:J2032"/>
    <mergeCell ref="K2028:K2032"/>
    <mergeCell ref="L2028:L2032"/>
    <mergeCell ref="M2028:M2032"/>
    <mergeCell ref="N2028:N2032"/>
    <mergeCell ref="A2034:A2036"/>
    <mergeCell ref="B2034:B2036"/>
    <mergeCell ref="C2034:C2036"/>
    <mergeCell ref="D2034:D2036"/>
    <mergeCell ref="E2034:E2036"/>
    <mergeCell ref="I2034:I2036"/>
    <mergeCell ref="J2034:J2036"/>
    <mergeCell ref="K2034:K2036"/>
    <mergeCell ref="L2034:L2036"/>
    <mergeCell ref="M2034:M2036"/>
    <mergeCell ref="N2034:N2036"/>
    <mergeCell ref="A2012:A2022"/>
    <mergeCell ref="B2012:B2022"/>
    <mergeCell ref="C2012:C2022"/>
    <mergeCell ref="D2012:D2022"/>
    <mergeCell ref="E2012:E2022"/>
    <mergeCell ref="I2012:I2022"/>
    <mergeCell ref="J2012:J2022"/>
    <mergeCell ref="K2012:K2022"/>
    <mergeCell ref="L2012:L2022"/>
    <mergeCell ref="M2012:M2022"/>
    <mergeCell ref="N2012:N2022"/>
    <mergeCell ref="A2026:A2027"/>
    <mergeCell ref="B2026:B2027"/>
    <mergeCell ref="C2026:C2027"/>
    <mergeCell ref="D2026:D2027"/>
    <mergeCell ref="E2026:E2027"/>
    <mergeCell ref="I2026:I2027"/>
    <mergeCell ref="J2026:J2027"/>
    <mergeCell ref="K2026:K2027"/>
    <mergeCell ref="L2026:L2027"/>
    <mergeCell ref="M2026:M2027"/>
    <mergeCell ref="N2026:N2027"/>
    <mergeCell ref="A2002:A2006"/>
    <mergeCell ref="B2002:B2006"/>
    <mergeCell ref="C2002:C2006"/>
    <mergeCell ref="D2002:D2006"/>
    <mergeCell ref="E2002:E2006"/>
    <mergeCell ref="I2002:I2006"/>
    <mergeCell ref="J2002:J2006"/>
    <mergeCell ref="K2002:K2006"/>
    <mergeCell ref="L2002:L2006"/>
    <mergeCell ref="M2002:M2006"/>
    <mergeCell ref="N2002:N2006"/>
    <mergeCell ref="A2007:A2011"/>
    <mergeCell ref="B2007:B2011"/>
    <mergeCell ref="C2007:C2011"/>
    <mergeCell ref="D2007:D2011"/>
    <mergeCell ref="E2007:E2011"/>
    <mergeCell ref="I2007:I2011"/>
    <mergeCell ref="J2007:J2011"/>
    <mergeCell ref="K2007:K2011"/>
    <mergeCell ref="L2007:L2011"/>
    <mergeCell ref="M2007:M2011"/>
    <mergeCell ref="N2007:N2011"/>
    <mergeCell ref="A1989:A1992"/>
    <mergeCell ref="B1989:B1992"/>
    <mergeCell ref="C1989:C1992"/>
    <mergeCell ref="D1989:D1992"/>
    <mergeCell ref="E1989:E1992"/>
    <mergeCell ref="I1989:I1992"/>
    <mergeCell ref="J1989:J1992"/>
    <mergeCell ref="K1989:K1992"/>
    <mergeCell ref="L1989:L1992"/>
    <mergeCell ref="M1989:M1992"/>
    <mergeCell ref="N1989:N1992"/>
    <mergeCell ref="A1997:A2001"/>
    <mergeCell ref="B1997:B2001"/>
    <mergeCell ref="C1997:C2001"/>
    <mergeCell ref="D1997:D2001"/>
    <mergeCell ref="E1997:E2001"/>
    <mergeCell ref="I1997:I2001"/>
    <mergeCell ref="J1997:J2001"/>
    <mergeCell ref="K1997:K2001"/>
    <mergeCell ref="L1997:L2001"/>
    <mergeCell ref="M1997:M2001"/>
    <mergeCell ref="N1997:N2001"/>
    <mergeCell ref="A1954:A1975"/>
    <mergeCell ref="B1954:B1975"/>
    <mergeCell ref="C1954:C1975"/>
    <mergeCell ref="D1954:D1975"/>
    <mergeCell ref="E1954:E1975"/>
    <mergeCell ref="I1954:I1975"/>
    <mergeCell ref="J1954:J1975"/>
    <mergeCell ref="K1954:K1975"/>
    <mergeCell ref="L1954:L1975"/>
    <mergeCell ref="M1954:M1975"/>
    <mergeCell ref="N1954:N1975"/>
    <mergeCell ref="A1986:A1988"/>
    <mergeCell ref="B1986:B1988"/>
    <mergeCell ref="C1986:C1988"/>
    <mergeCell ref="D1986:D1988"/>
    <mergeCell ref="E1986:E1988"/>
    <mergeCell ref="I1986:I1988"/>
    <mergeCell ref="J1986:J1988"/>
    <mergeCell ref="K1986:K1988"/>
    <mergeCell ref="L1986:L1988"/>
    <mergeCell ref="M1986:M1988"/>
    <mergeCell ref="N1986:N1988"/>
    <mergeCell ref="A1909:A1932"/>
    <mergeCell ref="B1909:B1932"/>
    <mergeCell ref="C1909:C1932"/>
    <mergeCell ref="D1909:D1932"/>
    <mergeCell ref="E1909:E1932"/>
    <mergeCell ref="I1909:I1932"/>
    <mergeCell ref="J1909:J1932"/>
    <mergeCell ref="K1909:K1932"/>
    <mergeCell ref="L1909:L1932"/>
    <mergeCell ref="M1909:M1932"/>
    <mergeCell ref="N1909:N1932"/>
    <mergeCell ref="A1933:A1953"/>
    <mergeCell ref="B1933:B1953"/>
    <mergeCell ref="C1933:C1953"/>
    <mergeCell ref="D1933:D1953"/>
    <mergeCell ref="E1933:E1953"/>
    <mergeCell ref="I1933:I1953"/>
    <mergeCell ref="J1933:J1953"/>
    <mergeCell ref="K1933:K1953"/>
    <mergeCell ref="L1933:L1953"/>
    <mergeCell ref="M1933:M1953"/>
    <mergeCell ref="N1933:N1953"/>
    <mergeCell ref="A1866:A1884"/>
    <mergeCell ref="B1866:B1884"/>
    <mergeCell ref="C1866:C1884"/>
    <mergeCell ref="D1866:D1884"/>
    <mergeCell ref="E1866:E1884"/>
    <mergeCell ref="I1866:I1884"/>
    <mergeCell ref="J1866:J1884"/>
    <mergeCell ref="K1866:K1884"/>
    <mergeCell ref="L1866:L1884"/>
    <mergeCell ref="M1866:M1884"/>
    <mergeCell ref="N1866:N1884"/>
    <mergeCell ref="A1885:A1908"/>
    <mergeCell ref="B1885:B1908"/>
    <mergeCell ref="C1885:C1908"/>
    <mergeCell ref="D1885:D1908"/>
    <mergeCell ref="E1885:E1908"/>
    <mergeCell ref="I1885:I1908"/>
    <mergeCell ref="J1885:J1908"/>
    <mergeCell ref="K1885:K1908"/>
    <mergeCell ref="L1885:L1908"/>
    <mergeCell ref="M1885:M1908"/>
    <mergeCell ref="N1885:N1908"/>
    <mergeCell ref="A1825:A1837"/>
    <mergeCell ref="B1825:B1837"/>
    <mergeCell ref="C1825:C1837"/>
    <mergeCell ref="D1825:D1837"/>
    <mergeCell ref="E1825:E1837"/>
    <mergeCell ref="I1825:I1837"/>
    <mergeCell ref="J1825:J1837"/>
    <mergeCell ref="K1825:K1837"/>
    <mergeCell ref="L1825:L1837"/>
    <mergeCell ref="M1825:M1837"/>
    <mergeCell ref="N1825:N1837"/>
    <mergeCell ref="A1839:A1856"/>
    <mergeCell ref="B1839:B1856"/>
    <mergeCell ref="C1839:C1856"/>
    <mergeCell ref="D1839:D1856"/>
    <mergeCell ref="E1839:E1856"/>
    <mergeCell ref="I1839:I1856"/>
    <mergeCell ref="J1839:J1856"/>
    <mergeCell ref="K1839:K1856"/>
    <mergeCell ref="L1839:L1856"/>
    <mergeCell ref="M1839:M1856"/>
    <mergeCell ref="N1839:N1856"/>
    <mergeCell ref="A1798:A1805"/>
    <mergeCell ref="B1798:B1805"/>
    <mergeCell ref="C1798:C1805"/>
    <mergeCell ref="D1798:D1805"/>
    <mergeCell ref="E1798:E1805"/>
    <mergeCell ref="I1798:I1805"/>
    <mergeCell ref="J1798:J1805"/>
    <mergeCell ref="K1798:K1805"/>
    <mergeCell ref="L1798:L1805"/>
    <mergeCell ref="M1798:M1805"/>
    <mergeCell ref="N1798:N1805"/>
    <mergeCell ref="A1806:A1823"/>
    <mergeCell ref="B1806:B1823"/>
    <mergeCell ref="C1806:C1823"/>
    <mergeCell ref="D1806:D1823"/>
    <mergeCell ref="E1806:E1823"/>
    <mergeCell ref="I1806:I1823"/>
    <mergeCell ref="J1806:J1823"/>
    <mergeCell ref="K1806:K1823"/>
    <mergeCell ref="L1806:L1823"/>
    <mergeCell ref="M1806:M1823"/>
    <mergeCell ref="N1806:N1823"/>
    <mergeCell ref="A1783:A1795"/>
    <mergeCell ref="B1783:B1795"/>
    <mergeCell ref="C1783:C1795"/>
    <mergeCell ref="D1783:D1795"/>
    <mergeCell ref="E1783:E1795"/>
    <mergeCell ref="I1783:I1795"/>
    <mergeCell ref="J1783:J1795"/>
    <mergeCell ref="K1783:K1795"/>
    <mergeCell ref="L1783:L1795"/>
    <mergeCell ref="M1783:M1795"/>
    <mergeCell ref="N1783:N1795"/>
    <mergeCell ref="A1796:A1797"/>
    <mergeCell ref="B1796:B1797"/>
    <mergeCell ref="C1796:C1797"/>
    <mergeCell ref="D1796:D1797"/>
    <mergeCell ref="E1796:E1797"/>
    <mergeCell ref="I1796:I1797"/>
    <mergeCell ref="J1796:J1797"/>
    <mergeCell ref="K1796:K1797"/>
    <mergeCell ref="L1796:L1797"/>
    <mergeCell ref="M1796:M1797"/>
    <mergeCell ref="N1796:N1797"/>
    <mergeCell ref="A1758:A1769"/>
    <mergeCell ref="B1758:B1769"/>
    <mergeCell ref="C1758:C1769"/>
    <mergeCell ref="D1758:D1769"/>
    <mergeCell ref="E1758:E1769"/>
    <mergeCell ref="I1758:I1769"/>
    <mergeCell ref="J1758:J1769"/>
    <mergeCell ref="K1758:K1769"/>
    <mergeCell ref="L1758:L1769"/>
    <mergeCell ref="M1758:M1769"/>
    <mergeCell ref="N1758:N1769"/>
    <mergeCell ref="A1770:A1782"/>
    <mergeCell ref="B1770:B1782"/>
    <mergeCell ref="C1770:C1782"/>
    <mergeCell ref="D1770:D1782"/>
    <mergeCell ref="E1770:E1782"/>
    <mergeCell ref="I1770:I1782"/>
    <mergeCell ref="J1770:J1782"/>
    <mergeCell ref="K1770:K1782"/>
    <mergeCell ref="L1770:L1782"/>
    <mergeCell ref="M1770:M1782"/>
    <mergeCell ref="N1770:N1782"/>
    <mergeCell ref="A1729:A1737"/>
    <mergeCell ref="B1729:B1737"/>
    <mergeCell ref="C1729:C1737"/>
    <mergeCell ref="D1729:D1737"/>
    <mergeCell ref="E1729:E1737"/>
    <mergeCell ref="I1729:I1737"/>
    <mergeCell ref="J1729:J1737"/>
    <mergeCell ref="K1729:K1737"/>
    <mergeCell ref="L1729:L1737"/>
    <mergeCell ref="M1729:M1737"/>
    <mergeCell ref="N1729:N1737"/>
    <mergeCell ref="A1738:A1753"/>
    <mergeCell ref="B1738:B1753"/>
    <mergeCell ref="C1738:C1753"/>
    <mergeCell ref="D1738:D1753"/>
    <mergeCell ref="E1738:E1753"/>
    <mergeCell ref="I1738:I1753"/>
    <mergeCell ref="J1738:J1753"/>
    <mergeCell ref="K1738:K1753"/>
    <mergeCell ref="L1738:L1753"/>
    <mergeCell ref="M1738:M1753"/>
    <mergeCell ref="N1738:N1753"/>
    <mergeCell ref="A1720:A1722"/>
    <mergeCell ref="B1720:B1722"/>
    <mergeCell ref="C1720:C1722"/>
    <mergeCell ref="D1720:D1722"/>
    <mergeCell ref="E1720:E1722"/>
    <mergeCell ref="I1720:I1722"/>
    <mergeCell ref="J1720:J1722"/>
    <mergeCell ref="K1720:K1722"/>
    <mergeCell ref="L1720:L1722"/>
    <mergeCell ref="M1720:M1722"/>
    <mergeCell ref="N1720:N1722"/>
    <mergeCell ref="A1723:A1728"/>
    <mergeCell ref="B1723:B1728"/>
    <mergeCell ref="C1723:C1728"/>
    <mergeCell ref="D1723:D1728"/>
    <mergeCell ref="E1723:E1728"/>
    <mergeCell ref="I1723:I1728"/>
    <mergeCell ref="J1723:J1728"/>
    <mergeCell ref="K1723:K1728"/>
    <mergeCell ref="L1723:L1728"/>
    <mergeCell ref="M1723:M1728"/>
    <mergeCell ref="N1723:N1728"/>
    <mergeCell ref="A1696:A1713"/>
    <mergeCell ref="B1696:B1713"/>
    <mergeCell ref="C1696:C1713"/>
    <mergeCell ref="D1696:D1713"/>
    <mergeCell ref="E1696:E1713"/>
    <mergeCell ref="I1696:I1713"/>
    <mergeCell ref="J1696:J1713"/>
    <mergeCell ref="K1696:K1713"/>
    <mergeCell ref="L1696:L1713"/>
    <mergeCell ref="M1696:M1713"/>
    <mergeCell ref="N1696:N1713"/>
    <mergeCell ref="A1714:A1719"/>
    <mergeCell ref="B1714:B1719"/>
    <mergeCell ref="C1714:C1719"/>
    <mergeCell ref="D1714:D1719"/>
    <mergeCell ref="E1714:E1719"/>
    <mergeCell ref="I1714:I1719"/>
    <mergeCell ref="J1714:J1719"/>
    <mergeCell ref="K1714:K1719"/>
    <mergeCell ref="L1714:L1719"/>
    <mergeCell ref="M1714:M1719"/>
    <mergeCell ref="N1714:N1719"/>
    <mergeCell ref="A1653:A1675"/>
    <mergeCell ref="B1653:B1675"/>
    <mergeCell ref="C1653:C1675"/>
    <mergeCell ref="D1653:D1675"/>
    <mergeCell ref="E1653:E1675"/>
    <mergeCell ref="I1653:I1675"/>
    <mergeCell ref="J1653:J1675"/>
    <mergeCell ref="K1653:K1675"/>
    <mergeCell ref="L1653:L1675"/>
    <mergeCell ref="M1653:M1675"/>
    <mergeCell ref="N1653:N1675"/>
    <mergeCell ref="A1678:A1695"/>
    <mergeCell ref="B1678:B1695"/>
    <mergeCell ref="C1678:C1695"/>
    <mergeCell ref="D1678:D1695"/>
    <mergeCell ref="E1678:E1695"/>
    <mergeCell ref="I1678:I1695"/>
    <mergeCell ref="J1678:J1695"/>
    <mergeCell ref="K1678:K1695"/>
    <mergeCell ref="L1678:L1695"/>
    <mergeCell ref="M1678:M1695"/>
    <mergeCell ref="N1678:N1695"/>
    <mergeCell ref="A1645:A1648"/>
    <mergeCell ref="B1645:B1648"/>
    <mergeCell ref="C1645:C1648"/>
    <mergeCell ref="D1645:D1648"/>
    <mergeCell ref="E1645:E1648"/>
    <mergeCell ref="I1645:I1648"/>
    <mergeCell ref="J1645:J1648"/>
    <mergeCell ref="K1645:K1648"/>
    <mergeCell ref="L1645:L1648"/>
    <mergeCell ref="M1645:M1648"/>
    <mergeCell ref="N1645:N1648"/>
    <mergeCell ref="A1649:A1652"/>
    <mergeCell ref="B1649:B1652"/>
    <mergeCell ref="C1649:C1652"/>
    <mergeCell ref="D1649:D1652"/>
    <mergeCell ref="E1649:E1652"/>
    <mergeCell ref="I1649:I1652"/>
    <mergeCell ref="J1649:J1652"/>
    <mergeCell ref="K1649:K1652"/>
    <mergeCell ref="L1649:L1652"/>
    <mergeCell ref="M1649:M1652"/>
    <mergeCell ref="N1649:N1652"/>
    <mergeCell ref="A1629:A1632"/>
    <mergeCell ref="B1629:B1632"/>
    <mergeCell ref="C1629:C1632"/>
    <mergeCell ref="D1629:D1632"/>
    <mergeCell ref="E1629:E1632"/>
    <mergeCell ref="I1629:I1632"/>
    <mergeCell ref="J1629:J1632"/>
    <mergeCell ref="K1629:K1632"/>
    <mergeCell ref="L1629:L1632"/>
    <mergeCell ref="M1629:M1632"/>
    <mergeCell ref="N1629:N1632"/>
    <mergeCell ref="A1633:A1644"/>
    <mergeCell ref="B1633:B1644"/>
    <mergeCell ref="C1633:C1644"/>
    <mergeCell ref="D1633:D1644"/>
    <mergeCell ref="E1633:E1644"/>
    <mergeCell ref="I1633:I1644"/>
    <mergeCell ref="J1633:J1644"/>
    <mergeCell ref="K1633:K1644"/>
    <mergeCell ref="L1633:L1644"/>
    <mergeCell ref="M1633:M1644"/>
    <mergeCell ref="N1633:N1644"/>
    <mergeCell ref="A1600:A1621"/>
    <mergeCell ref="B1600:B1621"/>
    <mergeCell ref="C1600:C1621"/>
    <mergeCell ref="D1600:D1621"/>
    <mergeCell ref="E1600:E1621"/>
    <mergeCell ref="I1600:I1621"/>
    <mergeCell ref="J1600:J1621"/>
    <mergeCell ref="K1600:K1621"/>
    <mergeCell ref="L1600:L1621"/>
    <mergeCell ref="M1600:M1621"/>
    <mergeCell ref="N1600:N1621"/>
    <mergeCell ref="A1622:A1628"/>
    <mergeCell ref="B1622:B1628"/>
    <mergeCell ref="C1622:C1628"/>
    <mergeCell ref="D1622:D1628"/>
    <mergeCell ref="E1622:E1628"/>
    <mergeCell ref="I1622:I1628"/>
    <mergeCell ref="J1622:J1628"/>
    <mergeCell ref="K1622:K1628"/>
    <mergeCell ref="L1622:L1628"/>
    <mergeCell ref="M1622:M1628"/>
    <mergeCell ref="N1622:N1628"/>
    <mergeCell ref="A1595:A1596"/>
    <mergeCell ref="B1595:B1596"/>
    <mergeCell ref="C1595:C1596"/>
    <mergeCell ref="D1595:D1596"/>
    <mergeCell ref="E1595:E1596"/>
    <mergeCell ref="I1595:I1596"/>
    <mergeCell ref="J1595:J1596"/>
    <mergeCell ref="K1595:K1596"/>
    <mergeCell ref="L1595:L1596"/>
    <mergeCell ref="M1595:M1596"/>
    <mergeCell ref="N1595:N1596"/>
    <mergeCell ref="A1597:A1599"/>
    <mergeCell ref="B1597:B1599"/>
    <mergeCell ref="C1597:C1599"/>
    <mergeCell ref="D1597:D1599"/>
    <mergeCell ref="I1597:I1599"/>
    <mergeCell ref="J1597:J1599"/>
    <mergeCell ref="K1597:K1599"/>
    <mergeCell ref="L1597:L1599"/>
    <mergeCell ref="M1597:M1599"/>
    <mergeCell ref="N1597:N1599"/>
    <mergeCell ref="A1581:A1590"/>
    <mergeCell ref="B1581:B1590"/>
    <mergeCell ref="C1581:C1590"/>
    <mergeCell ref="D1581:D1590"/>
    <mergeCell ref="E1581:E1590"/>
    <mergeCell ref="I1581:I1590"/>
    <mergeCell ref="J1581:J1590"/>
    <mergeCell ref="K1581:K1590"/>
    <mergeCell ref="L1581:L1590"/>
    <mergeCell ref="M1581:M1590"/>
    <mergeCell ref="N1581:N1590"/>
    <mergeCell ref="A1591:A1594"/>
    <mergeCell ref="B1591:B1594"/>
    <mergeCell ref="C1591:C1594"/>
    <mergeCell ref="D1591:D1594"/>
    <mergeCell ref="E1591:E1594"/>
    <mergeCell ref="I1591:I1594"/>
    <mergeCell ref="J1591:J1594"/>
    <mergeCell ref="K1591:K1594"/>
    <mergeCell ref="L1591:L1594"/>
    <mergeCell ref="M1591:M1594"/>
    <mergeCell ref="N1591:N1594"/>
    <mergeCell ref="A1554:A1561"/>
    <mergeCell ref="B1554:B1561"/>
    <mergeCell ref="C1554:C1561"/>
    <mergeCell ref="D1554:D1561"/>
    <mergeCell ref="E1554:E1561"/>
    <mergeCell ref="I1554:I1561"/>
    <mergeCell ref="J1554:J1561"/>
    <mergeCell ref="K1554:K1561"/>
    <mergeCell ref="L1554:L1561"/>
    <mergeCell ref="M1554:M1561"/>
    <mergeCell ref="N1554:N1561"/>
    <mergeCell ref="B1562:B1579"/>
    <mergeCell ref="C1562:C1579"/>
    <mergeCell ref="D1562:D1579"/>
    <mergeCell ref="E1562:E1579"/>
    <mergeCell ref="I1562:I1579"/>
    <mergeCell ref="J1562:J1579"/>
    <mergeCell ref="K1562:K1579"/>
    <mergeCell ref="L1562:L1579"/>
    <mergeCell ref="M1562:M1579"/>
    <mergeCell ref="N1562:N1579"/>
    <mergeCell ref="A1493:A1510"/>
    <mergeCell ref="B1493:B1510"/>
    <mergeCell ref="C1493:C1510"/>
    <mergeCell ref="D1493:D1510"/>
    <mergeCell ref="E1493:E1510"/>
    <mergeCell ref="I1493:I1510"/>
    <mergeCell ref="J1493:J1510"/>
    <mergeCell ref="K1493:K1510"/>
    <mergeCell ref="L1493:L1510"/>
    <mergeCell ref="M1493:M1510"/>
    <mergeCell ref="N1493:N1510"/>
    <mergeCell ref="N1511:N1528"/>
    <mergeCell ref="A1529:A1546"/>
    <mergeCell ref="B1529:B1546"/>
    <mergeCell ref="C1529:C1546"/>
    <mergeCell ref="D1529:D1546"/>
    <mergeCell ref="E1529:E1546"/>
    <mergeCell ref="I1529:I1546"/>
    <mergeCell ref="J1529:J1546"/>
    <mergeCell ref="K1529:K1546"/>
    <mergeCell ref="L1529:L1546"/>
    <mergeCell ref="M1529:M1546"/>
    <mergeCell ref="N1529:N1546"/>
    <mergeCell ref="A1465:A1482"/>
    <mergeCell ref="B1465:B1482"/>
    <mergeCell ref="C1465:C1482"/>
    <mergeCell ref="D1465:D1482"/>
    <mergeCell ref="E1465:E1482"/>
    <mergeCell ref="I1465:I1482"/>
    <mergeCell ref="J1465:J1482"/>
    <mergeCell ref="K1465:K1482"/>
    <mergeCell ref="L1465:L1482"/>
    <mergeCell ref="M1465:M1482"/>
    <mergeCell ref="N1465:N1482"/>
    <mergeCell ref="A1483:A1491"/>
    <mergeCell ref="B1483:B1491"/>
    <mergeCell ref="C1483:C1491"/>
    <mergeCell ref="D1483:D1491"/>
    <mergeCell ref="E1483:E1491"/>
    <mergeCell ref="I1483:I1491"/>
    <mergeCell ref="J1483:J1491"/>
    <mergeCell ref="K1483:K1491"/>
    <mergeCell ref="L1483:L1491"/>
    <mergeCell ref="M1483:M1491"/>
    <mergeCell ref="N1483:N1491"/>
    <mergeCell ref="A1434:A1451"/>
    <mergeCell ref="B1434:B1451"/>
    <mergeCell ref="C1434:C1451"/>
    <mergeCell ref="D1434:D1451"/>
    <mergeCell ref="E1434:E1451"/>
    <mergeCell ref="H1434:H1451"/>
    <mergeCell ref="I1434:I1451"/>
    <mergeCell ref="J1434:J1451"/>
    <mergeCell ref="K1434:K1451"/>
    <mergeCell ref="L1434:L1451"/>
    <mergeCell ref="M1434:M1451"/>
    <mergeCell ref="N1434:N1451"/>
    <mergeCell ref="A1452:A1464"/>
    <mergeCell ref="B1452:B1464"/>
    <mergeCell ref="C1452:C1464"/>
    <mergeCell ref="D1452:D1464"/>
    <mergeCell ref="E1452:E1464"/>
    <mergeCell ref="I1452:I1464"/>
    <mergeCell ref="J1452:J1464"/>
    <mergeCell ref="K1452:K1464"/>
    <mergeCell ref="L1452:L1464"/>
    <mergeCell ref="M1452:M1464"/>
    <mergeCell ref="N1452:N1464"/>
    <mergeCell ref="A1409:A1413"/>
    <mergeCell ref="B1409:B1413"/>
    <mergeCell ref="C1409:C1413"/>
    <mergeCell ref="D1409:D1413"/>
    <mergeCell ref="E1409:E1413"/>
    <mergeCell ref="H1409:H1413"/>
    <mergeCell ref="I1409:I1413"/>
    <mergeCell ref="J1409:J1413"/>
    <mergeCell ref="K1409:K1413"/>
    <mergeCell ref="L1409:L1413"/>
    <mergeCell ref="M1409:M1413"/>
    <mergeCell ref="N1409:N1413"/>
    <mergeCell ref="A1414:A1431"/>
    <mergeCell ref="B1414:B1431"/>
    <mergeCell ref="C1414:C1431"/>
    <mergeCell ref="D1414:D1431"/>
    <mergeCell ref="E1414:E1431"/>
    <mergeCell ref="I1414:I1431"/>
    <mergeCell ref="J1414:J1431"/>
    <mergeCell ref="K1414:K1431"/>
    <mergeCell ref="L1414:L1431"/>
    <mergeCell ref="M1414:M1431"/>
    <mergeCell ref="N1414:N1431"/>
    <mergeCell ref="A1373:A1390"/>
    <mergeCell ref="B1373:B1390"/>
    <mergeCell ref="C1373:C1390"/>
    <mergeCell ref="D1373:D1390"/>
    <mergeCell ref="E1373:E1390"/>
    <mergeCell ref="H1373:H1390"/>
    <mergeCell ref="I1373:I1390"/>
    <mergeCell ref="J1373:J1390"/>
    <mergeCell ref="K1373:K1390"/>
    <mergeCell ref="L1373:L1390"/>
    <mergeCell ref="M1373:M1390"/>
    <mergeCell ref="N1373:N1390"/>
    <mergeCell ref="A1391:A1408"/>
    <mergeCell ref="B1391:B1408"/>
    <mergeCell ref="C1391:C1408"/>
    <mergeCell ref="D1391:D1408"/>
    <mergeCell ref="E1391:E1408"/>
    <mergeCell ref="H1391:H1408"/>
    <mergeCell ref="I1391:I1408"/>
    <mergeCell ref="J1391:J1408"/>
    <mergeCell ref="K1391:K1408"/>
    <mergeCell ref="L1391:L1408"/>
    <mergeCell ref="N1391:N1408"/>
    <mergeCell ref="A1337:A1354"/>
    <mergeCell ref="B1337:B1354"/>
    <mergeCell ref="C1337:C1354"/>
    <mergeCell ref="D1337:D1354"/>
    <mergeCell ref="E1337:E1354"/>
    <mergeCell ref="H1337:H1354"/>
    <mergeCell ref="I1337:I1354"/>
    <mergeCell ref="J1337:J1354"/>
    <mergeCell ref="K1337:K1354"/>
    <mergeCell ref="L1337:L1354"/>
    <mergeCell ref="M1337:M1354"/>
    <mergeCell ref="N1337:N1354"/>
    <mergeCell ref="A1355:A1372"/>
    <mergeCell ref="B1355:B1372"/>
    <mergeCell ref="C1355:C1372"/>
    <mergeCell ref="D1355:D1372"/>
    <mergeCell ref="E1355:E1372"/>
    <mergeCell ref="H1355:H1372"/>
    <mergeCell ref="I1355:I1372"/>
    <mergeCell ref="J1355:J1372"/>
    <mergeCell ref="K1355:K1372"/>
    <mergeCell ref="L1355:L1372"/>
    <mergeCell ref="M1355:M1372"/>
    <mergeCell ref="N1355:N1372"/>
    <mergeCell ref="A1325:A1330"/>
    <mergeCell ref="B1325:B1330"/>
    <mergeCell ref="C1325:C1330"/>
    <mergeCell ref="D1325:D1330"/>
    <mergeCell ref="E1325:E1330"/>
    <mergeCell ref="I1325:I1330"/>
    <mergeCell ref="J1325:J1330"/>
    <mergeCell ref="K1325:K1330"/>
    <mergeCell ref="L1325:L1330"/>
    <mergeCell ref="M1325:M1330"/>
    <mergeCell ref="N1325:N1330"/>
    <mergeCell ref="A1331:A1336"/>
    <mergeCell ref="B1331:B1336"/>
    <mergeCell ref="C1331:C1336"/>
    <mergeCell ref="D1331:D1336"/>
    <mergeCell ref="E1331:E1336"/>
    <mergeCell ref="I1331:I1336"/>
    <mergeCell ref="J1331:J1336"/>
    <mergeCell ref="K1331:K1336"/>
    <mergeCell ref="L1331:L1336"/>
    <mergeCell ref="M1331:M1336"/>
    <mergeCell ref="N1331:N1336"/>
    <mergeCell ref="A1315:A1319"/>
    <mergeCell ref="B1315:B1319"/>
    <mergeCell ref="C1315:C1319"/>
    <mergeCell ref="D1315:D1319"/>
    <mergeCell ref="E1315:E1319"/>
    <mergeCell ref="I1315:I1319"/>
    <mergeCell ref="J1315:J1319"/>
    <mergeCell ref="K1315:K1319"/>
    <mergeCell ref="L1315:L1319"/>
    <mergeCell ref="M1315:M1319"/>
    <mergeCell ref="N1315:N1319"/>
    <mergeCell ref="A1320:A1324"/>
    <mergeCell ref="B1320:B1324"/>
    <mergeCell ref="C1320:C1324"/>
    <mergeCell ref="D1320:D1324"/>
    <mergeCell ref="E1320:E1324"/>
    <mergeCell ref="I1320:I1324"/>
    <mergeCell ref="J1320:J1324"/>
    <mergeCell ref="K1320:K1324"/>
    <mergeCell ref="L1320:L1324"/>
    <mergeCell ref="M1320:M1324"/>
    <mergeCell ref="N1320:N1324"/>
    <mergeCell ref="A1292:A1310"/>
    <mergeCell ref="B1292:B1310"/>
    <mergeCell ref="C1292:C1310"/>
    <mergeCell ref="D1292:D1310"/>
    <mergeCell ref="E1292:E1310"/>
    <mergeCell ref="I1292:I1310"/>
    <mergeCell ref="J1292:J1310"/>
    <mergeCell ref="K1292:K1310"/>
    <mergeCell ref="L1292:L1310"/>
    <mergeCell ref="M1292:M1310"/>
    <mergeCell ref="N1292:N1310"/>
    <mergeCell ref="A1311:A1314"/>
    <mergeCell ref="B1311:B1314"/>
    <mergeCell ref="C1311:C1314"/>
    <mergeCell ref="D1311:D1314"/>
    <mergeCell ref="E1311:E1314"/>
    <mergeCell ref="I1311:I1314"/>
    <mergeCell ref="J1311:J1314"/>
    <mergeCell ref="K1311:K1314"/>
    <mergeCell ref="L1311:L1314"/>
    <mergeCell ref="M1311:M1314"/>
    <mergeCell ref="N1311:N1314"/>
    <mergeCell ref="A1267:A1274"/>
    <mergeCell ref="B1267:B1274"/>
    <mergeCell ref="C1267:C1274"/>
    <mergeCell ref="D1267:D1274"/>
    <mergeCell ref="E1267:E1274"/>
    <mergeCell ref="I1267:I1274"/>
    <mergeCell ref="J1267:J1274"/>
    <mergeCell ref="K1267:K1274"/>
    <mergeCell ref="L1267:L1274"/>
    <mergeCell ref="M1267:M1274"/>
    <mergeCell ref="N1267:N1274"/>
    <mergeCell ref="A1289:A1291"/>
    <mergeCell ref="B1289:B1291"/>
    <mergeCell ref="C1289:C1291"/>
    <mergeCell ref="D1289:D1291"/>
    <mergeCell ref="E1289:E1291"/>
    <mergeCell ref="I1289:I1291"/>
    <mergeCell ref="J1289:J1291"/>
    <mergeCell ref="K1289:K1291"/>
    <mergeCell ref="L1289:L1291"/>
    <mergeCell ref="M1289:M1291"/>
    <mergeCell ref="N1289:N1291"/>
    <mergeCell ref="A1259:A1262"/>
    <mergeCell ref="B1259:B1262"/>
    <mergeCell ref="C1259:C1262"/>
    <mergeCell ref="D1259:D1262"/>
    <mergeCell ref="E1259:E1262"/>
    <mergeCell ref="I1259:I1262"/>
    <mergeCell ref="J1259:J1262"/>
    <mergeCell ref="K1259:K1262"/>
    <mergeCell ref="L1259:L1262"/>
    <mergeCell ref="M1259:M1262"/>
    <mergeCell ref="N1259:N1262"/>
    <mergeCell ref="A1263:A1266"/>
    <mergeCell ref="B1263:B1266"/>
    <mergeCell ref="C1263:C1266"/>
    <mergeCell ref="D1263:D1266"/>
    <mergeCell ref="E1263:E1266"/>
    <mergeCell ref="I1263:I1266"/>
    <mergeCell ref="J1263:J1266"/>
    <mergeCell ref="K1263:K1266"/>
    <mergeCell ref="L1263:L1266"/>
    <mergeCell ref="M1263:M1266"/>
    <mergeCell ref="N1263:N1266"/>
    <mergeCell ref="A1250:A1254"/>
    <mergeCell ref="B1250:B1252"/>
    <mergeCell ref="C1250:C1254"/>
    <mergeCell ref="D1250:D1254"/>
    <mergeCell ref="E1250:E1254"/>
    <mergeCell ref="I1250:I1254"/>
    <mergeCell ref="J1250:J1254"/>
    <mergeCell ref="K1250:K1252"/>
    <mergeCell ref="L1250:L1252"/>
    <mergeCell ref="M1250:M1254"/>
    <mergeCell ref="N1250:N1254"/>
    <mergeCell ref="B1253:B1254"/>
    <mergeCell ref="K1253:K1254"/>
    <mergeCell ref="L1253:L1254"/>
    <mergeCell ref="A1255:A1258"/>
    <mergeCell ref="B1255:B1258"/>
    <mergeCell ref="C1255:C1258"/>
    <mergeCell ref="D1255:D1258"/>
    <mergeCell ref="E1255:E1258"/>
    <mergeCell ref="I1255:I1258"/>
    <mergeCell ref="J1255:J1258"/>
    <mergeCell ref="K1255:K1258"/>
    <mergeCell ref="L1255:L1258"/>
    <mergeCell ref="M1255:M1258"/>
    <mergeCell ref="N1255:N1258"/>
    <mergeCell ref="A1240:A1244"/>
    <mergeCell ref="B1240:B1242"/>
    <mergeCell ref="C1240:C1244"/>
    <mergeCell ref="D1240:D1244"/>
    <mergeCell ref="E1240:E1244"/>
    <mergeCell ref="I1240:I1244"/>
    <mergeCell ref="J1240:J1244"/>
    <mergeCell ref="K1240:K1242"/>
    <mergeCell ref="L1240:L1242"/>
    <mergeCell ref="M1240:M1244"/>
    <mergeCell ref="N1240:N1244"/>
    <mergeCell ref="B1243:B1244"/>
    <mergeCell ref="K1243:K1244"/>
    <mergeCell ref="L1243:L1244"/>
    <mergeCell ref="A1245:A1249"/>
    <mergeCell ref="B1245:B1247"/>
    <mergeCell ref="C1245:C1249"/>
    <mergeCell ref="D1245:D1249"/>
    <mergeCell ref="E1245:E1249"/>
    <mergeCell ref="I1245:I1249"/>
    <mergeCell ref="J1245:J1249"/>
    <mergeCell ref="K1245:K1247"/>
    <mergeCell ref="L1245:L1247"/>
    <mergeCell ref="M1245:M1249"/>
    <mergeCell ref="N1245:N1249"/>
    <mergeCell ref="B1248:B1249"/>
    <mergeCell ref="K1248:K1249"/>
    <mergeCell ref="L1248:L1249"/>
    <mergeCell ref="A1230:A1234"/>
    <mergeCell ref="B1230:B1234"/>
    <mergeCell ref="C1230:C1234"/>
    <mergeCell ref="D1230:D1234"/>
    <mergeCell ref="E1230:E1234"/>
    <mergeCell ref="I1230:I1234"/>
    <mergeCell ref="J1230:J1234"/>
    <mergeCell ref="K1230:K1234"/>
    <mergeCell ref="L1230:L1234"/>
    <mergeCell ref="M1230:M1234"/>
    <mergeCell ref="N1230:N1234"/>
    <mergeCell ref="A1235:A1239"/>
    <mergeCell ref="B1235:B1239"/>
    <mergeCell ref="C1235:C1239"/>
    <mergeCell ref="D1235:D1239"/>
    <mergeCell ref="E1235:E1239"/>
    <mergeCell ref="I1235:I1239"/>
    <mergeCell ref="J1235:J1239"/>
    <mergeCell ref="K1235:K1239"/>
    <mergeCell ref="L1235:L1239"/>
    <mergeCell ref="M1235:M1239"/>
    <mergeCell ref="N1235:N1239"/>
    <mergeCell ref="A1220:A1224"/>
    <mergeCell ref="B1220:B1224"/>
    <mergeCell ref="C1220:C1224"/>
    <mergeCell ref="D1220:D1224"/>
    <mergeCell ref="E1220:E1224"/>
    <mergeCell ref="I1220:I1224"/>
    <mergeCell ref="J1220:J1224"/>
    <mergeCell ref="K1220:K1224"/>
    <mergeCell ref="L1220:L1224"/>
    <mergeCell ref="M1220:M1224"/>
    <mergeCell ref="N1220:N1224"/>
    <mergeCell ref="A1225:A1229"/>
    <mergeCell ref="B1225:B1229"/>
    <mergeCell ref="C1225:C1229"/>
    <mergeCell ref="D1225:D1229"/>
    <mergeCell ref="E1225:E1229"/>
    <mergeCell ref="I1225:I1229"/>
    <mergeCell ref="J1225:J1229"/>
    <mergeCell ref="K1225:K1229"/>
    <mergeCell ref="L1225:L1229"/>
    <mergeCell ref="M1225:M1229"/>
    <mergeCell ref="N1225:N1229"/>
    <mergeCell ref="A1210:A1214"/>
    <mergeCell ref="B1210:B1214"/>
    <mergeCell ref="C1210:C1214"/>
    <mergeCell ref="D1210:D1214"/>
    <mergeCell ref="E1210:E1214"/>
    <mergeCell ref="I1210:I1214"/>
    <mergeCell ref="J1210:J1214"/>
    <mergeCell ref="K1210:K1214"/>
    <mergeCell ref="L1210:L1214"/>
    <mergeCell ref="M1210:M1214"/>
    <mergeCell ref="N1210:N1214"/>
    <mergeCell ref="A1215:A1219"/>
    <mergeCell ref="B1215:B1219"/>
    <mergeCell ref="C1215:C1219"/>
    <mergeCell ref="D1215:D1219"/>
    <mergeCell ref="E1215:E1219"/>
    <mergeCell ref="I1215:I1219"/>
    <mergeCell ref="J1215:J1219"/>
    <mergeCell ref="K1215:K1219"/>
    <mergeCell ref="L1215:L1219"/>
    <mergeCell ref="M1215:M1219"/>
    <mergeCell ref="N1215:N1219"/>
    <mergeCell ref="A1200:A1204"/>
    <mergeCell ref="B1200:B1204"/>
    <mergeCell ref="C1200:C1204"/>
    <mergeCell ref="D1200:D1204"/>
    <mergeCell ref="E1200:E1204"/>
    <mergeCell ref="I1200:I1204"/>
    <mergeCell ref="J1200:J1204"/>
    <mergeCell ref="K1200:K1204"/>
    <mergeCell ref="L1200:L1204"/>
    <mergeCell ref="M1200:M1204"/>
    <mergeCell ref="N1200:N1204"/>
    <mergeCell ref="A1205:A1209"/>
    <mergeCell ref="B1205:B1209"/>
    <mergeCell ref="C1205:C1209"/>
    <mergeCell ref="D1205:D1209"/>
    <mergeCell ref="E1205:E1209"/>
    <mergeCell ref="I1205:I1209"/>
    <mergeCell ref="J1205:J1209"/>
    <mergeCell ref="K1205:K1209"/>
    <mergeCell ref="L1205:L1209"/>
    <mergeCell ref="M1205:M1209"/>
    <mergeCell ref="N1205:N1209"/>
    <mergeCell ref="A1190:A1194"/>
    <mergeCell ref="B1190:B1194"/>
    <mergeCell ref="C1190:C1194"/>
    <mergeCell ref="D1190:D1194"/>
    <mergeCell ref="E1190:E1194"/>
    <mergeCell ref="I1190:I1194"/>
    <mergeCell ref="J1190:J1194"/>
    <mergeCell ref="K1190:K1194"/>
    <mergeCell ref="L1190:L1194"/>
    <mergeCell ref="M1190:M1194"/>
    <mergeCell ref="N1190:N1194"/>
    <mergeCell ref="A1195:A1199"/>
    <mergeCell ref="B1195:B1199"/>
    <mergeCell ref="C1195:C1199"/>
    <mergeCell ref="D1195:D1199"/>
    <mergeCell ref="E1195:E1199"/>
    <mergeCell ref="I1195:I1199"/>
    <mergeCell ref="J1195:J1199"/>
    <mergeCell ref="K1195:K1199"/>
    <mergeCell ref="L1195:L1199"/>
    <mergeCell ref="M1195:M1199"/>
    <mergeCell ref="N1195:N1199"/>
    <mergeCell ref="A1180:A1184"/>
    <mergeCell ref="B1180:B1184"/>
    <mergeCell ref="C1180:C1184"/>
    <mergeCell ref="D1180:D1184"/>
    <mergeCell ref="E1180:E1184"/>
    <mergeCell ref="I1180:I1184"/>
    <mergeCell ref="J1180:J1184"/>
    <mergeCell ref="K1180:K1184"/>
    <mergeCell ref="L1180:L1184"/>
    <mergeCell ref="M1180:M1184"/>
    <mergeCell ref="N1180:N1184"/>
    <mergeCell ref="A1185:A1189"/>
    <mergeCell ref="B1185:B1189"/>
    <mergeCell ref="C1185:C1189"/>
    <mergeCell ref="D1185:D1189"/>
    <mergeCell ref="E1185:E1189"/>
    <mergeCell ref="I1185:I1189"/>
    <mergeCell ref="J1185:J1189"/>
    <mergeCell ref="K1185:K1189"/>
    <mergeCell ref="L1185:L1189"/>
    <mergeCell ref="M1185:M1189"/>
    <mergeCell ref="N1185:N1189"/>
    <mergeCell ref="A1170:A1174"/>
    <mergeCell ref="B1170:B1174"/>
    <mergeCell ref="C1170:C1174"/>
    <mergeCell ref="D1170:D1174"/>
    <mergeCell ref="E1170:E1174"/>
    <mergeCell ref="I1170:I1174"/>
    <mergeCell ref="J1170:J1174"/>
    <mergeCell ref="K1170:K1174"/>
    <mergeCell ref="L1170:L1174"/>
    <mergeCell ref="M1170:M1174"/>
    <mergeCell ref="N1170:N1174"/>
    <mergeCell ref="A1175:A1179"/>
    <mergeCell ref="B1175:B1179"/>
    <mergeCell ref="C1175:C1179"/>
    <mergeCell ref="D1175:D1179"/>
    <mergeCell ref="E1175:E1179"/>
    <mergeCell ref="I1175:I1179"/>
    <mergeCell ref="J1175:J1179"/>
    <mergeCell ref="K1175:K1179"/>
    <mergeCell ref="L1175:L1179"/>
    <mergeCell ref="M1175:M1179"/>
    <mergeCell ref="N1175:N1179"/>
    <mergeCell ref="A1160:A1164"/>
    <mergeCell ref="B1160:B1162"/>
    <mergeCell ref="C1160:C1164"/>
    <mergeCell ref="D1160:D1164"/>
    <mergeCell ref="E1160:E1164"/>
    <mergeCell ref="I1160:I1164"/>
    <mergeCell ref="J1160:J1164"/>
    <mergeCell ref="K1160:K1162"/>
    <mergeCell ref="L1160:L1162"/>
    <mergeCell ref="M1160:M1164"/>
    <mergeCell ref="N1160:N1164"/>
    <mergeCell ref="B1163:B1164"/>
    <mergeCell ref="K1163:K1164"/>
    <mergeCell ref="L1163:L1164"/>
    <mergeCell ref="A1165:A1169"/>
    <mergeCell ref="B1165:B1167"/>
    <mergeCell ref="C1165:C1169"/>
    <mergeCell ref="D1165:D1169"/>
    <mergeCell ref="E1165:E1169"/>
    <mergeCell ref="I1165:I1169"/>
    <mergeCell ref="J1165:J1169"/>
    <mergeCell ref="K1165:K1167"/>
    <mergeCell ref="L1165:L1167"/>
    <mergeCell ref="M1165:M1169"/>
    <mergeCell ref="N1165:N1169"/>
    <mergeCell ref="B1168:B1169"/>
    <mergeCell ref="K1168:K1169"/>
    <mergeCell ref="L1168:L1169"/>
    <mergeCell ref="A1150:A1154"/>
    <mergeCell ref="B1150:B1154"/>
    <mergeCell ref="C1150:C1154"/>
    <mergeCell ref="D1150:D1154"/>
    <mergeCell ref="E1150:E1154"/>
    <mergeCell ref="I1150:I1154"/>
    <mergeCell ref="J1150:J1154"/>
    <mergeCell ref="K1150:K1154"/>
    <mergeCell ref="L1150:L1154"/>
    <mergeCell ref="M1150:M1154"/>
    <mergeCell ref="N1150:N1154"/>
    <mergeCell ref="A1155:A1159"/>
    <mergeCell ref="B1155:B1159"/>
    <mergeCell ref="C1155:C1159"/>
    <mergeCell ref="D1155:D1159"/>
    <mergeCell ref="E1155:E1159"/>
    <mergeCell ref="I1155:I1159"/>
    <mergeCell ref="J1155:J1159"/>
    <mergeCell ref="K1155:K1159"/>
    <mergeCell ref="L1155:L1159"/>
    <mergeCell ref="M1155:M1159"/>
    <mergeCell ref="N1155:N1159"/>
    <mergeCell ref="A1140:A1144"/>
    <mergeCell ref="B1140:B1144"/>
    <mergeCell ref="C1140:C1144"/>
    <mergeCell ref="D1140:D1144"/>
    <mergeCell ref="E1140:E1144"/>
    <mergeCell ref="I1140:I1144"/>
    <mergeCell ref="J1140:J1144"/>
    <mergeCell ref="K1140:K1144"/>
    <mergeCell ref="L1140:L1144"/>
    <mergeCell ref="M1140:M1144"/>
    <mergeCell ref="N1140:N1144"/>
    <mergeCell ref="A1145:A1149"/>
    <mergeCell ref="B1145:B1149"/>
    <mergeCell ref="C1145:C1149"/>
    <mergeCell ref="D1145:D1149"/>
    <mergeCell ref="E1145:E1149"/>
    <mergeCell ref="I1145:I1149"/>
    <mergeCell ref="J1145:J1149"/>
    <mergeCell ref="K1145:K1149"/>
    <mergeCell ref="L1145:L1149"/>
    <mergeCell ref="M1145:M1149"/>
    <mergeCell ref="N1145:N1149"/>
    <mergeCell ref="A1130:A1134"/>
    <mergeCell ref="B1130:B1134"/>
    <mergeCell ref="C1130:C1134"/>
    <mergeCell ref="D1130:D1134"/>
    <mergeCell ref="E1130:E1134"/>
    <mergeCell ref="I1130:I1134"/>
    <mergeCell ref="J1130:J1134"/>
    <mergeCell ref="K1130:K1134"/>
    <mergeCell ref="L1130:L1134"/>
    <mergeCell ref="M1130:M1134"/>
    <mergeCell ref="N1130:N1134"/>
    <mergeCell ref="A1135:A1139"/>
    <mergeCell ref="B1135:B1139"/>
    <mergeCell ref="C1135:C1139"/>
    <mergeCell ref="D1135:D1139"/>
    <mergeCell ref="E1135:E1139"/>
    <mergeCell ref="I1135:I1139"/>
    <mergeCell ref="J1135:J1139"/>
    <mergeCell ref="K1135:K1139"/>
    <mergeCell ref="L1135:L1139"/>
    <mergeCell ref="M1135:M1139"/>
    <mergeCell ref="N1135:N1139"/>
    <mergeCell ref="A1120:A1124"/>
    <mergeCell ref="B1120:B1124"/>
    <mergeCell ref="C1120:C1124"/>
    <mergeCell ref="D1120:D1124"/>
    <mergeCell ref="E1120:E1124"/>
    <mergeCell ref="I1120:I1124"/>
    <mergeCell ref="J1120:J1124"/>
    <mergeCell ref="K1120:K1124"/>
    <mergeCell ref="L1120:L1124"/>
    <mergeCell ref="M1120:M1124"/>
    <mergeCell ref="N1120:N1124"/>
    <mergeCell ref="A1125:A1129"/>
    <mergeCell ref="B1125:B1129"/>
    <mergeCell ref="C1125:C1129"/>
    <mergeCell ref="D1125:D1129"/>
    <mergeCell ref="E1125:E1129"/>
    <mergeCell ref="I1125:I1129"/>
    <mergeCell ref="J1125:J1129"/>
    <mergeCell ref="K1125:K1129"/>
    <mergeCell ref="L1125:L1129"/>
    <mergeCell ref="M1125:M1129"/>
    <mergeCell ref="N1125:N1129"/>
    <mergeCell ref="A1110:A1114"/>
    <mergeCell ref="B1110:B1114"/>
    <mergeCell ref="C1110:C1114"/>
    <mergeCell ref="D1110:D1114"/>
    <mergeCell ref="E1110:E1114"/>
    <mergeCell ref="I1110:I1114"/>
    <mergeCell ref="J1110:J1114"/>
    <mergeCell ref="K1110:K1114"/>
    <mergeCell ref="L1110:L1114"/>
    <mergeCell ref="M1110:M1114"/>
    <mergeCell ref="N1110:N1114"/>
    <mergeCell ref="A1115:A1119"/>
    <mergeCell ref="B1115:B1119"/>
    <mergeCell ref="C1115:C1119"/>
    <mergeCell ref="D1115:D1119"/>
    <mergeCell ref="E1115:E1119"/>
    <mergeCell ref="I1115:I1119"/>
    <mergeCell ref="J1115:J1119"/>
    <mergeCell ref="K1115:K1119"/>
    <mergeCell ref="L1115:L1119"/>
    <mergeCell ref="M1115:M1119"/>
    <mergeCell ref="N1115:N1119"/>
    <mergeCell ref="A1100:A1104"/>
    <mergeCell ref="B1100:B1104"/>
    <mergeCell ref="C1100:C1104"/>
    <mergeCell ref="D1100:D1104"/>
    <mergeCell ref="E1100:E1104"/>
    <mergeCell ref="I1100:I1104"/>
    <mergeCell ref="J1100:J1104"/>
    <mergeCell ref="K1100:K1104"/>
    <mergeCell ref="L1100:L1104"/>
    <mergeCell ref="M1100:M1104"/>
    <mergeCell ref="N1100:N1104"/>
    <mergeCell ref="A1105:A1109"/>
    <mergeCell ref="B1105:B1109"/>
    <mergeCell ref="C1105:C1109"/>
    <mergeCell ref="D1105:D1109"/>
    <mergeCell ref="E1105:E1109"/>
    <mergeCell ref="I1105:I1109"/>
    <mergeCell ref="J1105:J1109"/>
    <mergeCell ref="K1105:K1109"/>
    <mergeCell ref="L1105:L1109"/>
    <mergeCell ref="M1105:M1109"/>
    <mergeCell ref="N1105:N1109"/>
    <mergeCell ref="A1090:A1094"/>
    <mergeCell ref="B1090:B1094"/>
    <mergeCell ref="C1090:C1094"/>
    <mergeCell ref="D1090:D1094"/>
    <mergeCell ref="E1090:E1094"/>
    <mergeCell ref="I1090:I1094"/>
    <mergeCell ref="J1090:J1094"/>
    <mergeCell ref="K1090:K1094"/>
    <mergeCell ref="L1090:L1094"/>
    <mergeCell ref="M1090:M1094"/>
    <mergeCell ref="N1090:N1094"/>
    <mergeCell ref="A1095:A1099"/>
    <mergeCell ref="B1095:B1099"/>
    <mergeCell ref="C1095:C1099"/>
    <mergeCell ref="D1095:D1099"/>
    <mergeCell ref="E1095:E1099"/>
    <mergeCell ref="I1095:I1099"/>
    <mergeCell ref="J1095:J1099"/>
    <mergeCell ref="K1095:K1099"/>
    <mergeCell ref="L1095:L1099"/>
    <mergeCell ref="M1095:M1099"/>
    <mergeCell ref="N1095:N1099"/>
    <mergeCell ref="A1080:A1084"/>
    <mergeCell ref="B1080:B1084"/>
    <mergeCell ref="C1080:C1084"/>
    <mergeCell ref="D1080:D1084"/>
    <mergeCell ref="E1080:E1084"/>
    <mergeCell ref="I1080:I1084"/>
    <mergeCell ref="J1080:J1084"/>
    <mergeCell ref="K1080:K1084"/>
    <mergeCell ref="L1080:L1084"/>
    <mergeCell ref="M1080:M1084"/>
    <mergeCell ref="N1080:N1084"/>
    <mergeCell ref="A1085:A1089"/>
    <mergeCell ref="B1085:B1089"/>
    <mergeCell ref="C1085:C1089"/>
    <mergeCell ref="D1085:D1089"/>
    <mergeCell ref="E1085:E1089"/>
    <mergeCell ref="I1085:I1089"/>
    <mergeCell ref="J1085:J1089"/>
    <mergeCell ref="K1085:K1089"/>
    <mergeCell ref="L1085:L1089"/>
    <mergeCell ref="M1085:M1089"/>
    <mergeCell ref="N1085:N1089"/>
    <mergeCell ref="A1070:A1074"/>
    <mergeCell ref="B1070:B1074"/>
    <mergeCell ref="C1070:C1074"/>
    <mergeCell ref="D1070:D1074"/>
    <mergeCell ref="E1070:E1074"/>
    <mergeCell ref="I1070:I1074"/>
    <mergeCell ref="J1070:J1074"/>
    <mergeCell ref="K1070:K1074"/>
    <mergeCell ref="L1070:L1074"/>
    <mergeCell ref="M1070:M1074"/>
    <mergeCell ref="N1070:N1074"/>
    <mergeCell ref="A1075:A1079"/>
    <mergeCell ref="B1075:B1079"/>
    <mergeCell ref="C1075:C1079"/>
    <mergeCell ref="D1075:D1079"/>
    <mergeCell ref="E1075:E1079"/>
    <mergeCell ref="I1075:I1079"/>
    <mergeCell ref="J1075:J1079"/>
    <mergeCell ref="K1075:K1079"/>
    <mergeCell ref="L1075:L1079"/>
    <mergeCell ref="M1075:M1079"/>
    <mergeCell ref="N1075:N1079"/>
    <mergeCell ref="A1060:A1064"/>
    <mergeCell ref="B1060:B1064"/>
    <mergeCell ref="C1060:C1064"/>
    <mergeCell ref="D1060:D1064"/>
    <mergeCell ref="E1060:E1064"/>
    <mergeCell ref="I1060:I1064"/>
    <mergeCell ref="J1060:J1064"/>
    <mergeCell ref="K1060:K1064"/>
    <mergeCell ref="L1060:L1064"/>
    <mergeCell ref="M1060:M1064"/>
    <mergeCell ref="N1060:N1064"/>
    <mergeCell ref="A1065:A1069"/>
    <mergeCell ref="B1065:B1069"/>
    <mergeCell ref="C1065:C1069"/>
    <mergeCell ref="D1065:D1069"/>
    <mergeCell ref="E1065:E1069"/>
    <mergeCell ref="I1065:I1069"/>
    <mergeCell ref="J1065:J1069"/>
    <mergeCell ref="K1065:K1069"/>
    <mergeCell ref="L1065:L1069"/>
    <mergeCell ref="M1065:M1069"/>
    <mergeCell ref="N1065:N1069"/>
    <mergeCell ref="A1050:A1054"/>
    <mergeCell ref="B1050:B1054"/>
    <mergeCell ref="C1050:C1054"/>
    <mergeCell ref="D1050:D1054"/>
    <mergeCell ref="E1050:E1054"/>
    <mergeCell ref="I1050:I1054"/>
    <mergeCell ref="J1050:J1054"/>
    <mergeCell ref="K1050:K1054"/>
    <mergeCell ref="L1050:L1054"/>
    <mergeCell ref="M1050:M1054"/>
    <mergeCell ref="N1050:N1054"/>
    <mergeCell ref="A1055:A1059"/>
    <mergeCell ref="B1055:B1059"/>
    <mergeCell ref="C1055:C1059"/>
    <mergeCell ref="D1055:D1059"/>
    <mergeCell ref="E1055:E1059"/>
    <mergeCell ref="I1055:I1059"/>
    <mergeCell ref="J1055:J1059"/>
    <mergeCell ref="K1055:K1059"/>
    <mergeCell ref="L1055:L1059"/>
    <mergeCell ref="M1055:M1059"/>
    <mergeCell ref="N1055:N1059"/>
    <mergeCell ref="A1040:A1044"/>
    <mergeCell ref="B1040:B1044"/>
    <mergeCell ref="C1040:C1044"/>
    <mergeCell ref="D1040:D1044"/>
    <mergeCell ref="E1040:E1044"/>
    <mergeCell ref="I1040:I1044"/>
    <mergeCell ref="J1040:J1044"/>
    <mergeCell ref="K1040:K1044"/>
    <mergeCell ref="L1040:L1044"/>
    <mergeCell ref="M1040:M1044"/>
    <mergeCell ref="N1040:N1044"/>
    <mergeCell ref="A1045:A1049"/>
    <mergeCell ref="B1045:B1049"/>
    <mergeCell ref="C1045:C1049"/>
    <mergeCell ref="D1045:D1049"/>
    <mergeCell ref="E1045:E1049"/>
    <mergeCell ref="I1045:I1049"/>
    <mergeCell ref="J1045:J1049"/>
    <mergeCell ref="K1045:K1049"/>
    <mergeCell ref="L1045:L1049"/>
    <mergeCell ref="M1045:M1049"/>
    <mergeCell ref="N1045:N1049"/>
    <mergeCell ref="A1030:A1034"/>
    <mergeCell ref="B1030:B1034"/>
    <mergeCell ref="C1030:C1034"/>
    <mergeCell ref="D1030:D1034"/>
    <mergeCell ref="E1030:E1034"/>
    <mergeCell ref="I1030:I1034"/>
    <mergeCell ref="J1030:J1034"/>
    <mergeCell ref="K1030:K1034"/>
    <mergeCell ref="L1030:L1034"/>
    <mergeCell ref="M1030:M1034"/>
    <mergeCell ref="N1030:N1034"/>
    <mergeCell ref="A1035:A1039"/>
    <mergeCell ref="B1035:B1039"/>
    <mergeCell ref="C1035:C1039"/>
    <mergeCell ref="D1035:D1039"/>
    <mergeCell ref="E1035:E1039"/>
    <mergeCell ref="I1035:I1039"/>
    <mergeCell ref="J1035:J1039"/>
    <mergeCell ref="K1035:K1039"/>
    <mergeCell ref="L1035:L1039"/>
    <mergeCell ref="M1035:M1039"/>
    <mergeCell ref="N1035:N1039"/>
    <mergeCell ref="A1020:A1024"/>
    <mergeCell ref="B1020:B1024"/>
    <mergeCell ref="C1020:C1024"/>
    <mergeCell ref="D1020:D1024"/>
    <mergeCell ref="E1020:E1024"/>
    <mergeCell ref="I1020:I1024"/>
    <mergeCell ref="J1020:J1024"/>
    <mergeCell ref="K1020:K1024"/>
    <mergeCell ref="L1020:L1024"/>
    <mergeCell ref="M1020:M1024"/>
    <mergeCell ref="N1020:N1024"/>
    <mergeCell ref="A1015:A1019"/>
    <mergeCell ref="B1015:B1019"/>
    <mergeCell ref="C1015:C1019"/>
    <mergeCell ref="D1015:D1019"/>
    <mergeCell ref="A1025:A1029"/>
    <mergeCell ref="B1025:B1029"/>
    <mergeCell ref="C1025:C1029"/>
    <mergeCell ref="D1025:D1029"/>
    <mergeCell ref="E1025:E1029"/>
    <mergeCell ref="I1025:I1029"/>
    <mergeCell ref="J1025:J1029"/>
    <mergeCell ref="K1025:K1029"/>
    <mergeCell ref="L1025:L1029"/>
    <mergeCell ref="M1025:M1029"/>
    <mergeCell ref="N1025:N1029"/>
    <mergeCell ref="A1010:A1014"/>
    <mergeCell ref="B1010:B1014"/>
    <mergeCell ref="C1010:C1014"/>
    <mergeCell ref="D1010:D1014"/>
    <mergeCell ref="E1010:E1014"/>
    <mergeCell ref="I1010:I1014"/>
    <mergeCell ref="J1010:J1014"/>
    <mergeCell ref="K1010:K1014"/>
    <mergeCell ref="L1010:L1014"/>
    <mergeCell ref="M1010:M1014"/>
    <mergeCell ref="N1010:N1014"/>
    <mergeCell ref="E1015:E1019"/>
    <mergeCell ref="I1015:I1019"/>
    <mergeCell ref="J1015:J1019"/>
    <mergeCell ref="K1015:K1019"/>
    <mergeCell ref="L1015:L1019"/>
    <mergeCell ref="M1015:M1019"/>
    <mergeCell ref="N1015:N1019"/>
    <mergeCell ref="A1000:A1004"/>
    <mergeCell ref="B1000:B1004"/>
    <mergeCell ref="C1000:C1004"/>
    <mergeCell ref="D1000:D1004"/>
    <mergeCell ref="E1000:E1004"/>
    <mergeCell ref="I1000:I1004"/>
    <mergeCell ref="J1000:J1004"/>
    <mergeCell ref="K1000:K1004"/>
    <mergeCell ref="L1000:L1004"/>
    <mergeCell ref="M1000:M1004"/>
    <mergeCell ref="N1000:N1004"/>
    <mergeCell ref="A1005:A1009"/>
    <mergeCell ref="B1005:B1009"/>
    <mergeCell ref="C1005:C1009"/>
    <mergeCell ref="D1005:D1009"/>
    <mergeCell ref="E1005:E1009"/>
    <mergeCell ref="I1005:I1009"/>
    <mergeCell ref="J1005:J1009"/>
    <mergeCell ref="K1005:K1009"/>
    <mergeCell ref="L1005:L1009"/>
    <mergeCell ref="M1005:M1009"/>
    <mergeCell ref="N1005:N1009"/>
    <mergeCell ref="A990:A994"/>
    <mergeCell ref="B990:B994"/>
    <mergeCell ref="C990:C994"/>
    <mergeCell ref="D990:D994"/>
    <mergeCell ref="E990:E994"/>
    <mergeCell ref="I990:I994"/>
    <mergeCell ref="J990:J994"/>
    <mergeCell ref="K990:K994"/>
    <mergeCell ref="L990:L994"/>
    <mergeCell ref="M990:M994"/>
    <mergeCell ref="N990:N994"/>
    <mergeCell ref="A995:A999"/>
    <mergeCell ref="B995:B999"/>
    <mergeCell ref="C995:C999"/>
    <mergeCell ref="D995:D999"/>
    <mergeCell ref="E995:E999"/>
    <mergeCell ref="I995:I999"/>
    <mergeCell ref="J995:J999"/>
    <mergeCell ref="K995:K999"/>
    <mergeCell ref="L995:L999"/>
    <mergeCell ref="M995:M999"/>
    <mergeCell ref="N995:N999"/>
    <mergeCell ref="A980:A984"/>
    <mergeCell ref="B980:B984"/>
    <mergeCell ref="C980:C984"/>
    <mergeCell ref="D980:D984"/>
    <mergeCell ref="E980:E984"/>
    <mergeCell ref="I980:I984"/>
    <mergeCell ref="J980:J984"/>
    <mergeCell ref="K980:K984"/>
    <mergeCell ref="L980:L984"/>
    <mergeCell ref="M980:M984"/>
    <mergeCell ref="N980:N984"/>
    <mergeCell ref="A985:A989"/>
    <mergeCell ref="B985:B989"/>
    <mergeCell ref="C985:C989"/>
    <mergeCell ref="D985:D989"/>
    <mergeCell ref="E985:E989"/>
    <mergeCell ref="I985:I989"/>
    <mergeCell ref="J985:J989"/>
    <mergeCell ref="K985:K989"/>
    <mergeCell ref="L985:L989"/>
    <mergeCell ref="M985:M989"/>
    <mergeCell ref="N985:N989"/>
    <mergeCell ref="A966:A972"/>
    <mergeCell ref="B966:B972"/>
    <mergeCell ref="C966:C972"/>
    <mergeCell ref="D966:D972"/>
    <mergeCell ref="E966:E972"/>
    <mergeCell ref="I966:I972"/>
    <mergeCell ref="J966:J972"/>
    <mergeCell ref="K966:K972"/>
    <mergeCell ref="L966:L972"/>
    <mergeCell ref="M966:M972"/>
    <mergeCell ref="N966:N972"/>
    <mergeCell ref="A973:A979"/>
    <mergeCell ref="B973:B979"/>
    <mergeCell ref="C973:C979"/>
    <mergeCell ref="D973:D979"/>
    <mergeCell ref="E973:E979"/>
    <mergeCell ref="I973:I979"/>
    <mergeCell ref="J973:J979"/>
    <mergeCell ref="K973:K979"/>
    <mergeCell ref="L973:L979"/>
    <mergeCell ref="M973:M979"/>
    <mergeCell ref="N973:N979"/>
    <mergeCell ref="A956:A960"/>
    <mergeCell ref="B956:B960"/>
    <mergeCell ref="C956:C960"/>
    <mergeCell ref="D956:D960"/>
    <mergeCell ref="E956:E960"/>
    <mergeCell ref="I956:I960"/>
    <mergeCell ref="J956:J960"/>
    <mergeCell ref="K956:K960"/>
    <mergeCell ref="L956:L960"/>
    <mergeCell ref="M956:M960"/>
    <mergeCell ref="N956:N960"/>
    <mergeCell ref="A961:A965"/>
    <mergeCell ref="B961:B965"/>
    <mergeCell ref="C961:C965"/>
    <mergeCell ref="D961:D965"/>
    <mergeCell ref="E961:E965"/>
    <mergeCell ref="I961:I965"/>
    <mergeCell ref="J961:J965"/>
    <mergeCell ref="K961:K965"/>
    <mergeCell ref="L961:L965"/>
    <mergeCell ref="M961:M965"/>
    <mergeCell ref="N961:N965"/>
    <mergeCell ref="A946:A950"/>
    <mergeCell ref="B946:B950"/>
    <mergeCell ref="C946:C950"/>
    <mergeCell ref="D946:D950"/>
    <mergeCell ref="E946:E950"/>
    <mergeCell ref="I946:I950"/>
    <mergeCell ref="J946:J950"/>
    <mergeCell ref="K946:K950"/>
    <mergeCell ref="L946:L950"/>
    <mergeCell ref="M946:M950"/>
    <mergeCell ref="N946:N950"/>
    <mergeCell ref="A951:A955"/>
    <mergeCell ref="B951:B955"/>
    <mergeCell ref="C951:C955"/>
    <mergeCell ref="D951:D955"/>
    <mergeCell ref="E951:E955"/>
    <mergeCell ref="I951:I955"/>
    <mergeCell ref="J951:J955"/>
    <mergeCell ref="K951:K955"/>
    <mergeCell ref="L951:L955"/>
    <mergeCell ref="M951:M955"/>
    <mergeCell ref="N951:N955"/>
    <mergeCell ref="A936:A940"/>
    <mergeCell ref="B936:B940"/>
    <mergeCell ref="C936:C940"/>
    <mergeCell ref="D936:D940"/>
    <mergeCell ref="E936:E940"/>
    <mergeCell ref="I936:I940"/>
    <mergeCell ref="J936:J940"/>
    <mergeCell ref="K936:K940"/>
    <mergeCell ref="L936:L940"/>
    <mergeCell ref="M936:M940"/>
    <mergeCell ref="N936:N940"/>
    <mergeCell ref="A941:A945"/>
    <mergeCell ref="B941:B945"/>
    <mergeCell ref="C941:C945"/>
    <mergeCell ref="D941:D945"/>
    <mergeCell ref="E941:E945"/>
    <mergeCell ref="I941:I945"/>
    <mergeCell ref="J941:J945"/>
    <mergeCell ref="K941:K945"/>
    <mergeCell ref="L941:L945"/>
    <mergeCell ref="M941:M945"/>
    <mergeCell ref="N941:N945"/>
    <mergeCell ref="A922:A928"/>
    <mergeCell ref="B922:B928"/>
    <mergeCell ref="C922:C928"/>
    <mergeCell ref="D922:D928"/>
    <mergeCell ref="E922:E928"/>
    <mergeCell ref="I922:I928"/>
    <mergeCell ref="J922:J928"/>
    <mergeCell ref="K922:K928"/>
    <mergeCell ref="L922:L928"/>
    <mergeCell ref="M922:M928"/>
    <mergeCell ref="N922:N928"/>
    <mergeCell ref="A929:A935"/>
    <mergeCell ref="B929:B935"/>
    <mergeCell ref="C929:C935"/>
    <mergeCell ref="D929:D935"/>
    <mergeCell ref="E929:E935"/>
    <mergeCell ref="I929:I935"/>
    <mergeCell ref="J929:J935"/>
    <mergeCell ref="K929:K935"/>
    <mergeCell ref="L929:L935"/>
    <mergeCell ref="M929:M935"/>
    <mergeCell ref="N929:N935"/>
    <mergeCell ref="A912:A916"/>
    <mergeCell ref="B912:B916"/>
    <mergeCell ref="C912:C916"/>
    <mergeCell ref="D912:D916"/>
    <mergeCell ref="E912:E916"/>
    <mergeCell ref="I912:I916"/>
    <mergeCell ref="J912:J916"/>
    <mergeCell ref="K912:K916"/>
    <mergeCell ref="L912:L916"/>
    <mergeCell ref="M912:M916"/>
    <mergeCell ref="N912:N916"/>
    <mergeCell ref="A917:A921"/>
    <mergeCell ref="B917:B921"/>
    <mergeCell ref="C917:C921"/>
    <mergeCell ref="D917:D921"/>
    <mergeCell ref="E917:E921"/>
    <mergeCell ref="I917:I921"/>
    <mergeCell ref="J917:J921"/>
    <mergeCell ref="K917:K921"/>
    <mergeCell ref="L917:L921"/>
    <mergeCell ref="M917:M921"/>
    <mergeCell ref="N917:N921"/>
    <mergeCell ref="A902:A906"/>
    <mergeCell ref="B902:B906"/>
    <mergeCell ref="C902:C906"/>
    <mergeCell ref="D902:D906"/>
    <mergeCell ref="E902:E906"/>
    <mergeCell ref="I902:I906"/>
    <mergeCell ref="J902:J906"/>
    <mergeCell ref="K902:K906"/>
    <mergeCell ref="L902:L906"/>
    <mergeCell ref="M902:M906"/>
    <mergeCell ref="N902:N906"/>
    <mergeCell ref="A907:A911"/>
    <mergeCell ref="B907:B911"/>
    <mergeCell ref="C907:C911"/>
    <mergeCell ref="D907:D911"/>
    <mergeCell ref="E907:E911"/>
    <mergeCell ref="I907:I911"/>
    <mergeCell ref="J907:J911"/>
    <mergeCell ref="K907:K911"/>
    <mergeCell ref="L907:L911"/>
    <mergeCell ref="M907:M911"/>
    <mergeCell ref="N907:N911"/>
    <mergeCell ref="A892:A896"/>
    <mergeCell ref="B892:B896"/>
    <mergeCell ref="C892:C896"/>
    <mergeCell ref="D892:D896"/>
    <mergeCell ref="E892:E896"/>
    <mergeCell ref="I892:I896"/>
    <mergeCell ref="J892:J896"/>
    <mergeCell ref="K892:K896"/>
    <mergeCell ref="L892:L896"/>
    <mergeCell ref="M892:M896"/>
    <mergeCell ref="N892:N896"/>
    <mergeCell ref="A897:A901"/>
    <mergeCell ref="B897:B901"/>
    <mergeCell ref="C897:C901"/>
    <mergeCell ref="D897:D901"/>
    <mergeCell ref="E897:E901"/>
    <mergeCell ref="I897:I901"/>
    <mergeCell ref="J897:J901"/>
    <mergeCell ref="K897:K901"/>
    <mergeCell ref="L897:L901"/>
    <mergeCell ref="M897:M901"/>
    <mergeCell ref="N897:N901"/>
    <mergeCell ref="A882:A886"/>
    <mergeCell ref="B882:B886"/>
    <mergeCell ref="C882:C886"/>
    <mergeCell ref="D882:D886"/>
    <mergeCell ref="E882:E886"/>
    <mergeCell ref="I882:I886"/>
    <mergeCell ref="J882:J886"/>
    <mergeCell ref="K882:K886"/>
    <mergeCell ref="L882:L886"/>
    <mergeCell ref="M882:M886"/>
    <mergeCell ref="N882:N886"/>
    <mergeCell ref="A887:A891"/>
    <mergeCell ref="B887:B891"/>
    <mergeCell ref="C887:C891"/>
    <mergeCell ref="D887:D891"/>
    <mergeCell ref="E887:E891"/>
    <mergeCell ref="I887:I891"/>
    <mergeCell ref="J887:J891"/>
    <mergeCell ref="K887:K891"/>
    <mergeCell ref="L887:L891"/>
    <mergeCell ref="M887:M891"/>
    <mergeCell ref="N887:N891"/>
    <mergeCell ref="A872:A876"/>
    <mergeCell ref="B872:B876"/>
    <mergeCell ref="C872:C876"/>
    <mergeCell ref="D872:D876"/>
    <mergeCell ref="E872:E876"/>
    <mergeCell ref="I872:I876"/>
    <mergeCell ref="J872:J876"/>
    <mergeCell ref="K872:K876"/>
    <mergeCell ref="L872:L876"/>
    <mergeCell ref="M872:M876"/>
    <mergeCell ref="N872:N876"/>
    <mergeCell ref="A877:A881"/>
    <mergeCell ref="B877:B881"/>
    <mergeCell ref="C877:C881"/>
    <mergeCell ref="D877:D881"/>
    <mergeCell ref="E877:E881"/>
    <mergeCell ref="I877:I881"/>
    <mergeCell ref="J877:J881"/>
    <mergeCell ref="K877:K881"/>
    <mergeCell ref="L877:L881"/>
    <mergeCell ref="M877:M881"/>
    <mergeCell ref="N877:N881"/>
    <mergeCell ref="A862:A866"/>
    <mergeCell ref="B862:B866"/>
    <mergeCell ref="C862:C866"/>
    <mergeCell ref="D862:D866"/>
    <mergeCell ref="E862:E866"/>
    <mergeCell ref="I862:I866"/>
    <mergeCell ref="J862:J866"/>
    <mergeCell ref="K862:K866"/>
    <mergeCell ref="L862:L866"/>
    <mergeCell ref="M862:M866"/>
    <mergeCell ref="N862:N866"/>
    <mergeCell ref="A867:A871"/>
    <mergeCell ref="B867:B871"/>
    <mergeCell ref="C867:C871"/>
    <mergeCell ref="D867:D871"/>
    <mergeCell ref="E867:E871"/>
    <mergeCell ref="I867:I871"/>
    <mergeCell ref="J867:J871"/>
    <mergeCell ref="K867:K871"/>
    <mergeCell ref="L867:L871"/>
    <mergeCell ref="M867:M871"/>
    <mergeCell ref="N867:N871"/>
    <mergeCell ref="A853:A856"/>
    <mergeCell ref="B853:B856"/>
    <mergeCell ref="C853:C856"/>
    <mergeCell ref="D853:D856"/>
    <mergeCell ref="E853:E856"/>
    <mergeCell ref="I853:I856"/>
    <mergeCell ref="J853:J856"/>
    <mergeCell ref="K853:K856"/>
    <mergeCell ref="L853:L856"/>
    <mergeCell ref="M853:M856"/>
    <mergeCell ref="N853:N856"/>
    <mergeCell ref="A844:A852"/>
    <mergeCell ref="B844:B847"/>
    <mergeCell ref="C844:C847"/>
    <mergeCell ref="D844:D847"/>
    <mergeCell ref="E844:E847"/>
    <mergeCell ref="A857:A861"/>
    <mergeCell ref="B857:B861"/>
    <mergeCell ref="C857:C861"/>
    <mergeCell ref="D857:D861"/>
    <mergeCell ref="E857:E861"/>
    <mergeCell ref="I857:I861"/>
    <mergeCell ref="J857:J861"/>
    <mergeCell ref="K857:K861"/>
    <mergeCell ref="L857:L861"/>
    <mergeCell ref="M857:M861"/>
    <mergeCell ref="N857:N861"/>
    <mergeCell ref="L825:L830"/>
    <mergeCell ref="I844:I847"/>
    <mergeCell ref="J844:J847"/>
    <mergeCell ref="K844:K847"/>
    <mergeCell ref="L844:L847"/>
    <mergeCell ref="M844:M847"/>
    <mergeCell ref="N844:N847"/>
    <mergeCell ref="B848:B852"/>
    <mergeCell ref="C848:C852"/>
    <mergeCell ref="D848:D852"/>
    <mergeCell ref="E848:E852"/>
    <mergeCell ref="I848:I852"/>
    <mergeCell ref="J848:J852"/>
    <mergeCell ref="K848:K852"/>
    <mergeCell ref="L848:L852"/>
    <mergeCell ref="M848:M852"/>
    <mergeCell ref="N848:N852"/>
    <mergeCell ref="A835:A843"/>
    <mergeCell ref="B835:B838"/>
    <mergeCell ref="C835:C838"/>
    <mergeCell ref="D835:D838"/>
    <mergeCell ref="E835:E838"/>
    <mergeCell ref="I835:I838"/>
    <mergeCell ref="J835:J838"/>
    <mergeCell ref="K835:K838"/>
    <mergeCell ref="L835:L838"/>
    <mergeCell ref="M835:M838"/>
    <mergeCell ref="N835:N838"/>
    <mergeCell ref="B839:B843"/>
    <mergeCell ref="C839:C843"/>
    <mergeCell ref="D839:D843"/>
    <mergeCell ref="E839:E843"/>
    <mergeCell ref="I839:I843"/>
    <mergeCell ref="J839:J843"/>
    <mergeCell ref="K839:K843"/>
    <mergeCell ref="L839:L843"/>
    <mergeCell ref="M839:M843"/>
    <mergeCell ref="N839:N843"/>
    <mergeCell ref="K535:K546"/>
    <mergeCell ref="I579:I586"/>
    <mergeCell ref="J579:J586"/>
    <mergeCell ref="K587:K590"/>
    <mergeCell ref="K571:K578"/>
    <mergeCell ref="L571:L578"/>
    <mergeCell ref="M571:M578"/>
    <mergeCell ref="C453:C460"/>
    <mergeCell ref="L508:L516"/>
    <mergeCell ref="B547:B558"/>
    <mergeCell ref="I508:I516"/>
    <mergeCell ref="D611:D614"/>
    <mergeCell ref="I611:I614"/>
    <mergeCell ref="J611:J614"/>
    <mergeCell ref="K611:K614"/>
    <mergeCell ref="C623:C626"/>
    <mergeCell ref="M627:M630"/>
    <mergeCell ref="L619:L622"/>
    <mergeCell ref="M619:M622"/>
    <mergeCell ref="L611:L614"/>
    <mergeCell ref="N757:N759"/>
    <mergeCell ref="N778:N780"/>
    <mergeCell ref="N825:N830"/>
    <mergeCell ref="K831:K834"/>
    <mergeCell ref="N789:N792"/>
    <mergeCell ref="N363:N367"/>
    <mergeCell ref="B363:B367"/>
    <mergeCell ref="C363:C367"/>
    <mergeCell ref="D363:D367"/>
    <mergeCell ref="I363:I367"/>
    <mergeCell ref="J363:J367"/>
    <mergeCell ref="K363:K367"/>
    <mergeCell ref="L363:L367"/>
    <mergeCell ref="M363:M367"/>
    <mergeCell ref="K801:K804"/>
    <mergeCell ref="J778:J780"/>
    <mergeCell ref="I813:I816"/>
    <mergeCell ref="J772:J774"/>
    <mergeCell ref="I411:I431"/>
    <mergeCell ref="B817:B820"/>
    <mergeCell ref="C813:C816"/>
    <mergeCell ref="L831:L834"/>
    <mergeCell ref="E781:E784"/>
    <mergeCell ref="I781:I784"/>
    <mergeCell ref="B368:B372"/>
    <mergeCell ref="B559:B570"/>
    <mergeCell ref="E579:E586"/>
    <mergeCell ref="D595:D598"/>
    <mergeCell ref="J595:J598"/>
    <mergeCell ref="I599:I602"/>
    <mergeCell ref="K368:K372"/>
    <mergeCell ref="L368:L372"/>
    <mergeCell ref="N785:N788"/>
    <mergeCell ref="C721:C732"/>
    <mergeCell ref="B693:B708"/>
    <mergeCell ref="E745:E756"/>
    <mergeCell ref="J745:J756"/>
    <mergeCell ref="E757:E759"/>
    <mergeCell ref="B657:B660"/>
    <mergeCell ref="B733:B744"/>
    <mergeCell ref="L665:L668"/>
    <mergeCell ref="M665:M668"/>
    <mergeCell ref="B772:B774"/>
    <mergeCell ref="B760:B762"/>
    <mergeCell ref="C661:C664"/>
    <mergeCell ref="I709:I720"/>
    <mergeCell ref="J763:J765"/>
    <mergeCell ref="I733:I744"/>
    <mergeCell ref="J733:J744"/>
    <mergeCell ref="J769:J771"/>
    <mergeCell ref="K760:K762"/>
    <mergeCell ref="N693:N708"/>
    <mergeCell ref="N721:N732"/>
    <mergeCell ref="N760:N762"/>
    <mergeCell ref="N733:N744"/>
    <mergeCell ref="E657:E660"/>
    <mergeCell ref="I677:I692"/>
    <mergeCell ref="I657:I660"/>
    <mergeCell ref="J657:J660"/>
    <mergeCell ref="L669:L676"/>
    <mergeCell ref="N661:N664"/>
    <mergeCell ref="N657:N660"/>
    <mergeCell ref="N781:N784"/>
    <mergeCell ref="L760:L762"/>
    <mergeCell ref="L813:L816"/>
    <mergeCell ref="K813:K816"/>
    <mergeCell ref="M763:M765"/>
    <mergeCell ref="C772:C774"/>
    <mergeCell ref="M809:M812"/>
    <mergeCell ref="M797:M800"/>
    <mergeCell ref="M805:M808"/>
    <mergeCell ref="J821:J824"/>
    <mergeCell ref="K763:K765"/>
    <mergeCell ref="M789:M792"/>
    <mergeCell ref="C775:C777"/>
    <mergeCell ref="D775:D777"/>
    <mergeCell ref="E775:E777"/>
    <mergeCell ref="L809:L812"/>
    <mergeCell ref="L801:L804"/>
    <mergeCell ref="D813:D816"/>
    <mergeCell ref="B793:B796"/>
    <mergeCell ref="B805:B808"/>
    <mergeCell ref="D805:D808"/>
    <mergeCell ref="L763:L765"/>
    <mergeCell ref="M772:M774"/>
    <mergeCell ref="L781:L784"/>
    <mergeCell ref="M781:M784"/>
    <mergeCell ref="C766:C768"/>
    <mergeCell ref="I769:I771"/>
    <mergeCell ref="J775:J777"/>
    <mergeCell ref="K778:K780"/>
    <mergeCell ref="I789:I792"/>
    <mergeCell ref="M821:M824"/>
    <mergeCell ref="M817:M820"/>
    <mergeCell ref="I797:I800"/>
    <mergeCell ref="M793:M796"/>
    <mergeCell ref="L797:L800"/>
    <mergeCell ref="J817:J820"/>
    <mergeCell ref="K805:K808"/>
    <mergeCell ref="M760:M762"/>
    <mergeCell ref="M769:M771"/>
    <mergeCell ref="M775:M777"/>
    <mergeCell ref="D797:D800"/>
    <mergeCell ref="L817:L820"/>
    <mergeCell ref="E809:E812"/>
    <mergeCell ref="M801:M804"/>
    <mergeCell ref="M831:M834"/>
    <mergeCell ref="L775:L777"/>
    <mergeCell ref="K789:K792"/>
    <mergeCell ref="K775:K777"/>
    <mergeCell ref="C778:C780"/>
    <mergeCell ref="D778:D780"/>
    <mergeCell ref="D809:D812"/>
    <mergeCell ref="L793:L796"/>
    <mergeCell ref="J813:J816"/>
    <mergeCell ref="J785:J788"/>
    <mergeCell ref="M766:M768"/>
    <mergeCell ref="M825:M830"/>
    <mergeCell ref="I821:I824"/>
    <mergeCell ref="J825:J830"/>
    <mergeCell ref="E821:E824"/>
    <mergeCell ref="J805:J808"/>
    <mergeCell ref="L805:L808"/>
    <mergeCell ref="K825:K830"/>
    <mergeCell ref="L785:L788"/>
    <mergeCell ref="M785:M788"/>
    <mergeCell ref="E793:E796"/>
    <mergeCell ref="I805:I808"/>
    <mergeCell ref="F10:G10"/>
    <mergeCell ref="N355:N358"/>
    <mergeCell ref="N337:N338"/>
    <mergeCell ref="N359:N362"/>
    <mergeCell ref="C5:C7"/>
    <mergeCell ref="I809:I812"/>
    <mergeCell ref="L821:L824"/>
    <mergeCell ref="E813:E816"/>
    <mergeCell ref="K821:K824"/>
    <mergeCell ref="C368:C372"/>
    <mergeCell ref="D368:D372"/>
    <mergeCell ref="E368:E372"/>
    <mergeCell ref="E9:G9"/>
    <mergeCell ref="C789:C792"/>
    <mergeCell ref="J10:N10"/>
    <mergeCell ref="B1511:B1528"/>
    <mergeCell ref="C1511:C1528"/>
    <mergeCell ref="D1511:D1528"/>
    <mergeCell ref="E1511:E1528"/>
    <mergeCell ref="I1511:I1528"/>
    <mergeCell ref="C817:C820"/>
    <mergeCell ref="D821:D824"/>
    <mergeCell ref="E831:E834"/>
    <mergeCell ref="D831:D834"/>
    <mergeCell ref="B821:B824"/>
    <mergeCell ref="L769:L771"/>
    <mergeCell ref="K772:K774"/>
    <mergeCell ref="D623:D626"/>
    <mergeCell ref="E623:E626"/>
    <mergeCell ref="K644:K652"/>
    <mergeCell ref="J653:J656"/>
    <mergeCell ref="I669:I676"/>
    <mergeCell ref="L789:L792"/>
    <mergeCell ref="E760:E762"/>
    <mergeCell ref="E766:E768"/>
    <mergeCell ref="I766:I768"/>
    <mergeCell ref="L778:L780"/>
    <mergeCell ref="I760:I762"/>
    <mergeCell ref="I763:I765"/>
    <mergeCell ref="K665:K668"/>
    <mergeCell ref="L733:L744"/>
    <mergeCell ref="L627:L630"/>
    <mergeCell ref="L745:L756"/>
    <mergeCell ref="L757:L759"/>
    <mergeCell ref="L709:L720"/>
    <mergeCell ref="L721:L732"/>
    <mergeCell ref="E769:E771"/>
    <mergeCell ref="D693:D708"/>
    <mergeCell ref="D635:D643"/>
    <mergeCell ref="I627:I630"/>
    <mergeCell ref="E721:E732"/>
    <mergeCell ref="L693:L708"/>
    <mergeCell ref="K677:K692"/>
    <mergeCell ref="J669:J676"/>
    <mergeCell ref="K669:K676"/>
    <mergeCell ref="E627:E630"/>
    <mergeCell ref="K657:K660"/>
    <mergeCell ref="E677:E692"/>
    <mergeCell ref="I665:I668"/>
    <mergeCell ref="J665:J668"/>
    <mergeCell ref="E661:E664"/>
    <mergeCell ref="D631:D634"/>
    <mergeCell ref="E644:E652"/>
    <mergeCell ref="I644:I652"/>
    <mergeCell ref="J831:J834"/>
    <mergeCell ref="I757:I759"/>
    <mergeCell ref="K757:K759"/>
    <mergeCell ref="J721:J732"/>
    <mergeCell ref="D789:D792"/>
    <mergeCell ref="C769:C771"/>
    <mergeCell ref="I825:I830"/>
    <mergeCell ref="B721:B732"/>
    <mergeCell ref="B745:B756"/>
    <mergeCell ref="D733:D744"/>
    <mergeCell ref="A789:A796"/>
    <mergeCell ref="A781:A788"/>
    <mergeCell ref="B781:B784"/>
    <mergeCell ref="C781:C784"/>
    <mergeCell ref="D781:D784"/>
    <mergeCell ref="A661:A668"/>
    <mergeCell ref="A817:A820"/>
    <mergeCell ref="B797:B800"/>
    <mergeCell ref="B789:B792"/>
    <mergeCell ref="D793:D796"/>
    <mergeCell ref="C793:C796"/>
    <mergeCell ref="J797:J800"/>
    <mergeCell ref="A821:A824"/>
    <mergeCell ref="J801:J804"/>
    <mergeCell ref="D677:D692"/>
    <mergeCell ref="D760:D762"/>
    <mergeCell ref="E733:E744"/>
    <mergeCell ref="K809:K812"/>
    <mergeCell ref="E805:E808"/>
    <mergeCell ref="I793:I796"/>
    <mergeCell ref="B831:B834"/>
    <mergeCell ref="K817:K820"/>
    <mergeCell ref="M721:M732"/>
    <mergeCell ref="E665:E668"/>
    <mergeCell ref="J661:J664"/>
    <mergeCell ref="A627:A634"/>
    <mergeCell ref="J766:J768"/>
    <mergeCell ref="J709:J720"/>
    <mergeCell ref="I721:I732"/>
    <mergeCell ref="K733:K744"/>
    <mergeCell ref="J757:J759"/>
    <mergeCell ref="K745:K756"/>
    <mergeCell ref="E778:E780"/>
    <mergeCell ref="I778:I780"/>
    <mergeCell ref="J760:J762"/>
    <mergeCell ref="K785:K788"/>
    <mergeCell ref="B775:B777"/>
    <mergeCell ref="K781:K784"/>
    <mergeCell ref="B785:B788"/>
    <mergeCell ref="B778:B780"/>
    <mergeCell ref="J781:J784"/>
    <mergeCell ref="C644:C652"/>
    <mergeCell ref="B653:B656"/>
    <mergeCell ref="K653:K656"/>
    <mergeCell ref="B274:B281"/>
    <mergeCell ref="J274:J281"/>
    <mergeCell ref="I559:I570"/>
    <mergeCell ref="M599:M602"/>
    <mergeCell ref="I526:I534"/>
    <mergeCell ref="C526:C534"/>
    <mergeCell ref="J453:J460"/>
    <mergeCell ref="J470:J480"/>
    <mergeCell ref="J517:J525"/>
    <mergeCell ref="C490:C498"/>
    <mergeCell ref="C432:C452"/>
    <mergeCell ref="E517:E525"/>
    <mergeCell ref="I499:I507"/>
    <mergeCell ref="J499:J507"/>
    <mergeCell ref="D526:D534"/>
    <mergeCell ref="I517:I525"/>
    <mergeCell ref="D411:D431"/>
    <mergeCell ref="E591:E594"/>
    <mergeCell ref="E599:E602"/>
    <mergeCell ref="I591:I594"/>
    <mergeCell ref="L595:L598"/>
    <mergeCell ref="B337:B338"/>
    <mergeCell ref="M343:M346"/>
    <mergeCell ref="C351:C352"/>
    <mergeCell ref="D351:D352"/>
    <mergeCell ref="M351:M352"/>
    <mergeCell ref="C353:C354"/>
    <mergeCell ref="D353:D354"/>
    <mergeCell ref="M353:M354"/>
    <mergeCell ref="M355:M358"/>
    <mergeCell ref="M368:M372"/>
    <mergeCell ref="K579:K586"/>
    <mergeCell ref="J205:J213"/>
    <mergeCell ref="E249:E257"/>
    <mergeCell ref="I249:I257"/>
    <mergeCell ref="K607:K610"/>
    <mergeCell ref="I615:I618"/>
    <mergeCell ref="M579:M586"/>
    <mergeCell ref="K599:K602"/>
    <mergeCell ref="J599:J602"/>
    <mergeCell ref="E587:E590"/>
    <mergeCell ref="I587:I590"/>
    <mergeCell ref="J587:J590"/>
    <mergeCell ref="M631:M634"/>
    <mergeCell ref="J644:J652"/>
    <mergeCell ref="I661:I664"/>
    <mergeCell ref="K693:K708"/>
    <mergeCell ref="K591:K594"/>
    <mergeCell ref="L587:L590"/>
    <mergeCell ref="K595:K598"/>
    <mergeCell ref="I603:I606"/>
    <mergeCell ref="M603:M606"/>
    <mergeCell ref="K661:K664"/>
    <mergeCell ref="E619:E622"/>
    <mergeCell ref="I619:I622"/>
    <mergeCell ref="K631:K634"/>
    <mergeCell ref="I653:I656"/>
    <mergeCell ref="K627:K630"/>
    <mergeCell ref="E611:E614"/>
    <mergeCell ref="J631:J634"/>
    <mergeCell ref="J615:J618"/>
    <mergeCell ref="E635:E643"/>
    <mergeCell ref="M635:M643"/>
    <mergeCell ref="M669:M676"/>
    <mergeCell ref="K205:K213"/>
    <mergeCell ref="K214:K222"/>
    <mergeCell ref="M186:M194"/>
    <mergeCell ref="C481:C489"/>
    <mergeCell ref="C517:C525"/>
    <mergeCell ref="J535:J546"/>
    <mergeCell ref="K331:K334"/>
    <mergeCell ref="K335:K336"/>
    <mergeCell ref="J343:J346"/>
    <mergeCell ref="L343:L346"/>
    <mergeCell ref="I274:I281"/>
    <mergeCell ref="K242:K248"/>
    <mergeCell ref="J242:J248"/>
    <mergeCell ref="I224:I232"/>
    <mergeCell ref="B282:B290"/>
    <mergeCell ref="D291:D300"/>
    <mergeCell ref="I195:I203"/>
    <mergeCell ref="K224:K232"/>
    <mergeCell ref="L233:L241"/>
    <mergeCell ref="D343:D346"/>
    <mergeCell ref="D341:D342"/>
    <mergeCell ref="D233:D241"/>
    <mergeCell ref="C233:C241"/>
    <mergeCell ref="C249:C257"/>
    <mergeCell ref="C282:C290"/>
    <mergeCell ref="D282:D290"/>
    <mergeCell ref="E282:E290"/>
    <mergeCell ref="C316:C326"/>
    <mergeCell ref="I339:I340"/>
    <mergeCell ref="J339:J340"/>
    <mergeCell ref="L339:L340"/>
    <mergeCell ref="I205:I213"/>
    <mergeCell ref="I132:I140"/>
    <mergeCell ref="J132:J140"/>
    <mergeCell ref="L132:L140"/>
    <mergeCell ref="I167:I175"/>
    <mergeCell ref="C167:C175"/>
    <mergeCell ref="E161:E163"/>
    <mergeCell ref="I161:I163"/>
    <mergeCell ref="A161:A163"/>
    <mergeCell ref="M132:M140"/>
    <mergeCell ref="B161:B163"/>
    <mergeCell ref="A167:A175"/>
    <mergeCell ref="B167:B175"/>
    <mergeCell ref="L151:L160"/>
    <mergeCell ref="M141:M150"/>
    <mergeCell ref="J249:J257"/>
    <mergeCell ref="L249:L257"/>
    <mergeCell ref="C258:C264"/>
    <mergeCell ref="I242:I248"/>
    <mergeCell ref="I164:I166"/>
    <mergeCell ref="E167:E175"/>
    <mergeCell ref="D167:D175"/>
    <mergeCell ref="J167:J175"/>
    <mergeCell ref="B132:B140"/>
    <mergeCell ref="J161:J163"/>
    <mergeCell ref="J164:J166"/>
    <mergeCell ref="L164:L166"/>
    <mergeCell ref="M161:M163"/>
    <mergeCell ref="D186:D194"/>
    <mergeCell ref="B214:B222"/>
    <mergeCell ref="M224:M232"/>
    <mergeCell ref="M214:M222"/>
    <mergeCell ref="L224:L232"/>
    <mergeCell ref="E195:E203"/>
    <mergeCell ref="C132:C140"/>
    <mergeCell ref="D132:D140"/>
    <mergeCell ref="B164:B166"/>
    <mergeCell ref="A186:A194"/>
    <mergeCell ref="A151:A160"/>
    <mergeCell ref="C151:C160"/>
    <mergeCell ref="D151:D160"/>
    <mergeCell ref="B186:B194"/>
    <mergeCell ref="B141:B150"/>
    <mergeCell ref="A141:A150"/>
    <mergeCell ref="A176:A184"/>
    <mergeCell ref="B176:B184"/>
    <mergeCell ref="C205:C213"/>
    <mergeCell ref="E214:E222"/>
    <mergeCell ref="C164:C166"/>
    <mergeCell ref="D164:D166"/>
    <mergeCell ref="E176:E184"/>
    <mergeCell ref="D176:D184"/>
    <mergeCell ref="C176:C184"/>
    <mergeCell ref="C186:C194"/>
    <mergeCell ref="D141:D150"/>
    <mergeCell ref="A132:A140"/>
    <mergeCell ref="A164:A166"/>
    <mergeCell ref="B151:B160"/>
    <mergeCell ref="D161:D163"/>
    <mergeCell ref="C161:C163"/>
    <mergeCell ref="E164:E166"/>
    <mergeCell ref="C347:C348"/>
    <mergeCell ref="A353:A354"/>
    <mergeCell ref="B347:B348"/>
    <mergeCell ref="E337:E338"/>
    <mergeCell ref="E347:E348"/>
    <mergeCell ref="A339:A340"/>
    <mergeCell ref="J282:J290"/>
    <mergeCell ref="D316:D326"/>
    <mergeCell ref="D347:D348"/>
    <mergeCell ref="I327:I330"/>
    <mergeCell ref="E331:E334"/>
    <mergeCell ref="A224:A232"/>
    <mergeCell ref="E205:E213"/>
    <mergeCell ref="D205:D213"/>
    <mergeCell ref="B224:B232"/>
    <mergeCell ref="D224:D232"/>
    <mergeCell ref="D327:D330"/>
    <mergeCell ref="E327:E330"/>
    <mergeCell ref="A233:A241"/>
    <mergeCell ref="E242:E248"/>
    <mergeCell ref="B242:B248"/>
    <mergeCell ref="B233:B241"/>
    <mergeCell ref="I214:I222"/>
    <mergeCell ref="J214:J222"/>
    <mergeCell ref="I282:I290"/>
    <mergeCell ref="I291:I300"/>
    <mergeCell ref="A214:A222"/>
    <mergeCell ref="B205:B213"/>
    <mergeCell ref="A205:A213"/>
    <mergeCell ref="C265:C273"/>
    <mergeCell ref="C327:C330"/>
    <mergeCell ref="C301:C309"/>
    <mergeCell ref="J86:J89"/>
    <mergeCell ref="J809:J812"/>
    <mergeCell ref="I817:I820"/>
    <mergeCell ref="J793:J796"/>
    <mergeCell ref="I801:I804"/>
    <mergeCell ref="I831:I834"/>
    <mergeCell ref="I772:I774"/>
    <mergeCell ref="E789:E792"/>
    <mergeCell ref="E825:E830"/>
    <mergeCell ref="J789:J792"/>
    <mergeCell ref="I120:I131"/>
    <mergeCell ref="J120:J131"/>
    <mergeCell ref="C141:C150"/>
    <mergeCell ref="J141:J150"/>
    <mergeCell ref="E151:E160"/>
    <mergeCell ref="I151:I160"/>
    <mergeCell ref="J151:J160"/>
    <mergeCell ref="D310:D314"/>
    <mergeCell ref="E351:E352"/>
    <mergeCell ref="C349:C350"/>
    <mergeCell ref="J233:J241"/>
    <mergeCell ref="I635:I643"/>
    <mergeCell ref="E132:E140"/>
    <mergeCell ref="J693:J708"/>
    <mergeCell ref="I775:I777"/>
    <mergeCell ref="I745:I756"/>
    <mergeCell ref="E709:E720"/>
    <mergeCell ref="E669:E676"/>
    <mergeCell ref="E653:E656"/>
    <mergeCell ref="J411:J431"/>
    <mergeCell ref="E595:E598"/>
    <mergeCell ref="J526:J534"/>
    <mergeCell ref="E817:E820"/>
    <mergeCell ref="I368:I372"/>
    <mergeCell ref="J368:J372"/>
    <mergeCell ref="C619:C622"/>
    <mergeCell ref="D619:D622"/>
    <mergeCell ref="C785:C788"/>
    <mergeCell ref="D785:D788"/>
    <mergeCell ref="E785:E788"/>
    <mergeCell ref="I785:I788"/>
    <mergeCell ref="C801:C804"/>
    <mergeCell ref="I535:I546"/>
    <mergeCell ref="E535:E546"/>
    <mergeCell ref="D665:D668"/>
    <mergeCell ref="J490:J498"/>
    <mergeCell ref="J461:J469"/>
    <mergeCell ref="D669:D676"/>
    <mergeCell ref="D349:D350"/>
    <mergeCell ref="E571:E578"/>
    <mergeCell ref="C595:C598"/>
    <mergeCell ref="C657:C660"/>
    <mergeCell ref="D661:D664"/>
    <mergeCell ref="D599:D602"/>
    <mergeCell ref="E603:E606"/>
    <mergeCell ref="J627:J630"/>
    <mergeCell ref="J619:J622"/>
    <mergeCell ref="E615:E618"/>
    <mergeCell ref="E86:E89"/>
    <mergeCell ref="I86:I89"/>
    <mergeCell ref="A490:A498"/>
    <mergeCell ref="A411:A431"/>
    <mergeCell ref="A453:A460"/>
    <mergeCell ref="C411:C431"/>
    <mergeCell ref="A359:A362"/>
    <mergeCell ref="B359:B362"/>
    <mergeCell ref="C359:C362"/>
    <mergeCell ref="D120:D131"/>
    <mergeCell ref="C120:C131"/>
    <mergeCell ref="E120:E131"/>
    <mergeCell ref="E186:E194"/>
    <mergeCell ref="C224:C232"/>
    <mergeCell ref="B195:B203"/>
    <mergeCell ref="D214:D222"/>
    <mergeCell ref="E224:E232"/>
    <mergeCell ref="E258:E264"/>
    <mergeCell ref="E373:E389"/>
    <mergeCell ref="I461:I469"/>
    <mergeCell ref="E233:E241"/>
    <mergeCell ref="I233:I241"/>
    <mergeCell ref="A86:A89"/>
    <mergeCell ref="C86:C89"/>
    <mergeCell ref="D86:D89"/>
    <mergeCell ref="B86:B89"/>
    <mergeCell ref="C214:C222"/>
    <mergeCell ref="A282:A290"/>
    <mergeCell ref="A291:A300"/>
    <mergeCell ref="B291:B300"/>
    <mergeCell ref="A331:A334"/>
    <mergeCell ref="B349:B350"/>
    <mergeCell ref="N86:N89"/>
    <mergeCell ref="N335:N336"/>
    <mergeCell ref="N801:N804"/>
    <mergeCell ref="N805:N808"/>
    <mergeCell ref="N809:N812"/>
    <mergeCell ref="N813:N816"/>
    <mergeCell ref="N817:N820"/>
    <mergeCell ref="N821:N824"/>
    <mergeCell ref="N831:N834"/>
    <mergeCell ref="N499:N507"/>
    <mergeCell ref="N508:N516"/>
    <mergeCell ref="N517:N525"/>
    <mergeCell ref="N526:N534"/>
    <mergeCell ref="N535:N546"/>
    <mergeCell ref="N547:N558"/>
    <mergeCell ref="N559:N570"/>
    <mergeCell ref="N132:N140"/>
    <mergeCell ref="N635:N643"/>
    <mergeCell ref="N411:N431"/>
    <mergeCell ref="N432:N452"/>
    <mergeCell ref="N453:N460"/>
    <mergeCell ref="N351:N352"/>
    <mergeCell ref="N353:N354"/>
    <mergeCell ref="N373:N389"/>
    <mergeCell ref="N490:N498"/>
    <mergeCell ref="N579:N586"/>
    <mergeCell ref="N793:N796"/>
    <mergeCell ref="N607:N610"/>
    <mergeCell ref="N120:N131"/>
    <mergeCell ref="N339:N340"/>
    <mergeCell ref="N141:N150"/>
    <mergeCell ref="N161:N163"/>
    <mergeCell ref="C831:C834"/>
    <mergeCell ref="A1511:A1528"/>
    <mergeCell ref="J1511:J1528"/>
    <mergeCell ref="K1511:K1528"/>
    <mergeCell ref="L1511:L1528"/>
    <mergeCell ref="M1511:M1528"/>
    <mergeCell ref="A1562:A1579"/>
    <mergeCell ref="N772:N774"/>
    <mergeCell ref="E797:E800"/>
    <mergeCell ref="E772:E774"/>
    <mergeCell ref="M813:M816"/>
    <mergeCell ref="N669:N676"/>
    <mergeCell ref="L635:L643"/>
    <mergeCell ref="M607:M610"/>
    <mergeCell ref="N627:N630"/>
    <mergeCell ref="N599:N602"/>
    <mergeCell ref="K766:K768"/>
    <mergeCell ref="L766:L768"/>
    <mergeCell ref="E763:E765"/>
    <mergeCell ref="I631:I634"/>
    <mergeCell ref="M611:M614"/>
    <mergeCell ref="L603:L606"/>
    <mergeCell ref="J635:J643"/>
    <mergeCell ref="E631:E634"/>
    <mergeCell ref="I623:I626"/>
    <mergeCell ref="J623:J626"/>
    <mergeCell ref="K623:K626"/>
    <mergeCell ref="L623:L626"/>
    <mergeCell ref="J677:J692"/>
    <mergeCell ref="E693:E708"/>
    <mergeCell ref="I693:I708"/>
    <mergeCell ref="C607:C610"/>
    <mergeCell ref="C535:C546"/>
    <mergeCell ref="K559:K570"/>
    <mergeCell ref="C579:C586"/>
    <mergeCell ref="M481:M489"/>
    <mergeCell ref="E481:E489"/>
    <mergeCell ref="N595:N598"/>
    <mergeCell ref="N327:N330"/>
    <mergeCell ref="K411:K431"/>
    <mergeCell ref="K432:K452"/>
    <mergeCell ref="K461:K469"/>
    <mergeCell ref="K499:K507"/>
    <mergeCell ref="K481:K489"/>
    <mergeCell ref="K508:K516"/>
    <mergeCell ref="N709:N720"/>
    <mergeCell ref="N665:N668"/>
    <mergeCell ref="N766:N768"/>
    <mergeCell ref="N769:N771"/>
    <mergeCell ref="L657:L660"/>
    <mergeCell ref="M657:M660"/>
    <mergeCell ref="L677:L692"/>
    <mergeCell ref="N603:N606"/>
    <mergeCell ref="N347:N348"/>
    <mergeCell ref="N349:N350"/>
    <mergeCell ref="I595:I598"/>
    <mergeCell ref="J603:J606"/>
    <mergeCell ref="J591:J594"/>
    <mergeCell ref="N623:N626"/>
    <mergeCell ref="C631:C634"/>
    <mergeCell ref="C693:C708"/>
    <mergeCell ref="C757:C759"/>
    <mergeCell ref="D339:D340"/>
    <mergeCell ref="J607:J610"/>
    <mergeCell ref="D547:D558"/>
    <mergeCell ref="D508:D516"/>
    <mergeCell ref="N368:N372"/>
    <mergeCell ref="E453:E460"/>
    <mergeCell ref="I432:I452"/>
    <mergeCell ref="J432:J452"/>
    <mergeCell ref="I453:I460"/>
    <mergeCell ref="E343:E346"/>
    <mergeCell ref="K351:K352"/>
    <mergeCell ref="I349:I350"/>
    <mergeCell ref="J349:J350"/>
    <mergeCell ref="J316:J326"/>
    <mergeCell ref="J327:J330"/>
    <mergeCell ref="M591:M594"/>
    <mergeCell ref="M526:M534"/>
    <mergeCell ref="L559:L570"/>
    <mergeCell ref="N797:N800"/>
    <mergeCell ref="N745:N756"/>
    <mergeCell ref="M508:M516"/>
    <mergeCell ref="N775:N777"/>
    <mergeCell ref="D653:D656"/>
    <mergeCell ref="E363:E367"/>
    <mergeCell ref="I337:I338"/>
    <mergeCell ref="J341:J342"/>
    <mergeCell ref="K316:K326"/>
    <mergeCell ref="K327:K330"/>
    <mergeCell ref="K721:K732"/>
    <mergeCell ref="K709:K720"/>
    <mergeCell ref="M709:M720"/>
    <mergeCell ref="K603:K606"/>
    <mergeCell ref="K619:K622"/>
    <mergeCell ref="K635:K643"/>
    <mergeCell ref="L205:L213"/>
    <mergeCell ref="L390:L410"/>
    <mergeCell ref="L579:L586"/>
    <mergeCell ref="N186:N194"/>
    <mergeCell ref="M301:M309"/>
    <mergeCell ref="L591:L594"/>
    <mergeCell ref="L355:L358"/>
    <mergeCell ref="M390:M410"/>
    <mergeCell ref="M373:M389"/>
    <mergeCell ref="N470:N480"/>
    <mergeCell ref="L461:L469"/>
    <mergeCell ref="L499:L507"/>
    <mergeCell ref="M461:M469"/>
    <mergeCell ref="L432:L452"/>
    <mergeCell ref="M559:M570"/>
    <mergeCell ref="M595:M598"/>
    <mergeCell ref="N587:N590"/>
    <mergeCell ref="N591:N594"/>
    <mergeCell ref="N310:N314"/>
    <mergeCell ref="L214:L222"/>
    <mergeCell ref="N316:N326"/>
    <mergeCell ref="N343:N346"/>
    <mergeCell ref="L631:L634"/>
    <mergeCell ref="M644:M652"/>
    <mergeCell ref="M587:M590"/>
    <mergeCell ref="N390:N410"/>
    <mergeCell ref="N461:N469"/>
    <mergeCell ref="N481:N489"/>
    <mergeCell ref="L301:L309"/>
    <mergeCell ref="M359:M362"/>
    <mergeCell ref="L310:L314"/>
    <mergeCell ref="L359:L362"/>
    <mergeCell ref="L316:L326"/>
    <mergeCell ref="M316:M326"/>
    <mergeCell ref="M274:M281"/>
    <mergeCell ref="L526:L534"/>
    <mergeCell ref="L535:L546"/>
    <mergeCell ref="N611:N614"/>
    <mergeCell ref="N615:N618"/>
    <mergeCell ref="L599:L602"/>
    <mergeCell ref="L291:L300"/>
    <mergeCell ref="M341:M342"/>
    <mergeCell ref="M335:M336"/>
    <mergeCell ref="M623:M626"/>
    <mergeCell ref="N619:N622"/>
    <mergeCell ref="I355:I358"/>
    <mergeCell ref="J355:J358"/>
    <mergeCell ref="J359:J362"/>
    <mergeCell ref="M337:M338"/>
    <mergeCell ref="L331:L334"/>
    <mergeCell ref="I335:I336"/>
    <mergeCell ref="I481:I489"/>
    <mergeCell ref="K341:K342"/>
    <mergeCell ref="J481:J489"/>
    <mergeCell ref="E359:E362"/>
    <mergeCell ref="I359:I362"/>
    <mergeCell ref="E353:E354"/>
    <mergeCell ref="J353:J354"/>
    <mergeCell ref="J335:J336"/>
    <mergeCell ref="I343:I346"/>
    <mergeCell ref="I353:I354"/>
    <mergeCell ref="N249:N257"/>
    <mergeCell ref="L258:L264"/>
    <mergeCell ref="M249:M257"/>
    <mergeCell ref="I341:I342"/>
    <mergeCell ref="B599:B602"/>
    <mergeCell ref="B591:B594"/>
    <mergeCell ref="D559:D570"/>
    <mergeCell ref="B508:B516"/>
    <mergeCell ref="K453:K460"/>
    <mergeCell ref="I470:I480"/>
    <mergeCell ref="E432:E452"/>
    <mergeCell ref="E490:E498"/>
    <mergeCell ref="K343:K346"/>
    <mergeCell ref="K390:K410"/>
    <mergeCell ref="K517:K525"/>
    <mergeCell ref="K526:K534"/>
    <mergeCell ref="B571:B578"/>
    <mergeCell ref="D517:D525"/>
    <mergeCell ref="D390:D410"/>
    <mergeCell ref="C390:C410"/>
    <mergeCell ref="M339:M340"/>
    <mergeCell ref="M347:M348"/>
    <mergeCell ref="M453:M460"/>
    <mergeCell ref="D470:D480"/>
    <mergeCell ref="L547:L558"/>
    <mergeCell ref="L517:L525"/>
    <mergeCell ref="K470:K480"/>
    <mergeCell ref="B490:B498"/>
    <mergeCell ref="E499:E507"/>
    <mergeCell ref="D499:D507"/>
    <mergeCell ref="C499:C507"/>
    <mergeCell ref="D490:D498"/>
    <mergeCell ref="K490:K498"/>
    <mergeCell ref="M432:M452"/>
    <mergeCell ref="M411:M431"/>
    <mergeCell ref="L481:L489"/>
    <mergeCell ref="A603:A610"/>
    <mergeCell ref="A547:A558"/>
    <mergeCell ref="A559:A570"/>
    <mergeCell ref="A373:A389"/>
    <mergeCell ref="D373:D389"/>
    <mergeCell ref="C373:C389"/>
    <mergeCell ref="B335:B336"/>
    <mergeCell ref="B481:B489"/>
    <mergeCell ref="D579:D586"/>
    <mergeCell ref="I607:I610"/>
    <mergeCell ref="E607:E610"/>
    <mergeCell ref="B339:B340"/>
    <mergeCell ref="I316:I326"/>
    <mergeCell ref="E470:E480"/>
    <mergeCell ref="B607:B610"/>
    <mergeCell ref="A579:A586"/>
    <mergeCell ref="D607:D610"/>
    <mergeCell ref="A351:A352"/>
    <mergeCell ref="B327:B330"/>
    <mergeCell ref="A337:A338"/>
    <mergeCell ref="A316:A326"/>
    <mergeCell ref="E355:E358"/>
    <mergeCell ref="A461:A469"/>
    <mergeCell ref="E411:E431"/>
    <mergeCell ref="A347:A348"/>
    <mergeCell ref="B343:B346"/>
    <mergeCell ref="E390:E410"/>
    <mergeCell ref="E349:E350"/>
    <mergeCell ref="E526:E534"/>
    <mergeCell ref="D603:D606"/>
    <mergeCell ref="B595:B598"/>
    <mergeCell ref="I390:I410"/>
    <mergeCell ref="D265:D273"/>
    <mergeCell ref="A274:A281"/>
    <mergeCell ref="B301:B309"/>
    <mergeCell ref="C355:C358"/>
    <mergeCell ref="D355:D358"/>
    <mergeCell ref="B265:B273"/>
    <mergeCell ref="C341:C342"/>
    <mergeCell ref="B310:B314"/>
    <mergeCell ref="C310:C314"/>
    <mergeCell ref="A368:A372"/>
    <mergeCell ref="I301:I309"/>
    <mergeCell ref="E274:E281"/>
    <mergeCell ref="K349:K350"/>
    <mergeCell ref="L242:L248"/>
    <mergeCell ref="A265:A273"/>
    <mergeCell ref="K347:K348"/>
    <mergeCell ref="L373:L389"/>
    <mergeCell ref="L327:L330"/>
    <mergeCell ref="L265:L273"/>
    <mergeCell ref="E265:E273"/>
    <mergeCell ref="D335:D336"/>
    <mergeCell ref="C335:C336"/>
    <mergeCell ref="E316:E326"/>
    <mergeCell ref="E291:E300"/>
    <mergeCell ref="J337:J338"/>
    <mergeCell ref="K355:K358"/>
    <mergeCell ref="I331:I334"/>
    <mergeCell ref="L347:L348"/>
    <mergeCell ref="E341:E342"/>
    <mergeCell ref="K359:K362"/>
    <mergeCell ref="L349:L350"/>
    <mergeCell ref="I351:I352"/>
    <mergeCell ref="C291:C300"/>
    <mergeCell ref="A120:A131"/>
    <mergeCell ref="J195:J203"/>
    <mergeCell ref="A363:A367"/>
    <mergeCell ref="J390:J410"/>
    <mergeCell ref="J373:J389"/>
    <mergeCell ref="K353:K354"/>
    <mergeCell ref="B353:B354"/>
    <mergeCell ref="B373:B389"/>
    <mergeCell ref="B461:B469"/>
    <mergeCell ref="D453:D460"/>
    <mergeCell ref="K249:K257"/>
    <mergeCell ref="K258:K264"/>
    <mergeCell ref="J176:J184"/>
    <mergeCell ref="I176:I184"/>
    <mergeCell ref="J186:J194"/>
    <mergeCell ref="I186:I194"/>
    <mergeCell ref="E141:E150"/>
    <mergeCell ref="I141:I150"/>
    <mergeCell ref="A310:A314"/>
    <mergeCell ref="E310:E314"/>
    <mergeCell ref="I310:I314"/>
    <mergeCell ref="J310:J314"/>
    <mergeCell ref="B331:B334"/>
    <mergeCell ref="A335:A336"/>
    <mergeCell ref="K373:K389"/>
    <mergeCell ref="A390:A410"/>
    <mergeCell ref="A242:A248"/>
    <mergeCell ref="D242:D248"/>
    <mergeCell ref="C242:C248"/>
    <mergeCell ref="A249:A257"/>
    <mergeCell ref="D249:D257"/>
    <mergeCell ref="B579:B586"/>
    <mergeCell ref="A587:A594"/>
    <mergeCell ref="A470:A480"/>
    <mergeCell ref="B517:B525"/>
    <mergeCell ref="B526:B534"/>
    <mergeCell ref="A432:A452"/>
    <mergeCell ref="I571:I578"/>
    <mergeCell ref="J571:J578"/>
    <mergeCell ref="D432:D452"/>
    <mergeCell ref="C470:C480"/>
    <mergeCell ref="A481:A489"/>
    <mergeCell ref="A499:A507"/>
    <mergeCell ref="B390:B410"/>
    <mergeCell ref="I347:I348"/>
    <mergeCell ref="B341:B342"/>
    <mergeCell ref="J351:J352"/>
    <mergeCell ref="A343:A346"/>
    <mergeCell ref="D359:D362"/>
    <mergeCell ref="B535:B546"/>
    <mergeCell ref="D535:D546"/>
    <mergeCell ref="E559:E570"/>
    <mergeCell ref="C559:C570"/>
    <mergeCell ref="A517:A525"/>
    <mergeCell ref="A526:A534"/>
    <mergeCell ref="A508:A516"/>
    <mergeCell ref="C591:C594"/>
    <mergeCell ref="D591:D594"/>
    <mergeCell ref="J347:J348"/>
    <mergeCell ref="C587:C590"/>
    <mergeCell ref="C571:C578"/>
    <mergeCell ref="D571:D578"/>
    <mergeCell ref="I490:I498"/>
    <mergeCell ref="B90:B102"/>
    <mergeCell ref="A90:A102"/>
    <mergeCell ref="C90:C102"/>
    <mergeCell ref="D90:D102"/>
    <mergeCell ref="E90:E102"/>
    <mergeCell ref="I90:I102"/>
    <mergeCell ref="J90:J102"/>
    <mergeCell ref="B587:B590"/>
    <mergeCell ref="D587:D590"/>
    <mergeCell ref="B499:B507"/>
    <mergeCell ref="J547:J558"/>
    <mergeCell ref="A103:A116"/>
    <mergeCell ref="A349:A350"/>
    <mergeCell ref="A195:A203"/>
    <mergeCell ref="A327:A330"/>
    <mergeCell ref="A301:A309"/>
    <mergeCell ref="D301:D309"/>
    <mergeCell ref="B432:B452"/>
    <mergeCell ref="B453:B460"/>
    <mergeCell ref="A355:A358"/>
    <mergeCell ref="B355:B358"/>
    <mergeCell ref="C508:C516"/>
    <mergeCell ref="D481:D489"/>
    <mergeCell ref="B470:B480"/>
    <mergeCell ref="B120:B131"/>
    <mergeCell ref="A535:A546"/>
    <mergeCell ref="A571:A578"/>
    <mergeCell ref="B249:B257"/>
    <mergeCell ref="I265:I273"/>
    <mergeCell ref="I258:I264"/>
    <mergeCell ref="C195:C203"/>
    <mergeCell ref="I103:I116"/>
    <mergeCell ref="C103:C116"/>
    <mergeCell ref="D103:D116"/>
    <mergeCell ref="E103:E116"/>
    <mergeCell ref="D331:D334"/>
    <mergeCell ref="C331:C334"/>
    <mergeCell ref="J331:J334"/>
    <mergeCell ref="L335:L336"/>
    <mergeCell ref="J301:J309"/>
    <mergeCell ref="N301:N309"/>
    <mergeCell ref="E339:E340"/>
    <mergeCell ref="K339:K340"/>
    <mergeCell ref="E335:E336"/>
    <mergeCell ref="D337:D338"/>
    <mergeCell ref="C339:C340"/>
    <mergeCell ref="J258:J264"/>
    <mergeCell ref="J291:J300"/>
    <mergeCell ref="M331:M334"/>
    <mergeCell ref="D195:D203"/>
    <mergeCell ref="M310:M314"/>
    <mergeCell ref="K291:K300"/>
    <mergeCell ref="K301:K309"/>
    <mergeCell ref="N282:N290"/>
    <mergeCell ref="N331:N334"/>
    <mergeCell ref="M282:M290"/>
    <mergeCell ref="M327:M330"/>
    <mergeCell ref="N258:N264"/>
    <mergeCell ref="N205:N213"/>
    <mergeCell ref="J224:J232"/>
    <mergeCell ref="N164:N166"/>
    <mergeCell ref="L282:L290"/>
    <mergeCell ref="K233:K241"/>
    <mergeCell ref="N151:N160"/>
    <mergeCell ref="B103:B116"/>
    <mergeCell ref="E461:E469"/>
    <mergeCell ref="I373:I389"/>
    <mergeCell ref="J103:J116"/>
    <mergeCell ref="C337:C338"/>
    <mergeCell ref="J559:J570"/>
    <mergeCell ref="C547:C558"/>
    <mergeCell ref="E547:E558"/>
    <mergeCell ref="I547:I558"/>
    <mergeCell ref="E508:E516"/>
    <mergeCell ref="L337:L338"/>
    <mergeCell ref="L341:L342"/>
    <mergeCell ref="M258:M264"/>
    <mergeCell ref="K265:K273"/>
    <mergeCell ref="K274:K281"/>
    <mergeCell ref="M291:M300"/>
    <mergeCell ref="D461:D469"/>
    <mergeCell ref="J508:J516"/>
    <mergeCell ref="E301:E309"/>
    <mergeCell ref="B351:B352"/>
    <mergeCell ref="C461:C469"/>
    <mergeCell ref="C343:C346"/>
    <mergeCell ref="M205:M213"/>
    <mergeCell ref="D274:D281"/>
    <mergeCell ref="K282:K290"/>
    <mergeCell ref="J265:J273"/>
    <mergeCell ref="L274:L281"/>
    <mergeCell ref="B258:B264"/>
    <mergeCell ref="C274:C281"/>
    <mergeCell ref="D258:D264"/>
    <mergeCell ref="M120:M131"/>
    <mergeCell ref="M195:M203"/>
    <mergeCell ref="C599:C602"/>
    <mergeCell ref="A653:A660"/>
    <mergeCell ref="A258:A264"/>
    <mergeCell ref="B316:B326"/>
    <mergeCell ref="A595:A602"/>
    <mergeCell ref="A644:A652"/>
    <mergeCell ref="B603:B606"/>
    <mergeCell ref="B411:B431"/>
    <mergeCell ref="C603:C606"/>
    <mergeCell ref="C627:C630"/>
    <mergeCell ref="C611:C614"/>
    <mergeCell ref="B615:B618"/>
    <mergeCell ref="K547:K558"/>
    <mergeCell ref="A341:A342"/>
    <mergeCell ref="A801:A804"/>
    <mergeCell ref="A825:A830"/>
    <mergeCell ref="D801:D804"/>
    <mergeCell ref="B809:B812"/>
    <mergeCell ref="B813:B816"/>
    <mergeCell ref="A809:A812"/>
    <mergeCell ref="C821:C824"/>
    <mergeCell ref="E801:E804"/>
    <mergeCell ref="C805:C808"/>
    <mergeCell ref="A805:A808"/>
    <mergeCell ref="B801:B804"/>
    <mergeCell ref="A813:A816"/>
    <mergeCell ref="D615:D618"/>
    <mergeCell ref="A709:A720"/>
    <mergeCell ref="C709:C720"/>
    <mergeCell ref="D709:D720"/>
    <mergeCell ref="A733:A744"/>
    <mergeCell ref="C733:C744"/>
    <mergeCell ref="A619:A626"/>
    <mergeCell ref="A763:A765"/>
    <mergeCell ref="D657:D660"/>
    <mergeCell ref="D627:D630"/>
    <mergeCell ref="B623:B626"/>
    <mergeCell ref="A721:A732"/>
    <mergeCell ref="A760:A762"/>
    <mergeCell ref="A611:A618"/>
    <mergeCell ref="A635:A643"/>
    <mergeCell ref="D769:D771"/>
    <mergeCell ref="C615:C618"/>
    <mergeCell ref="B619:B622"/>
    <mergeCell ref="B766:B768"/>
    <mergeCell ref="D763:D765"/>
    <mergeCell ref="D766:D768"/>
    <mergeCell ref="B635:B643"/>
    <mergeCell ref="C760:C762"/>
    <mergeCell ref="B757:B759"/>
    <mergeCell ref="A677:A692"/>
    <mergeCell ref="C677:C692"/>
    <mergeCell ref="B709:B720"/>
    <mergeCell ref="B631:B634"/>
    <mergeCell ref="B627:B630"/>
    <mergeCell ref="A693:A708"/>
    <mergeCell ref="B611:B614"/>
    <mergeCell ref="C635:C643"/>
    <mergeCell ref="C745:C756"/>
    <mergeCell ref="D745:D756"/>
    <mergeCell ref="B677:B692"/>
    <mergeCell ref="C653:C656"/>
    <mergeCell ref="B661:B664"/>
    <mergeCell ref="B665:B668"/>
    <mergeCell ref="A769:A771"/>
    <mergeCell ref="B769:B771"/>
    <mergeCell ref="B644:B652"/>
    <mergeCell ref="A745:A756"/>
    <mergeCell ref="D721:D732"/>
    <mergeCell ref="D757:D759"/>
    <mergeCell ref="B669:B676"/>
    <mergeCell ref="D772:D774"/>
    <mergeCell ref="B763:B765"/>
    <mergeCell ref="D644:D652"/>
    <mergeCell ref="C763:C765"/>
    <mergeCell ref="A766:A768"/>
    <mergeCell ref="A772:A774"/>
    <mergeCell ref="A775:A777"/>
    <mergeCell ref="A778:A780"/>
    <mergeCell ref="A757:A759"/>
    <mergeCell ref="A797:A800"/>
    <mergeCell ref="C797:C800"/>
    <mergeCell ref="C665:C668"/>
    <mergeCell ref="C669:C676"/>
    <mergeCell ref="A831:A834"/>
    <mergeCell ref="C809:C812"/>
    <mergeCell ref="A669:A676"/>
    <mergeCell ref="B825:B830"/>
    <mergeCell ref="D817:D820"/>
    <mergeCell ref="C825:C830"/>
    <mergeCell ref="D825:D830"/>
    <mergeCell ref="N90:N102"/>
    <mergeCell ref="M677:M692"/>
    <mergeCell ref="N677:N692"/>
    <mergeCell ref="N341:N342"/>
    <mergeCell ref="M547:M558"/>
    <mergeCell ref="M490:M498"/>
    <mergeCell ref="N265:N273"/>
    <mergeCell ref="N291:N300"/>
    <mergeCell ref="N274:N281"/>
    <mergeCell ref="M535:M546"/>
    <mergeCell ref="M745:M756"/>
    <mergeCell ref="N103:N116"/>
    <mergeCell ref="N653:N656"/>
    <mergeCell ref="N176:N184"/>
    <mergeCell ref="M233:M241"/>
    <mergeCell ref="M265:M273"/>
    <mergeCell ref="N224:N232"/>
    <mergeCell ref="N214:N222"/>
    <mergeCell ref="N233:N241"/>
    <mergeCell ref="N167:N175"/>
    <mergeCell ref="N763:N765"/>
    <mergeCell ref="M653:M656"/>
    <mergeCell ref="L607:L610"/>
    <mergeCell ref="K310:K314"/>
    <mergeCell ref="M517:M525"/>
    <mergeCell ref="K86:K89"/>
    <mergeCell ref="K90:K102"/>
    <mergeCell ref="K103:K116"/>
    <mergeCell ref="K120:K131"/>
    <mergeCell ref="K132:K140"/>
    <mergeCell ref="K141:K150"/>
    <mergeCell ref="K151:K160"/>
    <mergeCell ref="K161:K163"/>
    <mergeCell ref="K164:K166"/>
    <mergeCell ref="K167:K175"/>
    <mergeCell ref="K176:K184"/>
    <mergeCell ref="K186:K194"/>
    <mergeCell ref="K195:K203"/>
    <mergeCell ref="L103:L116"/>
    <mergeCell ref="L195:L203"/>
    <mergeCell ref="M86:M89"/>
    <mergeCell ref="L86:L89"/>
    <mergeCell ref="L90:L102"/>
    <mergeCell ref="M90:M102"/>
    <mergeCell ref="L141:L150"/>
    <mergeCell ref="L176:L184"/>
    <mergeCell ref="M103:M116"/>
    <mergeCell ref="M176:M184"/>
    <mergeCell ref="M167:M175"/>
    <mergeCell ref="M151:M160"/>
    <mergeCell ref="L167:L175"/>
    <mergeCell ref="L186:L194"/>
    <mergeCell ref="L161:L163"/>
    <mergeCell ref="M164:M166"/>
    <mergeCell ref="L120:L131"/>
    <mergeCell ref="K797:K800"/>
    <mergeCell ref="M693:M708"/>
    <mergeCell ref="L615:L618"/>
    <mergeCell ref="K615:K618"/>
    <mergeCell ref="N571:N578"/>
    <mergeCell ref="M661:M664"/>
    <mergeCell ref="L661:L664"/>
    <mergeCell ref="L644:L652"/>
    <mergeCell ref="M757:M759"/>
    <mergeCell ref="K769:K771"/>
    <mergeCell ref="L772:L774"/>
    <mergeCell ref="M778:M780"/>
    <mergeCell ref="K793:K796"/>
    <mergeCell ref="N631:N634"/>
    <mergeCell ref="N644:N652"/>
    <mergeCell ref="M733:M744"/>
    <mergeCell ref="L353:L354"/>
    <mergeCell ref="M470:M480"/>
    <mergeCell ref="L351:L352"/>
    <mergeCell ref="L490:L498"/>
    <mergeCell ref="L470:L480"/>
    <mergeCell ref="L453:L460"/>
    <mergeCell ref="M499:M507"/>
    <mergeCell ref="L411:L431"/>
    <mergeCell ref="M349:M350"/>
    <mergeCell ref="K337:K338"/>
    <mergeCell ref="N195:N203"/>
    <mergeCell ref="M242:M248"/>
    <mergeCell ref="N242:N248"/>
    <mergeCell ref="M615:M618"/>
    <mergeCell ref="L653:L656"/>
  </mergeCells>
  <phoneticPr fontId="28" type="noConversion"/>
  <printOptions horizontalCentered="1"/>
  <pageMargins left="0.25" right="0.25" top="0.6" bottom="0.6" header="0.25" footer="0.25"/>
  <pageSetup paperSize="5" scale="32"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15" manualBreakCount="115">
    <brk id="85" max="13" man="1"/>
    <brk id="119" max="13" man="1"/>
    <brk id="166" max="13" man="1"/>
    <brk id="175" max="13" man="1"/>
    <brk id="185" max="13" man="1"/>
    <brk id="194" max="13" man="1"/>
    <brk id="204" max="13" man="1"/>
    <brk id="213" max="13" man="1"/>
    <brk id="232" max="13" man="1"/>
    <brk id="248" max="13" man="1"/>
    <brk id="264" max="13" man="1"/>
    <brk id="281" max="13" man="1"/>
    <brk id="290" max="13" man="1"/>
    <brk id="300" max="13" man="1"/>
    <brk id="326" max="13" man="1"/>
    <brk id="336" max="13" man="1"/>
    <brk id="431" max="13" man="1"/>
    <brk id="460" max="13" man="1"/>
    <brk id="480" max="13" man="1"/>
    <brk id="489" max="13" man="1"/>
    <brk id="498" max="13" man="1"/>
    <brk id="507" max="13" man="1"/>
    <brk id="525" max="13" man="1"/>
    <brk id="546" max="13" man="1"/>
    <brk id="594" max="13" man="1"/>
    <brk id="626" max="13" man="1"/>
    <brk id="643" max="13" man="1"/>
    <brk id="652" max="13" man="1"/>
    <brk id="660" max="13" man="1"/>
    <brk id="676" max="13" man="1"/>
    <brk id="732" max="13" man="1"/>
    <brk id="762" max="13" man="1"/>
    <brk id="771" max="13" man="1"/>
    <brk id="816" max="13" man="1"/>
    <brk id="834" max="13" man="1"/>
    <brk id="843" max="13" man="1"/>
    <brk id="881" max="13" man="1"/>
    <brk id="886" max="13" man="1"/>
    <brk id="891" max="13" man="1"/>
    <brk id="896" max="13" man="1"/>
    <brk id="901" max="13" man="1"/>
    <brk id="906" max="13" man="1"/>
    <brk id="911" max="13" man="1"/>
    <brk id="916" max="13" man="1"/>
    <brk id="921" max="13" man="1"/>
    <brk id="928" max="13" man="1"/>
    <brk id="935" max="13" man="1"/>
    <brk id="940" max="13" man="1"/>
    <brk id="945" max="13" man="1"/>
    <brk id="950" max="13" man="1"/>
    <brk id="955" max="13" man="1"/>
    <brk id="960" max="13" man="1"/>
    <brk id="965" max="13" man="1"/>
    <brk id="972" max="13" man="1"/>
    <brk id="979" max="13" man="1"/>
    <brk id="989" max="13" man="1"/>
    <brk id="999" max="13" man="1"/>
    <brk id="1009" max="13" man="1"/>
    <brk id="1019" max="13" man="1"/>
    <brk id="1024" max="13" man="1"/>
    <brk id="1029" max="13" man="1"/>
    <brk id="1034" max="13" man="1"/>
    <brk id="1044" max="13" man="1"/>
    <brk id="1054" max="13" man="1"/>
    <brk id="1064" max="13" man="1"/>
    <brk id="1074" max="13" man="1"/>
    <brk id="1084" max="13" man="1"/>
    <brk id="1094" max="13" man="1"/>
    <brk id="1104" max="13" man="1"/>
    <brk id="1114" max="13" man="1"/>
    <brk id="1124" max="13" man="1"/>
    <brk id="1134" max="13" man="1"/>
    <brk id="1144" max="13" man="1"/>
    <brk id="1154" max="13" man="1"/>
    <brk id="1164" max="13" man="1"/>
    <brk id="1184" max="13" man="1"/>
    <brk id="1214" max="13" man="1"/>
    <brk id="1239" max="13" man="1"/>
    <brk id="1291" max="13" man="1"/>
    <brk id="1314" max="13" man="1"/>
    <brk id="1464" max="13" man="1"/>
    <brk id="1482" max="13" man="1"/>
    <brk id="1492" max="13" man="1"/>
    <brk id="1510" max="13" man="1"/>
    <brk id="1528" max="13" man="1"/>
    <brk id="1561" max="13" man="1"/>
    <brk id="1579" max="13" man="1"/>
    <brk id="1590" max="13" man="1"/>
    <brk id="1596" max="13" man="1"/>
    <brk id="1599" max="13" man="1"/>
    <brk id="1632" max="13" man="1"/>
    <brk id="1644" max="13" man="1"/>
    <brk id="1652" max="13" man="1"/>
    <brk id="1677" max="13" man="1"/>
    <brk id="1695" max="13" man="1"/>
    <brk id="1713" max="13" man="1"/>
    <brk id="1737" max="13" man="1"/>
    <brk id="1756" max="13" man="1"/>
    <brk id="1757" max="13" man="1"/>
    <brk id="1782" max="13" man="1"/>
    <brk id="1805" max="13" man="1"/>
    <brk id="1824" max="13" man="1"/>
    <brk id="1838" max="13" man="1"/>
    <brk id="1865" max="13" man="1"/>
    <brk id="1884" max="13" man="1"/>
    <brk id="1908" max="13" man="1"/>
    <brk id="1932" max="13" man="1"/>
    <brk id="1996" max="13" man="1"/>
    <brk id="2011" max="13" man="1"/>
    <brk id="2027" max="13" man="1"/>
    <brk id="2039" max="13" man="1"/>
    <brk id="2058" max="13" man="1"/>
    <brk id="2072" max="13" man="1"/>
    <brk id="2093" max="13" man="1"/>
    <brk id="2131"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rgb="FFFFFF00"/>
    <pageSetUpPr fitToPage="1"/>
  </sheetPr>
  <dimension ref="A1:C43"/>
  <sheetViews>
    <sheetView workbookViewId="0">
      <selection activeCell="A36" sqref="A36"/>
    </sheetView>
  </sheetViews>
  <sheetFormatPr defaultColWidth="8.85546875" defaultRowHeight="15"/>
  <cols>
    <col min="1" max="1" width="126.5703125" style="232" bestFit="1" customWidth="1"/>
    <col min="2" max="16384" width="8.85546875" style="232"/>
  </cols>
  <sheetData>
    <row r="1" spans="1:3">
      <c r="A1" s="230" t="s">
        <v>152</v>
      </c>
      <c r="C1" s="251" t="str">
        <f ca="1">HYPERLINK(MID(CELL("filename",$A$1),FIND("[",CELL("filename",$A$1)),FIND("]",CELL("filename",$A$1))-FIND("[",CELL("filename",$A$1))+1)&amp;"'"&amp;'Document Layout &amp; Tab Objective'!$A$3&amp;"'!A1","Return to Document Overview")</f>
        <v>Return to Document Overview</v>
      </c>
    </row>
    <row r="2" spans="1:3">
      <c r="A2" s="231" t="s">
        <v>1866</v>
      </c>
    </row>
    <row r="3" spans="1:3">
      <c r="A3" s="233" t="s">
        <v>1828</v>
      </c>
    </row>
    <row r="4" spans="1:3">
      <c r="A4" s="234" t="s">
        <v>1829</v>
      </c>
    </row>
    <row r="5" spans="1:3">
      <c r="A5" s="235" t="s">
        <v>2075</v>
      </c>
    </row>
    <row r="6" spans="1:3">
      <c r="A6" s="235" t="s">
        <v>1830</v>
      </c>
    </row>
    <row r="7" spans="1:3">
      <c r="A7" s="235" t="s">
        <v>1831</v>
      </c>
    </row>
    <row r="8" spans="1:3">
      <c r="A8" s="236"/>
    </row>
    <row r="9" spans="1:3">
      <c r="A9" s="237" t="s">
        <v>1832</v>
      </c>
    </row>
    <row r="10" spans="1:3">
      <c r="A10" s="235" t="s">
        <v>1833</v>
      </c>
    </row>
    <row r="11" spans="1:3">
      <c r="A11" s="235" t="s">
        <v>1834</v>
      </c>
    </row>
    <row r="12" spans="1:3">
      <c r="A12" s="235" t="s">
        <v>1835</v>
      </c>
    </row>
    <row r="13" spans="1:3">
      <c r="A13" s="235" t="s">
        <v>1836</v>
      </c>
    </row>
    <row r="14" spans="1:3">
      <c r="A14" s="235" t="s">
        <v>1837</v>
      </c>
    </row>
    <row r="15" spans="1:3">
      <c r="A15" s="235" t="s">
        <v>1838</v>
      </c>
    </row>
    <row r="16" spans="1:3">
      <c r="A16" s="235" t="s">
        <v>1839</v>
      </c>
    </row>
    <row r="17" spans="1:1">
      <c r="A17" s="235" t="s">
        <v>1840</v>
      </c>
    </row>
    <row r="18" spans="1:1">
      <c r="A18" s="235" t="s">
        <v>1841</v>
      </c>
    </row>
    <row r="19" spans="1:1">
      <c r="A19" s="235" t="s">
        <v>1842</v>
      </c>
    </row>
    <row r="20" spans="1:1">
      <c r="A20" s="235" t="s">
        <v>1843</v>
      </c>
    </row>
    <row r="21" spans="1:1">
      <c r="A21" s="235" t="s">
        <v>1844</v>
      </c>
    </row>
    <row r="22" spans="1:1">
      <c r="A22" s="235" t="s">
        <v>1845</v>
      </c>
    </row>
    <row r="23" spans="1:1">
      <c r="A23" s="235" t="s">
        <v>1846</v>
      </c>
    </row>
    <row r="24" spans="1:1">
      <c r="A24" s="236"/>
    </row>
    <row r="25" spans="1:1">
      <c r="A25" s="237" t="s">
        <v>1847</v>
      </c>
    </row>
    <row r="26" spans="1:1">
      <c r="A26" s="235" t="s">
        <v>1848</v>
      </c>
    </row>
    <row r="27" spans="1:1">
      <c r="A27" s="235" t="s">
        <v>2085</v>
      </c>
    </row>
    <row r="28" spans="1:1">
      <c r="A28" s="235" t="s">
        <v>1849</v>
      </c>
    </row>
    <row r="29" spans="1:1">
      <c r="A29" s="235" t="s">
        <v>1850</v>
      </c>
    </row>
    <row r="30" spans="1:1">
      <c r="A30" s="235" t="s">
        <v>1851</v>
      </c>
    </row>
    <row r="31" spans="1:1">
      <c r="A31" s="235" t="s">
        <v>1852</v>
      </c>
    </row>
    <row r="32" spans="1:1">
      <c r="A32" s="235" t="s">
        <v>1991</v>
      </c>
    </row>
    <row r="33" spans="1:1">
      <c r="A33" s="236"/>
    </row>
    <row r="34" spans="1:1">
      <c r="A34" s="237" t="s">
        <v>1853</v>
      </c>
    </row>
    <row r="35" spans="1:1">
      <c r="A35" s="235" t="s">
        <v>2031</v>
      </c>
    </row>
    <row r="36" spans="1:1">
      <c r="A36" s="235" t="s">
        <v>1854</v>
      </c>
    </row>
    <row r="37" spans="1:1">
      <c r="A37" s="235" t="s">
        <v>1855</v>
      </c>
    </row>
    <row r="38" spans="1:1">
      <c r="A38" s="235" t="s">
        <v>1856</v>
      </c>
    </row>
    <row r="39" spans="1:1">
      <c r="A39" s="235" t="s">
        <v>1857</v>
      </c>
    </row>
    <row r="40" spans="1:1">
      <c r="A40" s="235" t="s">
        <v>1858</v>
      </c>
    </row>
    <row r="41" spans="1:1">
      <c r="A41" s="235" t="s">
        <v>1859</v>
      </c>
    </row>
    <row r="42" spans="1:1">
      <c r="A42" s="235" t="s">
        <v>1860</v>
      </c>
    </row>
    <row r="43" spans="1:1" ht="15.75" thickBot="1">
      <c r="A43" s="238"/>
    </row>
  </sheetData>
  <sheetProtection algorithmName="SHA-512" hashValue="6+i0Rx3AvpFu0ZVOCg1SgWZ+cikFGDC/x8oTAXwcvY5ihCekhvsYUyYUTavwp5If75S4dXtIxKCcsE08xfW5Pw==" saltValue="mXWs904HfShn1yqn4RyUjw==" spinCount="100000" sheet="1" objects="1" scenarios="1"/>
  <printOptions horizontalCentered="1"/>
  <pageMargins left="0.25" right="0.25" top="0.6" bottom="0.6" header="0.25" footer="0.25"/>
  <pageSetup scale="62" orientation="portrait" r:id="rId1"/>
  <headerFooter>
    <oddHeader>&amp;C&amp;"Arial,Bold"&amp;10Draft and Confidential&amp;R&amp;"Arial,Regular"&amp;10&amp;D</oddHeader>
    <oddFooter>&amp;L&amp;"Arial,Regular"&amp;10&amp;A&amp;R&amp;"Arial,Regular"&amp;10&amp;P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4" tint="0.39997558519241921"/>
    <pageSetUpPr fitToPage="1"/>
  </sheetPr>
  <dimension ref="A1:L96"/>
  <sheetViews>
    <sheetView zoomScale="115" zoomScaleNormal="115" workbookViewId="0">
      <pane xSplit="1" ySplit="4" topLeftCell="B5" activePane="bottomRight" state="frozen"/>
      <selection pane="topRight" activeCell="B1" sqref="B1"/>
      <selection pane="bottomLeft" activeCell="A5" sqref="A5"/>
      <selection pane="bottomRight" activeCell="A5" sqref="A5"/>
    </sheetView>
  </sheetViews>
  <sheetFormatPr defaultColWidth="9.140625" defaultRowHeight="12.75"/>
  <cols>
    <col min="1" max="1" width="9.5703125" style="60" customWidth="1"/>
    <col min="2" max="2" width="45.42578125" style="60" customWidth="1"/>
    <col min="3" max="3" width="9.85546875" style="81" customWidth="1"/>
    <col min="4" max="4" width="18.140625" style="60" customWidth="1"/>
    <col min="5" max="5" width="15.5703125" style="60" customWidth="1"/>
    <col min="6" max="6" width="12" style="60" customWidth="1"/>
    <col min="7" max="7" width="40.140625" style="60" customWidth="1"/>
    <col min="8" max="8" width="9.140625" style="60"/>
    <col min="9" max="14" width="21.140625" style="60" customWidth="1"/>
    <col min="15" max="16384" width="9.140625" style="60"/>
  </cols>
  <sheetData>
    <row r="1" spans="1:11" ht="15">
      <c r="A1" s="57" t="s">
        <v>152</v>
      </c>
      <c r="B1" s="58"/>
      <c r="C1" s="58"/>
      <c r="D1" s="58"/>
      <c r="E1" s="58"/>
      <c r="F1" s="58"/>
      <c r="G1" s="59"/>
      <c r="I1" s="251" t="str">
        <f ca="1">HYPERLINK(MID(CELL("filename",$A$1),FIND("[",CELL("filename",$A$1)),FIND("]",CELL("filename",$A$1))-FIND("[",CELL("filename",$A$1))+1)&amp;"'"&amp;'Document Layout &amp; Tab Objective'!$A$3&amp;"'!A1","Return to Document Overview")</f>
        <v>Return to Document Overview</v>
      </c>
    </row>
    <row r="2" spans="1:11">
      <c r="A2" s="61" t="s">
        <v>1866</v>
      </c>
      <c r="B2" s="62"/>
      <c r="C2" s="62"/>
      <c r="D2" s="62"/>
      <c r="E2" s="62"/>
      <c r="F2" s="62"/>
      <c r="G2" s="63"/>
    </row>
    <row r="3" spans="1:11">
      <c r="A3" s="61" t="s">
        <v>1224</v>
      </c>
      <c r="B3" s="62"/>
      <c r="C3" s="62"/>
      <c r="D3" s="62"/>
      <c r="E3" s="62"/>
      <c r="F3" s="62"/>
      <c r="G3" s="63"/>
    </row>
    <row r="4" spans="1:11" ht="38.25">
      <c r="A4" s="64" t="s">
        <v>1261</v>
      </c>
      <c r="B4" s="65" t="s">
        <v>881</v>
      </c>
      <c r="C4" s="65" t="s">
        <v>882</v>
      </c>
      <c r="D4" s="65" t="s">
        <v>1876</v>
      </c>
      <c r="E4" s="65" t="s">
        <v>1225</v>
      </c>
      <c r="F4" s="65" t="s">
        <v>1226</v>
      </c>
      <c r="G4" s="66" t="s">
        <v>883</v>
      </c>
    </row>
    <row r="5" spans="1:11" ht="38.25">
      <c r="A5" s="67">
        <v>95</v>
      </c>
      <c r="B5" s="68" t="s">
        <v>884</v>
      </c>
      <c r="C5" s="67" t="s">
        <v>885</v>
      </c>
      <c r="D5" s="77" t="s">
        <v>898</v>
      </c>
      <c r="E5" s="70" t="s">
        <v>1227</v>
      </c>
      <c r="F5" s="70" t="s">
        <v>893</v>
      </c>
      <c r="G5" s="68" t="s">
        <v>954</v>
      </c>
    </row>
    <row r="6" spans="1:11" ht="25.5">
      <c r="A6" s="67" t="s">
        <v>581</v>
      </c>
      <c r="B6" s="71" t="s">
        <v>2294</v>
      </c>
      <c r="C6" s="67" t="s">
        <v>885</v>
      </c>
      <c r="D6" s="72" t="s">
        <v>887</v>
      </c>
      <c r="E6" s="70" t="s">
        <v>1228</v>
      </c>
      <c r="F6" s="70" t="s">
        <v>885</v>
      </c>
      <c r="G6" s="73" t="s">
        <v>1229</v>
      </c>
    </row>
    <row r="7" spans="1:11" ht="25.5">
      <c r="A7" s="67" t="s">
        <v>133</v>
      </c>
      <c r="B7" s="71" t="s">
        <v>888</v>
      </c>
      <c r="C7" s="67" t="s">
        <v>885</v>
      </c>
      <c r="D7" s="72" t="s">
        <v>887</v>
      </c>
      <c r="E7" s="70" t="s">
        <v>1228</v>
      </c>
      <c r="F7" s="70" t="s">
        <v>885</v>
      </c>
      <c r="G7" s="74" t="s">
        <v>1230</v>
      </c>
    </row>
    <row r="8" spans="1:11" ht="25.5">
      <c r="A8" s="67" t="s">
        <v>137</v>
      </c>
      <c r="B8" s="71" t="s">
        <v>577</v>
      </c>
      <c r="C8" s="67" t="s">
        <v>885</v>
      </c>
      <c r="D8" s="72" t="s">
        <v>887</v>
      </c>
      <c r="E8" s="70" t="s">
        <v>1228</v>
      </c>
      <c r="F8" s="70" t="s">
        <v>885</v>
      </c>
      <c r="G8" s="74" t="s">
        <v>1231</v>
      </c>
    </row>
    <row r="9" spans="1:11" ht="25.5">
      <c r="A9" s="67" t="s">
        <v>135</v>
      </c>
      <c r="B9" s="71" t="s">
        <v>889</v>
      </c>
      <c r="C9" s="67" t="s">
        <v>885</v>
      </c>
      <c r="D9" s="72" t="s">
        <v>887</v>
      </c>
      <c r="E9" s="70" t="s">
        <v>1227</v>
      </c>
      <c r="F9" s="70" t="s">
        <v>885</v>
      </c>
      <c r="G9" s="73" t="s">
        <v>890</v>
      </c>
    </row>
    <row r="10" spans="1:11" ht="38.25">
      <c r="A10" s="67" t="s">
        <v>891</v>
      </c>
      <c r="B10" s="71" t="s">
        <v>892</v>
      </c>
      <c r="C10" s="67" t="s">
        <v>885</v>
      </c>
      <c r="D10" s="72" t="s">
        <v>887</v>
      </c>
      <c r="E10" s="70" t="s">
        <v>1227</v>
      </c>
      <c r="F10" s="70" t="s">
        <v>893</v>
      </c>
      <c r="G10" s="73" t="s">
        <v>894</v>
      </c>
    </row>
    <row r="11" spans="1:11" ht="38.25">
      <c r="A11" s="67" t="s">
        <v>895</v>
      </c>
      <c r="B11" s="68" t="s">
        <v>896</v>
      </c>
      <c r="C11" s="67" t="s">
        <v>885</v>
      </c>
      <c r="D11" s="72" t="s">
        <v>887</v>
      </c>
      <c r="E11" s="70" t="s">
        <v>1227</v>
      </c>
      <c r="F11" s="70" t="s">
        <v>893</v>
      </c>
      <c r="G11" s="75" t="s">
        <v>1232</v>
      </c>
      <c r="K11" s="76"/>
    </row>
    <row r="12" spans="1:11" ht="25.5">
      <c r="A12" s="67" t="s">
        <v>582</v>
      </c>
      <c r="B12" s="68" t="s">
        <v>897</v>
      </c>
      <c r="C12" s="67" t="s">
        <v>885</v>
      </c>
      <c r="D12" s="72" t="s">
        <v>887</v>
      </c>
      <c r="E12" s="70" t="s">
        <v>1228</v>
      </c>
      <c r="F12" s="70" t="s">
        <v>885</v>
      </c>
      <c r="G12" s="73"/>
    </row>
    <row r="13" spans="1:11" ht="25.5">
      <c r="A13" s="67" t="s">
        <v>583</v>
      </c>
      <c r="B13" s="68" t="s">
        <v>899</v>
      </c>
      <c r="C13" s="67" t="s">
        <v>885</v>
      </c>
      <c r="D13" s="72" t="s">
        <v>887</v>
      </c>
      <c r="E13" s="70" t="s">
        <v>1228</v>
      </c>
      <c r="F13" s="70" t="s">
        <v>885</v>
      </c>
      <c r="G13" s="73"/>
    </row>
    <row r="14" spans="1:11" ht="25.5">
      <c r="A14" s="67" t="s">
        <v>1233</v>
      </c>
      <c r="B14" s="68" t="s">
        <v>1234</v>
      </c>
      <c r="C14" s="67" t="s">
        <v>885</v>
      </c>
      <c r="D14" s="77" t="s">
        <v>898</v>
      </c>
      <c r="E14" s="70" t="s">
        <v>1227</v>
      </c>
      <c r="F14" s="70" t="s">
        <v>893</v>
      </c>
      <c r="G14" s="74" t="s">
        <v>1235</v>
      </c>
    </row>
    <row r="15" spans="1:11" ht="25.5">
      <c r="A15" s="67" t="s">
        <v>1236</v>
      </c>
      <c r="B15" s="68" t="s">
        <v>1237</v>
      </c>
      <c r="C15" s="67" t="s">
        <v>885</v>
      </c>
      <c r="D15" s="77" t="s">
        <v>898</v>
      </c>
      <c r="E15" s="70" t="s">
        <v>1227</v>
      </c>
      <c r="F15" s="70" t="s">
        <v>893</v>
      </c>
      <c r="G15" s="74" t="s">
        <v>1235</v>
      </c>
    </row>
    <row r="16" spans="1:11" ht="25.5">
      <c r="A16" s="67" t="s">
        <v>1238</v>
      </c>
      <c r="B16" s="68" t="s">
        <v>1239</v>
      </c>
      <c r="C16" s="67" t="s">
        <v>885</v>
      </c>
      <c r="D16" s="77" t="s">
        <v>898</v>
      </c>
      <c r="E16" s="70" t="s">
        <v>1227</v>
      </c>
      <c r="F16" s="70" t="s">
        <v>893</v>
      </c>
      <c r="G16" s="74" t="s">
        <v>1235</v>
      </c>
    </row>
    <row r="17" spans="1:12" ht="38.25">
      <c r="A17" s="67" t="s">
        <v>1240</v>
      </c>
      <c r="B17" s="68" t="s">
        <v>1241</v>
      </c>
      <c r="C17" s="67" t="s">
        <v>885</v>
      </c>
      <c r="D17" s="77" t="s">
        <v>898</v>
      </c>
      <c r="E17" s="70" t="s">
        <v>1227</v>
      </c>
      <c r="F17" s="70" t="s">
        <v>885</v>
      </c>
      <c r="G17" s="68" t="s">
        <v>2365</v>
      </c>
    </row>
    <row r="18" spans="1:12" ht="25.5">
      <c r="A18" s="67" t="s">
        <v>900</v>
      </c>
      <c r="B18" s="71" t="s">
        <v>901</v>
      </c>
      <c r="C18" s="67" t="s">
        <v>885</v>
      </c>
      <c r="D18" s="77" t="s">
        <v>898</v>
      </c>
      <c r="E18" s="70" t="s">
        <v>1227</v>
      </c>
      <c r="F18" s="70" t="s">
        <v>893</v>
      </c>
      <c r="G18" s="75" t="s">
        <v>902</v>
      </c>
    </row>
    <row r="19" spans="1:12" ht="51">
      <c r="A19" s="67" t="s">
        <v>903</v>
      </c>
      <c r="B19" s="68" t="s">
        <v>904</v>
      </c>
      <c r="C19" s="67" t="s">
        <v>885</v>
      </c>
      <c r="D19" s="77" t="s">
        <v>898</v>
      </c>
      <c r="E19" s="70" t="s">
        <v>1227</v>
      </c>
      <c r="F19" s="70" t="s">
        <v>893</v>
      </c>
      <c r="G19" s="75" t="s">
        <v>905</v>
      </c>
    </row>
    <row r="20" spans="1:12" ht="51">
      <c r="A20" s="67" t="s">
        <v>906</v>
      </c>
      <c r="B20" s="68" t="s">
        <v>907</v>
      </c>
      <c r="C20" s="67" t="s">
        <v>893</v>
      </c>
      <c r="D20" s="77" t="s">
        <v>898</v>
      </c>
      <c r="E20" s="70" t="s">
        <v>1227</v>
      </c>
      <c r="F20" s="70" t="s">
        <v>893</v>
      </c>
      <c r="G20" s="75" t="s">
        <v>1242</v>
      </c>
      <c r="L20" s="76"/>
    </row>
    <row r="21" spans="1:12" ht="25.5">
      <c r="A21" s="67" t="s">
        <v>1243</v>
      </c>
      <c r="B21" s="68" t="s">
        <v>908</v>
      </c>
      <c r="C21" s="67" t="s">
        <v>885</v>
      </c>
      <c r="D21" s="77" t="s">
        <v>898</v>
      </c>
      <c r="E21" s="70" t="s">
        <v>1227</v>
      </c>
      <c r="F21" s="70" t="s">
        <v>893</v>
      </c>
      <c r="G21" s="75" t="s">
        <v>909</v>
      </c>
    </row>
    <row r="22" spans="1:12" ht="51">
      <c r="A22" s="67" t="s">
        <v>910</v>
      </c>
      <c r="B22" s="68" t="s">
        <v>911</v>
      </c>
      <c r="C22" s="67" t="s">
        <v>893</v>
      </c>
      <c r="D22" s="77" t="s">
        <v>898</v>
      </c>
      <c r="E22" s="70" t="s">
        <v>1227</v>
      </c>
      <c r="F22" s="70" t="s">
        <v>893</v>
      </c>
      <c r="G22" s="75" t="s">
        <v>1242</v>
      </c>
      <c r="L22" s="76"/>
    </row>
    <row r="23" spans="1:12" ht="14.25">
      <c r="A23" s="67" t="s">
        <v>912</v>
      </c>
      <c r="B23" s="68" t="s">
        <v>913</v>
      </c>
      <c r="C23" s="67" t="s">
        <v>885</v>
      </c>
      <c r="D23" s="77" t="s">
        <v>898</v>
      </c>
      <c r="E23" s="70" t="s">
        <v>1227</v>
      </c>
      <c r="F23" s="70" t="s">
        <v>893</v>
      </c>
      <c r="G23" s="75" t="s">
        <v>1244</v>
      </c>
    </row>
    <row r="24" spans="1:12" ht="14.25">
      <c r="A24" s="67" t="s">
        <v>914</v>
      </c>
      <c r="B24" s="68" t="s">
        <v>915</v>
      </c>
      <c r="C24" s="67" t="s">
        <v>885</v>
      </c>
      <c r="D24" s="77" t="s">
        <v>898</v>
      </c>
      <c r="E24" s="70" t="s">
        <v>1227</v>
      </c>
      <c r="F24" s="70" t="s">
        <v>885</v>
      </c>
      <c r="G24" s="74" t="s">
        <v>1230</v>
      </c>
    </row>
    <row r="25" spans="1:12" ht="25.5">
      <c r="A25" s="67" t="s">
        <v>916</v>
      </c>
      <c r="B25" s="68" t="s">
        <v>917</v>
      </c>
      <c r="C25" s="67" t="s">
        <v>885</v>
      </c>
      <c r="D25" s="77" t="s">
        <v>898</v>
      </c>
      <c r="E25" s="70" t="s">
        <v>1227</v>
      </c>
      <c r="F25" s="70" t="s">
        <v>893</v>
      </c>
      <c r="G25" s="75" t="s">
        <v>918</v>
      </c>
      <c r="L25" s="76"/>
    </row>
    <row r="26" spans="1:12" ht="38.25">
      <c r="A26" s="67" t="s">
        <v>919</v>
      </c>
      <c r="B26" s="68" t="s">
        <v>920</v>
      </c>
      <c r="C26" s="67" t="s">
        <v>885</v>
      </c>
      <c r="D26" s="77" t="s">
        <v>898</v>
      </c>
      <c r="E26" s="70" t="s">
        <v>1227</v>
      </c>
      <c r="F26" s="70" t="s">
        <v>893</v>
      </c>
      <c r="G26" s="73" t="s">
        <v>1245</v>
      </c>
    </row>
    <row r="27" spans="1:12" ht="25.5">
      <c r="A27" s="67" t="s">
        <v>921</v>
      </c>
      <c r="B27" s="68" t="s">
        <v>922</v>
      </c>
      <c r="C27" s="67" t="s">
        <v>885</v>
      </c>
      <c r="D27" s="77" t="s">
        <v>898</v>
      </c>
      <c r="E27" s="70" t="s">
        <v>1227</v>
      </c>
      <c r="F27" s="70" t="s">
        <v>885</v>
      </c>
      <c r="G27" s="75" t="s">
        <v>2585</v>
      </c>
    </row>
    <row r="28" spans="1:12" ht="24.75" customHeight="1">
      <c r="A28" s="67" t="s">
        <v>877</v>
      </c>
      <c r="B28" s="68" t="s">
        <v>923</v>
      </c>
      <c r="C28" s="67" t="s">
        <v>885</v>
      </c>
      <c r="D28" s="69" t="s">
        <v>886</v>
      </c>
      <c r="E28" s="70" t="s">
        <v>1227</v>
      </c>
      <c r="F28" s="70" t="s">
        <v>885</v>
      </c>
      <c r="G28" s="74" t="s">
        <v>1230</v>
      </c>
    </row>
    <row r="29" spans="1:12" ht="63.75">
      <c r="A29" s="67" t="s">
        <v>924</v>
      </c>
      <c r="B29" s="68" t="s">
        <v>925</v>
      </c>
      <c r="C29" s="67" t="s">
        <v>893</v>
      </c>
      <c r="D29" s="77" t="s">
        <v>898</v>
      </c>
      <c r="E29" s="70" t="s">
        <v>1228</v>
      </c>
      <c r="F29" s="70" t="s">
        <v>893</v>
      </c>
      <c r="G29" s="75" t="s">
        <v>2582</v>
      </c>
      <c r="L29" s="76"/>
    </row>
    <row r="30" spans="1:12" ht="38.25">
      <c r="A30" s="67" t="s">
        <v>926</v>
      </c>
      <c r="B30" s="68" t="s">
        <v>927</v>
      </c>
      <c r="C30" s="67" t="s">
        <v>885</v>
      </c>
      <c r="D30" s="77" t="s">
        <v>898</v>
      </c>
      <c r="E30" s="70" t="s">
        <v>1227</v>
      </c>
      <c r="F30" s="70" t="s">
        <v>893</v>
      </c>
      <c r="G30" s="75" t="s">
        <v>928</v>
      </c>
      <c r="L30" s="76"/>
    </row>
    <row r="31" spans="1:12" ht="25.5">
      <c r="A31" s="67" t="s">
        <v>929</v>
      </c>
      <c r="B31" s="68" t="s">
        <v>930</v>
      </c>
      <c r="C31" s="67" t="s">
        <v>885</v>
      </c>
      <c r="D31" s="77" t="s">
        <v>898</v>
      </c>
      <c r="E31" s="70" t="s">
        <v>1227</v>
      </c>
      <c r="F31" s="70" t="s">
        <v>893</v>
      </c>
      <c r="G31" s="74" t="s">
        <v>1235</v>
      </c>
    </row>
    <row r="32" spans="1:12" ht="51">
      <c r="A32" s="67" t="s">
        <v>931</v>
      </c>
      <c r="B32" s="68" t="s">
        <v>932</v>
      </c>
      <c r="C32" s="67" t="s">
        <v>885</v>
      </c>
      <c r="D32" s="77" t="s">
        <v>898</v>
      </c>
      <c r="E32" s="70" t="s">
        <v>1227</v>
      </c>
      <c r="F32" s="70" t="s">
        <v>893</v>
      </c>
      <c r="G32" s="73" t="s">
        <v>1246</v>
      </c>
    </row>
    <row r="33" spans="1:12" ht="38.25">
      <c r="A33" s="67" t="s">
        <v>264</v>
      </c>
      <c r="B33" s="68" t="s">
        <v>933</v>
      </c>
      <c r="C33" s="67" t="s">
        <v>885</v>
      </c>
      <c r="D33" s="72" t="s">
        <v>887</v>
      </c>
      <c r="E33" s="70" t="s">
        <v>1227</v>
      </c>
      <c r="F33" s="70" t="s">
        <v>885</v>
      </c>
      <c r="G33" s="75" t="s">
        <v>934</v>
      </c>
      <c r="L33" s="76"/>
    </row>
    <row r="34" spans="1:12" ht="25.5">
      <c r="A34" s="67" t="s">
        <v>262</v>
      </c>
      <c r="B34" s="68" t="s">
        <v>935</v>
      </c>
      <c r="C34" s="67" t="s">
        <v>885</v>
      </c>
      <c r="D34" s="72" t="s">
        <v>887</v>
      </c>
      <c r="E34" s="70" t="s">
        <v>1227</v>
      </c>
      <c r="F34" s="70" t="s">
        <v>885</v>
      </c>
      <c r="G34" s="73" t="s">
        <v>936</v>
      </c>
    </row>
    <row r="35" spans="1:12" ht="25.5">
      <c r="A35" s="67" t="s">
        <v>142</v>
      </c>
      <c r="B35" s="68" t="s">
        <v>937</v>
      </c>
      <c r="C35" s="67" t="s">
        <v>885</v>
      </c>
      <c r="D35" s="72" t="s">
        <v>887</v>
      </c>
      <c r="E35" s="70" t="s">
        <v>1227</v>
      </c>
      <c r="F35" s="70" t="s">
        <v>885</v>
      </c>
      <c r="G35" s="73" t="s">
        <v>936</v>
      </c>
    </row>
    <row r="36" spans="1:12" ht="25.5">
      <c r="A36" s="67" t="s">
        <v>263</v>
      </c>
      <c r="B36" s="68" t="s">
        <v>938</v>
      </c>
      <c r="C36" s="67" t="s">
        <v>885</v>
      </c>
      <c r="D36" s="72" t="s">
        <v>887</v>
      </c>
      <c r="E36" s="70" t="s">
        <v>1227</v>
      </c>
      <c r="F36" s="70" t="s">
        <v>885</v>
      </c>
      <c r="G36" s="73" t="s">
        <v>936</v>
      </c>
    </row>
    <row r="37" spans="1:12" ht="25.5">
      <c r="A37" s="67" t="s">
        <v>939</v>
      </c>
      <c r="B37" s="68" t="s">
        <v>940</v>
      </c>
      <c r="C37" s="67" t="s">
        <v>885</v>
      </c>
      <c r="D37" s="78" t="s">
        <v>941</v>
      </c>
      <c r="E37" s="70" t="s">
        <v>1227</v>
      </c>
      <c r="F37" s="70" t="s">
        <v>893</v>
      </c>
      <c r="G37" s="75" t="s">
        <v>942</v>
      </c>
    </row>
    <row r="38" spans="1:12" ht="14.25">
      <c r="A38" s="67" t="s">
        <v>943</v>
      </c>
      <c r="B38" s="68" t="s">
        <v>944</v>
      </c>
      <c r="C38" s="67" t="s">
        <v>885</v>
      </c>
      <c r="D38" s="77" t="s">
        <v>898</v>
      </c>
      <c r="E38" s="70" t="s">
        <v>1227</v>
      </c>
      <c r="F38" s="70" t="s">
        <v>893</v>
      </c>
      <c r="G38" s="74" t="s">
        <v>1235</v>
      </c>
    </row>
    <row r="39" spans="1:12" ht="14.25">
      <c r="A39" s="67" t="s">
        <v>945</v>
      </c>
      <c r="B39" s="68" t="s">
        <v>946</v>
      </c>
      <c r="C39" s="67" t="s">
        <v>885</v>
      </c>
      <c r="D39" s="77" t="s">
        <v>898</v>
      </c>
      <c r="E39" s="70" t="s">
        <v>1227</v>
      </c>
      <c r="F39" s="70" t="s">
        <v>885</v>
      </c>
      <c r="G39" s="74" t="s">
        <v>1230</v>
      </c>
    </row>
    <row r="40" spans="1:12">
      <c r="A40" s="67" t="s">
        <v>1057</v>
      </c>
      <c r="B40" s="68" t="s">
        <v>1247</v>
      </c>
      <c r="C40" s="67" t="s">
        <v>893</v>
      </c>
      <c r="D40" s="69" t="s">
        <v>886</v>
      </c>
      <c r="E40" s="70" t="s">
        <v>1248</v>
      </c>
      <c r="F40" s="70" t="s">
        <v>885</v>
      </c>
      <c r="G40" s="74" t="s">
        <v>1249</v>
      </c>
    </row>
    <row r="41" spans="1:12" ht="25.5">
      <c r="A41" s="67" t="s">
        <v>947</v>
      </c>
      <c r="B41" s="68" t="s">
        <v>948</v>
      </c>
      <c r="C41" s="67" t="s">
        <v>885</v>
      </c>
      <c r="D41" s="77" t="s">
        <v>898</v>
      </c>
      <c r="E41" s="70" t="s">
        <v>1227</v>
      </c>
      <c r="F41" s="70" t="s">
        <v>893</v>
      </c>
      <c r="G41" s="75" t="s">
        <v>949</v>
      </c>
    </row>
    <row r="42" spans="1:12" ht="25.5">
      <c r="A42" s="67" t="s">
        <v>950</v>
      </c>
      <c r="B42" s="68" t="s">
        <v>951</v>
      </c>
      <c r="C42" s="67" t="s">
        <v>885</v>
      </c>
      <c r="D42" s="77" t="s">
        <v>898</v>
      </c>
      <c r="E42" s="70" t="s">
        <v>1227</v>
      </c>
      <c r="F42" s="70" t="s">
        <v>885</v>
      </c>
      <c r="G42" s="68" t="s">
        <v>1230</v>
      </c>
    </row>
    <row r="43" spans="1:12" ht="25.5">
      <c r="A43" s="67" t="s">
        <v>139</v>
      </c>
      <c r="B43" s="68" t="s">
        <v>952</v>
      </c>
      <c r="C43" s="67" t="s">
        <v>885</v>
      </c>
      <c r="D43" s="72" t="s">
        <v>887</v>
      </c>
      <c r="E43" s="70" t="s">
        <v>1228</v>
      </c>
      <c r="F43" s="70" t="s">
        <v>885</v>
      </c>
      <c r="G43" s="74"/>
    </row>
    <row r="44" spans="1:12" ht="38.25">
      <c r="A44" s="67" t="s">
        <v>878</v>
      </c>
      <c r="B44" s="68" t="s">
        <v>953</v>
      </c>
      <c r="C44" s="67" t="s">
        <v>885</v>
      </c>
      <c r="D44" s="77" t="s">
        <v>898</v>
      </c>
      <c r="E44" s="70" t="s">
        <v>1227</v>
      </c>
      <c r="F44" s="70" t="s">
        <v>893</v>
      </c>
      <c r="G44" s="68" t="s">
        <v>954</v>
      </c>
    </row>
    <row r="45" spans="1:12" ht="14.25">
      <c r="A45" s="67" t="s">
        <v>846</v>
      </c>
      <c r="B45" s="71" t="s">
        <v>955</v>
      </c>
      <c r="C45" s="67" t="s">
        <v>885</v>
      </c>
      <c r="D45" s="69" t="s">
        <v>886</v>
      </c>
      <c r="E45" s="70" t="s">
        <v>1227</v>
      </c>
      <c r="F45" s="70" t="s">
        <v>885</v>
      </c>
      <c r="G45" s="74" t="s">
        <v>1230</v>
      </c>
    </row>
    <row r="46" spans="1:12" ht="25.5">
      <c r="A46" s="67" t="s">
        <v>265</v>
      </c>
      <c r="B46" s="71" t="s">
        <v>601</v>
      </c>
      <c r="C46" s="67" t="s">
        <v>885</v>
      </c>
      <c r="D46" s="72" t="s">
        <v>887</v>
      </c>
      <c r="E46" s="70" t="s">
        <v>1227</v>
      </c>
      <c r="F46" s="70" t="s">
        <v>885</v>
      </c>
      <c r="G46" s="74" t="s">
        <v>1230</v>
      </c>
    </row>
    <row r="47" spans="1:12" ht="25.5">
      <c r="A47" s="67" t="s">
        <v>956</v>
      </c>
      <c r="B47" s="71" t="s">
        <v>957</v>
      </c>
      <c r="C47" s="67" t="s">
        <v>885</v>
      </c>
      <c r="D47" s="72" t="s">
        <v>887</v>
      </c>
      <c r="E47" s="70" t="s">
        <v>1227</v>
      </c>
      <c r="F47" s="70" t="s">
        <v>885</v>
      </c>
      <c r="G47" s="74" t="s">
        <v>1230</v>
      </c>
    </row>
    <row r="48" spans="1:12" ht="25.5">
      <c r="A48" s="67" t="s">
        <v>958</v>
      </c>
      <c r="B48" s="68" t="s">
        <v>1250</v>
      </c>
      <c r="C48" s="67" t="s">
        <v>885</v>
      </c>
      <c r="D48" s="79" t="s">
        <v>959</v>
      </c>
      <c r="E48" s="70" t="s">
        <v>1227</v>
      </c>
      <c r="F48" s="70" t="s">
        <v>893</v>
      </c>
      <c r="G48" s="75" t="s">
        <v>960</v>
      </c>
    </row>
    <row r="49" spans="1:7" ht="63.75">
      <c r="A49" s="67" t="s">
        <v>879</v>
      </c>
      <c r="B49" s="68" t="s">
        <v>2027</v>
      </c>
      <c r="C49" s="67" t="s">
        <v>885</v>
      </c>
      <c r="D49" s="77" t="s">
        <v>898</v>
      </c>
      <c r="E49" s="70" t="s">
        <v>2028</v>
      </c>
      <c r="F49" s="70" t="s">
        <v>893</v>
      </c>
      <c r="G49" s="75" t="s">
        <v>2032</v>
      </c>
    </row>
    <row r="50" spans="1:7" ht="38.25">
      <c r="A50" s="67" t="s">
        <v>961</v>
      </c>
      <c r="B50" s="68" t="s">
        <v>962</v>
      </c>
      <c r="C50" s="67" t="s">
        <v>885</v>
      </c>
      <c r="D50" s="77" t="s">
        <v>898</v>
      </c>
      <c r="E50" s="70" t="s">
        <v>1227</v>
      </c>
      <c r="F50" s="70" t="s">
        <v>893</v>
      </c>
      <c r="G50" s="75" t="s">
        <v>1251</v>
      </c>
    </row>
    <row r="51" spans="1:7" ht="25.5">
      <c r="A51" s="67" t="s">
        <v>963</v>
      </c>
      <c r="B51" s="68" t="s">
        <v>964</v>
      </c>
      <c r="C51" s="67" t="s">
        <v>885</v>
      </c>
      <c r="D51" s="77" t="s">
        <v>898</v>
      </c>
      <c r="E51" s="70" t="s">
        <v>1227</v>
      </c>
      <c r="F51" s="70" t="s">
        <v>885</v>
      </c>
      <c r="G51" s="74" t="s">
        <v>1230</v>
      </c>
    </row>
    <row r="52" spans="1:7" ht="51">
      <c r="A52" s="67" t="s">
        <v>880</v>
      </c>
      <c r="B52" s="68" t="s">
        <v>965</v>
      </c>
      <c r="C52" s="67" t="s">
        <v>885</v>
      </c>
      <c r="D52" s="78" t="s">
        <v>941</v>
      </c>
      <c r="E52" s="70" t="s">
        <v>1227</v>
      </c>
      <c r="F52" s="70" t="s">
        <v>893</v>
      </c>
      <c r="G52" s="75" t="s">
        <v>1252</v>
      </c>
    </row>
    <row r="53" spans="1:7" ht="38.25">
      <c r="A53" s="67" t="s">
        <v>966</v>
      </c>
      <c r="B53" s="71" t="s">
        <v>967</v>
      </c>
      <c r="C53" s="67" t="s">
        <v>885</v>
      </c>
      <c r="D53" s="77" t="s">
        <v>898</v>
      </c>
      <c r="E53" s="70" t="s">
        <v>1227</v>
      </c>
      <c r="F53" s="70" t="s">
        <v>885</v>
      </c>
      <c r="G53" s="444" t="s">
        <v>2429</v>
      </c>
    </row>
    <row r="54" spans="1:7" ht="51">
      <c r="A54" s="67" t="s">
        <v>968</v>
      </c>
      <c r="B54" s="71" t="s">
        <v>969</v>
      </c>
      <c r="C54" s="67" t="s">
        <v>970</v>
      </c>
      <c r="D54" s="77" t="s">
        <v>898</v>
      </c>
      <c r="E54" s="70" t="s">
        <v>1253</v>
      </c>
      <c r="F54" s="70" t="s">
        <v>885</v>
      </c>
      <c r="G54" s="222" t="s">
        <v>1810</v>
      </c>
    </row>
    <row r="55" spans="1:7" ht="25.5">
      <c r="A55" s="67" t="s">
        <v>971</v>
      </c>
      <c r="B55" s="71" t="s">
        <v>972</v>
      </c>
      <c r="C55" s="67" t="s">
        <v>885</v>
      </c>
      <c r="D55" s="79" t="s">
        <v>959</v>
      </c>
      <c r="E55" s="70" t="s">
        <v>1227</v>
      </c>
      <c r="F55" s="70" t="s">
        <v>893</v>
      </c>
      <c r="G55" s="75" t="s">
        <v>2351</v>
      </c>
    </row>
    <row r="56" spans="1:7" ht="25.5">
      <c r="A56" s="67" t="s">
        <v>1254</v>
      </c>
      <c r="B56" s="71" t="s">
        <v>1255</v>
      </c>
      <c r="C56" s="67" t="s">
        <v>885</v>
      </c>
      <c r="D56" s="69" t="s">
        <v>886</v>
      </c>
      <c r="E56" s="70" t="s">
        <v>1253</v>
      </c>
      <c r="F56" s="70" t="s">
        <v>885</v>
      </c>
      <c r="G56" s="75" t="s">
        <v>1256</v>
      </c>
    </row>
    <row r="57" spans="1:7" ht="25.5">
      <c r="A57" s="67" t="s">
        <v>973</v>
      </c>
      <c r="B57" s="71" t="s">
        <v>974</v>
      </c>
      <c r="C57" s="67" t="s">
        <v>885</v>
      </c>
      <c r="D57" s="78" t="s">
        <v>941</v>
      </c>
      <c r="E57" s="70" t="s">
        <v>1257</v>
      </c>
      <c r="F57" s="70" t="s">
        <v>885</v>
      </c>
      <c r="G57" s="75" t="s">
        <v>975</v>
      </c>
    </row>
    <row r="58" spans="1:7" ht="25.5">
      <c r="A58" s="67" t="s">
        <v>976</v>
      </c>
      <c r="B58" s="71" t="s">
        <v>977</v>
      </c>
      <c r="C58" s="67" t="s">
        <v>885</v>
      </c>
      <c r="D58" s="78" t="s">
        <v>941</v>
      </c>
      <c r="E58" s="70" t="s">
        <v>1257</v>
      </c>
      <c r="F58" s="70" t="s">
        <v>885</v>
      </c>
      <c r="G58" s="75" t="s">
        <v>975</v>
      </c>
    </row>
    <row r="59" spans="1:7" ht="25.5">
      <c r="A59" s="67" t="s">
        <v>978</v>
      </c>
      <c r="B59" s="71" t="s">
        <v>979</v>
      </c>
      <c r="C59" s="67" t="s">
        <v>885</v>
      </c>
      <c r="D59" s="78" t="s">
        <v>941</v>
      </c>
      <c r="E59" s="70" t="s">
        <v>1257</v>
      </c>
      <c r="F59" s="70" t="s">
        <v>885</v>
      </c>
      <c r="G59" s="75" t="s">
        <v>975</v>
      </c>
    </row>
    <row r="60" spans="1:7" ht="25.5">
      <c r="A60" s="67" t="s">
        <v>980</v>
      </c>
      <c r="B60" s="71" t="s">
        <v>981</v>
      </c>
      <c r="C60" s="67" t="s">
        <v>885</v>
      </c>
      <c r="D60" s="78" t="s">
        <v>941</v>
      </c>
      <c r="E60" s="70" t="s">
        <v>1257</v>
      </c>
      <c r="F60" s="70" t="s">
        <v>885</v>
      </c>
      <c r="G60" s="75" t="s">
        <v>975</v>
      </c>
    </row>
    <row r="61" spans="1:7" ht="25.5">
      <c r="A61" s="67" t="s">
        <v>982</v>
      </c>
      <c r="B61" s="68" t="s">
        <v>2049</v>
      </c>
      <c r="C61" s="67" t="s">
        <v>885</v>
      </c>
      <c r="D61" s="78" t="s">
        <v>941</v>
      </c>
      <c r="E61" s="70" t="s">
        <v>1257</v>
      </c>
      <c r="F61" s="70" t="s">
        <v>885</v>
      </c>
      <c r="G61" s="75" t="s">
        <v>975</v>
      </c>
    </row>
    <row r="62" spans="1:7" ht="38.25">
      <c r="A62" s="70" t="s">
        <v>983</v>
      </c>
      <c r="B62" s="68" t="s">
        <v>984</v>
      </c>
      <c r="C62" s="80" t="s">
        <v>893</v>
      </c>
      <c r="D62" s="79" t="s">
        <v>959</v>
      </c>
      <c r="E62" s="70" t="s">
        <v>1228</v>
      </c>
      <c r="F62" s="70" t="s">
        <v>885</v>
      </c>
      <c r="G62" s="74" t="s">
        <v>875</v>
      </c>
    </row>
    <row r="63" spans="1:7" ht="51">
      <c r="A63" s="70" t="s">
        <v>985</v>
      </c>
      <c r="B63" s="68" t="s">
        <v>986</v>
      </c>
      <c r="C63" s="80" t="s">
        <v>893</v>
      </c>
      <c r="D63" s="79" t="s">
        <v>959</v>
      </c>
      <c r="E63" s="70" t="s">
        <v>1228</v>
      </c>
      <c r="F63" s="70" t="s">
        <v>885</v>
      </c>
      <c r="G63" s="75" t="s">
        <v>987</v>
      </c>
    </row>
    <row r="64" spans="1:7" ht="51">
      <c r="A64" s="70" t="s">
        <v>988</v>
      </c>
      <c r="B64" s="68" t="s">
        <v>989</v>
      </c>
      <c r="C64" s="80" t="s">
        <v>893</v>
      </c>
      <c r="D64" s="79" t="s">
        <v>959</v>
      </c>
      <c r="E64" s="70" t="s">
        <v>1228</v>
      </c>
      <c r="F64" s="70" t="s">
        <v>885</v>
      </c>
      <c r="G64" s="75" t="s">
        <v>990</v>
      </c>
    </row>
    <row r="65" spans="1:10" ht="63.75">
      <c r="A65" s="70" t="s">
        <v>991</v>
      </c>
      <c r="B65" s="68" t="s">
        <v>992</v>
      </c>
      <c r="C65" s="80" t="s">
        <v>893</v>
      </c>
      <c r="D65" s="79" t="s">
        <v>959</v>
      </c>
      <c r="E65" s="70" t="s">
        <v>1228</v>
      </c>
      <c r="F65" s="70" t="s">
        <v>885</v>
      </c>
      <c r="G65" s="75" t="s">
        <v>993</v>
      </c>
    </row>
    <row r="66" spans="1:10">
      <c r="A66" s="70" t="s">
        <v>1060</v>
      </c>
      <c r="B66" s="68" t="s">
        <v>1258</v>
      </c>
      <c r="C66" s="80" t="s">
        <v>893</v>
      </c>
      <c r="D66" s="77" t="s">
        <v>898</v>
      </c>
      <c r="E66" s="70" t="s">
        <v>1228</v>
      </c>
      <c r="F66" s="70" t="s">
        <v>885</v>
      </c>
      <c r="G66" s="75" t="s">
        <v>993</v>
      </c>
    </row>
    <row r="67" spans="1:10">
      <c r="A67" s="70" t="s">
        <v>994</v>
      </c>
      <c r="B67" s="68" t="s">
        <v>995</v>
      </c>
      <c r="C67" s="80" t="s">
        <v>893</v>
      </c>
      <c r="D67" s="77" t="s">
        <v>898</v>
      </c>
      <c r="E67" s="70" t="s">
        <v>1228</v>
      </c>
      <c r="F67" s="70" t="s">
        <v>885</v>
      </c>
      <c r="G67" s="75" t="s">
        <v>996</v>
      </c>
    </row>
    <row r="68" spans="1:10" ht="25.5">
      <c r="A68" s="70" t="s">
        <v>602</v>
      </c>
      <c r="B68" s="68" t="s">
        <v>997</v>
      </c>
      <c r="C68" s="80" t="s">
        <v>893</v>
      </c>
      <c r="D68" s="72" t="s">
        <v>887</v>
      </c>
      <c r="E68" s="70" t="s">
        <v>1228</v>
      </c>
      <c r="F68" s="70" t="s">
        <v>885</v>
      </c>
      <c r="G68" s="75" t="s">
        <v>998</v>
      </c>
    </row>
    <row r="69" spans="1:10" ht="25.5">
      <c r="A69" s="70" t="s">
        <v>999</v>
      </c>
      <c r="B69" s="68" t="s">
        <v>1000</v>
      </c>
      <c r="C69" s="80" t="s">
        <v>893</v>
      </c>
      <c r="D69" s="72" t="s">
        <v>887</v>
      </c>
      <c r="E69" s="70" t="s">
        <v>1228</v>
      </c>
      <c r="F69" s="70" t="s">
        <v>885</v>
      </c>
      <c r="G69" s="75" t="s">
        <v>875</v>
      </c>
      <c r="J69" s="76"/>
    </row>
    <row r="70" spans="1:10" ht="25.5">
      <c r="A70" s="70" t="s">
        <v>1059</v>
      </c>
      <c r="B70" s="68" t="s">
        <v>2376</v>
      </c>
      <c r="C70" s="80" t="s">
        <v>893</v>
      </c>
      <c r="D70" s="72" t="s">
        <v>887</v>
      </c>
      <c r="E70" s="70" t="s">
        <v>1228</v>
      </c>
      <c r="F70" s="70" t="s">
        <v>885</v>
      </c>
      <c r="G70" s="75" t="s">
        <v>875</v>
      </c>
    </row>
    <row r="71" spans="1:10" ht="25.5">
      <c r="A71" s="70" t="s">
        <v>604</v>
      </c>
      <c r="B71" s="68" t="s">
        <v>2377</v>
      </c>
      <c r="C71" s="80" t="s">
        <v>893</v>
      </c>
      <c r="D71" s="72" t="s">
        <v>887</v>
      </c>
      <c r="E71" s="70" t="s">
        <v>1228</v>
      </c>
      <c r="F71" s="70" t="s">
        <v>885</v>
      </c>
      <c r="G71" s="75" t="s">
        <v>1001</v>
      </c>
      <c r="J71" s="76"/>
    </row>
    <row r="72" spans="1:10" ht="25.5">
      <c r="A72" s="70" t="s">
        <v>606</v>
      </c>
      <c r="B72" s="68" t="s">
        <v>668</v>
      </c>
      <c r="C72" s="80" t="s">
        <v>893</v>
      </c>
      <c r="D72" s="72" t="s">
        <v>887</v>
      </c>
      <c r="E72" s="70" t="s">
        <v>1228</v>
      </c>
      <c r="F72" s="70" t="s">
        <v>885</v>
      </c>
      <c r="G72" s="75" t="s">
        <v>1002</v>
      </c>
      <c r="J72" s="76"/>
    </row>
    <row r="73" spans="1:10" ht="25.5">
      <c r="A73" s="70" t="s">
        <v>608</v>
      </c>
      <c r="B73" s="68" t="s">
        <v>669</v>
      </c>
      <c r="C73" s="80" t="s">
        <v>893</v>
      </c>
      <c r="D73" s="72" t="s">
        <v>887</v>
      </c>
      <c r="E73" s="70" t="s">
        <v>1228</v>
      </c>
      <c r="F73" s="70" t="s">
        <v>885</v>
      </c>
      <c r="G73" s="75" t="s">
        <v>1003</v>
      </c>
    </row>
    <row r="74" spans="1:10" ht="25.5">
      <c r="A74" s="70" t="s">
        <v>1004</v>
      </c>
      <c r="B74" s="68" t="s">
        <v>1005</v>
      </c>
      <c r="C74" s="80" t="s">
        <v>893</v>
      </c>
      <c r="D74" s="77" t="s">
        <v>898</v>
      </c>
      <c r="E74" s="70" t="s">
        <v>1228</v>
      </c>
      <c r="F74" s="70" t="s">
        <v>885</v>
      </c>
      <c r="G74" s="75" t="s">
        <v>1006</v>
      </c>
    </row>
    <row r="75" spans="1:10" ht="51">
      <c r="A75" s="70" t="s">
        <v>1007</v>
      </c>
      <c r="B75" s="68" t="s">
        <v>1008</v>
      </c>
      <c r="C75" s="80" t="s">
        <v>893</v>
      </c>
      <c r="D75" s="77" t="s">
        <v>898</v>
      </c>
      <c r="E75" s="70" t="s">
        <v>1228</v>
      </c>
      <c r="F75" s="70" t="s">
        <v>885</v>
      </c>
      <c r="G75" s="75" t="s">
        <v>1259</v>
      </c>
    </row>
    <row r="76" spans="1:10">
      <c r="A76" s="70" t="s">
        <v>1965</v>
      </c>
      <c r="B76" s="68" t="s">
        <v>1966</v>
      </c>
      <c r="C76" s="80" t="s">
        <v>893</v>
      </c>
      <c r="D76" s="69" t="s">
        <v>886</v>
      </c>
      <c r="E76" s="70" t="s">
        <v>1228</v>
      </c>
      <c r="F76" s="70" t="s">
        <v>885</v>
      </c>
      <c r="G76" s="75" t="s">
        <v>875</v>
      </c>
    </row>
    <row r="77" spans="1:10">
      <c r="A77" s="70" t="s">
        <v>1009</v>
      </c>
      <c r="B77" s="68" t="s">
        <v>1010</v>
      </c>
      <c r="C77" s="80" t="s">
        <v>893</v>
      </c>
      <c r="D77" s="69" t="s">
        <v>886</v>
      </c>
      <c r="E77" s="70" t="s">
        <v>1228</v>
      </c>
      <c r="F77" s="70" t="s">
        <v>885</v>
      </c>
      <c r="G77" s="75" t="s">
        <v>1011</v>
      </c>
    </row>
    <row r="78" spans="1:10" ht="25.5">
      <c r="A78" s="70" t="s">
        <v>1012</v>
      </c>
      <c r="B78" s="68" t="s">
        <v>1260</v>
      </c>
      <c r="C78" s="80" t="s">
        <v>893</v>
      </c>
      <c r="D78" s="77" t="s">
        <v>898</v>
      </c>
      <c r="E78" s="70" t="s">
        <v>1228</v>
      </c>
      <c r="F78" s="70" t="s">
        <v>885</v>
      </c>
      <c r="G78" s="75" t="s">
        <v>2583</v>
      </c>
    </row>
    <row r="79" spans="1:10">
      <c r="A79" s="380" t="s">
        <v>847</v>
      </c>
      <c r="B79" s="381" t="s">
        <v>2077</v>
      </c>
      <c r="C79" s="382" t="s">
        <v>893</v>
      </c>
      <c r="D79" s="77" t="s">
        <v>898</v>
      </c>
      <c r="E79" s="70" t="s">
        <v>1228</v>
      </c>
      <c r="F79" s="379" t="s">
        <v>885</v>
      </c>
      <c r="G79" s="74" t="s">
        <v>875</v>
      </c>
    </row>
    <row r="80" spans="1:10" ht="18" customHeight="1">
      <c r="A80" s="70" t="s">
        <v>848</v>
      </c>
      <c r="B80" s="68" t="s">
        <v>1701</v>
      </c>
      <c r="C80" s="80" t="s">
        <v>893</v>
      </c>
      <c r="D80" s="77" t="s">
        <v>898</v>
      </c>
      <c r="E80" s="80" t="s">
        <v>1228</v>
      </c>
      <c r="F80" s="80" t="s">
        <v>893</v>
      </c>
      <c r="G80" s="74" t="s">
        <v>875</v>
      </c>
    </row>
    <row r="81" spans="1:7" ht="25.5">
      <c r="A81" s="70" t="s">
        <v>849</v>
      </c>
      <c r="B81" s="68" t="s">
        <v>865</v>
      </c>
      <c r="C81" s="80" t="s">
        <v>893</v>
      </c>
      <c r="D81" s="69" t="s">
        <v>886</v>
      </c>
      <c r="E81" s="70" t="s">
        <v>1228</v>
      </c>
      <c r="F81" s="70" t="s">
        <v>885</v>
      </c>
      <c r="G81" s="75" t="s">
        <v>873</v>
      </c>
    </row>
    <row r="82" spans="1:7">
      <c r="A82" s="70" t="s">
        <v>850</v>
      </c>
      <c r="B82" s="68" t="s">
        <v>2584</v>
      </c>
      <c r="C82" s="80" t="s">
        <v>893</v>
      </c>
      <c r="D82" s="69" t="s">
        <v>886</v>
      </c>
      <c r="E82" s="70" t="s">
        <v>1228</v>
      </c>
      <c r="F82" s="70" t="s">
        <v>885</v>
      </c>
      <c r="G82" s="75" t="s">
        <v>874</v>
      </c>
    </row>
    <row r="83" spans="1:7">
      <c r="A83" s="70" t="s">
        <v>851</v>
      </c>
      <c r="B83" s="68" t="s">
        <v>866</v>
      </c>
      <c r="C83" s="80" t="s">
        <v>893</v>
      </c>
      <c r="D83" s="69" t="s">
        <v>886</v>
      </c>
      <c r="E83" s="70" t="s">
        <v>1228</v>
      </c>
      <c r="F83" s="70" t="s">
        <v>885</v>
      </c>
      <c r="G83" s="75" t="s">
        <v>875</v>
      </c>
    </row>
    <row r="84" spans="1:7">
      <c r="A84" s="70" t="s">
        <v>852</v>
      </c>
      <c r="B84" s="68" t="s">
        <v>867</v>
      </c>
      <c r="C84" s="80" t="s">
        <v>893</v>
      </c>
      <c r="D84" s="74"/>
      <c r="E84" s="74"/>
      <c r="F84" s="80" t="s">
        <v>893</v>
      </c>
      <c r="G84" s="74"/>
    </row>
    <row r="85" spans="1:7">
      <c r="A85" s="70" t="s">
        <v>853</v>
      </c>
      <c r="B85" s="68" t="s">
        <v>867</v>
      </c>
      <c r="C85" s="80" t="s">
        <v>893</v>
      </c>
      <c r="D85" s="74"/>
      <c r="E85" s="74"/>
      <c r="F85" s="80" t="s">
        <v>893</v>
      </c>
      <c r="G85" s="74"/>
    </row>
    <row r="86" spans="1:7">
      <c r="A86" s="70" t="s">
        <v>854</v>
      </c>
      <c r="B86" s="68" t="s">
        <v>867</v>
      </c>
      <c r="C86" s="80" t="s">
        <v>893</v>
      </c>
      <c r="D86" s="74"/>
      <c r="E86" s="74"/>
      <c r="F86" s="80" t="s">
        <v>893</v>
      </c>
      <c r="G86" s="74"/>
    </row>
    <row r="87" spans="1:7">
      <c r="A87" s="70" t="s">
        <v>855</v>
      </c>
      <c r="B87" s="68" t="s">
        <v>867</v>
      </c>
      <c r="C87" s="80" t="s">
        <v>893</v>
      </c>
      <c r="D87" s="74"/>
      <c r="E87" s="74"/>
      <c r="F87" s="80" t="s">
        <v>893</v>
      </c>
      <c r="G87" s="74"/>
    </row>
    <row r="88" spans="1:7" ht="25.5">
      <c r="A88" s="70" t="s">
        <v>856</v>
      </c>
      <c r="B88" s="68" t="s">
        <v>868</v>
      </c>
      <c r="C88" s="80" t="s">
        <v>893</v>
      </c>
      <c r="D88" s="77" t="s">
        <v>898</v>
      </c>
      <c r="E88" s="70" t="s">
        <v>1809</v>
      </c>
      <c r="F88" s="70" t="s">
        <v>885</v>
      </c>
      <c r="G88" s="75" t="s">
        <v>876</v>
      </c>
    </row>
    <row r="89" spans="1:7" ht="25.5">
      <c r="A89" s="70" t="s">
        <v>857</v>
      </c>
      <c r="B89" s="68" t="s">
        <v>869</v>
      </c>
      <c r="C89" s="80" t="s">
        <v>893</v>
      </c>
      <c r="D89" s="77" t="s">
        <v>898</v>
      </c>
      <c r="E89" s="70" t="s">
        <v>1809</v>
      </c>
      <c r="F89" s="70" t="s">
        <v>885</v>
      </c>
      <c r="G89" s="75" t="s">
        <v>876</v>
      </c>
    </row>
    <row r="90" spans="1:7" ht="25.5">
      <c r="A90" s="70" t="s">
        <v>858</v>
      </c>
      <c r="B90" s="68" t="s">
        <v>870</v>
      </c>
      <c r="C90" s="80" t="s">
        <v>893</v>
      </c>
      <c r="D90" s="77" t="s">
        <v>898</v>
      </c>
      <c r="E90" s="70" t="s">
        <v>1809</v>
      </c>
      <c r="F90" s="70" t="s">
        <v>885</v>
      </c>
      <c r="G90" s="75" t="s">
        <v>876</v>
      </c>
    </row>
    <row r="91" spans="1:7" ht="25.5">
      <c r="A91" s="70" t="s">
        <v>859</v>
      </c>
      <c r="B91" s="68" t="s">
        <v>871</v>
      </c>
      <c r="C91" s="80" t="s">
        <v>893</v>
      </c>
      <c r="D91" s="77" t="s">
        <v>898</v>
      </c>
      <c r="E91" s="70" t="s">
        <v>1809</v>
      </c>
      <c r="F91" s="70" t="s">
        <v>885</v>
      </c>
      <c r="G91" s="75" t="s">
        <v>876</v>
      </c>
    </row>
    <row r="92" spans="1:7" ht="25.5">
      <c r="A92" s="70" t="s">
        <v>860</v>
      </c>
      <c r="B92" s="68" t="s">
        <v>872</v>
      </c>
      <c r="C92" s="80" t="s">
        <v>893</v>
      </c>
      <c r="D92" s="77" t="s">
        <v>898</v>
      </c>
      <c r="E92" s="476" t="s">
        <v>2608</v>
      </c>
      <c r="F92" s="70" t="s">
        <v>885</v>
      </c>
      <c r="G92" s="75" t="s">
        <v>876</v>
      </c>
    </row>
    <row r="93" spans="1:7">
      <c r="A93" s="70" t="s">
        <v>861</v>
      </c>
      <c r="B93" s="68" t="s">
        <v>867</v>
      </c>
      <c r="C93" s="80" t="s">
        <v>893</v>
      </c>
      <c r="D93" s="74"/>
      <c r="E93" s="74"/>
      <c r="F93" s="80" t="s">
        <v>893</v>
      </c>
      <c r="G93" s="74"/>
    </row>
    <row r="94" spans="1:7">
      <c r="A94" s="70" t="s">
        <v>862</v>
      </c>
      <c r="B94" s="68" t="s">
        <v>867</v>
      </c>
      <c r="C94" s="80" t="s">
        <v>893</v>
      </c>
      <c r="D94" s="74"/>
      <c r="E94" s="74"/>
      <c r="F94" s="80" t="s">
        <v>893</v>
      </c>
      <c r="G94" s="74"/>
    </row>
    <row r="95" spans="1:7">
      <c r="A95" s="70" t="s">
        <v>863</v>
      </c>
      <c r="B95" s="68" t="s">
        <v>867</v>
      </c>
      <c r="C95" s="80" t="s">
        <v>893</v>
      </c>
      <c r="D95" s="74"/>
      <c r="E95" s="74"/>
      <c r="F95" s="80" t="s">
        <v>893</v>
      </c>
      <c r="G95" s="74"/>
    </row>
    <row r="96" spans="1:7">
      <c r="A96" s="70" t="s">
        <v>864</v>
      </c>
      <c r="B96" s="68" t="s">
        <v>867</v>
      </c>
      <c r="C96" s="80" t="s">
        <v>893</v>
      </c>
      <c r="D96" s="74"/>
      <c r="E96" s="74"/>
      <c r="F96" s="80" t="s">
        <v>893</v>
      </c>
      <c r="G96" s="74"/>
    </row>
  </sheetData>
  <sheetProtection algorithmName="SHA-512" hashValue="MJ+ikhX+pLnmU6+qtlMnXuDZgz50mPZpUAXRXgIijwtSK3rBloiUuNxUG9wx01C27aNc8sy7J4yGIC4SPXar2Q==" saltValue="AttfZR6G/I6rDfhh7hwH9A==" spinCount="100000" sheet="1" autoFilter="0"/>
  <autoFilter ref="A4:G96" xr:uid="{00000000-0009-0000-0000-000009000000}"/>
  <conditionalFormatting sqref="D51">
    <cfRule type="cellIs" dxfId="69" priority="56" operator="equal">
      <formula>"N"</formula>
    </cfRule>
  </conditionalFormatting>
  <conditionalFormatting sqref="E9">
    <cfRule type="cellIs" dxfId="68" priority="73" operator="equal">
      <formula>"N"</formula>
    </cfRule>
  </conditionalFormatting>
  <conditionalFormatting sqref="E10">
    <cfRule type="cellIs" dxfId="67" priority="72" operator="equal">
      <formula>"N"</formula>
    </cfRule>
  </conditionalFormatting>
  <conditionalFormatting sqref="E11">
    <cfRule type="cellIs" dxfId="66" priority="71" operator="equal">
      <formula>"N"</formula>
    </cfRule>
  </conditionalFormatting>
  <conditionalFormatting sqref="E14">
    <cfRule type="cellIs" dxfId="65" priority="70" operator="equal">
      <formula>"N"</formula>
    </cfRule>
  </conditionalFormatting>
  <conditionalFormatting sqref="E15">
    <cfRule type="cellIs" dxfId="64" priority="69" operator="equal">
      <formula>"N"</formula>
    </cfRule>
  </conditionalFormatting>
  <conditionalFormatting sqref="E16">
    <cfRule type="cellIs" dxfId="63" priority="68" operator="equal">
      <formula>"N"</formula>
    </cfRule>
  </conditionalFormatting>
  <conditionalFormatting sqref="E17">
    <cfRule type="cellIs" dxfId="62" priority="67" operator="equal">
      <formula>"N"</formula>
    </cfRule>
  </conditionalFormatting>
  <conditionalFormatting sqref="E18">
    <cfRule type="cellIs" dxfId="61" priority="66" operator="equal">
      <formula>"N"</formula>
    </cfRule>
  </conditionalFormatting>
  <conditionalFormatting sqref="D29:D32">
    <cfRule type="cellIs" dxfId="60" priority="65" operator="equal">
      <formula>"N"</formula>
    </cfRule>
  </conditionalFormatting>
  <conditionalFormatting sqref="D57:D61">
    <cfRule type="cellIs" dxfId="59" priority="57" operator="equal">
      <formula>"N"</formula>
    </cfRule>
  </conditionalFormatting>
  <conditionalFormatting sqref="D48">
    <cfRule type="cellIs" dxfId="58" priority="59" operator="equal">
      <formula>"N"</formula>
    </cfRule>
  </conditionalFormatting>
  <conditionalFormatting sqref="D41">
    <cfRule type="cellIs" dxfId="57" priority="64" operator="equal">
      <formula>"N"</formula>
    </cfRule>
  </conditionalFormatting>
  <conditionalFormatting sqref="D42">
    <cfRule type="cellIs" dxfId="56" priority="63" operator="equal">
      <formula>"N"</formula>
    </cfRule>
  </conditionalFormatting>
  <conditionalFormatting sqref="D38:D39">
    <cfRule type="cellIs" dxfId="55" priority="62" operator="equal">
      <formula>"N"</formula>
    </cfRule>
  </conditionalFormatting>
  <conditionalFormatting sqref="D44">
    <cfRule type="cellIs" dxfId="54" priority="61" operator="equal">
      <formula>"N"</formula>
    </cfRule>
  </conditionalFormatting>
  <conditionalFormatting sqref="D43">
    <cfRule type="cellIs" dxfId="53" priority="60" operator="equal">
      <formula>"N"</formula>
    </cfRule>
  </conditionalFormatting>
  <conditionalFormatting sqref="D53:D54">
    <cfRule type="cellIs" dxfId="52" priority="58" operator="equal">
      <formula>"N"</formula>
    </cfRule>
  </conditionalFormatting>
  <conditionalFormatting sqref="E6:E8">
    <cfRule type="cellIs" dxfId="51" priority="55" operator="equal">
      <formula>"N"</formula>
    </cfRule>
  </conditionalFormatting>
  <conditionalFormatting sqref="G33">
    <cfRule type="cellIs" dxfId="50" priority="54" operator="equal">
      <formula>"N"</formula>
    </cfRule>
  </conditionalFormatting>
  <conditionalFormatting sqref="G25">
    <cfRule type="cellIs" dxfId="49" priority="53" operator="equal">
      <formula>"N"</formula>
    </cfRule>
  </conditionalFormatting>
  <conditionalFormatting sqref="G49:G50">
    <cfRule type="cellIs" dxfId="48" priority="52" operator="equal">
      <formula>"N"</formula>
    </cfRule>
  </conditionalFormatting>
  <conditionalFormatting sqref="G88:G92">
    <cfRule type="cellIs" dxfId="47" priority="48" operator="equal">
      <formula>"N"</formula>
    </cfRule>
  </conditionalFormatting>
  <conditionalFormatting sqref="E12:E13">
    <cfRule type="cellIs" dxfId="46" priority="51" operator="equal">
      <formula>"N"</formula>
    </cfRule>
  </conditionalFormatting>
  <conditionalFormatting sqref="G29">
    <cfRule type="cellIs" dxfId="45" priority="50" operator="equal">
      <formula>"N"</formula>
    </cfRule>
  </conditionalFormatting>
  <conditionalFormatting sqref="G19">
    <cfRule type="cellIs" dxfId="44" priority="49" operator="equal">
      <formula>"N"</formula>
    </cfRule>
  </conditionalFormatting>
  <conditionalFormatting sqref="G18">
    <cfRule type="cellIs" dxfId="43" priority="44" operator="equal">
      <formula>"N"</formula>
    </cfRule>
  </conditionalFormatting>
  <conditionalFormatting sqref="D88:D92">
    <cfRule type="cellIs" dxfId="42" priority="47" operator="equal">
      <formula>"N"</formula>
    </cfRule>
  </conditionalFormatting>
  <conditionalFormatting sqref="G41">
    <cfRule type="cellIs" dxfId="41" priority="46" operator="equal">
      <formula>"N"</formula>
    </cfRule>
  </conditionalFormatting>
  <conditionalFormatting sqref="G11">
    <cfRule type="cellIs" dxfId="40" priority="45" operator="equal">
      <formula>"N"</formula>
    </cfRule>
  </conditionalFormatting>
  <conditionalFormatting sqref="D74:D75">
    <cfRule type="cellIs" dxfId="39" priority="42" operator="equal">
      <formula>"N"</formula>
    </cfRule>
  </conditionalFormatting>
  <conditionalFormatting sqref="G48">
    <cfRule type="cellIs" dxfId="38" priority="41" operator="equal">
      <formula>"N"</formula>
    </cfRule>
  </conditionalFormatting>
  <conditionalFormatting sqref="D33:D36">
    <cfRule type="cellIs" dxfId="37" priority="40" operator="equal">
      <formula>"N"</formula>
    </cfRule>
  </conditionalFormatting>
  <conditionalFormatting sqref="G37">
    <cfRule type="cellIs" dxfId="36" priority="39" operator="equal">
      <formula>"N"</formula>
    </cfRule>
  </conditionalFormatting>
  <conditionalFormatting sqref="D46">
    <cfRule type="cellIs" dxfId="35" priority="38" operator="equal">
      <formula>"N"</formula>
    </cfRule>
  </conditionalFormatting>
  <conditionalFormatting sqref="D47">
    <cfRule type="cellIs" dxfId="34" priority="37" operator="equal">
      <formula>"N"</formula>
    </cfRule>
  </conditionalFormatting>
  <conditionalFormatting sqref="D55">
    <cfRule type="cellIs" dxfId="33" priority="36" operator="equal">
      <formula>"N"</formula>
    </cfRule>
  </conditionalFormatting>
  <conditionalFormatting sqref="D52">
    <cfRule type="cellIs" dxfId="32" priority="35" operator="equal">
      <formula>"N"</formula>
    </cfRule>
  </conditionalFormatting>
  <conditionalFormatting sqref="D62">
    <cfRule type="cellIs" dxfId="31" priority="34" operator="equal">
      <formula>"N"</formula>
    </cfRule>
  </conditionalFormatting>
  <conditionalFormatting sqref="D63">
    <cfRule type="cellIs" dxfId="30" priority="33" operator="equal">
      <formula>"N"</formula>
    </cfRule>
  </conditionalFormatting>
  <conditionalFormatting sqref="D64">
    <cfRule type="cellIs" dxfId="29" priority="32" operator="equal">
      <formula>"N"</formula>
    </cfRule>
  </conditionalFormatting>
  <conditionalFormatting sqref="D65">
    <cfRule type="cellIs" dxfId="28" priority="31" operator="equal">
      <formula>"N"</formula>
    </cfRule>
  </conditionalFormatting>
  <conditionalFormatting sqref="D37">
    <cfRule type="cellIs" dxfId="27" priority="30" operator="equal">
      <formula>"N"</formula>
    </cfRule>
  </conditionalFormatting>
  <conditionalFormatting sqref="D50">
    <cfRule type="cellIs" dxfId="26" priority="29" operator="equal">
      <formula>"N"</formula>
    </cfRule>
  </conditionalFormatting>
  <conditionalFormatting sqref="D82">
    <cfRule type="cellIs" dxfId="25" priority="28" operator="equal">
      <formula>"N"</formula>
    </cfRule>
  </conditionalFormatting>
  <conditionalFormatting sqref="D67">
    <cfRule type="cellIs" dxfId="24" priority="27" operator="equal">
      <formula>"N"</formula>
    </cfRule>
  </conditionalFormatting>
  <conditionalFormatting sqref="D20">
    <cfRule type="cellIs" dxfId="23" priority="26" operator="equal">
      <formula>"N"</formula>
    </cfRule>
  </conditionalFormatting>
  <conditionalFormatting sqref="G20">
    <cfRule type="cellIs" dxfId="22" priority="25" operator="equal">
      <formula>"N"</formula>
    </cfRule>
  </conditionalFormatting>
  <conditionalFormatting sqref="D22">
    <cfRule type="cellIs" dxfId="21" priority="24" operator="equal">
      <formula>"N"</formula>
    </cfRule>
  </conditionalFormatting>
  <conditionalFormatting sqref="G23">
    <cfRule type="cellIs" dxfId="20" priority="23" operator="equal">
      <formula>"N"</formula>
    </cfRule>
  </conditionalFormatting>
  <conditionalFormatting sqref="G22">
    <cfRule type="cellIs" dxfId="19" priority="22" operator="equal">
      <formula>"N"</formula>
    </cfRule>
  </conditionalFormatting>
  <conditionalFormatting sqref="D68">
    <cfRule type="cellIs" dxfId="18" priority="21" operator="equal">
      <formula>"N"</formula>
    </cfRule>
  </conditionalFormatting>
  <conditionalFormatting sqref="D71">
    <cfRule type="cellIs" dxfId="17" priority="20" operator="equal">
      <formula>"N"</formula>
    </cfRule>
  </conditionalFormatting>
  <conditionalFormatting sqref="D72:D73">
    <cfRule type="cellIs" dxfId="16" priority="19" operator="equal">
      <formula>"N"</formula>
    </cfRule>
  </conditionalFormatting>
  <conditionalFormatting sqref="G27">
    <cfRule type="cellIs" dxfId="15" priority="17" operator="equal">
      <formula>"N"</formula>
    </cfRule>
  </conditionalFormatting>
  <conditionalFormatting sqref="G30">
    <cfRule type="cellIs" dxfId="14" priority="16" operator="equal">
      <formula>"N"</formula>
    </cfRule>
  </conditionalFormatting>
  <conditionalFormatting sqref="D49">
    <cfRule type="cellIs" dxfId="13" priority="15" operator="equal">
      <formula>"N"</formula>
    </cfRule>
  </conditionalFormatting>
  <conditionalFormatting sqref="D69:D70">
    <cfRule type="cellIs" dxfId="12" priority="14" operator="equal">
      <formula>"N"</formula>
    </cfRule>
  </conditionalFormatting>
  <conditionalFormatting sqref="D70">
    <cfRule type="cellIs" dxfId="11" priority="13" operator="equal">
      <formula>"N"</formula>
    </cfRule>
  </conditionalFormatting>
  <conditionalFormatting sqref="D78">
    <cfRule type="cellIs" dxfId="10" priority="12" operator="equal">
      <formula>"N"</formula>
    </cfRule>
  </conditionalFormatting>
  <conditionalFormatting sqref="D66">
    <cfRule type="cellIs" dxfId="9" priority="11" operator="equal">
      <formula>"N"</formula>
    </cfRule>
  </conditionalFormatting>
  <conditionalFormatting sqref="D83">
    <cfRule type="cellIs" dxfId="8" priority="10" operator="equal">
      <formula>"N"</formula>
    </cfRule>
  </conditionalFormatting>
  <conditionalFormatting sqref="D81">
    <cfRule type="cellIs" dxfId="7" priority="9" operator="equal">
      <formula>"N"</formula>
    </cfRule>
  </conditionalFormatting>
  <conditionalFormatting sqref="D45">
    <cfRule type="cellIs" dxfId="6" priority="8" operator="equal">
      <formula>"N"</formula>
    </cfRule>
  </conditionalFormatting>
  <conditionalFormatting sqref="D40">
    <cfRule type="cellIs" dxfId="5" priority="7" operator="equal">
      <formula>"N"</formula>
    </cfRule>
  </conditionalFormatting>
  <conditionalFormatting sqref="D80">
    <cfRule type="cellIs" dxfId="4" priority="6" operator="equal">
      <formula>"N"</formula>
    </cfRule>
  </conditionalFormatting>
  <conditionalFormatting sqref="D56">
    <cfRule type="cellIs" dxfId="3" priority="5" operator="equal">
      <formula>"N"</formula>
    </cfRule>
  </conditionalFormatting>
  <conditionalFormatting sqref="D76">
    <cfRule type="cellIs" dxfId="2" priority="3" operator="equal">
      <formula>"N"</formula>
    </cfRule>
  </conditionalFormatting>
  <conditionalFormatting sqref="D77">
    <cfRule type="cellIs" dxfId="1" priority="2" operator="equal">
      <formula>"N"</formula>
    </cfRule>
  </conditionalFormatting>
  <conditionalFormatting sqref="D79">
    <cfRule type="cellIs" dxfId="0" priority="1" operator="equal">
      <formula>"N"</formula>
    </cfRule>
  </conditionalFormatting>
  <printOptions horizontalCentered="1" gridLines="1"/>
  <pageMargins left="0.25" right="0.25" top="0.6" bottom="0.6" header="0.25" footer="0.25"/>
  <pageSetup scale="67" fitToHeight="10" orientation="portrait" r:id="rId1"/>
  <headerFooter>
    <oddHeader>&amp;C&amp;"Arial,Bold"&amp;10Draft and Confidential&amp;R&amp;"Arial,Regular"&amp;10&amp;D</oddHeader>
    <oddFooter>&amp;L&amp;"Arial,Regular"&amp;10&amp;A&amp;R&amp;"Arial,Regular"&amp;10&amp;P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30"/>
  <sheetViews>
    <sheetView zoomScale="91" zoomScaleNormal="91" workbookViewId="0">
      <selection activeCell="D23" sqref="D23"/>
    </sheetView>
  </sheetViews>
  <sheetFormatPr defaultColWidth="9.140625" defaultRowHeight="14.25"/>
  <cols>
    <col min="1" max="1" width="14.5703125" style="48" customWidth="1"/>
    <col min="2" max="2" width="21.85546875" style="48" customWidth="1"/>
    <col min="3" max="3" width="23.42578125" style="48" customWidth="1"/>
    <col min="4" max="4" width="56" style="48" customWidth="1"/>
    <col min="5" max="5" width="35.140625" style="48" customWidth="1"/>
    <col min="6" max="6" width="31.5703125" style="48" customWidth="1"/>
    <col min="7" max="7" width="41.5703125" style="48" customWidth="1"/>
    <col min="8" max="8" width="60.5703125" style="48" customWidth="1"/>
    <col min="9" max="9" width="69" style="48" customWidth="1"/>
    <col min="10" max="16384" width="9.140625" style="48"/>
  </cols>
  <sheetData>
    <row r="1" spans="1:8" ht="15">
      <c r="A1" s="84" t="s">
        <v>152</v>
      </c>
      <c r="B1" s="85"/>
      <c r="C1" s="85"/>
      <c r="D1" s="85"/>
      <c r="E1" s="86"/>
      <c r="G1" s="251" t="str">
        <f ca="1">HYPERLINK(MID(CELL("filename",$A$1),FIND("[",CELL("filename",$A$1)),FIND("]",CELL("filename",$A$1))-FIND("[",CELL("filename",$A$1))+1)&amp;"'"&amp;'Document Layout &amp; Tab Objective'!$A$3&amp;"'!A1","Return to Document Overview")</f>
        <v>Return to Document Overview</v>
      </c>
    </row>
    <row r="2" spans="1:8">
      <c r="A2" s="83" t="s">
        <v>1866</v>
      </c>
      <c r="B2" s="82"/>
      <c r="C2" s="82"/>
      <c r="D2" s="82"/>
      <c r="E2" s="87"/>
    </row>
    <row r="3" spans="1:8" ht="15" customHeight="1">
      <c r="A3" s="186" t="s">
        <v>1877</v>
      </c>
      <c r="B3" s="187"/>
      <c r="C3" s="187"/>
      <c r="D3" s="187"/>
      <c r="E3" s="188"/>
    </row>
    <row r="4" spans="1:8" ht="15" customHeight="1">
      <c r="A4" s="1199" t="s">
        <v>1034</v>
      </c>
      <c r="B4" s="1199"/>
      <c r="C4" s="1199"/>
      <c r="D4" s="1199"/>
      <c r="E4" s="1199"/>
    </row>
    <row r="5" spans="1:8" ht="59.25" customHeight="1">
      <c r="A5" s="49" t="s">
        <v>169</v>
      </c>
      <c r="B5" s="49" t="s">
        <v>816</v>
      </c>
      <c r="C5" s="49" t="s">
        <v>817</v>
      </c>
      <c r="D5" s="49" t="s">
        <v>1035</v>
      </c>
      <c r="E5" s="50" t="s">
        <v>1036</v>
      </c>
    </row>
    <row r="6" spans="1:8" ht="301.5" customHeight="1">
      <c r="A6" s="42" t="s">
        <v>65</v>
      </c>
      <c r="B6" s="43" t="s">
        <v>818</v>
      </c>
      <c r="C6" s="43" t="s">
        <v>819</v>
      </c>
      <c r="D6" s="43" t="s">
        <v>820</v>
      </c>
      <c r="E6" s="45" t="s">
        <v>2208</v>
      </c>
      <c r="F6" s="44"/>
      <c r="H6" s="51"/>
    </row>
    <row r="7" spans="1:8" ht="15">
      <c r="A7" s="1200" t="s">
        <v>821</v>
      </c>
      <c r="B7" s="1200"/>
      <c r="C7" s="1200"/>
      <c r="D7" s="1200"/>
      <c r="E7" s="1200"/>
      <c r="F7" s="44"/>
      <c r="H7" s="51"/>
    </row>
    <row r="8" spans="1:8" ht="51.75" customHeight="1">
      <c r="A8" s="49" t="s">
        <v>169</v>
      </c>
      <c r="B8" s="52" t="s">
        <v>816</v>
      </c>
      <c r="C8" s="52" t="s">
        <v>817</v>
      </c>
      <c r="D8" s="49" t="s">
        <v>1037</v>
      </c>
      <c r="E8" s="53" t="s">
        <v>1038</v>
      </c>
    </row>
    <row r="9" spans="1:8" ht="126" customHeight="1">
      <c r="A9" s="54" t="s">
        <v>1963</v>
      </c>
      <c r="B9" s="43" t="s">
        <v>818</v>
      </c>
      <c r="C9" s="43" t="s">
        <v>275</v>
      </c>
      <c r="D9" s="43" t="s">
        <v>276</v>
      </c>
      <c r="E9" s="43" t="s">
        <v>2143</v>
      </c>
    </row>
    <row r="10" spans="1:8" ht="60">
      <c r="A10" s="54" t="s">
        <v>822</v>
      </c>
      <c r="B10" s="43" t="s">
        <v>818</v>
      </c>
      <c r="C10" s="43" t="s">
        <v>823</v>
      </c>
      <c r="D10" s="43" t="s">
        <v>611</v>
      </c>
      <c r="E10" s="43" t="s">
        <v>824</v>
      </c>
    </row>
    <row r="11" spans="1:8" ht="60">
      <c r="A11" s="55" t="s">
        <v>825</v>
      </c>
      <c r="B11" s="43" t="s">
        <v>818</v>
      </c>
      <c r="C11" s="43" t="s">
        <v>826</v>
      </c>
      <c r="D11" s="43" t="s">
        <v>318</v>
      </c>
      <c r="E11" s="43" t="s">
        <v>1039</v>
      </c>
    </row>
    <row r="12" spans="1:8" ht="93" customHeight="1">
      <c r="A12" s="55">
        <v>97151</v>
      </c>
      <c r="B12" s="43" t="s">
        <v>2386</v>
      </c>
      <c r="C12" s="43" t="s">
        <v>2387</v>
      </c>
      <c r="D12" s="43" t="s">
        <v>236</v>
      </c>
      <c r="E12" s="43" t="s">
        <v>2391</v>
      </c>
    </row>
    <row r="13" spans="1:8" ht="33" customHeight="1">
      <c r="A13" s="55" t="s">
        <v>827</v>
      </c>
      <c r="B13" s="43" t="s">
        <v>818</v>
      </c>
      <c r="C13" s="43" t="s">
        <v>828</v>
      </c>
      <c r="D13" s="43" t="s">
        <v>1040</v>
      </c>
      <c r="E13" s="43" t="s">
        <v>829</v>
      </c>
    </row>
    <row r="14" spans="1:8" ht="24" customHeight="1">
      <c r="A14" s="55" t="s">
        <v>830</v>
      </c>
      <c r="B14" s="43" t="s">
        <v>818</v>
      </c>
      <c r="C14" s="43" t="s">
        <v>831</v>
      </c>
      <c r="D14" s="43" t="s">
        <v>687</v>
      </c>
      <c r="E14" s="43" t="s">
        <v>592</v>
      </c>
    </row>
    <row r="15" spans="1:8" ht="24" customHeight="1">
      <c r="A15" s="55" t="s">
        <v>832</v>
      </c>
      <c r="B15" s="43" t="s">
        <v>818</v>
      </c>
      <c r="C15" s="43" t="s">
        <v>833</v>
      </c>
      <c r="D15" s="43" t="s">
        <v>1041</v>
      </c>
      <c r="E15" s="43" t="s">
        <v>594</v>
      </c>
    </row>
    <row r="16" spans="1:8" ht="216">
      <c r="A16" s="55">
        <v>96105</v>
      </c>
      <c r="B16" s="43" t="s">
        <v>834</v>
      </c>
      <c r="C16" s="43" t="s">
        <v>835</v>
      </c>
      <c r="D16" s="43" t="s">
        <v>273</v>
      </c>
      <c r="E16" s="43" t="s">
        <v>2119</v>
      </c>
    </row>
    <row r="17" spans="1:6" ht="216">
      <c r="A17" s="55">
        <v>96110</v>
      </c>
      <c r="B17" s="43" t="s">
        <v>834</v>
      </c>
      <c r="C17" s="43" t="s">
        <v>836</v>
      </c>
      <c r="D17" s="43" t="s">
        <v>273</v>
      </c>
      <c r="E17" s="43" t="s">
        <v>2119</v>
      </c>
    </row>
    <row r="18" spans="1:6" ht="216">
      <c r="A18" s="55">
        <v>96112</v>
      </c>
      <c r="B18" s="43" t="s">
        <v>2219</v>
      </c>
      <c r="C18" s="43" t="s">
        <v>837</v>
      </c>
      <c r="D18" s="43" t="s">
        <v>273</v>
      </c>
      <c r="E18" s="43" t="s">
        <v>2119</v>
      </c>
      <c r="F18" s="44"/>
    </row>
    <row r="19" spans="1:6" ht="216">
      <c r="A19" s="55">
        <v>96113</v>
      </c>
      <c r="B19" s="43" t="s">
        <v>2219</v>
      </c>
      <c r="C19" s="43" t="s">
        <v>1042</v>
      </c>
      <c r="D19" s="43" t="s">
        <v>273</v>
      </c>
      <c r="E19" s="43" t="s">
        <v>2119</v>
      </c>
      <c r="F19" s="44"/>
    </row>
    <row r="20" spans="1:6" ht="209.25" customHeight="1">
      <c r="A20" s="385">
        <v>96116</v>
      </c>
      <c r="B20" s="386" t="s">
        <v>2220</v>
      </c>
      <c r="C20" s="386" t="s">
        <v>270</v>
      </c>
      <c r="D20" s="386" t="s">
        <v>2117</v>
      </c>
      <c r="E20" s="386" t="s">
        <v>2118</v>
      </c>
      <c r="F20" s="44"/>
    </row>
    <row r="21" spans="1:6" ht="216">
      <c r="A21" s="55">
        <v>96127</v>
      </c>
      <c r="B21" s="43" t="s">
        <v>834</v>
      </c>
      <c r="C21" s="43" t="s">
        <v>838</v>
      </c>
      <c r="D21" s="43" t="s">
        <v>273</v>
      </c>
      <c r="E21" s="43" t="s">
        <v>2119</v>
      </c>
      <c r="F21" s="44"/>
    </row>
    <row r="22" spans="1:6" ht="118.5" customHeight="1">
      <c r="A22" s="55">
        <v>90791</v>
      </c>
      <c r="B22" s="43" t="s">
        <v>839</v>
      </c>
      <c r="C22" s="43"/>
      <c r="D22" s="43" t="s">
        <v>1043</v>
      </c>
      <c r="E22" s="43" t="s">
        <v>1044</v>
      </c>
      <c r="F22" s="44"/>
    </row>
    <row r="23" spans="1:6" ht="60">
      <c r="A23" s="55">
        <v>90792</v>
      </c>
      <c r="B23" s="43" t="s">
        <v>839</v>
      </c>
      <c r="C23" s="43"/>
      <c r="D23" s="43" t="s">
        <v>650</v>
      </c>
      <c r="E23" s="43" t="s">
        <v>2073</v>
      </c>
      <c r="F23" s="44"/>
    </row>
    <row r="24" spans="1:6">
      <c r="A24" s="299"/>
      <c r="B24" s="299"/>
      <c r="C24" s="299"/>
      <c r="D24" s="299"/>
      <c r="E24" s="299"/>
    </row>
    <row r="25" spans="1:6">
      <c r="A25" s="300" t="s">
        <v>1968</v>
      </c>
      <c r="B25" s="299"/>
      <c r="C25" s="299"/>
      <c r="D25" s="299"/>
      <c r="E25" s="299"/>
    </row>
    <row r="26" spans="1:6">
      <c r="A26" s="299"/>
      <c r="B26" s="299"/>
      <c r="C26" s="299"/>
      <c r="D26" s="299"/>
      <c r="E26" s="299"/>
    </row>
    <row r="27" spans="1:6">
      <c r="A27" s="299"/>
      <c r="B27" s="299"/>
      <c r="C27" s="299"/>
      <c r="D27" s="299"/>
      <c r="E27" s="299"/>
    </row>
    <row r="28" spans="1:6" ht="20.25" customHeight="1">
      <c r="A28" s="53" t="s">
        <v>169</v>
      </c>
      <c r="B28" s="53" t="s">
        <v>579</v>
      </c>
      <c r="C28" s="53" t="s">
        <v>817</v>
      </c>
      <c r="D28" s="53" t="s">
        <v>1971</v>
      </c>
      <c r="E28" s="299"/>
    </row>
    <row r="29" spans="1:6" ht="36">
      <c r="A29" s="301" t="s">
        <v>65</v>
      </c>
      <c r="B29" s="301" t="s">
        <v>1965</v>
      </c>
      <c r="C29" s="301" t="s">
        <v>1969</v>
      </c>
      <c r="D29" s="302" t="s">
        <v>2370</v>
      </c>
      <c r="E29" s="299"/>
    </row>
    <row r="30" spans="1:6" ht="24">
      <c r="A30" s="301" t="s">
        <v>65</v>
      </c>
      <c r="B30" s="301" t="s">
        <v>1009</v>
      </c>
      <c r="C30" s="301" t="s">
        <v>1970</v>
      </c>
      <c r="D30" s="302" t="s">
        <v>1972</v>
      </c>
      <c r="E30" s="299"/>
    </row>
  </sheetData>
  <sheetProtection algorithmName="SHA-512" hashValue="PZoNvfUjW/MX85WnWR0Q0lTpoRJYLekAF6b65VC3lyZ8E5M089Z01Fx7vhhavSjrSszgZ41cUHTzIfj8tV5+DQ==" saltValue="weWyDNHnhzXyIORmtbs/hA==" spinCount="100000" sheet="1" objects="1" scenarios="1"/>
  <mergeCells count="2">
    <mergeCell ref="A4:E4"/>
    <mergeCell ref="A7:E7"/>
  </mergeCells>
  <phoneticPr fontId="28" type="noConversion"/>
  <printOptions horizontalCentered="1"/>
  <pageMargins left="0.25" right="0.25" top="0.6" bottom="0.6" header="0.25" footer="0.25"/>
  <pageSetup paperSize="5" scale="41"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XFD111"/>
  <sheetViews>
    <sheetView topLeftCell="E1" workbookViewId="0">
      <selection activeCell="I5" sqref="I5"/>
    </sheetView>
  </sheetViews>
  <sheetFormatPr defaultColWidth="9.140625" defaultRowHeight="12.75"/>
  <cols>
    <col min="1" max="11" width="31.5703125" style="40" customWidth="1"/>
    <col min="12" max="16384" width="9.140625" style="40"/>
  </cols>
  <sheetData>
    <row r="1" spans="1:13" ht="15">
      <c r="A1" s="84" t="s">
        <v>152</v>
      </c>
      <c r="B1" s="85"/>
      <c r="C1" s="85"/>
      <c r="D1" s="85"/>
      <c r="E1" s="85"/>
      <c r="F1" s="85"/>
      <c r="G1" s="85"/>
      <c r="H1" s="85"/>
      <c r="I1" s="85"/>
      <c r="J1" s="86"/>
      <c r="K1" s="86"/>
      <c r="M1" s="251" t="str">
        <f ca="1">HYPERLINK(MID(CELL("filename",$A$1),FIND("[",CELL("filename",$A$1)),FIND("]",CELL("filename",$A$1))-FIND("[",CELL("filename",$A$1))+1)&amp;"'"&amp;'Document Layout &amp; Tab Objective'!$A$3&amp;"'!A1","Return to Document Overview")</f>
        <v>Return to Document Overview</v>
      </c>
    </row>
    <row r="2" spans="1:13">
      <c r="A2" s="83" t="s">
        <v>1866</v>
      </c>
      <c r="B2" s="82"/>
      <c r="C2" s="82"/>
      <c r="D2" s="82"/>
      <c r="E2" s="82"/>
      <c r="F2" s="82"/>
      <c r="G2" s="82"/>
      <c r="H2" s="82"/>
      <c r="I2" s="82"/>
      <c r="J2" s="87"/>
      <c r="K2" s="87"/>
    </row>
    <row r="3" spans="1:13">
      <c r="A3" s="83" t="s">
        <v>1891</v>
      </c>
      <c r="B3" s="82"/>
      <c r="C3" s="82"/>
      <c r="D3" s="82"/>
      <c r="E3" s="82"/>
      <c r="F3" s="82"/>
      <c r="G3" s="82"/>
      <c r="H3" s="82"/>
      <c r="I3" s="82"/>
      <c r="J3" s="87"/>
      <c r="K3" s="87"/>
    </row>
    <row r="4" spans="1:13" ht="25.5">
      <c r="A4" s="24" t="s">
        <v>1077</v>
      </c>
      <c r="B4" s="88" t="s">
        <v>1078</v>
      </c>
      <c r="C4" s="88" t="s">
        <v>1079</v>
      </c>
      <c r="D4" s="88" t="s">
        <v>1080</v>
      </c>
      <c r="E4" s="88" t="s">
        <v>1081</v>
      </c>
      <c r="F4" s="88" t="s">
        <v>1082</v>
      </c>
      <c r="G4" s="88" t="s">
        <v>2046</v>
      </c>
      <c r="H4" s="88" t="s">
        <v>1086</v>
      </c>
      <c r="I4" s="88" t="s">
        <v>584</v>
      </c>
      <c r="J4" s="88" t="s">
        <v>1090</v>
      </c>
      <c r="K4" s="25" t="s">
        <v>1265</v>
      </c>
    </row>
    <row r="5" spans="1:13" s="353" customFormat="1" ht="306">
      <c r="A5" s="321" t="s">
        <v>1997</v>
      </c>
      <c r="B5" s="349" t="s">
        <v>1083</v>
      </c>
      <c r="C5" s="349" t="s">
        <v>1084</v>
      </c>
      <c r="D5" s="350" t="s">
        <v>2287</v>
      </c>
      <c r="E5" s="350" t="s">
        <v>2139</v>
      </c>
      <c r="F5" s="371" t="s">
        <v>1085</v>
      </c>
      <c r="G5" s="371" t="s">
        <v>2050</v>
      </c>
      <c r="H5" s="349" t="s">
        <v>1088</v>
      </c>
      <c r="I5" s="349" t="s">
        <v>1089</v>
      </c>
      <c r="J5" s="349" t="s">
        <v>1266</v>
      </c>
      <c r="K5" s="349" t="s">
        <v>1087</v>
      </c>
    </row>
    <row r="6" spans="1:13">
      <c r="A6" s="119"/>
      <c r="B6" s="119"/>
      <c r="C6" s="119"/>
      <c r="D6" s="119"/>
      <c r="E6" s="119"/>
      <c r="F6" s="119"/>
      <c r="G6" s="119"/>
      <c r="H6" s="119"/>
      <c r="I6" s="119"/>
      <c r="J6" s="119"/>
      <c r="K6" s="119"/>
    </row>
    <row r="7" spans="1:13">
      <c r="A7" s="119"/>
      <c r="B7" s="119"/>
      <c r="C7" s="119"/>
      <c r="D7" s="119"/>
      <c r="E7" s="119"/>
      <c r="F7" s="119"/>
      <c r="G7" s="119"/>
      <c r="H7" s="119"/>
      <c r="I7" s="119"/>
      <c r="J7" s="119"/>
      <c r="K7" s="119"/>
    </row>
    <row r="8" spans="1:13" ht="30.75" customHeight="1">
      <c r="A8" s="1204" t="s">
        <v>1262</v>
      </c>
      <c r="B8" s="1205"/>
      <c r="C8" s="1205"/>
      <c r="D8" s="1205"/>
      <c r="E8" s="1205"/>
      <c r="F8" s="1205"/>
      <c r="G8" s="368"/>
      <c r="H8" s="119"/>
      <c r="I8" s="119"/>
      <c r="J8" s="119"/>
      <c r="K8" s="119"/>
    </row>
    <row r="9" spans="1:13">
      <c r="A9" s="1206"/>
      <c r="B9" s="1206"/>
      <c r="C9" s="1206"/>
      <c r="D9" s="1206"/>
      <c r="E9" s="1206"/>
      <c r="F9" s="1206"/>
      <c r="G9" s="369"/>
      <c r="H9" s="119"/>
      <c r="I9" s="119"/>
      <c r="J9" s="119"/>
      <c r="K9" s="119"/>
    </row>
    <row r="10" spans="1:13" ht="81" customHeight="1">
      <c r="A10" s="1208" t="s">
        <v>433</v>
      </c>
      <c r="B10" s="1208"/>
      <c r="C10" s="1208"/>
      <c r="D10" s="1208"/>
      <c r="E10" s="1208"/>
      <c r="F10" s="1208"/>
      <c r="G10" s="1208"/>
      <c r="H10" s="1208"/>
      <c r="I10" s="1208"/>
      <c r="J10" s="1208"/>
      <c r="K10" s="1208"/>
    </row>
    <row r="11" spans="1:13">
      <c r="A11" s="1207"/>
      <c r="B11" s="1207"/>
      <c r="C11" s="1207"/>
      <c r="D11" s="1207"/>
      <c r="E11" s="1207"/>
      <c r="F11" s="1207"/>
      <c r="G11" s="370"/>
      <c r="H11" s="136"/>
      <c r="I11" s="136"/>
      <c r="J11" s="136"/>
      <c r="K11" s="136"/>
    </row>
    <row r="12" spans="1:13" ht="72.75" customHeight="1">
      <c r="A12" s="1208" t="s">
        <v>1097</v>
      </c>
      <c r="B12" s="1208"/>
      <c r="C12" s="1208"/>
      <c r="D12" s="1208"/>
      <c r="E12" s="1208"/>
      <c r="F12" s="1208"/>
      <c r="G12" s="1208"/>
      <c r="H12" s="1208"/>
      <c r="I12" s="1208"/>
      <c r="J12" s="1208"/>
      <c r="K12" s="1208"/>
    </row>
    <row r="13" spans="1:13">
      <c r="A13" s="1207"/>
      <c r="B13" s="1207"/>
      <c r="C13" s="1207"/>
      <c r="D13" s="1207"/>
      <c r="E13" s="1207"/>
      <c r="F13" s="1207"/>
      <c r="G13" s="370"/>
      <c r="H13" s="136"/>
      <c r="I13" s="136"/>
      <c r="J13" s="136"/>
      <c r="K13" s="136"/>
    </row>
    <row r="14" spans="1:13" ht="51.75" customHeight="1">
      <c r="A14" s="1209" t="s">
        <v>1098</v>
      </c>
      <c r="B14" s="1208"/>
      <c r="C14" s="1208"/>
      <c r="D14" s="1208"/>
      <c r="E14" s="1208"/>
      <c r="F14" s="1208"/>
      <c r="G14" s="1208"/>
      <c r="H14" s="1208"/>
      <c r="I14" s="1208"/>
      <c r="J14" s="1208"/>
      <c r="K14" s="1208"/>
    </row>
    <row r="15" spans="1:13">
      <c r="A15" s="1207"/>
      <c r="B15" s="1207"/>
      <c r="C15" s="1207"/>
      <c r="D15" s="1207"/>
      <c r="E15" s="1207"/>
      <c r="F15" s="1207"/>
      <c r="G15" s="370"/>
      <c r="H15" s="136"/>
      <c r="I15" s="136"/>
      <c r="J15" s="136"/>
      <c r="K15" s="136"/>
    </row>
    <row r="16" spans="1:13" ht="27.75" customHeight="1">
      <c r="A16" s="1209" t="s">
        <v>2068</v>
      </c>
      <c r="B16" s="1208"/>
      <c r="C16" s="1208"/>
      <c r="D16" s="1208"/>
      <c r="E16" s="1208"/>
      <c r="F16" s="1208"/>
      <c r="G16" s="1208"/>
      <c r="H16" s="1208"/>
      <c r="I16" s="1208"/>
      <c r="J16" s="1208"/>
      <c r="K16" s="1208"/>
    </row>
    <row r="17" spans="1:11">
      <c r="A17" s="378"/>
      <c r="B17" s="378"/>
      <c r="C17" s="378"/>
      <c r="D17" s="378"/>
      <c r="E17" s="378"/>
      <c r="F17" s="378"/>
      <c r="G17" s="378"/>
      <c r="H17" s="136"/>
      <c r="I17" s="136"/>
      <c r="J17" s="136"/>
      <c r="K17" s="136"/>
    </row>
    <row r="18" spans="1:11" ht="58.5" customHeight="1">
      <c r="A18" s="1208" t="s">
        <v>1099</v>
      </c>
      <c r="B18" s="1208"/>
      <c r="C18" s="1208"/>
      <c r="D18" s="1208"/>
      <c r="E18" s="1208"/>
      <c r="F18" s="1208"/>
      <c r="G18" s="1208"/>
      <c r="H18" s="1208"/>
      <c r="I18" s="1208"/>
      <c r="J18" s="1208"/>
      <c r="K18" s="1208"/>
    </row>
    <row r="19" spans="1:11" ht="13.5" customHeight="1">
      <c r="A19" s="1208"/>
      <c r="B19" s="1208"/>
      <c r="C19" s="1208"/>
      <c r="D19" s="1208"/>
      <c r="E19" s="1208"/>
      <c r="F19" s="1208"/>
      <c r="G19" s="366"/>
      <c r="H19" s="136"/>
      <c r="I19" s="136"/>
      <c r="J19" s="136"/>
      <c r="K19" s="136"/>
    </row>
    <row r="20" spans="1:11" ht="27" customHeight="1">
      <c r="A20" s="1208" t="s">
        <v>1100</v>
      </c>
      <c r="B20" s="1208"/>
      <c r="C20" s="1208"/>
      <c r="D20" s="1208"/>
      <c r="E20" s="1208"/>
      <c r="F20" s="1208"/>
      <c r="G20" s="1208"/>
      <c r="H20" s="1208"/>
      <c r="I20" s="1208"/>
      <c r="J20" s="1208"/>
      <c r="K20" s="1208"/>
    </row>
    <row r="21" spans="1:11" ht="13.5" customHeight="1">
      <c r="A21" s="1208"/>
      <c r="B21" s="1208"/>
      <c r="C21" s="1208"/>
      <c r="D21" s="1208"/>
      <c r="E21" s="1208"/>
      <c r="F21" s="1208"/>
      <c r="G21" s="366"/>
      <c r="H21" s="136"/>
      <c r="I21" s="136"/>
      <c r="J21" s="136"/>
      <c r="K21" s="136"/>
    </row>
    <row r="22" spans="1:11" ht="65.25" customHeight="1">
      <c r="A22" s="1208" t="s">
        <v>1101</v>
      </c>
      <c r="B22" s="1208"/>
      <c r="C22" s="1208"/>
      <c r="D22" s="1208"/>
      <c r="E22" s="1208"/>
      <c r="F22" s="1208"/>
      <c r="G22" s="1208"/>
      <c r="H22" s="1208"/>
      <c r="I22" s="1208"/>
      <c r="J22" s="1208"/>
      <c r="K22" s="1208"/>
    </row>
    <row r="23" spans="1:11" ht="13.5" customHeight="1">
      <c r="A23" s="1208"/>
      <c r="B23" s="1208"/>
      <c r="C23" s="1208"/>
      <c r="D23" s="1208"/>
      <c r="E23" s="1208"/>
      <c r="F23" s="1208"/>
      <c r="G23" s="366"/>
      <c r="H23" s="136"/>
      <c r="I23" s="136"/>
      <c r="J23" s="136"/>
      <c r="K23" s="136"/>
    </row>
    <row r="24" spans="1:11" ht="53.25" customHeight="1">
      <c r="A24" s="1208" t="s">
        <v>1102</v>
      </c>
      <c r="B24" s="1208"/>
      <c r="C24" s="1208"/>
      <c r="D24" s="1208"/>
      <c r="E24" s="1208"/>
      <c r="F24" s="1208"/>
      <c r="G24" s="1208"/>
      <c r="H24" s="1208"/>
      <c r="I24" s="1208"/>
      <c r="J24" s="1208"/>
      <c r="K24" s="1208"/>
    </row>
    <row r="25" spans="1:11" ht="13.5" customHeight="1">
      <c r="A25" s="1202"/>
      <c r="B25" s="1202"/>
      <c r="C25" s="1202"/>
      <c r="D25" s="1202"/>
      <c r="E25" s="1202"/>
      <c r="F25" s="1202"/>
      <c r="G25" s="367"/>
      <c r="H25" s="119"/>
      <c r="I25" s="119"/>
      <c r="J25" s="119"/>
      <c r="K25" s="119"/>
    </row>
    <row r="26" spans="1:11" ht="50.25" customHeight="1">
      <c r="A26" s="1208" t="s">
        <v>1103</v>
      </c>
      <c r="B26" s="1208"/>
      <c r="C26" s="1208"/>
      <c r="D26" s="1208"/>
      <c r="E26" s="1208"/>
      <c r="F26" s="1208"/>
      <c r="G26" s="1208"/>
      <c r="H26" s="1208"/>
      <c r="I26" s="1208"/>
      <c r="J26" s="1208"/>
      <c r="K26" s="1208"/>
    </row>
    <row r="27" spans="1:11" ht="13.5" customHeight="1">
      <c r="A27" s="1202"/>
      <c r="B27" s="1202"/>
      <c r="C27" s="1202"/>
      <c r="D27" s="1202"/>
      <c r="E27" s="1202"/>
      <c r="F27" s="1202"/>
      <c r="G27" s="367"/>
      <c r="H27" s="119"/>
      <c r="I27" s="119"/>
      <c r="J27" s="119"/>
      <c r="K27" s="119"/>
    </row>
    <row r="28" spans="1:11" ht="78" customHeight="1">
      <c r="A28" s="1208" t="s">
        <v>1104</v>
      </c>
      <c r="B28" s="1208"/>
      <c r="C28" s="1208"/>
      <c r="D28" s="1208"/>
      <c r="E28" s="1208"/>
      <c r="F28" s="1208"/>
      <c r="G28" s="1208"/>
      <c r="H28" s="1208"/>
      <c r="I28" s="1208"/>
      <c r="J28" s="1208"/>
      <c r="K28" s="1208"/>
    </row>
    <row r="29" spans="1:11" ht="13.5" customHeight="1">
      <c r="A29" s="1202"/>
      <c r="B29" s="1202"/>
      <c r="C29" s="1202"/>
      <c r="D29" s="1202"/>
      <c r="E29" s="1202"/>
      <c r="F29" s="1202"/>
      <c r="G29" s="367"/>
      <c r="H29" s="119"/>
      <c r="I29" s="119"/>
      <c r="J29" s="119"/>
      <c r="K29" s="119"/>
    </row>
    <row r="30" spans="1:11" ht="26.25" customHeight="1">
      <c r="A30" s="1208" t="s">
        <v>1105</v>
      </c>
      <c r="B30" s="1208"/>
      <c r="C30" s="1208"/>
      <c r="D30" s="1208"/>
      <c r="E30" s="1208"/>
      <c r="F30" s="1208"/>
      <c r="G30" s="1208"/>
      <c r="H30" s="1208"/>
      <c r="I30" s="1208"/>
      <c r="J30" s="1208"/>
      <c r="K30" s="1208"/>
    </row>
    <row r="31" spans="1:11" ht="13.5" customHeight="1">
      <c r="A31" s="1202"/>
      <c r="B31" s="1202"/>
      <c r="C31" s="1202"/>
      <c r="D31" s="1202"/>
      <c r="E31" s="1202"/>
      <c r="F31" s="1202"/>
      <c r="G31" s="367"/>
      <c r="H31" s="119"/>
      <c r="I31" s="119"/>
      <c r="J31" s="119"/>
      <c r="K31" s="119"/>
    </row>
    <row r="32" spans="1:11" s="46" customFormat="1" ht="152.25" customHeight="1">
      <c r="A32" s="1208" t="s">
        <v>1106</v>
      </c>
      <c r="B32" s="1208"/>
      <c r="C32" s="1208"/>
      <c r="D32" s="1208"/>
      <c r="E32" s="1208"/>
      <c r="F32" s="1208"/>
      <c r="G32" s="1208"/>
      <c r="H32" s="1208"/>
      <c r="I32" s="1208"/>
      <c r="J32" s="1208"/>
      <c r="K32" s="1208"/>
    </row>
    <row r="33" spans="1:16384" ht="13.5" customHeight="1">
      <c r="A33" s="1202"/>
      <c r="B33" s="1202"/>
      <c r="C33" s="1202"/>
      <c r="D33" s="1202"/>
      <c r="E33" s="1202"/>
      <c r="F33" s="1202"/>
      <c r="G33" s="367"/>
      <c r="H33" s="119"/>
      <c r="I33" s="119"/>
      <c r="J33" s="119"/>
      <c r="K33" s="119"/>
    </row>
    <row r="34" spans="1:16384" ht="59.25" customHeight="1">
      <c r="A34" s="1209" t="s">
        <v>2286</v>
      </c>
      <c r="B34" s="1208"/>
      <c r="C34" s="1208"/>
      <c r="D34" s="1208"/>
      <c r="E34" s="1208"/>
      <c r="F34" s="1208"/>
      <c r="G34" s="1208"/>
      <c r="H34" s="1208"/>
      <c r="I34" s="1208"/>
      <c r="J34" s="1208"/>
      <c r="K34" s="1208"/>
    </row>
    <row r="35" spans="1:16384" ht="13.5" customHeight="1">
      <c r="A35" s="1202"/>
      <c r="B35" s="1202"/>
      <c r="C35" s="1202"/>
      <c r="D35" s="1202"/>
      <c r="E35" s="1202"/>
      <c r="F35" s="1202"/>
      <c r="G35" s="367"/>
      <c r="H35" s="119"/>
      <c r="I35" s="119"/>
      <c r="J35" s="119"/>
      <c r="K35" s="119"/>
    </row>
    <row r="36" spans="1:16384" ht="52.5" customHeight="1">
      <c r="A36" s="1208" t="s">
        <v>1608</v>
      </c>
      <c r="B36" s="1208"/>
      <c r="C36" s="1208"/>
      <c r="D36" s="1208"/>
      <c r="E36" s="1208"/>
      <c r="F36" s="1208"/>
      <c r="G36" s="1208"/>
      <c r="H36" s="1208"/>
      <c r="I36" s="1208"/>
      <c r="J36" s="1208"/>
      <c r="K36" s="1208"/>
    </row>
    <row r="37" spans="1:16384" ht="13.5" customHeight="1">
      <c r="A37" s="1202"/>
      <c r="B37" s="1202"/>
      <c r="C37" s="1202"/>
      <c r="D37" s="1202"/>
      <c r="E37" s="1202"/>
      <c r="F37" s="1202"/>
      <c r="G37" s="367"/>
      <c r="H37" s="119"/>
      <c r="I37" s="119"/>
      <c r="J37" s="119"/>
      <c r="K37" s="119"/>
    </row>
    <row r="38" spans="1:16384" ht="25.5" customHeight="1">
      <c r="A38" s="1208" t="s">
        <v>1107</v>
      </c>
      <c r="B38" s="1208"/>
      <c r="C38" s="1208"/>
      <c r="D38" s="1208"/>
      <c r="E38" s="1208"/>
      <c r="F38" s="1208"/>
      <c r="G38" s="1208"/>
      <c r="H38" s="1208"/>
      <c r="I38" s="1208"/>
      <c r="J38" s="1208"/>
      <c r="K38" s="1208"/>
    </row>
    <row r="39" spans="1:16384" ht="13.5" customHeight="1">
      <c r="A39" s="1202"/>
      <c r="B39" s="1202"/>
      <c r="C39" s="1202"/>
      <c r="D39" s="1202"/>
      <c r="E39" s="1202"/>
      <c r="F39" s="1202"/>
      <c r="G39" s="367"/>
      <c r="H39" s="119"/>
      <c r="I39" s="119"/>
      <c r="J39" s="119"/>
      <c r="K39" s="119"/>
    </row>
    <row r="40" spans="1:16384" ht="82.5" customHeight="1">
      <c r="A40" s="1208" t="s">
        <v>1108</v>
      </c>
      <c r="B40" s="1208"/>
      <c r="C40" s="1208"/>
      <c r="D40" s="1208"/>
      <c r="E40" s="1208"/>
      <c r="F40" s="1208"/>
      <c r="G40" s="1208"/>
      <c r="H40" s="1208"/>
      <c r="I40" s="1208"/>
      <c r="J40" s="1208"/>
      <c r="K40" s="1208"/>
    </row>
    <row r="41" spans="1:16384" ht="13.5" customHeight="1">
      <c r="A41" s="376"/>
      <c r="B41" s="376"/>
      <c r="C41" s="376"/>
      <c r="D41" s="376"/>
      <c r="E41" s="376"/>
      <c r="F41" s="376"/>
      <c r="G41" s="376"/>
      <c r="H41" s="376"/>
      <c r="I41" s="376"/>
      <c r="J41" s="376"/>
      <c r="K41" s="376"/>
    </row>
    <row r="42" spans="1:16384" ht="27" customHeight="1">
      <c r="A42" s="1209" t="s">
        <v>2069</v>
      </c>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c r="AE42" s="1208"/>
      <c r="AF42" s="1208"/>
      <c r="AG42" s="1208"/>
      <c r="AH42" s="1208"/>
      <c r="AI42" s="1208"/>
      <c r="AJ42" s="1208"/>
      <c r="AK42" s="1208"/>
      <c r="AL42" s="1208"/>
      <c r="AM42" s="1208"/>
      <c r="AN42" s="1208"/>
      <c r="AO42" s="1208"/>
      <c r="AP42" s="1208"/>
      <c r="AQ42" s="1208"/>
      <c r="AR42" s="1208"/>
      <c r="AS42" s="1208"/>
      <c r="AT42" s="1208"/>
      <c r="AU42" s="1208"/>
      <c r="AV42" s="1208"/>
      <c r="AW42" s="1208"/>
      <c r="AX42" s="1208"/>
      <c r="AY42" s="1208"/>
      <c r="AZ42" s="1208"/>
      <c r="BA42" s="1208"/>
      <c r="BB42" s="1208"/>
      <c r="BC42" s="1208"/>
      <c r="BD42" s="1208"/>
      <c r="BE42" s="1208"/>
      <c r="BF42" s="1208"/>
      <c r="BG42" s="1208"/>
      <c r="BH42" s="1208"/>
      <c r="BI42" s="1208"/>
      <c r="BJ42" s="1208"/>
      <c r="BK42" s="1208"/>
      <c r="BL42" s="1208"/>
      <c r="BM42" s="1208"/>
      <c r="BN42" s="1208"/>
      <c r="BO42" s="1208"/>
      <c r="BP42" s="1208"/>
      <c r="BQ42" s="1208"/>
      <c r="BR42" s="1208"/>
      <c r="BS42" s="1208"/>
      <c r="BT42" s="1208"/>
      <c r="BU42" s="1208"/>
      <c r="BV42" s="1208"/>
      <c r="BW42" s="1208"/>
      <c r="BX42" s="1208"/>
      <c r="BY42" s="1208"/>
      <c r="BZ42" s="1208"/>
      <c r="CA42" s="1208"/>
      <c r="CB42" s="1208"/>
      <c r="CC42" s="1208"/>
      <c r="CD42" s="1208"/>
      <c r="CE42" s="1208"/>
      <c r="CF42" s="1208"/>
      <c r="CG42" s="1208"/>
      <c r="CH42" s="1208"/>
      <c r="CI42" s="1208"/>
      <c r="CJ42" s="1208"/>
      <c r="CK42" s="1208"/>
      <c r="CL42" s="1208"/>
      <c r="CM42" s="1208"/>
      <c r="CN42" s="1208"/>
      <c r="CO42" s="1208"/>
      <c r="CP42" s="1208"/>
      <c r="CQ42" s="1208"/>
      <c r="CR42" s="1208"/>
      <c r="CS42" s="1208"/>
      <c r="CT42" s="1208"/>
      <c r="CU42" s="1208"/>
      <c r="CV42" s="1208"/>
      <c r="CW42" s="1208"/>
      <c r="CX42" s="1208"/>
      <c r="CY42" s="1208"/>
      <c r="CZ42" s="1208"/>
      <c r="DA42" s="1208"/>
      <c r="DB42" s="1208"/>
      <c r="DC42" s="1208"/>
      <c r="DD42" s="1208"/>
      <c r="DE42" s="1208"/>
      <c r="DF42" s="1208"/>
      <c r="DG42" s="1208"/>
      <c r="DH42" s="1208"/>
      <c r="DI42" s="1208"/>
      <c r="DJ42" s="1208"/>
      <c r="DK42" s="1208"/>
      <c r="DL42" s="1208"/>
      <c r="DM42" s="1208"/>
      <c r="DN42" s="1208"/>
      <c r="DO42" s="1208"/>
      <c r="DP42" s="1208"/>
      <c r="DQ42" s="1208"/>
      <c r="DR42" s="1208"/>
      <c r="DS42" s="1208"/>
      <c r="DT42" s="1208"/>
      <c r="DU42" s="1208"/>
      <c r="DV42" s="1208"/>
      <c r="DW42" s="1208"/>
      <c r="DX42" s="1208"/>
      <c r="DY42" s="1208"/>
      <c r="DZ42" s="1208"/>
      <c r="EA42" s="1208"/>
      <c r="EB42" s="1208"/>
      <c r="EC42" s="1208"/>
      <c r="ED42" s="1208"/>
      <c r="EE42" s="1208"/>
      <c r="EF42" s="1208"/>
      <c r="EG42" s="1208"/>
      <c r="EH42" s="1208"/>
      <c r="EI42" s="1208"/>
      <c r="EJ42" s="1208"/>
      <c r="EK42" s="1208"/>
      <c r="EL42" s="1208"/>
      <c r="EM42" s="1208"/>
      <c r="EN42" s="1208"/>
      <c r="EO42" s="1208"/>
      <c r="EP42" s="1208"/>
      <c r="EQ42" s="1208"/>
      <c r="ER42" s="1208"/>
      <c r="ES42" s="1208"/>
      <c r="ET42" s="1208"/>
      <c r="EU42" s="1208"/>
      <c r="EV42" s="1208"/>
      <c r="EW42" s="1208"/>
      <c r="EX42" s="1208"/>
      <c r="EY42" s="1208"/>
      <c r="EZ42" s="1208"/>
      <c r="FA42" s="1208"/>
      <c r="FB42" s="1208"/>
      <c r="FC42" s="1208"/>
      <c r="FD42" s="1208"/>
      <c r="FE42" s="1208"/>
      <c r="FF42" s="1208"/>
      <c r="FG42" s="1208"/>
      <c r="FH42" s="1208"/>
      <c r="FI42" s="1208"/>
      <c r="FJ42" s="1208"/>
      <c r="FK42" s="1208"/>
      <c r="FL42" s="1208"/>
      <c r="FM42" s="1208"/>
      <c r="FN42" s="1208"/>
      <c r="FO42" s="1208"/>
      <c r="FP42" s="1208"/>
      <c r="FQ42" s="1208"/>
      <c r="FR42" s="1208"/>
      <c r="FS42" s="1208"/>
      <c r="FT42" s="1208"/>
      <c r="FU42" s="1208"/>
      <c r="FV42" s="1208"/>
      <c r="FW42" s="1208"/>
      <c r="FX42" s="1208"/>
      <c r="FY42" s="1208"/>
      <c r="FZ42" s="1208"/>
      <c r="GA42" s="1208"/>
      <c r="GB42" s="1208"/>
      <c r="GC42" s="1208"/>
      <c r="GD42" s="1208"/>
      <c r="GE42" s="1208"/>
      <c r="GF42" s="1208"/>
      <c r="GG42" s="1208"/>
      <c r="GH42" s="1208"/>
      <c r="GI42" s="1208"/>
      <c r="GJ42" s="1208"/>
      <c r="GK42" s="1208"/>
      <c r="GL42" s="1208"/>
      <c r="GM42" s="1208"/>
      <c r="GN42" s="1208"/>
      <c r="GO42" s="1208"/>
      <c r="GP42" s="1208"/>
      <c r="GQ42" s="1208"/>
      <c r="GR42" s="1208"/>
      <c r="GS42" s="1208"/>
      <c r="GT42" s="1208"/>
      <c r="GU42" s="1208"/>
      <c r="GV42" s="1208"/>
      <c r="GW42" s="1208"/>
      <c r="GX42" s="1208"/>
      <c r="GY42" s="1208"/>
      <c r="GZ42" s="1208"/>
      <c r="HA42" s="1208"/>
      <c r="HB42" s="1208"/>
      <c r="HC42" s="1208"/>
      <c r="HD42" s="1208"/>
      <c r="HE42" s="1208"/>
      <c r="HF42" s="1208"/>
      <c r="HG42" s="1208"/>
      <c r="HH42" s="1208"/>
      <c r="HI42" s="1208"/>
      <c r="HJ42" s="1208"/>
      <c r="HK42" s="1208"/>
      <c r="HL42" s="1208"/>
      <c r="HM42" s="1208"/>
      <c r="HN42" s="1208"/>
      <c r="HO42" s="1208"/>
      <c r="HP42" s="1208"/>
      <c r="HQ42" s="1208"/>
      <c r="HR42" s="1208"/>
      <c r="HS42" s="1208"/>
      <c r="HT42" s="1208"/>
      <c r="HU42" s="1208"/>
      <c r="HV42" s="1208"/>
      <c r="HW42" s="1208"/>
      <c r="HX42" s="1208"/>
      <c r="HY42" s="1208"/>
      <c r="HZ42" s="1208"/>
      <c r="IA42" s="1208"/>
      <c r="IB42" s="1208"/>
      <c r="IC42" s="1208"/>
      <c r="ID42" s="1208"/>
      <c r="IE42" s="1208"/>
      <c r="IF42" s="1208"/>
      <c r="IG42" s="1208"/>
      <c r="IH42" s="1208"/>
      <c r="II42" s="1208"/>
      <c r="IJ42" s="1208"/>
      <c r="IK42" s="1208"/>
      <c r="IL42" s="1208"/>
      <c r="IM42" s="1208"/>
      <c r="IN42" s="1208"/>
      <c r="IO42" s="1208"/>
      <c r="IP42" s="1208"/>
      <c r="IQ42" s="1208"/>
      <c r="IR42" s="1208"/>
      <c r="IS42" s="1208"/>
      <c r="IT42" s="1208"/>
      <c r="IU42" s="1208"/>
      <c r="IV42" s="1208"/>
      <c r="IW42" s="1208"/>
      <c r="IX42" s="1208"/>
      <c r="IY42" s="1208"/>
      <c r="IZ42" s="1208"/>
      <c r="JA42" s="1208"/>
      <c r="JB42" s="1208"/>
      <c r="JC42" s="1208"/>
      <c r="JD42" s="1208"/>
      <c r="JE42" s="1208"/>
      <c r="JF42" s="1208"/>
      <c r="JG42" s="1208"/>
      <c r="JH42" s="1208"/>
      <c r="JI42" s="1208"/>
      <c r="JJ42" s="1208"/>
      <c r="JK42" s="1208"/>
      <c r="JL42" s="1208"/>
      <c r="JM42" s="1208"/>
      <c r="JN42" s="1208"/>
      <c r="JO42" s="1208"/>
      <c r="JP42" s="1208"/>
      <c r="JQ42" s="1208"/>
      <c r="JR42" s="1208"/>
      <c r="JS42" s="1208"/>
      <c r="JT42" s="1208"/>
      <c r="JU42" s="1208"/>
      <c r="JV42" s="1208"/>
      <c r="JW42" s="1208"/>
      <c r="JX42" s="1208"/>
      <c r="JY42" s="1208"/>
      <c r="JZ42" s="1208"/>
      <c r="KA42" s="1208"/>
      <c r="KB42" s="1208"/>
      <c r="KC42" s="1208"/>
      <c r="KD42" s="1208"/>
      <c r="KE42" s="1208"/>
      <c r="KF42" s="1208"/>
      <c r="KG42" s="1208"/>
      <c r="KH42" s="1208"/>
      <c r="KI42" s="1208"/>
      <c r="KJ42" s="1208"/>
      <c r="KK42" s="1208"/>
      <c r="KL42" s="1208"/>
      <c r="KM42" s="1208"/>
      <c r="KN42" s="1208"/>
      <c r="KO42" s="1208"/>
      <c r="KP42" s="1208"/>
      <c r="KQ42" s="1208"/>
      <c r="KR42" s="1208"/>
      <c r="KS42" s="1208"/>
      <c r="KT42" s="1208"/>
      <c r="KU42" s="1208"/>
      <c r="KV42" s="1208"/>
      <c r="KW42" s="1208"/>
      <c r="KX42" s="1208"/>
      <c r="KY42" s="1208"/>
      <c r="KZ42" s="1208"/>
      <c r="LA42" s="1208"/>
      <c r="LB42" s="1208"/>
      <c r="LC42" s="1208"/>
      <c r="LD42" s="1208"/>
      <c r="LE42" s="1208"/>
      <c r="LF42" s="1208"/>
      <c r="LG42" s="1208"/>
      <c r="LH42" s="1208"/>
      <c r="LI42" s="1208"/>
      <c r="LJ42" s="1208"/>
      <c r="LK42" s="1208"/>
      <c r="LL42" s="1208"/>
      <c r="LM42" s="1208"/>
      <c r="LN42" s="1208"/>
      <c r="LO42" s="1208"/>
      <c r="LP42" s="1208"/>
      <c r="LQ42" s="1208"/>
      <c r="LR42" s="1208"/>
      <c r="LS42" s="1208"/>
      <c r="LT42" s="1208"/>
      <c r="LU42" s="1208"/>
      <c r="LV42" s="1208"/>
      <c r="LW42" s="1208"/>
      <c r="LX42" s="1208"/>
      <c r="LY42" s="1208"/>
      <c r="LZ42" s="1208"/>
      <c r="MA42" s="1208"/>
      <c r="MB42" s="1208"/>
      <c r="MC42" s="1208"/>
      <c r="MD42" s="1208"/>
      <c r="ME42" s="1208"/>
      <c r="MF42" s="1208"/>
      <c r="MG42" s="1208"/>
      <c r="MH42" s="1208"/>
      <c r="MI42" s="1208"/>
      <c r="MJ42" s="1208"/>
      <c r="MK42" s="1208"/>
      <c r="ML42" s="1208"/>
      <c r="MM42" s="1208"/>
      <c r="MN42" s="1208"/>
      <c r="MO42" s="1208"/>
      <c r="MP42" s="1208"/>
      <c r="MQ42" s="1208"/>
      <c r="MR42" s="1208"/>
      <c r="MS42" s="1208"/>
      <c r="MT42" s="1208"/>
      <c r="MU42" s="1208"/>
      <c r="MV42" s="1208"/>
      <c r="MW42" s="1208"/>
      <c r="MX42" s="1208"/>
      <c r="MY42" s="1208"/>
      <c r="MZ42" s="1208"/>
      <c r="NA42" s="1208"/>
      <c r="NB42" s="1208"/>
      <c r="NC42" s="1208"/>
      <c r="ND42" s="1208"/>
      <c r="NE42" s="1208"/>
      <c r="NF42" s="1208"/>
      <c r="NG42" s="1208"/>
      <c r="NH42" s="1208"/>
      <c r="NI42" s="1208"/>
      <c r="NJ42" s="1208"/>
      <c r="NK42" s="1208"/>
      <c r="NL42" s="1208"/>
      <c r="NM42" s="1208"/>
      <c r="NN42" s="1208"/>
      <c r="NO42" s="1208"/>
      <c r="NP42" s="1208"/>
      <c r="NQ42" s="1208"/>
      <c r="NR42" s="1208"/>
      <c r="NS42" s="1208"/>
      <c r="NT42" s="1208"/>
      <c r="NU42" s="1208"/>
      <c r="NV42" s="1208"/>
      <c r="NW42" s="1208"/>
      <c r="NX42" s="1208"/>
      <c r="NY42" s="1208"/>
      <c r="NZ42" s="1208"/>
      <c r="OA42" s="1208"/>
      <c r="OB42" s="1208"/>
      <c r="OC42" s="1208"/>
      <c r="OD42" s="1208"/>
      <c r="OE42" s="1208"/>
      <c r="OF42" s="1208"/>
      <c r="OG42" s="1208"/>
      <c r="OH42" s="1208"/>
      <c r="OI42" s="1208"/>
      <c r="OJ42" s="1208"/>
      <c r="OK42" s="1208"/>
      <c r="OL42" s="1208"/>
      <c r="OM42" s="1208"/>
      <c r="ON42" s="1208"/>
      <c r="OO42" s="1208"/>
      <c r="OP42" s="1208"/>
      <c r="OQ42" s="1208"/>
      <c r="OR42" s="1208"/>
      <c r="OS42" s="1208"/>
      <c r="OT42" s="1208"/>
      <c r="OU42" s="1208"/>
      <c r="OV42" s="1208"/>
      <c r="OW42" s="1208"/>
      <c r="OX42" s="1208"/>
      <c r="OY42" s="1208"/>
      <c r="OZ42" s="1208"/>
      <c r="PA42" s="1208"/>
      <c r="PB42" s="1208"/>
      <c r="PC42" s="1208"/>
      <c r="PD42" s="1208"/>
      <c r="PE42" s="1208"/>
      <c r="PF42" s="1208"/>
      <c r="PG42" s="1208"/>
      <c r="PH42" s="1208"/>
      <c r="PI42" s="1208"/>
      <c r="PJ42" s="1208"/>
      <c r="PK42" s="1208"/>
      <c r="PL42" s="1208"/>
      <c r="PM42" s="1208"/>
      <c r="PN42" s="1208"/>
      <c r="PO42" s="1208"/>
      <c r="PP42" s="1208"/>
      <c r="PQ42" s="1208"/>
      <c r="PR42" s="1208"/>
      <c r="PS42" s="1208"/>
      <c r="PT42" s="1208"/>
      <c r="PU42" s="1208"/>
      <c r="PV42" s="1208"/>
      <c r="PW42" s="1208"/>
      <c r="PX42" s="1208"/>
      <c r="PY42" s="1208"/>
      <c r="PZ42" s="1208"/>
      <c r="QA42" s="1208"/>
      <c r="QB42" s="1208"/>
      <c r="QC42" s="1208"/>
      <c r="QD42" s="1208"/>
      <c r="QE42" s="1208"/>
      <c r="QF42" s="1208"/>
      <c r="QG42" s="1208"/>
      <c r="QH42" s="1208"/>
      <c r="QI42" s="1208"/>
      <c r="QJ42" s="1208"/>
      <c r="QK42" s="1208"/>
      <c r="QL42" s="1208"/>
      <c r="QM42" s="1208"/>
      <c r="QN42" s="1208"/>
      <c r="QO42" s="1208"/>
      <c r="QP42" s="1208"/>
      <c r="QQ42" s="1208"/>
      <c r="QR42" s="1208"/>
      <c r="QS42" s="1208"/>
      <c r="QT42" s="1208"/>
      <c r="QU42" s="1208"/>
      <c r="QV42" s="1208"/>
      <c r="QW42" s="1208"/>
      <c r="QX42" s="1208"/>
      <c r="QY42" s="1208"/>
      <c r="QZ42" s="1208"/>
      <c r="RA42" s="1208"/>
      <c r="RB42" s="1208"/>
      <c r="RC42" s="1208"/>
      <c r="RD42" s="1208"/>
      <c r="RE42" s="1208"/>
      <c r="RF42" s="1208"/>
      <c r="RG42" s="1208"/>
      <c r="RH42" s="1208"/>
      <c r="RI42" s="1208"/>
      <c r="RJ42" s="1208"/>
      <c r="RK42" s="1208"/>
      <c r="RL42" s="1208"/>
      <c r="RM42" s="1208"/>
      <c r="RN42" s="1208"/>
      <c r="RO42" s="1208"/>
      <c r="RP42" s="1208"/>
      <c r="RQ42" s="1208"/>
      <c r="RR42" s="1208"/>
      <c r="RS42" s="1208"/>
      <c r="RT42" s="1208"/>
      <c r="RU42" s="1208"/>
      <c r="RV42" s="1208"/>
      <c r="RW42" s="1208"/>
      <c r="RX42" s="1208"/>
      <c r="RY42" s="1208"/>
      <c r="RZ42" s="1208"/>
      <c r="SA42" s="1208"/>
      <c r="SB42" s="1208"/>
      <c r="SC42" s="1208"/>
      <c r="SD42" s="1208"/>
      <c r="SE42" s="1208"/>
      <c r="SF42" s="1208"/>
      <c r="SG42" s="1208"/>
      <c r="SH42" s="1208"/>
      <c r="SI42" s="1208"/>
      <c r="SJ42" s="1208"/>
      <c r="SK42" s="1208"/>
      <c r="SL42" s="1208"/>
      <c r="SM42" s="1208"/>
      <c r="SN42" s="1208"/>
      <c r="SO42" s="1208"/>
      <c r="SP42" s="1208"/>
      <c r="SQ42" s="1208"/>
      <c r="SR42" s="1208"/>
      <c r="SS42" s="1208"/>
      <c r="ST42" s="1208"/>
      <c r="SU42" s="1208"/>
      <c r="SV42" s="1208"/>
      <c r="SW42" s="1208"/>
      <c r="SX42" s="1208"/>
      <c r="SY42" s="1208"/>
      <c r="SZ42" s="1208"/>
      <c r="TA42" s="1208"/>
      <c r="TB42" s="1208"/>
      <c r="TC42" s="1208"/>
      <c r="TD42" s="1208"/>
      <c r="TE42" s="1208"/>
      <c r="TF42" s="1208"/>
      <c r="TG42" s="1208"/>
      <c r="TH42" s="1208"/>
      <c r="TI42" s="1208"/>
      <c r="TJ42" s="1208"/>
      <c r="TK42" s="1208"/>
      <c r="TL42" s="1208"/>
      <c r="TM42" s="1208"/>
      <c r="TN42" s="1208"/>
      <c r="TO42" s="1208"/>
      <c r="TP42" s="1208"/>
      <c r="TQ42" s="1208"/>
      <c r="TR42" s="1208"/>
      <c r="TS42" s="1208"/>
      <c r="TT42" s="1208"/>
      <c r="TU42" s="1208"/>
      <c r="TV42" s="1208"/>
      <c r="TW42" s="1208"/>
      <c r="TX42" s="1208"/>
      <c r="TY42" s="1208"/>
      <c r="TZ42" s="1208"/>
      <c r="UA42" s="1208"/>
      <c r="UB42" s="1208"/>
      <c r="UC42" s="1208"/>
      <c r="UD42" s="1208"/>
      <c r="UE42" s="1208"/>
      <c r="UF42" s="1208"/>
      <c r="UG42" s="1208"/>
      <c r="UH42" s="1208"/>
      <c r="UI42" s="1208"/>
      <c r="UJ42" s="1208"/>
      <c r="UK42" s="1208"/>
      <c r="UL42" s="1208"/>
      <c r="UM42" s="1208"/>
      <c r="UN42" s="1208"/>
      <c r="UO42" s="1208"/>
      <c r="UP42" s="1208"/>
      <c r="UQ42" s="1208"/>
      <c r="UR42" s="1208"/>
      <c r="US42" s="1208"/>
      <c r="UT42" s="1208"/>
      <c r="UU42" s="1208"/>
      <c r="UV42" s="1208"/>
      <c r="UW42" s="1208"/>
      <c r="UX42" s="1208"/>
      <c r="UY42" s="1208"/>
      <c r="UZ42" s="1208"/>
      <c r="VA42" s="1208"/>
      <c r="VB42" s="1208"/>
      <c r="VC42" s="1208"/>
      <c r="VD42" s="1208"/>
      <c r="VE42" s="1208"/>
      <c r="VF42" s="1208"/>
      <c r="VG42" s="1208"/>
      <c r="VH42" s="1208"/>
      <c r="VI42" s="1208"/>
      <c r="VJ42" s="1208"/>
      <c r="VK42" s="1208"/>
      <c r="VL42" s="1208"/>
      <c r="VM42" s="1208"/>
      <c r="VN42" s="1208"/>
      <c r="VO42" s="1208"/>
      <c r="VP42" s="1208"/>
      <c r="VQ42" s="1208"/>
      <c r="VR42" s="1208"/>
      <c r="VS42" s="1208"/>
      <c r="VT42" s="1208"/>
      <c r="VU42" s="1208"/>
      <c r="VV42" s="1208"/>
      <c r="VW42" s="1208"/>
      <c r="VX42" s="1208"/>
      <c r="VY42" s="1208"/>
      <c r="VZ42" s="1208"/>
      <c r="WA42" s="1208"/>
      <c r="WB42" s="1208"/>
      <c r="WC42" s="1208"/>
      <c r="WD42" s="1208"/>
      <c r="WE42" s="1208"/>
      <c r="WF42" s="1208"/>
      <c r="WG42" s="1208"/>
      <c r="WH42" s="1208"/>
      <c r="WI42" s="1208"/>
      <c r="WJ42" s="1208"/>
      <c r="WK42" s="1208"/>
      <c r="WL42" s="1208"/>
      <c r="WM42" s="1208"/>
      <c r="WN42" s="1208"/>
      <c r="WO42" s="1208"/>
      <c r="WP42" s="1208"/>
      <c r="WQ42" s="1208"/>
      <c r="WR42" s="1208"/>
      <c r="WS42" s="1208"/>
      <c r="WT42" s="1208"/>
      <c r="WU42" s="1208"/>
      <c r="WV42" s="1208"/>
      <c r="WW42" s="1208"/>
      <c r="WX42" s="1208"/>
      <c r="WY42" s="1208"/>
      <c r="WZ42" s="1208"/>
      <c r="XA42" s="1208"/>
      <c r="XB42" s="1208"/>
      <c r="XC42" s="1208"/>
      <c r="XD42" s="1208"/>
      <c r="XE42" s="1208"/>
      <c r="XF42" s="1208"/>
      <c r="XG42" s="1208"/>
      <c r="XH42" s="1208"/>
      <c r="XI42" s="1208"/>
      <c r="XJ42" s="1208"/>
      <c r="XK42" s="1208"/>
      <c r="XL42" s="1208"/>
      <c r="XM42" s="1208"/>
      <c r="XN42" s="1208"/>
      <c r="XO42" s="1208"/>
      <c r="XP42" s="1208"/>
      <c r="XQ42" s="1208"/>
      <c r="XR42" s="1208"/>
      <c r="XS42" s="1208"/>
      <c r="XT42" s="1208"/>
      <c r="XU42" s="1208"/>
      <c r="XV42" s="1208"/>
      <c r="XW42" s="1208"/>
      <c r="XX42" s="1208"/>
      <c r="XY42" s="1208"/>
      <c r="XZ42" s="1208"/>
      <c r="YA42" s="1208"/>
      <c r="YB42" s="1208"/>
      <c r="YC42" s="1208"/>
      <c r="YD42" s="1208"/>
      <c r="YE42" s="1208"/>
      <c r="YF42" s="1208"/>
      <c r="YG42" s="1208"/>
      <c r="YH42" s="1208"/>
      <c r="YI42" s="1208"/>
      <c r="YJ42" s="1208"/>
      <c r="YK42" s="1208"/>
      <c r="YL42" s="1208"/>
      <c r="YM42" s="1208"/>
      <c r="YN42" s="1208"/>
      <c r="YO42" s="1208"/>
      <c r="YP42" s="1208"/>
      <c r="YQ42" s="1208"/>
      <c r="YR42" s="1208"/>
      <c r="YS42" s="1208"/>
      <c r="YT42" s="1208"/>
      <c r="YU42" s="1208"/>
      <c r="YV42" s="1208"/>
      <c r="YW42" s="1208"/>
      <c r="YX42" s="1208"/>
      <c r="YY42" s="1208"/>
      <c r="YZ42" s="1208"/>
      <c r="ZA42" s="1208"/>
      <c r="ZB42" s="1208"/>
      <c r="ZC42" s="1208"/>
      <c r="ZD42" s="1208"/>
      <c r="ZE42" s="1208"/>
      <c r="ZF42" s="1208"/>
      <c r="ZG42" s="1208"/>
      <c r="ZH42" s="1208"/>
      <c r="ZI42" s="1208"/>
      <c r="ZJ42" s="1208"/>
      <c r="ZK42" s="1208"/>
      <c r="ZL42" s="1208"/>
      <c r="ZM42" s="1208"/>
      <c r="ZN42" s="1208"/>
      <c r="ZO42" s="1208"/>
      <c r="ZP42" s="1208"/>
      <c r="ZQ42" s="1208"/>
      <c r="ZR42" s="1208"/>
      <c r="ZS42" s="1208"/>
      <c r="ZT42" s="1208"/>
      <c r="ZU42" s="1208"/>
      <c r="ZV42" s="1208"/>
      <c r="ZW42" s="1208"/>
      <c r="ZX42" s="1208"/>
      <c r="ZY42" s="1208"/>
      <c r="ZZ42" s="1208"/>
      <c r="AAA42" s="1208"/>
      <c r="AAB42" s="1208"/>
      <c r="AAC42" s="1208"/>
      <c r="AAD42" s="1208"/>
      <c r="AAE42" s="1208"/>
      <c r="AAF42" s="1208"/>
      <c r="AAG42" s="1208"/>
      <c r="AAH42" s="1208"/>
      <c r="AAI42" s="1208"/>
      <c r="AAJ42" s="1208"/>
      <c r="AAK42" s="1208"/>
      <c r="AAL42" s="1208"/>
      <c r="AAM42" s="1208"/>
      <c r="AAN42" s="1208"/>
      <c r="AAO42" s="1208"/>
      <c r="AAP42" s="1208"/>
      <c r="AAQ42" s="1208"/>
      <c r="AAR42" s="1208"/>
      <c r="AAS42" s="1208"/>
      <c r="AAT42" s="1208"/>
      <c r="AAU42" s="1208"/>
      <c r="AAV42" s="1208"/>
      <c r="AAW42" s="1208"/>
      <c r="AAX42" s="1208"/>
      <c r="AAY42" s="1208"/>
      <c r="AAZ42" s="1208"/>
      <c r="ABA42" s="1208"/>
      <c r="ABB42" s="1208"/>
      <c r="ABC42" s="1208"/>
      <c r="ABD42" s="1208"/>
      <c r="ABE42" s="1208"/>
      <c r="ABF42" s="1208"/>
      <c r="ABG42" s="1208"/>
      <c r="ABH42" s="1208"/>
      <c r="ABI42" s="1208"/>
      <c r="ABJ42" s="1208"/>
      <c r="ABK42" s="1208"/>
      <c r="ABL42" s="1208"/>
      <c r="ABM42" s="1208"/>
      <c r="ABN42" s="1208"/>
      <c r="ABO42" s="1208"/>
      <c r="ABP42" s="1208"/>
      <c r="ABQ42" s="1208"/>
      <c r="ABR42" s="1208"/>
      <c r="ABS42" s="1208"/>
      <c r="ABT42" s="1208"/>
      <c r="ABU42" s="1208"/>
      <c r="ABV42" s="1208"/>
      <c r="ABW42" s="1208"/>
      <c r="ABX42" s="1208"/>
      <c r="ABY42" s="1208"/>
      <c r="ABZ42" s="1208"/>
      <c r="ACA42" s="1208"/>
      <c r="ACB42" s="1208"/>
      <c r="ACC42" s="1208"/>
      <c r="ACD42" s="1208"/>
      <c r="ACE42" s="1208"/>
      <c r="ACF42" s="1208"/>
      <c r="ACG42" s="1208"/>
      <c r="ACH42" s="1208"/>
      <c r="ACI42" s="1208"/>
      <c r="ACJ42" s="1208"/>
      <c r="ACK42" s="1208"/>
      <c r="ACL42" s="1208"/>
      <c r="ACM42" s="1208"/>
      <c r="ACN42" s="1208"/>
      <c r="ACO42" s="1208"/>
      <c r="ACP42" s="1208"/>
      <c r="ACQ42" s="1208"/>
      <c r="ACR42" s="1208"/>
      <c r="ACS42" s="1208"/>
      <c r="ACT42" s="1208"/>
      <c r="ACU42" s="1208"/>
      <c r="ACV42" s="1208"/>
      <c r="ACW42" s="1208"/>
      <c r="ACX42" s="1208"/>
      <c r="ACY42" s="1208"/>
      <c r="ACZ42" s="1208"/>
      <c r="ADA42" s="1208"/>
      <c r="ADB42" s="1208"/>
      <c r="ADC42" s="1208"/>
      <c r="ADD42" s="1208"/>
      <c r="ADE42" s="1208"/>
      <c r="ADF42" s="1208"/>
      <c r="ADG42" s="1208"/>
      <c r="ADH42" s="1208"/>
      <c r="ADI42" s="1208"/>
      <c r="ADJ42" s="1208"/>
      <c r="ADK42" s="1208"/>
      <c r="ADL42" s="1208"/>
      <c r="ADM42" s="1208"/>
      <c r="ADN42" s="1208"/>
      <c r="ADO42" s="1208"/>
      <c r="ADP42" s="1208"/>
      <c r="ADQ42" s="1208"/>
      <c r="ADR42" s="1208"/>
      <c r="ADS42" s="1208"/>
      <c r="ADT42" s="1208"/>
      <c r="ADU42" s="1208"/>
      <c r="ADV42" s="1208"/>
      <c r="ADW42" s="1208"/>
      <c r="ADX42" s="1208"/>
      <c r="ADY42" s="1208"/>
      <c r="ADZ42" s="1208"/>
      <c r="AEA42" s="1208"/>
      <c r="AEB42" s="1208"/>
      <c r="AEC42" s="1208"/>
      <c r="AED42" s="1208"/>
      <c r="AEE42" s="1208"/>
      <c r="AEF42" s="1208"/>
      <c r="AEG42" s="1208"/>
      <c r="AEH42" s="1208"/>
      <c r="AEI42" s="1208"/>
      <c r="AEJ42" s="1208"/>
      <c r="AEK42" s="1208"/>
      <c r="AEL42" s="1208"/>
      <c r="AEM42" s="1208"/>
      <c r="AEN42" s="1208"/>
      <c r="AEO42" s="1208"/>
      <c r="AEP42" s="1208"/>
      <c r="AEQ42" s="1208"/>
      <c r="AER42" s="1208"/>
      <c r="AES42" s="1208"/>
      <c r="AET42" s="1208"/>
      <c r="AEU42" s="1208"/>
      <c r="AEV42" s="1208"/>
      <c r="AEW42" s="1208"/>
      <c r="AEX42" s="1208"/>
      <c r="AEY42" s="1208"/>
      <c r="AEZ42" s="1208"/>
      <c r="AFA42" s="1208"/>
      <c r="AFB42" s="1208"/>
      <c r="AFC42" s="1208"/>
      <c r="AFD42" s="1208"/>
      <c r="AFE42" s="1208"/>
      <c r="AFF42" s="1208"/>
      <c r="AFG42" s="1208"/>
      <c r="AFH42" s="1208"/>
      <c r="AFI42" s="1208"/>
      <c r="AFJ42" s="1208"/>
      <c r="AFK42" s="1208"/>
      <c r="AFL42" s="1208"/>
      <c r="AFM42" s="1208"/>
      <c r="AFN42" s="1208"/>
      <c r="AFO42" s="1208"/>
      <c r="AFP42" s="1208"/>
      <c r="AFQ42" s="1208"/>
      <c r="AFR42" s="1208"/>
      <c r="AFS42" s="1208"/>
      <c r="AFT42" s="1208"/>
      <c r="AFU42" s="1208"/>
      <c r="AFV42" s="1208"/>
      <c r="AFW42" s="1208"/>
      <c r="AFX42" s="1208"/>
      <c r="AFY42" s="1208"/>
      <c r="AFZ42" s="1208"/>
      <c r="AGA42" s="1208"/>
      <c r="AGB42" s="1208"/>
      <c r="AGC42" s="1208"/>
      <c r="AGD42" s="1208"/>
      <c r="AGE42" s="1208"/>
      <c r="AGF42" s="1208"/>
      <c r="AGG42" s="1208"/>
      <c r="AGH42" s="1208"/>
      <c r="AGI42" s="1208"/>
      <c r="AGJ42" s="1208"/>
      <c r="AGK42" s="1208"/>
      <c r="AGL42" s="1208"/>
      <c r="AGM42" s="1208"/>
      <c r="AGN42" s="1208"/>
      <c r="AGO42" s="1208"/>
      <c r="AGP42" s="1208"/>
      <c r="AGQ42" s="1208"/>
      <c r="AGR42" s="1208"/>
      <c r="AGS42" s="1208"/>
      <c r="AGT42" s="1208"/>
      <c r="AGU42" s="1208"/>
      <c r="AGV42" s="1208"/>
      <c r="AGW42" s="1208"/>
      <c r="AGX42" s="1208"/>
      <c r="AGY42" s="1208"/>
      <c r="AGZ42" s="1208"/>
      <c r="AHA42" s="1208"/>
      <c r="AHB42" s="1208"/>
      <c r="AHC42" s="1208"/>
      <c r="AHD42" s="1208"/>
      <c r="AHE42" s="1208"/>
      <c r="AHF42" s="1208"/>
      <c r="AHG42" s="1208"/>
      <c r="AHH42" s="1208"/>
      <c r="AHI42" s="1208"/>
      <c r="AHJ42" s="1208"/>
      <c r="AHK42" s="1208"/>
      <c r="AHL42" s="1208"/>
      <c r="AHM42" s="1208"/>
      <c r="AHN42" s="1208"/>
      <c r="AHO42" s="1208"/>
      <c r="AHP42" s="1208"/>
      <c r="AHQ42" s="1208"/>
      <c r="AHR42" s="1208"/>
      <c r="AHS42" s="1208"/>
      <c r="AHT42" s="1208"/>
      <c r="AHU42" s="1208"/>
      <c r="AHV42" s="1208"/>
      <c r="AHW42" s="1208"/>
      <c r="AHX42" s="1208"/>
      <c r="AHY42" s="1208"/>
      <c r="AHZ42" s="1208"/>
      <c r="AIA42" s="1208"/>
      <c r="AIB42" s="1208"/>
      <c r="AIC42" s="1208"/>
      <c r="AID42" s="1208"/>
      <c r="AIE42" s="1208"/>
      <c r="AIF42" s="1208"/>
      <c r="AIG42" s="1208"/>
      <c r="AIH42" s="1208"/>
      <c r="AII42" s="1208"/>
      <c r="AIJ42" s="1208"/>
      <c r="AIK42" s="1208"/>
      <c r="AIL42" s="1208"/>
      <c r="AIM42" s="1208"/>
      <c r="AIN42" s="1208"/>
      <c r="AIO42" s="1208"/>
      <c r="AIP42" s="1208"/>
      <c r="AIQ42" s="1208"/>
      <c r="AIR42" s="1208"/>
      <c r="AIS42" s="1208"/>
      <c r="AIT42" s="1208"/>
      <c r="AIU42" s="1208"/>
      <c r="AIV42" s="1208"/>
      <c r="AIW42" s="1208"/>
      <c r="AIX42" s="1208"/>
      <c r="AIY42" s="1208"/>
      <c r="AIZ42" s="1208"/>
      <c r="AJA42" s="1208"/>
      <c r="AJB42" s="1208"/>
      <c r="AJC42" s="1208"/>
      <c r="AJD42" s="1208"/>
      <c r="AJE42" s="1208"/>
      <c r="AJF42" s="1208"/>
      <c r="AJG42" s="1208"/>
      <c r="AJH42" s="1208"/>
      <c r="AJI42" s="1208"/>
      <c r="AJJ42" s="1208"/>
      <c r="AJK42" s="1208"/>
      <c r="AJL42" s="1208"/>
      <c r="AJM42" s="1208"/>
      <c r="AJN42" s="1208"/>
      <c r="AJO42" s="1208"/>
      <c r="AJP42" s="1208"/>
      <c r="AJQ42" s="1208"/>
      <c r="AJR42" s="1208"/>
      <c r="AJS42" s="1208"/>
      <c r="AJT42" s="1208"/>
      <c r="AJU42" s="1208"/>
      <c r="AJV42" s="1208"/>
      <c r="AJW42" s="1208"/>
      <c r="AJX42" s="1208"/>
      <c r="AJY42" s="1208"/>
      <c r="AJZ42" s="1208"/>
      <c r="AKA42" s="1208"/>
      <c r="AKB42" s="1208"/>
      <c r="AKC42" s="1208"/>
      <c r="AKD42" s="1208"/>
      <c r="AKE42" s="1208"/>
      <c r="AKF42" s="1208"/>
      <c r="AKG42" s="1208"/>
      <c r="AKH42" s="1208"/>
      <c r="AKI42" s="1208"/>
      <c r="AKJ42" s="1208"/>
      <c r="AKK42" s="1208"/>
      <c r="AKL42" s="1208"/>
      <c r="AKM42" s="1208"/>
      <c r="AKN42" s="1208"/>
      <c r="AKO42" s="1208"/>
      <c r="AKP42" s="1208"/>
      <c r="AKQ42" s="1208"/>
      <c r="AKR42" s="1208"/>
      <c r="AKS42" s="1208"/>
      <c r="AKT42" s="1208"/>
      <c r="AKU42" s="1208"/>
      <c r="AKV42" s="1208"/>
      <c r="AKW42" s="1208"/>
      <c r="AKX42" s="1208"/>
      <c r="AKY42" s="1208"/>
      <c r="AKZ42" s="1208"/>
      <c r="ALA42" s="1208"/>
      <c r="ALB42" s="1208"/>
      <c r="ALC42" s="1208"/>
      <c r="ALD42" s="1208"/>
      <c r="ALE42" s="1208"/>
      <c r="ALF42" s="1208"/>
      <c r="ALG42" s="1208"/>
      <c r="ALH42" s="1208"/>
      <c r="ALI42" s="1208"/>
      <c r="ALJ42" s="1208"/>
      <c r="ALK42" s="1208"/>
      <c r="ALL42" s="1208"/>
      <c r="ALM42" s="1208"/>
      <c r="ALN42" s="1208"/>
      <c r="ALO42" s="1208"/>
      <c r="ALP42" s="1208"/>
      <c r="ALQ42" s="1208"/>
      <c r="ALR42" s="1208"/>
      <c r="ALS42" s="1208"/>
      <c r="ALT42" s="1208"/>
      <c r="ALU42" s="1208"/>
      <c r="ALV42" s="1208"/>
      <c r="ALW42" s="1208"/>
      <c r="ALX42" s="1208"/>
      <c r="ALY42" s="1208"/>
      <c r="ALZ42" s="1208"/>
      <c r="AMA42" s="1208"/>
      <c r="AMB42" s="1208"/>
      <c r="AMC42" s="1208"/>
      <c r="AMD42" s="1208"/>
      <c r="AME42" s="1208"/>
      <c r="AMF42" s="1208"/>
      <c r="AMG42" s="1208"/>
      <c r="AMH42" s="1208"/>
      <c r="AMI42" s="1208"/>
      <c r="AMJ42" s="1208"/>
      <c r="AMK42" s="1208"/>
      <c r="AML42" s="1208"/>
      <c r="AMM42" s="1208"/>
      <c r="AMN42" s="1208"/>
      <c r="AMO42" s="1208"/>
      <c r="AMP42" s="1208"/>
      <c r="AMQ42" s="1208"/>
      <c r="AMR42" s="1208"/>
      <c r="AMS42" s="1208"/>
      <c r="AMT42" s="1208"/>
      <c r="AMU42" s="1208"/>
      <c r="AMV42" s="1208"/>
      <c r="AMW42" s="1208"/>
      <c r="AMX42" s="1208"/>
      <c r="AMY42" s="1208"/>
      <c r="AMZ42" s="1208"/>
      <c r="ANA42" s="1208"/>
      <c r="ANB42" s="1208"/>
      <c r="ANC42" s="1208"/>
      <c r="AND42" s="1208"/>
      <c r="ANE42" s="1208"/>
      <c r="ANF42" s="1208"/>
      <c r="ANG42" s="1208"/>
      <c r="ANH42" s="1208"/>
      <c r="ANI42" s="1208"/>
      <c r="ANJ42" s="1208"/>
      <c r="ANK42" s="1208"/>
      <c r="ANL42" s="1208"/>
      <c r="ANM42" s="1208"/>
      <c r="ANN42" s="1208"/>
      <c r="ANO42" s="1208"/>
      <c r="ANP42" s="1208"/>
      <c r="ANQ42" s="1208"/>
      <c r="ANR42" s="1208"/>
      <c r="ANS42" s="1208"/>
      <c r="ANT42" s="1208"/>
      <c r="ANU42" s="1208"/>
      <c r="ANV42" s="1208"/>
      <c r="ANW42" s="1208"/>
      <c r="ANX42" s="1208"/>
      <c r="ANY42" s="1208"/>
      <c r="ANZ42" s="1208"/>
      <c r="AOA42" s="1208"/>
      <c r="AOB42" s="1208"/>
      <c r="AOC42" s="1208"/>
      <c r="AOD42" s="1208"/>
      <c r="AOE42" s="1208"/>
      <c r="AOF42" s="1208"/>
      <c r="AOG42" s="1208"/>
      <c r="AOH42" s="1208"/>
      <c r="AOI42" s="1208"/>
      <c r="AOJ42" s="1208"/>
      <c r="AOK42" s="1208"/>
      <c r="AOL42" s="1208"/>
      <c r="AOM42" s="1208"/>
      <c r="AON42" s="1208"/>
      <c r="AOO42" s="1208"/>
      <c r="AOP42" s="1208"/>
      <c r="AOQ42" s="1208"/>
      <c r="AOR42" s="1208"/>
      <c r="AOS42" s="1208"/>
      <c r="AOT42" s="1208"/>
      <c r="AOU42" s="1208"/>
      <c r="AOV42" s="1208"/>
      <c r="AOW42" s="1208"/>
      <c r="AOX42" s="1208"/>
      <c r="AOY42" s="1208"/>
      <c r="AOZ42" s="1208"/>
      <c r="APA42" s="1208"/>
      <c r="APB42" s="1208"/>
      <c r="APC42" s="1208"/>
      <c r="APD42" s="1208"/>
      <c r="APE42" s="1208"/>
      <c r="APF42" s="1208"/>
      <c r="APG42" s="1208"/>
      <c r="APH42" s="1208"/>
      <c r="API42" s="1208"/>
      <c r="APJ42" s="1208"/>
      <c r="APK42" s="1208"/>
      <c r="APL42" s="1208"/>
      <c r="APM42" s="1208"/>
      <c r="APN42" s="1208"/>
      <c r="APO42" s="1208"/>
      <c r="APP42" s="1208"/>
      <c r="APQ42" s="1208"/>
      <c r="APR42" s="1208"/>
      <c r="APS42" s="1208"/>
      <c r="APT42" s="1208"/>
      <c r="APU42" s="1208"/>
      <c r="APV42" s="1208"/>
      <c r="APW42" s="1208"/>
      <c r="APX42" s="1208"/>
      <c r="APY42" s="1208"/>
      <c r="APZ42" s="1208"/>
      <c r="AQA42" s="1208"/>
      <c r="AQB42" s="1208"/>
      <c r="AQC42" s="1208"/>
      <c r="AQD42" s="1208"/>
      <c r="AQE42" s="1208"/>
      <c r="AQF42" s="1208"/>
      <c r="AQG42" s="1208"/>
      <c r="AQH42" s="1208"/>
      <c r="AQI42" s="1208"/>
      <c r="AQJ42" s="1208"/>
      <c r="AQK42" s="1208"/>
      <c r="AQL42" s="1208"/>
      <c r="AQM42" s="1208"/>
      <c r="AQN42" s="1208"/>
      <c r="AQO42" s="1208"/>
      <c r="AQP42" s="1208"/>
      <c r="AQQ42" s="1208"/>
      <c r="AQR42" s="1208"/>
      <c r="AQS42" s="1208"/>
      <c r="AQT42" s="1208"/>
      <c r="AQU42" s="1208"/>
      <c r="AQV42" s="1208"/>
      <c r="AQW42" s="1208"/>
      <c r="AQX42" s="1208"/>
      <c r="AQY42" s="1208"/>
      <c r="AQZ42" s="1208"/>
      <c r="ARA42" s="1208"/>
      <c r="ARB42" s="1208"/>
      <c r="ARC42" s="1208"/>
      <c r="ARD42" s="1208"/>
      <c r="ARE42" s="1208"/>
      <c r="ARF42" s="1208"/>
      <c r="ARG42" s="1208"/>
      <c r="ARH42" s="1208"/>
      <c r="ARI42" s="1208"/>
      <c r="ARJ42" s="1208"/>
      <c r="ARK42" s="1208"/>
      <c r="ARL42" s="1208"/>
      <c r="ARM42" s="1208"/>
      <c r="ARN42" s="1208"/>
      <c r="ARO42" s="1208"/>
      <c r="ARP42" s="1208"/>
      <c r="ARQ42" s="1208"/>
      <c r="ARR42" s="1208"/>
      <c r="ARS42" s="1208"/>
      <c r="ART42" s="1208"/>
      <c r="ARU42" s="1208"/>
      <c r="ARV42" s="1208"/>
      <c r="ARW42" s="1208"/>
      <c r="ARX42" s="1208"/>
      <c r="ARY42" s="1208"/>
      <c r="ARZ42" s="1208"/>
      <c r="ASA42" s="1208"/>
      <c r="ASB42" s="1208"/>
      <c r="ASC42" s="1208"/>
      <c r="ASD42" s="1208"/>
      <c r="ASE42" s="1208"/>
      <c r="ASF42" s="1208"/>
      <c r="ASG42" s="1208"/>
      <c r="ASH42" s="1208"/>
      <c r="ASI42" s="1208"/>
      <c r="ASJ42" s="1208"/>
      <c r="ASK42" s="1208"/>
      <c r="ASL42" s="1208"/>
      <c r="ASM42" s="1208"/>
      <c r="ASN42" s="1208"/>
      <c r="ASO42" s="1208"/>
      <c r="ASP42" s="1208"/>
      <c r="ASQ42" s="1208"/>
      <c r="ASR42" s="1208"/>
      <c r="ASS42" s="1208"/>
      <c r="AST42" s="1208"/>
      <c r="ASU42" s="1208"/>
      <c r="ASV42" s="1208"/>
      <c r="ASW42" s="1208"/>
      <c r="ASX42" s="1208"/>
      <c r="ASY42" s="1208"/>
      <c r="ASZ42" s="1208"/>
      <c r="ATA42" s="1208"/>
      <c r="ATB42" s="1208"/>
      <c r="ATC42" s="1208"/>
      <c r="ATD42" s="1208"/>
      <c r="ATE42" s="1208"/>
      <c r="ATF42" s="1208"/>
      <c r="ATG42" s="1208"/>
      <c r="ATH42" s="1208"/>
      <c r="ATI42" s="1208"/>
      <c r="ATJ42" s="1208"/>
      <c r="ATK42" s="1208"/>
      <c r="ATL42" s="1208"/>
      <c r="ATM42" s="1208"/>
      <c r="ATN42" s="1208"/>
      <c r="ATO42" s="1208"/>
      <c r="ATP42" s="1208"/>
      <c r="ATQ42" s="1208"/>
      <c r="ATR42" s="1208"/>
      <c r="ATS42" s="1208"/>
      <c r="ATT42" s="1208"/>
      <c r="ATU42" s="1208"/>
      <c r="ATV42" s="1208"/>
      <c r="ATW42" s="1208"/>
      <c r="ATX42" s="1208"/>
      <c r="ATY42" s="1208"/>
      <c r="ATZ42" s="1208"/>
      <c r="AUA42" s="1208"/>
      <c r="AUB42" s="1208"/>
      <c r="AUC42" s="1208"/>
      <c r="AUD42" s="1208"/>
      <c r="AUE42" s="1208"/>
      <c r="AUF42" s="1208"/>
      <c r="AUG42" s="1208"/>
      <c r="AUH42" s="1208"/>
      <c r="AUI42" s="1208"/>
      <c r="AUJ42" s="1208"/>
      <c r="AUK42" s="1208"/>
      <c r="AUL42" s="1208"/>
      <c r="AUM42" s="1208"/>
      <c r="AUN42" s="1208"/>
      <c r="AUO42" s="1208"/>
      <c r="AUP42" s="1208"/>
      <c r="AUQ42" s="1208"/>
      <c r="AUR42" s="1208"/>
      <c r="AUS42" s="1208"/>
      <c r="AUT42" s="1208"/>
      <c r="AUU42" s="1208"/>
      <c r="AUV42" s="1208"/>
      <c r="AUW42" s="1208"/>
      <c r="AUX42" s="1208"/>
      <c r="AUY42" s="1208"/>
      <c r="AUZ42" s="1208"/>
      <c r="AVA42" s="1208"/>
      <c r="AVB42" s="1208"/>
      <c r="AVC42" s="1208"/>
      <c r="AVD42" s="1208"/>
      <c r="AVE42" s="1208"/>
      <c r="AVF42" s="1208"/>
      <c r="AVG42" s="1208"/>
      <c r="AVH42" s="1208"/>
      <c r="AVI42" s="1208"/>
      <c r="AVJ42" s="1208"/>
      <c r="AVK42" s="1208"/>
      <c r="AVL42" s="1208"/>
      <c r="AVM42" s="1208"/>
      <c r="AVN42" s="1208"/>
      <c r="AVO42" s="1208"/>
      <c r="AVP42" s="1208"/>
      <c r="AVQ42" s="1208"/>
      <c r="AVR42" s="1208"/>
      <c r="AVS42" s="1208"/>
      <c r="AVT42" s="1208"/>
      <c r="AVU42" s="1208"/>
      <c r="AVV42" s="1208"/>
      <c r="AVW42" s="1208"/>
      <c r="AVX42" s="1208"/>
      <c r="AVY42" s="1208"/>
      <c r="AVZ42" s="1208"/>
      <c r="AWA42" s="1208"/>
      <c r="AWB42" s="1208"/>
      <c r="AWC42" s="1208"/>
      <c r="AWD42" s="1208"/>
      <c r="AWE42" s="1208"/>
      <c r="AWF42" s="1208"/>
      <c r="AWG42" s="1208"/>
      <c r="AWH42" s="1208"/>
      <c r="AWI42" s="1208"/>
      <c r="AWJ42" s="1208"/>
      <c r="AWK42" s="1208"/>
      <c r="AWL42" s="1208"/>
      <c r="AWM42" s="1208"/>
      <c r="AWN42" s="1208"/>
      <c r="AWO42" s="1208"/>
      <c r="AWP42" s="1208"/>
      <c r="AWQ42" s="1208"/>
      <c r="AWR42" s="1208"/>
      <c r="AWS42" s="1208"/>
      <c r="AWT42" s="1208"/>
      <c r="AWU42" s="1208"/>
      <c r="AWV42" s="1208"/>
      <c r="AWW42" s="1208"/>
      <c r="AWX42" s="1208"/>
      <c r="AWY42" s="1208"/>
      <c r="AWZ42" s="1208"/>
      <c r="AXA42" s="1208"/>
      <c r="AXB42" s="1208"/>
      <c r="AXC42" s="1208"/>
      <c r="AXD42" s="1208"/>
      <c r="AXE42" s="1208"/>
      <c r="AXF42" s="1208"/>
      <c r="AXG42" s="1208"/>
      <c r="AXH42" s="1208"/>
      <c r="AXI42" s="1208"/>
      <c r="AXJ42" s="1208"/>
      <c r="AXK42" s="1208"/>
      <c r="AXL42" s="1208"/>
      <c r="AXM42" s="1208"/>
      <c r="AXN42" s="1208"/>
      <c r="AXO42" s="1208"/>
      <c r="AXP42" s="1208"/>
      <c r="AXQ42" s="1208"/>
      <c r="AXR42" s="1208"/>
      <c r="AXS42" s="1208"/>
      <c r="AXT42" s="1208"/>
      <c r="AXU42" s="1208"/>
      <c r="AXV42" s="1208"/>
      <c r="AXW42" s="1208"/>
      <c r="AXX42" s="1208"/>
      <c r="AXY42" s="1208"/>
      <c r="AXZ42" s="1208"/>
      <c r="AYA42" s="1208"/>
      <c r="AYB42" s="1208"/>
      <c r="AYC42" s="1208"/>
      <c r="AYD42" s="1208"/>
      <c r="AYE42" s="1208"/>
      <c r="AYF42" s="1208"/>
      <c r="AYG42" s="1208"/>
      <c r="AYH42" s="1208"/>
      <c r="AYI42" s="1208"/>
      <c r="AYJ42" s="1208"/>
      <c r="AYK42" s="1208"/>
      <c r="AYL42" s="1208"/>
      <c r="AYM42" s="1208"/>
      <c r="AYN42" s="1208"/>
      <c r="AYO42" s="1208"/>
      <c r="AYP42" s="1208"/>
      <c r="AYQ42" s="1208"/>
      <c r="AYR42" s="1208"/>
      <c r="AYS42" s="1208"/>
      <c r="AYT42" s="1208"/>
      <c r="AYU42" s="1208"/>
      <c r="AYV42" s="1208"/>
      <c r="AYW42" s="1208"/>
      <c r="AYX42" s="1208"/>
      <c r="AYY42" s="1208"/>
      <c r="AYZ42" s="1208"/>
      <c r="AZA42" s="1208"/>
      <c r="AZB42" s="1208"/>
      <c r="AZC42" s="1208"/>
      <c r="AZD42" s="1208"/>
      <c r="AZE42" s="1208"/>
      <c r="AZF42" s="1208"/>
      <c r="AZG42" s="1208"/>
      <c r="AZH42" s="1208"/>
      <c r="AZI42" s="1208"/>
      <c r="AZJ42" s="1208"/>
      <c r="AZK42" s="1208"/>
      <c r="AZL42" s="1208"/>
      <c r="AZM42" s="1208"/>
      <c r="AZN42" s="1208"/>
      <c r="AZO42" s="1208"/>
      <c r="AZP42" s="1208"/>
      <c r="AZQ42" s="1208"/>
      <c r="AZR42" s="1208"/>
      <c r="AZS42" s="1208"/>
      <c r="AZT42" s="1208"/>
      <c r="AZU42" s="1208"/>
      <c r="AZV42" s="1208"/>
      <c r="AZW42" s="1208"/>
      <c r="AZX42" s="1208"/>
      <c r="AZY42" s="1208"/>
      <c r="AZZ42" s="1208"/>
      <c r="BAA42" s="1208"/>
      <c r="BAB42" s="1208"/>
      <c r="BAC42" s="1208"/>
      <c r="BAD42" s="1208"/>
      <c r="BAE42" s="1208"/>
      <c r="BAF42" s="1208"/>
      <c r="BAG42" s="1208"/>
      <c r="BAH42" s="1208"/>
      <c r="BAI42" s="1208"/>
      <c r="BAJ42" s="1208"/>
      <c r="BAK42" s="1208"/>
      <c r="BAL42" s="1208"/>
      <c r="BAM42" s="1208"/>
      <c r="BAN42" s="1208"/>
      <c r="BAO42" s="1208"/>
      <c r="BAP42" s="1208"/>
      <c r="BAQ42" s="1208"/>
      <c r="BAR42" s="1208"/>
      <c r="BAS42" s="1208"/>
      <c r="BAT42" s="1208"/>
      <c r="BAU42" s="1208"/>
      <c r="BAV42" s="1208"/>
      <c r="BAW42" s="1208"/>
      <c r="BAX42" s="1208"/>
      <c r="BAY42" s="1208"/>
      <c r="BAZ42" s="1208"/>
      <c r="BBA42" s="1208"/>
      <c r="BBB42" s="1208"/>
      <c r="BBC42" s="1208"/>
      <c r="BBD42" s="1208"/>
      <c r="BBE42" s="1208"/>
      <c r="BBF42" s="1208"/>
      <c r="BBG42" s="1208"/>
      <c r="BBH42" s="1208"/>
      <c r="BBI42" s="1208"/>
      <c r="BBJ42" s="1208"/>
      <c r="BBK42" s="1208"/>
      <c r="BBL42" s="1208"/>
      <c r="BBM42" s="1208"/>
      <c r="BBN42" s="1208"/>
      <c r="BBO42" s="1208"/>
      <c r="BBP42" s="1208"/>
      <c r="BBQ42" s="1208"/>
      <c r="BBR42" s="1208"/>
      <c r="BBS42" s="1208"/>
      <c r="BBT42" s="1208"/>
      <c r="BBU42" s="1208"/>
      <c r="BBV42" s="1208"/>
      <c r="BBW42" s="1208"/>
      <c r="BBX42" s="1208"/>
      <c r="BBY42" s="1208"/>
      <c r="BBZ42" s="1208"/>
      <c r="BCA42" s="1208"/>
      <c r="BCB42" s="1208"/>
      <c r="BCC42" s="1208"/>
      <c r="BCD42" s="1208"/>
      <c r="BCE42" s="1208"/>
      <c r="BCF42" s="1208"/>
      <c r="BCG42" s="1208"/>
      <c r="BCH42" s="1208"/>
      <c r="BCI42" s="1208"/>
      <c r="BCJ42" s="1208"/>
      <c r="BCK42" s="1208"/>
      <c r="BCL42" s="1208"/>
      <c r="BCM42" s="1208"/>
      <c r="BCN42" s="1208"/>
      <c r="BCO42" s="1208"/>
      <c r="BCP42" s="1208"/>
      <c r="BCQ42" s="1208"/>
      <c r="BCR42" s="1208"/>
      <c r="BCS42" s="1208"/>
      <c r="BCT42" s="1208"/>
      <c r="BCU42" s="1208"/>
      <c r="BCV42" s="1208"/>
      <c r="BCW42" s="1208"/>
      <c r="BCX42" s="1208"/>
      <c r="BCY42" s="1208"/>
      <c r="BCZ42" s="1208"/>
      <c r="BDA42" s="1208"/>
      <c r="BDB42" s="1208"/>
      <c r="BDC42" s="1208"/>
      <c r="BDD42" s="1208"/>
      <c r="BDE42" s="1208"/>
      <c r="BDF42" s="1208"/>
      <c r="BDG42" s="1208"/>
      <c r="BDH42" s="1208"/>
      <c r="BDI42" s="1208"/>
      <c r="BDJ42" s="1208"/>
      <c r="BDK42" s="1208"/>
      <c r="BDL42" s="1208"/>
      <c r="BDM42" s="1208"/>
      <c r="BDN42" s="1208"/>
      <c r="BDO42" s="1208"/>
      <c r="BDP42" s="1208"/>
      <c r="BDQ42" s="1208"/>
      <c r="BDR42" s="1208"/>
      <c r="BDS42" s="1208"/>
      <c r="BDT42" s="1208"/>
      <c r="BDU42" s="1208"/>
      <c r="BDV42" s="1208"/>
      <c r="BDW42" s="1208"/>
      <c r="BDX42" s="1208"/>
      <c r="BDY42" s="1208"/>
      <c r="BDZ42" s="1208"/>
      <c r="BEA42" s="1208"/>
      <c r="BEB42" s="1208"/>
      <c r="BEC42" s="1208"/>
      <c r="BED42" s="1208"/>
      <c r="BEE42" s="1208"/>
      <c r="BEF42" s="1208"/>
      <c r="BEG42" s="1208"/>
      <c r="BEH42" s="1208"/>
      <c r="BEI42" s="1208"/>
      <c r="BEJ42" s="1208"/>
      <c r="BEK42" s="1208"/>
      <c r="BEL42" s="1208"/>
      <c r="BEM42" s="1208"/>
      <c r="BEN42" s="1208"/>
      <c r="BEO42" s="1208"/>
      <c r="BEP42" s="1208"/>
      <c r="BEQ42" s="1208"/>
      <c r="BER42" s="1208"/>
      <c r="BES42" s="1208"/>
      <c r="BET42" s="1208"/>
      <c r="BEU42" s="1208"/>
      <c r="BEV42" s="1208"/>
      <c r="BEW42" s="1208"/>
      <c r="BEX42" s="1208"/>
      <c r="BEY42" s="1208"/>
      <c r="BEZ42" s="1208"/>
      <c r="BFA42" s="1208"/>
      <c r="BFB42" s="1208"/>
      <c r="BFC42" s="1208"/>
      <c r="BFD42" s="1208"/>
      <c r="BFE42" s="1208"/>
      <c r="BFF42" s="1208"/>
      <c r="BFG42" s="1208"/>
      <c r="BFH42" s="1208"/>
      <c r="BFI42" s="1208"/>
      <c r="BFJ42" s="1208"/>
      <c r="BFK42" s="1208"/>
      <c r="BFL42" s="1208"/>
      <c r="BFM42" s="1208"/>
      <c r="BFN42" s="1208"/>
      <c r="BFO42" s="1208"/>
      <c r="BFP42" s="1208"/>
      <c r="BFQ42" s="1208"/>
      <c r="BFR42" s="1208"/>
      <c r="BFS42" s="1208"/>
      <c r="BFT42" s="1208"/>
      <c r="BFU42" s="1208"/>
      <c r="BFV42" s="1208"/>
      <c r="BFW42" s="1208"/>
      <c r="BFX42" s="1208"/>
      <c r="BFY42" s="1208"/>
      <c r="BFZ42" s="1208"/>
      <c r="BGA42" s="1208"/>
      <c r="BGB42" s="1208"/>
      <c r="BGC42" s="1208"/>
      <c r="BGD42" s="1208"/>
      <c r="BGE42" s="1208"/>
      <c r="BGF42" s="1208"/>
      <c r="BGG42" s="1208"/>
      <c r="BGH42" s="1208"/>
      <c r="BGI42" s="1208"/>
      <c r="BGJ42" s="1208"/>
      <c r="BGK42" s="1208"/>
      <c r="BGL42" s="1208"/>
      <c r="BGM42" s="1208"/>
      <c r="BGN42" s="1208"/>
      <c r="BGO42" s="1208"/>
      <c r="BGP42" s="1208"/>
      <c r="BGQ42" s="1208"/>
      <c r="BGR42" s="1208"/>
      <c r="BGS42" s="1208"/>
      <c r="BGT42" s="1208"/>
      <c r="BGU42" s="1208"/>
      <c r="BGV42" s="1208"/>
      <c r="BGW42" s="1208"/>
      <c r="BGX42" s="1208"/>
      <c r="BGY42" s="1208"/>
      <c r="BGZ42" s="1208"/>
      <c r="BHA42" s="1208"/>
      <c r="BHB42" s="1208"/>
      <c r="BHC42" s="1208"/>
      <c r="BHD42" s="1208"/>
      <c r="BHE42" s="1208"/>
      <c r="BHF42" s="1208"/>
      <c r="BHG42" s="1208"/>
      <c r="BHH42" s="1208"/>
      <c r="BHI42" s="1208"/>
      <c r="BHJ42" s="1208"/>
      <c r="BHK42" s="1208"/>
      <c r="BHL42" s="1208"/>
      <c r="BHM42" s="1208"/>
      <c r="BHN42" s="1208"/>
      <c r="BHO42" s="1208"/>
      <c r="BHP42" s="1208"/>
      <c r="BHQ42" s="1208"/>
      <c r="BHR42" s="1208"/>
      <c r="BHS42" s="1208"/>
      <c r="BHT42" s="1208"/>
      <c r="BHU42" s="1208"/>
      <c r="BHV42" s="1208"/>
      <c r="BHW42" s="1208"/>
      <c r="BHX42" s="1208"/>
      <c r="BHY42" s="1208"/>
      <c r="BHZ42" s="1208"/>
      <c r="BIA42" s="1208"/>
      <c r="BIB42" s="1208"/>
      <c r="BIC42" s="1208"/>
      <c r="BID42" s="1208"/>
      <c r="BIE42" s="1208"/>
      <c r="BIF42" s="1208"/>
      <c r="BIG42" s="1208"/>
      <c r="BIH42" s="1208"/>
      <c r="BII42" s="1208"/>
      <c r="BIJ42" s="1208"/>
      <c r="BIK42" s="1208"/>
      <c r="BIL42" s="1208"/>
      <c r="BIM42" s="1208"/>
      <c r="BIN42" s="1208"/>
      <c r="BIO42" s="1208"/>
      <c r="BIP42" s="1208"/>
      <c r="BIQ42" s="1208"/>
      <c r="BIR42" s="1208"/>
      <c r="BIS42" s="1208"/>
      <c r="BIT42" s="1208"/>
      <c r="BIU42" s="1208"/>
      <c r="BIV42" s="1208"/>
      <c r="BIW42" s="1208"/>
      <c r="BIX42" s="1208"/>
      <c r="BIY42" s="1208"/>
      <c r="BIZ42" s="1208"/>
      <c r="BJA42" s="1208"/>
      <c r="BJB42" s="1208"/>
      <c r="BJC42" s="1208"/>
      <c r="BJD42" s="1208"/>
      <c r="BJE42" s="1208"/>
      <c r="BJF42" s="1208"/>
      <c r="BJG42" s="1208"/>
      <c r="BJH42" s="1208"/>
      <c r="BJI42" s="1208"/>
      <c r="BJJ42" s="1208"/>
      <c r="BJK42" s="1208"/>
      <c r="BJL42" s="1208"/>
      <c r="BJM42" s="1208"/>
      <c r="BJN42" s="1208"/>
      <c r="BJO42" s="1208"/>
      <c r="BJP42" s="1208"/>
      <c r="BJQ42" s="1208"/>
      <c r="BJR42" s="1208"/>
      <c r="BJS42" s="1208"/>
      <c r="BJT42" s="1208"/>
      <c r="BJU42" s="1208"/>
      <c r="BJV42" s="1208"/>
      <c r="BJW42" s="1208"/>
      <c r="BJX42" s="1208"/>
      <c r="BJY42" s="1208"/>
      <c r="BJZ42" s="1208"/>
      <c r="BKA42" s="1208"/>
      <c r="BKB42" s="1208"/>
      <c r="BKC42" s="1208"/>
      <c r="BKD42" s="1208"/>
      <c r="BKE42" s="1208"/>
      <c r="BKF42" s="1208"/>
      <c r="BKG42" s="1208"/>
      <c r="BKH42" s="1208"/>
      <c r="BKI42" s="1208"/>
      <c r="BKJ42" s="1208"/>
      <c r="BKK42" s="1208"/>
      <c r="BKL42" s="1208"/>
      <c r="BKM42" s="1208"/>
      <c r="BKN42" s="1208"/>
      <c r="BKO42" s="1208"/>
      <c r="BKP42" s="1208"/>
      <c r="BKQ42" s="1208"/>
      <c r="BKR42" s="1208"/>
      <c r="BKS42" s="1208"/>
      <c r="BKT42" s="1208"/>
      <c r="BKU42" s="1208"/>
      <c r="BKV42" s="1208"/>
      <c r="BKW42" s="1208"/>
      <c r="BKX42" s="1208"/>
      <c r="BKY42" s="1208"/>
      <c r="BKZ42" s="1208"/>
      <c r="BLA42" s="1208"/>
      <c r="BLB42" s="1208"/>
      <c r="BLC42" s="1208"/>
      <c r="BLD42" s="1208"/>
      <c r="BLE42" s="1208"/>
      <c r="BLF42" s="1208"/>
      <c r="BLG42" s="1208"/>
      <c r="BLH42" s="1208"/>
      <c r="BLI42" s="1208"/>
      <c r="BLJ42" s="1208"/>
      <c r="BLK42" s="1208"/>
      <c r="BLL42" s="1208"/>
      <c r="BLM42" s="1208"/>
      <c r="BLN42" s="1208"/>
      <c r="BLO42" s="1208"/>
      <c r="BLP42" s="1208"/>
      <c r="BLQ42" s="1208"/>
      <c r="BLR42" s="1208"/>
      <c r="BLS42" s="1208"/>
      <c r="BLT42" s="1208"/>
      <c r="BLU42" s="1208"/>
      <c r="BLV42" s="1208"/>
      <c r="BLW42" s="1208"/>
      <c r="BLX42" s="1208"/>
      <c r="BLY42" s="1208"/>
      <c r="BLZ42" s="1208"/>
      <c r="BMA42" s="1208"/>
      <c r="BMB42" s="1208"/>
      <c r="BMC42" s="1208"/>
      <c r="BMD42" s="1208"/>
      <c r="BME42" s="1208"/>
      <c r="BMF42" s="1208"/>
      <c r="BMG42" s="1208"/>
      <c r="BMH42" s="1208"/>
      <c r="BMI42" s="1208"/>
      <c r="BMJ42" s="1208"/>
      <c r="BMK42" s="1208"/>
      <c r="BML42" s="1208"/>
      <c r="BMM42" s="1208"/>
      <c r="BMN42" s="1208"/>
      <c r="BMO42" s="1208"/>
      <c r="BMP42" s="1208"/>
      <c r="BMQ42" s="1208"/>
      <c r="BMR42" s="1208"/>
      <c r="BMS42" s="1208"/>
      <c r="BMT42" s="1208"/>
      <c r="BMU42" s="1208"/>
      <c r="BMV42" s="1208"/>
      <c r="BMW42" s="1208"/>
      <c r="BMX42" s="1208"/>
      <c r="BMY42" s="1208"/>
      <c r="BMZ42" s="1208"/>
      <c r="BNA42" s="1208"/>
      <c r="BNB42" s="1208"/>
      <c r="BNC42" s="1208"/>
      <c r="BND42" s="1208"/>
      <c r="BNE42" s="1208"/>
      <c r="BNF42" s="1208"/>
      <c r="BNG42" s="1208"/>
      <c r="BNH42" s="1208"/>
      <c r="BNI42" s="1208"/>
      <c r="BNJ42" s="1208"/>
      <c r="BNK42" s="1208"/>
      <c r="BNL42" s="1208"/>
      <c r="BNM42" s="1208"/>
      <c r="BNN42" s="1208"/>
      <c r="BNO42" s="1208"/>
      <c r="BNP42" s="1208"/>
      <c r="BNQ42" s="1208"/>
      <c r="BNR42" s="1208"/>
      <c r="BNS42" s="1208"/>
      <c r="BNT42" s="1208"/>
      <c r="BNU42" s="1208"/>
      <c r="BNV42" s="1208"/>
      <c r="BNW42" s="1208"/>
      <c r="BNX42" s="1208"/>
      <c r="BNY42" s="1208"/>
      <c r="BNZ42" s="1208"/>
      <c r="BOA42" s="1208"/>
      <c r="BOB42" s="1208"/>
      <c r="BOC42" s="1208"/>
      <c r="BOD42" s="1208"/>
      <c r="BOE42" s="1208"/>
      <c r="BOF42" s="1208"/>
      <c r="BOG42" s="1208"/>
      <c r="BOH42" s="1208"/>
      <c r="BOI42" s="1208"/>
      <c r="BOJ42" s="1208"/>
      <c r="BOK42" s="1208"/>
      <c r="BOL42" s="1208"/>
      <c r="BOM42" s="1208"/>
      <c r="BON42" s="1208"/>
      <c r="BOO42" s="1208"/>
      <c r="BOP42" s="1208"/>
      <c r="BOQ42" s="1208"/>
      <c r="BOR42" s="1208"/>
      <c r="BOS42" s="1208"/>
      <c r="BOT42" s="1208"/>
      <c r="BOU42" s="1208"/>
      <c r="BOV42" s="1208"/>
      <c r="BOW42" s="1208"/>
      <c r="BOX42" s="1208"/>
      <c r="BOY42" s="1208"/>
      <c r="BOZ42" s="1208"/>
      <c r="BPA42" s="1208"/>
      <c r="BPB42" s="1208"/>
      <c r="BPC42" s="1208"/>
      <c r="BPD42" s="1208"/>
      <c r="BPE42" s="1208"/>
      <c r="BPF42" s="1208"/>
      <c r="BPG42" s="1208"/>
      <c r="BPH42" s="1208"/>
      <c r="BPI42" s="1208"/>
      <c r="BPJ42" s="1208"/>
      <c r="BPK42" s="1208"/>
      <c r="BPL42" s="1208"/>
      <c r="BPM42" s="1208"/>
      <c r="BPN42" s="1208"/>
      <c r="BPO42" s="1208"/>
      <c r="BPP42" s="1208"/>
      <c r="BPQ42" s="1208"/>
      <c r="BPR42" s="1208"/>
      <c r="BPS42" s="1208"/>
      <c r="BPT42" s="1208"/>
      <c r="BPU42" s="1208"/>
      <c r="BPV42" s="1208"/>
      <c r="BPW42" s="1208"/>
      <c r="BPX42" s="1208"/>
      <c r="BPY42" s="1208"/>
      <c r="BPZ42" s="1208"/>
      <c r="BQA42" s="1208"/>
      <c r="BQB42" s="1208"/>
      <c r="BQC42" s="1208"/>
      <c r="BQD42" s="1208"/>
      <c r="BQE42" s="1208"/>
      <c r="BQF42" s="1208"/>
      <c r="BQG42" s="1208"/>
      <c r="BQH42" s="1208"/>
      <c r="BQI42" s="1208"/>
      <c r="BQJ42" s="1208"/>
      <c r="BQK42" s="1208"/>
      <c r="BQL42" s="1208"/>
      <c r="BQM42" s="1208"/>
      <c r="BQN42" s="1208"/>
      <c r="BQO42" s="1208"/>
      <c r="BQP42" s="1208"/>
      <c r="BQQ42" s="1208"/>
      <c r="BQR42" s="1208"/>
      <c r="BQS42" s="1208"/>
      <c r="BQT42" s="1208"/>
      <c r="BQU42" s="1208"/>
      <c r="BQV42" s="1208"/>
      <c r="BQW42" s="1208"/>
      <c r="BQX42" s="1208"/>
      <c r="BQY42" s="1208"/>
      <c r="BQZ42" s="1208"/>
      <c r="BRA42" s="1208"/>
      <c r="BRB42" s="1208"/>
      <c r="BRC42" s="1208"/>
      <c r="BRD42" s="1208"/>
      <c r="BRE42" s="1208"/>
      <c r="BRF42" s="1208"/>
      <c r="BRG42" s="1208"/>
      <c r="BRH42" s="1208"/>
      <c r="BRI42" s="1208"/>
      <c r="BRJ42" s="1208"/>
      <c r="BRK42" s="1208"/>
      <c r="BRL42" s="1208"/>
      <c r="BRM42" s="1208"/>
      <c r="BRN42" s="1208"/>
      <c r="BRO42" s="1208"/>
      <c r="BRP42" s="1208"/>
      <c r="BRQ42" s="1208"/>
      <c r="BRR42" s="1208"/>
      <c r="BRS42" s="1208"/>
      <c r="BRT42" s="1208"/>
      <c r="BRU42" s="1208"/>
      <c r="BRV42" s="1208"/>
      <c r="BRW42" s="1208"/>
      <c r="BRX42" s="1208"/>
      <c r="BRY42" s="1208"/>
      <c r="BRZ42" s="1208"/>
      <c r="BSA42" s="1208"/>
      <c r="BSB42" s="1208"/>
      <c r="BSC42" s="1208"/>
      <c r="BSD42" s="1208"/>
      <c r="BSE42" s="1208"/>
      <c r="BSF42" s="1208"/>
      <c r="BSG42" s="1208"/>
      <c r="BSH42" s="1208"/>
      <c r="BSI42" s="1208"/>
      <c r="BSJ42" s="1208"/>
      <c r="BSK42" s="1208"/>
      <c r="BSL42" s="1208"/>
      <c r="BSM42" s="1208"/>
      <c r="BSN42" s="1208"/>
      <c r="BSO42" s="1208"/>
      <c r="BSP42" s="1208"/>
      <c r="BSQ42" s="1208"/>
      <c r="BSR42" s="1208"/>
      <c r="BSS42" s="1208"/>
      <c r="BST42" s="1208"/>
      <c r="BSU42" s="1208"/>
      <c r="BSV42" s="1208"/>
      <c r="BSW42" s="1208"/>
      <c r="BSX42" s="1208"/>
      <c r="BSY42" s="1208"/>
      <c r="BSZ42" s="1208"/>
      <c r="BTA42" s="1208"/>
      <c r="BTB42" s="1208"/>
      <c r="BTC42" s="1208"/>
      <c r="BTD42" s="1208"/>
      <c r="BTE42" s="1208"/>
      <c r="BTF42" s="1208"/>
      <c r="BTG42" s="1208"/>
      <c r="BTH42" s="1208"/>
      <c r="BTI42" s="1208"/>
      <c r="BTJ42" s="1208"/>
      <c r="BTK42" s="1208"/>
      <c r="BTL42" s="1208"/>
      <c r="BTM42" s="1208"/>
      <c r="BTN42" s="1208"/>
      <c r="BTO42" s="1208"/>
      <c r="BTP42" s="1208"/>
      <c r="BTQ42" s="1208"/>
      <c r="BTR42" s="1208"/>
      <c r="BTS42" s="1208"/>
      <c r="BTT42" s="1208"/>
      <c r="BTU42" s="1208"/>
      <c r="BTV42" s="1208"/>
      <c r="BTW42" s="1208"/>
      <c r="BTX42" s="1208"/>
      <c r="BTY42" s="1208"/>
      <c r="BTZ42" s="1208"/>
      <c r="BUA42" s="1208"/>
      <c r="BUB42" s="1208"/>
      <c r="BUC42" s="1208"/>
      <c r="BUD42" s="1208"/>
      <c r="BUE42" s="1208"/>
      <c r="BUF42" s="1208"/>
      <c r="BUG42" s="1208"/>
      <c r="BUH42" s="1208"/>
      <c r="BUI42" s="1208"/>
      <c r="BUJ42" s="1208"/>
      <c r="BUK42" s="1208"/>
      <c r="BUL42" s="1208"/>
      <c r="BUM42" s="1208"/>
      <c r="BUN42" s="1208"/>
      <c r="BUO42" s="1208"/>
      <c r="BUP42" s="1208"/>
      <c r="BUQ42" s="1208"/>
      <c r="BUR42" s="1208"/>
      <c r="BUS42" s="1208"/>
      <c r="BUT42" s="1208"/>
      <c r="BUU42" s="1208"/>
      <c r="BUV42" s="1208"/>
      <c r="BUW42" s="1208"/>
      <c r="BUX42" s="1208"/>
      <c r="BUY42" s="1208"/>
      <c r="BUZ42" s="1208"/>
      <c r="BVA42" s="1208"/>
      <c r="BVB42" s="1208"/>
      <c r="BVC42" s="1208"/>
      <c r="BVD42" s="1208"/>
      <c r="BVE42" s="1208"/>
      <c r="BVF42" s="1208"/>
      <c r="BVG42" s="1208"/>
      <c r="BVH42" s="1208"/>
      <c r="BVI42" s="1208"/>
      <c r="BVJ42" s="1208"/>
      <c r="BVK42" s="1208"/>
      <c r="BVL42" s="1208"/>
      <c r="BVM42" s="1208"/>
      <c r="BVN42" s="1208"/>
      <c r="BVO42" s="1208"/>
      <c r="BVP42" s="1208"/>
      <c r="BVQ42" s="1208"/>
      <c r="BVR42" s="1208"/>
      <c r="BVS42" s="1208"/>
      <c r="BVT42" s="1208"/>
      <c r="BVU42" s="1208"/>
      <c r="BVV42" s="1208"/>
      <c r="BVW42" s="1208"/>
      <c r="BVX42" s="1208"/>
      <c r="BVY42" s="1208"/>
      <c r="BVZ42" s="1208"/>
      <c r="BWA42" s="1208"/>
      <c r="BWB42" s="1208"/>
      <c r="BWC42" s="1208"/>
      <c r="BWD42" s="1208"/>
      <c r="BWE42" s="1208"/>
      <c r="BWF42" s="1208"/>
      <c r="BWG42" s="1208"/>
      <c r="BWH42" s="1208"/>
      <c r="BWI42" s="1208"/>
      <c r="BWJ42" s="1208"/>
      <c r="BWK42" s="1208"/>
      <c r="BWL42" s="1208"/>
      <c r="BWM42" s="1208"/>
      <c r="BWN42" s="1208"/>
      <c r="BWO42" s="1208"/>
      <c r="BWP42" s="1208"/>
      <c r="BWQ42" s="1208"/>
      <c r="BWR42" s="1208"/>
      <c r="BWS42" s="1208"/>
      <c r="BWT42" s="1208"/>
      <c r="BWU42" s="1208"/>
      <c r="BWV42" s="1208"/>
      <c r="BWW42" s="1208"/>
      <c r="BWX42" s="1208"/>
      <c r="BWY42" s="1208"/>
      <c r="BWZ42" s="1208"/>
      <c r="BXA42" s="1208"/>
      <c r="BXB42" s="1208"/>
      <c r="BXC42" s="1208"/>
      <c r="BXD42" s="1208"/>
      <c r="BXE42" s="1208"/>
      <c r="BXF42" s="1208"/>
      <c r="BXG42" s="1208"/>
      <c r="BXH42" s="1208"/>
      <c r="BXI42" s="1208"/>
      <c r="BXJ42" s="1208"/>
      <c r="BXK42" s="1208"/>
      <c r="BXL42" s="1208"/>
      <c r="BXM42" s="1208"/>
      <c r="BXN42" s="1208"/>
      <c r="BXO42" s="1208"/>
      <c r="BXP42" s="1208"/>
      <c r="BXQ42" s="1208"/>
      <c r="BXR42" s="1208"/>
      <c r="BXS42" s="1208"/>
      <c r="BXT42" s="1208"/>
      <c r="BXU42" s="1208"/>
      <c r="BXV42" s="1208"/>
      <c r="BXW42" s="1208"/>
      <c r="BXX42" s="1208"/>
      <c r="BXY42" s="1208"/>
      <c r="BXZ42" s="1208"/>
      <c r="BYA42" s="1208"/>
      <c r="BYB42" s="1208"/>
      <c r="BYC42" s="1208"/>
      <c r="BYD42" s="1208"/>
      <c r="BYE42" s="1208"/>
      <c r="BYF42" s="1208"/>
      <c r="BYG42" s="1208"/>
      <c r="BYH42" s="1208"/>
      <c r="BYI42" s="1208"/>
      <c r="BYJ42" s="1208"/>
      <c r="BYK42" s="1208"/>
      <c r="BYL42" s="1208"/>
      <c r="BYM42" s="1208"/>
      <c r="BYN42" s="1208"/>
      <c r="BYO42" s="1208"/>
      <c r="BYP42" s="1208"/>
      <c r="BYQ42" s="1208"/>
      <c r="BYR42" s="1208"/>
      <c r="BYS42" s="1208"/>
      <c r="BYT42" s="1208"/>
      <c r="BYU42" s="1208"/>
      <c r="BYV42" s="1208"/>
      <c r="BYW42" s="1208"/>
      <c r="BYX42" s="1208"/>
      <c r="BYY42" s="1208"/>
      <c r="BYZ42" s="1208"/>
      <c r="BZA42" s="1208"/>
      <c r="BZB42" s="1208"/>
      <c r="BZC42" s="1208"/>
      <c r="BZD42" s="1208"/>
      <c r="BZE42" s="1208"/>
      <c r="BZF42" s="1208"/>
      <c r="BZG42" s="1208"/>
      <c r="BZH42" s="1208"/>
      <c r="BZI42" s="1208"/>
      <c r="BZJ42" s="1208"/>
      <c r="BZK42" s="1208"/>
      <c r="BZL42" s="1208"/>
      <c r="BZM42" s="1208"/>
      <c r="BZN42" s="1208"/>
      <c r="BZO42" s="1208"/>
      <c r="BZP42" s="1208"/>
      <c r="BZQ42" s="1208"/>
      <c r="BZR42" s="1208"/>
      <c r="BZS42" s="1208"/>
      <c r="BZT42" s="1208"/>
      <c r="BZU42" s="1208"/>
      <c r="BZV42" s="1208"/>
      <c r="BZW42" s="1208"/>
      <c r="BZX42" s="1208"/>
      <c r="BZY42" s="1208"/>
      <c r="BZZ42" s="1208"/>
      <c r="CAA42" s="1208"/>
      <c r="CAB42" s="1208"/>
      <c r="CAC42" s="1208"/>
      <c r="CAD42" s="1208"/>
      <c r="CAE42" s="1208"/>
      <c r="CAF42" s="1208"/>
      <c r="CAG42" s="1208"/>
      <c r="CAH42" s="1208"/>
      <c r="CAI42" s="1208"/>
      <c r="CAJ42" s="1208"/>
      <c r="CAK42" s="1208"/>
      <c r="CAL42" s="1208"/>
      <c r="CAM42" s="1208"/>
      <c r="CAN42" s="1208"/>
      <c r="CAO42" s="1208"/>
      <c r="CAP42" s="1208"/>
      <c r="CAQ42" s="1208"/>
      <c r="CAR42" s="1208"/>
      <c r="CAS42" s="1208"/>
      <c r="CAT42" s="1208"/>
      <c r="CAU42" s="1208"/>
      <c r="CAV42" s="1208"/>
      <c r="CAW42" s="1208"/>
      <c r="CAX42" s="1208"/>
      <c r="CAY42" s="1208"/>
      <c r="CAZ42" s="1208"/>
      <c r="CBA42" s="1208"/>
      <c r="CBB42" s="1208"/>
      <c r="CBC42" s="1208"/>
      <c r="CBD42" s="1208"/>
      <c r="CBE42" s="1208"/>
      <c r="CBF42" s="1208"/>
      <c r="CBG42" s="1208"/>
      <c r="CBH42" s="1208"/>
      <c r="CBI42" s="1208"/>
      <c r="CBJ42" s="1208"/>
      <c r="CBK42" s="1208"/>
      <c r="CBL42" s="1208"/>
      <c r="CBM42" s="1208"/>
      <c r="CBN42" s="1208"/>
      <c r="CBO42" s="1208"/>
      <c r="CBP42" s="1208"/>
      <c r="CBQ42" s="1208"/>
      <c r="CBR42" s="1208"/>
      <c r="CBS42" s="1208"/>
      <c r="CBT42" s="1208"/>
      <c r="CBU42" s="1208"/>
      <c r="CBV42" s="1208"/>
      <c r="CBW42" s="1208"/>
      <c r="CBX42" s="1208"/>
      <c r="CBY42" s="1208"/>
      <c r="CBZ42" s="1208"/>
      <c r="CCA42" s="1208"/>
      <c r="CCB42" s="1208"/>
      <c r="CCC42" s="1208"/>
      <c r="CCD42" s="1208"/>
      <c r="CCE42" s="1208"/>
      <c r="CCF42" s="1208"/>
      <c r="CCG42" s="1208"/>
      <c r="CCH42" s="1208"/>
      <c r="CCI42" s="1208"/>
      <c r="CCJ42" s="1208"/>
      <c r="CCK42" s="1208"/>
      <c r="CCL42" s="1208"/>
      <c r="CCM42" s="1208"/>
      <c r="CCN42" s="1208"/>
      <c r="CCO42" s="1208"/>
      <c r="CCP42" s="1208"/>
      <c r="CCQ42" s="1208"/>
      <c r="CCR42" s="1208"/>
      <c r="CCS42" s="1208"/>
      <c r="CCT42" s="1208"/>
      <c r="CCU42" s="1208"/>
      <c r="CCV42" s="1208"/>
      <c r="CCW42" s="1208"/>
      <c r="CCX42" s="1208"/>
      <c r="CCY42" s="1208"/>
      <c r="CCZ42" s="1208"/>
      <c r="CDA42" s="1208"/>
      <c r="CDB42" s="1208"/>
      <c r="CDC42" s="1208"/>
      <c r="CDD42" s="1208"/>
      <c r="CDE42" s="1208"/>
      <c r="CDF42" s="1208"/>
      <c r="CDG42" s="1208"/>
      <c r="CDH42" s="1208"/>
      <c r="CDI42" s="1208"/>
      <c r="CDJ42" s="1208"/>
      <c r="CDK42" s="1208"/>
      <c r="CDL42" s="1208"/>
      <c r="CDM42" s="1208"/>
      <c r="CDN42" s="1208"/>
      <c r="CDO42" s="1208"/>
      <c r="CDP42" s="1208"/>
      <c r="CDQ42" s="1208"/>
      <c r="CDR42" s="1208"/>
      <c r="CDS42" s="1208"/>
      <c r="CDT42" s="1208"/>
      <c r="CDU42" s="1208"/>
      <c r="CDV42" s="1208"/>
      <c r="CDW42" s="1208"/>
      <c r="CDX42" s="1208"/>
      <c r="CDY42" s="1208"/>
      <c r="CDZ42" s="1208"/>
      <c r="CEA42" s="1208"/>
      <c r="CEB42" s="1208"/>
      <c r="CEC42" s="1208"/>
      <c r="CED42" s="1208"/>
      <c r="CEE42" s="1208"/>
      <c r="CEF42" s="1208"/>
      <c r="CEG42" s="1208"/>
      <c r="CEH42" s="1208"/>
      <c r="CEI42" s="1208"/>
      <c r="CEJ42" s="1208"/>
      <c r="CEK42" s="1208"/>
      <c r="CEL42" s="1208"/>
      <c r="CEM42" s="1208"/>
      <c r="CEN42" s="1208"/>
      <c r="CEO42" s="1208"/>
      <c r="CEP42" s="1208"/>
      <c r="CEQ42" s="1208"/>
      <c r="CER42" s="1208"/>
      <c r="CES42" s="1208"/>
      <c r="CET42" s="1208"/>
      <c r="CEU42" s="1208"/>
      <c r="CEV42" s="1208"/>
      <c r="CEW42" s="1208"/>
      <c r="CEX42" s="1208"/>
      <c r="CEY42" s="1208"/>
      <c r="CEZ42" s="1208"/>
      <c r="CFA42" s="1208"/>
      <c r="CFB42" s="1208"/>
      <c r="CFC42" s="1208"/>
      <c r="CFD42" s="1208"/>
      <c r="CFE42" s="1208"/>
      <c r="CFF42" s="1208"/>
      <c r="CFG42" s="1208"/>
      <c r="CFH42" s="1208"/>
      <c r="CFI42" s="1208"/>
      <c r="CFJ42" s="1208"/>
      <c r="CFK42" s="1208"/>
      <c r="CFL42" s="1208"/>
      <c r="CFM42" s="1208"/>
      <c r="CFN42" s="1208"/>
      <c r="CFO42" s="1208"/>
      <c r="CFP42" s="1208"/>
      <c r="CFQ42" s="1208"/>
      <c r="CFR42" s="1208"/>
      <c r="CFS42" s="1208"/>
      <c r="CFT42" s="1208"/>
      <c r="CFU42" s="1208"/>
      <c r="CFV42" s="1208"/>
      <c r="CFW42" s="1208"/>
      <c r="CFX42" s="1208"/>
      <c r="CFY42" s="1208"/>
      <c r="CFZ42" s="1208"/>
      <c r="CGA42" s="1208"/>
      <c r="CGB42" s="1208"/>
      <c r="CGC42" s="1208"/>
      <c r="CGD42" s="1208"/>
      <c r="CGE42" s="1208"/>
      <c r="CGF42" s="1208"/>
      <c r="CGG42" s="1208"/>
      <c r="CGH42" s="1208"/>
      <c r="CGI42" s="1208"/>
      <c r="CGJ42" s="1208"/>
      <c r="CGK42" s="1208"/>
      <c r="CGL42" s="1208"/>
      <c r="CGM42" s="1208"/>
      <c r="CGN42" s="1208"/>
      <c r="CGO42" s="1208"/>
      <c r="CGP42" s="1208"/>
      <c r="CGQ42" s="1208"/>
      <c r="CGR42" s="1208"/>
      <c r="CGS42" s="1208"/>
      <c r="CGT42" s="1208"/>
      <c r="CGU42" s="1208"/>
      <c r="CGV42" s="1208"/>
      <c r="CGW42" s="1208"/>
      <c r="CGX42" s="1208"/>
      <c r="CGY42" s="1208"/>
      <c r="CGZ42" s="1208"/>
      <c r="CHA42" s="1208"/>
      <c r="CHB42" s="1208"/>
      <c r="CHC42" s="1208"/>
      <c r="CHD42" s="1208"/>
      <c r="CHE42" s="1208"/>
      <c r="CHF42" s="1208"/>
      <c r="CHG42" s="1208"/>
      <c r="CHH42" s="1208"/>
      <c r="CHI42" s="1208"/>
      <c r="CHJ42" s="1208"/>
      <c r="CHK42" s="1208"/>
      <c r="CHL42" s="1208"/>
      <c r="CHM42" s="1208"/>
      <c r="CHN42" s="1208"/>
      <c r="CHO42" s="1208"/>
      <c r="CHP42" s="1208"/>
      <c r="CHQ42" s="1208"/>
      <c r="CHR42" s="1208"/>
      <c r="CHS42" s="1208"/>
      <c r="CHT42" s="1208"/>
      <c r="CHU42" s="1208"/>
      <c r="CHV42" s="1208"/>
      <c r="CHW42" s="1208"/>
      <c r="CHX42" s="1208"/>
      <c r="CHY42" s="1208"/>
      <c r="CHZ42" s="1208"/>
      <c r="CIA42" s="1208"/>
      <c r="CIB42" s="1208"/>
      <c r="CIC42" s="1208"/>
      <c r="CID42" s="1208"/>
      <c r="CIE42" s="1208"/>
      <c r="CIF42" s="1208"/>
      <c r="CIG42" s="1208"/>
      <c r="CIH42" s="1208"/>
      <c r="CII42" s="1208"/>
      <c r="CIJ42" s="1208"/>
      <c r="CIK42" s="1208"/>
      <c r="CIL42" s="1208"/>
      <c r="CIM42" s="1208"/>
      <c r="CIN42" s="1208"/>
      <c r="CIO42" s="1208"/>
      <c r="CIP42" s="1208"/>
      <c r="CIQ42" s="1208"/>
      <c r="CIR42" s="1208"/>
      <c r="CIS42" s="1208"/>
      <c r="CIT42" s="1208"/>
      <c r="CIU42" s="1208"/>
      <c r="CIV42" s="1208"/>
      <c r="CIW42" s="1208"/>
      <c r="CIX42" s="1208"/>
      <c r="CIY42" s="1208"/>
      <c r="CIZ42" s="1208"/>
      <c r="CJA42" s="1208"/>
      <c r="CJB42" s="1208"/>
      <c r="CJC42" s="1208"/>
      <c r="CJD42" s="1208"/>
      <c r="CJE42" s="1208"/>
      <c r="CJF42" s="1208"/>
      <c r="CJG42" s="1208"/>
      <c r="CJH42" s="1208"/>
      <c r="CJI42" s="1208"/>
      <c r="CJJ42" s="1208"/>
      <c r="CJK42" s="1208"/>
      <c r="CJL42" s="1208"/>
      <c r="CJM42" s="1208"/>
      <c r="CJN42" s="1208"/>
      <c r="CJO42" s="1208"/>
      <c r="CJP42" s="1208"/>
      <c r="CJQ42" s="1208"/>
      <c r="CJR42" s="1208"/>
      <c r="CJS42" s="1208"/>
      <c r="CJT42" s="1208"/>
      <c r="CJU42" s="1208"/>
      <c r="CJV42" s="1208"/>
      <c r="CJW42" s="1208"/>
      <c r="CJX42" s="1208"/>
      <c r="CJY42" s="1208"/>
      <c r="CJZ42" s="1208"/>
      <c r="CKA42" s="1208"/>
      <c r="CKB42" s="1208"/>
      <c r="CKC42" s="1208"/>
      <c r="CKD42" s="1208"/>
      <c r="CKE42" s="1208"/>
      <c r="CKF42" s="1208"/>
      <c r="CKG42" s="1208"/>
      <c r="CKH42" s="1208"/>
      <c r="CKI42" s="1208"/>
      <c r="CKJ42" s="1208"/>
      <c r="CKK42" s="1208"/>
      <c r="CKL42" s="1208"/>
      <c r="CKM42" s="1208"/>
      <c r="CKN42" s="1208"/>
      <c r="CKO42" s="1208"/>
      <c r="CKP42" s="1208"/>
      <c r="CKQ42" s="1208"/>
      <c r="CKR42" s="1208"/>
      <c r="CKS42" s="1208"/>
      <c r="CKT42" s="1208"/>
      <c r="CKU42" s="1208"/>
      <c r="CKV42" s="1208"/>
      <c r="CKW42" s="1208"/>
      <c r="CKX42" s="1208"/>
      <c r="CKY42" s="1208"/>
      <c r="CKZ42" s="1208"/>
      <c r="CLA42" s="1208"/>
      <c r="CLB42" s="1208"/>
      <c r="CLC42" s="1208"/>
      <c r="CLD42" s="1208"/>
      <c r="CLE42" s="1208"/>
      <c r="CLF42" s="1208"/>
      <c r="CLG42" s="1208"/>
      <c r="CLH42" s="1208"/>
      <c r="CLI42" s="1208"/>
      <c r="CLJ42" s="1208"/>
      <c r="CLK42" s="1208"/>
      <c r="CLL42" s="1208"/>
      <c r="CLM42" s="1208"/>
      <c r="CLN42" s="1208"/>
      <c r="CLO42" s="1208"/>
      <c r="CLP42" s="1208"/>
      <c r="CLQ42" s="1208"/>
      <c r="CLR42" s="1208"/>
      <c r="CLS42" s="1208"/>
      <c r="CLT42" s="1208"/>
      <c r="CLU42" s="1208"/>
      <c r="CLV42" s="1208"/>
      <c r="CLW42" s="1208"/>
      <c r="CLX42" s="1208"/>
      <c r="CLY42" s="1208"/>
      <c r="CLZ42" s="1208"/>
      <c r="CMA42" s="1208"/>
      <c r="CMB42" s="1208"/>
      <c r="CMC42" s="1208"/>
      <c r="CMD42" s="1208"/>
      <c r="CME42" s="1208"/>
      <c r="CMF42" s="1208"/>
      <c r="CMG42" s="1208"/>
      <c r="CMH42" s="1208"/>
      <c r="CMI42" s="1208"/>
      <c r="CMJ42" s="1208"/>
      <c r="CMK42" s="1208"/>
      <c r="CML42" s="1208"/>
      <c r="CMM42" s="1208"/>
      <c r="CMN42" s="1208"/>
      <c r="CMO42" s="1208"/>
      <c r="CMP42" s="1208"/>
      <c r="CMQ42" s="1208"/>
      <c r="CMR42" s="1208"/>
      <c r="CMS42" s="1208"/>
      <c r="CMT42" s="1208"/>
      <c r="CMU42" s="1208"/>
      <c r="CMV42" s="1208"/>
      <c r="CMW42" s="1208"/>
      <c r="CMX42" s="1208"/>
      <c r="CMY42" s="1208"/>
      <c r="CMZ42" s="1208"/>
      <c r="CNA42" s="1208"/>
      <c r="CNB42" s="1208"/>
      <c r="CNC42" s="1208"/>
      <c r="CND42" s="1208"/>
      <c r="CNE42" s="1208"/>
      <c r="CNF42" s="1208"/>
      <c r="CNG42" s="1208"/>
      <c r="CNH42" s="1208"/>
      <c r="CNI42" s="1208"/>
      <c r="CNJ42" s="1208"/>
      <c r="CNK42" s="1208"/>
      <c r="CNL42" s="1208"/>
      <c r="CNM42" s="1208"/>
      <c r="CNN42" s="1208"/>
      <c r="CNO42" s="1208"/>
      <c r="CNP42" s="1208"/>
      <c r="CNQ42" s="1208"/>
      <c r="CNR42" s="1208"/>
      <c r="CNS42" s="1208"/>
      <c r="CNT42" s="1208"/>
      <c r="CNU42" s="1208"/>
      <c r="CNV42" s="1208"/>
      <c r="CNW42" s="1208"/>
      <c r="CNX42" s="1208"/>
      <c r="CNY42" s="1208"/>
      <c r="CNZ42" s="1208"/>
      <c r="COA42" s="1208"/>
      <c r="COB42" s="1208"/>
      <c r="COC42" s="1208"/>
      <c r="COD42" s="1208"/>
      <c r="COE42" s="1208"/>
      <c r="COF42" s="1208"/>
      <c r="COG42" s="1208"/>
      <c r="COH42" s="1208"/>
      <c r="COI42" s="1208"/>
      <c r="COJ42" s="1208"/>
      <c r="COK42" s="1208"/>
      <c r="COL42" s="1208"/>
      <c r="COM42" s="1208"/>
      <c r="CON42" s="1208"/>
      <c r="COO42" s="1208"/>
      <c r="COP42" s="1208"/>
      <c r="COQ42" s="1208"/>
      <c r="COR42" s="1208"/>
      <c r="COS42" s="1208"/>
      <c r="COT42" s="1208"/>
      <c r="COU42" s="1208"/>
      <c r="COV42" s="1208"/>
      <c r="COW42" s="1208"/>
      <c r="COX42" s="1208"/>
      <c r="COY42" s="1208"/>
      <c r="COZ42" s="1208"/>
      <c r="CPA42" s="1208"/>
      <c r="CPB42" s="1208"/>
      <c r="CPC42" s="1208"/>
      <c r="CPD42" s="1208"/>
      <c r="CPE42" s="1208"/>
      <c r="CPF42" s="1208"/>
      <c r="CPG42" s="1208"/>
      <c r="CPH42" s="1208"/>
      <c r="CPI42" s="1208"/>
      <c r="CPJ42" s="1208"/>
      <c r="CPK42" s="1208"/>
      <c r="CPL42" s="1208"/>
      <c r="CPM42" s="1208"/>
      <c r="CPN42" s="1208"/>
      <c r="CPO42" s="1208"/>
      <c r="CPP42" s="1208"/>
      <c r="CPQ42" s="1208"/>
      <c r="CPR42" s="1208"/>
      <c r="CPS42" s="1208"/>
      <c r="CPT42" s="1208"/>
      <c r="CPU42" s="1208"/>
      <c r="CPV42" s="1208"/>
      <c r="CPW42" s="1208"/>
      <c r="CPX42" s="1208"/>
      <c r="CPY42" s="1208"/>
      <c r="CPZ42" s="1208"/>
      <c r="CQA42" s="1208"/>
      <c r="CQB42" s="1208"/>
      <c r="CQC42" s="1208"/>
      <c r="CQD42" s="1208"/>
      <c r="CQE42" s="1208"/>
      <c r="CQF42" s="1208"/>
      <c r="CQG42" s="1208"/>
      <c r="CQH42" s="1208"/>
      <c r="CQI42" s="1208"/>
      <c r="CQJ42" s="1208"/>
      <c r="CQK42" s="1208"/>
      <c r="CQL42" s="1208"/>
      <c r="CQM42" s="1208"/>
      <c r="CQN42" s="1208"/>
      <c r="CQO42" s="1208"/>
      <c r="CQP42" s="1208"/>
      <c r="CQQ42" s="1208"/>
      <c r="CQR42" s="1208"/>
      <c r="CQS42" s="1208"/>
      <c r="CQT42" s="1208"/>
      <c r="CQU42" s="1208"/>
      <c r="CQV42" s="1208"/>
      <c r="CQW42" s="1208"/>
      <c r="CQX42" s="1208"/>
      <c r="CQY42" s="1208"/>
      <c r="CQZ42" s="1208"/>
      <c r="CRA42" s="1208"/>
      <c r="CRB42" s="1208"/>
      <c r="CRC42" s="1208"/>
      <c r="CRD42" s="1208"/>
      <c r="CRE42" s="1208"/>
      <c r="CRF42" s="1208"/>
      <c r="CRG42" s="1208"/>
      <c r="CRH42" s="1208"/>
      <c r="CRI42" s="1208"/>
      <c r="CRJ42" s="1208"/>
      <c r="CRK42" s="1208"/>
      <c r="CRL42" s="1208"/>
      <c r="CRM42" s="1208"/>
      <c r="CRN42" s="1208"/>
      <c r="CRO42" s="1208"/>
      <c r="CRP42" s="1208"/>
      <c r="CRQ42" s="1208"/>
      <c r="CRR42" s="1208"/>
      <c r="CRS42" s="1208"/>
      <c r="CRT42" s="1208"/>
      <c r="CRU42" s="1208"/>
      <c r="CRV42" s="1208"/>
      <c r="CRW42" s="1208"/>
      <c r="CRX42" s="1208"/>
      <c r="CRY42" s="1208"/>
      <c r="CRZ42" s="1208"/>
      <c r="CSA42" s="1208"/>
      <c r="CSB42" s="1208"/>
      <c r="CSC42" s="1208"/>
      <c r="CSD42" s="1208"/>
      <c r="CSE42" s="1208"/>
      <c r="CSF42" s="1208"/>
      <c r="CSG42" s="1208"/>
      <c r="CSH42" s="1208"/>
      <c r="CSI42" s="1208"/>
      <c r="CSJ42" s="1208"/>
      <c r="CSK42" s="1208"/>
      <c r="CSL42" s="1208"/>
      <c r="CSM42" s="1208"/>
      <c r="CSN42" s="1208"/>
      <c r="CSO42" s="1208"/>
      <c r="CSP42" s="1208"/>
      <c r="CSQ42" s="1208"/>
      <c r="CSR42" s="1208"/>
      <c r="CSS42" s="1208"/>
      <c r="CST42" s="1208"/>
      <c r="CSU42" s="1208"/>
      <c r="CSV42" s="1208"/>
      <c r="CSW42" s="1208"/>
      <c r="CSX42" s="1208"/>
      <c r="CSY42" s="1208"/>
      <c r="CSZ42" s="1208"/>
      <c r="CTA42" s="1208"/>
      <c r="CTB42" s="1208"/>
      <c r="CTC42" s="1208"/>
      <c r="CTD42" s="1208"/>
      <c r="CTE42" s="1208"/>
      <c r="CTF42" s="1208"/>
      <c r="CTG42" s="1208"/>
      <c r="CTH42" s="1208"/>
      <c r="CTI42" s="1208"/>
      <c r="CTJ42" s="1208"/>
      <c r="CTK42" s="1208"/>
      <c r="CTL42" s="1208"/>
      <c r="CTM42" s="1208"/>
      <c r="CTN42" s="1208"/>
      <c r="CTO42" s="1208"/>
      <c r="CTP42" s="1208"/>
      <c r="CTQ42" s="1208"/>
      <c r="CTR42" s="1208"/>
      <c r="CTS42" s="1208"/>
      <c r="CTT42" s="1208"/>
      <c r="CTU42" s="1208"/>
      <c r="CTV42" s="1208"/>
      <c r="CTW42" s="1208"/>
      <c r="CTX42" s="1208"/>
      <c r="CTY42" s="1208"/>
      <c r="CTZ42" s="1208"/>
      <c r="CUA42" s="1208"/>
      <c r="CUB42" s="1208"/>
      <c r="CUC42" s="1208"/>
      <c r="CUD42" s="1208"/>
      <c r="CUE42" s="1208"/>
      <c r="CUF42" s="1208"/>
      <c r="CUG42" s="1208"/>
      <c r="CUH42" s="1208"/>
      <c r="CUI42" s="1208"/>
      <c r="CUJ42" s="1208"/>
      <c r="CUK42" s="1208"/>
      <c r="CUL42" s="1208"/>
      <c r="CUM42" s="1208"/>
      <c r="CUN42" s="1208"/>
      <c r="CUO42" s="1208"/>
      <c r="CUP42" s="1208"/>
      <c r="CUQ42" s="1208"/>
      <c r="CUR42" s="1208"/>
      <c r="CUS42" s="1208"/>
      <c r="CUT42" s="1208"/>
      <c r="CUU42" s="1208"/>
      <c r="CUV42" s="1208"/>
      <c r="CUW42" s="1208"/>
      <c r="CUX42" s="1208"/>
      <c r="CUY42" s="1208"/>
      <c r="CUZ42" s="1208"/>
      <c r="CVA42" s="1208"/>
      <c r="CVB42" s="1208"/>
      <c r="CVC42" s="1208"/>
      <c r="CVD42" s="1208"/>
      <c r="CVE42" s="1208"/>
      <c r="CVF42" s="1208"/>
      <c r="CVG42" s="1208"/>
      <c r="CVH42" s="1208"/>
      <c r="CVI42" s="1208"/>
      <c r="CVJ42" s="1208"/>
      <c r="CVK42" s="1208"/>
      <c r="CVL42" s="1208"/>
      <c r="CVM42" s="1208"/>
      <c r="CVN42" s="1208"/>
      <c r="CVO42" s="1208"/>
      <c r="CVP42" s="1208"/>
      <c r="CVQ42" s="1208"/>
      <c r="CVR42" s="1208"/>
      <c r="CVS42" s="1208"/>
      <c r="CVT42" s="1208"/>
      <c r="CVU42" s="1208"/>
      <c r="CVV42" s="1208"/>
      <c r="CVW42" s="1208"/>
      <c r="CVX42" s="1208"/>
      <c r="CVY42" s="1208"/>
      <c r="CVZ42" s="1208"/>
      <c r="CWA42" s="1208"/>
      <c r="CWB42" s="1208"/>
      <c r="CWC42" s="1208"/>
      <c r="CWD42" s="1208"/>
      <c r="CWE42" s="1208"/>
      <c r="CWF42" s="1208"/>
      <c r="CWG42" s="1208"/>
      <c r="CWH42" s="1208"/>
      <c r="CWI42" s="1208"/>
      <c r="CWJ42" s="1208"/>
      <c r="CWK42" s="1208"/>
      <c r="CWL42" s="1208"/>
      <c r="CWM42" s="1208"/>
      <c r="CWN42" s="1208"/>
      <c r="CWO42" s="1208"/>
      <c r="CWP42" s="1208"/>
      <c r="CWQ42" s="1208"/>
      <c r="CWR42" s="1208"/>
      <c r="CWS42" s="1208"/>
      <c r="CWT42" s="1208"/>
      <c r="CWU42" s="1208"/>
      <c r="CWV42" s="1208"/>
      <c r="CWW42" s="1208"/>
      <c r="CWX42" s="1208"/>
      <c r="CWY42" s="1208"/>
      <c r="CWZ42" s="1208"/>
      <c r="CXA42" s="1208"/>
      <c r="CXB42" s="1208"/>
      <c r="CXC42" s="1208"/>
      <c r="CXD42" s="1208"/>
      <c r="CXE42" s="1208"/>
      <c r="CXF42" s="1208"/>
      <c r="CXG42" s="1208"/>
      <c r="CXH42" s="1208"/>
      <c r="CXI42" s="1208"/>
      <c r="CXJ42" s="1208"/>
      <c r="CXK42" s="1208"/>
      <c r="CXL42" s="1208"/>
      <c r="CXM42" s="1208"/>
      <c r="CXN42" s="1208"/>
      <c r="CXO42" s="1208"/>
      <c r="CXP42" s="1208"/>
      <c r="CXQ42" s="1208"/>
      <c r="CXR42" s="1208"/>
      <c r="CXS42" s="1208"/>
      <c r="CXT42" s="1208"/>
      <c r="CXU42" s="1208"/>
      <c r="CXV42" s="1208"/>
      <c r="CXW42" s="1208"/>
      <c r="CXX42" s="1208"/>
      <c r="CXY42" s="1208"/>
      <c r="CXZ42" s="1208"/>
      <c r="CYA42" s="1208"/>
      <c r="CYB42" s="1208"/>
      <c r="CYC42" s="1208"/>
      <c r="CYD42" s="1208"/>
      <c r="CYE42" s="1208"/>
      <c r="CYF42" s="1208"/>
      <c r="CYG42" s="1208"/>
      <c r="CYH42" s="1208"/>
      <c r="CYI42" s="1208"/>
      <c r="CYJ42" s="1208"/>
      <c r="CYK42" s="1208"/>
      <c r="CYL42" s="1208"/>
      <c r="CYM42" s="1208"/>
      <c r="CYN42" s="1208"/>
      <c r="CYO42" s="1208"/>
      <c r="CYP42" s="1208"/>
      <c r="CYQ42" s="1208"/>
      <c r="CYR42" s="1208"/>
      <c r="CYS42" s="1208"/>
      <c r="CYT42" s="1208"/>
      <c r="CYU42" s="1208"/>
      <c r="CYV42" s="1208"/>
      <c r="CYW42" s="1208"/>
      <c r="CYX42" s="1208"/>
      <c r="CYY42" s="1208"/>
      <c r="CYZ42" s="1208"/>
      <c r="CZA42" s="1208"/>
      <c r="CZB42" s="1208"/>
      <c r="CZC42" s="1208"/>
      <c r="CZD42" s="1208"/>
      <c r="CZE42" s="1208"/>
      <c r="CZF42" s="1208"/>
      <c r="CZG42" s="1208"/>
      <c r="CZH42" s="1208"/>
      <c r="CZI42" s="1208"/>
      <c r="CZJ42" s="1208"/>
      <c r="CZK42" s="1208"/>
      <c r="CZL42" s="1208"/>
      <c r="CZM42" s="1208"/>
      <c r="CZN42" s="1208"/>
      <c r="CZO42" s="1208"/>
      <c r="CZP42" s="1208"/>
      <c r="CZQ42" s="1208"/>
      <c r="CZR42" s="1208"/>
      <c r="CZS42" s="1208"/>
      <c r="CZT42" s="1208"/>
      <c r="CZU42" s="1208"/>
      <c r="CZV42" s="1208"/>
      <c r="CZW42" s="1208"/>
      <c r="CZX42" s="1208"/>
      <c r="CZY42" s="1208"/>
      <c r="CZZ42" s="1208"/>
      <c r="DAA42" s="1208"/>
      <c r="DAB42" s="1208"/>
      <c r="DAC42" s="1208"/>
      <c r="DAD42" s="1208"/>
      <c r="DAE42" s="1208"/>
      <c r="DAF42" s="1208"/>
      <c r="DAG42" s="1208"/>
      <c r="DAH42" s="1208"/>
      <c r="DAI42" s="1208"/>
      <c r="DAJ42" s="1208"/>
      <c r="DAK42" s="1208"/>
      <c r="DAL42" s="1208"/>
      <c r="DAM42" s="1208"/>
      <c r="DAN42" s="1208"/>
      <c r="DAO42" s="1208"/>
      <c r="DAP42" s="1208"/>
      <c r="DAQ42" s="1208"/>
      <c r="DAR42" s="1208"/>
      <c r="DAS42" s="1208"/>
      <c r="DAT42" s="1208"/>
      <c r="DAU42" s="1208"/>
      <c r="DAV42" s="1208"/>
      <c r="DAW42" s="1208"/>
      <c r="DAX42" s="1208"/>
      <c r="DAY42" s="1208"/>
      <c r="DAZ42" s="1208"/>
      <c r="DBA42" s="1208"/>
      <c r="DBB42" s="1208"/>
      <c r="DBC42" s="1208"/>
      <c r="DBD42" s="1208"/>
      <c r="DBE42" s="1208"/>
      <c r="DBF42" s="1208"/>
      <c r="DBG42" s="1208"/>
      <c r="DBH42" s="1208"/>
      <c r="DBI42" s="1208"/>
      <c r="DBJ42" s="1208"/>
      <c r="DBK42" s="1208"/>
      <c r="DBL42" s="1208"/>
      <c r="DBM42" s="1208"/>
      <c r="DBN42" s="1208"/>
      <c r="DBO42" s="1208"/>
      <c r="DBP42" s="1208"/>
      <c r="DBQ42" s="1208"/>
      <c r="DBR42" s="1208"/>
      <c r="DBS42" s="1208"/>
      <c r="DBT42" s="1208"/>
      <c r="DBU42" s="1208"/>
      <c r="DBV42" s="1208"/>
      <c r="DBW42" s="1208"/>
      <c r="DBX42" s="1208"/>
      <c r="DBY42" s="1208"/>
      <c r="DBZ42" s="1208"/>
      <c r="DCA42" s="1208"/>
      <c r="DCB42" s="1208"/>
      <c r="DCC42" s="1208"/>
      <c r="DCD42" s="1208"/>
      <c r="DCE42" s="1208"/>
      <c r="DCF42" s="1208"/>
      <c r="DCG42" s="1208"/>
      <c r="DCH42" s="1208"/>
      <c r="DCI42" s="1208"/>
      <c r="DCJ42" s="1208"/>
      <c r="DCK42" s="1208"/>
      <c r="DCL42" s="1208"/>
      <c r="DCM42" s="1208"/>
      <c r="DCN42" s="1208"/>
      <c r="DCO42" s="1208"/>
      <c r="DCP42" s="1208"/>
      <c r="DCQ42" s="1208"/>
      <c r="DCR42" s="1208"/>
      <c r="DCS42" s="1208"/>
      <c r="DCT42" s="1208"/>
      <c r="DCU42" s="1208"/>
      <c r="DCV42" s="1208"/>
      <c r="DCW42" s="1208"/>
      <c r="DCX42" s="1208"/>
      <c r="DCY42" s="1208"/>
      <c r="DCZ42" s="1208"/>
      <c r="DDA42" s="1208"/>
      <c r="DDB42" s="1208"/>
      <c r="DDC42" s="1208"/>
      <c r="DDD42" s="1208"/>
      <c r="DDE42" s="1208"/>
      <c r="DDF42" s="1208"/>
      <c r="DDG42" s="1208"/>
      <c r="DDH42" s="1208"/>
      <c r="DDI42" s="1208"/>
      <c r="DDJ42" s="1208"/>
      <c r="DDK42" s="1208"/>
      <c r="DDL42" s="1208"/>
      <c r="DDM42" s="1208"/>
      <c r="DDN42" s="1208"/>
      <c r="DDO42" s="1208"/>
      <c r="DDP42" s="1208"/>
      <c r="DDQ42" s="1208"/>
      <c r="DDR42" s="1208"/>
      <c r="DDS42" s="1208"/>
      <c r="DDT42" s="1208"/>
      <c r="DDU42" s="1208"/>
      <c r="DDV42" s="1208"/>
      <c r="DDW42" s="1208"/>
      <c r="DDX42" s="1208"/>
      <c r="DDY42" s="1208"/>
      <c r="DDZ42" s="1208"/>
      <c r="DEA42" s="1208"/>
      <c r="DEB42" s="1208"/>
      <c r="DEC42" s="1208"/>
      <c r="DED42" s="1208"/>
      <c r="DEE42" s="1208"/>
      <c r="DEF42" s="1208"/>
      <c r="DEG42" s="1208"/>
      <c r="DEH42" s="1208"/>
      <c r="DEI42" s="1208"/>
      <c r="DEJ42" s="1208"/>
      <c r="DEK42" s="1208"/>
      <c r="DEL42" s="1208"/>
      <c r="DEM42" s="1208"/>
      <c r="DEN42" s="1208"/>
      <c r="DEO42" s="1208"/>
      <c r="DEP42" s="1208"/>
      <c r="DEQ42" s="1208"/>
      <c r="DER42" s="1208"/>
      <c r="DES42" s="1208"/>
      <c r="DET42" s="1208"/>
      <c r="DEU42" s="1208"/>
      <c r="DEV42" s="1208"/>
      <c r="DEW42" s="1208"/>
      <c r="DEX42" s="1208"/>
      <c r="DEY42" s="1208"/>
      <c r="DEZ42" s="1208"/>
      <c r="DFA42" s="1208"/>
      <c r="DFB42" s="1208"/>
      <c r="DFC42" s="1208"/>
      <c r="DFD42" s="1208"/>
      <c r="DFE42" s="1208"/>
      <c r="DFF42" s="1208"/>
      <c r="DFG42" s="1208"/>
      <c r="DFH42" s="1208"/>
      <c r="DFI42" s="1208"/>
      <c r="DFJ42" s="1208"/>
      <c r="DFK42" s="1208"/>
      <c r="DFL42" s="1208"/>
      <c r="DFM42" s="1208"/>
      <c r="DFN42" s="1208"/>
      <c r="DFO42" s="1208"/>
      <c r="DFP42" s="1208"/>
      <c r="DFQ42" s="1208"/>
      <c r="DFR42" s="1208"/>
      <c r="DFS42" s="1208"/>
      <c r="DFT42" s="1208"/>
      <c r="DFU42" s="1208"/>
      <c r="DFV42" s="1208"/>
      <c r="DFW42" s="1208"/>
      <c r="DFX42" s="1208"/>
      <c r="DFY42" s="1208"/>
      <c r="DFZ42" s="1208"/>
      <c r="DGA42" s="1208"/>
      <c r="DGB42" s="1208"/>
      <c r="DGC42" s="1208"/>
      <c r="DGD42" s="1208"/>
      <c r="DGE42" s="1208"/>
      <c r="DGF42" s="1208"/>
      <c r="DGG42" s="1208"/>
      <c r="DGH42" s="1208"/>
      <c r="DGI42" s="1208"/>
      <c r="DGJ42" s="1208"/>
      <c r="DGK42" s="1208"/>
      <c r="DGL42" s="1208"/>
      <c r="DGM42" s="1208"/>
      <c r="DGN42" s="1208"/>
      <c r="DGO42" s="1208"/>
      <c r="DGP42" s="1208"/>
      <c r="DGQ42" s="1208"/>
      <c r="DGR42" s="1208"/>
      <c r="DGS42" s="1208"/>
      <c r="DGT42" s="1208"/>
      <c r="DGU42" s="1208"/>
      <c r="DGV42" s="1208"/>
      <c r="DGW42" s="1208"/>
      <c r="DGX42" s="1208"/>
      <c r="DGY42" s="1208"/>
      <c r="DGZ42" s="1208"/>
      <c r="DHA42" s="1208"/>
      <c r="DHB42" s="1208"/>
      <c r="DHC42" s="1208"/>
      <c r="DHD42" s="1208"/>
      <c r="DHE42" s="1208"/>
      <c r="DHF42" s="1208"/>
      <c r="DHG42" s="1208"/>
      <c r="DHH42" s="1208"/>
      <c r="DHI42" s="1208"/>
      <c r="DHJ42" s="1208"/>
      <c r="DHK42" s="1208"/>
      <c r="DHL42" s="1208"/>
      <c r="DHM42" s="1208"/>
      <c r="DHN42" s="1208"/>
      <c r="DHO42" s="1208"/>
      <c r="DHP42" s="1208"/>
      <c r="DHQ42" s="1208"/>
      <c r="DHR42" s="1208"/>
      <c r="DHS42" s="1208"/>
      <c r="DHT42" s="1208"/>
      <c r="DHU42" s="1208"/>
      <c r="DHV42" s="1208"/>
      <c r="DHW42" s="1208"/>
      <c r="DHX42" s="1208"/>
      <c r="DHY42" s="1208"/>
      <c r="DHZ42" s="1208"/>
      <c r="DIA42" s="1208"/>
      <c r="DIB42" s="1208"/>
      <c r="DIC42" s="1208"/>
      <c r="DID42" s="1208"/>
      <c r="DIE42" s="1208"/>
      <c r="DIF42" s="1208"/>
      <c r="DIG42" s="1208"/>
      <c r="DIH42" s="1208"/>
      <c r="DII42" s="1208"/>
      <c r="DIJ42" s="1208"/>
      <c r="DIK42" s="1208"/>
      <c r="DIL42" s="1208"/>
      <c r="DIM42" s="1208"/>
      <c r="DIN42" s="1208"/>
      <c r="DIO42" s="1208"/>
      <c r="DIP42" s="1208"/>
      <c r="DIQ42" s="1208"/>
      <c r="DIR42" s="1208"/>
      <c r="DIS42" s="1208"/>
      <c r="DIT42" s="1208"/>
      <c r="DIU42" s="1208"/>
      <c r="DIV42" s="1208"/>
      <c r="DIW42" s="1208"/>
      <c r="DIX42" s="1208"/>
      <c r="DIY42" s="1208"/>
      <c r="DIZ42" s="1208"/>
      <c r="DJA42" s="1208"/>
      <c r="DJB42" s="1208"/>
      <c r="DJC42" s="1208"/>
      <c r="DJD42" s="1208"/>
      <c r="DJE42" s="1208"/>
      <c r="DJF42" s="1208"/>
      <c r="DJG42" s="1208"/>
      <c r="DJH42" s="1208"/>
      <c r="DJI42" s="1208"/>
      <c r="DJJ42" s="1208"/>
      <c r="DJK42" s="1208"/>
      <c r="DJL42" s="1208"/>
      <c r="DJM42" s="1208"/>
      <c r="DJN42" s="1208"/>
      <c r="DJO42" s="1208"/>
      <c r="DJP42" s="1208"/>
      <c r="DJQ42" s="1208"/>
      <c r="DJR42" s="1208"/>
      <c r="DJS42" s="1208"/>
      <c r="DJT42" s="1208"/>
      <c r="DJU42" s="1208"/>
      <c r="DJV42" s="1208"/>
      <c r="DJW42" s="1208"/>
      <c r="DJX42" s="1208"/>
      <c r="DJY42" s="1208"/>
      <c r="DJZ42" s="1208"/>
      <c r="DKA42" s="1208"/>
      <c r="DKB42" s="1208"/>
      <c r="DKC42" s="1208"/>
      <c r="DKD42" s="1208"/>
      <c r="DKE42" s="1208"/>
      <c r="DKF42" s="1208"/>
      <c r="DKG42" s="1208"/>
      <c r="DKH42" s="1208"/>
      <c r="DKI42" s="1208"/>
      <c r="DKJ42" s="1208"/>
      <c r="DKK42" s="1208"/>
      <c r="DKL42" s="1208"/>
      <c r="DKM42" s="1208"/>
      <c r="DKN42" s="1208"/>
      <c r="DKO42" s="1208"/>
      <c r="DKP42" s="1208"/>
      <c r="DKQ42" s="1208"/>
      <c r="DKR42" s="1208"/>
      <c r="DKS42" s="1208"/>
      <c r="DKT42" s="1208"/>
      <c r="DKU42" s="1208"/>
      <c r="DKV42" s="1208"/>
      <c r="DKW42" s="1208"/>
      <c r="DKX42" s="1208"/>
      <c r="DKY42" s="1208"/>
      <c r="DKZ42" s="1208"/>
      <c r="DLA42" s="1208"/>
      <c r="DLB42" s="1208"/>
      <c r="DLC42" s="1208"/>
      <c r="DLD42" s="1208"/>
      <c r="DLE42" s="1208"/>
      <c r="DLF42" s="1208"/>
      <c r="DLG42" s="1208"/>
      <c r="DLH42" s="1208"/>
      <c r="DLI42" s="1208"/>
      <c r="DLJ42" s="1208"/>
      <c r="DLK42" s="1208"/>
      <c r="DLL42" s="1208"/>
      <c r="DLM42" s="1208"/>
      <c r="DLN42" s="1208"/>
      <c r="DLO42" s="1208"/>
      <c r="DLP42" s="1208"/>
      <c r="DLQ42" s="1208"/>
      <c r="DLR42" s="1208"/>
      <c r="DLS42" s="1208"/>
      <c r="DLT42" s="1208"/>
      <c r="DLU42" s="1208"/>
      <c r="DLV42" s="1208"/>
      <c r="DLW42" s="1208"/>
      <c r="DLX42" s="1208"/>
      <c r="DLY42" s="1208"/>
      <c r="DLZ42" s="1208"/>
      <c r="DMA42" s="1208"/>
      <c r="DMB42" s="1208"/>
      <c r="DMC42" s="1208"/>
      <c r="DMD42" s="1208"/>
      <c r="DME42" s="1208"/>
      <c r="DMF42" s="1208"/>
      <c r="DMG42" s="1208"/>
      <c r="DMH42" s="1208"/>
      <c r="DMI42" s="1208"/>
      <c r="DMJ42" s="1208"/>
      <c r="DMK42" s="1208"/>
      <c r="DML42" s="1208"/>
      <c r="DMM42" s="1208"/>
      <c r="DMN42" s="1208"/>
      <c r="DMO42" s="1208"/>
      <c r="DMP42" s="1208"/>
      <c r="DMQ42" s="1208"/>
      <c r="DMR42" s="1208"/>
      <c r="DMS42" s="1208"/>
      <c r="DMT42" s="1208"/>
      <c r="DMU42" s="1208"/>
      <c r="DMV42" s="1208"/>
      <c r="DMW42" s="1208"/>
      <c r="DMX42" s="1208"/>
      <c r="DMY42" s="1208"/>
      <c r="DMZ42" s="1208"/>
      <c r="DNA42" s="1208"/>
      <c r="DNB42" s="1208"/>
      <c r="DNC42" s="1208"/>
      <c r="DND42" s="1208"/>
      <c r="DNE42" s="1208"/>
      <c r="DNF42" s="1208"/>
      <c r="DNG42" s="1208"/>
      <c r="DNH42" s="1208"/>
      <c r="DNI42" s="1208"/>
      <c r="DNJ42" s="1208"/>
      <c r="DNK42" s="1208"/>
      <c r="DNL42" s="1208"/>
      <c r="DNM42" s="1208"/>
      <c r="DNN42" s="1208"/>
      <c r="DNO42" s="1208"/>
      <c r="DNP42" s="1208"/>
      <c r="DNQ42" s="1208"/>
      <c r="DNR42" s="1208"/>
      <c r="DNS42" s="1208"/>
      <c r="DNT42" s="1208"/>
      <c r="DNU42" s="1208"/>
      <c r="DNV42" s="1208"/>
      <c r="DNW42" s="1208"/>
      <c r="DNX42" s="1208"/>
      <c r="DNY42" s="1208"/>
      <c r="DNZ42" s="1208"/>
      <c r="DOA42" s="1208"/>
      <c r="DOB42" s="1208"/>
      <c r="DOC42" s="1208"/>
      <c r="DOD42" s="1208"/>
      <c r="DOE42" s="1208"/>
      <c r="DOF42" s="1208"/>
      <c r="DOG42" s="1208"/>
      <c r="DOH42" s="1208"/>
      <c r="DOI42" s="1208"/>
      <c r="DOJ42" s="1208"/>
      <c r="DOK42" s="1208"/>
      <c r="DOL42" s="1208"/>
      <c r="DOM42" s="1208"/>
      <c r="DON42" s="1208"/>
      <c r="DOO42" s="1208"/>
      <c r="DOP42" s="1208"/>
      <c r="DOQ42" s="1208"/>
      <c r="DOR42" s="1208"/>
      <c r="DOS42" s="1208"/>
      <c r="DOT42" s="1208"/>
      <c r="DOU42" s="1208"/>
      <c r="DOV42" s="1208"/>
      <c r="DOW42" s="1208"/>
      <c r="DOX42" s="1208"/>
      <c r="DOY42" s="1208"/>
      <c r="DOZ42" s="1208"/>
      <c r="DPA42" s="1208"/>
      <c r="DPB42" s="1208"/>
      <c r="DPC42" s="1208"/>
      <c r="DPD42" s="1208"/>
      <c r="DPE42" s="1208"/>
      <c r="DPF42" s="1208"/>
      <c r="DPG42" s="1208"/>
      <c r="DPH42" s="1208"/>
      <c r="DPI42" s="1208"/>
      <c r="DPJ42" s="1208"/>
      <c r="DPK42" s="1208"/>
      <c r="DPL42" s="1208"/>
      <c r="DPM42" s="1208"/>
      <c r="DPN42" s="1208"/>
      <c r="DPO42" s="1208"/>
      <c r="DPP42" s="1208"/>
      <c r="DPQ42" s="1208"/>
      <c r="DPR42" s="1208"/>
      <c r="DPS42" s="1208"/>
      <c r="DPT42" s="1208"/>
      <c r="DPU42" s="1208"/>
      <c r="DPV42" s="1208"/>
      <c r="DPW42" s="1208"/>
      <c r="DPX42" s="1208"/>
      <c r="DPY42" s="1208"/>
      <c r="DPZ42" s="1208"/>
      <c r="DQA42" s="1208"/>
      <c r="DQB42" s="1208"/>
      <c r="DQC42" s="1208"/>
      <c r="DQD42" s="1208"/>
      <c r="DQE42" s="1208"/>
      <c r="DQF42" s="1208"/>
      <c r="DQG42" s="1208"/>
      <c r="DQH42" s="1208"/>
      <c r="DQI42" s="1208"/>
      <c r="DQJ42" s="1208"/>
      <c r="DQK42" s="1208"/>
      <c r="DQL42" s="1208"/>
      <c r="DQM42" s="1208"/>
      <c r="DQN42" s="1208"/>
      <c r="DQO42" s="1208"/>
      <c r="DQP42" s="1208"/>
      <c r="DQQ42" s="1208"/>
      <c r="DQR42" s="1208"/>
      <c r="DQS42" s="1208"/>
      <c r="DQT42" s="1208"/>
      <c r="DQU42" s="1208"/>
      <c r="DQV42" s="1208"/>
      <c r="DQW42" s="1208"/>
      <c r="DQX42" s="1208"/>
      <c r="DQY42" s="1208"/>
      <c r="DQZ42" s="1208"/>
      <c r="DRA42" s="1208"/>
      <c r="DRB42" s="1208"/>
      <c r="DRC42" s="1208"/>
      <c r="DRD42" s="1208"/>
      <c r="DRE42" s="1208"/>
      <c r="DRF42" s="1208"/>
      <c r="DRG42" s="1208"/>
      <c r="DRH42" s="1208"/>
      <c r="DRI42" s="1208"/>
      <c r="DRJ42" s="1208"/>
      <c r="DRK42" s="1208"/>
      <c r="DRL42" s="1208"/>
      <c r="DRM42" s="1208"/>
      <c r="DRN42" s="1208"/>
      <c r="DRO42" s="1208"/>
      <c r="DRP42" s="1208"/>
      <c r="DRQ42" s="1208"/>
      <c r="DRR42" s="1208"/>
      <c r="DRS42" s="1208"/>
      <c r="DRT42" s="1208"/>
      <c r="DRU42" s="1208"/>
      <c r="DRV42" s="1208"/>
      <c r="DRW42" s="1208"/>
      <c r="DRX42" s="1208"/>
      <c r="DRY42" s="1208"/>
      <c r="DRZ42" s="1208"/>
      <c r="DSA42" s="1208"/>
      <c r="DSB42" s="1208"/>
      <c r="DSC42" s="1208"/>
      <c r="DSD42" s="1208"/>
      <c r="DSE42" s="1208"/>
      <c r="DSF42" s="1208"/>
      <c r="DSG42" s="1208"/>
      <c r="DSH42" s="1208"/>
      <c r="DSI42" s="1208"/>
      <c r="DSJ42" s="1208"/>
      <c r="DSK42" s="1208"/>
      <c r="DSL42" s="1208"/>
      <c r="DSM42" s="1208"/>
      <c r="DSN42" s="1208"/>
      <c r="DSO42" s="1208"/>
      <c r="DSP42" s="1208"/>
      <c r="DSQ42" s="1208"/>
      <c r="DSR42" s="1208"/>
      <c r="DSS42" s="1208"/>
      <c r="DST42" s="1208"/>
      <c r="DSU42" s="1208"/>
      <c r="DSV42" s="1208"/>
      <c r="DSW42" s="1208"/>
      <c r="DSX42" s="1208"/>
      <c r="DSY42" s="1208"/>
      <c r="DSZ42" s="1208"/>
      <c r="DTA42" s="1208"/>
      <c r="DTB42" s="1208"/>
      <c r="DTC42" s="1208"/>
      <c r="DTD42" s="1208"/>
      <c r="DTE42" s="1208"/>
      <c r="DTF42" s="1208"/>
      <c r="DTG42" s="1208"/>
      <c r="DTH42" s="1208"/>
      <c r="DTI42" s="1208"/>
      <c r="DTJ42" s="1208"/>
      <c r="DTK42" s="1208"/>
      <c r="DTL42" s="1208"/>
      <c r="DTM42" s="1208"/>
      <c r="DTN42" s="1208"/>
      <c r="DTO42" s="1208"/>
      <c r="DTP42" s="1208"/>
      <c r="DTQ42" s="1208"/>
      <c r="DTR42" s="1208"/>
      <c r="DTS42" s="1208"/>
      <c r="DTT42" s="1208"/>
      <c r="DTU42" s="1208"/>
      <c r="DTV42" s="1208"/>
      <c r="DTW42" s="1208"/>
      <c r="DTX42" s="1208"/>
      <c r="DTY42" s="1208"/>
      <c r="DTZ42" s="1208"/>
      <c r="DUA42" s="1208"/>
      <c r="DUB42" s="1208"/>
      <c r="DUC42" s="1208"/>
      <c r="DUD42" s="1208"/>
      <c r="DUE42" s="1208"/>
      <c r="DUF42" s="1208"/>
      <c r="DUG42" s="1208"/>
      <c r="DUH42" s="1208"/>
      <c r="DUI42" s="1208"/>
      <c r="DUJ42" s="1208"/>
      <c r="DUK42" s="1208"/>
      <c r="DUL42" s="1208"/>
      <c r="DUM42" s="1208"/>
      <c r="DUN42" s="1208"/>
      <c r="DUO42" s="1208"/>
      <c r="DUP42" s="1208"/>
      <c r="DUQ42" s="1208"/>
      <c r="DUR42" s="1208"/>
      <c r="DUS42" s="1208"/>
      <c r="DUT42" s="1208"/>
      <c r="DUU42" s="1208"/>
      <c r="DUV42" s="1208"/>
      <c r="DUW42" s="1208"/>
      <c r="DUX42" s="1208"/>
      <c r="DUY42" s="1208"/>
      <c r="DUZ42" s="1208"/>
      <c r="DVA42" s="1208"/>
      <c r="DVB42" s="1208"/>
      <c r="DVC42" s="1208"/>
      <c r="DVD42" s="1208"/>
      <c r="DVE42" s="1208"/>
      <c r="DVF42" s="1208"/>
      <c r="DVG42" s="1208"/>
      <c r="DVH42" s="1208"/>
      <c r="DVI42" s="1208"/>
      <c r="DVJ42" s="1208"/>
      <c r="DVK42" s="1208"/>
      <c r="DVL42" s="1208"/>
      <c r="DVM42" s="1208"/>
      <c r="DVN42" s="1208"/>
      <c r="DVO42" s="1208"/>
      <c r="DVP42" s="1208"/>
      <c r="DVQ42" s="1208"/>
      <c r="DVR42" s="1208"/>
      <c r="DVS42" s="1208"/>
      <c r="DVT42" s="1208"/>
      <c r="DVU42" s="1208"/>
      <c r="DVV42" s="1208"/>
      <c r="DVW42" s="1208"/>
      <c r="DVX42" s="1208"/>
      <c r="DVY42" s="1208"/>
      <c r="DVZ42" s="1208"/>
      <c r="DWA42" s="1208"/>
      <c r="DWB42" s="1208"/>
      <c r="DWC42" s="1208"/>
      <c r="DWD42" s="1208"/>
      <c r="DWE42" s="1208"/>
      <c r="DWF42" s="1208"/>
      <c r="DWG42" s="1208"/>
      <c r="DWH42" s="1208"/>
      <c r="DWI42" s="1208"/>
      <c r="DWJ42" s="1208"/>
      <c r="DWK42" s="1208"/>
      <c r="DWL42" s="1208"/>
      <c r="DWM42" s="1208"/>
      <c r="DWN42" s="1208"/>
      <c r="DWO42" s="1208"/>
      <c r="DWP42" s="1208"/>
      <c r="DWQ42" s="1208"/>
      <c r="DWR42" s="1208"/>
      <c r="DWS42" s="1208"/>
      <c r="DWT42" s="1208"/>
      <c r="DWU42" s="1208"/>
      <c r="DWV42" s="1208"/>
      <c r="DWW42" s="1208"/>
      <c r="DWX42" s="1208"/>
      <c r="DWY42" s="1208"/>
      <c r="DWZ42" s="1208"/>
      <c r="DXA42" s="1208"/>
      <c r="DXB42" s="1208"/>
      <c r="DXC42" s="1208"/>
      <c r="DXD42" s="1208"/>
      <c r="DXE42" s="1208"/>
      <c r="DXF42" s="1208"/>
      <c r="DXG42" s="1208"/>
      <c r="DXH42" s="1208"/>
      <c r="DXI42" s="1208"/>
      <c r="DXJ42" s="1208"/>
      <c r="DXK42" s="1208"/>
      <c r="DXL42" s="1208"/>
      <c r="DXM42" s="1208"/>
      <c r="DXN42" s="1208"/>
      <c r="DXO42" s="1208"/>
      <c r="DXP42" s="1208"/>
      <c r="DXQ42" s="1208"/>
      <c r="DXR42" s="1208"/>
      <c r="DXS42" s="1208"/>
      <c r="DXT42" s="1208"/>
      <c r="DXU42" s="1208"/>
      <c r="DXV42" s="1208"/>
      <c r="DXW42" s="1208"/>
      <c r="DXX42" s="1208"/>
      <c r="DXY42" s="1208"/>
      <c r="DXZ42" s="1208"/>
      <c r="DYA42" s="1208"/>
      <c r="DYB42" s="1208"/>
      <c r="DYC42" s="1208"/>
      <c r="DYD42" s="1208"/>
      <c r="DYE42" s="1208"/>
      <c r="DYF42" s="1208"/>
      <c r="DYG42" s="1208"/>
      <c r="DYH42" s="1208"/>
      <c r="DYI42" s="1208"/>
      <c r="DYJ42" s="1208"/>
      <c r="DYK42" s="1208"/>
      <c r="DYL42" s="1208"/>
      <c r="DYM42" s="1208"/>
      <c r="DYN42" s="1208"/>
      <c r="DYO42" s="1208"/>
      <c r="DYP42" s="1208"/>
      <c r="DYQ42" s="1208"/>
      <c r="DYR42" s="1208"/>
      <c r="DYS42" s="1208"/>
      <c r="DYT42" s="1208"/>
      <c r="DYU42" s="1208"/>
      <c r="DYV42" s="1208"/>
      <c r="DYW42" s="1208"/>
      <c r="DYX42" s="1208"/>
      <c r="DYY42" s="1208"/>
      <c r="DYZ42" s="1208"/>
      <c r="DZA42" s="1208"/>
      <c r="DZB42" s="1208"/>
      <c r="DZC42" s="1208"/>
      <c r="DZD42" s="1208"/>
      <c r="DZE42" s="1208"/>
      <c r="DZF42" s="1208"/>
      <c r="DZG42" s="1208"/>
      <c r="DZH42" s="1208"/>
      <c r="DZI42" s="1208"/>
      <c r="DZJ42" s="1208"/>
      <c r="DZK42" s="1208"/>
      <c r="DZL42" s="1208"/>
      <c r="DZM42" s="1208"/>
      <c r="DZN42" s="1208"/>
      <c r="DZO42" s="1208"/>
      <c r="DZP42" s="1208"/>
      <c r="DZQ42" s="1208"/>
      <c r="DZR42" s="1208"/>
      <c r="DZS42" s="1208"/>
      <c r="DZT42" s="1208"/>
      <c r="DZU42" s="1208"/>
      <c r="DZV42" s="1208"/>
      <c r="DZW42" s="1208"/>
      <c r="DZX42" s="1208"/>
      <c r="DZY42" s="1208"/>
      <c r="DZZ42" s="1208"/>
      <c r="EAA42" s="1208"/>
      <c r="EAB42" s="1208"/>
      <c r="EAC42" s="1208"/>
      <c r="EAD42" s="1208"/>
      <c r="EAE42" s="1208"/>
      <c r="EAF42" s="1208"/>
      <c r="EAG42" s="1208"/>
      <c r="EAH42" s="1208"/>
      <c r="EAI42" s="1208"/>
      <c r="EAJ42" s="1208"/>
      <c r="EAK42" s="1208"/>
      <c r="EAL42" s="1208"/>
      <c r="EAM42" s="1208"/>
      <c r="EAN42" s="1208"/>
      <c r="EAO42" s="1208"/>
      <c r="EAP42" s="1208"/>
      <c r="EAQ42" s="1208"/>
      <c r="EAR42" s="1208"/>
      <c r="EAS42" s="1208"/>
      <c r="EAT42" s="1208"/>
      <c r="EAU42" s="1208"/>
      <c r="EAV42" s="1208"/>
      <c r="EAW42" s="1208"/>
      <c r="EAX42" s="1208"/>
      <c r="EAY42" s="1208"/>
      <c r="EAZ42" s="1208"/>
      <c r="EBA42" s="1208"/>
      <c r="EBB42" s="1208"/>
      <c r="EBC42" s="1208"/>
      <c r="EBD42" s="1208"/>
      <c r="EBE42" s="1208"/>
      <c r="EBF42" s="1208"/>
      <c r="EBG42" s="1208"/>
      <c r="EBH42" s="1208"/>
      <c r="EBI42" s="1208"/>
      <c r="EBJ42" s="1208"/>
      <c r="EBK42" s="1208"/>
      <c r="EBL42" s="1208"/>
      <c r="EBM42" s="1208"/>
      <c r="EBN42" s="1208"/>
      <c r="EBO42" s="1208"/>
      <c r="EBP42" s="1208"/>
      <c r="EBQ42" s="1208"/>
      <c r="EBR42" s="1208"/>
      <c r="EBS42" s="1208"/>
      <c r="EBT42" s="1208"/>
      <c r="EBU42" s="1208"/>
      <c r="EBV42" s="1208"/>
      <c r="EBW42" s="1208"/>
      <c r="EBX42" s="1208"/>
      <c r="EBY42" s="1208"/>
      <c r="EBZ42" s="1208"/>
      <c r="ECA42" s="1208"/>
      <c r="ECB42" s="1208"/>
      <c r="ECC42" s="1208"/>
      <c r="ECD42" s="1208"/>
      <c r="ECE42" s="1208"/>
      <c r="ECF42" s="1208"/>
      <c r="ECG42" s="1208"/>
      <c r="ECH42" s="1208"/>
      <c r="ECI42" s="1208"/>
      <c r="ECJ42" s="1208"/>
      <c r="ECK42" s="1208"/>
      <c r="ECL42" s="1208"/>
      <c r="ECM42" s="1208"/>
      <c r="ECN42" s="1208"/>
      <c r="ECO42" s="1208"/>
      <c r="ECP42" s="1208"/>
      <c r="ECQ42" s="1208"/>
      <c r="ECR42" s="1208"/>
      <c r="ECS42" s="1208"/>
      <c r="ECT42" s="1208"/>
      <c r="ECU42" s="1208"/>
      <c r="ECV42" s="1208"/>
      <c r="ECW42" s="1208"/>
      <c r="ECX42" s="1208"/>
      <c r="ECY42" s="1208"/>
      <c r="ECZ42" s="1208"/>
      <c r="EDA42" s="1208"/>
      <c r="EDB42" s="1208"/>
      <c r="EDC42" s="1208"/>
      <c r="EDD42" s="1208"/>
      <c r="EDE42" s="1208"/>
      <c r="EDF42" s="1208"/>
      <c r="EDG42" s="1208"/>
      <c r="EDH42" s="1208"/>
      <c r="EDI42" s="1208"/>
      <c r="EDJ42" s="1208"/>
      <c r="EDK42" s="1208"/>
      <c r="EDL42" s="1208"/>
      <c r="EDM42" s="1208"/>
      <c r="EDN42" s="1208"/>
      <c r="EDO42" s="1208"/>
      <c r="EDP42" s="1208"/>
      <c r="EDQ42" s="1208"/>
      <c r="EDR42" s="1208"/>
      <c r="EDS42" s="1208"/>
      <c r="EDT42" s="1208"/>
      <c r="EDU42" s="1208"/>
      <c r="EDV42" s="1208"/>
      <c r="EDW42" s="1208"/>
      <c r="EDX42" s="1208"/>
      <c r="EDY42" s="1208"/>
      <c r="EDZ42" s="1208"/>
      <c r="EEA42" s="1208"/>
      <c r="EEB42" s="1208"/>
      <c r="EEC42" s="1208"/>
      <c r="EED42" s="1208"/>
      <c r="EEE42" s="1208"/>
      <c r="EEF42" s="1208"/>
      <c r="EEG42" s="1208"/>
      <c r="EEH42" s="1208"/>
      <c r="EEI42" s="1208"/>
      <c r="EEJ42" s="1208"/>
      <c r="EEK42" s="1208"/>
      <c r="EEL42" s="1208"/>
      <c r="EEM42" s="1208"/>
      <c r="EEN42" s="1208"/>
      <c r="EEO42" s="1208"/>
      <c r="EEP42" s="1208"/>
      <c r="EEQ42" s="1208"/>
      <c r="EER42" s="1208"/>
      <c r="EES42" s="1208"/>
      <c r="EET42" s="1208"/>
      <c r="EEU42" s="1208"/>
      <c r="EEV42" s="1208"/>
      <c r="EEW42" s="1208"/>
      <c r="EEX42" s="1208"/>
      <c r="EEY42" s="1208"/>
      <c r="EEZ42" s="1208"/>
      <c r="EFA42" s="1208"/>
      <c r="EFB42" s="1208"/>
      <c r="EFC42" s="1208"/>
      <c r="EFD42" s="1208"/>
      <c r="EFE42" s="1208"/>
      <c r="EFF42" s="1208"/>
      <c r="EFG42" s="1208"/>
      <c r="EFH42" s="1208"/>
      <c r="EFI42" s="1208"/>
      <c r="EFJ42" s="1208"/>
      <c r="EFK42" s="1208"/>
      <c r="EFL42" s="1208"/>
      <c r="EFM42" s="1208"/>
      <c r="EFN42" s="1208"/>
      <c r="EFO42" s="1208"/>
      <c r="EFP42" s="1208"/>
      <c r="EFQ42" s="1208"/>
      <c r="EFR42" s="1208"/>
      <c r="EFS42" s="1208"/>
      <c r="EFT42" s="1208"/>
      <c r="EFU42" s="1208"/>
      <c r="EFV42" s="1208"/>
      <c r="EFW42" s="1208"/>
      <c r="EFX42" s="1208"/>
      <c r="EFY42" s="1208"/>
      <c r="EFZ42" s="1208"/>
      <c r="EGA42" s="1208"/>
      <c r="EGB42" s="1208"/>
      <c r="EGC42" s="1208"/>
      <c r="EGD42" s="1208"/>
      <c r="EGE42" s="1208"/>
      <c r="EGF42" s="1208"/>
      <c r="EGG42" s="1208"/>
      <c r="EGH42" s="1208"/>
      <c r="EGI42" s="1208"/>
      <c r="EGJ42" s="1208"/>
      <c r="EGK42" s="1208"/>
      <c r="EGL42" s="1208"/>
      <c r="EGM42" s="1208"/>
      <c r="EGN42" s="1208"/>
      <c r="EGO42" s="1208"/>
      <c r="EGP42" s="1208"/>
      <c r="EGQ42" s="1208"/>
      <c r="EGR42" s="1208"/>
      <c r="EGS42" s="1208"/>
      <c r="EGT42" s="1208"/>
      <c r="EGU42" s="1208"/>
      <c r="EGV42" s="1208"/>
      <c r="EGW42" s="1208"/>
      <c r="EGX42" s="1208"/>
      <c r="EGY42" s="1208"/>
      <c r="EGZ42" s="1208"/>
      <c r="EHA42" s="1208"/>
      <c r="EHB42" s="1208"/>
      <c r="EHC42" s="1208"/>
      <c r="EHD42" s="1208"/>
      <c r="EHE42" s="1208"/>
      <c r="EHF42" s="1208"/>
      <c r="EHG42" s="1208"/>
      <c r="EHH42" s="1208"/>
      <c r="EHI42" s="1208"/>
      <c r="EHJ42" s="1208"/>
      <c r="EHK42" s="1208"/>
      <c r="EHL42" s="1208"/>
      <c r="EHM42" s="1208"/>
      <c r="EHN42" s="1208"/>
      <c r="EHO42" s="1208"/>
      <c r="EHP42" s="1208"/>
      <c r="EHQ42" s="1208"/>
      <c r="EHR42" s="1208"/>
      <c r="EHS42" s="1208"/>
      <c r="EHT42" s="1208"/>
      <c r="EHU42" s="1208"/>
      <c r="EHV42" s="1208"/>
      <c r="EHW42" s="1208"/>
      <c r="EHX42" s="1208"/>
      <c r="EHY42" s="1208"/>
      <c r="EHZ42" s="1208"/>
      <c r="EIA42" s="1208"/>
      <c r="EIB42" s="1208"/>
      <c r="EIC42" s="1208"/>
      <c r="EID42" s="1208"/>
      <c r="EIE42" s="1208"/>
      <c r="EIF42" s="1208"/>
      <c r="EIG42" s="1208"/>
      <c r="EIH42" s="1208"/>
      <c r="EII42" s="1208"/>
      <c r="EIJ42" s="1208"/>
      <c r="EIK42" s="1208"/>
      <c r="EIL42" s="1208"/>
      <c r="EIM42" s="1208"/>
      <c r="EIN42" s="1208"/>
      <c r="EIO42" s="1208"/>
      <c r="EIP42" s="1208"/>
      <c r="EIQ42" s="1208"/>
      <c r="EIR42" s="1208"/>
      <c r="EIS42" s="1208"/>
      <c r="EIT42" s="1208"/>
      <c r="EIU42" s="1208"/>
      <c r="EIV42" s="1208"/>
      <c r="EIW42" s="1208"/>
      <c r="EIX42" s="1208"/>
      <c r="EIY42" s="1208"/>
      <c r="EIZ42" s="1208"/>
      <c r="EJA42" s="1208"/>
      <c r="EJB42" s="1208"/>
      <c r="EJC42" s="1208"/>
      <c r="EJD42" s="1208"/>
      <c r="EJE42" s="1208"/>
      <c r="EJF42" s="1208"/>
      <c r="EJG42" s="1208"/>
      <c r="EJH42" s="1208"/>
      <c r="EJI42" s="1208"/>
      <c r="EJJ42" s="1208"/>
      <c r="EJK42" s="1208"/>
      <c r="EJL42" s="1208"/>
      <c r="EJM42" s="1208"/>
      <c r="EJN42" s="1208"/>
      <c r="EJO42" s="1208"/>
      <c r="EJP42" s="1208"/>
      <c r="EJQ42" s="1208"/>
      <c r="EJR42" s="1208"/>
      <c r="EJS42" s="1208"/>
      <c r="EJT42" s="1208"/>
      <c r="EJU42" s="1208"/>
      <c r="EJV42" s="1208"/>
      <c r="EJW42" s="1208"/>
      <c r="EJX42" s="1208"/>
      <c r="EJY42" s="1208"/>
      <c r="EJZ42" s="1208"/>
      <c r="EKA42" s="1208"/>
      <c r="EKB42" s="1208"/>
      <c r="EKC42" s="1208"/>
      <c r="EKD42" s="1208"/>
      <c r="EKE42" s="1208"/>
      <c r="EKF42" s="1208"/>
      <c r="EKG42" s="1208"/>
      <c r="EKH42" s="1208"/>
      <c r="EKI42" s="1208"/>
      <c r="EKJ42" s="1208"/>
      <c r="EKK42" s="1208"/>
      <c r="EKL42" s="1208"/>
      <c r="EKM42" s="1208"/>
      <c r="EKN42" s="1208"/>
      <c r="EKO42" s="1208"/>
      <c r="EKP42" s="1208"/>
      <c r="EKQ42" s="1208"/>
      <c r="EKR42" s="1208"/>
      <c r="EKS42" s="1208"/>
      <c r="EKT42" s="1208"/>
      <c r="EKU42" s="1208"/>
      <c r="EKV42" s="1208"/>
      <c r="EKW42" s="1208"/>
      <c r="EKX42" s="1208"/>
      <c r="EKY42" s="1208"/>
      <c r="EKZ42" s="1208"/>
      <c r="ELA42" s="1208"/>
      <c r="ELB42" s="1208"/>
      <c r="ELC42" s="1208"/>
      <c r="ELD42" s="1208"/>
      <c r="ELE42" s="1208"/>
      <c r="ELF42" s="1208"/>
      <c r="ELG42" s="1208"/>
      <c r="ELH42" s="1208"/>
      <c r="ELI42" s="1208"/>
      <c r="ELJ42" s="1208"/>
      <c r="ELK42" s="1208"/>
      <c r="ELL42" s="1208"/>
      <c r="ELM42" s="1208"/>
      <c r="ELN42" s="1208"/>
      <c r="ELO42" s="1208"/>
      <c r="ELP42" s="1208"/>
      <c r="ELQ42" s="1208"/>
      <c r="ELR42" s="1208"/>
      <c r="ELS42" s="1208"/>
      <c r="ELT42" s="1208"/>
      <c r="ELU42" s="1208"/>
      <c r="ELV42" s="1208"/>
      <c r="ELW42" s="1208"/>
      <c r="ELX42" s="1208"/>
      <c r="ELY42" s="1208"/>
      <c r="ELZ42" s="1208"/>
      <c r="EMA42" s="1208"/>
      <c r="EMB42" s="1208"/>
      <c r="EMC42" s="1208"/>
      <c r="EMD42" s="1208"/>
      <c r="EME42" s="1208"/>
      <c r="EMF42" s="1208"/>
      <c r="EMG42" s="1208"/>
      <c r="EMH42" s="1208"/>
      <c r="EMI42" s="1208"/>
      <c r="EMJ42" s="1208"/>
      <c r="EMK42" s="1208"/>
      <c r="EML42" s="1208"/>
      <c r="EMM42" s="1208"/>
      <c r="EMN42" s="1208"/>
      <c r="EMO42" s="1208"/>
      <c r="EMP42" s="1208"/>
      <c r="EMQ42" s="1208"/>
      <c r="EMR42" s="1208"/>
      <c r="EMS42" s="1208"/>
      <c r="EMT42" s="1208"/>
      <c r="EMU42" s="1208"/>
      <c r="EMV42" s="1208"/>
      <c r="EMW42" s="1208"/>
      <c r="EMX42" s="1208"/>
      <c r="EMY42" s="1208"/>
      <c r="EMZ42" s="1208"/>
      <c r="ENA42" s="1208"/>
      <c r="ENB42" s="1208"/>
      <c r="ENC42" s="1208"/>
      <c r="END42" s="1208"/>
      <c r="ENE42" s="1208"/>
      <c r="ENF42" s="1208"/>
      <c r="ENG42" s="1208"/>
      <c r="ENH42" s="1208"/>
      <c r="ENI42" s="1208"/>
      <c r="ENJ42" s="1208"/>
      <c r="ENK42" s="1208"/>
      <c r="ENL42" s="1208"/>
      <c r="ENM42" s="1208"/>
      <c r="ENN42" s="1208"/>
      <c r="ENO42" s="1208"/>
      <c r="ENP42" s="1208"/>
      <c r="ENQ42" s="1208"/>
      <c r="ENR42" s="1208"/>
      <c r="ENS42" s="1208"/>
      <c r="ENT42" s="1208"/>
      <c r="ENU42" s="1208"/>
      <c r="ENV42" s="1208"/>
      <c r="ENW42" s="1208"/>
      <c r="ENX42" s="1208"/>
      <c r="ENY42" s="1208"/>
      <c r="ENZ42" s="1208"/>
      <c r="EOA42" s="1208"/>
      <c r="EOB42" s="1208"/>
      <c r="EOC42" s="1208"/>
      <c r="EOD42" s="1208"/>
      <c r="EOE42" s="1208"/>
      <c r="EOF42" s="1208"/>
      <c r="EOG42" s="1208"/>
      <c r="EOH42" s="1208"/>
      <c r="EOI42" s="1208"/>
      <c r="EOJ42" s="1208"/>
      <c r="EOK42" s="1208"/>
      <c r="EOL42" s="1208"/>
      <c r="EOM42" s="1208"/>
      <c r="EON42" s="1208"/>
      <c r="EOO42" s="1208"/>
      <c r="EOP42" s="1208"/>
      <c r="EOQ42" s="1208"/>
      <c r="EOR42" s="1208"/>
      <c r="EOS42" s="1208"/>
      <c r="EOT42" s="1208"/>
      <c r="EOU42" s="1208"/>
      <c r="EOV42" s="1208"/>
      <c r="EOW42" s="1208"/>
      <c r="EOX42" s="1208"/>
      <c r="EOY42" s="1208"/>
      <c r="EOZ42" s="1208"/>
      <c r="EPA42" s="1208"/>
      <c r="EPB42" s="1208"/>
      <c r="EPC42" s="1208"/>
      <c r="EPD42" s="1208"/>
      <c r="EPE42" s="1208"/>
      <c r="EPF42" s="1208"/>
      <c r="EPG42" s="1208"/>
      <c r="EPH42" s="1208"/>
      <c r="EPI42" s="1208"/>
      <c r="EPJ42" s="1208"/>
      <c r="EPK42" s="1208"/>
      <c r="EPL42" s="1208"/>
      <c r="EPM42" s="1208"/>
      <c r="EPN42" s="1208"/>
      <c r="EPO42" s="1208"/>
      <c r="EPP42" s="1208"/>
      <c r="EPQ42" s="1208"/>
      <c r="EPR42" s="1208"/>
      <c r="EPS42" s="1208"/>
      <c r="EPT42" s="1208"/>
      <c r="EPU42" s="1208"/>
      <c r="EPV42" s="1208"/>
      <c r="EPW42" s="1208"/>
      <c r="EPX42" s="1208"/>
      <c r="EPY42" s="1208"/>
      <c r="EPZ42" s="1208"/>
      <c r="EQA42" s="1208"/>
      <c r="EQB42" s="1208"/>
      <c r="EQC42" s="1208"/>
      <c r="EQD42" s="1208"/>
      <c r="EQE42" s="1208"/>
      <c r="EQF42" s="1208"/>
      <c r="EQG42" s="1208"/>
      <c r="EQH42" s="1208"/>
      <c r="EQI42" s="1208"/>
      <c r="EQJ42" s="1208"/>
      <c r="EQK42" s="1208"/>
      <c r="EQL42" s="1208"/>
      <c r="EQM42" s="1208"/>
      <c r="EQN42" s="1208"/>
      <c r="EQO42" s="1208"/>
      <c r="EQP42" s="1208"/>
      <c r="EQQ42" s="1208"/>
      <c r="EQR42" s="1208"/>
      <c r="EQS42" s="1208"/>
      <c r="EQT42" s="1208"/>
      <c r="EQU42" s="1208"/>
      <c r="EQV42" s="1208"/>
      <c r="EQW42" s="1208"/>
      <c r="EQX42" s="1208"/>
      <c r="EQY42" s="1208"/>
      <c r="EQZ42" s="1208"/>
      <c r="ERA42" s="1208"/>
      <c r="ERB42" s="1208"/>
      <c r="ERC42" s="1208"/>
      <c r="ERD42" s="1208"/>
      <c r="ERE42" s="1208"/>
      <c r="ERF42" s="1208"/>
      <c r="ERG42" s="1208"/>
      <c r="ERH42" s="1208"/>
      <c r="ERI42" s="1208"/>
      <c r="ERJ42" s="1208"/>
      <c r="ERK42" s="1208"/>
      <c r="ERL42" s="1208"/>
      <c r="ERM42" s="1208"/>
      <c r="ERN42" s="1208"/>
      <c r="ERO42" s="1208"/>
      <c r="ERP42" s="1208"/>
      <c r="ERQ42" s="1208"/>
      <c r="ERR42" s="1208"/>
      <c r="ERS42" s="1208"/>
      <c r="ERT42" s="1208"/>
      <c r="ERU42" s="1208"/>
      <c r="ERV42" s="1208"/>
      <c r="ERW42" s="1208"/>
      <c r="ERX42" s="1208"/>
      <c r="ERY42" s="1208"/>
      <c r="ERZ42" s="1208"/>
      <c r="ESA42" s="1208"/>
      <c r="ESB42" s="1208"/>
      <c r="ESC42" s="1208"/>
      <c r="ESD42" s="1208"/>
      <c r="ESE42" s="1208"/>
      <c r="ESF42" s="1208"/>
      <c r="ESG42" s="1208"/>
      <c r="ESH42" s="1208"/>
      <c r="ESI42" s="1208"/>
      <c r="ESJ42" s="1208"/>
      <c r="ESK42" s="1208"/>
      <c r="ESL42" s="1208"/>
      <c r="ESM42" s="1208"/>
      <c r="ESN42" s="1208"/>
      <c r="ESO42" s="1208"/>
      <c r="ESP42" s="1208"/>
      <c r="ESQ42" s="1208"/>
      <c r="ESR42" s="1208"/>
      <c r="ESS42" s="1208"/>
      <c r="EST42" s="1208"/>
      <c r="ESU42" s="1208"/>
      <c r="ESV42" s="1208"/>
      <c r="ESW42" s="1208"/>
      <c r="ESX42" s="1208"/>
      <c r="ESY42" s="1208"/>
      <c r="ESZ42" s="1208"/>
      <c r="ETA42" s="1208"/>
      <c r="ETB42" s="1208"/>
      <c r="ETC42" s="1208"/>
      <c r="ETD42" s="1208"/>
      <c r="ETE42" s="1208"/>
      <c r="ETF42" s="1208"/>
      <c r="ETG42" s="1208"/>
      <c r="ETH42" s="1208"/>
      <c r="ETI42" s="1208"/>
      <c r="ETJ42" s="1208"/>
      <c r="ETK42" s="1208"/>
      <c r="ETL42" s="1208"/>
      <c r="ETM42" s="1208"/>
      <c r="ETN42" s="1208"/>
      <c r="ETO42" s="1208"/>
      <c r="ETP42" s="1208"/>
      <c r="ETQ42" s="1208"/>
      <c r="ETR42" s="1208"/>
      <c r="ETS42" s="1208"/>
      <c r="ETT42" s="1208"/>
      <c r="ETU42" s="1208"/>
      <c r="ETV42" s="1208"/>
      <c r="ETW42" s="1208"/>
      <c r="ETX42" s="1208"/>
      <c r="ETY42" s="1208"/>
      <c r="ETZ42" s="1208"/>
      <c r="EUA42" s="1208"/>
      <c r="EUB42" s="1208"/>
      <c r="EUC42" s="1208"/>
      <c r="EUD42" s="1208"/>
      <c r="EUE42" s="1208"/>
      <c r="EUF42" s="1208"/>
      <c r="EUG42" s="1208"/>
      <c r="EUH42" s="1208"/>
      <c r="EUI42" s="1208"/>
      <c r="EUJ42" s="1208"/>
      <c r="EUK42" s="1208"/>
      <c r="EUL42" s="1208"/>
      <c r="EUM42" s="1208"/>
      <c r="EUN42" s="1208"/>
      <c r="EUO42" s="1208"/>
      <c r="EUP42" s="1208"/>
      <c r="EUQ42" s="1208"/>
      <c r="EUR42" s="1208"/>
      <c r="EUS42" s="1208"/>
      <c r="EUT42" s="1208"/>
      <c r="EUU42" s="1208"/>
      <c r="EUV42" s="1208"/>
      <c r="EUW42" s="1208"/>
      <c r="EUX42" s="1208"/>
      <c r="EUY42" s="1208"/>
      <c r="EUZ42" s="1208"/>
      <c r="EVA42" s="1208"/>
      <c r="EVB42" s="1208"/>
      <c r="EVC42" s="1208"/>
      <c r="EVD42" s="1208"/>
      <c r="EVE42" s="1208"/>
      <c r="EVF42" s="1208"/>
      <c r="EVG42" s="1208"/>
      <c r="EVH42" s="1208"/>
      <c r="EVI42" s="1208"/>
      <c r="EVJ42" s="1208"/>
      <c r="EVK42" s="1208"/>
      <c r="EVL42" s="1208"/>
      <c r="EVM42" s="1208"/>
      <c r="EVN42" s="1208"/>
      <c r="EVO42" s="1208"/>
      <c r="EVP42" s="1208"/>
      <c r="EVQ42" s="1208"/>
      <c r="EVR42" s="1208"/>
      <c r="EVS42" s="1208"/>
      <c r="EVT42" s="1208"/>
      <c r="EVU42" s="1208"/>
      <c r="EVV42" s="1208"/>
      <c r="EVW42" s="1208"/>
      <c r="EVX42" s="1208"/>
      <c r="EVY42" s="1208"/>
      <c r="EVZ42" s="1208"/>
      <c r="EWA42" s="1208"/>
      <c r="EWB42" s="1208"/>
      <c r="EWC42" s="1208"/>
      <c r="EWD42" s="1208"/>
      <c r="EWE42" s="1208"/>
      <c r="EWF42" s="1208"/>
      <c r="EWG42" s="1208"/>
      <c r="EWH42" s="1208"/>
      <c r="EWI42" s="1208"/>
      <c r="EWJ42" s="1208"/>
      <c r="EWK42" s="1208"/>
      <c r="EWL42" s="1208"/>
      <c r="EWM42" s="1208"/>
      <c r="EWN42" s="1208"/>
      <c r="EWO42" s="1208"/>
      <c r="EWP42" s="1208"/>
      <c r="EWQ42" s="1208"/>
      <c r="EWR42" s="1208"/>
      <c r="EWS42" s="1208"/>
      <c r="EWT42" s="1208"/>
      <c r="EWU42" s="1208"/>
      <c r="EWV42" s="1208"/>
      <c r="EWW42" s="1208"/>
      <c r="EWX42" s="1208"/>
      <c r="EWY42" s="1208"/>
      <c r="EWZ42" s="1208"/>
      <c r="EXA42" s="1208"/>
      <c r="EXB42" s="1208"/>
      <c r="EXC42" s="1208"/>
      <c r="EXD42" s="1208"/>
      <c r="EXE42" s="1208"/>
      <c r="EXF42" s="1208"/>
      <c r="EXG42" s="1208"/>
      <c r="EXH42" s="1208"/>
      <c r="EXI42" s="1208"/>
      <c r="EXJ42" s="1208"/>
      <c r="EXK42" s="1208"/>
      <c r="EXL42" s="1208"/>
      <c r="EXM42" s="1208"/>
      <c r="EXN42" s="1208"/>
      <c r="EXO42" s="1208"/>
      <c r="EXP42" s="1208"/>
      <c r="EXQ42" s="1208"/>
      <c r="EXR42" s="1208"/>
      <c r="EXS42" s="1208"/>
      <c r="EXT42" s="1208"/>
      <c r="EXU42" s="1208"/>
      <c r="EXV42" s="1208"/>
      <c r="EXW42" s="1208"/>
      <c r="EXX42" s="1208"/>
      <c r="EXY42" s="1208"/>
      <c r="EXZ42" s="1208"/>
      <c r="EYA42" s="1208"/>
      <c r="EYB42" s="1208"/>
      <c r="EYC42" s="1208"/>
      <c r="EYD42" s="1208"/>
      <c r="EYE42" s="1208"/>
      <c r="EYF42" s="1208"/>
      <c r="EYG42" s="1208"/>
      <c r="EYH42" s="1208"/>
      <c r="EYI42" s="1208"/>
      <c r="EYJ42" s="1208"/>
      <c r="EYK42" s="1208"/>
      <c r="EYL42" s="1208"/>
      <c r="EYM42" s="1208"/>
      <c r="EYN42" s="1208"/>
      <c r="EYO42" s="1208"/>
      <c r="EYP42" s="1208"/>
      <c r="EYQ42" s="1208"/>
      <c r="EYR42" s="1208"/>
      <c r="EYS42" s="1208"/>
      <c r="EYT42" s="1208"/>
      <c r="EYU42" s="1208"/>
      <c r="EYV42" s="1208"/>
      <c r="EYW42" s="1208"/>
      <c r="EYX42" s="1208"/>
      <c r="EYY42" s="1208"/>
      <c r="EYZ42" s="1208"/>
      <c r="EZA42" s="1208"/>
      <c r="EZB42" s="1208"/>
      <c r="EZC42" s="1208"/>
      <c r="EZD42" s="1208"/>
      <c r="EZE42" s="1208"/>
      <c r="EZF42" s="1208"/>
      <c r="EZG42" s="1208"/>
      <c r="EZH42" s="1208"/>
      <c r="EZI42" s="1208"/>
      <c r="EZJ42" s="1208"/>
      <c r="EZK42" s="1208"/>
      <c r="EZL42" s="1208"/>
      <c r="EZM42" s="1208"/>
      <c r="EZN42" s="1208"/>
      <c r="EZO42" s="1208"/>
      <c r="EZP42" s="1208"/>
      <c r="EZQ42" s="1208"/>
      <c r="EZR42" s="1208"/>
      <c r="EZS42" s="1208"/>
      <c r="EZT42" s="1208"/>
      <c r="EZU42" s="1208"/>
      <c r="EZV42" s="1208"/>
      <c r="EZW42" s="1208"/>
      <c r="EZX42" s="1208"/>
      <c r="EZY42" s="1208"/>
      <c r="EZZ42" s="1208"/>
      <c r="FAA42" s="1208"/>
      <c r="FAB42" s="1208"/>
      <c r="FAC42" s="1208"/>
      <c r="FAD42" s="1208"/>
      <c r="FAE42" s="1208"/>
      <c r="FAF42" s="1208"/>
      <c r="FAG42" s="1208"/>
      <c r="FAH42" s="1208"/>
      <c r="FAI42" s="1208"/>
      <c r="FAJ42" s="1208"/>
      <c r="FAK42" s="1208"/>
      <c r="FAL42" s="1208"/>
      <c r="FAM42" s="1208"/>
      <c r="FAN42" s="1208"/>
      <c r="FAO42" s="1208"/>
      <c r="FAP42" s="1208"/>
      <c r="FAQ42" s="1208"/>
      <c r="FAR42" s="1208"/>
      <c r="FAS42" s="1208"/>
      <c r="FAT42" s="1208"/>
      <c r="FAU42" s="1208"/>
      <c r="FAV42" s="1208"/>
      <c r="FAW42" s="1208"/>
      <c r="FAX42" s="1208"/>
      <c r="FAY42" s="1208"/>
      <c r="FAZ42" s="1208"/>
      <c r="FBA42" s="1208"/>
      <c r="FBB42" s="1208"/>
      <c r="FBC42" s="1208"/>
      <c r="FBD42" s="1208"/>
      <c r="FBE42" s="1208"/>
      <c r="FBF42" s="1208"/>
      <c r="FBG42" s="1208"/>
      <c r="FBH42" s="1208"/>
      <c r="FBI42" s="1208"/>
      <c r="FBJ42" s="1208"/>
      <c r="FBK42" s="1208"/>
      <c r="FBL42" s="1208"/>
      <c r="FBM42" s="1208"/>
      <c r="FBN42" s="1208"/>
      <c r="FBO42" s="1208"/>
      <c r="FBP42" s="1208"/>
      <c r="FBQ42" s="1208"/>
      <c r="FBR42" s="1208"/>
      <c r="FBS42" s="1208"/>
      <c r="FBT42" s="1208"/>
      <c r="FBU42" s="1208"/>
      <c r="FBV42" s="1208"/>
      <c r="FBW42" s="1208"/>
      <c r="FBX42" s="1208"/>
      <c r="FBY42" s="1208"/>
      <c r="FBZ42" s="1208"/>
      <c r="FCA42" s="1208"/>
      <c r="FCB42" s="1208"/>
      <c r="FCC42" s="1208"/>
      <c r="FCD42" s="1208"/>
      <c r="FCE42" s="1208"/>
      <c r="FCF42" s="1208"/>
      <c r="FCG42" s="1208"/>
      <c r="FCH42" s="1208"/>
      <c r="FCI42" s="1208"/>
      <c r="FCJ42" s="1208"/>
      <c r="FCK42" s="1208"/>
      <c r="FCL42" s="1208"/>
      <c r="FCM42" s="1208"/>
      <c r="FCN42" s="1208"/>
      <c r="FCO42" s="1208"/>
      <c r="FCP42" s="1208"/>
      <c r="FCQ42" s="1208"/>
      <c r="FCR42" s="1208"/>
      <c r="FCS42" s="1208"/>
      <c r="FCT42" s="1208"/>
      <c r="FCU42" s="1208"/>
      <c r="FCV42" s="1208"/>
      <c r="FCW42" s="1208"/>
      <c r="FCX42" s="1208"/>
      <c r="FCY42" s="1208"/>
      <c r="FCZ42" s="1208"/>
      <c r="FDA42" s="1208"/>
      <c r="FDB42" s="1208"/>
      <c r="FDC42" s="1208"/>
      <c r="FDD42" s="1208"/>
      <c r="FDE42" s="1208"/>
      <c r="FDF42" s="1208"/>
      <c r="FDG42" s="1208"/>
      <c r="FDH42" s="1208"/>
      <c r="FDI42" s="1208"/>
      <c r="FDJ42" s="1208"/>
      <c r="FDK42" s="1208"/>
      <c r="FDL42" s="1208"/>
      <c r="FDM42" s="1208"/>
      <c r="FDN42" s="1208"/>
      <c r="FDO42" s="1208"/>
      <c r="FDP42" s="1208"/>
      <c r="FDQ42" s="1208"/>
      <c r="FDR42" s="1208"/>
      <c r="FDS42" s="1208"/>
      <c r="FDT42" s="1208"/>
      <c r="FDU42" s="1208"/>
      <c r="FDV42" s="1208"/>
      <c r="FDW42" s="1208"/>
      <c r="FDX42" s="1208"/>
      <c r="FDY42" s="1208"/>
      <c r="FDZ42" s="1208"/>
      <c r="FEA42" s="1208"/>
      <c r="FEB42" s="1208"/>
      <c r="FEC42" s="1208"/>
      <c r="FED42" s="1208"/>
      <c r="FEE42" s="1208"/>
      <c r="FEF42" s="1208"/>
      <c r="FEG42" s="1208"/>
      <c r="FEH42" s="1208"/>
      <c r="FEI42" s="1208"/>
      <c r="FEJ42" s="1208"/>
      <c r="FEK42" s="1208"/>
      <c r="FEL42" s="1208"/>
      <c r="FEM42" s="1208"/>
      <c r="FEN42" s="1208"/>
      <c r="FEO42" s="1208"/>
      <c r="FEP42" s="1208"/>
      <c r="FEQ42" s="1208"/>
      <c r="FER42" s="1208"/>
      <c r="FES42" s="1208"/>
      <c r="FET42" s="1208"/>
      <c r="FEU42" s="1208"/>
      <c r="FEV42" s="1208"/>
      <c r="FEW42" s="1208"/>
      <c r="FEX42" s="1208"/>
      <c r="FEY42" s="1208"/>
      <c r="FEZ42" s="1208"/>
      <c r="FFA42" s="1208"/>
      <c r="FFB42" s="1208"/>
      <c r="FFC42" s="1208"/>
      <c r="FFD42" s="1208"/>
      <c r="FFE42" s="1208"/>
      <c r="FFF42" s="1208"/>
      <c r="FFG42" s="1208"/>
      <c r="FFH42" s="1208"/>
      <c r="FFI42" s="1208"/>
      <c r="FFJ42" s="1208"/>
      <c r="FFK42" s="1208"/>
      <c r="FFL42" s="1208"/>
      <c r="FFM42" s="1208"/>
      <c r="FFN42" s="1208"/>
      <c r="FFO42" s="1208"/>
      <c r="FFP42" s="1208"/>
      <c r="FFQ42" s="1208"/>
      <c r="FFR42" s="1208"/>
      <c r="FFS42" s="1208"/>
      <c r="FFT42" s="1208"/>
      <c r="FFU42" s="1208"/>
      <c r="FFV42" s="1208"/>
      <c r="FFW42" s="1208"/>
      <c r="FFX42" s="1208"/>
      <c r="FFY42" s="1208"/>
      <c r="FFZ42" s="1208"/>
      <c r="FGA42" s="1208"/>
      <c r="FGB42" s="1208"/>
      <c r="FGC42" s="1208"/>
      <c r="FGD42" s="1208"/>
      <c r="FGE42" s="1208"/>
      <c r="FGF42" s="1208"/>
      <c r="FGG42" s="1208"/>
      <c r="FGH42" s="1208"/>
      <c r="FGI42" s="1208"/>
      <c r="FGJ42" s="1208"/>
      <c r="FGK42" s="1208"/>
      <c r="FGL42" s="1208"/>
      <c r="FGM42" s="1208"/>
      <c r="FGN42" s="1208"/>
      <c r="FGO42" s="1208"/>
      <c r="FGP42" s="1208"/>
      <c r="FGQ42" s="1208"/>
      <c r="FGR42" s="1208"/>
      <c r="FGS42" s="1208"/>
      <c r="FGT42" s="1208"/>
      <c r="FGU42" s="1208"/>
      <c r="FGV42" s="1208"/>
      <c r="FGW42" s="1208"/>
      <c r="FGX42" s="1208"/>
      <c r="FGY42" s="1208"/>
      <c r="FGZ42" s="1208"/>
      <c r="FHA42" s="1208"/>
      <c r="FHB42" s="1208"/>
      <c r="FHC42" s="1208"/>
      <c r="FHD42" s="1208"/>
      <c r="FHE42" s="1208"/>
      <c r="FHF42" s="1208"/>
      <c r="FHG42" s="1208"/>
      <c r="FHH42" s="1208"/>
      <c r="FHI42" s="1208"/>
      <c r="FHJ42" s="1208"/>
      <c r="FHK42" s="1208"/>
      <c r="FHL42" s="1208"/>
      <c r="FHM42" s="1208"/>
      <c r="FHN42" s="1208"/>
      <c r="FHO42" s="1208"/>
      <c r="FHP42" s="1208"/>
      <c r="FHQ42" s="1208"/>
      <c r="FHR42" s="1208"/>
      <c r="FHS42" s="1208"/>
      <c r="FHT42" s="1208"/>
      <c r="FHU42" s="1208"/>
      <c r="FHV42" s="1208"/>
      <c r="FHW42" s="1208"/>
      <c r="FHX42" s="1208"/>
      <c r="FHY42" s="1208"/>
      <c r="FHZ42" s="1208"/>
      <c r="FIA42" s="1208"/>
      <c r="FIB42" s="1208"/>
      <c r="FIC42" s="1208"/>
      <c r="FID42" s="1208"/>
      <c r="FIE42" s="1208"/>
      <c r="FIF42" s="1208"/>
      <c r="FIG42" s="1208"/>
      <c r="FIH42" s="1208"/>
      <c r="FII42" s="1208"/>
      <c r="FIJ42" s="1208"/>
      <c r="FIK42" s="1208"/>
      <c r="FIL42" s="1208"/>
      <c r="FIM42" s="1208"/>
      <c r="FIN42" s="1208"/>
      <c r="FIO42" s="1208"/>
      <c r="FIP42" s="1208"/>
      <c r="FIQ42" s="1208"/>
      <c r="FIR42" s="1208"/>
      <c r="FIS42" s="1208"/>
      <c r="FIT42" s="1208"/>
      <c r="FIU42" s="1208"/>
      <c r="FIV42" s="1208"/>
      <c r="FIW42" s="1208"/>
      <c r="FIX42" s="1208"/>
      <c r="FIY42" s="1208"/>
      <c r="FIZ42" s="1208"/>
      <c r="FJA42" s="1208"/>
      <c r="FJB42" s="1208"/>
      <c r="FJC42" s="1208"/>
      <c r="FJD42" s="1208"/>
      <c r="FJE42" s="1208"/>
      <c r="FJF42" s="1208"/>
      <c r="FJG42" s="1208"/>
      <c r="FJH42" s="1208"/>
      <c r="FJI42" s="1208"/>
      <c r="FJJ42" s="1208"/>
      <c r="FJK42" s="1208"/>
      <c r="FJL42" s="1208"/>
      <c r="FJM42" s="1208"/>
      <c r="FJN42" s="1208"/>
      <c r="FJO42" s="1208"/>
      <c r="FJP42" s="1208"/>
      <c r="FJQ42" s="1208"/>
      <c r="FJR42" s="1208"/>
      <c r="FJS42" s="1208"/>
      <c r="FJT42" s="1208"/>
      <c r="FJU42" s="1208"/>
      <c r="FJV42" s="1208"/>
      <c r="FJW42" s="1208"/>
      <c r="FJX42" s="1208"/>
      <c r="FJY42" s="1208"/>
      <c r="FJZ42" s="1208"/>
      <c r="FKA42" s="1208"/>
      <c r="FKB42" s="1208"/>
      <c r="FKC42" s="1208"/>
      <c r="FKD42" s="1208"/>
      <c r="FKE42" s="1208"/>
      <c r="FKF42" s="1208"/>
      <c r="FKG42" s="1208"/>
      <c r="FKH42" s="1208"/>
      <c r="FKI42" s="1208"/>
      <c r="FKJ42" s="1208"/>
      <c r="FKK42" s="1208"/>
      <c r="FKL42" s="1208"/>
      <c r="FKM42" s="1208"/>
      <c r="FKN42" s="1208"/>
      <c r="FKO42" s="1208"/>
      <c r="FKP42" s="1208"/>
      <c r="FKQ42" s="1208"/>
      <c r="FKR42" s="1208"/>
      <c r="FKS42" s="1208"/>
      <c r="FKT42" s="1208"/>
      <c r="FKU42" s="1208"/>
      <c r="FKV42" s="1208"/>
      <c r="FKW42" s="1208"/>
      <c r="FKX42" s="1208"/>
      <c r="FKY42" s="1208"/>
      <c r="FKZ42" s="1208"/>
      <c r="FLA42" s="1208"/>
      <c r="FLB42" s="1208"/>
      <c r="FLC42" s="1208"/>
      <c r="FLD42" s="1208"/>
      <c r="FLE42" s="1208"/>
      <c r="FLF42" s="1208"/>
      <c r="FLG42" s="1208"/>
      <c r="FLH42" s="1208"/>
      <c r="FLI42" s="1208"/>
      <c r="FLJ42" s="1208"/>
      <c r="FLK42" s="1208"/>
      <c r="FLL42" s="1208"/>
      <c r="FLM42" s="1208"/>
      <c r="FLN42" s="1208"/>
      <c r="FLO42" s="1208"/>
      <c r="FLP42" s="1208"/>
      <c r="FLQ42" s="1208"/>
      <c r="FLR42" s="1208"/>
      <c r="FLS42" s="1208"/>
      <c r="FLT42" s="1208"/>
      <c r="FLU42" s="1208"/>
      <c r="FLV42" s="1208"/>
      <c r="FLW42" s="1208"/>
      <c r="FLX42" s="1208"/>
      <c r="FLY42" s="1208"/>
      <c r="FLZ42" s="1208"/>
      <c r="FMA42" s="1208"/>
      <c r="FMB42" s="1208"/>
      <c r="FMC42" s="1208"/>
      <c r="FMD42" s="1208"/>
      <c r="FME42" s="1208"/>
      <c r="FMF42" s="1208"/>
      <c r="FMG42" s="1208"/>
      <c r="FMH42" s="1208"/>
      <c r="FMI42" s="1208"/>
      <c r="FMJ42" s="1208"/>
      <c r="FMK42" s="1208"/>
      <c r="FML42" s="1208"/>
      <c r="FMM42" s="1208"/>
      <c r="FMN42" s="1208"/>
      <c r="FMO42" s="1208"/>
      <c r="FMP42" s="1208"/>
      <c r="FMQ42" s="1208"/>
      <c r="FMR42" s="1208"/>
      <c r="FMS42" s="1208"/>
      <c r="FMT42" s="1208"/>
      <c r="FMU42" s="1208"/>
      <c r="FMV42" s="1208"/>
      <c r="FMW42" s="1208"/>
      <c r="FMX42" s="1208"/>
      <c r="FMY42" s="1208"/>
      <c r="FMZ42" s="1208"/>
      <c r="FNA42" s="1208"/>
      <c r="FNB42" s="1208"/>
      <c r="FNC42" s="1208"/>
      <c r="FND42" s="1208"/>
      <c r="FNE42" s="1208"/>
      <c r="FNF42" s="1208"/>
      <c r="FNG42" s="1208"/>
      <c r="FNH42" s="1208"/>
      <c r="FNI42" s="1208"/>
      <c r="FNJ42" s="1208"/>
      <c r="FNK42" s="1208"/>
      <c r="FNL42" s="1208"/>
      <c r="FNM42" s="1208"/>
      <c r="FNN42" s="1208"/>
      <c r="FNO42" s="1208"/>
      <c r="FNP42" s="1208"/>
      <c r="FNQ42" s="1208"/>
      <c r="FNR42" s="1208"/>
      <c r="FNS42" s="1208"/>
      <c r="FNT42" s="1208"/>
      <c r="FNU42" s="1208"/>
      <c r="FNV42" s="1208"/>
      <c r="FNW42" s="1208"/>
      <c r="FNX42" s="1208"/>
      <c r="FNY42" s="1208"/>
      <c r="FNZ42" s="1208"/>
      <c r="FOA42" s="1208"/>
      <c r="FOB42" s="1208"/>
      <c r="FOC42" s="1208"/>
      <c r="FOD42" s="1208"/>
      <c r="FOE42" s="1208"/>
      <c r="FOF42" s="1208"/>
      <c r="FOG42" s="1208"/>
      <c r="FOH42" s="1208"/>
      <c r="FOI42" s="1208"/>
      <c r="FOJ42" s="1208"/>
      <c r="FOK42" s="1208"/>
      <c r="FOL42" s="1208"/>
      <c r="FOM42" s="1208"/>
      <c r="FON42" s="1208"/>
      <c r="FOO42" s="1208"/>
      <c r="FOP42" s="1208"/>
      <c r="FOQ42" s="1208"/>
      <c r="FOR42" s="1208"/>
      <c r="FOS42" s="1208"/>
      <c r="FOT42" s="1208"/>
      <c r="FOU42" s="1208"/>
      <c r="FOV42" s="1208"/>
      <c r="FOW42" s="1208"/>
      <c r="FOX42" s="1208"/>
      <c r="FOY42" s="1208"/>
      <c r="FOZ42" s="1208"/>
      <c r="FPA42" s="1208"/>
      <c r="FPB42" s="1208"/>
      <c r="FPC42" s="1208"/>
      <c r="FPD42" s="1208"/>
      <c r="FPE42" s="1208"/>
      <c r="FPF42" s="1208"/>
      <c r="FPG42" s="1208"/>
      <c r="FPH42" s="1208"/>
      <c r="FPI42" s="1208"/>
      <c r="FPJ42" s="1208"/>
      <c r="FPK42" s="1208"/>
      <c r="FPL42" s="1208"/>
      <c r="FPM42" s="1208"/>
      <c r="FPN42" s="1208"/>
      <c r="FPO42" s="1208"/>
      <c r="FPP42" s="1208"/>
      <c r="FPQ42" s="1208"/>
      <c r="FPR42" s="1208"/>
      <c r="FPS42" s="1208"/>
      <c r="FPT42" s="1208"/>
      <c r="FPU42" s="1208"/>
      <c r="FPV42" s="1208"/>
      <c r="FPW42" s="1208"/>
      <c r="FPX42" s="1208"/>
      <c r="FPY42" s="1208"/>
      <c r="FPZ42" s="1208"/>
      <c r="FQA42" s="1208"/>
      <c r="FQB42" s="1208"/>
      <c r="FQC42" s="1208"/>
      <c r="FQD42" s="1208"/>
      <c r="FQE42" s="1208"/>
      <c r="FQF42" s="1208"/>
      <c r="FQG42" s="1208"/>
      <c r="FQH42" s="1208"/>
      <c r="FQI42" s="1208"/>
      <c r="FQJ42" s="1208"/>
      <c r="FQK42" s="1208"/>
      <c r="FQL42" s="1208"/>
      <c r="FQM42" s="1208"/>
      <c r="FQN42" s="1208"/>
      <c r="FQO42" s="1208"/>
      <c r="FQP42" s="1208"/>
      <c r="FQQ42" s="1208"/>
      <c r="FQR42" s="1208"/>
      <c r="FQS42" s="1208"/>
      <c r="FQT42" s="1208"/>
      <c r="FQU42" s="1208"/>
      <c r="FQV42" s="1208"/>
      <c r="FQW42" s="1208"/>
      <c r="FQX42" s="1208"/>
      <c r="FQY42" s="1208"/>
      <c r="FQZ42" s="1208"/>
      <c r="FRA42" s="1208"/>
      <c r="FRB42" s="1208"/>
      <c r="FRC42" s="1208"/>
      <c r="FRD42" s="1208"/>
      <c r="FRE42" s="1208"/>
      <c r="FRF42" s="1208"/>
      <c r="FRG42" s="1208"/>
      <c r="FRH42" s="1208"/>
      <c r="FRI42" s="1208"/>
      <c r="FRJ42" s="1208"/>
      <c r="FRK42" s="1208"/>
      <c r="FRL42" s="1208"/>
      <c r="FRM42" s="1208"/>
      <c r="FRN42" s="1208"/>
      <c r="FRO42" s="1208"/>
      <c r="FRP42" s="1208"/>
      <c r="FRQ42" s="1208"/>
      <c r="FRR42" s="1208"/>
      <c r="FRS42" s="1208"/>
      <c r="FRT42" s="1208"/>
      <c r="FRU42" s="1208"/>
      <c r="FRV42" s="1208"/>
      <c r="FRW42" s="1208"/>
      <c r="FRX42" s="1208"/>
      <c r="FRY42" s="1208"/>
      <c r="FRZ42" s="1208"/>
      <c r="FSA42" s="1208"/>
      <c r="FSB42" s="1208"/>
      <c r="FSC42" s="1208"/>
      <c r="FSD42" s="1208"/>
      <c r="FSE42" s="1208"/>
      <c r="FSF42" s="1208"/>
      <c r="FSG42" s="1208"/>
      <c r="FSH42" s="1208"/>
      <c r="FSI42" s="1208"/>
      <c r="FSJ42" s="1208"/>
      <c r="FSK42" s="1208"/>
      <c r="FSL42" s="1208"/>
      <c r="FSM42" s="1208"/>
      <c r="FSN42" s="1208"/>
      <c r="FSO42" s="1208"/>
      <c r="FSP42" s="1208"/>
      <c r="FSQ42" s="1208"/>
      <c r="FSR42" s="1208"/>
      <c r="FSS42" s="1208"/>
      <c r="FST42" s="1208"/>
      <c r="FSU42" s="1208"/>
      <c r="FSV42" s="1208"/>
      <c r="FSW42" s="1208"/>
      <c r="FSX42" s="1208"/>
      <c r="FSY42" s="1208"/>
      <c r="FSZ42" s="1208"/>
      <c r="FTA42" s="1208"/>
      <c r="FTB42" s="1208"/>
      <c r="FTC42" s="1208"/>
      <c r="FTD42" s="1208"/>
      <c r="FTE42" s="1208"/>
      <c r="FTF42" s="1208"/>
      <c r="FTG42" s="1208"/>
      <c r="FTH42" s="1208"/>
      <c r="FTI42" s="1208"/>
      <c r="FTJ42" s="1208"/>
      <c r="FTK42" s="1208"/>
      <c r="FTL42" s="1208"/>
      <c r="FTM42" s="1208"/>
      <c r="FTN42" s="1208"/>
      <c r="FTO42" s="1208"/>
      <c r="FTP42" s="1208"/>
      <c r="FTQ42" s="1208"/>
      <c r="FTR42" s="1208"/>
      <c r="FTS42" s="1208"/>
      <c r="FTT42" s="1208"/>
      <c r="FTU42" s="1208"/>
      <c r="FTV42" s="1208"/>
      <c r="FTW42" s="1208"/>
      <c r="FTX42" s="1208"/>
      <c r="FTY42" s="1208"/>
      <c r="FTZ42" s="1208"/>
      <c r="FUA42" s="1208"/>
      <c r="FUB42" s="1208"/>
      <c r="FUC42" s="1208"/>
      <c r="FUD42" s="1208"/>
      <c r="FUE42" s="1208"/>
      <c r="FUF42" s="1208"/>
      <c r="FUG42" s="1208"/>
      <c r="FUH42" s="1208"/>
      <c r="FUI42" s="1208"/>
      <c r="FUJ42" s="1208"/>
      <c r="FUK42" s="1208"/>
      <c r="FUL42" s="1208"/>
      <c r="FUM42" s="1208"/>
      <c r="FUN42" s="1208"/>
      <c r="FUO42" s="1208"/>
      <c r="FUP42" s="1208"/>
      <c r="FUQ42" s="1208"/>
      <c r="FUR42" s="1208"/>
      <c r="FUS42" s="1208"/>
      <c r="FUT42" s="1208"/>
      <c r="FUU42" s="1208"/>
      <c r="FUV42" s="1208"/>
      <c r="FUW42" s="1208"/>
      <c r="FUX42" s="1208"/>
      <c r="FUY42" s="1208"/>
      <c r="FUZ42" s="1208"/>
      <c r="FVA42" s="1208"/>
      <c r="FVB42" s="1208"/>
      <c r="FVC42" s="1208"/>
      <c r="FVD42" s="1208"/>
      <c r="FVE42" s="1208"/>
      <c r="FVF42" s="1208"/>
      <c r="FVG42" s="1208"/>
      <c r="FVH42" s="1208"/>
      <c r="FVI42" s="1208"/>
      <c r="FVJ42" s="1208"/>
      <c r="FVK42" s="1208"/>
      <c r="FVL42" s="1208"/>
      <c r="FVM42" s="1208"/>
      <c r="FVN42" s="1208"/>
      <c r="FVO42" s="1208"/>
      <c r="FVP42" s="1208"/>
      <c r="FVQ42" s="1208"/>
      <c r="FVR42" s="1208"/>
      <c r="FVS42" s="1208"/>
      <c r="FVT42" s="1208"/>
      <c r="FVU42" s="1208"/>
      <c r="FVV42" s="1208"/>
      <c r="FVW42" s="1208"/>
      <c r="FVX42" s="1208"/>
      <c r="FVY42" s="1208"/>
      <c r="FVZ42" s="1208"/>
      <c r="FWA42" s="1208"/>
      <c r="FWB42" s="1208"/>
      <c r="FWC42" s="1208"/>
      <c r="FWD42" s="1208"/>
      <c r="FWE42" s="1208"/>
      <c r="FWF42" s="1208"/>
      <c r="FWG42" s="1208"/>
      <c r="FWH42" s="1208"/>
      <c r="FWI42" s="1208"/>
      <c r="FWJ42" s="1208"/>
      <c r="FWK42" s="1208"/>
      <c r="FWL42" s="1208"/>
      <c r="FWM42" s="1208"/>
      <c r="FWN42" s="1208"/>
      <c r="FWO42" s="1208"/>
      <c r="FWP42" s="1208"/>
      <c r="FWQ42" s="1208"/>
      <c r="FWR42" s="1208"/>
      <c r="FWS42" s="1208"/>
      <c r="FWT42" s="1208"/>
      <c r="FWU42" s="1208"/>
      <c r="FWV42" s="1208"/>
      <c r="FWW42" s="1208"/>
      <c r="FWX42" s="1208"/>
      <c r="FWY42" s="1208"/>
      <c r="FWZ42" s="1208"/>
      <c r="FXA42" s="1208"/>
      <c r="FXB42" s="1208"/>
      <c r="FXC42" s="1208"/>
      <c r="FXD42" s="1208"/>
      <c r="FXE42" s="1208"/>
      <c r="FXF42" s="1208"/>
      <c r="FXG42" s="1208"/>
      <c r="FXH42" s="1208"/>
      <c r="FXI42" s="1208"/>
      <c r="FXJ42" s="1208"/>
      <c r="FXK42" s="1208"/>
      <c r="FXL42" s="1208"/>
      <c r="FXM42" s="1208"/>
      <c r="FXN42" s="1208"/>
      <c r="FXO42" s="1208"/>
      <c r="FXP42" s="1208"/>
      <c r="FXQ42" s="1208"/>
      <c r="FXR42" s="1208"/>
      <c r="FXS42" s="1208"/>
      <c r="FXT42" s="1208"/>
      <c r="FXU42" s="1208"/>
      <c r="FXV42" s="1208"/>
      <c r="FXW42" s="1208"/>
      <c r="FXX42" s="1208"/>
      <c r="FXY42" s="1208"/>
      <c r="FXZ42" s="1208"/>
      <c r="FYA42" s="1208"/>
      <c r="FYB42" s="1208"/>
      <c r="FYC42" s="1208"/>
      <c r="FYD42" s="1208"/>
      <c r="FYE42" s="1208"/>
      <c r="FYF42" s="1208"/>
      <c r="FYG42" s="1208"/>
      <c r="FYH42" s="1208"/>
      <c r="FYI42" s="1208"/>
      <c r="FYJ42" s="1208"/>
      <c r="FYK42" s="1208"/>
      <c r="FYL42" s="1208"/>
      <c r="FYM42" s="1208"/>
      <c r="FYN42" s="1208"/>
      <c r="FYO42" s="1208"/>
      <c r="FYP42" s="1208"/>
      <c r="FYQ42" s="1208"/>
      <c r="FYR42" s="1208"/>
      <c r="FYS42" s="1208"/>
      <c r="FYT42" s="1208"/>
      <c r="FYU42" s="1208"/>
      <c r="FYV42" s="1208"/>
      <c r="FYW42" s="1208"/>
      <c r="FYX42" s="1208"/>
      <c r="FYY42" s="1208"/>
      <c r="FYZ42" s="1208"/>
      <c r="FZA42" s="1208"/>
      <c r="FZB42" s="1208"/>
      <c r="FZC42" s="1208"/>
      <c r="FZD42" s="1208"/>
      <c r="FZE42" s="1208"/>
      <c r="FZF42" s="1208"/>
      <c r="FZG42" s="1208"/>
      <c r="FZH42" s="1208"/>
      <c r="FZI42" s="1208"/>
      <c r="FZJ42" s="1208"/>
      <c r="FZK42" s="1208"/>
      <c r="FZL42" s="1208"/>
      <c r="FZM42" s="1208"/>
      <c r="FZN42" s="1208"/>
      <c r="FZO42" s="1208"/>
      <c r="FZP42" s="1208"/>
      <c r="FZQ42" s="1208"/>
      <c r="FZR42" s="1208"/>
      <c r="FZS42" s="1208"/>
      <c r="FZT42" s="1208"/>
      <c r="FZU42" s="1208"/>
      <c r="FZV42" s="1208"/>
      <c r="FZW42" s="1208"/>
      <c r="FZX42" s="1208"/>
      <c r="FZY42" s="1208"/>
      <c r="FZZ42" s="1208"/>
      <c r="GAA42" s="1208"/>
      <c r="GAB42" s="1208"/>
      <c r="GAC42" s="1208"/>
      <c r="GAD42" s="1208"/>
      <c r="GAE42" s="1208"/>
      <c r="GAF42" s="1208"/>
      <c r="GAG42" s="1208"/>
      <c r="GAH42" s="1208"/>
      <c r="GAI42" s="1208"/>
      <c r="GAJ42" s="1208"/>
      <c r="GAK42" s="1208"/>
      <c r="GAL42" s="1208"/>
      <c r="GAM42" s="1208"/>
      <c r="GAN42" s="1208"/>
      <c r="GAO42" s="1208"/>
      <c r="GAP42" s="1208"/>
      <c r="GAQ42" s="1208"/>
      <c r="GAR42" s="1208"/>
      <c r="GAS42" s="1208"/>
      <c r="GAT42" s="1208"/>
      <c r="GAU42" s="1208"/>
      <c r="GAV42" s="1208"/>
      <c r="GAW42" s="1208"/>
      <c r="GAX42" s="1208"/>
      <c r="GAY42" s="1208"/>
      <c r="GAZ42" s="1208"/>
      <c r="GBA42" s="1208"/>
      <c r="GBB42" s="1208"/>
      <c r="GBC42" s="1208"/>
      <c r="GBD42" s="1208"/>
      <c r="GBE42" s="1208"/>
      <c r="GBF42" s="1208"/>
      <c r="GBG42" s="1208"/>
      <c r="GBH42" s="1208"/>
      <c r="GBI42" s="1208"/>
      <c r="GBJ42" s="1208"/>
      <c r="GBK42" s="1208"/>
      <c r="GBL42" s="1208"/>
      <c r="GBM42" s="1208"/>
      <c r="GBN42" s="1208"/>
      <c r="GBO42" s="1208"/>
      <c r="GBP42" s="1208"/>
      <c r="GBQ42" s="1208"/>
      <c r="GBR42" s="1208"/>
      <c r="GBS42" s="1208"/>
      <c r="GBT42" s="1208"/>
      <c r="GBU42" s="1208"/>
      <c r="GBV42" s="1208"/>
      <c r="GBW42" s="1208"/>
      <c r="GBX42" s="1208"/>
      <c r="GBY42" s="1208"/>
      <c r="GBZ42" s="1208"/>
      <c r="GCA42" s="1208"/>
      <c r="GCB42" s="1208"/>
      <c r="GCC42" s="1208"/>
      <c r="GCD42" s="1208"/>
      <c r="GCE42" s="1208"/>
      <c r="GCF42" s="1208"/>
      <c r="GCG42" s="1208"/>
      <c r="GCH42" s="1208"/>
      <c r="GCI42" s="1208"/>
      <c r="GCJ42" s="1208"/>
      <c r="GCK42" s="1208"/>
      <c r="GCL42" s="1208"/>
      <c r="GCM42" s="1208"/>
      <c r="GCN42" s="1208"/>
      <c r="GCO42" s="1208"/>
      <c r="GCP42" s="1208"/>
      <c r="GCQ42" s="1208"/>
      <c r="GCR42" s="1208"/>
      <c r="GCS42" s="1208"/>
      <c r="GCT42" s="1208"/>
      <c r="GCU42" s="1208"/>
      <c r="GCV42" s="1208"/>
      <c r="GCW42" s="1208"/>
      <c r="GCX42" s="1208"/>
      <c r="GCY42" s="1208"/>
      <c r="GCZ42" s="1208"/>
      <c r="GDA42" s="1208"/>
      <c r="GDB42" s="1208"/>
      <c r="GDC42" s="1208"/>
      <c r="GDD42" s="1208"/>
      <c r="GDE42" s="1208"/>
      <c r="GDF42" s="1208"/>
      <c r="GDG42" s="1208"/>
      <c r="GDH42" s="1208"/>
      <c r="GDI42" s="1208"/>
      <c r="GDJ42" s="1208"/>
      <c r="GDK42" s="1208"/>
      <c r="GDL42" s="1208"/>
      <c r="GDM42" s="1208"/>
      <c r="GDN42" s="1208"/>
      <c r="GDO42" s="1208"/>
      <c r="GDP42" s="1208"/>
      <c r="GDQ42" s="1208"/>
      <c r="GDR42" s="1208"/>
      <c r="GDS42" s="1208"/>
      <c r="GDT42" s="1208"/>
      <c r="GDU42" s="1208"/>
      <c r="GDV42" s="1208"/>
      <c r="GDW42" s="1208"/>
      <c r="GDX42" s="1208"/>
      <c r="GDY42" s="1208"/>
      <c r="GDZ42" s="1208"/>
      <c r="GEA42" s="1208"/>
      <c r="GEB42" s="1208"/>
      <c r="GEC42" s="1208"/>
      <c r="GED42" s="1208"/>
      <c r="GEE42" s="1208"/>
      <c r="GEF42" s="1208"/>
      <c r="GEG42" s="1208"/>
      <c r="GEH42" s="1208"/>
      <c r="GEI42" s="1208"/>
      <c r="GEJ42" s="1208"/>
      <c r="GEK42" s="1208"/>
      <c r="GEL42" s="1208"/>
      <c r="GEM42" s="1208"/>
      <c r="GEN42" s="1208"/>
      <c r="GEO42" s="1208"/>
      <c r="GEP42" s="1208"/>
      <c r="GEQ42" s="1208"/>
      <c r="GER42" s="1208"/>
      <c r="GES42" s="1208"/>
      <c r="GET42" s="1208"/>
      <c r="GEU42" s="1208"/>
      <c r="GEV42" s="1208"/>
      <c r="GEW42" s="1208"/>
      <c r="GEX42" s="1208"/>
      <c r="GEY42" s="1208"/>
      <c r="GEZ42" s="1208"/>
      <c r="GFA42" s="1208"/>
      <c r="GFB42" s="1208"/>
      <c r="GFC42" s="1208"/>
      <c r="GFD42" s="1208"/>
      <c r="GFE42" s="1208"/>
      <c r="GFF42" s="1208"/>
      <c r="GFG42" s="1208"/>
      <c r="GFH42" s="1208"/>
      <c r="GFI42" s="1208"/>
      <c r="GFJ42" s="1208"/>
      <c r="GFK42" s="1208"/>
      <c r="GFL42" s="1208"/>
      <c r="GFM42" s="1208"/>
      <c r="GFN42" s="1208"/>
      <c r="GFO42" s="1208"/>
      <c r="GFP42" s="1208"/>
      <c r="GFQ42" s="1208"/>
      <c r="GFR42" s="1208"/>
      <c r="GFS42" s="1208"/>
      <c r="GFT42" s="1208"/>
      <c r="GFU42" s="1208"/>
      <c r="GFV42" s="1208"/>
      <c r="GFW42" s="1208"/>
      <c r="GFX42" s="1208"/>
      <c r="GFY42" s="1208"/>
      <c r="GFZ42" s="1208"/>
      <c r="GGA42" s="1208"/>
      <c r="GGB42" s="1208"/>
      <c r="GGC42" s="1208"/>
      <c r="GGD42" s="1208"/>
      <c r="GGE42" s="1208"/>
      <c r="GGF42" s="1208"/>
      <c r="GGG42" s="1208"/>
      <c r="GGH42" s="1208"/>
      <c r="GGI42" s="1208"/>
      <c r="GGJ42" s="1208"/>
      <c r="GGK42" s="1208"/>
      <c r="GGL42" s="1208"/>
      <c r="GGM42" s="1208"/>
      <c r="GGN42" s="1208"/>
      <c r="GGO42" s="1208"/>
      <c r="GGP42" s="1208"/>
      <c r="GGQ42" s="1208"/>
      <c r="GGR42" s="1208"/>
      <c r="GGS42" s="1208"/>
      <c r="GGT42" s="1208"/>
      <c r="GGU42" s="1208"/>
      <c r="GGV42" s="1208"/>
      <c r="GGW42" s="1208"/>
      <c r="GGX42" s="1208"/>
      <c r="GGY42" s="1208"/>
      <c r="GGZ42" s="1208"/>
      <c r="GHA42" s="1208"/>
      <c r="GHB42" s="1208"/>
      <c r="GHC42" s="1208"/>
      <c r="GHD42" s="1208"/>
      <c r="GHE42" s="1208"/>
      <c r="GHF42" s="1208"/>
      <c r="GHG42" s="1208"/>
      <c r="GHH42" s="1208"/>
      <c r="GHI42" s="1208"/>
      <c r="GHJ42" s="1208"/>
      <c r="GHK42" s="1208"/>
      <c r="GHL42" s="1208"/>
      <c r="GHM42" s="1208"/>
      <c r="GHN42" s="1208"/>
      <c r="GHO42" s="1208"/>
      <c r="GHP42" s="1208"/>
      <c r="GHQ42" s="1208"/>
      <c r="GHR42" s="1208"/>
      <c r="GHS42" s="1208"/>
      <c r="GHT42" s="1208"/>
      <c r="GHU42" s="1208"/>
      <c r="GHV42" s="1208"/>
      <c r="GHW42" s="1208"/>
      <c r="GHX42" s="1208"/>
      <c r="GHY42" s="1208"/>
      <c r="GHZ42" s="1208"/>
      <c r="GIA42" s="1208"/>
      <c r="GIB42" s="1208"/>
      <c r="GIC42" s="1208"/>
      <c r="GID42" s="1208"/>
      <c r="GIE42" s="1208"/>
      <c r="GIF42" s="1208"/>
      <c r="GIG42" s="1208"/>
      <c r="GIH42" s="1208"/>
      <c r="GII42" s="1208"/>
      <c r="GIJ42" s="1208"/>
      <c r="GIK42" s="1208"/>
      <c r="GIL42" s="1208"/>
      <c r="GIM42" s="1208"/>
      <c r="GIN42" s="1208"/>
      <c r="GIO42" s="1208"/>
      <c r="GIP42" s="1208"/>
      <c r="GIQ42" s="1208"/>
      <c r="GIR42" s="1208"/>
      <c r="GIS42" s="1208"/>
      <c r="GIT42" s="1208"/>
      <c r="GIU42" s="1208"/>
      <c r="GIV42" s="1208"/>
      <c r="GIW42" s="1208"/>
      <c r="GIX42" s="1208"/>
      <c r="GIY42" s="1208"/>
      <c r="GIZ42" s="1208"/>
      <c r="GJA42" s="1208"/>
      <c r="GJB42" s="1208"/>
      <c r="GJC42" s="1208"/>
      <c r="GJD42" s="1208"/>
      <c r="GJE42" s="1208"/>
      <c r="GJF42" s="1208"/>
      <c r="GJG42" s="1208"/>
      <c r="GJH42" s="1208"/>
      <c r="GJI42" s="1208"/>
      <c r="GJJ42" s="1208"/>
      <c r="GJK42" s="1208"/>
      <c r="GJL42" s="1208"/>
      <c r="GJM42" s="1208"/>
      <c r="GJN42" s="1208"/>
      <c r="GJO42" s="1208"/>
      <c r="GJP42" s="1208"/>
      <c r="GJQ42" s="1208"/>
      <c r="GJR42" s="1208"/>
      <c r="GJS42" s="1208"/>
      <c r="GJT42" s="1208"/>
      <c r="GJU42" s="1208"/>
      <c r="GJV42" s="1208"/>
      <c r="GJW42" s="1208"/>
      <c r="GJX42" s="1208"/>
      <c r="GJY42" s="1208"/>
      <c r="GJZ42" s="1208"/>
      <c r="GKA42" s="1208"/>
      <c r="GKB42" s="1208"/>
      <c r="GKC42" s="1208"/>
      <c r="GKD42" s="1208"/>
      <c r="GKE42" s="1208"/>
      <c r="GKF42" s="1208"/>
      <c r="GKG42" s="1208"/>
      <c r="GKH42" s="1208"/>
      <c r="GKI42" s="1208"/>
      <c r="GKJ42" s="1208"/>
      <c r="GKK42" s="1208"/>
      <c r="GKL42" s="1208"/>
      <c r="GKM42" s="1208"/>
      <c r="GKN42" s="1208"/>
      <c r="GKO42" s="1208"/>
      <c r="GKP42" s="1208"/>
      <c r="GKQ42" s="1208"/>
      <c r="GKR42" s="1208"/>
      <c r="GKS42" s="1208"/>
      <c r="GKT42" s="1208"/>
      <c r="GKU42" s="1208"/>
      <c r="GKV42" s="1208"/>
      <c r="GKW42" s="1208"/>
      <c r="GKX42" s="1208"/>
      <c r="GKY42" s="1208"/>
      <c r="GKZ42" s="1208"/>
      <c r="GLA42" s="1208"/>
      <c r="GLB42" s="1208"/>
      <c r="GLC42" s="1208"/>
      <c r="GLD42" s="1208"/>
      <c r="GLE42" s="1208"/>
      <c r="GLF42" s="1208"/>
      <c r="GLG42" s="1208"/>
      <c r="GLH42" s="1208"/>
      <c r="GLI42" s="1208"/>
      <c r="GLJ42" s="1208"/>
      <c r="GLK42" s="1208"/>
      <c r="GLL42" s="1208"/>
      <c r="GLM42" s="1208"/>
      <c r="GLN42" s="1208"/>
      <c r="GLO42" s="1208"/>
      <c r="GLP42" s="1208"/>
      <c r="GLQ42" s="1208"/>
      <c r="GLR42" s="1208"/>
      <c r="GLS42" s="1208"/>
      <c r="GLT42" s="1208"/>
      <c r="GLU42" s="1208"/>
      <c r="GLV42" s="1208"/>
      <c r="GLW42" s="1208"/>
      <c r="GLX42" s="1208"/>
      <c r="GLY42" s="1208"/>
      <c r="GLZ42" s="1208"/>
      <c r="GMA42" s="1208"/>
      <c r="GMB42" s="1208"/>
      <c r="GMC42" s="1208"/>
      <c r="GMD42" s="1208"/>
      <c r="GME42" s="1208"/>
      <c r="GMF42" s="1208"/>
      <c r="GMG42" s="1208"/>
      <c r="GMH42" s="1208"/>
      <c r="GMI42" s="1208"/>
      <c r="GMJ42" s="1208"/>
      <c r="GMK42" s="1208"/>
      <c r="GML42" s="1208"/>
      <c r="GMM42" s="1208"/>
      <c r="GMN42" s="1208"/>
      <c r="GMO42" s="1208"/>
      <c r="GMP42" s="1208"/>
      <c r="GMQ42" s="1208"/>
      <c r="GMR42" s="1208"/>
      <c r="GMS42" s="1208"/>
      <c r="GMT42" s="1208"/>
      <c r="GMU42" s="1208"/>
      <c r="GMV42" s="1208"/>
      <c r="GMW42" s="1208"/>
      <c r="GMX42" s="1208"/>
      <c r="GMY42" s="1208"/>
      <c r="GMZ42" s="1208"/>
      <c r="GNA42" s="1208"/>
      <c r="GNB42" s="1208"/>
      <c r="GNC42" s="1208"/>
      <c r="GND42" s="1208"/>
      <c r="GNE42" s="1208"/>
      <c r="GNF42" s="1208"/>
      <c r="GNG42" s="1208"/>
      <c r="GNH42" s="1208"/>
      <c r="GNI42" s="1208"/>
      <c r="GNJ42" s="1208"/>
      <c r="GNK42" s="1208"/>
      <c r="GNL42" s="1208"/>
      <c r="GNM42" s="1208"/>
      <c r="GNN42" s="1208"/>
      <c r="GNO42" s="1208"/>
      <c r="GNP42" s="1208"/>
      <c r="GNQ42" s="1208"/>
      <c r="GNR42" s="1208"/>
      <c r="GNS42" s="1208"/>
      <c r="GNT42" s="1208"/>
      <c r="GNU42" s="1208"/>
      <c r="GNV42" s="1208"/>
      <c r="GNW42" s="1208"/>
      <c r="GNX42" s="1208"/>
      <c r="GNY42" s="1208"/>
      <c r="GNZ42" s="1208"/>
      <c r="GOA42" s="1208"/>
      <c r="GOB42" s="1208"/>
      <c r="GOC42" s="1208"/>
      <c r="GOD42" s="1208"/>
      <c r="GOE42" s="1208"/>
      <c r="GOF42" s="1208"/>
      <c r="GOG42" s="1208"/>
      <c r="GOH42" s="1208"/>
      <c r="GOI42" s="1208"/>
      <c r="GOJ42" s="1208"/>
      <c r="GOK42" s="1208"/>
      <c r="GOL42" s="1208"/>
      <c r="GOM42" s="1208"/>
      <c r="GON42" s="1208"/>
      <c r="GOO42" s="1208"/>
      <c r="GOP42" s="1208"/>
      <c r="GOQ42" s="1208"/>
      <c r="GOR42" s="1208"/>
      <c r="GOS42" s="1208"/>
      <c r="GOT42" s="1208"/>
      <c r="GOU42" s="1208"/>
      <c r="GOV42" s="1208"/>
      <c r="GOW42" s="1208"/>
      <c r="GOX42" s="1208"/>
      <c r="GOY42" s="1208"/>
      <c r="GOZ42" s="1208"/>
      <c r="GPA42" s="1208"/>
      <c r="GPB42" s="1208"/>
      <c r="GPC42" s="1208"/>
      <c r="GPD42" s="1208"/>
      <c r="GPE42" s="1208"/>
      <c r="GPF42" s="1208"/>
      <c r="GPG42" s="1208"/>
      <c r="GPH42" s="1208"/>
      <c r="GPI42" s="1208"/>
      <c r="GPJ42" s="1208"/>
      <c r="GPK42" s="1208"/>
      <c r="GPL42" s="1208"/>
      <c r="GPM42" s="1208"/>
      <c r="GPN42" s="1208"/>
      <c r="GPO42" s="1208"/>
      <c r="GPP42" s="1208"/>
      <c r="GPQ42" s="1208"/>
      <c r="GPR42" s="1208"/>
      <c r="GPS42" s="1208"/>
      <c r="GPT42" s="1208"/>
      <c r="GPU42" s="1208"/>
      <c r="GPV42" s="1208"/>
      <c r="GPW42" s="1208"/>
      <c r="GPX42" s="1208"/>
      <c r="GPY42" s="1208"/>
      <c r="GPZ42" s="1208"/>
      <c r="GQA42" s="1208"/>
      <c r="GQB42" s="1208"/>
      <c r="GQC42" s="1208"/>
      <c r="GQD42" s="1208"/>
      <c r="GQE42" s="1208"/>
      <c r="GQF42" s="1208"/>
      <c r="GQG42" s="1208"/>
      <c r="GQH42" s="1208"/>
      <c r="GQI42" s="1208"/>
      <c r="GQJ42" s="1208"/>
      <c r="GQK42" s="1208"/>
      <c r="GQL42" s="1208"/>
      <c r="GQM42" s="1208"/>
      <c r="GQN42" s="1208"/>
      <c r="GQO42" s="1208"/>
      <c r="GQP42" s="1208"/>
      <c r="GQQ42" s="1208"/>
      <c r="GQR42" s="1208"/>
      <c r="GQS42" s="1208"/>
      <c r="GQT42" s="1208"/>
      <c r="GQU42" s="1208"/>
      <c r="GQV42" s="1208"/>
      <c r="GQW42" s="1208"/>
      <c r="GQX42" s="1208"/>
      <c r="GQY42" s="1208"/>
      <c r="GQZ42" s="1208"/>
      <c r="GRA42" s="1208"/>
      <c r="GRB42" s="1208"/>
      <c r="GRC42" s="1208"/>
      <c r="GRD42" s="1208"/>
      <c r="GRE42" s="1208"/>
      <c r="GRF42" s="1208"/>
      <c r="GRG42" s="1208"/>
      <c r="GRH42" s="1208"/>
      <c r="GRI42" s="1208"/>
      <c r="GRJ42" s="1208"/>
      <c r="GRK42" s="1208"/>
      <c r="GRL42" s="1208"/>
      <c r="GRM42" s="1208"/>
      <c r="GRN42" s="1208"/>
      <c r="GRO42" s="1208"/>
      <c r="GRP42" s="1208"/>
      <c r="GRQ42" s="1208"/>
      <c r="GRR42" s="1208"/>
      <c r="GRS42" s="1208"/>
      <c r="GRT42" s="1208"/>
      <c r="GRU42" s="1208"/>
      <c r="GRV42" s="1208"/>
      <c r="GRW42" s="1208"/>
      <c r="GRX42" s="1208"/>
      <c r="GRY42" s="1208"/>
      <c r="GRZ42" s="1208"/>
      <c r="GSA42" s="1208"/>
      <c r="GSB42" s="1208"/>
      <c r="GSC42" s="1208"/>
      <c r="GSD42" s="1208"/>
      <c r="GSE42" s="1208"/>
      <c r="GSF42" s="1208"/>
      <c r="GSG42" s="1208"/>
      <c r="GSH42" s="1208"/>
      <c r="GSI42" s="1208"/>
      <c r="GSJ42" s="1208"/>
      <c r="GSK42" s="1208"/>
      <c r="GSL42" s="1208"/>
      <c r="GSM42" s="1208"/>
      <c r="GSN42" s="1208"/>
      <c r="GSO42" s="1208"/>
      <c r="GSP42" s="1208"/>
      <c r="GSQ42" s="1208"/>
      <c r="GSR42" s="1208"/>
      <c r="GSS42" s="1208"/>
      <c r="GST42" s="1208"/>
      <c r="GSU42" s="1208"/>
      <c r="GSV42" s="1208"/>
      <c r="GSW42" s="1208"/>
      <c r="GSX42" s="1208"/>
      <c r="GSY42" s="1208"/>
      <c r="GSZ42" s="1208"/>
      <c r="GTA42" s="1208"/>
      <c r="GTB42" s="1208"/>
      <c r="GTC42" s="1208"/>
      <c r="GTD42" s="1208"/>
      <c r="GTE42" s="1208"/>
      <c r="GTF42" s="1208"/>
      <c r="GTG42" s="1208"/>
      <c r="GTH42" s="1208"/>
      <c r="GTI42" s="1208"/>
      <c r="GTJ42" s="1208"/>
      <c r="GTK42" s="1208"/>
      <c r="GTL42" s="1208"/>
      <c r="GTM42" s="1208"/>
      <c r="GTN42" s="1208"/>
      <c r="GTO42" s="1208"/>
      <c r="GTP42" s="1208"/>
      <c r="GTQ42" s="1208"/>
      <c r="GTR42" s="1208"/>
      <c r="GTS42" s="1208"/>
      <c r="GTT42" s="1208"/>
      <c r="GTU42" s="1208"/>
      <c r="GTV42" s="1208"/>
      <c r="GTW42" s="1208"/>
      <c r="GTX42" s="1208"/>
      <c r="GTY42" s="1208"/>
      <c r="GTZ42" s="1208"/>
      <c r="GUA42" s="1208"/>
      <c r="GUB42" s="1208"/>
      <c r="GUC42" s="1208"/>
      <c r="GUD42" s="1208"/>
      <c r="GUE42" s="1208"/>
      <c r="GUF42" s="1208"/>
      <c r="GUG42" s="1208"/>
      <c r="GUH42" s="1208"/>
      <c r="GUI42" s="1208"/>
      <c r="GUJ42" s="1208"/>
      <c r="GUK42" s="1208"/>
      <c r="GUL42" s="1208"/>
      <c r="GUM42" s="1208"/>
      <c r="GUN42" s="1208"/>
      <c r="GUO42" s="1208"/>
      <c r="GUP42" s="1208"/>
      <c r="GUQ42" s="1208"/>
      <c r="GUR42" s="1208"/>
      <c r="GUS42" s="1208"/>
      <c r="GUT42" s="1208"/>
      <c r="GUU42" s="1208"/>
      <c r="GUV42" s="1208"/>
      <c r="GUW42" s="1208"/>
      <c r="GUX42" s="1208"/>
      <c r="GUY42" s="1208"/>
      <c r="GUZ42" s="1208"/>
      <c r="GVA42" s="1208"/>
      <c r="GVB42" s="1208"/>
      <c r="GVC42" s="1208"/>
      <c r="GVD42" s="1208"/>
      <c r="GVE42" s="1208"/>
      <c r="GVF42" s="1208"/>
      <c r="GVG42" s="1208"/>
      <c r="GVH42" s="1208"/>
      <c r="GVI42" s="1208"/>
      <c r="GVJ42" s="1208"/>
      <c r="GVK42" s="1208"/>
      <c r="GVL42" s="1208"/>
      <c r="GVM42" s="1208"/>
      <c r="GVN42" s="1208"/>
      <c r="GVO42" s="1208"/>
      <c r="GVP42" s="1208"/>
      <c r="GVQ42" s="1208"/>
      <c r="GVR42" s="1208"/>
      <c r="GVS42" s="1208"/>
      <c r="GVT42" s="1208"/>
      <c r="GVU42" s="1208"/>
      <c r="GVV42" s="1208"/>
      <c r="GVW42" s="1208"/>
      <c r="GVX42" s="1208"/>
      <c r="GVY42" s="1208"/>
      <c r="GVZ42" s="1208"/>
      <c r="GWA42" s="1208"/>
      <c r="GWB42" s="1208"/>
      <c r="GWC42" s="1208"/>
      <c r="GWD42" s="1208"/>
      <c r="GWE42" s="1208"/>
      <c r="GWF42" s="1208"/>
      <c r="GWG42" s="1208"/>
      <c r="GWH42" s="1208"/>
      <c r="GWI42" s="1208"/>
      <c r="GWJ42" s="1208"/>
      <c r="GWK42" s="1208"/>
      <c r="GWL42" s="1208"/>
      <c r="GWM42" s="1208"/>
      <c r="GWN42" s="1208"/>
      <c r="GWO42" s="1208"/>
      <c r="GWP42" s="1208"/>
      <c r="GWQ42" s="1208"/>
      <c r="GWR42" s="1208"/>
      <c r="GWS42" s="1208"/>
      <c r="GWT42" s="1208"/>
      <c r="GWU42" s="1208"/>
      <c r="GWV42" s="1208"/>
      <c r="GWW42" s="1208"/>
      <c r="GWX42" s="1208"/>
      <c r="GWY42" s="1208"/>
      <c r="GWZ42" s="1208"/>
      <c r="GXA42" s="1208"/>
      <c r="GXB42" s="1208"/>
      <c r="GXC42" s="1208"/>
      <c r="GXD42" s="1208"/>
      <c r="GXE42" s="1208"/>
      <c r="GXF42" s="1208"/>
      <c r="GXG42" s="1208"/>
      <c r="GXH42" s="1208"/>
      <c r="GXI42" s="1208"/>
      <c r="GXJ42" s="1208"/>
      <c r="GXK42" s="1208"/>
      <c r="GXL42" s="1208"/>
      <c r="GXM42" s="1208"/>
      <c r="GXN42" s="1208"/>
      <c r="GXO42" s="1208"/>
      <c r="GXP42" s="1208"/>
      <c r="GXQ42" s="1208"/>
      <c r="GXR42" s="1208"/>
      <c r="GXS42" s="1208"/>
      <c r="GXT42" s="1208"/>
      <c r="GXU42" s="1208"/>
      <c r="GXV42" s="1208"/>
      <c r="GXW42" s="1208"/>
      <c r="GXX42" s="1208"/>
      <c r="GXY42" s="1208"/>
      <c r="GXZ42" s="1208"/>
      <c r="GYA42" s="1208"/>
      <c r="GYB42" s="1208"/>
      <c r="GYC42" s="1208"/>
      <c r="GYD42" s="1208"/>
      <c r="GYE42" s="1208"/>
      <c r="GYF42" s="1208"/>
      <c r="GYG42" s="1208"/>
      <c r="GYH42" s="1208"/>
      <c r="GYI42" s="1208"/>
      <c r="GYJ42" s="1208"/>
      <c r="GYK42" s="1208"/>
      <c r="GYL42" s="1208"/>
      <c r="GYM42" s="1208"/>
      <c r="GYN42" s="1208"/>
      <c r="GYO42" s="1208"/>
      <c r="GYP42" s="1208"/>
      <c r="GYQ42" s="1208"/>
      <c r="GYR42" s="1208"/>
      <c r="GYS42" s="1208"/>
      <c r="GYT42" s="1208"/>
      <c r="GYU42" s="1208"/>
      <c r="GYV42" s="1208"/>
      <c r="GYW42" s="1208"/>
      <c r="GYX42" s="1208"/>
      <c r="GYY42" s="1208"/>
      <c r="GYZ42" s="1208"/>
      <c r="GZA42" s="1208"/>
      <c r="GZB42" s="1208"/>
      <c r="GZC42" s="1208"/>
      <c r="GZD42" s="1208"/>
      <c r="GZE42" s="1208"/>
      <c r="GZF42" s="1208"/>
      <c r="GZG42" s="1208"/>
      <c r="GZH42" s="1208"/>
      <c r="GZI42" s="1208"/>
      <c r="GZJ42" s="1208"/>
      <c r="GZK42" s="1208"/>
      <c r="GZL42" s="1208"/>
      <c r="GZM42" s="1208"/>
      <c r="GZN42" s="1208"/>
      <c r="GZO42" s="1208"/>
      <c r="GZP42" s="1208"/>
      <c r="GZQ42" s="1208"/>
      <c r="GZR42" s="1208"/>
      <c r="GZS42" s="1208"/>
      <c r="GZT42" s="1208"/>
      <c r="GZU42" s="1208"/>
      <c r="GZV42" s="1208"/>
      <c r="GZW42" s="1208"/>
      <c r="GZX42" s="1208"/>
      <c r="GZY42" s="1208"/>
      <c r="GZZ42" s="1208"/>
      <c r="HAA42" s="1208"/>
      <c r="HAB42" s="1208"/>
      <c r="HAC42" s="1208"/>
      <c r="HAD42" s="1208"/>
      <c r="HAE42" s="1208"/>
      <c r="HAF42" s="1208"/>
      <c r="HAG42" s="1208"/>
      <c r="HAH42" s="1208"/>
      <c r="HAI42" s="1208"/>
      <c r="HAJ42" s="1208"/>
      <c r="HAK42" s="1208"/>
      <c r="HAL42" s="1208"/>
      <c r="HAM42" s="1208"/>
      <c r="HAN42" s="1208"/>
      <c r="HAO42" s="1208"/>
      <c r="HAP42" s="1208"/>
      <c r="HAQ42" s="1208"/>
      <c r="HAR42" s="1208"/>
      <c r="HAS42" s="1208"/>
      <c r="HAT42" s="1208"/>
      <c r="HAU42" s="1208"/>
      <c r="HAV42" s="1208"/>
      <c r="HAW42" s="1208"/>
      <c r="HAX42" s="1208"/>
      <c r="HAY42" s="1208"/>
      <c r="HAZ42" s="1208"/>
      <c r="HBA42" s="1208"/>
      <c r="HBB42" s="1208"/>
      <c r="HBC42" s="1208"/>
      <c r="HBD42" s="1208"/>
      <c r="HBE42" s="1208"/>
      <c r="HBF42" s="1208"/>
      <c r="HBG42" s="1208"/>
      <c r="HBH42" s="1208"/>
      <c r="HBI42" s="1208"/>
      <c r="HBJ42" s="1208"/>
      <c r="HBK42" s="1208"/>
      <c r="HBL42" s="1208"/>
      <c r="HBM42" s="1208"/>
      <c r="HBN42" s="1208"/>
      <c r="HBO42" s="1208"/>
      <c r="HBP42" s="1208"/>
      <c r="HBQ42" s="1208"/>
      <c r="HBR42" s="1208"/>
      <c r="HBS42" s="1208"/>
      <c r="HBT42" s="1208"/>
      <c r="HBU42" s="1208"/>
      <c r="HBV42" s="1208"/>
      <c r="HBW42" s="1208"/>
      <c r="HBX42" s="1208"/>
      <c r="HBY42" s="1208"/>
      <c r="HBZ42" s="1208"/>
      <c r="HCA42" s="1208"/>
      <c r="HCB42" s="1208"/>
      <c r="HCC42" s="1208"/>
      <c r="HCD42" s="1208"/>
      <c r="HCE42" s="1208"/>
      <c r="HCF42" s="1208"/>
      <c r="HCG42" s="1208"/>
      <c r="HCH42" s="1208"/>
      <c r="HCI42" s="1208"/>
      <c r="HCJ42" s="1208"/>
      <c r="HCK42" s="1208"/>
      <c r="HCL42" s="1208"/>
      <c r="HCM42" s="1208"/>
      <c r="HCN42" s="1208"/>
      <c r="HCO42" s="1208"/>
      <c r="HCP42" s="1208"/>
      <c r="HCQ42" s="1208"/>
      <c r="HCR42" s="1208"/>
      <c r="HCS42" s="1208"/>
      <c r="HCT42" s="1208"/>
      <c r="HCU42" s="1208"/>
      <c r="HCV42" s="1208"/>
      <c r="HCW42" s="1208"/>
      <c r="HCX42" s="1208"/>
      <c r="HCY42" s="1208"/>
      <c r="HCZ42" s="1208"/>
      <c r="HDA42" s="1208"/>
      <c r="HDB42" s="1208"/>
      <c r="HDC42" s="1208"/>
      <c r="HDD42" s="1208"/>
      <c r="HDE42" s="1208"/>
      <c r="HDF42" s="1208"/>
      <c r="HDG42" s="1208"/>
      <c r="HDH42" s="1208"/>
      <c r="HDI42" s="1208"/>
      <c r="HDJ42" s="1208"/>
      <c r="HDK42" s="1208"/>
      <c r="HDL42" s="1208"/>
      <c r="HDM42" s="1208"/>
      <c r="HDN42" s="1208"/>
      <c r="HDO42" s="1208"/>
      <c r="HDP42" s="1208"/>
      <c r="HDQ42" s="1208"/>
      <c r="HDR42" s="1208"/>
      <c r="HDS42" s="1208"/>
      <c r="HDT42" s="1208"/>
      <c r="HDU42" s="1208"/>
      <c r="HDV42" s="1208"/>
      <c r="HDW42" s="1208"/>
      <c r="HDX42" s="1208"/>
      <c r="HDY42" s="1208"/>
      <c r="HDZ42" s="1208"/>
      <c r="HEA42" s="1208"/>
      <c r="HEB42" s="1208"/>
      <c r="HEC42" s="1208"/>
      <c r="HED42" s="1208"/>
      <c r="HEE42" s="1208"/>
      <c r="HEF42" s="1208"/>
      <c r="HEG42" s="1208"/>
      <c r="HEH42" s="1208"/>
      <c r="HEI42" s="1208"/>
      <c r="HEJ42" s="1208"/>
      <c r="HEK42" s="1208"/>
      <c r="HEL42" s="1208"/>
      <c r="HEM42" s="1208"/>
      <c r="HEN42" s="1208"/>
      <c r="HEO42" s="1208"/>
      <c r="HEP42" s="1208"/>
      <c r="HEQ42" s="1208"/>
      <c r="HER42" s="1208"/>
      <c r="HES42" s="1208"/>
      <c r="HET42" s="1208"/>
      <c r="HEU42" s="1208"/>
      <c r="HEV42" s="1208"/>
      <c r="HEW42" s="1208"/>
      <c r="HEX42" s="1208"/>
      <c r="HEY42" s="1208"/>
      <c r="HEZ42" s="1208"/>
      <c r="HFA42" s="1208"/>
      <c r="HFB42" s="1208"/>
      <c r="HFC42" s="1208"/>
      <c r="HFD42" s="1208"/>
      <c r="HFE42" s="1208"/>
      <c r="HFF42" s="1208"/>
      <c r="HFG42" s="1208"/>
      <c r="HFH42" s="1208"/>
      <c r="HFI42" s="1208"/>
      <c r="HFJ42" s="1208"/>
      <c r="HFK42" s="1208"/>
      <c r="HFL42" s="1208"/>
      <c r="HFM42" s="1208"/>
      <c r="HFN42" s="1208"/>
      <c r="HFO42" s="1208"/>
      <c r="HFP42" s="1208"/>
      <c r="HFQ42" s="1208"/>
      <c r="HFR42" s="1208"/>
      <c r="HFS42" s="1208"/>
      <c r="HFT42" s="1208"/>
      <c r="HFU42" s="1208"/>
      <c r="HFV42" s="1208"/>
      <c r="HFW42" s="1208"/>
      <c r="HFX42" s="1208"/>
      <c r="HFY42" s="1208"/>
      <c r="HFZ42" s="1208"/>
      <c r="HGA42" s="1208"/>
      <c r="HGB42" s="1208"/>
      <c r="HGC42" s="1208"/>
      <c r="HGD42" s="1208"/>
      <c r="HGE42" s="1208"/>
      <c r="HGF42" s="1208"/>
      <c r="HGG42" s="1208"/>
      <c r="HGH42" s="1208"/>
      <c r="HGI42" s="1208"/>
      <c r="HGJ42" s="1208"/>
      <c r="HGK42" s="1208"/>
      <c r="HGL42" s="1208"/>
      <c r="HGM42" s="1208"/>
      <c r="HGN42" s="1208"/>
      <c r="HGO42" s="1208"/>
      <c r="HGP42" s="1208"/>
      <c r="HGQ42" s="1208"/>
      <c r="HGR42" s="1208"/>
      <c r="HGS42" s="1208"/>
      <c r="HGT42" s="1208"/>
      <c r="HGU42" s="1208"/>
      <c r="HGV42" s="1208"/>
      <c r="HGW42" s="1208"/>
      <c r="HGX42" s="1208"/>
      <c r="HGY42" s="1208"/>
      <c r="HGZ42" s="1208"/>
      <c r="HHA42" s="1208"/>
      <c r="HHB42" s="1208"/>
      <c r="HHC42" s="1208"/>
      <c r="HHD42" s="1208"/>
      <c r="HHE42" s="1208"/>
      <c r="HHF42" s="1208"/>
      <c r="HHG42" s="1208"/>
      <c r="HHH42" s="1208"/>
      <c r="HHI42" s="1208"/>
      <c r="HHJ42" s="1208"/>
      <c r="HHK42" s="1208"/>
      <c r="HHL42" s="1208"/>
      <c r="HHM42" s="1208"/>
      <c r="HHN42" s="1208"/>
      <c r="HHO42" s="1208"/>
      <c r="HHP42" s="1208"/>
      <c r="HHQ42" s="1208"/>
      <c r="HHR42" s="1208"/>
      <c r="HHS42" s="1208"/>
      <c r="HHT42" s="1208"/>
      <c r="HHU42" s="1208"/>
      <c r="HHV42" s="1208"/>
      <c r="HHW42" s="1208"/>
      <c r="HHX42" s="1208"/>
      <c r="HHY42" s="1208"/>
      <c r="HHZ42" s="1208"/>
      <c r="HIA42" s="1208"/>
      <c r="HIB42" s="1208"/>
      <c r="HIC42" s="1208"/>
      <c r="HID42" s="1208"/>
      <c r="HIE42" s="1208"/>
      <c r="HIF42" s="1208"/>
      <c r="HIG42" s="1208"/>
      <c r="HIH42" s="1208"/>
      <c r="HII42" s="1208"/>
      <c r="HIJ42" s="1208"/>
      <c r="HIK42" s="1208"/>
      <c r="HIL42" s="1208"/>
      <c r="HIM42" s="1208"/>
      <c r="HIN42" s="1208"/>
      <c r="HIO42" s="1208"/>
      <c r="HIP42" s="1208"/>
      <c r="HIQ42" s="1208"/>
      <c r="HIR42" s="1208"/>
      <c r="HIS42" s="1208"/>
      <c r="HIT42" s="1208"/>
      <c r="HIU42" s="1208"/>
      <c r="HIV42" s="1208"/>
      <c r="HIW42" s="1208"/>
      <c r="HIX42" s="1208"/>
      <c r="HIY42" s="1208"/>
      <c r="HIZ42" s="1208"/>
      <c r="HJA42" s="1208"/>
      <c r="HJB42" s="1208"/>
      <c r="HJC42" s="1208"/>
      <c r="HJD42" s="1208"/>
      <c r="HJE42" s="1208"/>
      <c r="HJF42" s="1208"/>
      <c r="HJG42" s="1208"/>
      <c r="HJH42" s="1208"/>
      <c r="HJI42" s="1208"/>
      <c r="HJJ42" s="1208"/>
      <c r="HJK42" s="1208"/>
      <c r="HJL42" s="1208"/>
      <c r="HJM42" s="1208"/>
      <c r="HJN42" s="1208"/>
      <c r="HJO42" s="1208"/>
      <c r="HJP42" s="1208"/>
      <c r="HJQ42" s="1208"/>
      <c r="HJR42" s="1208"/>
      <c r="HJS42" s="1208"/>
      <c r="HJT42" s="1208"/>
      <c r="HJU42" s="1208"/>
      <c r="HJV42" s="1208"/>
      <c r="HJW42" s="1208"/>
      <c r="HJX42" s="1208"/>
      <c r="HJY42" s="1208"/>
      <c r="HJZ42" s="1208"/>
      <c r="HKA42" s="1208"/>
      <c r="HKB42" s="1208"/>
      <c r="HKC42" s="1208"/>
      <c r="HKD42" s="1208"/>
      <c r="HKE42" s="1208"/>
      <c r="HKF42" s="1208"/>
      <c r="HKG42" s="1208"/>
      <c r="HKH42" s="1208"/>
      <c r="HKI42" s="1208"/>
      <c r="HKJ42" s="1208"/>
      <c r="HKK42" s="1208"/>
      <c r="HKL42" s="1208"/>
      <c r="HKM42" s="1208"/>
      <c r="HKN42" s="1208"/>
      <c r="HKO42" s="1208"/>
      <c r="HKP42" s="1208"/>
      <c r="HKQ42" s="1208"/>
      <c r="HKR42" s="1208"/>
      <c r="HKS42" s="1208"/>
      <c r="HKT42" s="1208"/>
      <c r="HKU42" s="1208"/>
      <c r="HKV42" s="1208"/>
      <c r="HKW42" s="1208"/>
      <c r="HKX42" s="1208"/>
      <c r="HKY42" s="1208"/>
      <c r="HKZ42" s="1208"/>
      <c r="HLA42" s="1208"/>
      <c r="HLB42" s="1208"/>
      <c r="HLC42" s="1208"/>
      <c r="HLD42" s="1208"/>
      <c r="HLE42" s="1208"/>
      <c r="HLF42" s="1208"/>
      <c r="HLG42" s="1208"/>
      <c r="HLH42" s="1208"/>
      <c r="HLI42" s="1208"/>
      <c r="HLJ42" s="1208"/>
      <c r="HLK42" s="1208"/>
      <c r="HLL42" s="1208"/>
      <c r="HLM42" s="1208"/>
      <c r="HLN42" s="1208"/>
      <c r="HLO42" s="1208"/>
      <c r="HLP42" s="1208"/>
      <c r="HLQ42" s="1208"/>
      <c r="HLR42" s="1208"/>
      <c r="HLS42" s="1208"/>
      <c r="HLT42" s="1208"/>
      <c r="HLU42" s="1208"/>
      <c r="HLV42" s="1208"/>
      <c r="HLW42" s="1208"/>
      <c r="HLX42" s="1208"/>
      <c r="HLY42" s="1208"/>
      <c r="HLZ42" s="1208"/>
      <c r="HMA42" s="1208"/>
      <c r="HMB42" s="1208"/>
      <c r="HMC42" s="1208"/>
      <c r="HMD42" s="1208"/>
      <c r="HME42" s="1208"/>
      <c r="HMF42" s="1208"/>
      <c r="HMG42" s="1208"/>
      <c r="HMH42" s="1208"/>
      <c r="HMI42" s="1208"/>
      <c r="HMJ42" s="1208"/>
      <c r="HMK42" s="1208"/>
      <c r="HML42" s="1208"/>
      <c r="HMM42" s="1208"/>
      <c r="HMN42" s="1208"/>
      <c r="HMO42" s="1208"/>
      <c r="HMP42" s="1208"/>
      <c r="HMQ42" s="1208"/>
      <c r="HMR42" s="1208"/>
      <c r="HMS42" s="1208"/>
      <c r="HMT42" s="1208"/>
      <c r="HMU42" s="1208"/>
      <c r="HMV42" s="1208"/>
      <c r="HMW42" s="1208"/>
      <c r="HMX42" s="1208"/>
      <c r="HMY42" s="1208"/>
      <c r="HMZ42" s="1208"/>
      <c r="HNA42" s="1208"/>
      <c r="HNB42" s="1208"/>
      <c r="HNC42" s="1208"/>
      <c r="HND42" s="1208"/>
      <c r="HNE42" s="1208"/>
      <c r="HNF42" s="1208"/>
      <c r="HNG42" s="1208"/>
      <c r="HNH42" s="1208"/>
      <c r="HNI42" s="1208"/>
      <c r="HNJ42" s="1208"/>
      <c r="HNK42" s="1208"/>
      <c r="HNL42" s="1208"/>
      <c r="HNM42" s="1208"/>
      <c r="HNN42" s="1208"/>
      <c r="HNO42" s="1208"/>
      <c r="HNP42" s="1208"/>
      <c r="HNQ42" s="1208"/>
      <c r="HNR42" s="1208"/>
      <c r="HNS42" s="1208"/>
      <c r="HNT42" s="1208"/>
      <c r="HNU42" s="1208"/>
      <c r="HNV42" s="1208"/>
      <c r="HNW42" s="1208"/>
      <c r="HNX42" s="1208"/>
      <c r="HNY42" s="1208"/>
      <c r="HNZ42" s="1208"/>
      <c r="HOA42" s="1208"/>
      <c r="HOB42" s="1208"/>
      <c r="HOC42" s="1208"/>
      <c r="HOD42" s="1208"/>
      <c r="HOE42" s="1208"/>
      <c r="HOF42" s="1208"/>
      <c r="HOG42" s="1208"/>
      <c r="HOH42" s="1208"/>
      <c r="HOI42" s="1208"/>
      <c r="HOJ42" s="1208"/>
      <c r="HOK42" s="1208"/>
      <c r="HOL42" s="1208"/>
      <c r="HOM42" s="1208"/>
      <c r="HON42" s="1208"/>
      <c r="HOO42" s="1208"/>
      <c r="HOP42" s="1208"/>
      <c r="HOQ42" s="1208"/>
      <c r="HOR42" s="1208"/>
      <c r="HOS42" s="1208"/>
      <c r="HOT42" s="1208"/>
      <c r="HOU42" s="1208"/>
      <c r="HOV42" s="1208"/>
      <c r="HOW42" s="1208"/>
      <c r="HOX42" s="1208"/>
      <c r="HOY42" s="1208"/>
      <c r="HOZ42" s="1208"/>
      <c r="HPA42" s="1208"/>
      <c r="HPB42" s="1208"/>
      <c r="HPC42" s="1208"/>
      <c r="HPD42" s="1208"/>
      <c r="HPE42" s="1208"/>
      <c r="HPF42" s="1208"/>
      <c r="HPG42" s="1208"/>
      <c r="HPH42" s="1208"/>
      <c r="HPI42" s="1208"/>
      <c r="HPJ42" s="1208"/>
      <c r="HPK42" s="1208"/>
      <c r="HPL42" s="1208"/>
      <c r="HPM42" s="1208"/>
      <c r="HPN42" s="1208"/>
      <c r="HPO42" s="1208"/>
      <c r="HPP42" s="1208"/>
      <c r="HPQ42" s="1208"/>
      <c r="HPR42" s="1208"/>
      <c r="HPS42" s="1208"/>
      <c r="HPT42" s="1208"/>
      <c r="HPU42" s="1208"/>
      <c r="HPV42" s="1208"/>
      <c r="HPW42" s="1208"/>
      <c r="HPX42" s="1208"/>
      <c r="HPY42" s="1208"/>
      <c r="HPZ42" s="1208"/>
      <c r="HQA42" s="1208"/>
      <c r="HQB42" s="1208"/>
      <c r="HQC42" s="1208"/>
      <c r="HQD42" s="1208"/>
      <c r="HQE42" s="1208"/>
      <c r="HQF42" s="1208"/>
      <c r="HQG42" s="1208"/>
      <c r="HQH42" s="1208"/>
      <c r="HQI42" s="1208"/>
      <c r="HQJ42" s="1208"/>
      <c r="HQK42" s="1208"/>
      <c r="HQL42" s="1208"/>
      <c r="HQM42" s="1208"/>
      <c r="HQN42" s="1208"/>
      <c r="HQO42" s="1208"/>
      <c r="HQP42" s="1208"/>
      <c r="HQQ42" s="1208"/>
      <c r="HQR42" s="1208"/>
      <c r="HQS42" s="1208"/>
      <c r="HQT42" s="1208"/>
      <c r="HQU42" s="1208"/>
      <c r="HQV42" s="1208"/>
      <c r="HQW42" s="1208"/>
      <c r="HQX42" s="1208"/>
      <c r="HQY42" s="1208"/>
      <c r="HQZ42" s="1208"/>
      <c r="HRA42" s="1208"/>
      <c r="HRB42" s="1208"/>
      <c r="HRC42" s="1208"/>
      <c r="HRD42" s="1208"/>
      <c r="HRE42" s="1208"/>
      <c r="HRF42" s="1208"/>
      <c r="HRG42" s="1208"/>
      <c r="HRH42" s="1208"/>
      <c r="HRI42" s="1208"/>
      <c r="HRJ42" s="1208"/>
      <c r="HRK42" s="1208"/>
      <c r="HRL42" s="1208"/>
      <c r="HRM42" s="1208"/>
      <c r="HRN42" s="1208"/>
      <c r="HRO42" s="1208"/>
      <c r="HRP42" s="1208"/>
      <c r="HRQ42" s="1208"/>
      <c r="HRR42" s="1208"/>
      <c r="HRS42" s="1208"/>
      <c r="HRT42" s="1208"/>
      <c r="HRU42" s="1208"/>
      <c r="HRV42" s="1208"/>
      <c r="HRW42" s="1208"/>
      <c r="HRX42" s="1208"/>
      <c r="HRY42" s="1208"/>
      <c r="HRZ42" s="1208"/>
      <c r="HSA42" s="1208"/>
      <c r="HSB42" s="1208"/>
      <c r="HSC42" s="1208"/>
      <c r="HSD42" s="1208"/>
      <c r="HSE42" s="1208"/>
      <c r="HSF42" s="1208"/>
      <c r="HSG42" s="1208"/>
      <c r="HSH42" s="1208"/>
      <c r="HSI42" s="1208"/>
      <c r="HSJ42" s="1208"/>
      <c r="HSK42" s="1208"/>
      <c r="HSL42" s="1208"/>
      <c r="HSM42" s="1208"/>
      <c r="HSN42" s="1208"/>
      <c r="HSO42" s="1208"/>
      <c r="HSP42" s="1208"/>
      <c r="HSQ42" s="1208"/>
      <c r="HSR42" s="1208"/>
      <c r="HSS42" s="1208"/>
      <c r="HST42" s="1208"/>
      <c r="HSU42" s="1208"/>
      <c r="HSV42" s="1208"/>
      <c r="HSW42" s="1208"/>
      <c r="HSX42" s="1208"/>
      <c r="HSY42" s="1208"/>
      <c r="HSZ42" s="1208"/>
      <c r="HTA42" s="1208"/>
      <c r="HTB42" s="1208"/>
      <c r="HTC42" s="1208"/>
      <c r="HTD42" s="1208"/>
      <c r="HTE42" s="1208"/>
      <c r="HTF42" s="1208"/>
      <c r="HTG42" s="1208"/>
      <c r="HTH42" s="1208"/>
      <c r="HTI42" s="1208"/>
      <c r="HTJ42" s="1208"/>
      <c r="HTK42" s="1208"/>
      <c r="HTL42" s="1208"/>
      <c r="HTM42" s="1208"/>
      <c r="HTN42" s="1208"/>
      <c r="HTO42" s="1208"/>
      <c r="HTP42" s="1208"/>
      <c r="HTQ42" s="1208"/>
      <c r="HTR42" s="1208"/>
      <c r="HTS42" s="1208"/>
      <c r="HTT42" s="1208"/>
      <c r="HTU42" s="1208"/>
      <c r="HTV42" s="1208"/>
      <c r="HTW42" s="1208"/>
      <c r="HTX42" s="1208"/>
      <c r="HTY42" s="1208"/>
      <c r="HTZ42" s="1208"/>
      <c r="HUA42" s="1208"/>
      <c r="HUB42" s="1208"/>
      <c r="HUC42" s="1208"/>
      <c r="HUD42" s="1208"/>
      <c r="HUE42" s="1208"/>
      <c r="HUF42" s="1208"/>
      <c r="HUG42" s="1208"/>
      <c r="HUH42" s="1208"/>
      <c r="HUI42" s="1208"/>
      <c r="HUJ42" s="1208"/>
      <c r="HUK42" s="1208"/>
      <c r="HUL42" s="1208"/>
      <c r="HUM42" s="1208"/>
      <c r="HUN42" s="1208"/>
      <c r="HUO42" s="1208"/>
      <c r="HUP42" s="1208"/>
      <c r="HUQ42" s="1208"/>
      <c r="HUR42" s="1208"/>
      <c r="HUS42" s="1208"/>
      <c r="HUT42" s="1208"/>
      <c r="HUU42" s="1208"/>
      <c r="HUV42" s="1208"/>
      <c r="HUW42" s="1208"/>
      <c r="HUX42" s="1208"/>
      <c r="HUY42" s="1208"/>
      <c r="HUZ42" s="1208"/>
      <c r="HVA42" s="1208"/>
      <c r="HVB42" s="1208"/>
      <c r="HVC42" s="1208"/>
      <c r="HVD42" s="1208"/>
      <c r="HVE42" s="1208"/>
      <c r="HVF42" s="1208"/>
      <c r="HVG42" s="1208"/>
      <c r="HVH42" s="1208"/>
      <c r="HVI42" s="1208"/>
      <c r="HVJ42" s="1208"/>
      <c r="HVK42" s="1208"/>
      <c r="HVL42" s="1208"/>
      <c r="HVM42" s="1208"/>
      <c r="HVN42" s="1208"/>
      <c r="HVO42" s="1208"/>
      <c r="HVP42" s="1208"/>
      <c r="HVQ42" s="1208"/>
      <c r="HVR42" s="1208"/>
      <c r="HVS42" s="1208"/>
      <c r="HVT42" s="1208"/>
      <c r="HVU42" s="1208"/>
      <c r="HVV42" s="1208"/>
      <c r="HVW42" s="1208"/>
      <c r="HVX42" s="1208"/>
      <c r="HVY42" s="1208"/>
      <c r="HVZ42" s="1208"/>
      <c r="HWA42" s="1208"/>
      <c r="HWB42" s="1208"/>
      <c r="HWC42" s="1208"/>
      <c r="HWD42" s="1208"/>
      <c r="HWE42" s="1208"/>
      <c r="HWF42" s="1208"/>
      <c r="HWG42" s="1208"/>
      <c r="HWH42" s="1208"/>
      <c r="HWI42" s="1208"/>
      <c r="HWJ42" s="1208"/>
      <c r="HWK42" s="1208"/>
      <c r="HWL42" s="1208"/>
      <c r="HWM42" s="1208"/>
      <c r="HWN42" s="1208"/>
      <c r="HWO42" s="1208"/>
      <c r="HWP42" s="1208"/>
      <c r="HWQ42" s="1208"/>
      <c r="HWR42" s="1208"/>
      <c r="HWS42" s="1208"/>
      <c r="HWT42" s="1208"/>
      <c r="HWU42" s="1208"/>
      <c r="HWV42" s="1208"/>
      <c r="HWW42" s="1208"/>
      <c r="HWX42" s="1208"/>
      <c r="HWY42" s="1208"/>
      <c r="HWZ42" s="1208"/>
      <c r="HXA42" s="1208"/>
      <c r="HXB42" s="1208"/>
      <c r="HXC42" s="1208"/>
      <c r="HXD42" s="1208"/>
      <c r="HXE42" s="1208"/>
      <c r="HXF42" s="1208"/>
      <c r="HXG42" s="1208"/>
      <c r="HXH42" s="1208"/>
      <c r="HXI42" s="1208"/>
      <c r="HXJ42" s="1208"/>
      <c r="HXK42" s="1208"/>
      <c r="HXL42" s="1208"/>
      <c r="HXM42" s="1208"/>
      <c r="HXN42" s="1208"/>
      <c r="HXO42" s="1208"/>
      <c r="HXP42" s="1208"/>
      <c r="HXQ42" s="1208"/>
      <c r="HXR42" s="1208"/>
      <c r="HXS42" s="1208"/>
      <c r="HXT42" s="1208"/>
      <c r="HXU42" s="1208"/>
      <c r="HXV42" s="1208"/>
      <c r="HXW42" s="1208"/>
      <c r="HXX42" s="1208"/>
      <c r="HXY42" s="1208"/>
      <c r="HXZ42" s="1208"/>
      <c r="HYA42" s="1208"/>
      <c r="HYB42" s="1208"/>
      <c r="HYC42" s="1208"/>
      <c r="HYD42" s="1208"/>
      <c r="HYE42" s="1208"/>
      <c r="HYF42" s="1208"/>
      <c r="HYG42" s="1208"/>
      <c r="HYH42" s="1208"/>
      <c r="HYI42" s="1208"/>
      <c r="HYJ42" s="1208"/>
      <c r="HYK42" s="1208"/>
      <c r="HYL42" s="1208"/>
      <c r="HYM42" s="1208"/>
      <c r="HYN42" s="1208"/>
      <c r="HYO42" s="1208"/>
      <c r="HYP42" s="1208"/>
      <c r="HYQ42" s="1208"/>
      <c r="HYR42" s="1208"/>
      <c r="HYS42" s="1208"/>
      <c r="HYT42" s="1208"/>
      <c r="HYU42" s="1208"/>
      <c r="HYV42" s="1208"/>
      <c r="HYW42" s="1208"/>
      <c r="HYX42" s="1208"/>
      <c r="HYY42" s="1208"/>
      <c r="HYZ42" s="1208"/>
      <c r="HZA42" s="1208"/>
      <c r="HZB42" s="1208"/>
      <c r="HZC42" s="1208"/>
      <c r="HZD42" s="1208"/>
      <c r="HZE42" s="1208"/>
      <c r="HZF42" s="1208"/>
      <c r="HZG42" s="1208"/>
      <c r="HZH42" s="1208"/>
      <c r="HZI42" s="1208"/>
      <c r="HZJ42" s="1208"/>
      <c r="HZK42" s="1208"/>
      <c r="HZL42" s="1208"/>
      <c r="HZM42" s="1208"/>
      <c r="HZN42" s="1208"/>
      <c r="HZO42" s="1208"/>
      <c r="HZP42" s="1208"/>
      <c r="HZQ42" s="1208"/>
      <c r="HZR42" s="1208"/>
      <c r="HZS42" s="1208"/>
      <c r="HZT42" s="1208"/>
      <c r="HZU42" s="1208"/>
      <c r="HZV42" s="1208"/>
      <c r="HZW42" s="1208"/>
      <c r="HZX42" s="1208"/>
      <c r="HZY42" s="1208"/>
      <c r="HZZ42" s="1208"/>
      <c r="IAA42" s="1208"/>
      <c r="IAB42" s="1208"/>
      <c r="IAC42" s="1208"/>
      <c r="IAD42" s="1208"/>
      <c r="IAE42" s="1208"/>
      <c r="IAF42" s="1208"/>
      <c r="IAG42" s="1208"/>
      <c r="IAH42" s="1208"/>
      <c r="IAI42" s="1208"/>
      <c r="IAJ42" s="1208"/>
      <c r="IAK42" s="1208"/>
      <c r="IAL42" s="1208"/>
      <c r="IAM42" s="1208"/>
      <c r="IAN42" s="1208"/>
      <c r="IAO42" s="1208"/>
      <c r="IAP42" s="1208"/>
      <c r="IAQ42" s="1208"/>
      <c r="IAR42" s="1208"/>
      <c r="IAS42" s="1208"/>
      <c r="IAT42" s="1208"/>
      <c r="IAU42" s="1208"/>
      <c r="IAV42" s="1208"/>
      <c r="IAW42" s="1208"/>
      <c r="IAX42" s="1208"/>
      <c r="IAY42" s="1208"/>
      <c r="IAZ42" s="1208"/>
      <c r="IBA42" s="1208"/>
      <c r="IBB42" s="1208"/>
      <c r="IBC42" s="1208"/>
      <c r="IBD42" s="1208"/>
      <c r="IBE42" s="1208"/>
      <c r="IBF42" s="1208"/>
      <c r="IBG42" s="1208"/>
      <c r="IBH42" s="1208"/>
      <c r="IBI42" s="1208"/>
      <c r="IBJ42" s="1208"/>
      <c r="IBK42" s="1208"/>
      <c r="IBL42" s="1208"/>
      <c r="IBM42" s="1208"/>
      <c r="IBN42" s="1208"/>
      <c r="IBO42" s="1208"/>
      <c r="IBP42" s="1208"/>
      <c r="IBQ42" s="1208"/>
      <c r="IBR42" s="1208"/>
      <c r="IBS42" s="1208"/>
      <c r="IBT42" s="1208"/>
      <c r="IBU42" s="1208"/>
      <c r="IBV42" s="1208"/>
      <c r="IBW42" s="1208"/>
      <c r="IBX42" s="1208"/>
      <c r="IBY42" s="1208"/>
      <c r="IBZ42" s="1208"/>
      <c r="ICA42" s="1208"/>
      <c r="ICB42" s="1208"/>
      <c r="ICC42" s="1208"/>
      <c r="ICD42" s="1208"/>
      <c r="ICE42" s="1208"/>
      <c r="ICF42" s="1208"/>
      <c r="ICG42" s="1208"/>
      <c r="ICH42" s="1208"/>
      <c r="ICI42" s="1208"/>
      <c r="ICJ42" s="1208"/>
      <c r="ICK42" s="1208"/>
      <c r="ICL42" s="1208"/>
      <c r="ICM42" s="1208"/>
      <c r="ICN42" s="1208"/>
      <c r="ICO42" s="1208"/>
      <c r="ICP42" s="1208"/>
      <c r="ICQ42" s="1208"/>
      <c r="ICR42" s="1208"/>
      <c r="ICS42" s="1208"/>
      <c r="ICT42" s="1208"/>
      <c r="ICU42" s="1208"/>
      <c r="ICV42" s="1208"/>
      <c r="ICW42" s="1208"/>
      <c r="ICX42" s="1208"/>
      <c r="ICY42" s="1208"/>
      <c r="ICZ42" s="1208"/>
      <c r="IDA42" s="1208"/>
      <c r="IDB42" s="1208"/>
      <c r="IDC42" s="1208"/>
      <c r="IDD42" s="1208"/>
      <c r="IDE42" s="1208"/>
      <c r="IDF42" s="1208"/>
      <c r="IDG42" s="1208"/>
      <c r="IDH42" s="1208"/>
      <c r="IDI42" s="1208"/>
      <c r="IDJ42" s="1208"/>
      <c r="IDK42" s="1208"/>
      <c r="IDL42" s="1208"/>
      <c r="IDM42" s="1208"/>
      <c r="IDN42" s="1208"/>
      <c r="IDO42" s="1208"/>
      <c r="IDP42" s="1208"/>
      <c r="IDQ42" s="1208"/>
      <c r="IDR42" s="1208"/>
      <c r="IDS42" s="1208"/>
      <c r="IDT42" s="1208"/>
      <c r="IDU42" s="1208"/>
      <c r="IDV42" s="1208"/>
      <c r="IDW42" s="1208"/>
      <c r="IDX42" s="1208"/>
      <c r="IDY42" s="1208"/>
      <c r="IDZ42" s="1208"/>
      <c r="IEA42" s="1208"/>
      <c r="IEB42" s="1208"/>
      <c r="IEC42" s="1208"/>
      <c r="IED42" s="1208"/>
      <c r="IEE42" s="1208"/>
      <c r="IEF42" s="1208"/>
      <c r="IEG42" s="1208"/>
      <c r="IEH42" s="1208"/>
      <c r="IEI42" s="1208"/>
      <c r="IEJ42" s="1208"/>
      <c r="IEK42" s="1208"/>
      <c r="IEL42" s="1208"/>
      <c r="IEM42" s="1208"/>
      <c r="IEN42" s="1208"/>
      <c r="IEO42" s="1208"/>
      <c r="IEP42" s="1208"/>
      <c r="IEQ42" s="1208"/>
      <c r="IER42" s="1208"/>
      <c r="IES42" s="1208"/>
      <c r="IET42" s="1208"/>
      <c r="IEU42" s="1208"/>
      <c r="IEV42" s="1208"/>
      <c r="IEW42" s="1208"/>
      <c r="IEX42" s="1208"/>
      <c r="IEY42" s="1208"/>
      <c r="IEZ42" s="1208"/>
      <c r="IFA42" s="1208"/>
      <c r="IFB42" s="1208"/>
      <c r="IFC42" s="1208"/>
      <c r="IFD42" s="1208"/>
      <c r="IFE42" s="1208"/>
      <c r="IFF42" s="1208"/>
      <c r="IFG42" s="1208"/>
      <c r="IFH42" s="1208"/>
      <c r="IFI42" s="1208"/>
      <c r="IFJ42" s="1208"/>
      <c r="IFK42" s="1208"/>
      <c r="IFL42" s="1208"/>
      <c r="IFM42" s="1208"/>
      <c r="IFN42" s="1208"/>
      <c r="IFO42" s="1208"/>
      <c r="IFP42" s="1208"/>
      <c r="IFQ42" s="1208"/>
      <c r="IFR42" s="1208"/>
      <c r="IFS42" s="1208"/>
      <c r="IFT42" s="1208"/>
      <c r="IFU42" s="1208"/>
      <c r="IFV42" s="1208"/>
      <c r="IFW42" s="1208"/>
      <c r="IFX42" s="1208"/>
      <c r="IFY42" s="1208"/>
      <c r="IFZ42" s="1208"/>
      <c r="IGA42" s="1208"/>
      <c r="IGB42" s="1208"/>
      <c r="IGC42" s="1208"/>
      <c r="IGD42" s="1208"/>
      <c r="IGE42" s="1208"/>
      <c r="IGF42" s="1208"/>
      <c r="IGG42" s="1208"/>
      <c r="IGH42" s="1208"/>
      <c r="IGI42" s="1208"/>
      <c r="IGJ42" s="1208"/>
      <c r="IGK42" s="1208"/>
      <c r="IGL42" s="1208"/>
      <c r="IGM42" s="1208"/>
      <c r="IGN42" s="1208"/>
      <c r="IGO42" s="1208"/>
      <c r="IGP42" s="1208"/>
      <c r="IGQ42" s="1208"/>
      <c r="IGR42" s="1208"/>
      <c r="IGS42" s="1208"/>
      <c r="IGT42" s="1208"/>
      <c r="IGU42" s="1208"/>
      <c r="IGV42" s="1208"/>
      <c r="IGW42" s="1208"/>
      <c r="IGX42" s="1208"/>
      <c r="IGY42" s="1208"/>
      <c r="IGZ42" s="1208"/>
      <c r="IHA42" s="1208"/>
      <c r="IHB42" s="1208"/>
      <c r="IHC42" s="1208"/>
      <c r="IHD42" s="1208"/>
      <c r="IHE42" s="1208"/>
      <c r="IHF42" s="1208"/>
      <c r="IHG42" s="1208"/>
      <c r="IHH42" s="1208"/>
      <c r="IHI42" s="1208"/>
      <c r="IHJ42" s="1208"/>
      <c r="IHK42" s="1208"/>
      <c r="IHL42" s="1208"/>
      <c r="IHM42" s="1208"/>
      <c r="IHN42" s="1208"/>
      <c r="IHO42" s="1208"/>
      <c r="IHP42" s="1208"/>
      <c r="IHQ42" s="1208"/>
      <c r="IHR42" s="1208"/>
      <c r="IHS42" s="1208"/>
      <c r="IHT42" s="1208"/>
      <c r="IHU42" s="1208"/>
      <c r="IHV42" s="1208"/>
      <c r="IHW42" s="1208"/>
      <c r="IHX42" s="1208"/>
      <c r="IHY42" s="1208"/>
      <c r="IHZ42" s="1208"/>
      <c r="IIA42" s="1208"/>
      <c r="IIB42" s="1208"/>
      <c r="IIC42" s="1208"/>
      <c r="IID42" s="1208"/>
      <c r="IIE42" s="1208"/>
      <c r="IIF42" s="1208"/>
      <c r="IIG42" s="1208"/>
      <c r="IIH42" s="1208"/>
      <c r="III42" s="1208"/>
      <c r="IIJ42" s="1208"/>
      <c r="IIK42" s="1208"/>
      <c r="IIL42" s="1208"/>
      <c r="IIM42" s="1208"/>
      <c r="IIN42" s="1208"/>
      <c r="IIO42" s="1208"/>
      <c r="IIP42" s="1208"/>
      <c r="IIQ42" s="1208"/>
      <c r="IIR42" s="1208"/>
      <c r="IIS42" s="1208"/>
      <c r="IIT42" s="1208"/>
      <c r="IIU42" s="1208"/>
      <c r="IIV42" s="1208"/>
      <c r="IIW42" s="1208"/>
      <c r="IIX42" s="1208"/>
      <c r="IIY42" s="1208"/>
      <c r="IIZ42" s="1208"/>
      <c r="IJA42" s="1208"/>
      <c r="IJB42" s="1208"/>
      <c r="IJC42" s="1208"/>
      <c r="IJD42" s="1208"/>
      <c r="IJE42" s="1208"/>
      <c r="IJF42" s="1208"/>
      <c r="IJG42" s="1208"/>
      <c r="IJH42" s="1208"/>
      <c r="IJI42" s="1208"/>
      <c r="IJJ42" s="1208"/>
      <c r="IJK42" s="1208"/>
      <c r="IJL42" s="1208"/>
      <c r="IJM42" s="1208"/>
      <c r="IJN42" s="1208"/>
      <c r="IJO42" s="1208"/>
      <c r="IJP42" s="1208"/>
      <c r="IJQ42" s="1208"/>
      <c r="IJR42" s="1208"/>
      <c r="IJS42" s="1208"/>
      <c r="IJT42" s="1208"/>
      <c r="IJU42" s="1208"/>
      <c r="IJV42" s="1208"/>
      <c r="IJW42" s="1208"/>
      <c r="IJX42" s="1208"/>
      <c r="IJY42" s="1208"/>
      <c r="IJZ42" s="1208"/>
      <c r="IKA42" s="1208"/>
      <c r="IKB42" s="1208"/>
      <c r="IKC42" s="1208"/>
      <c r="IKD42" s="1208"/>
      <c r="IKE42" s="1208"/>
      <c r="IKF42" s="1208"/>
      <c r="IKG42" s="1208"/>
      <c r="IKH42" s="1208"/>
      <c r="IKI42" s="1208"/>
      <c r="IKJ42" s="1208"/>
      <c r="IKK42" s="1208"/>
      <c r="IKL42" s="1208"/>
      <c r="IKM42" s="1208"/>
      <c r="IKN42" s="1208"/>
      <c r="IKO42" s="1208"/>
      <c r="IKP42" s="1208"/>
      <c r="IKQ42" s="1208"/>
      <c r="IKR42" s="1208"/>
      <c r="IKS42" s="1208"/>
      <c r="IKT42" s="1208"/>
      <c r="IKU42" s="1208"/>
      <c r="IKV42" s="1208"/>
      <c r="IKW42" s="1208"/>
      <c r="IKX42" s="1208"/>
      <c r="IKY42" s="1208"/>
      <c r="IKZ42" s="1208"/>
      <c r="ILA42" s="1208"/>
      <c r="ILB42" s="1208"/>
      <c r="ILC42" s="1208"/>
      <c r="ILD42" s="1208"/>
      <c r="ILE42" s="1208"/>
      <c r="ILF42" s="1208"/>
      <c r="ILG42" s="1208"/>
      <c r="ILH42" s="1208"/>
      <c r="ILI42" s="1208"/>
      <c r="ILJ42" s="1208"/>
      <c r="ILK42" s="1208"/>
      <c r="ILL42" s="1208"/>
      <c r="ILM42" s="1208"/>
      <c r="ILN42" s="1208"/>
      <c r="ILO42" s="1208"/>
      <c r="ILP42" s="1208"/>
      <c r="ILQ42" s="1208"/>
      <c r="ILR42" s="1208"/>
      <c r="ILS42" s="1208"/>
      <c r="ILT42" s="1208"/>
      <c r="ILU42" s="1208"/>
      <c r="ILV42" s="1208"/>
      <c r="ILW42" s="1208"/>
      <c r="ILX42" s="1208"/>
      <c r="ILY42" s="1208"/>
      <c r="ILZ42" s="1208"/>
      <c r="IMA42" s="1208"/>
      <c r="IMB42" s="1208"/>
      <c r="IMC42" s="1208"/>
      <c r="IMD42" s="1208"/>
      <c r="IME42" s="1208"/>
      <c r="IMF42" s="1208"/>
      <c r="IMG42" s="1208"/>
      <c r="IMH42" s="1208"/>
      <c r="IMI42" s="1208"/>
      <c r="IMJ42" s="1208"/>
      <c r="IMK42" s="1208"/>
      <c r="IML42" s="1208"/>
      <c r="IMM42" s="1208"/>
      <c r="IMN42" s="1208"/>
      <c r="IMO42" s="1208"/>
      <c r="IMP42" s="1208"/>
      <c r="IMQ42" s="1208"/>
      <c r="IMR42" s="1208"/>
      <c r="IMS42" s="1208"/>
      <c r="IMT42" s="1208"/>
      <c r="IMU42" s="1208"/>
      <c r="IMV42" s="1208"/>
      <c r="IMW42" s="1208"/>
      <c r="IMX42" s="1208"/>
      <c r="IMY42" s="1208"/>
      <c r="IMZ42" s="1208"/>
      <c r="INA42" s="1208"/>
      <c r="INB42" s="1208"/>
      <c r="INC42" s="1208"/>
      <c r="IND42" s="1208"/>
      <c r="INE42" s="1208"/>
      <c r="INF42" s="1208"/>
      <c r="ING42" s="1208"/>
      <c r="INH42" s="1208"/>
      <c r="INI42" s="1208"/>
      <c r="INJ42" s="1208"/>
      <c r="INK42" s="1208"/>
      <c r="INL42" s="1208"/>
      <c r="INM42" s="1208"/>
      <c r="INN42" s="1208"/>
      <c r="INO42" s="1208"/>
      <c r="INP42" s="1208"/>
      <c r="INQ42" s="1208"/>
      <c r="INR42" s="1208"/>
      <c r="INS42" s="1208"/>
      <c r="INT42" s="1208"/>
      <c r="INU42" s="1208"/>
      <c r="INV42" s="1208"/>
      <c r="INW42" s="1208"/>
      <c r="INX42" s="1208"/>
      <c r="INY42" s="1208"/>
      <c r="INZ42" s="1208"/>
      <c r="IOA42" s="1208"/>
      <c r="IOB42" s="1208"/>
      <c r="IOC42" s="1208"/>
      <c r="IOD42" s="1208"/>
      <c r="IOE42" s="1208"/>
      <c r="IOF42" s="1208"/>
      <c r="IOG42" s="1208"/>
      <c r="IOH42" s="1208"/>
      <c r="IOI42" s="1208"/>
      <c r="IOJ42" s="1208"/>
      <c r="IOK42" s="1208"/>
      <c r="IOL42" s="1208"/>
      <c r="IOM42" s="1208"/>
      <c r="ION42" s="1208"/>
      <c r="IOO42" s="1208"/>
      <c r="IOP42" s="1208"/>
      <c r="IOQ42" s="1208"/>
      <c r="IOR42" s="1208"/>
      <c r="IOS42" s="1208"/>
      <c r="IOT42" s="1208"/>
      <c r="IOU42" s="1208"/>
      <c r="IOV42" s="1208"/>
      <c r="IOW42" s="1208"/>
      <c r="IOX42" s="1208"/>
      <c r="IOY42" s="1208"/>
      <c r="IOZ42" s="1208"/>
      <c r="IPA42" s="1208"/>
      <c r="IPB42" s="1208"/>
      <c r="IPC42" s="1208"/>
      <c r="IPD42" s="1208"/>
      <c r="IPE42" s="1208"/>
      <c r="IPF42" s="1208"/>
      <c r="IPG42" s="1208"/>
      <c r="IPH42" s="1208"/>
      <c r="IPI42" s="1208"/>
      <c r="IPJ42" s="1208"/>
      <c r="IPK42" s="1208"/>
      <c r="IPL42" s="1208"/>
      <c r="IPM42" s="1208"/>
      <c r="IPN42" s="1208"/>
      <c r="IPO42" s="1208"/>
      <c r="IPP42" s="1208"/>
      <c r="IPQ42" s="1208"/>
      <c r="IPR42" s="1208"/>
      <c r="IPS42" s="1208"/>
      <c r="IPT42" s="1208"/>
      <c r="IPU42" s="1208"/>
      <c r="IPV42" s="1208"/>
      <c r="IPW42" s="1208"/>
      <c r="IPX42" s="1208"/>
      <c r="IPY42" s="1208"/>
      <c r="IPZ42" s="1208"/>
      <c r="IQA42" s="1208"/>
      <c r="IQB42" s="1208"/>
      <c r="IQC42" s="1208"/>
      <c r="IQD42" s="1208"/>
      <c r="IQE42" s="1208"/>
      <c r="IQF42" s="1208"/>
      <c r="IQG42" s="1208"/>
      <c r="IQH42" s="1208"/>
      <c r="IQI42" s="1208"/>
      <c r="IQJ42" s="1208"/>
      <c r="IQK42" s="1208"/>
      <c r="IQL42" s="1208"/>
      <c r="IQM42" s="1208"/>
      <c r="IQN42" s="1208"/>
      <c r="IQO42" s="1208"/>
      <c r="IQP42" s="1208"/>
      <c r="IQQ42" s="1208"/>
      <c r="IQR42" s="1208"/>
      <c r="IQS42" s="1208"/>
      <c r="IQT42" s="1208"/>
      <c r="IQU42" s="1208"/>
      <c r="IQV42" s="1208"/>
      <c r="IQW42" s="1208"/>
      <c r="IQX42" s="1208"/>
      <c r="IQY42" s="1208"/>
      <c r="IQZ42" s="1208"/>
      <c r="IRA42" s="1208"/>
      <c r="IRB42" s="1208"/>
      <c r="IRC42" s="1208"/>
      <c r="IRD42" s="1208"/>
      <c r="IRE42" s="1208"/>
      <c r="IRF42" s="1208"/>
      <c r="IRG42" s="1208"/>
      <c r="IRH42" s="1208"/>
      <c r="IRI42" s="1208"/>
      <c r="IRJ42" s="1208"/>
      <c r="IRK42" s="1208"/>
      <c r="IRL42" s="1208"/>
      <c r="IRM42" s="1208"/>
      <c r="IRN42" s="1208"/>
      <c r="IRO42" s="1208"/>
      <c r="IRP42" s="1208"/>
      <c r="IRQ42" s="1208"/>
      <c r="IRR42" s="1208"/>
      <c r="IRS42" s="1208"/>
      <c r="IRT42" s="1208"/>
      <c r="IRU42" s="1208"/>
      <c r="IRV42" s="1208"/>
      <c r="IRW42" s="1208"/>
      <c r="IRX42" s="1208"/>
      <c r="IRY42" s="1208"/>
      <c r="IRZ42" s="1208"/>
      <c r="ISA42" s="1208"/>
      <c r="ISB42" s="1208"/>
      <c r="ISC42" s="1208"/>
      <c r="ISD42" s="1208"/>
      <c r="ISE42" s="1208"/>
      <c r="ISF42" s="1208"/>
      <c r="ISG42" s="1208"/>
      <c r="ISH42" s="1208"/>
      <c r="ISI42" s="1208"/>
      <c r="ISJ42" s="1208"/>
      <c r="ISK42" s="1208"/>
      <c r="ISL42" s="1208"/>
      <c r="ISM42" s="1208"/>
      <c r="ISN42" s="1208"/>
      <c r="ISO42" s="1208"/>
      <c r="ISP42" s="1208"/>
      <c r="ISQ42" s="1208"/>
      <c r="ISR42" s="1208"/>
      <c r="ISS42" s="1208"/>
      <c r="IST42" s="1208"/>
      <c r="ISU42" s="1208"/>
      <c r="ISV42" s="1208"/>
      <c r="ISW42" s="1208"/>
      <c r="ISX42" s="1208"/>
      <c r="ISY42" s="1208"/>
      <c r="ISZ42" s="1208"/>
      <c r="ITA42" s="1208"/>
      <c r="ITB42" s="1208"/>
      <c r="ITC42" s="1208"/>
      <c r="ITD42" s="1208"/>
      <c r="ITE42" s="1208"/>
      <c r="ITF42" s="1208"/>
      <c r="ITG42" s="1208"/>
      <c r="ITH42" s="1208"/>
      <c r="ITI42" s="1208"/>
      <c r="ITJ42" s="1208"/>
      <c r="ITK42" s="1208"/>
      <c r="ITL42" s="1208"/>
      <c r="ITM42" s="1208"/>
      <c r="ITN42" s="1208"/>
      <c r="ITO42" s="1208"/>
      <c r="ITP42" s="1208"/>
      <c r="ITQ42" s="1208"/>
      <c r="ITR42" s="1208"/>
      <c r="ITS42" s="1208"/>
      <c r="ITT42" s="1208"/>
      <c r="ITU42" s="1208"/>
      <c r="ITV42" s="1208"/>
      <c r="ITW42" s="1208"/>
      <c r="ITX42" s="1208"/>
      <c r="ITY42" s="1208"/>
      <c r="ITZ42" s="1208"/>
      <c r="IUA42" s="1208"/>
      <c r="IUB42" s="1208"/>
      <c r="IUC42" s="1208"/>
      <c r="IUD42" s="1208"/>
      <c r="IUE42" s="1208"/>
      <c r="IUF42" s="1208"/>
      <c r="IUG42" s="1208"/>
      <c r="IUH42" s="1208"/>
      <c r="IUI42" s="1208"/>
      <c r="IUJ42" s="1208"/>
      <c r="IUK42" s="1208"/>
      <c r="IUL42" s="1208"/>
      <c r="IUM42" s="1208"/>
      <c r="IUN42" s="1208"/>
      <c r="IUO42" s="1208"/>
      <c r="IUP42" s="1208"/>
      <c r="IUQ42" s="1208"/>
      <c r="IUR42" s="1208"/>
      <c r="IUS42" s="1208"/>
      <c r="IUT42" s="1208"/>
      <c r="IUU42" s="1208"/>
      <c r="IUV42" s="1208"/>
      <c r="IUW42" s="1208"/>
      <c r="IUX42" s="1208"/>
      <c r="IUY42" s="1208"/>
      <c r="IUZ42" s="1208"/>
      <c r="IVA42" s="1208"/>
      <c r="IVB42" s="1208"/>
      <c r="IVC42" s="1208"/>
      <c r="IVD42" s="1208"/>
      <c r="IVE42" s="1208"/>
      <c r="IVF42" s="1208"/>
      <c r="IVG42" s="1208"/>
      <c r="IVH42" s="1208"/>
      <c r="IVI42" s="1208"/>
      <c r="IVJ42" s="1208"/>
      <c r="IVK42" s="1208"/>
      <c r="IVL42" s="1208"/>
      <c r="IVM42" s="1208"/>
      <c r="IVN42" s="1208"/>
      <c r="IVO42" s="1208"/>
      <c r="IVP42" s="1208"/>
      <c r="IVQ42" s="1208"/>
      <c r="IVR42" s="1208"/>
      <c r="IVS42" s="1208"/>
      <c r="IVT42" s="1208"/>
      <c r="IVU42" s="1208"/>
      <c r="IVV42" s="1208"/>
      <c r="IVW42" s="1208"/>
      <c r="IVX42" s="1208"/>
      <c r="IVY42" s="1208"/>
      <c r="IVZ42" s="1208"/>
      <c r="IWA42" s="1208"/>
      <c r="IWB42" s="1208"/>
      <c r="IWC42" s="1208"/>
      <c r="IWD42" s="1208"/>
      <c r="IWE42" s="1208"/>
      <c r="IWF42" s="1208"/>
      <c r="IWG42" s="1208"/>
      <c r="IWH42" s="1208"/>
      <c r="IWI42" s="1208"/>
      <c r="IWJ42" s="1208"/>
      <c r="IWK42" s="1208"/>
      <c r="IWL42" s="1208"/>
      <c r="IWM42" s="1208"/>
      <c r="IWN42" s="1208"/>
      <c r="IWO42" s="1208"/>
      <c r="IWP42" s="1208"/>
      <c r="IWQ42" s="1208"/>
      <c r="IWR42" s="1208"/>
      <c r="IWS42" s="1208"/>
      <c r="IWT42" s="1208"/>
      <c r="IWU42" s="1208"/>
      <c r="IWV42" s="1208"/>
      <c r="IWW42" s="1208"/>
      <c r="IWX42" s="1208"/>
      <c r="IWY42" s="1208"/>
      <c r="IWZ42" s="1208"/>
      <c r="IXA42" s="1208"/>
      <c r="IXB42" s="1208"/>
      <c r="IXC42" s="1208"/>
      <c r="IXD42" s="1208"/>
      <c r="IXE42" s="1208"/>
      <c r="IXF42" s="1208"/>
      <c r="IXG42" s="1208"/>
      <c r="IXH42" s="1208"/>
      <c r="IXI42" s="1208"/>
      <c r="IXJ42" s="1208"/>
      <c r="IXK42" s="1208"/>
      <c r="IXL42" s="1208"/>
      <c r="IXM42" s="1208"/>
      <c r="IXN42" s="1208"/>
      <c r="IXO42" s="1208"/>
      <c r="IXP42" s="1208"/>
      <c r="IXQ42" s="1208"/>
      <c r="IXR42" s="1208"/>
      <c r="IXS42" s="1208"/>
      <c r="IXT42" s="1208"/>
      <c r="IXU42" s="1208"/>
      <c r="IXV42" s="1208"/>
      <c r="IXW42" s="1208"/>
      <c r="IXX42" s="1208"/>
      <c r="IXY42" s="1208"/>
      <c r="IXZ42" s="1208"/>
      <c r="IYA42" s="1208"/>
      <c r="IYB42" s="1208"/>
      <c r="IYC42" s="1208"/>
      <c r="IYD42" s="1208"/>
      <c r="IYE42" s="1208"/>
      <c r="IYF42" s="1208"/>
      <c r="IYG42" s="1208"/>
      <c r="IYH42" s="1208"/>
      <c r="IYI42" s="1208"/>
      <c r="IYJ42" s="1208"/>
      <c r="IYK42" s="1208"/>
      <c r="IYL42" s="1208"/>
      <c r="IYM42" s="1208"/>
      <c r="IYN42" s="1208"/>
      <c r="IYO42" s="1208"/>
      <c r="IYP42" s="1208"/>
      <c r="IYQ42" s="1208"/>
      <c r="IYR42" s="1208"/>
      <c r="IYS42" s="1208"/>
      <c r="IYT42" s="1208"/>
      <c r="IYU42" s="1208"/>
      <c r="IYV42" s="1208"/>
      <c r="IYW42" s="1208"/>
      <c r="IYX42" s="1208"/>
      <c r="IYY42" s="1208"/>
      <c r="IYZ42" s="1208"/>
      <c r="IZA42" s="1208"/>
      <c r="IZB42" s="1208"/>
      <c r="IZC42" s="1208"/>
      <c r="IZD42" s="1208"/>
      <c r="IZE42" s="1208"/>
      <c r="IZF42" s="1208"/>
      <c r="IZG42" s="1208"/>
      <c r="IZH42" s="1208"/>
      <c r="IZI42" s="1208"/>
      <c r="IZJ42" s="1208"/>
      <c r="IZK42" s="1208"/>
      <c r="IZL42" s="1208"/>
      <c r="IZM42" s="1208"/>
      <c r="IZN42" s="1208"/>
      <c r="IZO42" s="1208"/>
      <c r="IZP42" s="1208"/>
      <c r="IZQ42" s="1208"/>
      <c r="IZR42" s="1208"/>
      <c r="IZS42" s="1208"/>
      <c r="IZT42" s="1208"/>
      <c r="IZU42" s="1208"/>
      <c r="IZV42" s="1208"/>
      <c r="IZW42" s="1208"/>
      <c r="IZX42" s="1208"/>
      <c r="IZY42" s="1208"/>
      <c r="IZZ42" s="1208"/>
      <c r="JAA42" s="1208"/>
      <c r="JAB42" s="1208"/>
      <c r="JAC42" s="1208"/>
      <c r="JAD42" s="1208"/>
      <c r="JAE42" s="1208"/>
      <c r="JAF42" s="1208"/>
      <c r="JAG42" s="1208"/>
      <c r="JAH42" s="1208"/>
      <c r="JAI42" s="1208"/>
      <c r="JAJ42" s="1208"/>
      <c r="JAK42" s="1208"/>
      <c r="JAL42" s="1208"/>
      <c r="JAM42" s="1208"/>
      <c r="JAN42" s="1208"/>
      <c r="JAO42" s="1208"/>
      <c r="JAP42" s="1208"/>
      <c r="JAQ42" s="1208"/>
      <c r="JAR42" s="1208"/>
      <c r="JAS42" s="1208"/>
      <c r="JAT42" s="1208"/>
      <c r="JAU42" s="1208"/>
      <c r="JAV42" s="1208"/>
      <c r="JAW42" s="1208"/>
      <c r="JAX42" s="1208"/>
      <c r="JAY42" s="1208"/>
      <c r="JAZ42" s="1208"/>
      <c r="JBA42" s="1208"/>
      <c r="JBB42" s="1208"/>
      <c r="JBC42" s="1208"/>
      <c r="JBD42" s="1208"/>
      <c r="JBE42" s="1208"/>
      <c r="JBF42" s="1208"/>
      <c r="JBG42" s="1208"/>
      <c r="JBH42" s="1208"/>
      <c r="JBI42" s="1208"/>
      <c r="JBJ42" s="1208"/>
      <c r="JBK42" s="1208"/>
      <c r="JBL42" s="1208"/>
      <c r="JBM42" s="1208"/>
      <c r="JBN42" s="1208"/>
      <c r="JBO42" s="1208"/>
      <c r="JBP42" s="1208"/>
      <c r="JBQ42" s="1208"/>
      <c r="JBR42" s="1208"/>
      <c r="JBS42" s="1208"/>
      <c r="JBT42" s="1208"/>
      <c r="JBU42" s="1208"/>
      <c r="JBV42" s="1208"/>
      <c r="JBW42" s="1208"/>
      <c r="JBX42" s="1208"/>
      <c r="JBY42" s="1208"/>
      <c r="JBZ42" s="1208"/>
      <c r="JCA42" s="1208"/>
      <c r="JCB42" s="1208"/>
      <c r="JCC42" s="1208"/>
      <c r="JCD42" s="1208"/>
      <c r="JCE42" s="1208"/>
      <c r="JCF42" s="1208"/>
      <c r="JCG42" s="1208"/>
      <c r="JCH42" s="1208"/>
      <c r="JCI42" s="1208"/>
      <c r="JCJ42" s="1208"/>
      <c r="JCK42" s="1208"/>
      <c r="JCL42" s="1208"/>
      <c r="JCM42" s="1208"/>
      <c r="JCN42" s="1208"/>
      <c r="JCO42" s="1208"/>
      <c r="JCP42" s="1208"/>
      <c r="JCQ42" s="1208"/>
      <c r="JCR42" s="1208"/>
      <c r="JCS42" s="1208"/>
      <c r="JCT42" s="1208"/>
      <c r="JCU42" s="1208"/>
      <c r="JCV42" s="1208"/>
      <c r="JCW42" s="1208"/>
      <c r="JCX42" s="1208"/>
      <c r="JCY42" s="1208"/>
      <c r="JCZ42" s="1208"/>
      <c r="JDA42" s="1208"/>
      <c r="JDB42" s="1208"/>
      <c r="JDC42" s="1208"/>
      <c r="JDD42" s="1208"/>
      <c r="JDE42" s="1208"/>
      <c r="JDF42" s="1208"/>
      <c r="JDG42" s="1208"/>
      <c r="JDH42" s="1208"/>
      <c r="JDI42" s="1208"/>
      <c r="JDJ42" s="1208"/>
      <c r="JDK42" s="1208"/>
      <c r="JDL42" s="1208"/>
      <c r="JDM42" s="1208"/>
      <c r="JDN42" s="1208"/>
      <c r="JDO42" s="1208"/>
      <c r="JDP42" s="1208"/>
      <c r="JDQ42" s="1208"/>
      <c r="JDR42" s="1208"/>
      <c r="JDS42" s="1208"/>
      <c r="JDT42" s="1208"/>
      <c r="JDU42" s="1208"/>
      <c r="JDV42" s="1208"/>
      <c r="JDW42" s="1208"/>
      <c r="JDX42" s="1208"/>
      <c r="JDY42" s="1208"/>
      <c r="JDZ42" s="1208"/>
      <c r="JEA42" s="1208"/>
      <c r="JEB42" s="1208"/>
      <c r="JEC42" s="1208"/>
      <c r="JED42" s="1208"/>
      <c r="JEE42" s="1208"/>
      <c r="JEF42" s="1208"/>
      <c r="JEG42" s="1208"/>
      <c r="JEH42" s="1208"/>
      <c r="JEI42" s="1208"/>
      <c r="JEJ42" s="1208"/>
      <c r="JEK42" s="1208"/>
      <c r="JEL42" s="1208"/>
      <c r="JEM42" s="1208"/>
      <c r="JEN42" s="1208"/>
      <c r="JEO42" s="1208"/>
      <c r="JEP42" s="1208"/>
      <c r="JEQ42" s="1208"/>
      <c r="JER42" s="1208"/>
      <c r="JES42" s="1208"/>
      <c r="JET42" s="1208"/>
      <c r="JEU42" s="1208"/>
      <c r="JEV42" s="1208"/>
      <c r="JEW42" s="1208"/>
      <c r="JEX42" s="1208"/>
      <c r="JEY42" s="1208"/>
      <c r="JEZ42" s="1208"/>
      <c r="JFA42" s="1208"/>
      <c r="JFB42" s="1208"/>
      <c r="JFC42" s="1208"/>
      <c r="JFD42" s="1208"/>
      <c r="JFE42" s="1208"/>
      <c r="JFF42" s="1208"/>
      <c r="JFG42" s="1208"/>
      <c r="JFH42" s="1208"/>
      <c r="JFI42" s="1208"/>
      <c r="JFJ42" s="1208"/>
      <c r="JFK42" s="1208"/>
      <c r="JFL42" s="1208"/>
      <c r="JFM42" s="1208"/>
      <c r="JFN42" s="1208"/>
      <c r="JFO42" s="1208"/>
      <c r="JFP42" s="1208"/>
      <c r="JFQ42" s="1208"/>
      <c r="JFR42" s="1208"/>
      <c r="JFS42" s="1208"/>
      <c r="JFT42" s="1208"/>
      <c r="JFU42" s="1208"/>
      <c r="JFV42" s="1208"/>
      <c r="JFW42" s="1208"/>
      <c r="JFX42" s="1208"/>
      <c r="JFY42" s="1208"/>
      <c r="JFZ42" s="1208"/>
      <c r="JGA42" s="1208"/>
      <c r="JGB42" s="1208"/>
      <c r="JGC42" s="1208"/>
      <c r="JGD42" s="1208"/>
      <c r="JGE42" s="1208"/>
      <c r="JGF42" s="1208"/>
      <c r="JGG42" s="1208"/>
      <c r="JGH42" s="1208"/>
      <c r="JGI42" s="1208"/>
      <c r="JGJ42" s="1208"/>
      <c r="JGK42" s="1208"/>
      <c r="JGL42" s="1208"/>
      <c r="JGM42" s="1208"/>
      <c r="JGN42" s="1208"/>
      <c r="JGO42" s="1208"/>
      <c r="JGP42" s="1208"/>
      <c r="JGQ42" s="1208"/>
      <c r="JGR42" s="1208"/>
      <c r="JGS42" s="1208"/>
      <c r="JGT42" s="1208"/>
      <c r="JGU42" s="1208"/>
      <c r="JGV42" s="1208"/>
      <c r="JGW42" s="1208"/>
      <c r="JGX42" s="1208"/>
      <c r="JGY42" s="1208"/>
      <c r="JGZ42" s="1208"/>
      <c r="JHA42" s="1208"/>
      <c r="JHB42" s="1208"/>
      <c r="JHC42" s="1208"/>
      <c r="JHD42" s="1208"/>
      <c r="JHE42" s="1208"/>
      <c r="JHF42" s="1208"/>
      <c r="JHG42" s="1208"/>
      <c r="JHH42" s="1208"/>
      <c r="JHI42" s="1208"/>
      <c r="JHJ42" s="1208"/>
      <c r="JHK42" s="1208"/>
      <c r="JHL42" s="1208"/>
      <c r="JHM42" s="1208"/>
      <c r="JHN42" s="1208"/>
      <c r="JHO42" s="1208"/>
      <c r="JHP42" s="1208"/>
      <c r="JHQ42" s="1208"/>
      <c r="JHR42" s="1208"/>
      <c r="JHS42" s="1208"/>
      <c r="JHT42" s="1208"/>
      <c r="JHU42" s="1208"/>
      <c r="JHV42" s="1208"/>
      <c r="JHW42" s="1208"/>
      <c r="JHX42" s="1208"/>
      <c r="JHY42" s="1208"/>
      <c r="JHZ42" s="1208"/>
      <c r="JIA42" s="1208"/>
      <c r="JIB42" s="1208"/>
      <c r="JIC42" s="1208"/>
      <c r="JID42" s="1208"/>
      <c r="JIE42" s="1208"/>
      <c r="JIF42" s="1208"/>
      <c r="JIG42" s="1208"/>
      <c r="JIH42" s="1208"/>
      <c r="JII42" s="1208"/>
      <c r="JIJ42" s="1208"/>
      <c r="JIK42" s="1208"/>
      <c r="JIL42" s="1208"/>
      <c r="JIM42" s="1208"/>
      <c r="JIN42" s="1208"/>
      <c r="JIO42" s="1208"/>
      <c r="JIP42" s="1208"/>
      <c r="JIQ42" s="1208"/>
      <c r="JIR42" s="1208"/>
      <c r="JIS42" s="1208"/>
      <c r="JIT42" s="1208"/>
      <c r="JIU42" s="1208"/>
      <c r="JIV42" s="1208"/>
      <c r="JIW42" s="1208"/>
      <c r="JIX42" s="1208"/>
      <c r="JIY42" s="1208"/>
      <c r="JIZ42" s="1208"/>
      <c r="JJA42" s="1208"/>
      <c r="JJB42" s="1208"/>
      <c r="JJC42" s="1208"/>
      <c r="JJD42" s="1208"/>
      <c r="JJE42" s="1208"/>
      <c r="JJF42" s="1208"/>
      <c r="JJG42" s="1208"/>
      <c r="JJH42" s="1208"/>
      <c r="JJI42" s="1208"/>
      <c r="JJJ42" s="1208"/>
      <c r="JJK42" s="1208"/>
      <c r="JJL42" s="1208"/>
      <c r="JJM42" s="1208"/>
      <c r="JJN42" s="1208"/>
      <c r="JJO42" s="1208"/>
      <c r="JJP42" s="1208"/>
      <c r="JJQ42" s="1208"/>
      <c r="JJR42" s="1208"/>
      <c r="JJS42" s="1208"/>
      <c r="JJT42" s="1208"/>
      <c r="JJU42" s="1208"/>
      <c r="JJV42" s="1208"/>
      <c r="JJW42" s="1208"/>
      <c r="JJX42" s="1208"/>
      <c r="JJY42" s="1208"/>
      <c r="JJZ42" s="1208"/>
      <c r="JKA42" s="1208"/>
      <c r="JKB42" s="1208"/>
      <c r="JKC42" s="1208"/>
      <c r="JKD42" s="1208"/>
      <c r="JKE42" s="1208"/>
      <c r="JKF42" s="1208"/>
      <c r="JKG42" s="1208"/>
      <c r="JKH42" s="1208"/>
      <c r="JKI42" s="1208"/>
      <c r="JKJ42" s="1208"/>
      <c r="JKK42" s="1208"/>
      <c r="JKL42" s="1208"/>
      <c r="JKM42" s="1208"/>
      <c r="JKN42" s="1208"/>
      <c r="JKO42" s="1208"/>
      <c r="JKP42" s="1208"/>
      <c r="JKQ42" s="1208"/>
      <c r="JKR42" s="1208"/>
      <c r="JKS42" s="1208"/>
      <c r="JKT42" s="1208"/>
      <c r="JKU42" s="1208"/>
      <c r="JKV42" s="1208"/>
      <c r="JKW42" s="1208"/>
      <c r="JKX42" s="1208"/>
      <c r="JKY42" s="1208"/>
      <c r="JKZ42" s="1208"/>
      <c r="JLA42" s="1208"/>
      <c r="JLB42" s="1208"/>
      <c r="JLC42" s="1208"/>
      <c r="JLD42" s="1208"/>
      <c r="JLE42" s="1208"/>
      <c r="JLF42" s="1208"/>
      <c r="JLG42" s="1208"/>
      <c r="JLH42" s="1208"/>
      <c r="JLI42" s="1208"/>
      <c r="JLJ42" s="1208"/>
      <c r="JLK42" s="1208"/>
      <c r="JLL42" s="1208"/>
      <c r="JLM42" s="1208"/>
      <c r="JLN42" s="1208"/>
      <c r="JLO42" s="1208"/>
      <c r="JLP42" s="1208"/>
      <c r="JLQ42" s="1208"/>
      <c r="JLR42" s="1208"/>
      <c r="JLS42" s="1208"/>
      <c r="JLT42" s="1208"/>
      <c r="JLU42" s="1208"/>
      <c r="JLV42" s="1208"/>
      <c r="JLW42" s="1208"/>
      <c r="JLX42" s="1208"/>
      <c r="JLY42" s="1208"/>
      <c r="JLZ42" s="1208"/>
      <c r="JMA42" s="1208"/>
      <c r="JMB42" s="1208"/>
      <c r="JMC42" s="1208"/>
      <c r="JMD42" s="1208"/>
      <c r="JME42" s="1208"/>
      <c r="JMF42" s="1208"/>
      <c r="JMG42" s="1208"/>
      <c r="JMH42" s="1208"/>
      <c r="JMI42" s="1208"/>
      <c r="JMJ42" s="1208"/>
      <c r="JMK42" s="1208"/>
      <c r="JML42" s="1208"/>
      <c r="JMM42" s="1208"/>
      <c r="JMN42" s="1208"/>
      <c r="JMO42" s="1208"/>
      <c r="JMP42" s="1208"/>
      <c r="JMQ42" s="1208"/>
      <c r="JMR42" s="1208"/>
      <c r="JMS42" s="1208"/>
      <c r="JMT42" s="1208"/>
      <c r="JMU42" s="1208"/>
      <c r="JMV42" s="1208"/>
      <c r="JMW42" s="1208"/>
      <c r="JMX42" s="1208"/>
      <c r="JMY42" s="1208"/>
      <c r="JMZ42" s="1208"/>
      <c r="JNA42" s="1208"/>
      <c r="JNB42" s="1208"/>
      <c r="JNC42" s="1208"/>
      <c r="JND42" s="1208"/>
      <c r="JNE42" s="1208"/>
      <c r="JNF42" s="1208"/>
      <c r="JNG42" s="1208"/>
      <c r="JNH42" s="1208"/>
      <c r="JNI42" s="1208"/>
      <c r="JNJ42" s="1208"/>
      <c r="JNK42" s="1208"/>
      <c r="JNL42" s="1208"/>
      <c r="JNM42" s="1208"/>
      <c r="JNN42" s="1208"/>
      <c r="JNO42" s="1208"/>
      <c r="JNP42" s="1208"/>
      <c r="JNQ42" s="1208"/>
      <c r="JNR42" s="1208"/>
      <c r="JNS42" s="1208"/>
      <c r="JNT42" s="1208"/>
      <c r="JNU42" s="1208"/>
      <c r="JNV42" s="1208"/>
      <c r="JNW42" s="1208"/>
      <c r="JNX42" s="1208"/>
      <c r="JNY42" s="1208"/>
      <c r="JNZ42" s="1208"/>
      <c r="JOA42" s="1208"/>
      <c r="JOB42" s="1208"/>
      <c r="JOC42" s="1208"/>
      <c r="JOD42" s="1208"/>
      <c r="JOE42" s="1208"/>
      <c r="JOF42" s="1208"/>
      <c r="JOG42" s="1208"/>
      <c r="JOH42" s="1208"/>
      <c r="JOI42" s="1208"/>
      <c r="JOJ42" s="1208"/>
      <c r="JOK42" s="1208"/>
      <c r="JOL42" s="1208"/>
      <c r="JOM42" s="1208"/>
      <c r="JON42" s="1208"/>
      <c r="JOO42" s="1208"/>
      <c r="JOP42" s="1208"/>
      <c r="JOQ42" s="1208"/>
      <c r="JOR42" s="1208"/>
      <c r="JOS42" s="1208"/>
      <c r="JOT42" s="1208"/>
      <c r="JOU42" s="1208"/>
      <c r="JOV42" s="1208"/>
      <c r="JOW42" s="1208"/>
      <c r="JOX42" s="1208"/>
      <c r="JOY42" s="1208"/>
      <c r="JOZ42" s="1208"/>
      <c r="JPA42" s="1208"/>
      <c r="JPB42" s="1208"/>
      <c r="JPC42" s="1208"/>
      <c r="JPD42" s="1208"/>
      <c r="JPE42" s="1208"/>
      <c r="JPF42" s="1208"/>
      <c r="JPG42" s="1208"/>
      <c r="JPH42" s="1208"/>
      <c r="JPI42" s="1208"/>
      <c r="JPJ42" s="1208"/>
      <c r="JPK42" s="1208"/>
      <c r="JPL42" s="1208"/>
      <c r="JPM42" s="1208"/>
      <c r="JPN42" s="1208"/>
      <c r="JPO42" s="1208"/>
      <c r="JPP42" s="1208"/>
      <c r="JPQ42" s="1208"/>
      <c r="JPR42" s="1208"/>
      <c r="JPS42" s="1208"/>
      <c r="JPT42" s="1208"/>
      <c r="JPU42" s="1208"/>
      <c r="JPV42" s="1208"/>
      <c r="JPW42" s="1208"/>
      <c r="JPX42" s="1208"/>
      <c r="JPY42" s="1208"/>
      <c r="JPZ42" s="1208"/>
      <c r="JQA42" s="1208"/>
      <c r="JQB42" s="1208"/>
      <c r="JQC42" s="1208"/>
      <c r="JQD42" s="1208"/>
      <c r="JQE42" s="1208"/>
      <c r="JQF42" s="1208"/>
      <c r="JQG42" s="1208"/>
      <c r="JQH42" s="1208"/>
      <c r="JQI42" s="1208"/>
      <c r="JQJ42" s="1208"/>
      <c r="JQK42" s="1208"/>
      <c r="JQL42" s="1208"/>
      <c r="JQM42" s="1208"/>
      <c r="JQN42" s="1208"/>
      <c r="JQO42" s="1208"/>
      <c r="JQP42" s="1208"/>
      <c r="JQQ42" s="1208"/>
      <c r="JQR42" s="1208"/>
      <c r="JQS42" s="1208"/>
      <c r="JQT42" s="1208"/>
      <c r="JQU42" s="1208"/>
      <c r="JQV42" s="1208"/>
      <c r="JQW42" s="1208"/>
      <c r="JQX42" s="1208"/>
      <c r="JQY42" s="1208"/>
      <c r="JQZ42" s="1208"/>
      <c r="JRA42" s="1208"/>
      <c r="JRB42" s="1208"/>
      <c r="JRC42" s="1208"/>
      <c r="JRD42" s="1208"/>
      <c r="JRE42" s="1208"/>
      <c r="JRF42" s="1208"/>
      <c r="JRG42" s="1208"/>
      <c r="JRH42" s="1208"/>
      <c r="JRI42" s="1208"/>
      <c r="JRJ42" s="1208"/>
      <c r="JRK42" s="1208"/>
      <c r="JRL42" s="1208"/>
      <c r="JRM42" s="1208"/>
      <c r="JRN42" s="1208"/>
      <c r="JRO42" s="1208"/>
      <c r="JRP42" s="1208"/>
      <c r="JRQ42" s="1208"/>
      <c r="JRR42" s="1208"/>
      <c r="JRS42" s="1208"/>
      <c r="JRT42" s="1208"/>
      <c r="JRU42" s="1208"/>
      <c r="JRV42" s="1208"/>
      <c r="JRW42" s="1208"/>
      <c r="JRX42" s="1208"/>
      <c r="JRY42" s="1208"/>
      <c r="JRZ42" s="1208"/>
      <c r="JSA42" s="1208"/>
      <c r="JSB42" s="1208"/>
      <c r="JSC42" s="1208"/>
      <c r="JSD42" s="1208"/>
      <c r="JSE42" s="1208"/>
      <c r="JSF42" s="1208"/>
      <c r="JSG42" s="1208"/>
      <c r="JSH42" s="1208"/>
      <c r="JSI42" s="1208"/>
      <c r="JSJ42" s="1208"/>
      <c r="JSK42" s="1208"/>
      <c r="JSL42" s="1208"/>
      <c r="JSM42" s="1208"/>
      <c r="JSN42" s="1208"/>
      <c r="JSO42" s="1208"/>
      <c r="JSP42" s="1208"/>
      <c r="JSQ42" s="1208"/>
      <c r="JSR42" s="1208"/>
      <c r="JSS42" s="1208"/>
      <c r="JST42" s="1208"/>
      <c r="JSU42" s="1208"/>
      <c r="JSV42" s="1208"/>
      <c r="JSW42" s="1208"/>
      <c r="JSX42" s="1208"/>
      <c r="JSY42" s="1208"/>
      <c r="JSZ42" s="1208"/>
      <c r="JTA42" s="1208"/>
      <c r="JTB42" s="1208"/>
      <c r="JTC42" s="1208"/>
      <c r="JTD42" s="1208"/>
      <c r="JTE42" s="1208"/>
      <c r="JTF42" s="1208"/>
      <c r="JTG42" s="1208"/>
      <c r="JTH42" s="1208"/>
      <c r="JTI42" s="1208"/>
      <c r="JTJ42" s="1208"/>
      <c r="JTK42" s="1208"/>
      <c r="JTL42" s="1208"/>
      <c r="JTM42" s="1208"/>
      <c r="JTN42" s="1208"/>
      <c r="JTO42" s="1208"/>
      <c r="JTP42" s="1208"/>
      <c r="JTQ42" s="1208"/>
      <c r="JTR42" s="1208"/>
      <c r="JTS42" s="1208"/>
      <c r="JTT42" s="1208"/>
      <c r="JTU42" s="1208"/>
      <c r="JTV42" s="1208"/>
      <c r="JTW42" s="1208"/>
      <c r="JTX42" s="1208"/>
      <c r="JTY42" s="1208"/>
      <c r="JTZ42" s="1208"/>
      <c r="JUA42" s="1208"/>
      <c r="JUB42" s="1208"/>
      <c r="JUC42" s="1208"/>
      <c r="JUD42" s="1208"/>
      <c r="JUE42" s="1208"/>
      <c r="JUF42" s="1208"/>
      <c r="JUG42" s="1208"/>
      <c r="JUH42" s="1208"/>
      <c r="JUI42" s="1208"/>
      <c r="JUJ42" s="1208"/>
      <c r="JUK42" s="1208"/>
      <c r="JUL42" s="1208"/>
      <c r="JUM42" s="1208"/>
      <c r="JUN42" s="1208"/>
      <c r="JUO42" s="1208"/>
      <c r="JUP42" s="1208"/>
      <c r="JUQ42" s="1208"/>
      <c r="JUR42" s="1208"/>
      <c r="JUS42" s="1208"/>
      <c r="JUT42" s="1208"/>
      <c r="JUU42" s="1208"/>
      <c r="JUV42" s="1208"/>
      <c r="JUW42" s="1208"/>
      <c r="JUX42" s="1208"/>
      <c r="JUY42" s="1208"/>
      <c r="JUZ42" s="1208"/>
      <c r="JVA42" s="1208"/>
      <c r="JVB42" s="1208"/>
      <c r="JVC42" s="1208"/>
      <c r="JVD42" s="1208"/>
      <c r="JVE42" s="1208"/>
      <c r="JVF42" s="1208"/>
      <c r="JVG42" s="1208"/>
      <c r="JVH42" s="1208"/>
      <c r="JVI42" s="1208"/>
      <c r="JVJ42" s="1208"/>
      <c r="JVK42" s="1208"/>
      <c r="JVL42" s="1208"/>
      <c r="JVM42" s="1208"/>
      <c r="JVN42" s="1208"/>
      <c r="JVO42" s="1208"/>
      <c r="JVP42" s="1208"/>
      <c r="JVQ42" s="1208"/>
      <c r="JVR42" s="1208"/>
      <c r="JVS42" s="1208"/>
      <c r="JVT42" s="1208"/>
      <c r="JVU42" s="1208"/>
      <c r="JVV42" s="1208"/>
      <c r="JVW42" s="1208"/>
      <c r="JVX42" s="1208"/>
      <c r="JVY42" s="1208"/>
      <c r="JVZ42" s="1208"/>
      <c r="JWA42" s="1208"/>
      <c r="JWB42" s="1208"/>
      <c r="JWC42" s="1208"/>
      <c r="JWD42" s="1208"/>
      <c r="JWE42" s="1208"/>
      <c r="JWF42" s="1208"/>
      <c r="JWG42" s="1208"/>
      <c r="JWH42" s="1208"/>
      <c r="JWI42" s="1208"/>
      <c r="JWJ42" s="1208"/>
      <c r="JWK42" s="1208"/>
      <c r="JWL42" s="1208"/>
      <c r="JWM42" s="1208"/>
      <c r="JWN42" s="1208"/>
      <c r="JWO42" s="1208"/>
      <c r="JWP42" s="1208"/>
      <c r="JWQ42" s="1208"/>
      <c r="JWR42" s="1208"/>
      <c r="JWS42" s="1208"/>
      <c r="JWT42" s="1208"/>
      <c r="JWU42" s="1208"/>
      <c r="JWV42" s="1208"/>
      <c r="JWW42" s="1208"/>
      <c r="JWX42" s="1208"/>
      <c r="JWY42" s="1208"/>
      <c r="JWZ42" s="1208"/>
      <c r="JXA42" s="1208"/>
      <c r="JXB42" s="1208"/>
      <c r="JXC42" s="1208"/>
      <c r="JXD42" s="1208"/>
      <c r="JXE42" s="1208"/>
      <c r="JXF42" s="1208"/>
      <c r="JXG42" s="1208"/>
      <c r="JXH42" s="1208"/>
      <c r="JXI42" s="1208"/>
      <c r="JXJ42" s="1208"/>
      <c r="JXK42" s="1208"/>
      <c r="JXL42" s="1208"/>
      <c r="JXM42" s="1208"/>
      <c r="JXN42" s="1208"/>
      <c r="JXO42" s="1208"/>
      <c r="JXP42" s="1208"/>
      <c r="JXQ42" s="1208"/>
      <c r="JXR42" s="1208"/>
      <c r="JXS42" s="1208"/>
      <c r="JXT42" s="1208"/>
      <c r="JXU42" s="1208"/>
      <c r="JXV42" s="1208"/>
      <c r="JXW42" s="1208"/>
      <c r="JXX42" s="1208"/>
      <c r="JXY42" s="1208"/>
      <c r="JXZ42" s="1208"/>
      <c r="JYA42" s="1208"/>
      <c r="JYB42" s="1208"/>
      <c r="JYC42" s="1208"/>
      <c r="JYD42" s="1208"/>
      <c r="JYE42" s="1208"/>
      <c r="JYF42" s="1208"/>
      <c r="JYG42" s="1208"/>
      <c r="JYH42" s="1208"/>
      <c r="JYI42" s="1208"/>
      <c r="JYJ42" s="1208"/>
      <c r="JYK42" s="1208"/>
      <c r="JYL42" s="1208"/>
      <c r="JYM42" s="1208"/>
      <c r="JYN42" s="1208"/>
      <c r="JYO42" s="1208"/>
      <c r="JYP42" s="1208"/>
      <c r="JYQ42" s="1208"/>
      <c r="JYR42" s="1208"/>
      <c r="JYS42" s="1208"/>
      <c r="JYT42" s="1208"/>
      <c r="JYU42" s="1208"/>
      <c r="JYV42" s="1208"/>
      <c r="JYW42" s="1208"/>
      <c r="JYX42" s="1208"/>
      <c r="JYY42" s="1208"/>
      <c r="JYZ42" s="1208"/>
      <c r="JZA42" s="1208"/>
      <c r="JZB42" s="1208"/>
      <c r="JZC42" s="1208"/>
      <c r="JZD42" s="1208"/>
      <c r="JZE42" s="1208"/>
      <c r="JZF42" s="1208"/>
      <c r="JZG42" s="1208"/>
      <c r="JZH42" s="1208"/>
      <c r="JZI42" s="1208"/>
      <c r="JZJ42" s="1208"/>
      <c r="JZK42" s="1208"/>
      <c r="JZL42" s="1208"/>
      <c r="JZM42" s="1208"/>
      <c r="JZN42" s="1208"/>
      <c r="JZO42" s="1208"/>
      <c r="JZP42" s="1208"/>
      <c r="JZQ42" s="1208"/>
      <c r="JZR42" s="1208"/>
      <c r="JZS42" s="1208"/>
      <c r="JZT42" s="1208"/>
      <c r="JZU42" s="1208"/>
      <c r="JZV42" s="1208"/>
      <c r="JZW42" s="1208"/>
      <c r="JZX42" s="1208"/>
      <c r="JZY42" s="1208"/>
      <c r="JZZ42" s="1208"/>
      <c r="KAA42" s="1208"/>
      <c r="KAB42" s="1208"/>
      <c r="KAC42" s="1208"/>
      <c r="KAD42" s="1208"/>
      <c r="KAE42" s="1208"/>
      <c r="KAF42" s="1208"/>
      <c r="KAG42" s="1208"/>
      <c r="KAH42" s="1208"/>
      <c r="KAI42" s="1208"/>
      <c r="KAJ42" s="1208"/>
      <c r="KAK42" s="1208"/>
      <c r="KAL42" s="1208"/>
      <c r="KAM42" s="1208"/>
      <c r="KAN42" s="1208"/>
      <c r="KAO42" s="1208"/>
      <c r="KAP42" s="1208"/>
      <c r="KAQ42" s="1208"/>
      <c r="KAR42" s="1208"/>
      <c r="KAS42" s="1208"/>
      <c r="KAT42" s="1208"/>
      <c r="KAU42" s="1208"/>
      <c r="KAV42" s="1208"/>
      <c r="KAW42" s="1208"/>
      <c r="KAX42" s="1208"/>
      <c r="KAY42" s="1208"/>
      <c r="KAZ42" s="1208"/>
      <c r="KBA42" s="1208"/>
      <c r="KBB42" s="1208"/>
      <c r="KBC42" s="1208"/>
      <c r="KBD42" s="1208"/>
      <c r="KBE42" s="1208"/>
      <c r="KBF42" s="1208"/>
      <c r="KBG42" s="1208"/>
      <c r="KBH42" s="1208"/>
      <c r="KBI42" s="1208"/>
      <c r="KBJ42" s="1208"/>
      <c r="KBK42" s="1208"/>
      <c r="KBL42" s="1208"/>
      <c r="KBM42" s="1208"/>
      <c r="KBN42" s="1208"/>
      <c r="KBO42" s="1208"/>
      <c r="KBP42" s="1208"/>
      <c r="KBQ42" s="1208"/>
      <c r="KBR42" s="1208"/>
      <c r="KBS42" s="1208"/>
      <c r="KBT42" s="1208"/>
      <c r="KBU42" s="1208"/>
      <c r="KBV42" s="1208"/>
      <c r="KBW42" s="1208"/>
      <c r="KBX42" s="1208"/>
      <c r="KBY42" s="1208"/>
      <c r="KBZ42" s="1208"/>
      <c r="KCA42" s="1208"/>
      <c r="KCB42" s="1208"/>
      <c r="KCC42" s="1208"/>
      <c r="KCD42" s="1208"/>
      <c r="KCE42" s="1208"/>
      <c r="KCF42" s="1208"/>
      <c r="KCG42" s="1208"/>
      <c r="KCH42" s="1208"/>
      <c r="KCI42" s="1208"/>
      <c r="KCJ42" s="1208"/>
      <c r="KCK42" s="1208"/>
      <c r="KCL42" s="1208"/>
      <c r="KCM42" s="1208"/>
      <c r="KCN42" s="1208"/>
      <c r="KCO42" s="1208"/>
      <c r="KCP42" s="1208"/>
      <c r="KCQ42" s="1208"/>
      <c r="KCR42" s="1208"/>
      <c r="KCS42" s="1208"/>
      <c r="KCT42" s="1208"/>
      <c r="KCU42" s="1208"/>
      <c r="KCV42" s="1208"/>
      <c r="KCW42" s="1208"/>
      <c r="KCX42" s="1208"/>
      <c r="KCY42" s="1208"/>
      <c r="KCZ42" s="1208"/>
      <c r="KDA42" s="1208"/>
      <c r="KDB42" s="1208"/>
      <c r="KDC42" s="1208"/>
      <c r="KDD42" s="1208"/>
      <c r="KDE42" s="1208"/>
      <c r="KDF42" s="1208"/>
      <c r="KDG42" s="1208"/>
      <c r="KDH42" s="1208"/>
      <c r="KDI42" s="1208"/>
      <c r="KDJ42" s="1208"/>
      <c r="KDK42" s="1208"/>
      <c r="KDL42" s="1208"/>
      <c r="KDM42" s="1208"/>
      <c r="KDN42" s="1208"/>
      <c r="KDO42" s="1208"/>
      <c r="KDP42" s="1208"/>
      <c r="KDQ42" s="1208"/>
      <c r="KDR42" s="1208"/>
      <c r="KDS42" s="1208"/>
      <c r="KDT42" s="1208"/>
      <c r="KDU42" s="1208"/>
      <c r="KDV42" s="1208"/>
      <c r="KDW42" s="1208"/>
      <c r="KDX42" s="1208"/>
      <c r="KDY42" s="1208"/>
      <c r="KDZ42" s="1208"/>
      <c r="KEA42" s="1208"/>
      <c r="KEB42" s="1208"/>
      <c r="KEC42" s="1208"/>
      <c r="KED42" s="1208"/>
      <c r="KEE42" s="1208"/>
      <c r="KEF42" s="1208"/>
      <c r="KEG42" s="1208"/>
      <c r="KEH42" s="1208"/>
      <c r="KEI42" s="1208"/>
      <c r="KEJ42" s="1208"/>
      <c r="KEK42" s="1208"/>
      <c r="KEL42" s="1208"/>
      <c r="KEM42" s="1208"/>
      <c r="KEN42" s="1208"/>
      <c r="KEO42" s="1208"/>
      <c r="KEP42" s="1208"/>
      <c r="KEQ42" s="1208"/>
      <c r="KER42" s="1208"/>
      <c r="KES42" s="1208"/>
      <c r="KET42" s="1208"/>
      <c r="KEU42" s="1208"/>
      <c r="KEV42" s="1208"/>
      <c r="KEW42" s="1208"/>
      <c r="KEX42" s="1208"/>
      <c r="KEY42" s="1208"/>
      <c r="KEZ42" s="1208"/>
      <c r="KFA42" s="1208"/>
      <c r="KFB42" s="1208"/>
      <c r="KFC42" s="1208"/>
      <c r="KFD42" s="1208"/>
      <c r="KFE42" s="1208"/>
      <c r="KFF42" s="1208"/>
      <c r="KFG42" s="1208"/>
      <c r="KFH42" s="1208"/>
      <c r="KFI42" s="1208"/>
      <c r="KFJ42" s="1208"/>
      <c r="KFK42" s="1208"/>
      <c r="KFL42" s="1208"/>
      <c r="KFM42" s="1208"/>
      <c r="KFN42" s="1208"/>
      <c r="KFO42" s="1208"/>
      <c r="KFP42" s="1208"/>
      <c r="KFQ42" s="1208"/>
      <c r="KFR42" s="1208"/>
      <c r="KFS42" s="1208"/>
      <c r="KFT42" s="1208"/>
      <c r="KFU42" s="1208"/>
      <c r="KFV42" s="1208"/>
      <c r="KFW42" s="1208"/>
      <c r="KFX42" s="1208"/>
      <c r="KFY42" s="1208"/>
      <c r="KFZ42" s="1208"/>
      <c r="KGA42" s="1208"/>
      <c r="KGB42" s="1208"/>
      <c r="KGC42" s="1208"/>
      <c r="KGD42" s="1208"/>
      <c r="KGE42" s="1208"/>
      <c r="KGF42" s="1208"/>
      <c r="KGG42" s="1208"/>
      <c r="KGH42" s="1208"/>
      <c r="KGI42" s="1208"/>
      <c r="KGJ42" s="1208"/>
      <c r="KGK42" s="1208"/>
      <c r="KGL42" s="1208"/>
      <c r="KGM42" s="1208"/>
      <c r="KGN42" s="1208"/>
      <c r="KGO42" s="1208"/>
      <c r="KGP42" s="1208"/>
      <c r="KGQ42" s="1208"/>
      <c r="KGR42" s="1208"/>
      <c r="KGS42" s="1208"/>
      <c r="KGT42" s="1208"/>
      <c r="KGU42" s="1208"/>
      <c r="KGV42" s="1208"/>
      <c r="KGW42" s="1208"/>
      <c r="KGX42" s="1208"/>
      <c r="KGY42" s="1208"/>
      <c r="KGZ42" s="1208"/>
      <c r="KHA42" s="1208"/>
      <c r="KHB42" s="1208"/>
      <c r="KHC42" s="1208"/>
      <c r="KHD42" s="1208"/>
      <c r="KHE42" s="1208"/>
      <c r="KHF42" s="1208"/>
      <c r="KHG42" s="1208"/>
      <c r="KHH42" s="1208"/>
      <c r="KHI42" s="1208"/>
      <c r="KHJ42" s="1208"/>
      <c r="KHK42" s="1208"/>
      <c r="KHL42" s="1208"/>
      <c r="KHM42" s="1208"/>
      <c r="KHN42" s="1208"/>
      <c r="KHO42" s="1208"/>
      <c r="KHP42" s="1208"/>
      <c r="KHQ42" s="1208"/>
      <c r="KHR42" s="1208"/>
      <c r="KHS42" s="1208"/>
      <c r="KHT42" s="1208"/>
      <c r="KHU42" s="1208"/>
      <c r="KHV42" s="1208"/>
      <c r="KHW42" s="1208"/>
      <c r="KHX42" s="1208"/>
      <c r="KHY42" s="1208"/>
      <c r="KHZ42" s="1208"/>
      <c r="KIA42" s="1208"/>
      <c r="KIB42" s="1208"/>
      <c r="KIC42" s="1208"/>
      <c r="KID42" s="1208"/>
      <c r="KIE42" s="1208"/>
      <c r="KIF42" s="1208"/>
      <c r="KIG42" s="1208"/>
      <c r="KIH42" s="1208"/>
      <c r="KII42" s="1208"/>
      <c r="KIJ42" s="1208"/>
      <c r="KIK42" s="1208"/>
      <c r="KIL42" s="1208"/>
      <c r="KIM42" s="1208"/>
      <c r="KIN42" s="1208"/>
      <c r="KIO42" s="1208"/>
      <c r="KIP42" s="1208"/>
      <c r="KIQ42" s="1208"/>
      <c r="KIR42" s="1208"/>
      <c r="KIS42" s="1208"/>
      <c r="KIT42" s="1208"/>
      <c r="KIU42" s="1208"/>
      <c r="KIV42" s="1208"/>
      <c r="KIW42" s="1208"/>
      <c r="KIX42" s="1208"/>
      <c r="KIY42" s="1208"/>
      <c r="KIZ42" s="1208"/>
      <c r="KJA42" s="1208"/>
      <c r="KJB42" s="1208"/>
      <c r="KJC42" s="1208"/>
      <c r="KJD42" s="1208"/>
      <c r="KJE42" s="1208"/>
      <c r="KJF42" s="1208"/>
      <c r="KJG42" s="1208"/>
      <c r="KJH42" s="1208"/>
      <c r="KJI42" s="1208"/>
      <c r="KJJ42" s="1208"/>
      <c r="KJK42" s="1208"/>
      <c r="KJL42" s="1208"/>
      <c r="KJM42" s="1208"/>
      <c r="KJN42" s="1208"/>
      <c r="KJO42" s="1208"/>
      <c r="KJP42" s="1208"/>
      <c r="KJQ42" s="1208"/>
      <c r="KJR42" s="1208"/>
      <c r="KJS42" s="1208"/>
      <c r="KJT42" s="1208"/>
      <c r="KJU42" s="1208"/>
      <c r="KJV42" s="1208"/>
      <c r="KJW42" s="1208"/>
      <c r="KJX42" s="1208"/>
      <c r="KJY42" s="1208"/>
      <c r="KJZ42" s="1208"/>
      <c r="KKA42" s="1208"/>
      <c r="KKB42" s="1208"/>
      <c r="KKC42" s="1208"/>
      <c r="KKD42" s="1208"/>
      <c r="KKE42" s="1208"/>
      <c r="KKF42" s="1208"/>
      <c r="KKG42" s="1208"/>
      <c r="KKH42" s="1208"/>
      <c r="KKI42" s="1208"/>
      <c r="KKJ42" s="1208"/>
      <c r="KKK42" s="1208"/>
      <c r="KKL42" s="1208"/>
      <c r="KKM42" s="1208"/>
      <c r="KKN42" s="1208"/>
      <c r="KKO42" s="1208"/>
      <c r="KKP42" s="1208"/>
      <c r="KKQ42" s="1208"/>
      <c r="KKR42" s="1208"/>
      <c r="KKS42" s="1208"/>
      <c r="KKT42" s="1208"/>
      <c r="KKU42" s="1208"/>
      <c r="KKV42" s="1208"/>
      <c r="KKW42" s="1208"/>
      <c r="KKX42" s="1208"/>
      <c r="KKY42" s="1208"/>
      <c r="KKZ42" s="1208"/>
      <c r="KLA42" s="1208"/>
      <c r="KLB42" s="1208"/>
      <c r="KLC42" s="1208"/>
      <c r="KLD42" s="1208"/>
      <c r="KLE42" s="1208"/>
      <c r="KLF42" s="1208"/>
      <c r="KLG42" s="1208"/>
      <c r="KLH42" s="1208"/>
      <c r="KLI42" s="1208"/>
      <c r="KLJ42" s="1208"/>
      <c r="KLK42" s="1208"/>
      <c r="KLL42" s="1208"/>
      <c r="KLM42" s="1208"/>
      <c r="KLN42" s="1208"/>
      <c r="KLO42" s="1208"/>
      <c r="KLP42" s="1208"/>
      <c r="KLQ42" s="1208"/>
      <c r="KLR42" s="1208"/>
      <c r="KLS42" s="1208"/>
      <c r="KLT42" s="1208"/>
      <c r="KLU42" s="1208"/>
      <c r="KLV42" s="1208"/>
      <c r="KLW42" s="1208"/>
      <c r="KLX42" s="1208"/>
      <c r="KLY42" s="1208"/>
      <c r="KLZ42" s="1208"/>
      <c r="KMA42" s="1208"/>
      <c r="KMB42" s="1208"/>
      <c r="KMC42" s="1208"/>
      <c r="KMD42" s="1208"/>
      <c r="KME42" s="1208"/>
      <c r="KMF42" s="1208"/>
      <c r="KMG42" s="1208"/>
      <c r="KMH42" s="1208"/>
      <c r="KMI42" s="1208"/>
      <c r="KMJ42" s="1208"/>
      <c r="KMK42" s="1208"/>
      <c r="KML42" s="1208"/>
      <c r="KMM42" s="1208"/>
      <c r="KMN42" s="1208"/>
      <c r="KMO42" s="1208"/>
      <c r="KMP42" s="1208"/>
      <c r="KMQ42" s="1208"/>
      <c r="KMR42" s="1208"/>
      <c r="KMS42" s="1208"/>
      <c r="KMT42" s="1208"/>
      <c r="KMU42" s="1208"/>
      <c r="KMV42" s="1208"/>
      <c r="KMW42" s="1208"/>
      <c r="KMX42" s="1208"/>
      <c r="KMY42" s="1208"/>
      <c r="KMZ42" s="1208"/>
      <c r="KNA42" s="1208"/>
      <c r="KNB42" s="1208"/>
      <c r="KNC42" s="1208"/>
      <c r="KND42" s="1208"/>
      <c r="KNE42" s="1208"/>
      <c r="KNF42" s="1208"/>
      <c r="KNG42" s="1208"/>
      <c r="KNH42" s="1208"/>
      <c r="KNI42" s="1208"/>
      <c r="KNJ42" s="1208"/>
      <c r="KNK42" s="1208"/>
      <c r="KNL42" s="1208"/>
      <c r="KNM42" s="1208"/>
      <c r="KNN42" s="1208"/>
      <c r="KNO42" s="1208"/>
      <c r="KNP42" s="1208"/>
      <c r="KNQ42" s="1208"/>
      <c r="KNR42" s="1208"/>
      <c r="KNS42" s="1208"/>
      <c r="KNT42" s="1208"/>
      <c r="KNU42" s="1208"/>
      <c r="KNV42" s="1208"/>
      <c r="KNW42" s="1208"/>
      <c r="KNX42" s="1208"/>
      <c r="KNY42" s="1208"/>
      <c r="KNZ42" s="1208"/>
      <c r="KOA42" s="1208"/>
      <c r="KOB42" s="1208"/>
      <c r="KOC42" s="1208"/>
      <c r="KOD42" s="1208"/>
      <c r="KOE42" s="1208"/>
      <c r="KOF42" s="1208"/>
      <c r="KOG42" s="1208"/>
      <c r="KOH42" s="1208"/>
      <c r="KOI42" s="1208"/>
      <c r="KOJ42" s="1208"/>
      <c r="KOK42" s="1208"/>
      <c r="KOL42" s="1208"/>
      <c r="KOM42" s="1208"/>
      <c r="KON42" s="1208"/>
      <c r="KOO42" s="1208"/>
      <c r="KOP42" s="1208"/>
      <c r="KOQ42" s="1208"/>
      <c r="KOR42" s="1208"/>
      <c r="KOS42" s="1208"/>
      <c r="KOT42" s="1208"/>
      <c r="KOU42" s="1208"/>
      <c r="KOV42" s="1208"/>
      <c r="KOW42" s="1208"/>
      <c r="KOX42" s="1208"/>
      <c r="KOY42" s="1208"/>
      <c r="KOZ42" s="1208"/>
      <c r="KPA42" s="1208"/>
      <c r="KPB42" s="1208"/>
      <c r="KPC42" s="1208"/>
      <c r="KPD42" s="1208"/>
      <c r="KPE42" s="1208"/>
      <c r="KPF42" s="1208"/>
      <c r="KPG42" s="1208"/>
      <c r="KPH42" s="1208"/>
      <c r="KPI42" s="1208"/>
      <c r="KPJ42" s="1208"/>
      <c r="KPK42" s="1208"/>
      <c r="KPL42" s="1208"/>
      <c r="KPM42" s="1208"/>
      <c r="KPN42" s="1208"/>
      <c r="KPO42" s="1208"/>
      <c r="KPP42" s="1208"/>
      <c r="KPQ42" s="1208"/>
      <c r="KPR42" s="1208"/>
      <c r="KPS42" s="1208"/>
      <c r="KPT42" s="1208"/>
      <c r="KPU42" s="1208"/>
      <c r="KPV42" s="1208"/>
      <c r="KPW42" s="1208"/>
      <c r="KPX42" s="1208"/>
      <c r="KPY42" s="1208"/>
      <c r="KPZ42" s="1208"/>
      <c r="KQA42" s="1208"/>
      <c r="KQB42" s="1208"/>
      <c r="KQC42" s="1208"/>
      <c r="KQD42" s="1208"/>
      <c r="KQE42" s="1208"/>
      <c r="KQF42" s="1208"/>
      <c r="KQG42" s="1208"/>
      <c r="KQH42" s="1208"/>
      <c r="KQI42" s="1208"/>
      <c r="KQJ42" s="1208"/>
      <c r="KQK42" s="1208"/>
      <c r="KQL42" s="1208"/>
      <c r="KQM42" s="1208"/>
      <c r="KQN42" s="1208"/>
      <c r="KQO42" s="1208"/>
      <c r="KQP42" s="1208"/>
      <c r="KQQ42" s="1208"/>
      <c r="KQR42" s="1208"/>
      <c r="KQS42" s="1208"/>
      <c r="KQT42" s="1208"/>
      <c r="KQU42" s="1208"/>
      <c r="KQV42" s="1208"/>
      <c r="KQW42" s="1208"/>
      <c r="KQX42" s="1208"/>
      <c r="KQY42" s="1208"/>
      <c r="KQZ42" s="1208"/>
      <c r="KRA42" s="1208"/>
      <c r="KRB42" s="1208"/>
      <c r="KRC42" s="1208"/>
      <c r="KRD42" s="1208"/>
      <c r="KRE42" s="1208"/>
      <c r="KRF42" s="1208"/>
      <c r="KRG42" s="1208"/>
      <c r="KRH42" s="1208"/>
      <c r="KRI42" s="1208"/>
      <c r="KRJ42" s="1208"/>
      <c r="KRK42" s="1208"/>
      <c r="KRL42" s="1208"/>
      <c r="KRM42" s="1208"/>
      <c r="KRN42" s="1208"/>
      <c r="KRO42" s="1208"/>
      <c r="KRP42" s="1208"/>
      <c r="KRQ42" s="1208"/>
      <c r="KRR42" s="1208"/>
      <c r="KRS42" s="1208"/>
      <c r="KRT42" s="1208"/>
      <c r="KRU42" s="1208"/>
      <c r="KRV42" s="1208"/>
      <c r="KRW42" s="1208"/>
      <c r="KRX42" s="1208"/>
      <c r="KRY42" s="1208"/>
      <c r="KRZ42" s="1208"/>
      <c r="KSA42" s="1208"/>
      <c r="KSB42" s="1208"/>
      <c r="KSC42" s="1208"/>
      <c r="KSD42" s="1208"/>
      <c r="KSE42" s="1208"/>
      <c r="KSF42" s="1208"/>
      <c r="KSG42" s="1208"/>
      <c r="KSH42" s="1208"/>
      <c r="KSI42" s="1208"/>
      <c r="KSJ42" s="1208"/>
      <c r="KSK42" s="1208"/>
      <c r="KSL42" s="1208"/>
      <c r="KSM42" s="1208"/>
      <c r="KSN42" s="1208"/>
      <c r="KSO42" s="1208"/>
      <c r="KSP42" s="1208"/>
      <c r="KSQ42" s="1208"/>
      <c r="KSR42" s="1208"/>
      <c r="KSS42" s="1208"/>
      <c r="KST42" s="1208"/>
      <c r="KSU42" s="1208"/>
      <c r="KSV42" s="1208"/>
      <c r="KSW42" s="1208"/>
      <c r="KSX42" s="1208"/>
      <c r="KSY42" s="1208"/>
      <c r="KSZ42" s="1208"/>
      <c r="KTA42" s="1208"/>
      <c r="KTB42" s="1208"/>
      <c r="KTC42" s="1208"/>
      <c r="KTD42" s="1208"/>
      <c r="KTE42" s="1208"/>
      <c r="KTF42" s="1208"/>
      <c r="KTG42" s="1208"/>
      <c r="KTH42" s="1208"/>
      <c r="KTI42" s="1208"/>
      <c r="KTJ42" s="1208"/>
      <c r="KTK42" s="1208"/>
      <c r="KTL42" s="1208"/>
      <c r="KTM42" s="1208"/>
      <c r="KTN42" s="1208"/>
      <c r="KTO42" s="1208"/>
      <c r="KTP42" s="1208"/>
      <c r="KTQ42" s="1208"/>
      <c r="KTR42" s="1208"/>
      <c r="KTS42" s="1208"/>
      <c r="KTT42" s="1208"/>
      <c r="KTU42" s="1208"/>
      <c r="KTV42" s="1208"/>
      <c r="KTW42" s="1208"/>
      <c r="KTX42" s="1208"/>
      <c r="KTY42" s="1208"/>
      <c r="KTZ42" s="1208"/>
      <c r="KUA42" s="1208"/>
      <c r="KUB42" s="1208"/>
      <c r="KUC42" s="1208"/>
      <c r="KUD42" s="1208"/>
      <c r="KUE42" s="1208"/>
      <c r="KUF42" s="1208"/>
      <c r="KUG42" s="1208"/>
      <c r="KUH42" s="1208"/>
      <c r="KUI42" s="1208"/>
      <c r="KUJ42" s="1208"/>
      <c r="KUK42" s="1208"/>
      <c r="KUL42" s="1208"/>
      <c r="KUM42" s="1208"/>
      <c r="KUN42" s="1208"/>
      <c r="KUO42" s="1208"/>
      <c r="KUP42" s="1208"/>
      <c r="KUQ42" s="1208"/>
      <c r="KUR42" s="1208"/>
      <c r="KUS42" s="1208"/>
      <c r="KUT42" s="1208"/>
      <c r="KUU42" s="1208"/>
      <c r="KUV42" s="1208"/>
      <c r="KUW42" s="1208"/>
      <c r="KUX42" s="1208"/>
      <c r="KUY42" s="1208"/>
      <c r="KUZ42" s="1208"/>
      <c r="KVA42" s="1208"/>
      <c r="KVB42" s="1208"/>
      <c r="KVC42" s="1208"/>
      <c r="KVD42" s="1208"/>
      <c r="KVE42" s="1208"/>
      <c r="KVF42" s="1208"/>
      <c r="KVG42" s="1208"/>
      <c r="KVH42" s="1208"/>
      <c r="KVI42" s="1208"/>
      <c r="KVJ42" s="1208"/>
      <c r="KVK42" s="1208"/>
      <c r="KVL42" s="1208"/>
      <c r="KVM42" s="1208"/>
      <c r="KVN42" s="1208"/>
      <c r="KVO42" s="1208"/>
      <c r="KVP42" s="1208"/>
      <c r="KVQ42" s="1208"/>
      <c r="KVR42" s="1208"/>
      <c r="KVS42" s="1208"/>
      <c r="KVT42" s="1208"/>
      <c r="KVU42" s="1208"/>
      <c r="KVV42" s="1208"/>
      <c r="KVW42" s="1208"/>
      <c r="KVX42" s="1208"/>
      <c r="KVY42" s="1208"/>
      <c r="KVZ42" s="1208"/>
      <c r="KWA42" s="1208"/>
      <c r="KWB42" s="1208"/>
      <c r="KWC42" s="1208"/>
      <c r="KWD42" s="1208"/>
      <c r="KWE42" s="1208"/>
      <c r="KWF42" s="1208"/>
      <c r="KWG42" s="1208"/>
      <c r="KWH42" s="1208"/>
      <c r="KWI42" s="1208"/>
      <c r="KWJ42" s="1208"/>
      <c r="KWK42" s="1208"/>
      <c r="KWL42" s="1208"/>
      <c r="KWM42" s="1208"/>
      <c r="KWN42" s="1208"/>
      <c r="KWO42" s="1208"/>
      <c r="KWP42" s="1208"/>
      <c r="KWQ42" s="1208"/>
      <c r="KWR42" s="1208"/>
      <c r="KWS42" s="1208"/>
      <c r="KWT42" s="1208"/>
      <c r="KWU42" s="1208"/>
      <c r="KWV42" s="1208"/>
      <c r="KWW42" s="1208"/>
      <c r="KWX42" s="1208"/>
      <c r="KWY42" s="1208"/>
      <c r="KWZ42" s="1208"/>
      <c r="KXA42" s="1208"/>
      <c r="KXB42" s="1208"/>
      <c r="KXC42" s="1208"/>
      <c r="KXD42" s="1208"/>
      <c r="KXE42" s="1208"/>
      <c r="KXF42" s="1208"/>
      <c r="KXG42" s="1208"/>
      <c r="KXH42" s="1208"/>
      <c r="KXI42" s="1208"/>
      <c r="KXJ42" s="1208"/>
      <c r="KXK42" s="1208"/>
      <c r="KXL42" s="1208"/>
      <c r="KXM42" s="1208"/>
      <c r="KXN42" s="1208"/>
      <c r="KXO42" s="1208"/>
      <c r="KXP42" s="1208"/>
      <c r="KXQ42" s="1208"/>
      <c r="KXR42" s="1208"/>
      <c r="KXS42" s="1208"/>
      <c r="KXT42" s="1208"/>
      <c r="KXU42" s="1208"/>
      <c r="KXV42" s="1208"/>
      <c r="KXW42" s="1208"/>
      <c r="KXX42" s="1208"/>
      <c r="KXY42" s="1208"/>
      <c r="KXZ42" s="1208"/>
      <c r="KYA42" s="1208"/>
      <c r="KYB42" s="1208"/>
      <c r="KYC42" s="1208"/>
      <c r="KYD42" s="1208"/>
      <c r="KYE42" s="1208"/>
      <c r="KYF42" s="1208"/>
      <c r="KYG42" s="1208"/>
      <c r="KYH42" s="1208"/>
      <c r="KYI42" s="1208"/>
      <c r="KYJ42" s="1208"/>
      <c r="KYK42" s="1208"/>
      <c r="KYL42" s="1208"/>
      <c r="KYM42" s="1208"/>
      <c r="KYN42" s="1208"/>
      <c r="KYO42" s="1208"/>
      <c r="KYP42" s="1208"/>
      <c r="KYQ42" s="1208"/>
      <c r="KYR42" s="1208"/>
      <c r="KYS42" s="1208"/>
      <c r="KYT42" s="1208"/>
      <c r="KYU42" s="1208"/>
      <c r="KYV42" s="1208"/>
      <c r="KYW42" s="1208"/>
      <c r="KYX42" s="1208"/>
      <c r="KYY42" s="1208"/>
      <c r="KYZ42" s="1208"/>
      <c r="KZA42" s="1208"/>
      <c r="KZB42" s="1208"/>
      <c r="KZC42" s="1208"/>
      <c r="KZD42" s="1208"/>
      <c r="KZE42" s="1208"/>
      <c r="KZF42" s="1208"/>
      <c r="KZG42" s="1208"/>
      <c r="KZH42" s="1208"/>
      <c r="KZI42" s="1208"/>
      <c r="KZJ42" s="1208"/>
      <c r="KZK42" s="1208"/>
      <c r="KZL42" s="1208"/>
      <c r="KZM42" s="1208"/>
      <c r="KZN42" s="1208"/>
      <c r="KZO42" s="1208"/>
      <c r="KZP42" s="1208"/>
      <c r="KZQ42" s="1208"/>
      <c r="KZR42" s="1208"/>
      <c r="KZS42" s="1208"/>
      <c r="KZT42" s="1208"/>
      <c r="KZU42" s="1208"/>
      <c r="KZV42" s="1208"/>
      <c r="KZW42" s="1208"/>
      <c r="KZX42" s="1208"/>
      <c r="KZY42" s="1208"/>
      <c r="KZZ42" s="1208"/>
      <c r="LAA42" s="1208"/>
      <c r="LAB42" s="1208"/>
      <c r="LAC42" s="1208"/>
      <c r="LAD42" s="1208"/>
      <c r="LAE42" s="1208"/>
      <c r="LAF42" s="1208"/>
      <c r="LAG42" s="1208"/>
      <c r="LAH42" s="1208"/>
      <c r="LAI42" s="1208"/>
      <c r="LAJ42" s="1208"/>
      <c r="LAK42" s="1208"/>
      <c r="LAL42" s="1208"/>
      <c r="LAM42" s="1208"/>
      <c r="LAN42" s="1208"/>
      <c r="LAO42" s="1208"/>
      <c r="LAP42" s="1208"/>
      <c r="LAQ42" s="1208"/>
      <c r="LAR42" s="1208"/>
      <c r="LAS42" s="1208"/>
      <c r="LAT42" s="1208"/>
      <c r="LAU42" s="1208"/>
      <c r="LAV42" s="1208"/>
      <c r="LAW42" s="1208"/>
      <c r="LAX42" s="1208"/>
      <c r="LAY42" s="1208"/>
      <c r="LAZ42" s="1208"/>
      <c r="LBA42" s="1208"/>
      <c r="LBB42" s="1208"/>
      <c r="LBC42" s="1208"/>
      <c r="LBD42" s="1208"/>
      <c r="LBE42" s="1208"/>
      <c r="LBF42" s="1208"/>
      <c r="LBG42" s="1208"/>
      <c r="LBH42" s="1208"/>
      <c r="LBI42" s="1208"/>
      <c r="LBJ42" s="1208"/>
      <c r="LBK42" s="1208"/>
      <c r="LBL42" s="1208"/>
      <c r="LBM42" s="1208"/>
      <c r="LBN42" s="1208"/>
      <c r="LBO42" s="1208"/>
      <c r="LBP42" s="1208"/>
      <c r="LBQ42" s="1208"/>
      <c r="LBR42" s="1208"/>
      <c r="LBS42" s="1208"/>
      <c r="LBT42" s="1208"/>
      <c r="LBU42" s="1208"/>
      <c r="LBV42" s="1208"/>
      <c r="LBW42" s="1208"/>
      <c r="LBX42" s="1208"/>
      <c r="LBY42" s="1208"/>
      <c r="LBZ42" s="1208"/>
      <c r="LCA42" s="1208"/>
      <c r="LCB42" s="1208"/>
      <c r="LCC42" s="1208"/>
      <c r="LCD42" s="1208"/>
      <c r="LCE42" s="1208"/>
      <c r="LCF42" s="1208"/>
      <c r="LCG42" s="1208"/>
      <c r="LCH42" s="1208"/>
      <c r="LCI42" s="1208"/>
      <c r="LCJ42" s="1208"/>
      <c r="LCK42" s="1208"/>
      <c r="LCL42" s="1208"/>
      <c r="LCM42" s="1208"/>
      <c r="LCN42" s="1208"/>
      <c r="LCO42" s="1208"/>
      <c r="LCP42" s="1208"/>
      <c r="LCQ42" s="1208"/>
      <c r="LCR42" s="1208"/>
      <c r="LCS42" s="1208"/>
      <c r="LCT42" s="1208"/>
      <c r="LCU42" s="1208"/>
      <c r="LCV42" s="1208"/>
      <c r="LCW42" s="1208"/>
      <c r="LCX42" s="1208"/>
      <c r="LCY42" s="1208"/>
      <c r="LCZ42" s="1208"/>
      <c r="LDA42" s="1208"/>
      <c r="LDB42" s="1208"/>
      <c r="LDC42" s="1208"/>
      <c r="LDD42" s="1208"/>
      <c r="LDE42" s="1208"/>
      <c r="LDF42" s="1208"/>
      <c r="LDG42" s="1208"/>
      <c r="LDH42" s="1208"/>
      <c r="LDI42" s="1208"/>
      <c r="LDJ42" s="1208"/>
      <c r="LDK42" s="1208"/>
      <c r="LDL42" s="1208"/>
      <c r="LDM42" s="1208"/>
      <c r="LDN42" s="1208"/>
      <c r="LDO42" s="1208"/>
      <c r="LDP42" s="1208"/>
      <c r="LDQ42" s="1208"/>
      <c r="LDR42" s="1208"/>
      <c r="LDS42" s="1208"/>
      <c r="LDT42" s="1208"/>
      <c r="LDU42" s="1208"/>
      <c r="LDV42" s="1208"/>
      <c r="LDW42" s="1208"/>
      <c r="LDX42" s="1208"/>
      <c r="LDY42" s="1208"/>
      <c r="LDZ42" s="1208"/>
      <c r="LEA42" s="1208"/>
      <c r="LEB42" s="1208"/>
      <c r="LEC42" s="1208"/>
      <c r="LED42" s="1208"/>
      <c r="LEE42" s="1208"/>
      <c r="LEF42" s="1208"/>
      <c r="LEG42" s="1208"/>
      <c r="LEH42" s="1208"/>
      <c r="LEI42" s="1208"/>
      <c r="LEJ42" s="1208"/>
      <c r="LEK42" s="1208"/>
      <c r="LEL42" s="1208"/>
      <c r="LEM42" s="1208"/>
      <c r="LEN42" s="1208"/>
      <c r="LEO42" s="1208"/>
      <c r="LEP42" s="1208"/>
      <c r="LEQ42" s="1208"/>
      <c r="LER42" s="1208"/>
      <c r="LES42" s="1208"/>
      <c r="LET42" s="1208"/>
      <c r="LEU42" s="1208"/>
      <c r="LEV42" s="1208"/>
      <c r="LEW42" s="1208"/>
      <c r="LEX42" s="1208"/>
      <c r="LEY42" s="1208"/>
      <c r="LEZ42" s="1208"/>
      <c r="LFA42" s="1208"/>
      <c r="LFB42" s="1208"/>
      <c r="LFC42" s="1208"/>
      <c r="LFD42" s="1208"/>
      <c r="LFE42" s="1208"/>
      <c r="LFF42" s="1208"/>
      <c r="LFG42" s="1208"/>
      <c r="LFH42" s="1208"/>
      <c r="LFI42" s="1208"/>
      <c r="LFJ42" s="1208"/>
      <c r="LFK42" s="1208"/>
      <c r="LFL42" s="1208"/>
      <c r="LFM42" s="1208"/>
      <c r="LFN42" s="1208"/>
      <c r="LFO42" s="1208"/>
      <c r="LFP42" s="1208"/>
      <c r="LFQ42" s="1208"/>
      <c r="LFR42" s="1208"/>
      <c r="LFS42" s="1208"/>
      <c r="LFT42" s="1208"/>
      <c r="LFU42" s="1208"/>
      <c r="LFV42" s="1208"/>
      <c r="LFW42" s="1208"/>
      <c r="LFX42" s="1208"/>
      <c r="LFY42" s="1208"/>
      <c r="LFZ42" s="1208"/>
      <c r="LGA42" s="1208"/>
      <c r="LGB42" s="1208"/>
      <c r="LGC42" s="1208"/>
      <c r="LGD42" s="1208"/>
      <c r="LGE42" s="1208"/>
      <c r="LGF42" s="1208"/>
      <c r="LGG42" s="1208"/>
      <c r="LGH42" s="1208"/>
      <c r="LGI42" s="1208"/>
      <c r="LGJ42" s="1208"/>
      <c r="LGK42" s="1208"/>
      <c r="LGL42" s="1208"/>
      <c r="LGM42" s="1208"/>
      <c r="LGN42" s="1208"/>
      <c r="LGO42" s="1208"/>
      <c r="LGP42" s="1208"/>
      <c r="LGQ42" s="1208"/>
      <c r="LGR42" s="1208"/>
      <c r="LGS42" s="1208"/>
      <c r="LGT42" s="1208"/>
      <c r="LGU42" s="1208"/>
      <c r="LGV42" s="1208"/>
      <c r="LGW42" s="1208"/>
      <c r="LGX42" s="1208"/>
      <c r="LGY42" s="1208"/>
      <c r="LGZ42" s="1208"/>
      <c r="LHA42" s="1208"/>
      <c r="LHB42" s="1208"/>
      <c r="LHC42" s="1208"/>
      <c r="LHD42" s="1208"/>
      <c r="LHE42" s="1208"/>
      <c r="LHF42" s="1208"/>
      <c r="LHG42" s="1208"/>
      <c r="LHH42" s="1208"/>
      <c r="LHI42" s="1208"/>
      <c r="LHJ42" s="1208"/>
      <c r="LHK42" s="1208"/>
      <c r="LHL42" s="1208"/>
      <c r="LHM42" s="1208"/>
      <c r="LHN42" s="1208"/>
      <c r="LHO42" s="1208"/>
      <c r="LHP42" s="1208"/>
      <c r="LHQ42" s="1208"/>
      <c r="LHR42" s="1208"/>
      <c r="LHS42" s="1208"/>
      <c r="LHT42" s="1208"/>
      <c r="LHU42" s="1208"/>
      <c r="LHV42" s="1208"/>
      <c r="LHW42" s="1208"/>
      <c r="LHX42" s="1208"/>
      <c r="LHY42" s="1208"/>
      <c r="LHZ42" s="1208"/>
      <c r="LIA42" s="1208"/>
      <c r="LIB42" s="1208"/>
      <c r="LIC42" s="1208"/>
      <c r="LID42" s="1208"/>
      <c r="LIE42" s="1208"/>
      <c r="LIF42" s="1208"/>
      <c r="LIG42" s="1208"/>
      <c r="LIH42" s="1208"/>
      <c r="LII42" s="1208"/>
      <c r="LIJ42" s="1208"/>
      <c r="LIK42" s="1208"/>
      <c r="LIL42" s="1208"/>
      <c r="LIM42" s="1208"/>
      <c r="LIN42" s="1208"/>
      <c r="LIO42" s="1208"/>
      <c r="LIP42" s="1208"/>
      <c r="LIQ42" s="1208"/>
      <c r="LIR42" s="1208"/>
      <c r="LIS42" s="1208"/>
      <c r="LIT42" s="1208"/>
      <c r="LIU42" s="1208"/>
      <c r="LIV42" s="1208"/>
      <c r="LIW42" s="1208"/>
      <c r="LIX42" s="1208"/>
      <c r="LIY42" s="1208"/>
      <c r="LIZ42" s="1208"/>
      <c r="LJA42" s="1208"/>
      <c r="LJB42" s="1208"/>
      <c r="LJC42" s="1208"/>
      <c r="LJD42" s="1208"/>
      <c r="LJE42" s="1208"/>
      <c r="LJF42" s="1208"/>
      <c r="LJG42" s="1208"/>
      <c r="LJH42" s="1208"/>
      <c r="LJI42" s="1208"/>
      <c r="LJJ42" s="1208"/>
      <c r="LJK42" s="1208"/>
      <c r="LJL42" s="1208"/>
      <c r="LJM42" s="1208"/>
      <c r="LJN42" s="1208"/>
      <c r="LJO42" s="1208"/>
      <c r="LJP42" s="1208"/>
      <c r="LJQ42" s="1208"/>
      <c r="LJR42" s="1208"/>
      <c r="LJS42" s="1208"/>
      <c r="LJT42" s="1208"/>
      <c r="LJU42" s="1208"/>
      <c r="LJV42" s="1208"/>
      <c r="LJW42" s="1208"/>
      <c r="LJX42" s="1208"/>
      <c r="LJY42" s="1208"/>
      <c r="LJZ42" s="1208"/>
      <c r="LKA42" s="1208"/>
      <c r="LKB42" s="1208"/>
      <c r="LKC42" s="1208"/>
      <c r="LKD42" s="1208"/>
      <c r="LKE42" s="1208"/>
      <c r="LKF42" s="1208"/>
      <c r="LKG42" s="1208"/>
      <c r="LKH42" s="1208"/>
      <c r="LKI42" s="1208"/>
      <c r="LKJ42" s="1208"/>
      <c r="LKK42" s="1208"/>
      <c r="LKL42" s="1208"/>
      <c r="LKM42" s="1208"/>
      <c r="LKN42" s="1208"/>
      <c r="LKO42" s="1208"/>
      <c r="LKP42" s="1208"/>
      <c r="LKQ42" s="1208"/>
      <c r="LKR42" s="1208"/>
      <c r="LKS42" s="1208"/>
      <c r="LKT42" s="1208"/>
      <c r="LKU42" s="1208"/>
      <c r="LKV42" s="1208"/>
      <c r="LKW42" s="1208"/>
      <c r="LKX42" s="1208"/>
      <c r="LKY42" s="1208"/>
      <c r="LKZ42" s="1208"/>
      <c r="LLA42" s="1208"/>
      <c r="LLB42" s="1208"/>
      <c r="LLC42" s="1208"/>
      <c r="LLD42" s="1208"/>
      <c r="LLE42" s="1208"/>
      <c r="LLF42" s="1208"/>
      <c r="LLG42" s="1208"/>
      <c r="LLH42" s="1208"/>
      <c r="LLI42" s="1208"/>
      <c r="LLJ42" s="1208"/>
      <c r="LLK42" s="1208"/>
      <c r="LLL42" s="1208"/>
      <c r="LLM42" s="1208"/>
      <c r="LLN42" s="1208"/>
      <c r="LLO42" s="1208"/>
      <c r="LLP42" s="1208"/>
      <c r="LLQ42" s="1208"/>
      <c r="LLR42" s="1208"/>
      <c r="LLS42" s="1208"/>
      <c r="LLT42" s="1208"/>
      <c r="LLU42" s="1208"/>
      <c r="LLV42" s="1208"/>
      <c r="LLW42" s="1208"/>
      <c r="LLX42" s="1208"/>
      <c r="LLY42" s="1208"/>
      <c r="LLZ42" s="1208"/>
      <c r="LMA42" s="1208"/>
      <c r="LMB42" s="1208"/>
      <c r="LMC42" s="1208"/>
      <c r="LMD42" s="1208"/>
      <c r="LME42" s="1208"/>
      <c r="LMF42" s="1208"/>
      <c r="LMG42" s="1208"/>
      <c r="LMH42" s="1208"/>
      <c r="LMI42" s="1208"/>
      <c r="LMJ42" s="1208"/>
      <c r="LMK42" s="1208"/>
      <c r="LML42" s="1208"/>
      <c r="LMM42" s="1208"/>
      <c r="LMN42" s="1208"/>
      <c r="LMO42" s="1208"/>
      <c r="LMP42" s="1208"/>
      <c r="LMQ42" s="1208"/>
      <c r="LMR42" s="1208"/>
      <c r="LMS42" s="1208"/>
      <c r="LMT42" s="1208"/>
      <c r="LMU42" s="1208"/>
      <c r="LMV42" s="1208"/>
      <c r="LMW42" s="1208"/>
      <c r="LMX42" s="1208"/>
      <c r="LMY42" s="1208"/>
      <c r="LMZ42" s="1208"/>
      <c r="LNA42" s="1208"/>
      <c r="LNB42" s="1208"/>
      <c r="LNC42" s="1208"/>
      <c r="LND42" s="1208"/>
      <c r="LNE42" s="1208"/>
      <c r="LNF42" s="1208"/>
      <c r="LNG42" s="1208"/>
      <c r="LNH42" s="1208"/>
      <c r="LNI42" s="1208"/>
      <c r="LNJ42" s="1208"/>
      <c r="LNK42" s="1208"/>
      <c r="LNL42" s="1208"/>
      <c r="LNM42" s="1208"/>
      <c r="LNN42" s="1208"/>
      <c r="LNO42" s="1208"/>
      <c r="LNP42" s="1208"/>
      <c r="LNQ42" s="1208"/>
      <c r="LNR42" s="1208"/>
      <c r="LNS42" s="1208"/>
      <c r="LNT42" s="1208"/>
      <c r="LNU42" s="1208"/>
      <c r="LNV42" s="1208"/>
      <c r="LNW42" s="1208"/>
      <c r="LNX42" s="1208"/>
      <c r="LNY42" s="1208"/>
      <c r="LNZ42" s="1208"/>
      <c r="LOA42" s="1208"/>
      <c r="LOB42" s="1208"/>
      <c r="LOC42" s="1208"/>
      <c r="LOD42" s="1208"/>
      <c r="LOE42" s="1208"/>
      <c r="LOF42" s="1208"/>
      <c r="LOG42" s="1208"/>
      <c r="LOH42" s="1208"/>
      <c r="LOI42" s="1208"/>
      <c r="LOJ42" s="1208"/>
      <c r="LOK42" s="1208"/>
      <c r="LOL42" s="1208"/>
      <c r="LOM42" s="1208"/>
      <c r="LON42" s="1208"/>
      <c r="LOO42" s="1208"/>
      <c r="LOP42" s="1208"/>
      <c r="LOQ42" s="1208"/>
      <c r="LOR42" s="1208"/>
      <c r="LOS42" s="1208"/>
      <c r="LOT42" s="1208"/>
      <c r="LOU42" s="1208"/>
      <c r="LOV42" s="1208"/>
      <c r="LOW42" s="1208"/>
      <c r="LOX42" s="1208"/>
      <c r="LOY42" s="1208"/>
      <c r="LOZ42" s="1208"/>
      <c r="LPA42" s="1208"/>
      <c r="LPB42" s="1208"/>
      <c r="LPC42" s="1208"/>
      <c r="LPD42" s="1208"/>
      <c r="LPE42" s="1208"/>
      <c r="LPF42" s="1208"/>
      <c r="LPG42" s="1208"/>
      <c r="LPH42" s="1208"/>
      <c r="LPI42" s="1208"/>
      <c r="LPJ42" s="1208"/>
      <c r="LPK42" s="1208"/>
      <c r="LPL42" s="1208"/>
      <c r="LPM42" s="1208"/>
      <c r="LPN42" s="1208"/>
      <c r="LPO42" s="1208"/>
      <c r="LPP42" s="1208"/>
      <c r="LPQ42" s="1208"/>
      <c r="LPR42" s="1208"/>
      <c r="LPS42" s="1208"/>
      <c r="LPT42" s="1208"/>
      <c r="LPU42" s="1208"/>
      <c r="LPV42" s="1208"/>
      <c r="LPW42" s="1208"/>
      <c r="LPX42" s="1208"/>
      <c r="LPY42" s="1208"/>
      <c r="LPZ42" s="1208"/>
      <c r="LQA42" s="1208"/>
      <c r="LQB42" s="1208"/>
      <c r="LQC42" s="1208"/>
      <c r="LQD42" s="1208"/>
      <c r="LQE42" s="1208"/>
      <c r="LQF42" s="1208"/>
      <c r="LQG42" s="1208"/>
      <c r="LQH42" s="1208"/>
      <c r="LQI42" s="1208"/>
      <c r="LQJ42" s="1208"/>
      <c r="LQK42" s="1208"/>
      <c r="LQL42" s="1208"/>
      <c r="LQM42" s="1208"/>
      <c r="LQN42" s="1208"/>
      <c r="LQO42" s="1208"/>
      <c r="LQP42" s="1208"/>
      <c r="LQQ42" s="1208"/>
      <c r="LQR42" s="1208"/>
      <c r="LQS42" s="1208"/>
      <c r="LQT42" s="1208"/>
      <c r="LQU42" s="1208"/>
      <c r="LQV42" s="1208"/>
      <c r="LQW42" s="1208"/>
      <c r="LQX42" s="1208"/>
      <c r="LQY42" s="1208"/>
      <c r="LQZ42" s="1208"/>
      <c r="LRA42" s="1208"/>
      <c r="LRB42" s="1208"/>
      <c r="LRC42" s="1208"/>
      <c r="LRD42" s="1208"/>
      <c r="LRE42" s="1208"/>
      <c r="LRF42" s="1208"/>
      <c r="LRG42" s="1208"/>
      <c r="LRH42" s="1208"/>
      <c r="LRI42" s="1208"/>
      <c r="LRJ42" s="1208"/>
      <c r="LRK42" s="1208"/>
      <c r="LRL42" s="1208"/>
      <c r="LRM42" s="1208"/>
      <c r="LRN42" s="1208"/>
      <c r="LRO42" s="1208"/>
      <c r="LRP42" s="1208"/>
      <c r="LRQ42" s="1208"/>
      <c r="LRR42" s="1208"/>
      <c r="LRS42" s="1208"/>
      <c r="LRT42" s="1208"/>
      <c r="LRU42" s="1208"/>
      <c r="LRV42" s="1208"/>
      <c r="LRW42" s="1208"/>
      <c r="LRX42" s="1208"/>
      <c r="LRY42" s="1208"/>
      <c r="LRZ42" s="1208"/>
      <c r="LSA42" s="1208"/>
      <c r="LSB42" s="1208"/>
      <c r="LSC42" s="1208"/>
      <c r="LSD42" s="1208"/>
      <c r="LSE42" s="1208"/>
      <c r="LSF42" s="1208"/>
      <c r="LSG42" s="1208"/>
      <c r="LSH42" s="1208"/>
      <c r="LSI42" s="1208"/>
      <c r="LSJ42" s="1208"/>
      <c r="LSK42" s="1208"/>
      <c r="LSL42" s="1208"/>
      <c r="LSM42" s="1208"/>
      <c r="LSN42" s="1208"/>
      <c r="LSO42" s="1208"/>
      <c r="LSP42" s="1208"/>
      <c r="LSQ42" s="1208"/>
      <c r="LSR42" s="1208"/>
      <c r="LSS42" s="1208"/>
      <c r="LST42" s="1208"/>
      <c r="LSU42" s="1208"/>
      <c r="LSV42" s="1208"/>
      <c r="LSW42" s="1208"/>
      <c r="LSX42" s="1208"/>
      <c r="LSY42" s="1208"/>
      <c r="LSZ42" s="1208"/>
      <c r="LTA42" s="1208"/>
      <c r="LTB42" s="1208"/>
      <c r="LTC42" s="1208"/>
      <c r="LTD42" s="1208"/>
      <c r="LTE42" s="1208"/>
      <c r="LTF42" s="1208"/>
      <c r="LTG42" s="1208"/>
      <c r="LTH42" s="1208"/>
      <c r="LTI42" s="1208"/>
      <c r="LTJ42" s="1208"/>
      <c r="LTK42" s="1208"/>
      <c r="LTL42" s="1208"/>
      <c r="LTM42" s="1208"/>
      <c r="LTN42" s="1208"/>
      <c r="LTO42" s="1208"/>
      <c r="LTP42" s="1208"/>
      <c r="LTQ42" s="1208"/>
      <c r="LTR42" s="1208"/>
      <c r="LTS42" s="1208"/>
      <c r="LTT42" s="1208"/>
      <c r="LTU42" s="1208"/>
      <c r="LTV42" s="1208"/>
      <c r="LTW42" s="1208"/>
      <c r="LTX42" s="1208"/>
      <c r="LTY42" s="1208"/>
      <c r="LTZ42" s="1208"/>
      <c r="LUA42" s="1208"/>
      <c r="LUB42" s="1208"/>
      <c r="LUC42" s="1208"/>
      <c r="LUD42" s="1208"/>
      <c r="LUE42" s="1208"/>
      <c r="LUF42" s="1208"/>
      <c r="LUG42" s="1208"/>
      <c r="LUH42" s="1208"/>
      <c r="LUI42" s="1208"/>
      <c r="LUJ42" s="1208"/>
      <c r="LUK42" s="1208"/>
      <c r="LUL42" s="1208"/>
      <c r="LUM42" s="1208"/>
      <c r="LUN42" s="1208"/>
      <c r="LUO42" s="1208"/>
      <c r="LUP42" s="1208"/>
      <c r="LUQ42" s="1208"/>
      <c r="LUR42" s="1208"/>
      <c r="LUS42" s="1208"/>
      <c r="LUT42" s="1208"/>
      <c r="LUU42" s="1208"/>
      <c r="LUV42" s="1208"/>
      <c r="LUW42" s="1208"/>
      <c r="LUX42" s="1208"/>
      <c r="LUY42" s="1208"/>
      <c r="LUZ42" s="1208"/>
      <c r="LVA42" s="1208"/>
      <c r="LVB42" s="1208"/>
      <c r="LVC42" s="1208"/>
      <c r="LVD42" s="1208"/>
      <c r="LVE42" s="1208"/>
      <c r="LVF42" s="1208"/>
      <c r="LVG42" s="1208"/>
      <c r="LVH42" s="1208"/>
      <c r="LVI42" s="1208"/>
      <c r="LVJ42" s="1208"/>
      <c r="LVK42" s="1208"/>
      <c r="LVL42" s="1208"/>
      <c r="LVM42" s="1208"/>
      <c r="LVN42" s="1208"/>
      <c r="LVO42" s="1208"/>
      <c r="LVP42" s="1208"/>
      <c r="LVQ42" s="1208"/>
      <c r="LVR42" s="1208"/>
      <c r="LVS42" s="1208"/>
      <c r="LVT42" s="1208"/>
      <c r="LVU42" s="1208"/>
      <c r="LVV42" s="1208"/>
      <c r="LVW42" s="1208"/>
      <c r="LVX42" s="1208"/>
      <c r="LVY42" s="1208"/>
      <c r="LVZ42" s="1208"/>
      <c r="LWA42" s="1208"/>
      <c r="LWB42" s="1208"/>
      <c r="LWC42" s="1208"/>
      <c r="LWD42" s="1208"/>
      <c r="LWE42" s="1208"/>
      <c r="LWF42" s="1208"/>
      <c r="LWG42" s="1208"/>
      <c r="LWH42" s="1208"/>
      <c r="LWI42" s="1208"/>
      <c r="LWJ42" s="1208"/>
      <c r="LWK42" s="1208"/>
      <c r="LWL42" s="1208"/>
      <c r="LWM42" s="1208"/>
      <c r="LWN42" s="1208"/>
      <c r="LWO42" s="1208"/>
      <c r="LWP42" s="1208"/>
      <c r="LWQ42" s="1208"/>
      <c r="LWR42" s="1208"/>
      <c r="LWS42" s="1208"/>
      <c r="LWT42" s="1208"/>
      <c r="LWU42" s="1208"/>
      <c r="LWV42" s="1208"/>
      <c r="LWW42" s="1208"/>
      <c r="LWX42" s="1208"/>
      <c r="LWY42" s="1208"/>
      <c r="LWZ42" s="1208"/>
      <c r="LXA42" s="1208"/>
      <c r="LXB42" s="1208"/>
      <c r="LXC42" s="1208"/>
      <c r="LXD42" s="1208"/>
      <c r="LXE42" s="1208"/>
      <c r="LXF42" s="1208"/>
      <c r="LXG42" s="1208"/>
      <c r="LXH42" s="1208"/>
      <c r="LXI42" s="1208"/>
      <c r="LXJ42" s="1208"/>
      <c r="LXK42" s="1208"/>
      <c r="LXL42" s="1208"/>
      <c r="LXM42" s="1208"/>
      <c r="LXN42" s="1208"/>
      <c r="LXO42" s="1208"/>
      <c r="LXP42" s="1208"/>
      <c r="LXQ42" s="1208"/>
      <c r="LXR42" s="1208"/>
      <c r="LXS42" s="1208"/>
      <c r="LXT42" s="1208"/>
      <c r="LXU42" s="1208"/>
      <c r="LXV42" s="1208"/>
      <c r="LXW42" s="1208"/>
      <c r="LXX42" s="1208"/>
      <c r="LXY42" s="1208"/>
      <c r="LXZ42" s="1208"/>
      <c r="LYA42" s="1208"/>
      <c r="LYB42" s="1208"/>
      <c r="LYC42" s="1208"/>
      <c r="LYD42" s="1208"/>
      <c r="LYE42" s="1208"/>
      <c r="LYF42" s="1208"/>
      <c r="LYG42" s="1208"/>
      <c r="LYH42" s="1208"/>
      <c r="LYI42" s="1208"/>
      <c r="LYJ42" s="1208"/>
      <c r="LYK42" s="1208"/>
      <c r="LYL42" s="1208"/>
      <c r="LYM42" s="1208"/>
      <c r="LYN42" s="1208"/>
      <c r="LYO42" s="1208"/>
      <c r="LYP42" s="1208"/>
      <c r="LYQ42" s="1208"/>
      <c r="LYR42" s="1208"/>
      <c r="LYS42" s="1208"/>
      <c r="LYT42" s="1208"/>
      <c r="LYU42" s="1208"/>
      <c r="LYV42" s="1208"/>
      <c r="LYW42" s="1208"/>
      <c r="LYX42" s="1208"/>
      <c r="LYY42" s="1208"/>
      <c r="LYZ42" s="1208"/>
      <c r="LZA42" s="1208"/>
      <c r="LZB42" s="1208"/>
      <c r="LZC42" s="1208"/>
      <c r="LZD42" s="1208"/>
      <c r="LZE42" s="1208"/>
      <c r="LZF42" s="1208"/>
      <c r="LZG42" s="1208"/>
      <c r="LZH42" s="1208"/>
      <c r="LZI42" s="1208"/>
      <c r="LZJ42" s="1208"/>
      <c r="LZK42" s="1208"/>
      <c r="LZL42" s="1208"/>
      <c r="LZM42" s="1208"/>
      <c r="LZN42" s="1208"/>
      <c r="LZO42" s="1208"/>
      <c r="LZP42" s="1208"/>
      <c r="LZQ42" s="1208"/>
      <c r="LZR42" s="1208"/>
      <c r="LZS42" s="1208"/>
      <c r="LZT42" s="1208"/>
      <c r="LZU42" s="1208"/>
      <c r="LZV42" s="1208"/>
      <c r="LZW42" s="1208"/>
      <c r="LZX42" s="1208"/>
      <c r="LZY42" s="1208"/>
      <c r="LZZ42" s="1208"/>
      <c r="MAA42" s="1208"/>
      <c r="MAB42" s="1208"/>
      <c r="MAC42" s="1208"/>
      <c r="MAD42" s="1208"/>
      <c r="MAE42" s="1208"/>
      <c r="MAF42" s="1208"/>
      <c r="MAG42" s="1208"/>
      <c r="MAH42" s="1208"/>
      <c r="MAI42" s="1208"/>
      <c r="MAJ42" s="1208"/>
      <c r="MAK42" s="1208"/>
      <c r="MAL42" s="1208"/>
      <c r="MAM42" s="1208"/>
      <c r="MAN42" s="1208"/>
      <c r="MAO42" s="1208"/>
      <c r="MAP42" s="1208"/>
      <c r="MAQ42" s="1208"/>
      <c r="MAR42" s="1208"/>
      <c r="MAS42" s="1208"/>
      <c r="MAT42" s="1208"/>
      <c r="MAU42" s="1208"/>
      <c r="MAV42" s="1208"/>
      <c r="MAW42" s="1208"/>
      <c r="MAX42" s="1208"/>
      <c r="MAY42" s="1208"/>
      <c r="MAZ42" s="1208"/>
      <c r="MBA42" s="1208"/>
      <c r="MBB42" s="1208"/>
      <c r="MBC42" s="1208"/>
      <c r="MBD42" s="1208"/>
      <c r="MBE42" s="1208"/>
      <c r="MBF42" s="1208"/>
      <c r="MBG42" s="1208"/>
      <c r="MBH42" s="1208"/>
      <c r="MBI42" s="1208"/>
      <c r="MBJ42" s="1208"/>
      <c r="MBK42" s="1208"/>
      <c r="MBL42" s="1208"/>
      <c r="MBM42" s="1208"/>
      <c r="MBN42" s="1208"/>
      <c r="MBO42" s="1208"/>
      <c r="MBP42" s="1208"/>
      <c r="MBQ42" s="1208"/>
      <c r="MBR42" s="1208"/>
      <c r="MBS42" s="1208"/>
      <c r="MBT42" s="1208"/>
      <c r="MBU42" s="1208"/>
      <c r="MBV42" s="1208"/>
      <c r="MBW42" s="1208"/>
      <c r="MBX42" s="1208"/>
      <c r="MBY42" s="1208"/>
      <c r="MBZ42" s="1208"/>
      <c r="MCA42" s="1208"/>
      <c r="MCB42" s="1208"/>
      <c r="MCC42" s="1208"/>
      <c r="MCD42" s="1208"/>
      <c r="MCE42" s="1208"/>
      <c r="MCF42" s="1208"/>
      <c r="MCG42" s="1208"/>
      <c r="MCH42" s="1208"/>
      <c r="MCI42" s="1208"/>
      <c r="MCJ42" s="1208"/>
      <c r="MCK42" s="1208"/>
      <c r="MCL42" s="1208"/>
      <c r="MCM42" s="1208"/>
      <c r="MCN42" s="1208"/>
      <c r="MCO42" s="1208"/>
      <c r="MCP42" s="1208"/>
      <c r="MCQ42" s="1208"/>
      <c r="MCR42" s="1208"/>
      <c r="MCS42" s="1208"/>
      <c r="MCT42" s="1208"/>
      <c r="MCU42" s="1208"/>
      <c r="MCV42" s="1208"/>
      <c r="MCW42" s="1208"/>
      <c r="MCX42" s="1208"/>
      <c r="MCY42" s="1208"/>
      <c r="MCZ42" s="1208"/>
      <c r="MDA42" s="1208"/>
      <c r="MDB42" s="1208"/>
      <c r="MDC42" s="1208"/>
      <c r="MDD42" s="1208"/>
      <c r="MDE42" s="1208"/>
      <c r="MDF42" s="1208"/>
      <c r="MDG42" s="1208"/>
      <c r="MDH42" s="1208"/>
      <c r="MDI42" s="1208"/>
      <c r="MDJ42" s="1208"/>
      <c r="MDK42" s="1208"/>
      <c r="MDL42" s="1208"/>
      <c r="MDM42" s="1208"/>
      <c r="MDN42" s="1208"/>
      <c r="MDO42" s="1208"/>
      <c r="MDP42" s="1208"/>
      <c r="MDQ42" s="1208"/>
      <c r="MDR42" s="1208"/>
      <c r="MDS42" s="1208"/>
      <c r="MDT42" s="1208"/>
      <c r="MDU42" s="1208"/>
      <c r="MDV42" s="1208"/>
      <c r="MDW42" s="1208"/>
      <c r="MDX42" s="1208"/>
      <c r="MDY42" s="1208"/>
      <c r="MDZ42" s="1208"/>
      <c r="MEA42" s="1208"/>
      <c r="MEB42" s="1208"/>
      <c r="MEC42" s="1208"/>
      <c r="MED42" s="1208"/>
      <c r="MEE42" s="1208"/>
      <c r="MEF42" s="1208"/>
      <c r="MEG42" s="1208"/>
      <c r="MEH42" s="1208"/>
      <c r="MEI42" s="1208"/>
      <c r="MEJ42" s="1208"/>
      <c r="MEK42" s="1208"/>
      <c r="MEL42" s="1208"/>
      <c r="MEM42" s="1208"/>
      <c r="MEN42" s="1208"/>
      <c r="MEO42" s="1208"/>
      <c r="MEP42" s="1208"/>
      <c r="MEQ42" s="1208"/>
      <c r="MER42" s="1208"/>
      <c r="MES42" s="1208"/>
      <c r="MET42" s="1208"/>
      <c r="MEU42" s="1208"/>
      <c r="MEV42" s="1208"/>
      <c r="MEW42" s="1208"/>
      <c r="MEX42" s="1208"/>
      <c r="MEY42" s="1208"/>
      <c r="MEZ42" s="1208"/>
      <c r="MFA42" s="1208"/>
      <c r="MFB42" s="1208"/>
      <c r="MFC42" s="1208"/>
      <c r="MFD42" s="1208"/>
      <c r="MFE42" s="1208"/>
      <c r="MFF42" s="1208"/>
      <c r="MFG42" s="1208"/>
      <c r="MFH42" s="1208"/>
      <c r="MFI42" s="1208"/>
      <c r="MFJ42" s="1208"/>
      <c r="MFK42" s="1208"/>
      <c r="MFL42" s="1208"/>
      <c r="MFM42" s="1208"/>
      <c r="MFN42" s="1208"/>
      <c r="MFO42" s="1208"/>
      <c r="MFP42" s="1208"/>
      <c r="MFQ42" s="1208"/>
      <c r="MFR42" s="1208"/>
      <c r="MFS42" s="1208"/>
      <c r="MFT42" s="1208"/>
      <c r="MFU42" s="1208"/>
      <c r="MFV42" s="1208"/>
      <c r="MFW42" s="1208"/>
      <c r="MFX42" s="1208"/>
      <c r="MFY42" s="1208"/>
      <c r="MFZ42" s="1208"/>
      <c r="MGA42" s="1208"/>
      <c r="MGB42" s="1208"/>
      <c r="MGC42" s="1208"/>
      <c r="MGD42" s="1208"/>
      <c r="MGE42" s="1208"/>
      <c r="MGF42" s="1208"/>
      <c r="MGG42" s="1208"/>
      <c r="MGH42" s="1208"/>
      <c r="MGI42" s="1208"/>
      <c r="MGJ42" s="1208"/>
      <c r="MGK42" s="1208"/>
      <c r="MGL42" s="1208"/>
      <c r="MGM42" s="1208"/>
      <c r="MGN42" s="1208"/>
      <c r="MGO42" s="1208"/>
      <c r="MGP42" s="1208"/>
      <c r="MGQ42" s="1208"/>
      <c r="MGR42" s="1208"/>
      <c r="MGS42" s="1208"/>
      <c r="MGT42" s="1208"/>
      <c r="MGU42" s="1208"/>
      <c r="MGV42" s="1208"/>
      <c r="MGW42" s="1208"/>
      <c r="MGX42" s="1208"/>
      <c r="MGY42" s="1208"/>
      <c r="MGZ42" s="1208"/>
      <c r="MHA42" s="1208"/>
      <c r="MHB42" s="1208"/>
      <c r="MHC42" s="1208"/>
      <c r="MHD42" s="1208"/>
      <c r="MHE42" s="1208"/>
      <c r="MHF42" s="1208"/>
      <c r="MHG42" s="1208"/>
      <c r="MHH42" s="1208"/>
      <c r="MHI42" s="1208"/>
      <c r="MHJ42" s="1208"/>
      <c r="MHK42" s="1208"/>
      <c r="MHL42" s="1208"/>
      <c r="MHM42" s="1208"/>
      <c r="MHN42" s="1208"/>
      <c r="MHO42" s="1208"/>
      <c r="MHP42" s="1208"/>
      <c r="MHQ42" s="1208"/>
      <c r="MHR42" s="1208"/>
      <c r="MHS42" s="1208"/>
      <c r="MHT42" s="1208"/>
      <c r="MHU42" s="1208"/>
      <c r="MHV42" s="1208"/>
      <c r="MHW42" s="1208"/>
      <c r="MHX42" s="1208"/>
      <c r="MHY42" s="1208"/>
      <c r="MHZ42" s="1208"/>
      <c r="MIA42" s="1208"/>
      <c r="MIB42" s="1208"/>
      <c r="MIC42" s="1208"/>
      <c r="MID42" s="1208"/>
      <c r="MIE42" s="1208"/>
      <c r="MIF42" s="1208"/>
      <c r="MIG42" s="1208"/>
      <c r="MIH42" s="1208"/>
      <c r="MII42" s="1208"/>
      <c r="MIJ42" s="1208"/>
      <c r="MIK42" s="1208"/>
      <c r="MIL42" s="1208"/>
      <c r="MIM42" s="1208"/>
      <c r="MIN42" s="1208"/>
      <c r="MIO42" s="1208"/>
      <c r="MIP42" s="1208"/>
      <c r="MIQ42" s="1208"/>
      <c r="MIR42" s="1208"/>
      <c r="MIS42" s="1208"/>
      <c r="MIT42" s="1208"/>
      <c r="MIU42" s="1208"/>
      <c r="MIV42" s="1208"/>
      <c r="MIW42" s="1208"/>
      <c r="MIX42" s="1208"/>
      <c r="MIY42" s="1208"/>
      <c r="MIZ42" s="1208"/>
      <c r="MJA42" s="1208"/>
      <c r="MJB42" s="1208"/>
      <c r="MJC42" s="1208"/>
      <c r="MJD42" s="1208"/>
      <c r="MJE42" s="1208"/>
      <c r="MJF42" s="1208"/>
      <c r="MJG42" s="1208"/>
      <c r="MJH42" s="1208"/>
      <c r="MJI42" s="1208"/>
      <c r="MJJ42" s="1208"/>
      <c r="MJK42" s="1208"/>
      <c r="MJL42" s="1208"/>
      <c r="MJM42" s="1208"/>
      <c r="MJN42" s="1208"/>
      <c r="MJO42" s="1208"/>
      <c r="MJP42" s="1208"/>
      <c r="MJQ42" s="1208"/>
      <c r="MJR42" s="1208"/>
      <c r="MJS42" s="1208"/>
      <c r="MJT42" s="1208"/>
      <c r="MJU42" s="1208"/>
      <c r="MJV42" s="1208"/>
      <c r="MJW42" s="1208"/>
      <c r="MJX42" s="1208"/>
      <c r="MJY42" s="1208"/>
      <c r="MJZ42" s="1208"/>
      <c r="MKA42" s="1208"/>
      <c r="MKB42" s="1208"/>
      <c r="MKC42" s="1208"/>
      <c r="MKD42" s="1208"/>
      <c r="MKE42" s="1208"/>
      <c r="MKF42" s="1208"/>
      <c r="MKG42" s="1208"/>
      <c r="MKH42" s="1208"/>
      <c r="MKI42" s="1208"/>
      <c r="MKJ42" s="1208"/>
      <c r="MKK42" s="1208"/>
      <c r="MKL42" s="1208"/>
      <c r="MKM42" s="1208"/>
      <c r="MKN42" s="1208"/>
      <c r="MKO42" s="1208"/>
      <c r="MKP42" s="1208"/>
      <c r="MKQ42" s="1208"/>
      <c r="MKR42" s="1208"/>
      <c r="MKS42" s="1208"/>
      <c r="MKT42" s="1208"/>
      <c r="MKU42" s="1208"/>
      <c r="MKV42" s="1208"/>
      <c r="MKW42" s="1208"/>
      <c r="MKX42" s="1208"/>
      <c r="MKY42" s="1208"/>
      <c r="MKZ42" s="1208"/>
      <c r="MLA42" s="1208"/>
      <c r="MLB42" s="1208"/>
      <c r="MLC42" s="1208"/>
      <c r="MLD42" s="1208"/>
      <c r="MLE42" s="1208"/>
      <c r="MLF42" s="1208"/>
      <c r="MLG42" s="1208"/>
      <c r="MLH42" s="1208"/>
      <c r="MLI42" s="1208"/>
      <c r="MLJ42" s="1208"/>
      <c r="MLK42" s="1208"/>
      <c r="MLL42" s="1208"/>
      <c r="MLM42" s="1208"/>
      <c r="MLN42" s="1208"/>
      <c r="MLO42" s="1208"/>
      <c r="MLP42" s="1208"/>
      <c r="MLQ42" s="1208"/>
      <c r="MLR42" s="1208"/>
      <c r="MLS42" s="1208"/>
      <c r="MLT42" s="1208"/>
      <c r="MLU42" s="1208"/>
      <c r="MLV42" s="1208"/>
      <c r="MLW42" s="1208"/>
      <c r="MLX42" s="1208"/>
      <c r="MLY42" s="1208"/>
      <c r="MLZ42" s="1208"/>
      <c r="MMA42" s="1208"/>
      <c r="MMB42" s="1208"/>
      <c r="MMC42" s="1208"/>
      <c r="MMD42" s="1208"/>
      <c r="MME42" s="1208"/>
      <c r="MMF42" s="1208"/>
      <c r="MMG42" s="1208"/>
      <c r="MMH42" s="1208"/>
      <c r="MMI42" s="1208"/>
      <c r="MMJ42" s="1208"/>
      <c r="MMK42" s="1208"/>
      <c r="MML42" s="1208"/>
      <c r="MMM42" s="1208"/>
      <c r="MMN42" s="1208"/>
      <c r="MMO42" s="1208"/>
      <c r="MMP42" s="1208"/>
      <c r="MMQ42" s="1208"/>
      <c r="MMR42" s="1208"/>
      <c r="MMS42" s="1208"/>
      <c r="MMT42" s="1208"/>
      <c r="MMU42" s="1208"/>
      <c r="MMV42" s="1208"/>
      <c r="MMW42" s="1208"/>
      <c r="MMX42" s="1208"/>
      <c r="MMY42" s="1208"/>
      <c r="MMZ42" s="1208"/>
      <c r="MNA42" s="1208"/>
      <c r="MNB42" s="1208"/>
      <c r="MNC42" s="1208"/>
      <c r="MND42" s="1208"/>
      <c r="MNE42" s="1208"/>
      <c r="MNF42" s="1208"/>
      <c r="MNG42" s="1208"/>
      <c r="MNH42" s="1208"/>
      <c r="MNI42" s="1208"/>
      <c r="MNJ42" s="1208"/>
      <c r="MNK42" s="1208"/>
      <c r="MNL42" s="1208"/>
      <c r="MNM42" s="1208"/>
      <c r="MNN42" s="1208"/>
      <c r="MNO42" s="1208"/>
      <c r="MNP42" s="1208"/>
      <c r="MNQ42" s="1208"/>
      <c r="MNR42" s="1208"/>
      <c r="MNS42" s="1208"/>
      <c r="MNT42" s="1208"/>
      <c r="MNU42" s="1208"/>
      <c r="MNV42" s="1208"/>
      <c r="MNW42" s="1208"/>
      <c r="MNX42" s="1208"/>
      <c r="MNY42" s="1208"/>
      <c r="MNZ42" s="1208"/>
      <c r="MOA42" s="1208"/>
      <c r="MOB42" s="1208"/>
      <c r="MOC42" s="1208"/>
      <c r="MOD42" s="1208"/>
      <c r="MOE42" s="1208"/>
      <c r="MOF42" s="1208"/>
      <c r="MOG42" s="1208"/>
      <c r="MOH42" s="1208"/>
      <c r="MOI42" s="1208"/>
      <c r="MOJ42" s="1208"/>
      <c r="MOK42" s="1208"/>
      <c r="MOL42" s="1208"/>
      <c r="MOM42" s="1208"/>
      <c r="MON42" s="1208"/>
      <c r="MOO42" s="1208"/>
      <c r="MOP42" s="1208"/>
      <c r="MOQ42" s="1208"/>
      <c r="MOR42" s="1208"/>
      <c r="MOS42" s="1208"/>
      <c r="MOT42" s="1208"/>
      <c r="MOU42" s="1208"/>
      <c r="MOV42" s="1208"/>
      <c r="MOW42" s="1208"/>
      <c r="MOX42" s="1208"/>
      <c r="MOY42" s="1208"/>
      <c r="MOZ42" s="1208"/>
      <c r="MPA42" s="1208"/>
      <c r="MPB42" s="1208"/>
      <c r="MPC42" s="1208"/>
      <c r="MPD42" s="1208"/>
      <c r="MPE42" s="1208"/>
      <c r="MPF42" s="1208"/>
      <c r="MPG42" s="1208"/>
      <c r="MPH42" s="1208"/>
      <c r="MPI42" s="1208"/>
      <c r="MPJ42" s="1208"/>
      <c r="MPK42" s="1208"/>
      <c r="MPL42" s="1208"/>
      <c r="MPM42" s="1208"/>
      <c r="MPN42" s="1208"/>
      <c r="MPO42" s="1208"/>
      <c r="MPP42" s="1208"/>
      <c r="MPQ42" s="1208"/>
      <c r="MPR42" s="1208"/>
      <c r="MPS42" s="1208"/>
      <c r="MPT42" s="1208"/>
      <c r="MPU42" s="1208"/>
      <c r="MPV42" s="1208"/>
      <c r="MPW42" s="1208"/>
      <c r="MPX42" s="1208"/>
      <c r="MPY42" s="1208"/>
      <c r="MPZ42" s="1208"/>
      <c r="MQA42" s="1208"/>
      <c r="MQB42" s="1208"/>
      <c r="MQC42" s="1208"/>
      <c r="MQD42" s="1208"/>
      <c r="MQE42" s="1208"/>
      <c r="MQF42" s="1208"/>
      <c r="MQG42" s="1208"/>
      <c r="MQH42" s="1208"/>
      <c r="MQI42" s="1208"/>
      <c r="MQJ42" s="1208"/>
      <c r="MQK42" s="1208"/>
      <c r="MQL42" s="1208"/>
      <c r="MQM42" s="1208"/>
      <c r="MQN42" s="1208"/>
      <c r="MQO42" s="1208"/>
      <c r="MQP42" s="1208"/>
      <c r="MQQ42" s="1208"/>
      <c r="MQR42" s="1208"/>
      <c r="MQS42" s="1208"/>
      <c r="MQT42" s="1208"/>
      <c r="MQU42" s="1208"/>
      <c r="MQV42" s="1208"/>
      <c r="MQW42" s="1208"/>
      <c r="MQX42" s="1208"/>
      <c r="MQY42" s="1208"/>
      <c r="MQZ42" s="1208"/>
      <c r="MRA42" s="1208"/>
      <c r="MRB42" s="1208"/>
      <c r="MRC42" s="1208"/>
      <c r="MRD42" s="1208"/>
      <c r="MRE42" s="1208"/>
      <c r="MRF42" s="1208"/>
      <c r="MRG42" s="1208"/>
      <c r="MRH42" s="1208"/>
      <c r="MRI42" s="1208"/>
      <c r="MRJ42" s="1208"/>
      <c r="MRK42" s="1208"/>
      <c r="MRL42" s="1208"/>
      <c r="MRM42" s="1208"/>
      <c r="MRN42" s="1208"/>
      <c r="MRO42" s="1208"/>
      <c r="MRP42" s="1208"/>
      <c r="MRQ42" s="1208"/>
      <c r="MRR42" s="1208"/>
      <c r="MRS42" s="1208"/>
      <c r="MRT42" s="1208"/>
      <c r="MRU42" s="1208"/>
      <c r="MRV42" s="1208"/>
      <c r="MRW42" s="1208"/>
      <c r="MRX42" s="1208"/>
      <c r="MRY42" s="1208"/>
      <c r="MRZ42" s="1208"/>
      <c r="MSA42" s="1208"/>
      <c r="MSB42" s="1208"/>
      <c r="MSC42" s="1208"/>
      <c r="MSD42" s="1208"/>
      <c r="MSE42" s="1208"/>
      <c r="MSF42" s="1208"/>
      <c r="MSG42" s="1208"/>
      <c r="MSH42" s="1208"/>
      <c r="MSI42" s="1208"/>
      <c r="MSJ42" s="1208"/>
      <c r="MSK42" s="1208"/>
      <c r="MSL42" s="1208"/>
      <c r="MSM42" s="1208"/>
      <c r="MSN42" s="1208"/>
      <c r="MSO42" s="1208"/>
      <c r="MSP42" s="1208"/>
      <c r="MSQ42" s="1208"/>
      <c r="MSR42" s="1208"/>
      <c r="MSS42" s="1208"/>
      <c r="MST42" s="1208"/>
      <c r="MSU42" s="1208"/>
      <c r="MSV42" s="1208"/>
      <c r="MSW42" s="1208"/>
      <c r="MSX42" s="1208"/>
      <c r="MSY42" s="1208"/>
      <c r="MSZ42" s="1208"/>
      <c r="MTA42" s="1208"/>
      <c r="MTB42" s="1208"/>
      <c r="MTC42" s="1208"/>
      <c r="MTD42" s="1208"/>
      <c r="MTE42" s="1208"/>
      <c r="MTF42" s="1208"/>
      <c r="MTG42" s="1208"/>
      <c r="MTH42" s="1208"/>
      <c r="MTI42" s="1208"/>
      <c r="MTJ42" s="1208"/>
      <c r="MTK42" s="1208"/>
      <c r="MTL42" s="1208"/>
      <c r="MTM42" s="1208"/>
      <c r="MTN42" s="1208"/>
      <c r="MTO42" s="1208"/>
      <c r="MTP42" s="1208"/>
      <c r="MTQ42" s="1208"/>
      <c r="MTR42" s="1208"/>
      <c r="MTS42" s="1208"/>
      <c r="MTT42" s="1208"/>
      <c r="MTU42" s="1208"/>
      <c r="MTV42" s="1208"/>
      <c r="MTW42" s="1208"/>
      <c r="MTX42" s="1208"/>
      <c r="MTY42" s="1208"/>
      <c r="MTZ42" s="1208"/>
      <c r="MUA42" s="1208"/>
      <c r="MUB42" s="1208"/>
      <c r="MUC42" s="1208"/>
      <c r="MUD42" s="1208"/>
      <c r="MUE42" s="1208"/>
      <c r="MUF42" s="1208"/>
      <c r="MUG42" s="1208"/>
      <c r="MUH42" s="1208"/>
      <c r="MUI42" s="1208"/>
      <c r="MUJ42" s="1208"/>
      <c r="MUK42" s="1208"/>
      <c r="MUL42" s="1208"/>
      <c r="MUM42" s="1208"/>
      <c r="MUN42" s="1208"/>
      <c r="MUO42" s="1208"/>
      <c r="MUP42" s="1208"/>
      <c r="MUQ42" s="1208"/>
      <c r="MUR42" s="1208"/>
      <c r="MUS42" s="1208"/>
      <c r="MUT42" s="1208"/>
      <c r="MUU42" s="1208"/>
      <c r="MUV42" s="1208"/>
      <c r="MUW42" s="1208"/>
      <c r="MUX42" s="1208"/>
      <c r="MUY42" s="1208"/>
      <c r="MUZ42" s="1208"/>
      <c r="MVA42" s="1208"/>
      <c r="MVB42" s="1208"/>
      <c r="MVC42" s="1208"/>
      <c r="MVD42" s="1208"/>
      <c r="MVE42" s="1208"/>
      <c r="MVF42" s="1208"/>
      <c r="MVG42" s="1208"/>
      <c r="MVH42" s="1208"/>
      <c r="MVI42" s="1208"/>
      <c r="MVJ42" s="1208"/>
      <c r="MVK42" s="1208"/>
      <c r="MVL42" s="1208"/>
      <c r="MVM42" s="1208"/>
      <c r="MVN42" s="1208"/>
      <c r="MVO42" s="1208"/>
      <c r="MVP42" s="1208"/>
      <c r="MVQ42" s="1208"/>
      <c r="MVR42" s="1208"/>
      <c r="MVS42" s="1208"/>
      <c r="MVT42" s="1208"/>
      <c r="MVU42" s="1208"/>
      <c r="MVV42" s="1208"/>
      <c r="MVW42" s="1208"/>
      <c r="MVX42" s="1208"/>
      <c r="MVY42" s="1208"/>
      <c r="MVZ42" s="1208"/>
      <c r="MWA42" s="1208"/>
      <c r="MWB42" s="1208"/>
      <c r="MWC42" s="1208"/>
      <c r="MWD42" s="1208"/>
      <c r="MWE42" s="1208"/>
      <c r="MWF42" s="1208"/>
      <c r="MWG42" s="1208"/>
      <c r="MWH42" s="1208"/>
      <c r="MWI42" s="1208"/>
      <c r="MWJ42" s="1208"/>
      <c r="MWK42" s="1208"/>
      <c r="MWL42" s="1208"/>
      <c r="MWM42" s="1208"/>
      <c r="MWN42" s="1208"/>
      <c r="MWO42" s="1208"/>
      <c r="MWP42" s="1208"/>
      <c r="MWQ42" s="1208"/>
      <c r="MWR42" s="1208"/>
      <c r="MWS42" s="1208"/>
      <c r="MWT42" s="1208"/>
      <c r="MWU42" s="1208"/>
      <c r="MWV42" s="1208"/>
      <c r="MWW42" s="1208"/>
      <c r="MWX42" s="1208"/>
      <c r="MWY42" s="1208"/>
      <c r="MWZ42" s="1208"/>
      <c r="MXA42" s="1208"/>
      <c r="MXB42" s="1208"/>
      <c r="MXC42" s="1208"/>
      <c r="MXD42" s="1208"/>
      <c r="MXE42" s="1208"/>
      <c r="MXF42" s="1208"/>
      <c r="MXG42" s="1208"/>
      <c r="MXH42" s="1208"/>
      <c r="MXI42" s="1208"/>
      <c r="MXJ42" s="1208"/>
      <c r="MXK42" s="1208"/>
      <c r="MXL42" s="1208"/>
      <c r="MXM42" s="1208"/>
      <c r="MXN42" s="1208"/>
      <c r="MXO42" s="1208"/>
      <c r="MXP42" s="1208"/>
      <c r="MXQ42" s="1208"/>
      <c r="MXR42" s="1208"/>
      <c r="MXS42" s="1208"/>
      <c r="MXT42" s="1208"/>
      <c r="MXU42" s="1208"/>
      <c r="MXV42" s="1208"/>
      <c r="MXW42" s="1208"/>
      <c r="MXX42" s="1208"/>
      <c r="MXY42" s="1208"/>
      <c r="MXZ42" s="1208"/>
      <c r="MYA42" s="1208"/>
      <c r="MYB42" s="1208"/>
      <c r="MYC42" s="1208"/>
      <c r="MYD42" s="1208"/>
      <c r="MYE42" s="1208"/>
      <c r="MYF42" s="1208"/>
      <c r="MYG42" s="1208"/>
      <c r="MYH42" s="1208"/>
      <c r="MYI42" s="1208"/>
      <c r="MYJ42" s="1208"/>
      <c r="MYK42" s="1208"/>
      <c r="MYL42" s="1208"/>
      <c r="MYM42" s="1208"/>
      <c r="MYN42" s="1208"/>
      <c r="MYO42" s="1208"/>
      <c r="MYP42" s="1208"/>
      <c r="MYQ42" s="1208"/>
      <c r="MYR42" s="1208"/>
      <c r="MYS42" s="1208"/>
      <c r="MYT42" s="1208"/>
      <c r="MYU42" s="1208"/>
      <c r="MYV42" s="1208"/>
      <c r="MYW42" s="1208"/>
      <c r="MYX42" s="1208"/>
      <c r="MYY42" s="1208"/>
      <c r="MYZ42" s="1208"/>
      <c r="MZA42" s="1208"/>
      <c r="MZB42" s="1208"/>
      <c r="MZC42" s="1208"/>
      <c r="MZD42" s="1208"/>
      <c r="MZE42" s="1208"/>
      <c r="MZF42" s="1208"/>
      <c r="MZG42" s="1208"/>
      <c r="MZH42" s="1208"/>
      <c r="MZI42" s="1208"/>
      <c r="MZJ42" s="1208"/>
      <c r="MZK42" s="1208"/>
      <c r="MZL42" s="1208"/>
      <c r="MZM42" s="1208"/>
      <c r="MZN42" s="1208"/>
      <c r="MZO42" s="1208"/>
      <c r="MZP42" s="1208"/>
      <c r="MZQ42" s="1208"/>
      <c r="MZR42" s="1208"/>
      <c r="MZS42" s="1208"/>
      <c r="MZT42" s="1208"/>
      <c r="MZU42" s="1208"/>
      <c r="MZV42" s="1208"/>
      <c r="MZW42" s="1208"/>
      <c r="MZX42" s="1208"/>
      <c r="MZY42" s="1208"/>
      <c r="MZZ42" s="1208"/>
      <c r="NAA42" s="1208"/>
      <c r="NAB42" s="1208"/>
      <c r="NAC42" s="1208"/>
      <c r="NAD42" s="1208"/>
      <c r="NAE42" s="1208"/>
      <c r="NAF42" s="1208"/>
      <c r="NAG42" s="1208"/>
      <c r="NAH42" s="1208"/>
      <c r="NAI42" s="1208"/>
      <c r="NAJ42" s="1208"/>
      <c r="NAK42" s="1208"/>
      <c r="NAL42" s="1208"/>
      <c r="NAM42" s="1208"/>
      <c r="NAN42" s="1208"/>
      <c r="NAO42" s="1208"/>
      <c r="NAP42" s="1208"/>
      <c r="NAQ42" s="1208"/>
      <c r="NAR42" s="1208"/>
      <c r="NAS42" s="1208"/>
      <c r="NAT42" s="1208"/>
      <c r="NAU42" s="1208"/>
      <c r="NAV42" s="1208"/>
      <c r="NAW42" s="1208"/>
      <c r="NAX42" s="1208"/>
      <c r="NAY42" s="1208"/>
      <c r="NAZ42" s="1208"/>
      <c r="NBA42" s="1208"/>
      <c r="NBB42" s="1208"/>
      <c r="NBC42" s="1208"/>
      <c r="NBD42" s="1208"/>
      <c r="NBE42" s="1208"/>
      <c r="NBF42" s="1208"/>
      <c r="NBG42" s="1208"/>
      <c r="NBH42" s="1208"/>
      <c r="NBI42" s="1208"/>
      <c r="NBJ42" s="1208"/>
      <c r="NBK42" s="1208"/>
      <c r="NBL42" s="1208"/>
      <c r="NBM42" s="1208"/>
      <c r="NBN42" s="1208"/>
      <c r="NBO42" s="1208"/>
      <c r="NBP42" s="1208"/>
      <c r="NBQ42" s="1208"/>
      <c r="NBR42" s="1208"/>
      <c r="NBS42" s="1208"/>
      <c r="NBT42" s="1208"/>
      <c r="NBU42" s="1208"/>
      <c r="NBV42" s="1208"/>
      <c r="NBW42" s="1208"/>
      <c r="NBX42" s="1208"/>
      <c r="NBY42" s="1208"/>
      <c r="NBZ42" s="1208"/>
      <c r="NCA42" s="1208"/>
      <c r="NCB42" s="1208"/>
      <c r="NCC42" s="1208"/>
      <c r="NCD42" s="1208"/>
      <c r="NCE42" s="1208"/>
      <c r="NCF42" s="1208"/>
      <c r="NCG42" s="1208"/>
      <c r="NCH42" s="1208"/>
      <c r="NCI42" s="1208"/>
      <c r="NCJ42" s="1208"/>
      <c r="NCK42" s="1208"/>
      <c r="NCL42" s="1208"/>
      <c r="NCM42" s="1208"/>
      <c r="NCN42" s="1208"/>
      <c r="NCO42" s="1208"/>
      <c r="NCP42" s="1208"/>
      <c r="NCQ42" s="1208"/>
      <c r="NCR42" s="1208"/>
      <c r="NCS42" s="1208"/>
      <c r="NCT42" s="1208"/>
      <c r="NCU42" s="1208"/>
      <c r="NCV42" s="1208"/>
      <c r="NCW42" s="1208"/>
      <c r="NCX42" s="1208"/>
      <c r="NCY42" s="1208"/>
      <c r="NCZ42" s="1208"/>
      <c r="NDA42" s="1208"/>
      <c r="NDB42" s="1208"/>
      <c r="NDC42" s="1208"/>
      <c r="NDD42" s="1208"/>
      <c r="NDE42" s="1208"/>
      <c r="NDF42" s="1208"/>
      <c r="NDG42" s="1208"/>
      <c r="NDH42" s="1208"/>
      <c r="NDI42" s="1208"/>
      <c r="NDJ42" s="1208"/>
      <c r="NDK42" s="1208"/>
      <c r="NDL42" s="1208"/>
      <c r="NDM42" s="1208"/>
      <c r="NDN42" s="1208"/>
      <c r="NDO42" s="1208"/>
      <c r="NDP42" s="1208"/>
      <c r="NDQ42" s="1208"/>
      <c r="NDR42" s="1208"/>
      <c r="NDS42" s="1208"/>
      <c r="NDT42" s="1208"/>
      <c r="NDU42" s="1208"/>
      <c r="NDV42" s="1208"/>
      <c r="NDW42" s="1208"/>
      <c r="NDX42" s="1208"/>
      <c r="NDY42" s="1208"/>
      <c r="NDZ42" s="1208"/>
      <c r="NEA42" s="1208"/>
      <c r="NEB42" s="1208"/>
      <c r="NEC42" s="1208"/>
      <c r="NED42" s="1208"/>
      <c r="NEE42" s="1208"/>
      <c r="NEF42" s="1208"/>
      <c r="NEG42" s="1208"/>
      <c r="NEH42" s="1208"/>
      <c r="NEI42" s="1208"/>
      <c r="NEJ42" s="1208"/>
      <c r="NEK42" s="1208"/>
      <c r="NEL42" s="1208"/>
      <c r="NEM42" s="1208"/>
      <c r="NEN42" s="1208"/>
      <c r="NEO42" s="1208"/>
      <c r="NEP42" s="1208"/>
      <c r="NEQ42" s="1208"/>
      <c r="NER42" s="1208"/>
      <c r="NES42" s="1208"/>
      <c r="NET42" s="1208"/>
      <c r="NEU42" s="1208"/>
      <c r="NEV42" s="1208"/>
      <c r="NEW42" s="1208"/>
      <c r="NEX42" s="1208"/>
      <c r="NEY42" s="1208"/>
      <c r="NEZ42" s="1208"/>
      <c r="NFA42" s="1208"/>
      <c r="NFB42" s="1208"/>
      <c r="NFC42" s="1208"/>
      <c r="NFD42" s="1208"/>
      <c r="NFE42" s="1208"/>
      <c r="NFF42" s="1208"/>
      <c r="NFG42" s="1208"/>
      <c r="NFH42" s="1208"/>
      <c r="NFI42" s="1208"/>
      <c r="NFJ42" s="1208"/>
      <c r="NFK42" s="1208"/>
      <c r="NFL42" s="1208"/>
      <c r="NFM42" s="1208"/>
      <c r="NFN42" s="1208"/>
      <c r="NFO42" s="1208"/>
      <c r="NFP42" s="1208"/>
      <c r="NFQ42" s="1208"/>
      <c r="NFR42" s="1208"/>
      <c r="NFS42" s="1208"/>
      <c r="NFT42" s="1208"/>
      <c r="NFU42" s="1208"/>
      <c r="NFV42" s="1208"/>
      <c r="NFW42" s="1208"/>
      <c r="NFX42" s="1208"/>
      <c r="NFY42" s="1208"/>
      <c r="NFZ42" s="1208"/>
      <c r="NGA42" s="1208"/>
      <c r="NGB42" s="1208"/>
      <c r="NGC42" s="1208"/>
      <c r="NGD42" s="1208"/>
      <c r="NGE42" s="1208"/>
      <c r="NGF42" s="1208"/>
      <c r="NGG42" s="1208"/>
      <c r="NGH42" s="1208"/>
      <c r="NGI42" s="1208"/>
      <c r="NGJ42" s="1208"/>
      <c r="NGK42" s="1208"/>
      <c r="NGL42" s="1208"/>
      <c r="NGM42" s="1208"/>
      <c r="NGN42" s="1208"/>
      <c r="NGO42" s="1208"/>
      <c r="NGP42" s="1208"/>
      <c r="NGQ42" s="1208"/>
      <c r="NGR42" s="1208"/>
      <c r="NGS42" s="1208"/>
      <c r="NGT42" s="1208"/>
      <c r="NGU42" s="1208"/>
      <c r="NGV42" s="1208"/>
      <c r="NGW42" s="1208"/>
      <c r="NGX42" s="1208"/>
      <c r="NGY42" s="1208"/>
      <c r="NGZ42" s="1208"/>
      <c r="NHA42" s="1208"/>
      <c r="NHB42" s="1208"/>
      <c r="NHC42" s="1208"/>
      <c r="NHD42" s="1208"/>
      <c r="NHE42" s="1208"/>
      <c r="NHF42" s="1208"/>
      <c r="NHG42" s="1208"/>
      <c r="NHH42" s="1208"/>
      <c r="NHI42" s="1208"/>
      <c r="NHJ42" s="1208"/>
      <c r="NHK42" s="1208"/>
      <c r="NHL42" s="1208"/>
      <c r="NHM42" s="1208"/>
      <c r="NHN42" s="1208"/>
      <c r="NHO42" s="1208"/>
      <c r="NHP42" s="1208"/>
      <c r="NHQ42" s="1208"/>
      <c r="NHR42" s="1208"/>
      <c r="NHS42" s="1208"/>
      <c r="NHT42" s="1208"/>
      <c r="NHU42" s="1208"/>
      <c r="NHV42" s="1208"/>
      <c r="NHW42" s="1208"/>
      <c r="NHX42" s="1208"/>
      <c r="NHY42" s="1208"/>
      <c r="NHZ42" s="1208"/>
      <c r="NIA42" s="1208"/>
      <c r="NIB42" s="1208"/>
      <c r="NIC42" s="1208"/>
      <c r="NID42" s="1208"/>
      <c r="NIE42" s="1208"/>
      <c r="NIF42" s="1208"/>
      <c r="NIG42" s="1208"/>
      <c r="NIH42" s="1208"/>
      <c r="NII42" s="1208"/>
      <c r="NIJ42" s="1208"/>
      <c r="NIK42" s="1208"/>
      <c r="NIL42" s="1208"/>
      <c r="NIM42" s="1208"/>
      <c r="NIN42" s="1208"/>
      <c r="NIO42" s="1208"/>
      <c r="NIP42" s="1208"/>
      <c r="NIQ42" s="1208"/>
      <c r="NIR42" s="1208"/>
      <c r="NIS42" s="1208"/>
      <c r="NIT42" s="1208"/>
      <c r="NIU42" s="1208"/>
      <c r="NIV42" s="1208"/>
      <c r="NIW42" s="1208"/>
      <c r="NIX42" s="1208"/>
      <c r="NIY42" s="1208"/>
      <c r="NIZ42" s="1208"/>
      <c r="NJA42" s="1208"/>
      <c r="NJB42" s="1208"/>
      <c r="NJC42" s="1208"/>
      <c r="NJD42" s="1208"/>
      <c r="NJE42" s="1208"/>
      <c r="NJF42" s="1208"/>
      <c r="NJG42" s="1208"/>
      <c r="NJH42" s="1208"/>
      <c r="NJI42" s="1208"/>
      <c r="NJJ42" s="1208"/>
      <c r="NJK42" s="1208"/>
      <c r="NJL42" s="1208"/>
      <c r="NJM42" s="1208"/>
      <c r="NJN42" s="1208"/>
      <c r="NJO42" s="1208"/>
      <c r="NJP42" s="1208"/>
      <c r="NJQ42" s="1208"/>
      <c r="NJR42" s="1208"/>
      <c r="NJS42" s="1208"/>
      <c r="NJT42" s="1208"/>
      <c r="NJU42" s="1208"/>
      <c r="NJV42" s="1208"/>
      <c r="NJW42" s="1208"/>
      <c r="NJX42" s="1208"/>
      <c r="NJY42" s="1208"/>
      <c r="NJZ42" s="1208"/>
      <c r="NKA42" s="1208"/>
      <c r="NKB42" s="1208"/>
      <c r="NKC42" s="1208"/>
      <c r="NKD42" s="1208"/>
      <c r="NKE42" s="1208"/>
      <c r="NKF42" s="1208"/>
      <c r="NKG42" s="1208"/>
      <c r="NKH42" s="1208"/>
      <c r="NKI42" s="1208"/>
      <c r="NKJ42" s="1208"/>
      <c r="NKK42" s="1208"/>
      <c r="NKL42" s="1208"/>
      <c r="NKM42" s="1208"/>
      <c r="NKN42" s="1208"/>
      <c r="NKO42" s="1208"/>
      <c r="NKP42" s="1208"/>
      <c r="NKQ42" s="1208"/>
      <c r="NKR42" s="1208"/>
      <c r="NKS42" s="1208"/>
      <c r="NKT42" s="1208"/>
      <c r="NKU42" s="1208"/>
      <c r="NKV42" s="1208"/>
      <c r="NKW42" s="1208"/>
      <c r="NKX42" s="1208"/>
      <c r="NKY42" s="1208"/>
      <c r="NKZ42" s="1208"/>
      <c r="NLA42" s="1208"/>
      <c r="NLB42" s="1208"/>
      <c r="NLC42" s="1208"/>
      <c r="NLD42" s="1208"/>
      <c r="NLE42" s="1208"/>
      <c r="NLF42" s="1208"/>
      <c r="NLG42" s="1208"/>
      <c r="NLH42" s="1208"/>
      <c r="NLI42" s="1208"/>
      <c r="NLJ42" s="1208"/>
      <c r="NLK42" s="1208"/>
      <c r="NLL42" s="1208"/>
      <c r="NLM42" s="1208"/>
      <c r="NLN42" s="1208"/>
      <c r="NLO42" s="1208"/>
      <c r="NLP42" s="1208"/>
      <c r="NLQ42" s="1208"/>
      <c r="NLR42" s="1208"/>
      <c r="NLS42" s="1208"/>
      <c r="NLT42" s="1208"/>
      <c r="NLU42" s="1208"/>
      <c r="NLV42" s="1208"/>
      <c r="NLW42" s="1208"/>
      <c r="NLX42" s="1208"/>
      <c r="NLY42" s="1208"/>
      <c r="NLZ42" s="1208"/>
      <c r="NMA42" s="1208"/>
      <c r="NMB42" s="1208"/>
      <c r="NMC42" s="1208"/>
      <c r="NMD42" s="1208"/>
      <c r="NME42" s="1208"/>
      <c r="NMF42" s="1208"/>
      <c r="NMG42" s="1208"/>
      <c r="NMH42" s="1208"/>
      <c r="NMI42" s="1208"/>
      <c r="NMJ42" s="1208"/>
      <c r="NMK42" s="1208"/>
      <c r="NML42" s="1208"/>
      <c r="NMM42" s="1208"/>
      <c r="NMN42" s="1208"/>
      <c r="NMO42" s="1208"/>
      <c r="NMP42" s="1208"/>
      <c r="NMQ42" s="1208"/>
      <c r="NMR42" s="1208"/>
      <c r="NMS42" s="1208"/>
      <c r="NMT42" s="1208"/>
      <c r="NMU42" s="1208"/>
      <c r="NMV42" s="1208"/>
      <c r="NMW42" s="1208"/>
      <c r="NMX42" s="1208"/>
      <c r="NMY42" s="1208"/>
      <c r="NMZ42" s="1208"/>
      <c r="NNA42" s="1208"/>
      <c r="NNB42" s="1208"/>
      <c r="NNC42" s="1208"/>
      <c r="NND42" s="1208"/>
      <c r="NNE42" s="1208"/>
      <c r="NNF42" s="1208"/>
      <c r="NNG42" s="1208"/>
      <c r="NNH42" s="1208"/>
      <c r="NNI42" s="1208"/>
      <c r="NNJ42" s="1208"/>
      <c r="NNK42" s="1208"/>
      <c r="NNL42" s="1208"/>
      <c r="NNM42" s="1208"/>
      <c r="NNN42" s="1208"/>
      <c r="NNO42" s="1208"/>
      <c r="NNP42" s="1208"/>
      <c r="NNQ42" s="1208"/>
      <c r="NNR42" s="1208"/>
      <c r="NNS42" s="1208"/>
      <c r="NNT42" s="1208"/>
      <c r="NNU42" s="1208"/>
      <c r="NNV42" s="1208"/>
      <c r="NNW42" s="1208"/>
      <c r="NNX42" s="1208"/>
      <c r="NNY42" s="1208"/>
      <c r="NNZ42" s="1208"/>
      <c r="NOA42" s="1208"/>
      <c r="NOB42" s="1208"/>
      <c r="NOC42" s="1208"/>
      <c r="NOD42" s="1208"/>
      <c r="NOE42" s="1208"/>
      <c r="NOF42" s="1208"/>
      <c r="NOG42" s="1208"/>
      <c r="NOH42" s="1208"/>
      <c r="NOI42" s="1208"/>
      <c r="NOJ42" s="1208"/>
      <c r="NOK42" s="1208"/>
      <c r="NOL42" s="1208"/>
      <c r="NOM42" s="1208"/>
      <c r="NON42" s="1208"/>
      <c r="NOO42" s="1208"/>
      <c r="NOP42" s="1208"/>
      <c r="NOQ42" s="1208"/>
      <c r="NOR42" s="1208"/>
      <c r="NOS42" s="1208"/>
      <c r="NOT42" s="1208"/>
      <c r="NOU42" s="1208"/>
      <c r="NOV42" s="1208"/>
      <c r="NOW42" s="1208"/>
      <c r="NOX42" s="1208"/>
      <c r="NOY42" s="1208"/>
      <c r="NOZ42" s="1208"/>
      <c r="NPA42" s="1208"/>
      <c r="NPB42" s="1208"/>
      <c r="NPC42" s="1208"/>
      <c r="NPD42" s="1208"/>
      <c r="NPE42" s="1208"/>
      <c r="NPF42" s="1208"/>
      <c r="NPG42" s="1208"/>
      <c r="NPH42" s="1208"/>
      <c r="NPI42" s="1208"/>
      <c r="NPJ42" s="1208"/>
      <c r="NPK42" s="1208"/>
      <c r="NPL42" s="1208"/>
      <c r="NPM42" s="1208"/>
      <c r="NPN42" s="1208"/>
      <c r="NPO42" s="1208"/>
      <c r="NPP42" s="1208"/>
      <c r="NPQ42" s="1208"/>
      <c r="NPR42" s="1208"/>
      <c r="NPS42" s="1208"/>
      <c r="NPT42" s="1208"/>
      <c r="NPU42" s="1208"/>
      <c r="NPV42" s="1208"/>
      <c r="NPW42" s="1208"/>
      <c r="NPX42" s="1208"/>
      <c r="NPY42" s="1208"/>
      <c r="NPZ42" s="1208"/>
      <c r="NQA42" s="1208"/>
      <c r="NQB42" s="1208"/>
      <c r="NQC42" s="1208"/>
      <c r="NQD42" s="1208"/>
      <c r="NQE42" s="1208"/>
      <c r="NQF42" s="1208"/>
      <c r="NQG42" s="1208"/>
      <c r="NQH42" s="1208"/>
      <c r="NQI42" s="1208"/>
      <c r="NQJ42" s="1208"/>
      <c r="NQK42" s="1208"/>
      <c r="NQL42" s="1208"/>
      <c r="NQM42" s="1208"/>
      <c r="NQN42" s="1208"/>
      <c r="NQO42" s="1208"/>
      <c r="NQP42" s="1208"/>
      <c r="NQQ42" s="1208"/>
      <c r="NQR42" s="1208"/>
      <c r="NQS42" s="1208"/>
      <c r="NQT42" s="1208"/>
      <c r="NQU42" s="1208"/>
      <c r="NQV42" s="1208"/>
      <c r="NQW42" s="1208"/>
      <c r="NQX42" s="1208"/>
      <c r="NQY42" s="1208"/>
      <c r="NQZ42" s="1208"/>
      <c r="NRA42" s="1208"/>
      <c r="NRB42" s="1208"/>
      <c r="NRC42" s="1208"/>
      <c r="NRD42" s="1208"/>
      <c r="NRE42" s="1208"/>
      <c r="NRF42" s="1208"/>
      <c r="NRG42" s="1208"/>
      <c r="NRH42" s="1208"/>
      <c r="NRI42" s="1208"/>
      <c r="NRJ42" s="1208"/>
      <c r="NRK42" s="1208"/>
      <c r="NRL42" s="1208"/>
      <c r="NRM42" s="1208"/>
      <c r="NRN42" s="1208"/>
      <c r="NRO42" s="1208"/>
      <c r="NRP42" s="1208"/>
      <c r="NRQ42" s="1208"/>
      <c r="NRR42" s="1208"/>
      <c r="NRS42" s="1208"/>
      <c r="NRT42" s="1208"/>
      <c r="NRU42" s="1208"/>
      <c r="NRV42" s="1208"/>
      <c r="NRW42" s="1208"/>
      <c r="NRX42" s="1208"/>
      <c r="NRY42" s="1208"/>
      <c r="NRZ42" s="1208"/>
      <c r="NSA42" s="1208"/>
      <c r="NSB42" s="1208"/>
      <c r="NSC42" s="1208"/>
      <c r="NSD42" s="1208"/>
      <c r="NSE42" s="1208"/>
      <c r="NSF42" s="1208"/>
      <c r="NSG42" s="1208"/>
      <c r="NSH42" s="1208"/>
      <c r="NSI42" s="1208"/>
      <c r="NSJ42" s="1208"/>
      <c r="NSK42" s="1208"/>
      <c r="NSL42" s="1208"/>
      <c r="NSM42" s="1208"/>
      <c r="NSN42" s="1208"/>
      <c r="NSO42" s="1208"/>
      <c r="NSP42" s="1208"/>
      <c r="NSQ42" s="1208"/>
      <c r="NSR42" s="1208"/>
      <c r="NSS42" s="1208"/>
      <c r="NST42" s="1208"/>
      <c r="NSU42" s="1208"/>
      <c r="NSV42" s="1208"/>
      <c r="NSW42" s="1208"/>
      <c r="NSX42" s="1208"/>
      <c r="NSY42" s="1208"/>
      <c r="NSZ42" s="1208"/>
      <c r="NTA42" s="1208"/>
      <c r="NTB42" s="1208"/>
      <c r="NTC42" s="1208"/>
      <c r="NTD42" s="1208"/>
      <c r="NTE42" s="1208"/>
      <c r="NTF42" s="1208"/>
      <c r="NTG42" s="1208"/>
      <c r="NTH42" s="1208"/>
      <c r="NTI42" s="1208"/>
      <c r="NTJ42" s="1208"/>
      <c r="NTK42" s="1208"/>
      <c r="NTL42" s="1208"/>
      <c r="NTM42" s="1208"/>
      <c r="NTN42" s="1208"/>
      <c r="NTO42" s="1208"/>
      <c r="NTP42" s="1208"/>
      <c r="NTQ42" s="1208"/>
      <c r="NTR42" s="1208"/>
      <c r="NTS42" s="1208"/>
      <c r="NTT42" s="1208"/>
      <c r="NTU42" s="1208"/>
      <c r="NTV42" s="1208"/>
      <c r="NTW42" s="1208"/>
      <c r="NTX42" s="1208"/>
      <c r="NTY42" s="1208"/>
      <c r="NTZ42" s="1208"/>
      <c r="NUA42" s="1208"/>
      <c r="NUB42" s="1208"/>
      <c r="NUC42" s="1208"/>
      <c r="NUD42" s="1208"/>
      <c r="NUE42" s="1208"/>
      <c r="NUF42" s="1208"/>
      <c r="NUG42" s="1208"/>
      <c r="NUH42" s="1208"/>
      <c r="NUI42" s="1208"/>
      <c r="NUJ42" s="1208"/>
      <c r="NUK42" s="1208"/>
      <c r="NUL42" s="1208"/>
      <c r="NUM42" s="1208"/>
      <c r="NUN42" s="1208"/>
      <c r="NUO42" s="1208"/>
      <c r="NUP42" s="1208"/>
      <c r="NUQ42" s="1208"/>
      <c r="NUR42" s="1208"/>
      <c r="NUS42" s="1208"/>
      <c r="NUT42" s="1208"/>
      <c r="NUU42" s="1208"/>
      <c r="NUV42" s="1208"/>
      <c r="NUW42" s="1208"/>
      <c r="NUX42" s="1208"/>
      <c r="NUY42" s="1208"/>
      <c r="NUZ42" s="1208"/>
      <c r="NVA42" s="1208"/>
      <c r="NVB42" s="1208"/>
      <c r="NVC42" s="1208"/>
      <c r="NVD42" s="1208"/>
      <c r="NVE42" s="1208"/>
      <c r="NVF42" s="1208"/>
      <c r="NVG42" s="1208"/>
      <c r="NVH42" s="1208"/>
      <c r="NVI42" s="1208"/>
      <c r="NVJ42" s="1208"/>
      <c r="NVK42" s="1208"/>
      <c r="NVL42" s="1208"/>
      <c r="NVM42" s="1208"/>
      <c r="NVN42" s="1208"/>
      <c r="NVO42" s="1208"/>
      <c r="NVP42" s="1208"/>
      <c r="NVQ42" s="1208"/>
      <c r="NVR42" s="1208"/>
      <c r="NVS42" s="1208"/>
      <c r="NVT42" s="1208"/>
      <c r="NVU42" s="1208"/>
      <c r="NVV42" s="1208"/>
      <c r="NVW42" s="1208"/>
      <c r="NVX42" s="1208"/>
      <c r="NVY42" s="1208"/>
      <c r="NVZ42" s="1208"/>
      <c r="NWA42" s="1208"/>
      <c r="NWB42" s="1208"/>
      <c r="NWC42" s="1208"/>
      <c r="NWD42" s="1208"/>
      <c r="NWE42" s="1208"/>
      <c r="NWF42" s="1208"/>
      <c r="NWG42" s="1208"/>
      <c r="NWH42" s="1208"/>
      <c r="NWI42" s="1208"/>
      <c r="NWJ42" s="1208"/>
      <c r="NWK42" s="1208"/>
      <c r="NWL42" s="1208"/>
      <c r="NWM42" s="1208"/>
      <c r="NWN42" s="1208"/>
      <c r="NWO42" s="1208"/>
      <c r="NWP42" s="1208"/>
      <c r="NWQ42" s="1208"/>
      <c r="NWR42" s="1208"/>
      <c r="NWS42" s="1208"/>
      <c r="NWT42" s="1208"/>
      <c r="NWU42" s="1208"/>
      <c r="NWV42" s="1208"/>
      <c r="NWW42" s="1208"/>
      <c r="NWX42" s="1208"/>
      <c r="NWY42" s="1208"/>
      <c r="NWZ42" s="1208"/>
      <c r="NXA42" s="1208"/>
      <c r="NXB42" s="1208"/>
      <c r="NXC42" s="1208"/>
      <c r="NXD42" s="1208"/>
      <c r="NXE42" s="1208"/>
      <c r="NXF42" s="1208"/>
      <c r="NXG42" s="1208"/>
      <c r="NXH42" s="1208"/>
      <c r="NXI42" s="1208"/>
      <c r="NXJ42" s="1208"/>
      <c r="NXK42" s="1208"/>
      <c r="NXL42" s="1208"/>
      <c r="NXM42" s="1208"/>
      <c r="NXN42" s="1208"/>
      <c r="NXO42" s="1208"/>
      <c r="NXP42" s="1208"/>
      <c r="NXQ42" s="1208"/>
      <c r="NXR42" s="1208"/>
      <c r="NXS42" s="1208"/>
      <c r="NXT42" s="1208"/>
      <c r="NXU42" s="1208"/>
      <c r="NXV42" s="1208"/>
      <c r="NXW42" s="1208"/>
      <c r="NXX42" s="1208"/>
      <c r="NXY42" s="1208"/>
      <c r="NXZ42" s="1208"/>
      <c r="NYA42" s="1208"/>
      <c r="NYB42" s="1208"/>
      <c r="NYC42" s="1208"/>
      <c r="NYD42" s="1208"/>
      <c r="NYE42" s="1208"/>
      <c r="NYF42" s="1208"/>
      <c r="NYG42" s="1208"/>
      <c r="NYH42" s="1208"/>
      <c r="NYI42" s="1208"/>
      <c r="NYJ42" s="1208"/>
      <c r="NYK42" s="1208"/>
      <c r="NYL42" s="1208"/>
      <c r="NYM42" s="1208"/>
      <c r="NYN42" s="1208"/>
      <c r="NYO42" s="1208"/>
      <c r="NYP42" s="1208"/>
      <c r="NYQ42" s="1208"/>
      <c r="NYR42" s="1208"/>
      <c r="NYS42" s="1208"/>
      <c r="NYT42" s="1208"/>
      <c r="NYU42" s="1208"/>
      <c r="NYV42" s="1208"/>
      <c r="NYW42" s="1208"/>
      <c r="NYX42" s="1208"/>
      <c r="NYY42" s="1208"/>
      <c r="NYZ42" s="1208"/>
      <c r="NZA42" s="1208"/>
      <c r="NZB42" s="1208"/>
      <c r="NZC42" s="1208"/>
      <c r="NZD42" s="1208"/>
      <c r="NZE42" s="1208"/>
      <c r="NZF42" s="1208"/>
      <c r="NZG42" s="1208"/>
      <c r="NZH42" s="1208"/>
      <c r="NZI42" s="1208"/>
      <c r="NZJ42" s="1208"/>
      <c r="NZK42" s="1208"/>
      <c r="NZL42" s="1208"/>
      <c r="NZM42" s="1208"/>
      <c r="NZN42" s="1208"/>
      <c r="NZO42" s="1208"/>
      <c r="NZP42" s="1208"/>
      <c r="NZQ42" s="1208"/>
      <c r="NZR42" s="1208"/>
      <c r="NZS42" s="1208"/>
      <c r="NZT42" s="1208"/>
      <c r="NZU42" s="1208"/>
      <c r="NZV42" s="1208"/>
      <c r="NZW42" s="1208"/>
      <c r="NZX42" s="1208"/>
      <c r="NZY42" s="1208"/>
      <c r="NZZ42" s="1208"/>
      <c r="OAA42" s="1208"/>
      <c r="OAB42" s="1208"/>
      <c r="OAC42" s="1208"/>
      <c r="OAD42" s="1208"/>
      <c r="OAE42" s="1208"/>
      <c r="OAF42" s="1208"/>
      <c r="OAG42" s="1208"/>
      <c r="OAH42" s="1208"/>
      <c r="OAI42" s="1208"/>
      <c r="OAJ42" s="1208"/>
      <c r="OAK42" s="1208"/>
      <c r="OAL42" s="1208"/>
      <c r="OAM42" s="1208"/>
      <c r="OAN42" s="1208"/>
      <c r="OAO42" s="1208"/>
      <c r="OAP42" s="1208"/>
      <c r="OAQ42" s="1208"/>
      <c r="OAR42" s="1208"/>
      <c r="OAS42" s="1208"/>
      <c r="OAT42" s="1208"/>
      <c r="OAU42" s="1208"/>
      <c r="OAV42" s="1208"/>
      <c r="OAW42" s="1208"/>
      <c r="OAX42" s="1208"/>
      <c r="OAY42" s="1208"/>
      <c r="OAZ42" s="1208"/>
      <c r="OBA42" s="1208"/>
      <c r="OBB42" s="1208"/>
      <c r="OBC42" s="1208"/>
      <c r="OBD42" s="1208"/>
      <c r="OBE42" s="1208"/>
      <c r="OBF42" s="1208"/>
      <c r="OBG42" s="1208"/>
      <c r="OBH42" s="1208"/>
      <c r="OBI42" s="1208"/>
      <c r="OBJ42" s="1208"/>
      <c r="OBK42" s="1208"/>
      <c r="OBL42" s="1208"/>
      <c r="OBM42" s="1208"/>
      <c r="OBN42" s="1208"/>
      <c r="OBO42" s="1208"/>
      <c r="OBP42" s="1208"/>
      <c r="OBQ42" s="1208"/>
      <c r="OBR42" s="1208"/>
      <c r="OBS42" s="1208"/>
      <c r="OBT42" s="1208"/>
      <c r="OBU42" s="1208"/>
      <c r="OBV42" s="1208"/>
      <c r="OBW42" s="1208"/>
      <c r="OBX42" s="1208"/>
      <c r="OBY42" s="1208"/>
      <c r="OBZ42" s="1208"/>
      <c r="OCA42" s="1208"/>
      <c r="OCB42" s="1208"/>
      <c r="OCC42" s="1208"/>
      <c r="OCD42" s="1208"/>
      <c r="OCE42" s="1208"/>
      <c r="OCF42" s="1208"/>
      <c r="OCG42" s="1208"/>
      <c r="OCH42" s="1208"/>
      <c r="OCI42" s="1208"/>
      <c r="OCJ42" s="1208"/>
      <c r="OCK42" s="1208"/>
      <c r="OCL42" s="1208"/>
      <c r="OCM42" s="1208"/>
      <c r="OCN42" s="1208"/>
      <c r="OCO42" s="1208"/>
      <c r="OCP42" s="1208"/>
      <c r="OCQ42" s="1208"/>
      <c r="OCR42" s="1208"/>
      <c r="OCS42" s="1208"/>
      <c r="OCT42" s="1208"/>
      <c r="OCU42" s="1208"/>
      <c r="OCV42" s="1208"/>
      <c r="OCW42" s="1208"/>
      <c r="OCX42" s="1208"/>
      <c r="OCY42" s="1208"/>
      <c r="OCZ42" s="1208"/>
      <c r="ODA42" s="1208"/>
      <c r="ODB42" s="1208"/>
      <c r="ODC42" s="1208"/>
      <c r="ODD42" s="1208"/>
      <c r="ODE42" s="1208"/>
      <c r="ODF42" s="1208"/>
      <c r="ODG42" s="1208"/>
      <c r="ODH42" s="1208"/>
      <c r="ODI42" s="1208"/>
      <c r="ODJ42" s="1208"/>
      <c r="ODK42" s="1208"/>
      <c r="ODL42" s="1208"/>
      <c r="ODM42" s="1208"/>
      <c r="ODN42" s="1208"/>
      <c r="ODO42" s="1208"/>
      <c r="ODP42" s="1208"/>
      <c r="ODQ42" s="1208"/>
      <c r="ODR42" s="1208"/>
      <c r="ODS42" s="1208"/>
      <c r="ODT42" s="1208"/>
      <c r="ODU42" s="1208"/>
      <c r="ODV42" s="1208"/>
      <c r="ODW42" s="1208"/>
      <c r="ODX42" s="1208"/>
      <c r="ODY42" s="1208"/>
      <c r="ODZ42" s="1208"/>
      <c r="OEA42" s="1208"/>
      <c r="OEB42" s="1208"/>
      <c r="OEC42" s="1208"/>
      <c r="OED42" s="1208"/>
      <c r="OEE42" s="1208"/>
      <c r="OEF42" s="1208"/>
      <c r="OEG42" s="1208"/>
      <c r="OEH42" s="1208"/>
      <c r="OEI42" s="1208"/>
      <c r="OEJ42" s="1208"/>
      <c r="OEK42" s="1208"/>
      <c r="OEL42" s="1208"/>
      <c r="OEM42" s="1208"/>
      <c r="OEN42" s="1208"/>
      <c r="OEO42" s="1208"/>
      <c r="OEP42" s="1208"/>
      <c r="OEQ42" s="1208"/>
      <c r="OER42" s="1208"/>
      <c r="OES42" s="1208"/>
      <c r="OET42" s="1208"/>
      <c r="OEU42" s="1208"/>
      <c r="OEV42" s="1208"/>
      <c r="OEW42" s="1208"/>
      <c r="OEX42" s="1208"/>
      <c r="OEY42" s="1208"/>
      <c r="OEZ42" s="1208"/>
      <c r="OFA42" s="1208"/>
      <c r="OFB42" s="1208"/>
      <c r="OFC42" s="1208"/>
      <c r="OFD42" s="1208"/>
      <c r="OFE42" s="1208"/>
      <c r="OFF42" s="1208"/>
      <c r="OFG42" s="1208"/>
      <c r="OFH42" s="1208"/>
      <c r="OFI42" s="1208"/>
      <c r="OFJ42" s="1208"/>
      <c r="OFK42" s="1208"/>
      <c r="OFL42" s="1208"/>
      <c r="OFM42" s="1208"/>
      <c r="OFN42" s="1208"/>
      <c r="OFO42" s="1208"/>
      <c r="OFP42" s="1208"/>
      <c r="OFQ42" s="1208"/>
      <c r="OFR42" s="1208"/>
      <c r="OFS42" s="1208"/>
      <c r="OFT42" s="1208"/>
      <c r="OFU42" s="1208"/>
      <c r="OFV42" s="1208"/>
      <c r="OFW42" s="1208"/>
      <c r="OFX42" s="1208"/>
      <c r="OFY42" s="1208"/>
      <c r="OFZ42" s="1208"/>
      <c r="OGA42" s="1208"/>
      <c r="OGB42" s="1208"/>
      <c r="OGC42" s="1208"/>
      <c r="OGD42" s="1208"/>
      <c r="OGE42" s="1208"/>
      <c r="OGF42" s="1208"/>
      <c r="OGG42" s="1208"/>
      <c r="OGH42" s="1208"/>
      <c r="OGI42" s="1208"/>
      <c r="OGJ42" s="1208"/>
      <c r="OGK42" s="1208"/>
      <c r="OGL42" s="1208"/>
      <c r="OGM42" s="1208"/>
      <c r="OGN42" s="1208"/>
      <c r="OGO42" s="1208"/>
      <c r="OGP42" s="1208"/>
      <c r="OGQ42" s="1208"/>
      <c r="OGR42" s="1208"/>
      <c r="OGS42" s="1208"/>
      <c r="OGT42" s="1208"/>
      <c r="OGU42" s="1208"/>
      <c r="OGV42" s="1208"/>
      <c r="OGW42" s="1208"/>
      <c r="OGX42" s="1208"/>
      <c r="OGY42" s="1208"/>
      <c r="OGZ42" s="1208"/>
      <c r="OHA42" s="1208"/>
      <c r="OHB42" s="1208"/>
      <c r="OHC42" s="1208"/>
      <c r="OHD42" s="1208"/>
      <c r="OHE42" s="1208"/>
      <c r="OHF42" s="1208"/>
      <c r="OHG42" s="1208"/>
      <c r="OHH42" s="1208"/>
      <c r="OHI42" s="1208"/>
      <c r="OHJ42" s="1208"/>
      <c r="OHK42" s="1208"/>
      <c r="OHL42" s="1208"/>
      <c r="OHM42" s="1208"/>
      <c r="OHN42" s="1208"/>
      <c r="OHO42" s="1208"/>
      <c r="OHP42" s="1208"/>
      <c r="OHQ42" s="1208"/>
      <c r="OHR42" s="1208"/>
      <c r="OHS42" s="1208"/>
      <c r="OHT42" s="1208"/>
      <c r="OHU42" s="1208"/>
      <c r="OHV42" s="1208"/>
      <c r="OHW42" s="1208"/>
      <c r="OHX42" s="1208"/>
      <c r="OHY42" s="1208"/>
      <c r="OHZ42" s="1208"/>
      <c r="OIA42" s="1208"/>
      <c r="OIB42" s="1208"/>
      <c r="OIC42" s="1208"/>
      <c r="OID42" s="1208"/>
      <c r="OIE42" s="1208"/>
      <c r="OIF42" s="1208"/>
      <c r="OIG42" s="1208"/>
      <c r="OIH42" s="1208"/>
      <c r="OII42" s="1208"/>
      <c r="OIJ42" s="1208"/>
      <c r="OIK42" s="1208"/>
      <c r="OIL42" s="1208"/>
      <c r="OIM42" s="1208"/>
      <c r="OIN42" s="1208"/>
      <c r="OIO42" s="1208"/>
      <c r="OIP42" s="1208"/>
      <c r="OIQ42" s="1208"/>
      <c r="OIR42" s="1208"/>
      <c r="OIS42" s="1208"/>
      <c r="OIT42" s="1208"/>
      <c r="OIU42" s="1208"/>
      <c r="OIV42" s="1208"/>
      <c r="OIW42" s="1208"/>
      <c r="OIX42" s="1208"/>
      <c r="OIY42" s="1208"/>
      <c r="OIZ42" s="1208"/>
      <c r="OJA42" s="1208"/>
      <c r="OJB42" s="1208"/>
      <c r="OJC42" s="1208"/>
      <c r="OJD42" s="1208"/>
      <c r="OJE42" s="1208"/>
      <c r="OJF42" s="1208"/>
      <c r="OJG42" s="1208"/>
      <c r="OJH42" s="1208"/>
      <c r="OJI42" s="1208"/>
      <c r="OJJ42" s="1208"/>
      <c r="OJK42" s="1208"/>
      <c r="OJL42" s="1208"/>
      <c r="OJM42" s="1208"/>
      <c r="OJN42" s="1208"/>
      <c r="OJO42" s="1208"/>
      <c r="OJP42" s="1208"/>
      <c r="OJQ42" s="1208"/>
      <c r="OJR42" s="1208"/>
      <c r="OJS42" s="1208"/>
      <c r="OJT42" s="1208"/>
      <c r="OJU42" s="1208"/>
      <c r="OJV42" s="1208"/>
      <c r="OJW42" s="1208"/>
      <c r="OJX42" s="1208"/>
      <c r="OJY42" s="1208"/>
      <c r="OJZ42" s="1208"/>
      <c r="OKA42" s="1208"/>
      <c r="OKB42" s="1208"/>
      <c r="OKC42" s="1208"/>
      <c r="OKD42" s="1208"/>
      <c r="OKE42" s="1208"/>
      <c r="OKF42" s="1208"/>
      <c r="OKG42" s="1208"/>
      <c r="OKH42" s="1208"/>
      <c r="OKI42" s="1208"/>
      <c r="OKJ42" s="1208"/>
      <c r="OKK42" s="1208"/>
      <c r="OKL42" s="1208"/>
      <c r="OKM42" s="1208"/>
      <c r="OKN42" s="1208"/>
      <c r="OKO42" s="1208"/>
      <c r="OKP42" s="1208"/>
      <c r="OKQ42" s="1208"/>
      <c r="OKR42" s="1208"/>
      <c r="OKS42" s="1208"/>
      <c r="OKT42" s="1208"/>
      <c r="OKU42" s="1208"/>
      <c r="OKV42" s="1208"/>
      <c r="OKW42" s="1208"/>
      <c r="OKX42" s="1208"/>
      <c r="OKY42" s="1208"/>
      <c r="OKZ42" s="1208"/>
      <c r="OLA42" s="1208"/>
      <c r="OLB42" s="1208"/>
      <c r="OLC42" s="1208"/>
      <c r="OLD42" s="1208"/>
      <c r="OLE42" s="1208"/>
      <c r="OLF42" s="1208"/>
      <c r="OLG42" s="1208"/>
      <c r="OLH42" s="1208"/>
      <c r="OLI42" s="1208"/>
      <c r="OLJ42" s="1208"/>
      <c r="OLK42" s="1208"/>
      <c r="OLL42" s="1208"/>
      <c r="OLM42" s="1208"/>
      <c r="OLN42" s="1208"/>
      <c r="OLO42" s="1208"/>
      <c r="OLP42" s="1208"/>
      <c r="OLQ42" s="1208"/>
      <c r="OLR42" s="1208"/>
      <c r="OLS42" s="1208"/>
      <c r="OLT42" s="1208"/>
      <c r="OLU42" s="1208"/>
      <c r="OLV42" s="1208"/>
      <c r="OLW42" s="1208"/>
      <c r="OLX42" s="1208"/>
      <c r="OLY42" s="1208"/>
      <c r="OLZ42" s="1208"/>
      <c r="OMA42" s="1208"/>
      <c r="OMB42" s="1208"/>
      <c r="OMC42" s="1208"/>
      <c r="OMD42" s="1208"/>
      <c r="OME42" s="1208"/>
      <c r="OMF42" s="1208"/>
      <c r="OMG42" s="1208"/>
      <c r="OMH42" s="1208"/>
      <c r="OMI42" s="1208"/>
      <c r="OMJ42" s="1208"/>
      <c r="OMK42" s="1208"/>
      <c r="OML42" s="1208"/>
      <c r="OMM42" s="1208"/>
      <c r="OMN42" s="1208"/>
      <c r="OMO42" s="1208"/>
      <c r="OMP42" s="1208"/>
      <c r="OMQ42" s="1208"/>
      <c r="OMR42" s="1208"/>
      <c r="OMS42" s="1208"/>
      <c r="OMT42" s="1208"/>
      <c r="OMU42" s="1208"/>
      <c r="OMV42" s="1208"/>
      <c r="OMW42" s="1208"/>
      <c r="OMX42" s="1208"/>
      <c r="OMY42" s="1208"/>
      <c r="OMZ42" s="1208"/>
      <c r="ONA42" s="1208"/>
      <c r="ONB42" s="1208"/>
      <c r="ONC42" s="1208"/>
      <c r="OND42" s="1208"/>
      <c r="ONE42" s="1208"/>
      <c r="ONF42" s="1208"/>
      <c r="ONG42" s="1208"/>
      <c r="ONH42" s="1208"/>
      <c r="ONI42" s="1208"/>
      <c r="ONJ42" s="1208"/>
      <c r="ONK42" s="1208"/>
      <c r="ONL42" s="1208"/>
      <c r="ONM42" s="1208"/>
      <c r="ONN42" s="1208"/>
      <c r="ONO42" s="1208"/>
      <c r="ONP42" s="1208"/>
      <c r="ONQ42" s="1208"/>
      <c r="ONR42" s="1208"/>
      <c r="ONS42" s="1208"/>
      <c r="ONT42" s="1208"/>
      <c r="ONU42" s="1208"/>
      <c r="ONV42" s="1208"/>
      <c r="ONW42" s="1208"/>
      <c r="ONX42" s="1208"/>
      <c r="ONY42" s="1208"/>
      <c r="ONZ42" s="1208"/>
      <c r="OOA42" s="1208"/>
      <c r="OOB42" s="1208"/>
      <c r="OOC42" s="1208"/>
      <c r="OOD42" s="1208"/>
      <c r="OOE42" s="1208"/>
      <c r="OOF42" s="1208"/>
      <c r="OOG42" s="1208"/>
      <c r="OOH42" s="1208"/>
      <c r="OOI42" s="1208"/>
      <c r="OOJ42" s="1208"/>
      <c r="OOK42" s="1208"/>
      <c r="OOL42" s="1208"/>
      <c r="OOM42" s="1208"/>
      <c r="OON42" s="1208"/>
      <c r="OOO42" s="1208"/>
      <c r="OOP42" s="1208"/>
      <c r="OOQ42" s="1208"/>
      <c r="OOR42" s="1208"/>
      <c r="OOS42" s="1208"/>
      <c r="OOT42" s="1208"/>
      <c r="OOU42" s="1208"/>
      <c r="OOV42" s="1208"/>
      <c r="OOW42" s="1208"/>
      <c r="OOX42" s="1208"/>
      <c r="OOY42" s="1208"/>
      <c r="OOZ42" s="1208"/>
      <c r="OPA42" s="1208"/>
      <c r="OPB42" s="1208"/>
      <c r="OPC42" s="1208"/>
      <c r="OPD42" s="1208"/>
      <c r="OPE42" s="1208"/>
      <c r="OPF42" s="1208"/>
      <c r="OPG42" s="1208"/>
      <c r="OPH42" s="1208"/>
      <c r="OPI42" s="1208"/>
      <c r="OPJ42" s="1208"/>
      <c r="OPK42" s="1208"/>
      <c r="OPL42" s="1208"/>
      <c r="OPM42" s="1208"/>
      <c r="OPN42" s="1208"/>
      <c r="OPO42" s="1208"/>
      <c r="OPP42" s="1208"/>
      <c r="OPQ42" s="1208"/>
      <c r="OPR42" s="1208"/>
      <c r="OPS42" s="1208"/>
      <c r="OPT42" s="1208"/>
      <c r="OPU42" s="1208"/>
      <c r="OPV42" s="1208"/>
      <c r="OPW42" s="1208"/>
      <c r="OPX42" s="1208"/>
      <c r="OPY42" s="1208"/>
      <c r="OPZ42" s="1208"/>
      <c r="OQA42" s="1208"/>
      <c r="OQB42" s="1208"/>
      <c r="OQC42" s="1208"/>
      <c r="OQD42" s="1208"/>
      <c r="OQE42" s="1208"/>
      <c r="OQF42" s="1208"/>
      <c r="OQG42" s="1208"/>
      <c r="OQH42" s="1208"/>
      <c r="OQI42" s="1208"/>
      <c r="OQJ42" s="1208"/>
      <c r="OQK42" s="1208"/>
      <c r="OQL42" s="1208"/>
      <c r="OQM42" s="1208"/>
      <c r="OQN42" s="1208"/>
      <c r="OQO42" s="1208"/>
      <c r="OQP42" s="1208"/>
      <c r="OQQ42" s="1208"/>
      <c r="OQR42" s="1208"/>
      <c r="OQS42" s="1208"/>
      <c r="OQT42" s="1208"/>
      <c r="OQU42" s="1208"/>
      <c r="OQV42" s="1208"/>
      <c r="OQW42" s="1208"/>
      <c r="OQX42" s="1208"/>
      <c r="OQY42" s="1208"/>
      <c r="OQZ42" s="1208"/>
      <c r="ORA42" s="1208"/>
      <c r="ORB42" s="1208"/>
      <c r="ORC42" s="1208"/>
      <c r="ORD42" s="1208"/>
      <c r="ORE42" s="1208"/>
      <c r="ORF42" s="1208"/>
      <c r="ORG42" s="1208"/>
      <c r="ORH42" s="1208"/>
      <c r="ORI42" s="1208"/>
      <c r="ORJ42" s="1208"/>
      <c r="ORK42" s="1208"/>
      <c r="ORL42" s="1208"/>
      <c r="ORM42" s="1208"/>
      <c r="ORN42" s="1208"/>
      <c r="ORO42" s="1208"/>
      <c r="ORP42" s="1208"/>
      <c r="ORQ42" s="1208"/>
      <c r="ORR42" s="1208"/>
      <c r="ORS42" s="1208"/>
      <c r="ORT42" s="1208"/>
      <c r="ORU42" s="1208"/>
      <c r="ORV42" s="1208"/>
      <c r="ORW42" s="1208"/>
      <c r="ORX42" s="1208"/>
      <c r="ORY42" s="1208"/>
      <c r="ORZ42" s="1208"/>
      <c r="OSA42" s="1208"/>
      <c r="OSB42" s="1208"/>
      <c r="OSC42" s="1208"/>
      <c r="OSD42" s="1208"/>
      <c r="OSE42" s="1208"/>
      <c r="OSF42" s="1208"/>
      <c r="OSG42" s="1208"/>
      <c r="OSH42" s="1208"/>
      <c r="OSI42" s="1208"/>
      <c r="OSJ42" s="1208"/>
      <c r="OSK42" s="1208"/>
      <c r="OSL42" s="1208"/>
      <c r="OSM42" s="1208"/>
      <c r="OSN42" s="1208"/>
      <c r="OSO42" s="1208"/>
      <c r="OSP42" s="1208"/>
      <c r="OSQ42" s="1208"/>
      <c r="OSR42" s="1208"/>
      <c r="OSS42" s="1208"/>
      <c r="OST42" s="1208"/>
      <c r="OSU42" s="1208"/>
      <c r="OSV42" s="1208"/>
      <c r="OSW42" s="1208"/>
      <c r="OSX42" s="1208"/>
      <c r="OSY42" s="1208"/>
      <c r="OSZ42" s="1208"/>
      <c r="OTA42" s="1208"/>
      <c r="OTB42" s="1208"/>
      <c r="OTC42" s="1208"/>
      <c r="OTD42" s="1208"/>
      <c r="OTE42" s="1208"/>
      <c r="OTF42" s="1208"/>
      <c r="OTG42" s="1208"/>
      <c r="OTH42" s="1208"/>
      <c r="OTI42" s="1208"/>
      <c r="OTJ42" s="1208"/>
      <c r="OTK42" s="1208"/>
      <c r="OTL42" s="1208"/>
      <c r="OTM42" s="1208"/>
      <c r="OTN42" s="1208"/>
      <c r="OTO42" s="1208"/>
      <c r="OTP42" s="1208"/>
      <c r="OTQ42" s="1208"/>
      <c r="OTR42" s="1208"/>
      <c r="OTS42" s="1208"/>
      <c r="OTT42" s="1208"/>
      <c r="OTU42" s="1208"/>
      <c r="OTV42" s="1208"/>
      <c r="OTW42" s="1208"/>
      <c r="OTX42" s="1208"/>
      <c r="OTY42" s="1208"/>
      <c r="OTZ42" s="1208"/>
      <c r="OUA42" s="1208"/>
      <c r="OUB42" s="1208"/>
      <c r="OUC42" s="1208"/>
      <c r="OUD42" s="1208"/>
      <c r="OUE42" s="1208"/>
      <c r="OUF42" s="1208"/>
      <c r="OUG42" s="1208"/>
      <c r="OUH42" s="1208"/>
      <c r="OUI42" s="1208"/>
      <c r="OUJ42" s="1208"/>
      <c r="OUK42" s="1208"/>
      <c r="OUL42" s="1208"/>
      <c r="OUM42" s="1208"/>
      <c r="OUN42" s="1208"/>
      <c r="OUO42" s="1208"/>
      <c r="OUP42" s="1208"/>
      <c r="OUQ42" s="1208"/>
      <c r="OUR42" s="1208"/>
      <c r="OUS42" s="1208"/>
      <c r="OUT42" s="1208"/>
      <c r="OUU42" s="1208"/>
      <c r="OUV42" s="1208"/>
      <c r="OUW42" s="1208"/>
      <c r="OUX42" s="1208"/>
      <c r="OUY42" s="1208"/>
      <c r="OUZ42" s="1208"/>
      <c r="OVA42" s="1208"/>
      <c r="OVB42" s="1208"/>
      <c r="OVC42" s="1208"/>
      <c r="OVD42" s="1208"/>
      <c r="OVE42" s="1208"/>
      <c r="OVF42" s="1208"/>
      <c r="OVG42" s="1208"/>
      <c r="OVH42" s="1208"/>
      <c r="OVI42" s="1208"/>
      <c r="OVJ42" s="1208"/>
      <c r="OVK42" s="1208"/>
      <c r="OVL42" s="1208"/>
      <c r="OVM42" s="1208"/>
      <c r="OVN42" s="1208"/>
      <c r="OVO42" s="1208"/>
      <c r="OVP42" s="1208"/>
      <c r="OVQ42" s="1208"/>
      <c r="OVR42" s="1208"/>
      <c r="OVS42" s="1208"/>
      <c r="OVT42" s="1208"/>
      <c r="OVU42" s="1208"/>
      <c r="OVV42" s="1208"/>
      <c r="OVW42" s="1208"/>
      <c r="OVX42" s="1208"/>
      <c r="OVY42" s="1208"/>
      <c r="OVZ42" s="1208"/>
      <c r="OWA42" s="1208"/>
      <c r="OWB42" s="1208"/>
      <c r="OWC42" s="1208"/>
      <c r="OWD42" s="1208"/>
      <c r="OWE42" s="1208"/>
      <c r="OWF42" s="1208"/>
      <c r="OWG42" s="1208"/>
      <c r="OWH42" s="1208"/>
      <c r="OWI42" s="1208"/>
      <c r="OWJ42" s="1208"/>
      <c r="OWK42" s="1208"/>
      <c r="OWL42" s="1208"/>
      <c r="OWM42" s="1208"/>
      <c r="OWN42" s="1208"/>
      <c r="OWO42" s="1208"/>
      <c r="OWP42" s="1208"/>
      <c r="OWQ42" s="1208"/>
      <c r="OWR42" s="1208"/>
      <c r="OWS42" s="1208"/>
      <c r="OWT42" s="1208"/>
      <c r="OWU42" s="1208"/>
      <c r="OWV42" s="1208"/>
      <c r="OWW42" s="1208"/>
      <c r="OWX42" s="1208"/>
      <c r="OWY42" s="1208"/>
      <c r="OWZ42" s="1208"/>
      <c r="OXA42" s="1208"/>
      <c r="OXB42" s="1208"/>
      <c r="OXC42" s="1208"/>
      <c r="OXD42" s="1208"/>
      <c r="OXE42" s="1208"/>
      <c r="OXF42" s="1208"/>
      <c r="OXG42" s="1208"/>
      <c r="OXH42" s="1208"/>
      <c r="OXI42" s="1208"/>
      <c r="OXJ42" s="1208"/>
      <c r="OXK42" s="1208"/>
      <c r="OXL42" s="1208"/>
      <c r="OXM42" s="1208"/>
      <c r="OXN42" s="1208"/>
      <c r="OXO42" s="1208"/>
      <c r="OXP42" s="1208"/>
      <c r="OXQ42" s="1208"/>
      <c r="OXR42" s="1208"/>
      <c r="OXS42" s="1208"/>
      <c r="OXT42" s="1208"/>
      <c r="OXU42" s="1208"/>
      <c r="OXV42" s="1208"/>
      <c r="OXW42" s="1208"/>
      <c r="OXX42" s="1208"/>
      <c r="OXY42" s="1208"/>
      <c r="OXZ42" s="1208"/>
      <c r="OYA42" s="1208"/>
      <c r="OYB42" s="1208"/>
      <c r="OYC42" s="1208"/>
      <c r="OYD42" s="1208"/>
      <c r="OYE42" s="1208"/>
      <c r="OYF42" s="1208"/>
      <c r="OYG42" s="1208"/>
      <c r="OYH42" s="1208"/>
      <c r="OYI42" s="1208"/>
      <c r="OYJ42" s="1208"/>
      <c r="OYK42" s="1208"/>
      <c r="OYL42" s="1208"/>
      <c r="OYM42" s="1208"/>
      <c r="OYN42" s="1208"/>
      <c r="OYO42" s="1208"/>
      <c r="OYP42" s="1208"/>
      <c r="OYQ42" s="1208"/>
      <c r="OYR42" s="1208"/>
      <c r="OYS42" s="1208"/>
      <c r="OYT42" s="1208"/>
      <c r="OYU42" s="1208"/>
      <c r="OYV42" s="1208"/>
      <c r="OYW42" s="1208"/>
      <c r="OYX42" s="1208"/>
      <c r="OYY42" s="1208"/>
      <c r="OYZ42" s="1208"/>
      <c r="OZA42" s="1208"/>
      <c r="OZB42" s="1208"/>
      <c r="OZC42" s="1208"/>
      <c r="OZD42" s="1208"/>
      <c r="OZE42" s="1208"/>
      <c r="OZF42" s="1208"/>
      <c r="OZG42" s="1208"/>
      <c r="OZH42" s="1208"/>
      <c r="OZI42" s="1208"/>
      <c r="OZJ42" s="1208"/>
      <c r="OZK42" s="1208"/>
      <c r="OZL42" s="1208"/>
      <c r="OZM42" s="1208"/>
      <c r="OZN42" s="1208"/>
      <c r="OZO42" s="1208"/>
      <c r="OZP42" s="1208"/>
      <c r="OZQ42" s="1208"/>
      <c r="OZR42" s="1208"/>
      <c r="OZS42" s="1208"/>
      <c r="OZT42" s="1208"/>
      <c r="OZU42" s="1208"/>
      <c r="OZV42" s="1208"/>
      <c r="OZW42" s="1208"/>
      <c r="OZX42" s="1208"/>
      <c r="OZY42" s="1208"/>
      <c r="OZZ42" s="1208"/>
      <c r="PAA42" s="1208"/>
      <c r="PAB42" s="1208"/>
      <c r="PAC42" s="1208"/>
      <c r="PAD42" s="1208"/>
      <c r="PAE42" s="1208"/>
      <c r="PAF42" s="1208"/>
      <c r="PAG42" s="1208"/>
      <c r="PAH42" s="1208"/>
      <c r="PAI42" s="1208"/>
      <c r="PAJ42" s="1208"/>
      <c r="PAK42" s="1208"/>
      <c r="PAL42" s="1208"/>
      <c r="PAM42" s="1208"/>
      <c r="PAN42" s="1208"/>
      <c r="PAO42" s="1208"/>
      <c r="PAP42" s="1208"/>
      <c r="PAQ42" s="1208"/>
      <c r="PAR42" s="1208"/>
      <c r="PAS42" s="1208"/>
      <c r="PAT42" s="1208"/>
      <c r="PAU42" s="1208"/>
      <c r="PAV42" s="1208"/>
      <c r="PAW42" s="1208"/>
      <c r="PAX42" s="1208"/>
      <c r="PAY42" s="1208"/>
      <c r="PAZ42" s="1208"/>
      <c r="PBA42" s="1208"/>
      <c r="PBB42" s="1208"/>
      <c r="PBC42" s="1208"/>
      <c r="PBD42" s="1208"/>
      <c r="PBE42" s="1208"/>
      <c r="PBF42" s="1208"/>
      <c r="PBG42" s="1208"/>
      <c r="PBH42" s="1208"/>
      <c r="PBI42" s="1208"/>
      <c r="PBJ42" s="1208"/>
      <c r="PBK42" s="1208"/>
      <c r="PBL42" s="1208"/>
      <c r="PBM42" s="1208"/>
      <c r="PBN42" s="1208"/>
      <c r="PBO42" s="1208"/>
      <c r="PBP42" s="1208"/>
      <c r="PBQ42" s="1208"/>
      <c r="PBR42" s="1208"/>
      <c r="PBS42" s="1208"/>
      <c r="PBT42" s="1208"/>
      <c r="PBU42" s="1208"/>
      <c r="PBV42" s="1208"/>
      <c r="PBW42" s="1208"/>
      <c r="PBX42" s="1208"/>
      <c r="PBY42" s="1208"/>
      <c r="PBZ42" s="1208"/>
      <c r="PCA42" s="1208"/>
      <c r="PCB42" s="1208"/>
      <c r="PCC42" s="1208"/>
      <c r="PCD42" s="1208"/>
      <c r="PCE42" s="1208"/>
      <c r="PCF42" s="1208"/>
      <c r="PCG42" s="1208"/>
      <c r="PCH42" s="1208"/>
      <c r="PCI42" s="1208"/>
      <c r="PCJ42" s="1208"/>
      <c r="PCK42" s="1208"/>
      <c r="PCL42" s="1208"/>
      <c r="PCM42" s="1208"/>
      <c r="PCN42" s="1208"/>
      <c r="PCO42" s="1208"/>
      <c r="PCP42" s="1208"/>
      <c r="PCQ42" s="1208"/>
      <c r="PCR42" s="1208"/>
      <c r="PCS42" s="1208"/>
      <c r="PCT42" s="1208"/>
      <c r="PCU42" s="1208"/>
      <c r="PCV42" s="1208"/>
      <c r="PCW42" s="1208"/>
      <c r="PCX42" s="1208"/>
      <c r="PCY42" s="1208"/>
      <c r="PCZ42" s="1208"/>
      <c r="PDA42" s="1208"/>
      <c r="PDB42" s="1208"/>
      <c r="PDC42" s="1208"/>
      <c r="PDD42" s="1208"/>
      <c r="PDE42" s="1208"/>
      <c r="PDF42" s="1208"/>
      <c r="PDG42" s="1208"/>
      <c r="PDH42" s="1208"/>
      <c r="PDI42" s="1208"/>
      <c r="PDJ42" s="1208"/>
      <c r="PDK42" s="1208"/>
      <c r="PDL42" s="1208"/>
      <c r="PDM42" s="1208"/>
      <c r="PDN42" s="1208"/>
      <c r="PDO42" s="1208"/>
      <c r="PDP42" s="1208"/>
      <c r="PDQ42" s="1208"/>
      <c r="PDR42" s="1208"/>
      <c r="PDS42" s="1208"/>
      <c r="PDT42" s="1208"/>
      <c r="PDU42" s="1208"/>
      <c r="PDV42" s="1208"/>
      <c r="PDW42" s="1208"/>
      <c r="PDX42" s="1208"/>
      <c r="PDY42" s="1208"/>
      <c r="PDZ42" s="1208"/>
      <c r="PEA42" s="1208"/>
      <c r="PEB42" s="1208"/>
      <c r="PEC42" s="1208"/>
      <c r="PED42" s="1208"/>
      <c r="PEE42" s="1208"/>
      <c r="PEF42" s="1208"/>
      <c r="PEG42" s="1208"/>
      <c r="PEH42" s="1208"/>
      <c r="PEI42" s="1208"/>
      <c r="PEJ42" s="1208"/>
      <c r="PEK42" s="1208"/>
      <c r="PEL42" s="1208"/>
      <c r="PEM42" s="1208"/>
      <c r="PEN42" s="1208"/>
      <c r="PEO42" s="1208"/>
      <c r="PEP42" s="1208"/>
      <c r="PEQ42" s="1208"/>
      <c r="PER42" s="1208"/>
      <c r="PES42" s="1208"/>
      <c r="PET42" s="1208"/>
      <c r="PEU42" s="1208"/>
      <c r="PEV42" s="1208"/>
      <c r="PEW42" s="1208"/>
      <c r="PEX42" s="1208"/>
      <c r="PEY42" s="1208"/>
      <c r="PEZ42" s="1208"/>
      <c r="PFA42" s="1208"/>
      <c r="PFB42" s="1208"/>
      <c r="PFC42" s="1208"/>
      <c r="PFD42" s="1208"/>
      <c r="PFE42" s="1208"/>
      <c r="PFF42" s="1208"/>
      <c r="PFG42" s="1208"/>
      <c r="PFH42" s="1208"/>
      <c r="PFI42" s="1208"/>
      <c r="PFJ42" s="1208"/>
      <c r="PFK42" s="1208"/>
      <c r="PFL42" s="1208"/>
      <c r="PFM42" s="1208"/>
      <c r="PFN42" s="1208"/>
      <c r="PFO42" s="1208"/>
      <c r="PFP42" s="1208"/>
      <c r="PFQ42" s="1208"/>
      <c r="PFR42" s="1208"/>
      <c r="PFS42" s="1208"/>
      <c r="PFT42" s="1208"/>
      <c r="PFU42" s="1208"/>
      <c r="PFV42" s="1208"/>
      <c r="PFW42" s="1208"/>
      <c r="PFX42" s="1208"/>
      <c r="PFY42" s="1208"/>
      <c r="PFZ42" s="1208"/>
      <c r="PGA42" s="1208"/>
      <c r="PGB42" s="1208"/>
      <c r="PGC42" s="1208"/>
      <c r="PGD42" s="1208"/>
      <c r="PGE42" s="1208"/>
      <c r="PGF42" s="1208"/>
      <c r="PGG42" s="1208"/>
      <c r="PGH42" s="1208"/>
      <c r="PGI42" s="1208"/>
      <c r="PGJ42" s="1208"/>
      <c r="PGK42" s="1208"/>
      <c r="PGL42" s="1208"/>
      <c r="PGM42" s="1208"/>
      <c r="PGN42" s="1208"/>
      <c r="PGO42" s="1208"/>
      <c r="PGP42" s="1208"/>
      <c r="PGQ42" s="1208"/>
      <c r="PGR42" s="1208"/>
      <c r="PGS42" s="1208"/>
      <c r="PGT42" s="1208"/>
      <c r="PGU42" s="1208"/>
      <c r="PGV42" s="1208"/>
      <c r="PGW42" s="1208"/>
      <c r="PGX42" s="1208"/>
      <c r="PGY42" s="1208"/>
      <c r="PGZ42" s="1208"/>
      <c r="PHA42" s="1208"/>
      <c r="PHB42" s="1208"/>
      <c r="PHC42" s="1208"/>
      <c r="PHD42" s="1208"/>
      <c r="PHE42" s="1208"/>
      <c r="PHF42" s="1208"/>
      <c r="PHG42" s="1208"/>
      <c r="PHH42" s="1208"/>
      <c r="PHI42" s="1208"/>
      <c r="PHJ42" s="1208"/>
      <c r="PHK42" s="1208"/>
      <c r="PHL42" s="1208"/>
      <c r="PHM42" s="1208"/>
      <c r="PHN42" s="1208"/>
      <c r="PHO42" s="1208"/>
      <c r="PHP42" s="1208"/>
      <c r="PHQ42" s="1208"/>
      <c r="PHR42" s="1208"/>
      <c r="PHS42" s="1208"/>
      <c r="PHT42" s="1208"/>
      <c r="PHU42" s="1208"/>
      <c r="PHV42" s="1208"/>
      <c r="PHW42" s="1208"/>
      <c r="PHX42" s="1208"/>
      <c r="PHY42" s="1208"/>
      <c r="PHZ42" s="1208"/>
      <c r="PIA42" s="1208"/>
      <c r="PIB42" s="1208"/>
      <c r="PIC42" s="1208"/>
      <c r="PID42" s="1208"/>
      <c r="PIE42" s="1208"/>
      <c r="PIF42" s="1208"/>
      <c r="PIG42" s="1208"/>
      <c r="PIH42" s="1208"/>
      <c r="PII42" s="1208"/>
      <c r="PIJ42" s="1208"/>
      <c r="PIK42" s="1208"/>
      <c r="PIL42" s="1208"/>
      <c r="PIM42" s="1208"/>
      <c r="PIN42" s="1208"/>
      <c r="PIO42" s="1208"/>
      <c r="PIP42" s="1208"/>
      <c r="PIQ42" s="1208"/>
      <c r="PIR42" s="1208"/>
      <c r="PIS42" s="1208"/>
      <c r="PIT42" s="1208"/>
      <c r="PIU42" s="1208"/>
      <c r="PIV42" s="1208"/>
      <c r="PIW42" s="1208"/>
      <c r="PIX42" s="1208"/>
      <c r="PIY42" s="1208"/>
      <c r="PIZ42" s="1208"/>
      <c r="PJA42" s="1208"/>
      <c r="PJB42" s="1208"/>
      <c r="PJC42" s="1208"/>
      <c r="PJD42" s="1208"/>
      <c r="PJE42" s="1208"/>
      <c r="PJF42" s="1208"/>
      <c r="PJG42" s="1208"/>
      <c r="PJH42" s="1208"/>
      <c r="PJI42" s="1208"/>
      <c r="PJJ42" s="1208"/>
      <c r="PJK42" s="1208"/>
      <c r="PJL42" s="1208"/>
      <c r="PJM42" s="1208"/>
      <c r="PJN42" s="1208"/>
      <c r="PJO42" s="1208"/>
      <c r="PJP42" s="1208"/>
      <c r="PJQ42" s="1208"/>
      <c r="PJR42" s="1208"/>
      <c r="PJS42" s="1208"/>
      <c r="PJT42" s="1208"/>
      <c r="PJU42" s="1208"/>
      <c r="PJV42" s="1208"/>
      <c r="PJW42" s="1208"/>
      <c r="PJX42" s="1208"/>
      <c r="PJY42" s="1208"/>
      <c r="PJZ42" s="1208"/>
      <c r="PKA42" s="1208"/>
      <c r="PKB42" s="1208"/>
      <c r="PKC42" s="1208"/>
      <c r="PKD42" s="1208"/>
      <c r="PKE42" s="1208"/>
      <c r="PKF42" s="1208"/>
      <c r="PKG42" s="1208"/>
      <c r="PKH42" s="1208"/>
      <c r="PKI42" s="1208"/>
      <c r="PKJ42" s="1208"/>
      <c r="PKK42" s="1208"/>
      <c r="PKL42" s="1208"/>
      <c r="PKM42" s="1208"/>
      <c r="PKN42" s="1208"/>
      <c r="PKO42" s="1208"/>
      <c r="PKP42" s="1208"/>
      <c r="PKQ42" s="1208"/>
      <c r="PKR42" s="1208"/>
      <c r="PKS42" s="1208"/>
      <c r="PKT42" s="1208"/>
      <c r="PKU42" s="1208"/>
      <c r="PKV42" s="1208"/>
      <c r="PKW42" s="1208"/>
      <c r="PKX42" s="1208"/>
      <c r="PKY42" s="1208"/>
      <c r="PKZ42" s="1208"/>
      <c r="PLA42" s="1208"/>
      <c r="PLB42" s="1208"/>
      <c r="PLC42" s="1208"/>
      <c r="PLD42" s="1208"/>
      <c r="PLE42" s="1208"/>
      <c r="PLF42" s="1208"/>
      <c r="PLG42" s="1208"/>
      <c r="PLH42" s="1208"/>
      <c r="PLI42" s="1208"/>
      <c r="PLJ42" s="1208"/>
      <c r="PLK42" s="1208"/>
      <c r="PLL42" s="1208"/>
      <c r="PLM42" s="1208"/>
      <c r="PLN42" s="1208"/>
      <c r="PLO42" s="1208"/>
      <c r="PLP42" s="1208"/>
      <c r="PLQ42" s="1208"/>
      <c r="PLR42" s="1208"/>
      <c r="PLS42" s="1208"/>
      <c r="PLT42" s="1208"/>
      <c r="PLU42" s="1208"/>
      <c r="PLV42" s="1208"/>
      <c r="PLW42" s="1208"/>
      <c r="PLX42" s="1208"/>
      <c r="PLY42" s="1208"/>
      <c r="PLZ42" s="1208"/>
      <c r="PMA42" s="1208"/>
      <c r="PMB42" s="1208"/>
      <c r="PMC42" s="1208"/>
      <c r="PMD42" s="1208"/>
      <c r="PME42" s="1208"/>
      <c r="PMF42" s="1208"/>
      <c r="PMG42" s="1208"/>
      <c r="PMH42" s="1208"/>
      <c r="PMI42" s="1208"/>
      <c r="PMJ42" s="1208"/>
      <c r="PMK42" s="1208"/>
      <c r="PML42" s="1208"/>
      <c r="PMM42" s="1208"/>
      <c r="PMN42" s="1208"/>
      <c r="PMO42" s="1208"/>
      <c r="PMP42" s="1208"/>
      <c r="PMQ42" s="1208"/>
      <c r="PMR42" s="1208"/>
      <c r="PMS42" s="1208"/>
      <c r="PMT42" s="1208"/>
      <c r="PMU42" s="1208"/>
      <c r="PMV42" s="1208"/>
      <c r="PMW42" s="1208"/>
      <c r="PMX42" s="1208"/>
      <c r="PMY42" s="1208"/>
      <c r="PMZ42" s="1208"/>
      <c r="PNA42" s="1208"/>
      <c r="PNB42" s="1208"/>
      <c r="PNC42" s="1208"/>
      <c r="PND42" s="1208"/>
      <c r="PNE42" s="1208"/>
      <c r="PNF42" s="1208"/>
      <c r="PNG42" s="1208"/>
      <c r="PNH42" s="1208"/>
      <c r="PNI42" s="1208"/>
      <c r="PNJ42" s="1208"/>
      <c r="PNK42" s="1208"/>
      <c r="PNL42" s="1208"/>
      <c r="PNM42" s="1208"/>
      <c r="PNN42" s="1208"/>
      <c r="PNO42" s="1208"/>
      <c r="PNP42" s="1208"/>
      <c r="PNQ42" s="1208"/>
      <c r="PNR42" s="1208"/>
      <c r="PNS42" s="1208"/>
      <c r="PNT42" s="1208"/>
      <c r="PNU42" s="1208"/>
      <c r="PNV42" s="1208"/>
      <c r="PNW42" s="1208"/>
      <c r="PNX42" s="1208"/>
      <c r="PNY42" s="1208"/>
      <c r="PNZ42" s="1208"/>
      <c r="POA42" s="1208"/>
      <c r="POB42" s="1208"/>
      <c r="POC42" s="1208"/>
      <c r="POD42" s="1208"/>
      <c r="POE42" s="1208"/>
      <c r="POF42" s="1208"/>
      <c r="POG42" s="1208"/>
      <c r="POH42" s="1208"/>
      <c r="POI42" s="1208"/>
      <c r="POJ42" s="1208"/>
      <c r="POK42" s="1208"/>
      <c r="POL42" s="1208"/>
      <c r="POM42" s="1208"/>
      <c r="PON42" s="1208"/>
      <c r="POO42" s="1208"/>
      <c r="POP42" s="1208"/>
      <c r="POQ42" s="1208"/>
      <c r="POR42" s="1208"/>
      <c r="POS42" s="1208"/>
      <c r="POT42" s="1208"/>
      <c r="POU42" s="1208"/>
      <c r="POV42" s="1208"/>
      <c r="POW42" s="1208"/>
      <c r="POX42" s="1208"/>
      <c r="POY42" s="1208"/>
      <c r="POZ42" s="1208"/>
      <c r="PPA42" s="1208"/>
      <c r="PPB42" s="1208"/>
      <c r="PPC42" s="1208"/>
      <c r="PPD42" s="1208"/>
      <c r="PPE42" s="1208"/>
      <c r="PPF42" s="1208"/>
      <c r="PPG42" s="1208"/>
      <c r="PPH42" s="1208"/>
      <c r="PPI42" s="1208"/>
      <c r="PPJ42" s="1208"/>
      <c r="PPK42" s="1208"/>
      <c r="PPL42" s="1208"/>
      <c r="PPM42" s="1208"/>
      <c r="PPN42" s="1208"/>
      <c r="PPO42" s="1208"/>
      <c r="PPP42" s="1208"/>
      <c r="PPQ42" s="1208"/>
      <c r="PPR42" s="1208"/>
      <c r="PPS42" s="1208"/>
      <c r="PPT42" s="1208"/>
      <c r="PPU42" s="1208"/>
      <c r="PPV42" s="1208"/>
      <c r="PPW42" s="1208"/>
      <c r="PPX42" s="1208"/>
      <c r="PPY42" s="1208"/>
      <c r="PPZ42" s="1208"/>
      <c r="PQA42" s="1208"/>
      <c r="PQB42" s="1208"/>
      <c r="PQC42" s="1208"/>
      <c r="PQD42" s="1208"/>
      <c r="PQE42" s="1208"/>
      <c r="PQF42" s="1208"/>
      <c r="PQG42" s="1208"/>
      <c r="PQH42" s="1208"/>
      <c r="PQI42" s="1208"/>
      <c r="PQJ42" s="1208"/>
      <c r="PQK42" s="1208"/>
      <c r="PQL42" s="1208"/>
      <c r="PQM42" s="1208"/>
      <c r="PQN42" s="1208"/>
      <c r="PQO42" s="1208"/>
      <c r="PQP42" s="1208"/>
      <c r="PQQ42" s="1208"/>
      <c r="PQR42" s="1208"/>
      <c r="PQS42" s="1208"/>
      <c r="PQT42" s="1208"/>
      <c r="PQU42" s="1208"/>
      <c r="PQV42" s="1208"/>
      <c r="PQW42" s="1208"/>
      <c r="PQX42" s="1208"/>
      <c r="PQY42" s="1208"/>
      <c r="PQZ42" s="1208"/>
      <c r="PRA42" s="1208"/>
      <c r="PRB42" s="1208"/>
      <c r="PRC42" s="1208"/>
      <c r="PRD42" s="1208"/>
      <c r="PRE42" s="1208"/>
      <c r="PRF42" s="1208"/>
      <c r="PRG42" s="1208"/>
      <c r="PRH42" s="1208"/>
      <c r="PRI42" s="1208"/>
      <c r="PRJ42" s="1208"/>
      <c r="PRK42" s="1208"/>
      <c r="PRL42" s="1208"/>
      <c r="PRM42" s="1208"/>
      <c r="PRN42" s="1208"/>
      <c r="PRO42" s="1208"/>
      <c r="PRP42" s="1208"/>
      <c r="PRQ42" s="1208"/>
      <c r="PRR42" s="1208"/>
      <c r="PRS42" s="1208"/>
      <c r="PRT42" s="1208"/>
      <c r="PRU42" s="1208"/>
      <c r="PRV42" s="1208"/>
      <c r="PRW42" s="1208"/>
      <c r="PRX42" s="1208"/>
      <c r="PRY42" s="1208"/>
      <c r="PRZ42" s="1208"/>
      <c r="PSA42" s="1208"/>
      <c r="PSB42" s="1208"/>
      <c r="PSC42" s="1208"/>
      <c r="PSD42" s="1208"/>
      <c r="PSE42" s="1208"/>
      <c r="PSF42" s="1208"/>
      <c r="PSG42" s="1208"/>
      <c r="PSH42" s="1208"/>
      <c r="PSI42" s="1208"/>
      <c r="PSJ42" s="1208"/>
      <c r="PSK42" s="1208"/>
      <c r="PSL42" s="1208"/>
      <c r="PSM42" s="1208"/>
      <c r="PSN42" s="1208"/>
      <c r="PSO42" s="1208"/>
      <c r="PSP42" s="1208"/>
      <c r="PSQ42" s="1208"/>
      <c r="PSR42" s="1208"/>
      <c r="PSS42" s="1208"/>
      <c r="PST42" s="1208"/>
      <c r="PSU42" s="1208"/>
      <c r="PSV42" s="1208"/>
      <c r="PSW42" s="1208"/>
      <c r="PSX42" s="1208"/>
      <c r="PSY42" s="1208"/>
      <c r="PSZ42" s="1208"/>
      <c r="PTA42" s="1208"/>
      <c r="PTB42" s="1208"/>
      <c r="PTC42" s="1208"/>
      <c r="PTD42" s="1208"/>
      <c r="PTE42" s="1208"/>
      <c r="PTF42" s="1208"/>
      <c r="PTG42" s="1208"/>
      <c r="PTH42" s="1208"/>
      <c r="PTI42" s="1208"/>
      <c r="PTJ42" s="1208"/>
      <c r="PTK42" s="1208"/>
      <c r="PTL42" s="1208"/>
      <c r="PTM42" s="1208"/>
      <c r="PTN42" s="1208"/>
      <c r="PTO42" s="1208"/>
      <c r="PTP42" s="1208"/>
      <c r="PTQ42" s="1208"/>
      <c r="PTR42" s="1208"/>
      <c r="PTS42" s="1208"/>
      <c r="PTT42" s="1208"/>
      <c r="PTU42" s="1208"/>
      <c r="PTV42" s="1208"/>
      <c r="PTW42" s="1208"/>
      <c r="PTX42" s="1208"/>
      <c r="PTY42" s="1208"/>
      <c r="PTZ42" s="1208"/>
      <c r="PUA42" s="1208"/>
      <c r="PUB42" s="1208"/>
      <c r="PUC42" s="1208"/>
      <c r="PUD42" s="1208"/>
      <c r="PUE42" s="1208"/>
      <c r="PUF42" s="1208"/>
      <c r="PUG42" s="1208"/>
      <c r="PUH42" s="1208"/>
      <c r="PUI42" s="1208"/>
      <c r="PUJ42" s="1208"/>
      <c r="PUK42" s="1208"/>
      <c r="PUL42" s="1208"/>
      <c r="PUM42" s="1208"/>
      <c r="PUN42" s="1208"/>
      <c r="PUO42" s="1208"/>
      <c r="PUP42" s="1208"/>
      <c r="PUQ42" s="1208"/>
      <c r="PUR42" s="1208"/>
      <c r="PUS42" s="1208"/>
      <c r="PUT42" s="1208"/>
      <c r="PUU42" s="1208"/>
      <c r="PUV42" s="1208"/>
      <c r="PUW42" s="1208"/>
      <c r="PUX42" s="1208"/>
      <c r="PUY42" s="1208"/>
      <c r="PUZ42" s="1208"/>
      <c r="PVA42" s="1208"/>
      <c r="PVB42" s="1208"/>
      <c r="PVC42" s="1208"/>
      <c r="PVD42" s="1208"/>
      <c r="PVE42" s="1208"/>
      <c r="PVF42" s="1208"/>
      <c r="PVG42" s="1208"/>
      <c r="PVH42" s="1208"/>
      <c r="PVI42" s="1208"/>
      <c r="PVJ42" s="1208"/>
      <c r="PVK42" s="1208"/>
      <c r="PVL42" s="1208"/>
      <c r="PVM42" s="1208"/>
      <c r="PVN42" s="1208"/>
      <c r="PVO42" s="1208"/>
      <c r="PVP42" s="1208"/>
      <c r="PVQ42" s="1208"/>
      <c r="PVR42" s="1208"/>
      <c r="PVS42" s="1208"/>
      <c r="PVT42" s="1208"/>
      <c r="PVU42" s="1208"/>
      <c r="PVV42" s="1208"/>
      <c r="PVW42" s="1208"/>
      <c r="PVX42" s="1208"/>
      <c r="PVY42" s="1208"/>
      <c r="PVZ42" s="1208"/>
      <c r="PWA42" s="1208"/>
      <c r="PWB42" s="1208"/>
      <c r="PWC42" s="1208"/>
      <c r="PWD42" s="1208"/>
      <c r="PWE42" s="1208"/>
      <c r="PWF42" s="1208"/>
      <c r="PWG42" s="1208"/>
      <c r="PWH42" s="1208"/>
      <c r="PWI42" s="1208"/>
      <c r="PWJ42" s="1208"/>
      <c r="PWK42" s="1208"/>
      <c r="PWL42" s="1208"/>
      <c r="PWM42" s="1208"/>
      <c r="PWN42" s="1208"/>
      <c r="PWO42" s="1208"/>
      <c r="PWP42" s="1208"/>
      <c r="PWQ42" s="1208"/>
      <c r="PWR42" s="1208"/>
      <c r="PWS42" s="1208"/>
      <c r="PWT42" s="1208"/>
      <c r="PWU42" s="1208"/>
      <c r="PWV42" s="1208"/>
      <c r="PWW42" s="1208"/>
      <c r="PWX42" s="1208"/>
      <c r="PWY42" s="1208"/>
      <c r="PWZ42" s="1208"/>
      <c r="PXA42" s="1208"/>
      <c r="PXB42" s="1208"/>
      <c r="PXC42" s="1208"/>
      <c r="PXD42" s="1208"/>
      <c r="PXE42" s="1208"/>
      <c r="PXF42" s="1208"/>
      <c r="PXG42" s="1208"/>
      <c r="PXH42" s="1208"/>
      <c r="PXI42" s="1208"/>
      <c r="PXJ42" s="1208"/>
      <c r="PXK42" s="1208"/>
      <c r="PXL42" s="1208"/>
      <c r="PXM42" s="1208"/>
      <c r="PXN42" s="1208"/>
      <c r="PXO42" s="1208"/>
      <c r="PXP42" s="1208"/>
      <c r="PXQ42" s="1208"/>
      <c r="PXR42" s="1208"/>
      <c r="PXS42" s="1208"/>
      <c r="PXT42" s="1208"/>
      <c r="PXU42" s="1208"/>
      <c r="PXV42" s="1208"/>
      <c r="PXW42" s="1208"/>
      <c r="PXX42" s="1208"/>
      <c r="PXY42" s="1208"/>
      <c r="PXZ42" s="1208"/>
      <c r="PYA42" s="1208"/>
      <c r="PYB42" s="1208"/>
      <c r="PYC42" s="1208"/>
      <c r="PYD42" s="1208"/>
      <c r="PYE42" s="1208"/>
      <c r="PYF42" s="1208"/>
      <c r="PYG42" s="1208"/>
      <c r="PYH42" s="1208"/>
      <c r="PYI42" s="1208"/>
      <c r="PYJ42" s="1208"/>
      <c r="PYK42" s="1208"/>
      <c r="PYL42" s="1208"/>
      <c r="PYM42" s="1208"/>
      <c r="PYN42" s="1208"/>
      <c r="PYO42" s="1208"/>
      <c r="PYP42" s="1208"/>
      <c r="PYQ42" s="1208"/>
      <c r="PYR42" s="1208"/>
      <c r="PYS42" s="1208"/>
      <c r="PYT42" s="1208"/>
      <c r="PYU42" s="1208"/>
      <c r="PYV42" s="1208"/>
      <c r="PYW42" s="1208"/>
      <c r="PYX42" s="1208"/>
      <c r="PYY42" s="1208"/>
      <c r="PYZ42" s="1208"/>
      <c r="PZA42" s="1208"/>
      <c r="PZB42" s="1208"/>
      <c r="PZC42" s="1208"/>
      <c r="PZD42" s="1208"/>
      <c r="PZE42" s="1208"/>
      <c r="PZF42" s="1208"/>
      <c r="PZG42" s="1208"/>
      <c r="PZH42" s="1208"/>
      <c r="PZI42" s="1208"/>
      <c r="PZJ42" s="1208"/>
      <c r="PZK42" s="1208"/>
      <c r="PZL42" s="1208"/>
      <c r="PZM42" s="1208"/>
      <c r="PZN42" s="1208"/>
      <c r="PZO42" s="1208"/>
      <c r="PZP42" s="1208"/>
      <c r="PZQ42" s="1208"/>
      <c r="PZR42" s="1208"/>
      <c r="PZS42" s="1208"/>
      <c r="PZT42" s="1208"/>
      <c r="PZU42" s="1208"/>
      <c r="PZV42" s="1208"/>
      <c r="PZW42" s="1208"/>
      <c r="PZX42" s="1208"/>
      <c r="PZY42" s="1208"/>
      <c r="PZZ42" s="1208"/>
      <c r="QAA42" s="1208"/>
      <c r="QAB42" s="1208"/>
      <c r="QAC42" s="1208"/>
      <c r="QAD42" s="1208"/>
      <c r="QAE42" s="1208"/>
      <c r="QAF42" s="1208"/>
      <c r="QAG42" s="1208"/>
      <c r="QAH42" s="1208"/>
      <c r="QAI42" s="1208"/>
      <c r="QAJ42" s="1208"/>
      <c r="QAK42" s="1208"/>
      <c r="QAL42" s="1208"/>
      <c r="QAM42" s="1208"/>
      <c r="QAN42" s="1208"/>
      <c r="QAO42" s="1208"/>
      <c r="QAP42" s="1208"/>
      <c r="QAQ42" s="1208"/>
      <c r="QAR42" s="1208"/>
      <c r="QAS42" s="1208"/>
      <c r="QAT42" s="1208"/>
      <c r="QAU42" s="1208"/>
      <c r="QAV42" s="1208"/>
      <c r="QAW42" s="1208"/>
      <c r="QAX42" s="1208"/>
      <c r="QAY42" s="1208"/>
      <c r="QAZ42" s="1208"/>
      <c r="QBA42" s="1208"/>
      <c r="QBB42" s="1208"/>
      <c r="QBC42" s="1208"/>
      <c r="QBD42" s="1208"/>
      <c r="QBE42" s="1208"/>
      <c r="QBF42" s="1208"/>
      <c r="QBG42" s="1208"/>
      <c r="QBH42" s="1208"/>
      <c r="QBI42" s="1208"/>
      <c r="QBJ42" s="1208"/>
      <c r="QBK42" s="1208"/>
      <c r="QBL42" s="1208"/>
      <c r="QBM42" s="1208"/>
      <c r="QBN42" s="1208"/>
      <c r="QBO42" s="1208"/>
      <c r="QBP42" s="1208"/>
      <c r="QBQ42" s="1208"/>
      <c r="QBR42" s="1208"/>
      <c r="QBS42" s="1208"/>
      <c r="QBT42" s="1208"/>
      <c r="QBU42" s="1208"/>
      <c r="QBV42" s="1208"/>
      <c r="QBW42" s="1208"/>
      <c r="QBX42" s="1208"/>
      <c r="QBY42" s="1208"/>
      <c r="QBZ42" s="1208"/>
      <c r="QCA42" s="1208"/>
      <c r="QCB42" s="1208"/>
      <c r="QCC42" s="1208"/>
      <c r="QCD42" s="1208"/>
      <c r="QCE42" s="1208"/>
      <c r="QCF42" s="1208"/>
      <c r="QCG42" s="1208"/>
      <c r="QCH42" s="1208"/>
      <c r="QCI42" s="1208"/>
      <c r="QCJ42" s="1208"/>
      <c r="QCK42" s="1208"/>
      <c r="QCL42" s="1208"/>
      <c r="QCM42" s="1208"/>
      <c r="QCN42" s="1208"/>
      <c r="QCO42" s="1208"/>
      <c r="QCP42" s="1208"/>
      <c r="QCQ42" s="1208"/>
      <c r="QCR42" s="1208"/>
      <c r="QCS42" s="1208"/>
      <c r="QCT42" s="1208"/>
      <c r="QCU42" s="1208"/>
      <c r="QCV42" s="1208"/>
      <c r="QCW42" s="1208"/>
      <c r="QCX42" s="1208"/>
      <c r="QCY42" s="1208"/>
      <c r="QCZ42" s="1208"/>
      <c r="QDA42" s="1208"/>
      <c r="QDB42" s="1208"/>
      <c r="QDC42" s="1208"/>
      <c r="QDD42" s="1208"/>
      <c r="QDE42" s="1208"/>
      <c r="QDF42" s="1208"/>
      <c r="QDG42" s="1208"/>
      <c r="QDH42" s="1208"/>
      <c r="QDI42" s="1208"/>
      <c r="QDJ42" s="1208"/>
      <c r="QDK42" s="1208"/>
      <c r="QDL42" s="1208"/>
      <c r="QDM42" s="1208"/>
      <c r="QDN42" s="1208"/>
      <c r="QDO42" s="1208"/>
      <c r="QDP42" s="1208"/>
      <c r="QDQ42" s="1208"/>
      <c r="QDR42" s="1208"/>
      <c r="QDS42" s="1208"/>
      <c r="QDT42" s="1208"/>
      <c r="QDU42" s="1208"/>
      <c r="QDV42" s="1208"/>
      <c r="QDW42" s="1208"/>
      <c r="QDX42" s="1208"/>
      <c r="QDY42" s="1208"/>
      <c r="QDZ42" s="1208"/>
      <c r="QEA42" s="1208"/>
      <c r="QEB42" s="1208"/>
      <c r="QEC42" s="1208"/>
      <c r="QED42" s="1208"/>
      <c r="QEE42" s="1208"/>
      <c r="QEF42" s="1208"/>
      <c r="QEG42" s="1208"/>
      <c r="QEH42" s="1208"/>
      <c r="QEI42" s="1208"/>
      <c r="QEJ42" s="1208"/>
      <c r="QEK42" s="1208"/>
      <c r="QEL42" s="1208"/>
      <c r="QEM42" s="1208"/>
      <c r="QEN42" s="1208"/>
      <c r="QEO42" s="1208"/>
      <c r="QEP42" s="1208"/>
      <c r="QEQ42" s="1208"/>
      <c r="QER42" s="1208"/>
      <c r="QES42" s="1208"/>
      <c r="QET42" s="1208"/>
      <c r="QEU42" s="1208"/>
      <c r="QEV42" s="1208"/>
      <c r="QEW42" s="1208"/>
      <c r="QEX42" s="1208"/>
      <c r="QEY42" s="1208"/>
      <c r="QEZ42" s="1208"/>
      <c r="QFA42" s="1208"/>
      <c r="QFB42" s="1208"/>
      <c r="QFC42" s="1208"/>
      <c r="QFD42" s="1208"/>
      <c r="QFE42" s="1208"/>
      <c r="QFF42" s="1208"/>
      <c r="QFG42" s="1208"/>
      <c r="QFH42" s="1208"/>
      <c r="QFI42" s="1208"/>
      <c r="QFJ42" s="1208"/>
      <c r="QFK42" s="1208"/>
      <c r="QFL42" s="1208"/>
      <c r="QFM42" s="1208"/>
      <c r="QFN42" s="1208"/>
      <c r="QFO42" s="1208"/>
      <c r="QFP42" s="1208"/>
      <c r="QFQ42" s="1208"/>
      <c r="QFR42" s="1208"/>
      <c r="QFS42" s="1208"/>
      <c r="QFT42" s="1208"/>
      <c r="QFU42" s="1208"/>
      <c r="QFV42" s="1208"/>
      <c r="QFW42" s="1208"/>
      <c r="QFX42" s="1208"/>
      <c r="QFY42" s="1208"/>
      <c r="QFZ42" s="1208"/>
      <c r="QGA42" s="1208"/>
      <c r="QGB42" s="1208"/>
      <c r="QGC42" s="1208"/>
      <c r="QGD42" s="1208"/>
      <c r="QGE42" s="1208"/>
      <c r="QGF42" s="1208"/>
      <c r="QGG42" s="1208"/>
      <c r="QGH42" s="1208"/>
      <c r="QGI42" s="1208"/>
      <c r="QGJ42" s="1208"/>
      <c r="QGK42" s="1208"/>
      <c r="QGL42" s="1208"/>
      <c r="QGM42" s="1208"/>
      <c r="QGN42" s="1208"/>
      <c r="QGO42" s="1208"/>
      <c r="QGP42" s="1208"/>
      <c r="QGQ42" s="1208"/>
      <c r="QGR42" s="1208"/>
      <c r="QGS42" s="1208"/>
      <c r="QGT42" s="1208"/>
      <c r="QGU42" s="1208"/>
      <c r="QGV42" s="1208"/>
      <c r="QGW42" s="1208"/>
      <c r="QGX42" s="1208"/>
      <c r="QGY42" s="1208"/>
      <c r="QGZ42" s="1208"/>
      <c r="QHA42" s="1208"/>
      <c r="QHB42" s="1208"/>
      <c r="QHC42" s="1208"/>
      <c r="QHD42" s="1208"/>
      <c r="QHE42" s="1208"/>
      <c r="QHF42" s="1208"/>
      <c r="QHG42" s="1208"/>
      <c r="QHH42" s="1208"/>
      <c r="QHI42" s="1208"/>
      <c r="QHJ42" s="1208"/>
      <c r="QHK42" s="1208"/>
      <c r="QHL42" s="1208"/>
      <c r="QHM42" s="1208"/>
      <c r="QHN42" s="1208"/>
      <c r="QHO42" s="1208"/>
      <c r="QHP42" s="1208"/>
      <c r="QHQ42" s="1208"/>
      <c r="QHR42" s="1208"/>
      <c r="QHS42" s="1208"/>
      <c r="QHT42" s="1208"/>
      <c r="QHU42" s="1208"/>
      <c r="QHV42" s="1208"/>
      <c r="QHW42" s="1208"/>
      <c r="QHX42" s="1208"/>
      <c r="QHY42" s="1208"/>
      <c r="QHZ42" s="1208"/>
      <c r="QIA42" s="1208"/>
      <c r="QIB42" s="1208"/>
      <c r="QIC42" s="1208"/>
      <c r="QID42" s="1208"/>
      <c r="QIE42" s="1208"/>
      <c r="QIF42" s="1208"/>
      <c r="QIG42" s="1208"/>
      <c r="QIH42" s="1208"/>
      <c r="QII42" s="1208"/>
      <c r="QIJ42" s="1208"/>
      <c r="QIK42" s="1208"/>
      <c r="QIL42" s="1208"/>
      <c r="QIM42" s="1208"/>
      <c r="QIN42" s="1208"/>
      <c r="QIO42" s="1208"/>
      <c r="QIP42" s="1208"/>
      <c r="QIQ42" s="1208"/>
      <c r="QIR42" s="1208"/>
      <c r="QIS42" s="1208"/>
      <c r="QIT42" s="1208"/>
      <c r="QIU42" s="1208"/>
      <c r="QIV42" s="1208"/>
      <c r="QIW42" s="1208"/>
      <c r="QIX42" s="1208"/>
      <c r="QIY42" s="1208"/>
      <c r="QIZ42" s="1208"/>
      <c r="QJA42" s="1208"/>
      <c r="QJB42" s="1208"/>
      <c r="QJC42" s="1208"/>
      <c r="QJD42" s="1208"/>
      <c r="QJE42" s="1208"/>
      <c r="QJF42" s="1208"/>
      <c r="QJG42" s="1208"/>
      <c r="QJH42" s="1208"/>
      <c r="QJI42" s="1208"/>
      <c r="QJJ42" s="1208"/>
      <c r="QJK42" s="1208"/>
      <c r="QJL42" s="1208"/>
      <c r="QJM42" s="1208"/>
      <c r="QJN42" s="1208"/>
      <c r="QJO42" s="1208"/>
      <c r="QJP42" s="1208"/>
      <c r="QJQ42" s="1208"/>
      <c r="QJR42" s="1208"/>
      <c r="QJS42" s="1208"/>
      <c r="QJT42" s="1208"/>
      <c r="QJU42" s="1208"/>
      <c r="QJV42" s="1208"/>
      <c r="QJW42" s="1208"/>
      <c r="QJX42" s="1208"/>
      <c r="QJY42" s="1208"/>
      <c r="QJZ42" s="1208"/>
      <c r="QKA42" s="1208"/>
      <c r="QKB42" s="1208"/>
      <c r="QKC42" s="1208"/>
      <c r="QKD42" s="1208"/>
      <c r="QKE42" s="1208"/>
      <c r="QKF42" s="1208"/>
      <c r="QKG42" s="1208"/>
      <c r="QKH42" s="1208"/>
      <c r="QKI42" s="1208"/>
      <c r="QKJ42" s="1208"/>
      <c r="QKK42" s="1208"/>
      <c r="QKL42" s="1208"/>
      <c r="QKM42" s="1208"/>
      <c r="QKN42" s="1208"/>
      <c r="QKO42" s="1208"/>
      <c r="QKP42" s="1208"/>
      <c r="QKQ42" s="1208"/>
      <c r="QKR42" s="1208"/>
      <c r="QKS42" s="1208"/>
      <c r="QKT42" s="1208"/>
      <c r="QKU42" s="1208"/>
      <c r="QKV42" s="1208"/>
      <c r="QKW42" s="1208"/>
      <c r="QKX42" s="1208"/>
      <c r="QKY42" s="1208"/>
      <c r="QKZ42" s="1208"/>
      <c r="QLA42" s="1208"/>
      <c r="QLB42" s="1208"/>
      <c r="QLC42" s="1208"/>
      <c r="QLD42" s="1208"/>
      <c r="QLE42" s="1208"/>
      <c r="QLF42" s="1208"/>
      <c r="QLG42" s="1208"/>
      <c r="QLH42" s="1208"/>
      <c r="QLI42" s="1208"/>
      <c r="QLJ42" s="1208"/>
      <c r="QLK42" s="1208"/>
      <c r="QLL42" s="1208"/>
      <c r="QLM42" s="1208"/>
      <c r="QLN42" s="1208"/>
      <c r="QLO42" s="1208"/>
      <c r="QLP42" s="1208"/>
      <c r="QLQ42" s="1208"/>
      <c r="QLR42" s="1208"/>
      <c r="QLS42" s="1208"/>
      <c r="QLT42" s="1208"/>
      <c r="QLU42" s="1208"/>
      <c r="QLV42" s="1208"/>
      <c r="QLW42" s="1208"/>
      <c r="QLX42" s="1208"/>
      <c r="QLY42" s="1208"/>
      <c r="QLZ42" s="1208"/>
      <c r="QMA42" s="1208"/>
      <c r="QMB42" s="1208"/>
      <c r="QMC42" s="1208"/>
      <c r="QMD42" s="1208"/>
      <c r="QME42" s="1208"/>
      <c r="QMF42" s="1208"/>
      <c r="QMG42" s="1208"/>
      <c r="QMH42" s="1208"/>
      <c r="QMI42" s="1208"/>
      <c r="QMJ42" s="1208"/>
      <c r="QMK42" s="1208"/>
      <c r="QML42" s="1208"/>
      <c r="QMM42" s="1208"/>
      <c r="QMN42" s="1208"/>
      <c r="QMO42" s="1208"/>
      <c r="QMP42" s="1208"/>
      <c r="QMQ42" s="1208"/>
      <c r="QMR42" s="1208"/>
      <c r="QMS42" s="1208"/>
      <c r="QMT42" s="1208"/>
      <c r="QMU42" s="1208"/>
      <c r="QMV42" s="1208"/>
      <c r="QMW42" s="1208"/>
      <c r="QMX42" s="1208"/>
      <c r="QMY42" s="1208"/>
      <c r="QMZ42" s="1208"/>
      <c r="QNA42" s="1208"/>
      <c r="QNB42" s="1208"/>
      <c r="QNC42" s="1208"/>
      <c r="QND42" s="1208"/>
      <c r="QNE42" s="1208"/>
      <c r="QNF42" s="1208"/>
      <c r="QNG42" s="1208"/>
      <c r="QNH42" s="1208"/>
      <c r="QNI42" s="1208"/>
      <c r="QNJ42" s="1208"/>
      <c r="QNK42" s="1208"/>
      <c r="QNL42" s="1208"/>
      <c r="QNM42" s="1208"/>
      <c r="QNN42" s="1208"/>
      <c r="QNO42" s="1208"/>
      <c r="QNP42" s="1208"/>
      <c r="QNQ42" s="1208"/>
      <c r="QNR42" s="1208"/>
      <c r="QNS42" s="1208"/>
      <c r="QNT42" s="1208"/>
      <c r="QNU42" s="1208"/>
      <c r="QNV42" s="1208"/>
      <c r="QNW42" s="1208"/>
      <c r="QNX42" s="1208"/>
      <c r="QNY42" s="1208"/>
      <c r="QNZ42" s="1208"/>
      <c r="QOA42" s="1208"/>
      <c r="QOB42" s="1208"/>
      <c r="QOC42" s="1208"/>
      <c r="QOD42" s="1208"/>
      <c r="QOE42" s="1208"/>
      <c r="QOF42" s="1208"/>
      <c r="QOG42" s="1208"/>
      <c r="QOH42" s="1208"/>
      <c r="QOI42" s="1208"/>
      <c r="QOJ42" s="1208"/>
      <c r="QOK42" s="1208"/>
      <c r="QOL42" s="1208"/>
      <c r="QOM42" s="1208"/>
      <c r="QON42" s="1208"/>
      <c r="QOO42" s="1208"/>
      <c r="QOP42" s="1208"/>
      <c r="QOQ42" s="1208"/>
      <c r="QOR42" s="1208"/>
      <c r="QOS42" s="1208"/>
      <c r="QOT42" s="1208"/>
      <c r="QOU42" s="1208"/>
      <c r="QOV42" s="1208"/>
      <c r="QOW42" s="1208"/>
      <c r="QOX42" s="1208"/>
      <c r="QOY42" s="1208"/>
      <c r="QOZ42" s="1208"/>
      <c r="QPA42" s="1208"/>
      <c r="QPB42" s="1208"/>
      <c r="QPC42" s="1208"/>
      <c r="QPD42" s="1208"/>
      <c r="QPE42" s="1208"/>
      <c r="QPF42" s="1208"/>
      <c r="QPG42" s="1208"/>
      <c r="QPH42" s="1208"/>
      <c r="QPI42" s="1208"/>
      <c r="QPJ42" s="1208"/>
      <c r="QPK42" s="1208"/>
      <c r="QPL42" s="1208"/>
      <c r="QPM42" s="1208"/>
      <c r="QPN42" s="1208"/>
      <c r="QPO42" s="1208"/>
      <c r="QPP42" s="1208"/>
      <c r="QPQ42" s="1208"/>
      <c r="QPR42" s="1208"/>
      <c r="QPS42" s="1208"/>
      <c r="QPT42" s="1208"/>
      <c r="QPU42" s="1208"/>
      <c r="QPV42" s="1208"/>
      <c r="QPW42" s="1208"/>
      <c r="QPX42" s="1208"/>
      <c r="QPY42" s="1208"/>
      <c r="QPZ42" s="1208"/>
      <c r="QQA42" s="1208"/>
      <c r="QQB42" s="1208"/>
      <c r="QQC42" s="1208"/>
      <c r="QQD42" s="1208"/>
      <c r="QQE42" s="1208"/>
      <c r="QQF42" s="1208"/>
      <c r="QQG42" s="1208"/>
      <c r="QQH42" s="1208"/>
      <c r="QQI42" s="1208"/>
      <c r="QQJ42" s="1208"/>
      <c r="QQK42" s="1208"/>
      <c r="QQL42" s="1208"/>
      <c r="QQM42" s="1208"/>
      <c r="QQN42" s="1208"/>
      <c r="QQO42" s="1208"/>
      <c r="QQP42" s="1208"/>
      <c r="QQQ42" s="1208"/>
      <c r="QQR42" s="1208"/>
      <c r="QQS42" s="1208"/>
      <c r="QQT42" s="1208"/>
      <c r="QQU42" s="1208"/>
      <c r="QQV42" s="1208"/>
      <c r="QQW42" s="1208"/>
      <c r="QQX42" s="1208"/>
      <c r="QQY42" s="1208"/>
      <c r="QQZ42" s="1208"/>
      <c r="QRA42" s="1208"/>
      <c r="QRB42" s="1208"/>
      <c r="QRC42" s="1208"/>
      <c r="QRD42" s="1208"/>
      <c r="QRE42" s="1208"/>
      <c r="QRF42" s="1208"/>
      <c r="QRG42" s="1208"/>
      <c r="QRH42" s="1208"/>
      <c r="QRI42" s="1208"/>
      <c r="QRJ42" s="1208"/>
      <c r="QRK42" s="1208"/>
      <c r="QRL42" s="1208"/>
      <c r="QRM42" s="1208"/>
      <c r="QRN42" s="1208"/>
      <c r="QRO42" s="1208"/>
      <c r="QRP42" s="1208"/>
      <c r="QRQ42" s="1208"/>
      <c r="QRR42" s="1208"/>
      <c r="QRS42" s="1208"/>
      <c r="QRT42" s="1208"/>
      <c r="QRU42" s="1208"/>
      <c r="QRV42" s="1208"/>
      <c r="QRW42" s="1208"/>
      <c r="QRX42" s="1208"/>
      <c r="QRY42" s="1208"/>
      <c r="QRZ42" s="1208"/>
      <c r="QSA42" s="1208"/>
      <c r="QSB42" s="1208"/>
      <c r="QSC42" s="1208"/>
      <c r="QSD42" s="1208"/>
      <c r="QSE42" s="1208"/>
      <c r="QSF42" s="1208"/>
      <c r="QSG42" s="1208"/>
      <c r="QSH42" s="1208"/>
      <c r="QSI42" s="1208"/>
      <c r="QSJ42" s="1208"/>
      <c r="QSK42" s="1208"/>
      <c r="QSL42" s="1208"/>
      <c r="QSM42" s="1208"/>
      <c r="QSN42" s="1208"/>
      <c r="QSO42" s="1208"/>
      <c r="QSP42" s="1208"/>
      <c r="QSQ42" s="1208"/>
      <c r="QSR42" s="1208"/>
      <c r="QSS42" s="1208"/>
      <c r="QST42" s="1208"/>
      <c r="QSU42" s="1208"/>
      <c r="QSV42" s="1208"/>
      <c r="QSW42" s="1208"/>
      <c r="QSX42" s="1208"/>
      <c r="QSY42" s="1208"/>
      <c r="QSZ42" s="1208"/>
      <c r="QTA42" s="1208"/>
      <c r="QTB42" s="1208"/>
      <c r="QTC42" s="1208"/>
      <c r="QTD42" s="1208"/>
      <c r="QTE42" s="1208"/>
      <c r="QTF42" s="1208"/>
      <c r="QTG42" s="1208"/>
      <c r="QTH42" s="1208"/>
      <c r="QTI42" s="1208"/>
      <c r="QTJ42" s="1208"/>
      <c r="QTK42" s="1208"/>
      <c r="QTL42" s="1208"/>
      <c r="QTM42" s="1208"/>
      <c r="QTN42" s="1208"/>
      <c r="QTO42" s="1208"/>
      <c r="QTP42" s="1208"/>
      <c r="QTQ42" s="1208"/>
      <c r="QTR42" s="1208"/>
      <c r="QTS42" s="1208"/>
      <c r="QTT42" s="1208"/>
      <c r="QTU42" s="1208"/>
      <c r="QTV42" s="1208"/>
      <c r="QTW42" s="1208"/>
      <c r="QTX42" s="1208"/>
      <c r="QTY42" s="1208"/>
      <c r="QTZ42" s="1208"/>
      <c r="QUA42" s="1208"/>
      <c r="QUB42" s="1208"/>
      <c r="QUC42" s="1208"/>
      <c r="QUD42" s="1208"/>
      <c r="QUE42" s="1208"/>
      <c r="QUF42" s="1208"/>
      <c r="QUG42" s="1208"/>
      <c r="QUH42" s="1208"/>
      <c r="QUI42" s="1208"/>
      <c r="QUJ42" s="1208"/>
      <c r="QUK42" s="1208"/>
      <c r="QUL42" s="1208"/>
      <c r="QUM42" s="1208"/>
      <c r="QUN42" s="1208"/>
      <c r="QUO42" s="1208"/>
      <c r="QUP42" s="1208"/>
      <c r="QUQ42" s="1208"/>
      <c r="QUR42" s="1208"/>
      <c r="QUS42" s="1208"/>
      <c r="QUT42" s="1208"/>
      <c r="QUU42" s="1208"/>
      <c r="QUV42" s="1208"/>
      <c r="QUW42" s="1208"/>
      <c r="QUX42" s="1208"/>
      <c r="QUY42" s="1208"/>
      <c r="QUZ42" s="1208"/>
      <c r="QVA42" s="1208"/>
      <c r="QVB42" s="1208"/>
      <c r="QVC42" s="1208"/>
      <c r="QVD42" s="1208"/>
      <c r="QVE42" s="1208"/>
      <c r="QVF42" s="1208"/>
      <c r="QVG42" s="1208"/>
      <c r="QVH42" s="1208"/>
      <c r="QVI42" s="1208"/>
      <c r="QVJ42" s="1208"/>
      <c r="QVK42" s="1208"/>
      <c r="QVL42" s="1208"/>
      <c r="QVM42" s="1208"/>
      <c r="QVN42" s="1208"/>
      <c r="QVO42" s="1208"/>
      <c r="QVP42" s="1208"/>
      <c r="QVQ42" s="1208"/>
      <c r="QVR42" s="1208"/>
      <c r="QVS42" s="1208"/>
      <c r="QVT42" s="1208"/>
      <c r="QVU42" s="1208"/>
      <c r="QVV42" s="1208"/>
      <c r="QVW42" s="1208"/>
      <c r="QVX42" s="1208"/>
      <c r="QVY42" s="1208"/>
      <c r="QVZ42" s="1208"/>
      <c r="QWA42" s="1208"/>
      <c r="QWB42" s="1208"/>
      <c r="QWC42" s="1208"/>
      <c r="QWD42" s="1208"/>
      <c r="QWE42" s="1208"/>
      <c r="QWF42" s="1208"/>
      <c r="QWG42" s="1208"/>
      <c r="QWH42" s="1208"/>
      <c r="QWI42" s="1208"/>
      <c r="QWJ42" s="1208"/>
      <c r="QWK42" s="1208"/>
      <c r="QWL42" s="1208"/>
      <c r="QWM42" s="1208"/>
      <c r="QWN42" s="1208"/>
      <c r="QWO42" s="1208"/>
      <c r="QWP42" s="1208"/>
      <c r="QWQ42" s="1208"/>
      <c r="QWR42" s="1208"/>
      <c r="QWS42" s="1208"/>
      <c r="QWT42" s="1208"/>
      <c r="QWU42" s="1208"/>
      <c r="QWV42" s="1208"/>
      <c r="QWW42" s="1208"/>
      <c r="QWX42" s="1208"/>
      <c r="QWY42" s="1208"/>
      <c r="QWZ42" s="1208"/>
      <c r="QXA42" s="1208"/>
      <c r="QXB42" s="1208"/>
      <c r="QXC42" s="1208"/>
      <c r="QXD42" s="1208"/>
      <c r="QXE42" s="1208"/>
      <c r="QXF42" s="1208"/>
      <c r="QXG42" s="1208"/>
      <c r="QXH42" s="1208"/>
      <c r="QXI42" s="1208"/>
      <c r="QXJ42" s="1208"/>
      <c r="QXK42" s="1208"/>
      <c r="QXL42" s="1208"/>
      <c r="QXM42" s="1208"/>
      <c r="QXN42" s="1208"/>
      <c r="QXO42" s="1208"/>
      <c r="QXP42" s="1208"/>
      <c r="QXQ42" s="1208"/>
      <c r="QXR42" s="1208"/>
      <c r="QXS42" s="1208"/>
      <c r="QXT42" s="1208"/>
      <c r="QXU42" s="1208"/>
      <c r="QXV42" s="1208"/>
      <c r="QXW42" s="1208"/>
      <c r="QXX42" s="1208"/>
      <c r="QXY42" s="1208"/>
      <c r="QXZ42" s="1208"/>
      <c r="QYA42" s="1208"/>
      <c r="QYB42" s="1208"/>
      <c r="QYC42" s="1208"/>
      <c r="QYD42" s="1208"/>
      <c r="QYE42" s="1208"/>
      <c r="QYF42" s="1208"/>
      <c r="QYG42" s="1208"/>
      <c r="QYH42" s="1208"/>
      <c r="QYI42" s="1208"/>
      <c r="QYJ42" s="1208"/>
      <c r="QYK42" s="1208"/>
      <c r="QYL42" s="1208"/>
      <c r="QYM42" s="1208"/>
      <c r="QYN42" s="1208"/>
      <c r="QYO42" s="1208"/>
      <c r="QYP42" s="1208"/>
      <c r="QYQ42" s="1208"/>
      <c r="QYR42" s="1208"/>
      <c r="QYS42" s="1208"/>
      <c r="QYT42" s="1208"/>
      <c r="QYU42" s="1208"/>
      <c r="QYV42" s="1208"/>
      <c r="QYW42" s="1208"/>
      <c r="QYX42" s="1208"/>
      <c r="QYY42" s="1208"/>
      <c r="QYZ42" s="1208"/>
      <c r="QZA42" s="1208"/>
      <c r="QZB42" s="1208"/>
      <c r="QZC42" s="1208"/>
      <c r="QZD42" s="1208"/>
      <c r="QZE42" s="1208"/>
      <c r="QZF42" s="1208"/>
      <c r="QZG42" s="1208"/>
      <c r="QZH42" s="1208"/>
      <c r="QZI42" s="1208"/>
      <c r="QZJ42" s="1208"/>
      <c r="QZK42" s="1208"/>
      <c r="QZL42" s="1208"/>
      <c r="QZM42" s="1208"/>
      <c r="QZN42" s="1208"/>
      <c r="QZO42" s="1208"/>
      <c r="QZP42" s="1208"/>
      <c r="QZQ42" s="1208"/>
      <c r="QZR42" s="1208"/>
      <c r="QZS42" s="1208"/>
      <c r="QZT42" s="1208"/>
      <c r="QZU42" s="1208"/>
      <c r="QZV42" s="1208"/>
      <c r="QZW42" s="1208"/>
      <c r="QZX42" s="1208"/>
      <c r="QZY42" s="1208"/>
      <c r="QZZ42" s="1208"/>
      <c r="RAA42" s="1208"/>
      <c r="RAB42" s="1208"/>
      <c r="RAC42" s="1208"/>
      <c r="RAD42" s="1208"/>
      <c r="RAE42" s="1208"/>
      <c r="RAF42" s="1208"/>
      <c r="RAG42" s="1208"/>
      <c r="RAH42" s="1208"/>
      <c r="RAI42" s="1208"/>
      <c r="RAJ42" s="1208"/>
      <c r="RAK42" s="1208"/>
      <c r="RAL42" s="1208"/>
      <c r="RAM42" s="1208"/>
      <c r="RAN42" s="1208"/>
      <c r="RAO42" s="1208"/>
      <c r="RAP42" s="1208"/>
      <c r="RAQ42" s="1208"/>
      <c r="RAR42" s="1208"/>
      <c r="RAS42" s="1208"/>
      <c r="RAT42" s="1208"/>
      <c r="RAU42" s="1208"/>
      <c r="RAV42" s="1208"/>
      <c r="RAW42" s="1208"/>
      <c r="RAX42" s="1208"/>
      <c r="RAY42" s="1208"/>
      <c r="RAZ42" s="1208"/>
      <c r="RBA42" s="1208"/>
      <c r="RBB42" s="1208"/>
      <c r="RBC42" s="1208"/>
      <c r="RBD42" s="1208"/>
      <c r="RBE42" s="1208"/>
      <c r="RBF42" s="1208"/>
      <c r="RBG42" s="1208"/>
      <c r="RBH42" s="1208"/>
      <c r="RBI42" s="1208"/>
      <c r="RBJ42" s="1208"/>
      <c r="RBK42" s="1208"/>
      <c r="RBL42" s="1208"/>
      <c r="RBM42" s="1208"/>
      <c r="RBN42" s="1208"/>
      <c r="RBO42" s="1208"/>
      <c r="RBP42" s="1208"/>
      <c r="RBQ42" s="1208"/>
      <c r="RBR42" s="1208"/>
      <c r="RBS42" s="1208"/>
      <c r="RBT42" s="1208"/>
      <c r="RBU42" s="1208"/>
      <c r="RBV42" s="1208"/>
      <c r="RBW42" s="1208"/>
      <c r="RBX42" s="1208"/>
      <c r="RBY42" s="1208"/>
      <c r="RBZ42" s="1208"/>
      <c r="RCA42" s="1208"/>
      <c r="RCB42" s="1208"/>
      <c r="RCC42" s="1208"/>
      <c r="RCD42" s="1208"/>
      <c r="RCE42" s="1208"/>
      <c r="RCF42" s="1208"/>
      <c r="RCG42" s="1208"/>
      <c r="RCH42" s="1208"/>
      <c r="RCI42" s="1208"/>
      <c r="RCJ42" s="1208"/>
      <c r="RCK42" s="1208"/>
      <c r="RCL42" s="1208"/>
      <c r="RCM42" s="1208"/>
      <c r="RCN42" s="1208"/>
      <c r="RCO42" s="1208"/>
      <c r="RCP42" s="1208"/>
      <c r="RCQ42" s="1208"/>
      <c r="RCR42" s="1208"/>
      <c r="RCS42" s="1208"/>
      <c r="RCT42" s="1208"/>
      <c r="RCU42" s="1208"/>
      <c r="RCV42" s="1208"/>
      <c r="RCW42" s="1208"/>
      <c r="RCX42" s="1208"/>
      <c r="RCY42" s="1208"/>
      <c r="RCZ42" s="1208"/>
      <c r="RDA42" s="1208"/>
      <c r="RDB42" s="1208"/>
      <c r="RDC42" s="1208"/>
      <c r="RDD42" s="1208"/>
      <c r="RDE42" s="1208"/>
      <c r="RDF42" s="1208"/>
      <c r="RDG42" s="1208"/>
      <c r="RDH42" s="1208"/>
      <c r="RDI42" s="1208"/>
      <c r="RDJ42" s="1208"/>
      <c r="RDK42" s="1208"/>
      <c r="RDL42" s="1208"/>
      <c r="RDM42" s="1208"/>
      <c r="RDN42" s="1208"/>
      <c r="RDO42" s="1208"/>
      <c r="RDP42" s="1208"/>
      <c r="RDQ42" s="1208"/>
      <c r="RDR42" s="1208"/>
      <c r="RDS42" s="1208"/>
      <c r="RDT42" s="1208"/>
      <c r="RDU42" s="1208"/>
      <c r="RDV42" s="1208"/>
      <c r="RDW42" s="1208"/>
      <c r="RDX42" s="1208"/>
      <c r="RDY42" s="1208"/>
      <c r="RDZ42" s="1208"/>
      <c r="REA42" s="1208"/>
      <c r="REB42" s="1208"/>
      <c r="REC42" s="1208"/>
      <c r="RED42" s="1208"/>
      <c r="REE42" s="1208"/>
      <c r="REF42" s="1208"/>
      <c r="REG42" s="1208"/>
      <c r="REH42" s="1208"/>
      <c r="REI42" s="1208"/>
      <c r="REJ42" s="1208"/>
      <c r="REK42" s="1208"/>
      <c r="REL42" s="1208"/>
      <c r="REM42" s="1208"/>
      <c r="REN42" s="1208"/>
      <c r="REO42" s="1208"/>
      <c r="REP42" s="1208"/>
      <c r="REQ42" s="1208"/>
      <c r="RER42" s="1208"/>
      <c r="RES42" s="1208"/>
      <c r="RET42" s="1208"/>
      <c r="REU42" s="1208"/>
      <c r="REV42" s="1208"/>
      <c r="REW42" s="1208"/>
      <c r="REX42" s="1208"/>
      <c r="REY42" s="1208"/>
      <c r="REZ42" s="1208"/>
      <c r="RFA42" s="1208"/>
      <c r="RFB42" s="1208"/>
      <c r="RFC42" s="1208"/>
      <c r="RFD42" s="1208"/>
      <c r="RFE42" s="1208"/>
      <c r="RFF42" s="1208"/>
      <c r="RFG42" s="1208"/>
      <c r="RFH42" s="1208"/>
      <c r="RFI42" s="1208"/>
      <c r="RFJ42" s="1208"/>
      <c r="RFK42" s="1208"/>
      <c r="RFL42" s="1208"/>
      <c r="RFM42" s="1208"/>
      <c r="RFN42" s="1208"/>
      <c r="RFO42" s="1208"/>
      <c r="RFP42" s="1208"/>
      <c r="RFQ42" s="1208"/>
      <c r="RFR42" s="1208"/>
      <c r="RFS42" s="1208"/>
      <c r="RFT42" s="1208"/>
      <c r="RFU42" s="1208"/>
      <c r="RFV42" s="1208"/>
      <c r="RFW42" s="1208"/>
      <c r="RFX42" s="1208"/>
      <c r="RFY42" s="1208"/>
      <c r="RFZ42" s="1208"/>
      <c r="RGA42" s="1208"/>
      <c r="RGB42" s="1208"/>
      <c r="RGC42" s="1208"/>
      <c r="RGD42" s="1208"/>
      <c r="RGE42" s="1208"/>
      <c r="RGF42" s="1208"/>
      <c r="RGG42" s="1208"/>
      <c r="RGH42" s="1208"/>
      <c r="RGI42" s="1208"/>
      <c r="RGJ42" s="1208"/>
      <c r="RGK42" s="1208"/>
      <c r="RGL42" s="1208"/>
      <c r="RGM42" s="1208"/>
      <c r="RGN42" s="1208"/>
      <c r="RGO42" s="1208"/>
      <c r="RGP42" s="1208"/>
      <c r="RGQ42" s="1208"/>
      <c r="RGR42" s="1208"/>
      <c r="RGS42" s="1208"/>
      <c r="RGT42" s="1208"/>
      <c r="RGU42" s="1208"/>
      <c r="RGV42" s="1208"/>
      <c r="RGW42" s="1208"/>
      <c r="RGX42" s="1208"/>
      <c r="RGY42" s="1208"/>
      <c r="RGZ42" s="1208"/>
      <c r="RHA42" s="1208"/>
      <c r="RHB42" s="1208"/>
      <c r="RHC42" s="1208"/>
      <c r="RHD42" s="1208"/>
      <c r="RHE42" s="1208"/>
      <c r="RHF42" s="1208"/>
      <c r="RHG42" s="1208"/>
      <c r="RHH42" s="1208"/>
      <c r="RHI42" s="1208"/>
      <c r="RHJ42" s="1208"/>
      <c r="RHK42" s="1208"/>
      <c r="RHL42" s="1208"/>
      <c r="RHM42" s="1208"/>
      <c r="RHN42" s="1208"/>
      <c r="RHO42" s="1208"/>
      <c r="RHP42" s="1208"/>
      <c r="RHQ42" s="1208"/>
      <c r="RHR42" s="1208"/>
      <c r="RHS42" s="1208"/>
      <c r="RHT42" s="1208"/>
      <c r="RHU42" s="1208"/>
      <c r="RHV42" s="1208"/>
      <c r="RHW42" s="1208"/>
      <c r="RHX42" s="1208"/>
      <c r="RHY42" s="1208"/>
      <c r="RHZ42" s="1208"/>
      <c r="RIA42" s="1208"/>
      <c r="RIB42" s="1208"/>
      <c r="RIC42" s="1208"/>
      <c r="RID42" s="1208"/>
      <c r="RIE42" s="1208"/>
      <c r="RIF42" s="1208"/>
      <c r="RIG42" s="1208"/>
      <c r="RIH42" s="1208"/>
      <c r="RII42" s="1208"/>
      <c r="RIJ42" s="1208"/>
      <c r="RIK42" s="1208"/>
      <c r="RIL42" s="1208"/>
      <c r="RIM42" s="1208"/>
      <c r="RIN42" s="1208"/>
      <c r="RIO42" s="1208"/>
      <c r="RIP42" s="1208"/>
      <c r="RIQ42" s="1208"/>
      <c r="RIR42" s="1208"/>
      <c r="RIS42" s="1208"/>
      <c r="RIT42" s="1208"/>
      <c r="RIU42" s="1208"/>
      <c r="RIV42" s="1208"/>
      <c r="RIW42" s="1208"/>
      <c r="RIX42" s="1208"/>
      <c r="RIY42" s="1208"/>
      <c r="RIZ42" s="1208"/>
      <c r="RJA42" s="1208"/>
      <c r="RJB42" s="1208"/>
      <c r="RJC42" s="1208"/>
      <c r="RJD42" s="1208"/>
      <c r="RJE42" s="1208"/>
      <c r="RJF42" s="1208"/>
      <c r="RJG42" s="1208"/>
      <c r="RJH42" s="1208"/>
      <c r="RJI42" s="1208"/>
      <c r="RJJ42" s="1208"/>
      <c r="RJK42" s="1208"/>
      <c r="RJL42" s="1208"/>
      <c r="RJM42" s="1208"/>
      <c r="RJN42" s="1208"/>
      <c r="RJO42" s="1208"/>
      <c r="RJP42" s="1208"/>
      <c r="RJQ42" s="1208"/>
      <c r="RJR42" s="1208"/>
      <c r="RJS42" s="1208"/>
      <c r="RJT42" s="1208"/>
      <c r="RJU42" s="1208"/>
      <c r="RJV42" s="1208"/>
      <c r="RJW42" s="1208"/>
      <c r="RJX42" s="1208"/>
      <c r="RJY42" s="1208"/>
      <c r="RJZ42" s="1208"/>
      <c r="RKA42" s="1208"/>
      <c r="RKB42" s="1208"/>
      <c r="RKC42" s="1208"/>
      <c r="RKD42" s="1208"/>
      <c r="RKE42" s="1208"/>
      <c r="RKF42" s="1208"/>
      <c r="RKG42" s="1208"/>
      <c r="RKH42" s="1208"/>
      <c r="RKI42" s="1208"/>
      <c r="RKJ42" s="1208"/>
      <c r="RKK42" s="1208"/>
      <c r="RKL42" s="1208"/>
      <c r="RKM42" s="1208"/>
      <c r="RKN42" s="1208"/>
      <c r="RKO42" s="1208"/>
      <c r="RKP42" s="1208"/>
      <c r="RKQ42" s="1208"/>
      <c r="RKR42" s="1208"/>
      <c r="RKS42" s="1208"/>
      <c r="RKT42" s="1208"/>
      <c r="RKU42" s="1208"/>
      <c r="RKV42" s="1208"/>
      <c r="RKW42" s="1208"/>
      <c r="RKX42" s="1208"/>
      <c r="RKY42" s="1208"/>
      <c r="RKZ42" s="1208"/>
      <c r="RLA42" s="1208"/>
      <c r="RLB42" s="1208"/>
      <c r="RLC42" s="1208"/>
      <c r="RLD42" s="1208"/>
      <c r="RLE42" s="1208"/>
      <c r="RLF42" s="1208"/>
      <c r="RLG42" s="1208"/>
      <c r="RLH42" s="1208"/>
      <c r="RLI42" s="1208"/>
      <c r="RLJ42" s="1208"/>
      <c r="RLK42" s="1208"/>
      <c r="RLL42" s="1208"/>
      <c r="RLM42" s="1208"/>
      <c r="RLN42" s="1208"/>
      <c r="RLO42" s="1208"/>
      <c r="RLP42" s="1208"/>
      <c r="RLQ42" s="1208"/>
      <c r="RLR42" s="1208"/>
      <c r="RLS42" s="1208"/>
      <c r="RLT42" s="1208"/>
      <c r="RLU42" s="1208"/>
      <c r="RLV42" s="1208"/>
      <c r="RLW42" s="1208"/>
      <c r="RLX42" s="1208"/>
      <c r="RLY42" s="1208"/>
      <c r="RLZ42" s="1208"/>
      <c r="RMA42" s="1208"/>
      <c r="RMB42" s="1208"/>
      <c r="RMC42" s="1208"/>
      <c r="RMD42" s="1208"/>
      <c r="RME42" s="1208"/>
      <c r="RMF42" s="1208"/>
      <c r="RMG42" s="1208"/>
      <c r="RMH42" s="1208"/>
      <c r="RMI42" s="1208"/>
      <c r="RMJ42" s="1208"/>
      <c r="RMK42" s="1208"/>
      <c r="RML42" s="1208"/>
      <c r="RMM42" s="1208"/>
      <c r="RMN42" s="1208"/>
      <c r="RMO42" s="1208"/>
      <c r="RMP42" s="1208"/>
      <c r="RMQ42" s="1208"/>
      <c r="RMR42" s="1208"/>
      <c r="RMS42" s="1208"/>
      <c r="RMT42" s="1208"/>
      <c r="RMU42" s="1208"/>
      <c r="RMV42" s="1208"/>
      <c r="RMW42" s="1208"/>
      <c r="RMX42" s="1208"/>
      <c r="RMY42" s="1208"/>
      <c r="RMZ42" s="1208"/>
      <c r="RNA42" s="1208"/>
      <c r="RNB42" s="1208"/>
      <c r="RNC42" s="1208"/>
      <c r="RND42" s="1208"/>
      <c r="RNE42" s="1208"/>
      <c r="RNF42" s="1208"/>
      <c r="RNG42" s="1208"/>
      <c r="RNH42" s="1208"/>
      <c r="RNI42" s="1208"/>
      <c r="RNJ42" s="1208"/>
      <c r="RNK42" s="1208"/>
      <c r="RNL42" s="1208"/>
      <c r="RNM42" s="1208"/>
      <c r="RNN42" s="1208"/>
      <c r="RNO42" s="1208"/>
      <c r="RNP42" s="1208"/>
      <c r="RNQ42" s="1208"/>
      <c r="RNR42" s="1208"/>
      <c r="RNS42" s="1208"/>
      <c r="RNT42" s="1208"/>
      <c r="RNU42" s="1208"/>
      <c r="RNV42" s="1208"/>
      <c r="RNW42" s="1208"/>
      <c r="RNX42" s="1208"/>
      <c r="RNY42" s="1208"/>
      <c r="RNZ42" s="1208"/>
      <c r="ROA42" s="1208"/>
      <c r="ROB42" s="1208"/>
      <c r="ROC42" s="1208"/>
      <c r="ROD42" s="1208"/>
      <c r="ROE42" s="1208"/>
      <c r="ROF42" s="1208"/>
      <c r="ROG42" s="1208"/>
      <c r="ROH42" s="1208"/>
      <c r="ROI42" s="1208"/>
      <c r="ROJ42" s="1208"/>
      <c r="ROK42" s="1208"/>
      <c r="ROL42" s="1208"/>
      <c r="ROM42" s="1208"/>
      <c r="RON42" s="1208"/>
      <c r="ROO42" s="1208"/>
      <c r="ROP42" s="1208"/>
      <c r="ROQ42" s="1208"/>
      <c r="ROR42" s="1208"/>
      <c r="ROS42" s="1208"/>
      <c r="ROT42" s="1208"/>
      <c r="ROU42" s="1208"/>
      <c r="ROV42" s="1208"/>
      <c r="ROW42" s="1208"/>
      <c r="ROX42" s="1208"/>
      <c r="ROY42" s="1208"/>
      <c r="ROZ42" s="1208"/>
      <c r="RPA42" s="1208"/>
      <c r="RPB42" s="1208"/>
      <c r="RPC42" s="1208"/>
      <c r="RPD42" s="1208"/>
      <c r="RPE42" s="1208"/>
      <c r="RPF42" s="1208"/>
      <c r="RPG42" s="1208"/>
      <c r="RPH42" s="1208"/>
      <c r="RPI42" s="1208"/>
      <c r="RPJ42" s="1208"/>
      <c r="RPK42" s="1208"/>
      <c r="RPL42" s="1208"/>
      <c r="RPM42" s="1208"/>
      <c r="RPN42" s="1208"/>
      <c r="RPO42" s="1208"/>
      <c r="RPP42" s="1208"/>
      <c r="RPQ42" s="1208"/>
      <c r="RPR42" s="1208"/>
      <c r="RPS42" s="1208"/>
      <c r="RPT42" s="1208"/>
      <c r="RPU42" s="1208"/>
      <c r="RPV42" s="1208"/>
      <c r="RPW42" s="1208"/>
      <c r="RPX42" s="1208"/>
      <c r="RPY42" s="1208"/>
      <c r="RPZ42" s="1208"/>
      <c r="RQA42" s="1208"/>
      <c r="RQB42" s="1208"/>
      <c r="RQC42" s="1208"/>
      <c r="RQD42" s="1208"/>
      <c r="RQE42" s="1208"/>
      <c r="RQF42" s="1208"/>
      <c r="RQG42" s="1208"/>
      <c r="RQH42" s="1208"/>
      <c r="RQI42" s="1208"/>
      <c r="RQJ42" s="1208"/>
      <c r="RQK42" s="1208"/>
      <c r="RQL42" s="1208"/>
      <c r="RQM42" s="1208"/>
      <c r="RQN42" s="1208"/>
      <c r="RQO42" s="1208"/>
      <c r="RQP42" s="1208"/>
      <c r="RQQ42" s="1208"/>
      <c r="RQR42" s="1208"/>
      <c r="RQS42" s="1208"/>
      <c r="RQT42" s="1208"/>
      <c r="RQU42" s="1208"/>
      <c r="RQV42" s="1208"/>
      <c r="RQW42" s="1208"/>
      <c r="RQX42" s="1208"/>
      <c r="RQY42" s="1208"/>
      <c r="RQZ42" s="1208"/>
      <c r="RRA42" s="1208"/>
      <c r="RRB42" s="1208"/>
      <c r="RRC42" s="1208"/>
      <c r="RRD42" s="1208"/>
      <c r="RRE42" s="1208"/>
      <c r="RRF42" s="1208"/>
      <c r="RRG42" s="1208"/>
      <c r="RRH42" s="1208"/>
      <c r="RRI42" s="1208"/>
      <c r="RRJ42" s="1208"/>
      <c r="RRK42" s="1208"/>
      <c r="RRL42" s="1208"/>
      <c r="RRM42" s="1208"/>
      <c r="RRN42" s="1208"/>
      <c r="RRO42" s="1208"/>
      <c r="RRP42" s="1208"/>
      <c r="RRQ42" s="1208"/>
      <c r="RRR42" s="1208"/>
      <c r="RRS42" s="1208"/>
      <c r="RRT42" s="1208"/>
      <c r="RRU42" s="1208"/>
      <c r="RRV42" s="1208"/>
      <c r="RRW42" s="1208"/>
      <c r="RRX42" s="1208"/>
      <c r="RRY42" s="1208"/>
      <c r="RRZ42" s="1208"/>
      <c r="RSA42" s="1208"/>
      <c r="RSB42" s="1208"/>
      <c r="RSC42" s="1208"/>
      <c r="RSD42" s="1208"/>
      <c r="RSE42" s="1208"/>
      <c r="RSF42" s="1208"/>
      <c r="RSG42" s="1208"/>
      <c r="RSH42" s="1208"/>
      <c r="RSI42" s="1208"/>
      <c r="RSJ42" s="1208"/>
      <c r="RSK42" s="1208"/>
      <c r="RSL42" s="1208"/>
      <c r="RSM42" s="1208"/>
      <c r="RSN42" s="1208"/>
      <c r="RSO42" s="1208"/>
      <c r="RSP42" s="1208"/>
      <c r="RSQ42" s="1208"/>
      <c r="RSR42" s="1208"/>
      <c r="RSS42" s="1208"/>
      <c r="RST42" s="1208"/>
      <c r="RSU42" s="1208"/>
      <c r="RSV42" s="1208"/>
      <c r="RSW42" s="1208"/>
      <c r="RSX42" s="1208"/>
      <c r="RSY42" s="1208"/>
      <c r="RSZ42" s="1208"/>
      <c r="RTA42" s="1208"/>
      <c r="RTB42" s="1208"/>
      <c r="RTC42" s="1208"/>
      <c r="RTD42" s="1208"/>
      <c r="RTE42" s="1208"/>
      <c r="RTF42" s="1208"/>
      <c r="RTG42" s="1208"/>
      <c r="RTH42" s="1208"/>
      <c r="RTI42" s="1208"/>
      <c r="RTJ42" s="1208"/>
      <c r="RTK42" s="1208"/>
      <c r="RTL42" s="1208"/>
      <c r="RTM42" s="1208"/>
      <c r="RTN42" s="1208"/>
      <c r="RTO42" s="1208"/>
      <c r="RTP42" s="1208"/>
      <c r="RTQ42" s="1208"/>
      <c r="RTR42" s="1208"/>
      <c r="RTS42" s="1208"/>
      <c r="RTT42" s="1208"/>
      <c r="RTU42" s="1208"/>
      <c r="RTV42" s="1208"/>
      <c r="RTW42" s="1208"/>
      <c r="RTX42" s="1208"/>
      <c r="RTY42" s="1208"/>
      <c r="RTZ42" s="1208"/>
      <c r="RUA42" s="1208"/>
      <c r="RUB42" s="1208"/>
      <c r="RUC42" s="1208"/>
      <c r="RUD42" s="1208"/>
      <c r="RUE42" s="1208"/>
      <c r="RUF42" s="1208"/>
      <c r="RUG42" s="1208"/>
      <c r="RUH42" s="1208"/>
      <c r="RUI42" s="1208"/>
      <c r="RUJ42" s="1208"/>
      <c r="RUK42" s="1208"/>
      <c r="RUL42" s="1208"/>
      <c r="RUM42" s="1208"/>
      <c r="RUN42" s="1208"/>
      <c r="RUO42" s="1208"/>
      <c r="RUP42" s="1208"/>
      <c r="RUQ42" s="1208"/>
      <c r="RUR42" s="1208"/>
      <c r="RUS42" s="1208"/>
      <c r="RUT42" s="1208"/>
      <c r="RUU42" s="1208"/>
      <c r="RUV42" s="1208"/>
      <c r="RUW42" s="1208"/>
      <c r="RUX42" s="1208"/>
      <c r="RUY42" s="1208"/>
      <c r="RUZ42" s="1208"/>
      <c r="RVA42" s="1208"/>
      <c r="RVB42" s="1208"/>
      <c r="RVC42" s="1208"/>
      <c r="RVD42" s="1208"/>
      <c r="RVE42" s="1208"/>
      <c r="RVF42" s="1208"/>
      <c r="RVG42" s="1208"/>
      <c r="RVH42" s="1208"/>
      <c r="RVI42" s="1208"/>
      <c r="RVJ42" s="1208"/>
      <c r="RVK42" s="1208"/>
      <c r="RVL42" s="1208"/>
      <c r="RVM42" s="1208"/>
      <c r="RVN42" s="1208"/>
      <c r="RVO42" s="1208"/>
      <c r="RVP42" s="1208"/>
      <c r="RVQ42" s="1208"/>
      <c r="RVR42" s="1208"/>
      <c r="RVS42" s="1208"/>
      <c r="RVT42" s="1208"/>
      <c r="RVU42" s="1208"/>
      <c r="RVV42" s="1208"/>
      <c r="RVW42" s="1208"/>
      <c r="RVX42" s="1208"/>
      <c r="RVY42" s="1208"/>
      <c r="RVZ42" s="1208"/>
      <c r="RWA42" s="1208"/>
      <c r="RWB42" s="1208"/>
      <c r="RWC42" s="1208"/>
      <c r="RWD42" s="1208"/>
      <c r="RWE42" s="1208"/>
      <c r="RWF42" s="1208"/>
      <c r="RWG42" s="1208"/>
      <c r="RWH42" s="1208"/>
      <c r="RWI42" s="1208"/>
      <c r="RWJ42" s="1208"/>
      <c r="RWK42" s="1208"/>
      <c r="RWL42" s="1208"/>
      <c r="RWM42" s="1208"/>
      <c r="RWN42" s="1208"/>
      <c r="RWO42" s="1208"/>
      <c r="RWP42" s="1208"/>
      <c r="RWQ42" s="1208"/>
      <c r="RWR42" s="1208"/>
      <c r="RWS42" s="1208"/>
      <c r="RWT42" s="1208"/>
      <c r="RWU42" s="1208"/>
      <c r="RWV42" s="1208"/>
      <c r="RWW42" s="1208"/>
      <c r="RWX42" s="1208"/>
      <c r="RWY42" s="1208"/>
      <c r="RWZ42" s="1208"/>
      <c r="RXA42" s="1208"/>
      <c r="RXB42" s="1208"/>
      <c r="RXC42" s="1208"/>
      <c r="RXD42" s="1208"/>
      <c r="RXE42" s="1208"/>
      <c r="RXF42" s="1208"/>
      <c r="RXG42" s="1208"/>
      <c r="RXH42" s="1208"/>
      <c r="RXI42" s="1208"/>
      <c r="RXJ42" s="1208"/>
      <c r="RXK42" s="1208"/>
      <c r="RXL42" s="1208"/>
      <c r="RXM42" s="1208"/>
      <c r="RXN42" s="1208"/>
      <c r="RXO42" s="1208"/>
      <c r="RXP42" s="1208"/>
      <c r="RXQ42" s="1208"/>
      <c r="RXR42" s="1208"/>
      <c r="RXS42" s="1208"/>
      <c r="RXT42" s="1208"/>
      <c r="RXU42" s="1208"/>
      <c r="RXV42" s="1208"/>
      <c r="RXW42" s="1208"/>
      <c r="RXX42" s="1208"/>
      <c r="RXY42" s="1208"/>
      <c r="RXZ42" s="1208"/>
      <c r="RYA42" s="1208"/>
      <c r="RYB42" s="1208"/>
      <c r="RYC42" s="1208"/>
      <c r="RYD42" s="1208"/>
      <c r="RYE42" s="1208"/>
      <c r="RYF42" s="1208"/>
      <c r="RYG42" s="1208"/>
      <c r="RYH42" s="1208"/>
      <c r="RYI42" s="1208"/>
      <c r="RYJ42" s="1208"/>
      <c r="RYK42" s="1208"/>
      <c r="RYL42" s="1208"/>
      <c r="RYM42" s="1208"/>
      <c r="RYN42" s="1208"/>
      <c r="RYO42" s="1208"/>
      <c r="RYP42" s="1208"/>
      <c r="RYQ42" s="1208"/>
      <c r="RYR42" s="1208"/>
      <c r="RYS42" s="1208"/>
      <c r="RYT42" s="1208"/>
      <c r="RYU42" s="1208"/>
      <c r="RYV42" s="1208"/>
      <c r="RYW42" s="1208"/>
      <c r="RYX42" s="1208"/>
      <c r="RYY42" s="1208"/>
      <c r="RYZ42" s="1208"/>
      <c r="RZA42" s="1208"/>
      <c r="RZB42" s="1208"/>
      <c r="RZC42" s="1208"/>
      <c r="RZD42" s="1208"/>
      <c r="RZE42" s="1208"/>
      <c r="RZF42" s="1208"/>
      <c r="RZG42" s="1208"/>
      <c r="RZH42" s="1208"/>
      <c r="RZI42" s="1208"/>
      <c r="RZJ42" s="1208"/>
      <c r="RZK42" s="1208"/>
      <c r="RZL42" s="1208"/>
      <c r="RZM42" s="1208"/>
      <c r="RZN42" s="1208"/>
      <c r="RZO42" s="1208"/>
      <c r="RZP42" s="1208"/>
      <c r="RZQ42" s="1208"/>
      <c r="RZR42" s="1208"/>
      <c r="RZS42" s="1208"/>
      <c r="RZT42" s="1208"/>
      <c r="RZU42" s="1208"/>
      <c r="RZV42" s="1208"/>
      <c r="RZW42" s="1208"/>
      <c r="RZX42" s="1208"/>
      <c r="RZY42" s="1208"/>
      <c r="RZZ42" s="1208"/>
      <c r="SAA42" s="1208"/>
      <c r="SAB42" s="1208"/>
      <c r="SAC42" s="1208"/>
      <c r="SAD42" s="1208"/>
      <c r="SAE42" s="1208"/>
      <c r="SAF42" s="1208"/>
      <c r="SAG42" s="1208"/>
      <c r="SAH42" s="1208"/>
      <c r="SAI42" s="1208"/>
      <c r="SAJ42" s="1208"/>
      <c r="SAK42" s="1208"/>
      <c r="SAL42" s="1208"/>
      <c r="SAM42" s="1208"/>
      <c r="SAN42" s="1208"/>
      <c r="SAO42" s="1208"/>
      <c r="SAP42" s="1208"/>
      <c r="SAQ42" s="1208"/>
      <c r="SAR42" s="1208"/>
      <c r="SAS42" s="1208"/>
      <c r="SAT42" s="1208"/>
      <c r="SAU42" s="1208"/>
      <c r="SAV42" s="1208"/>
      <c r="SAW42" s="1208"/>
      <c r="SAX42" s="1208"/>
      <c r="SAY42" s="1208"/>
      <c r="SAZ42" s="1208"/>
      <c r="SBA42" s="1208"/>
      <c r="SBB42" s="1208"/>
      <c r="SBC42" s="1208"/>
      <c r="SBD42" s="1208"/>
      <c r="SBE42" s="1208"/>
      <c r="SBF42" s="1208"/>
      <c r="SBG42" s="1208"/>
      <c r="SBH42" s="1208"/>
      <c r="SBI42" s="1208"/>
      <c r="SBJ42" s="1208"/>
      <c r="SBK42" s="1208"/>
      <c r="SBL42" s="1208"/>
      <c r="SBM42" s="1208"/>
      <c r="SBN42" s="1208"/>
      <c r="SBO42" s="1208"/>
      <c r="SBP42" s="1208"/>
      <c r="SBQ42" s="1208"/>
      <c r="SBR42" s="1208"/>
      <c r="SBS42" s="1208"/>
      <c r="SBT42" s="1208"/>
      <c r="SBU42" s="1208"/>
      <c r="SBV42" s="1208"/>
      <c r="SBW42" s="1208"/>
      <c r="SBX42" s="1208"/>
      <c r="SBY42" s="1208"/>
      <c r="SBZ42" s="1208"/>
      <c r="SCA42" s="1208"/>
      <c r="SCB42" s="1208"/>
      <c r="SCC42" s="1208"/>
      <c r="SCD42" s="1208"/>
      <c r="SCE42" s="1208"/>
      <c r="SCF42" s="1208"/>
      <c r="SCG42" s="1208"/>
      <c r="SCH42" s="1208"/>
      <c r="SCI42" s="1208"/>
      <c r="SCJ42" s="1208"/>
      <c r="SCK42" s="1208"/>
      <c r="SCL42" s="1208"/>
      <c r="SCM42" s="1208"/>
      <c r="SCN42" s="1208"/>
      <c r="SCO42" s="1208"/>
      <c r="SCP42" s="1208"/>
      <c r="SCQ42" s="1208"/>
      <c r="SCR42" s="1208"/>
      <c r="SCS42" s="1208"/>
      <c r="SCT42" s="1208"/>
      <c r="SCU42" s="1208"/>
      <c r="SCV42" s="1208"/>
      <c r="SCW42" s="1208"/>
      <c r="SCX42" s="1208"/>
      <c r="SCY42" s="1208"/>
      <c r="SCZ42" s="1208"/>
      <c r="SDA42" s="1208"/>
      <c r="SDB42" s="1208"/>
      <c r="SDC42" s="1208"/>
      <c r="SDD42" s="1208"/>
      <c r="SDE42" s="1208"/>
      <c r="SDF42" s="1208"/>
      <c r="SDG42" s="1208"/>
      <c r="SDH42" s="1208"/>
      <c r="SDI42" s="1208"/>
      <c r="SDJ42" s="1208"/>
      <c r="SDK42" s="1208"/>
      <c r="SDL42" s="1208"/>
      <c r="SDM42" s="1208"/>
      <c r="SDN42" s="1208"/>
      <c r="SDO42" s="1208"/>
      <c r="SDP42" s="1208"/>
      <c r="SDQ42" s="1208"/>
      <c r="SDR42" s="1208"/>
      <c r="SDS42" s="1208"/>
      <c r="SDT42" s="1208"/>
      <c r="SDU42" s="1208"/>
      <c r="SDV42" s="1208"/>
      <c r="SDW42" s="1208"/>
      <c r="SDX42" s="1208"/>
      <c r="SDY42" s="1208"/>
      <c r="SDZ42" s="1208"/>
      <c r="SEA42" s="1208"/>
      <c r="SEB42" s="1208"/>
      <c r="SEC42" s="1208"/>
      <c r="SED42" s="1208"/>
      <c r="SEE42" s="1208"/>
      <c r="SEF42" s="1208"/>
      <c r="SEG42" s="1208"/>
      <c r="SEH42" s="1208"/>
      <c r="SEI42" s="1208"/>
      <c r="SEJ42" s="1208"/>
      <c r="SEK42" s="1208"/>
      <c r="SEL42" s="1208"/>
      <c r="SEM42" s="1208"/>
      <c r="SEN42" s="1208"/>
      <c r="SEO42" s="1208"/>
      <c r="SEP42" s="1208"/>
      <c r="SEQ42" s="1208"/>
      <c r="SER42" s="1208"/>
      <c r="SES42" s="1208"/>
      <c r="SET42" s="1208"/>
      <c r="SEU42" s="1208"/>
      <c r="SEV42" s="1208"/>
      <c r="SEW42" s="1208"/>
      <c r="SEX42" s="1208"/>
      <c r="SEY42" s="1208"/>
      <c r="SEZ42" s="1208"/>
      <c r="SFA42" s="1208"/>
      <c r="SFB42" s="1208"/>
      <c r="SFC42" s="1208"/>
      <c r="SFD42" s="1208"/>
      <c r="SFE42" s="1208"/>
      <c r="SFF42" s="1208"/>
      <c r="SFG42" s="1208"/>
      <c r="SFH42" s="1208"/>
      <c r="SFI42" s="1208"/>
      <c r="SFJ42" s="1208"/>
      <c r="SFK42" s="1208"/>
      <c r="SFL42" s="1208"/>
      <c r="SFM42" s="1208"/>
      <c r="SFN42" s="1208"/>
      <c r="SFO42" s="1208"/>
      <c r="SFP42" s="1208"/>
      <c r="SFQ42" s="1208"/>
      <c r="SFR42" s="1208"/>
      <c r="SFS42" s="1208"/>
      <c r="SFT42" s="1208"/>
      <c r="SFU42" s="1208"/>
      <c r="SFV42" s="1208"/>
      <c r="SFW42" s="1208"/>
      <c r="SFX42" s="1208"/>
      <c r="SFY42" s="1208"/>
      <c r="SFZ42" s="1208"/>
      <c r="SGA42" s="1208"/>
      <c r="SGB42" s="1208"/>
      <c r="SGC42" s="1208"/>
      <c r="SGD42" s="1208"/>
      <c r="SGE42" s="1208"/>
      <c r="SGF42" s="1208"/>
      <c r="SGG42" s="1208"/>
      <c r="SGH42" s="1208"/>
      <c r="SGI42" s="1208"/>
      <c r="SGJ42" s="1208"/>
      <c r="SGK42" s="1208"/>
      <c r="SGL42" s="1208"/>
      <c r="SGM42" s="1208"/>
      <c r="SGN42" s="1208"/>
      <c r="SGO42" s="1208"/>
      <c r="SGP42" s="1208"/>
      <c r="SGQ42" s="1208"/>
      <c r="SGR42" s="1208"/>
      <c r="SGS42" s="1208"/>
      <c r="SGT42" s="1208"/>
      <c r="SGU42" s="1208"/>
      <c r="SGV42" s="1208"/>
      <c r="SGW42" s="1208"/>
      <c r="SGX42" s="1208"/>
      <c r="SGY42" s="1208"/>
      <c r="SGZ42" s="1208"/>
      <c r="SHA42" s="1208"/>
      <c r="SHB42" s="1208"/>
      <c r="SHC42" s="1208"/>
      <c r="SHD42" s="1208"/>
      <c r="SHE42" s="1208"/>
      <c r="SHF42" s="1208"/>
      <c r="SHG42" s="1208"/>
      <c r="SHH42" s="1208"/>
      <c r="SHI42" s="1208"/>
      <c r="SHJ42" s="1208"/>
      <c r="SHK42" s="1208"/>
      <c r="SHL42" s="1208"/>
      <c r="SHM42" s="1208"/>
      <c r="SHN42" s="1208"/>
      <c r="SHO42" s="1208"/>
      <c r="SHP42" s="1208"/>
      <c r="SHQ42" s="1208"/>
      <c r="SHR42" s="1208"/>
      <c r="SHS42" s="1208"/>
      <c r="SHT42" s="1208"/>
      <c r="SHU42" s="1208"/>
      <c r="SHV42" s="1208"/>
      <c r="SHW42" s="1208"/>
      <c r="SHX42" s="1208"/>
      <c r="SHY42" s="1208"/>
      <c r="SHZ42" s="1208"/>
      <c r="SIA42" s="1208"/>
      <c r="SIB42" s="1208"/>
      <c r="SIC42" s="1208"/>
      <c r="SID42" s="1208"/>
      <c r="SIE42" s="1208"/>
      <c r="SIF42" s="1208"/>
      <c r="SIG42" s="1208"/>
      <c r="SIH42" s="1208"/>
      <c r="SII42" s="1208"/>
      <c r="SIJ42" s="1208"/>
      <c r="SIK42" s="1208"/>
      <c r="SIL42" s="1208"/>
      <c r="SIM42" s="1208"/>
      <c r="SIN42" s="1208"/>
      <c r="SIO42" s="1208"/>
      <c r="SIP42" s="1208"/>
      <c r="SIQ42" s="1208"/>
      <c r="SIR42" s="1208"/>
      <c r="SIS42" s="1208"/>
      <c r="SIT42" s="1208"/>
      <c r="SIU42" s="1208"/>
      <c r="SIV42" s="1208"/>
      <c r="SIW42" s="1208"/>
      <c r="SIX42" s="1208"/>
      <c r="SIY42" s="1208"/>
      <c r="SIZ42" s="1208"/>
      <c r="SJA42" s="1208"/>
      <c r="SJB42" s="1208"/>
      <c r="SJC42" s="1208"/>
      <c r="SJD42" s="1208"/>
      <c r="SJE42" s="1208"/>
      <c r="SJF42" s="1208"/>
      <c r="SJG42" s="1208"/>
      <c r="SJH42" s="1208"/>
      <c r="SJI42" s="1208"/>
      <c r="SJJ42" s="1208"/>
      <c r="SJK42" s="1208"/>
      <c r="SJL42" s="1208"/>
      <c r="SJM42" s="1208"/>
      <c r="SJN42" s="1208"/>
      <c r="SJO42" s="1208"/>
      <c r="SJP42" s="1208"/>
      <c r="SJQ42" s="1208"/>
      <c r="SJR42" s="1208"/>
      <c r="SJS42" s="1208"/>
      <c r="SJT42" s="1208"/>
      <c r="SJU42" s="1208"/>
      <c r="SJV42" s="1208"/>
      <c r="SJW42" s="1208"/>
      <c r="SJX42" s="1208"/>
      <c r="SJY42" s="1208"/>
      <c r="SJZ42" s="1208"/>
      <c r="SKA42" s="1208"/>
      <c r="SKB42" s="1208"/>
      <c r="SKC42" s="1208"/>
      <c r="SKD42" s="1208"/>
      <c r="SKE42" s="1208"/>
      <c r="SKF42" s="1208"/>
      <c r="SKG42" s="1208"/>
      <c r="SKH42" s="1208"/>
      <c r="SKI42" s="1208"/>
      <c r="SKJ42" s="1208"/>
      <c r="SKK42" s="1208"/>
      <c r="SKL42" s="1208"/>
      <c r="SKM42" s="1208"/>
      <c r="SKN42" s="1208"/>
      <c r="SKO42" s="1208"/>
      <c r="SKP42" s="1208"/>
      <c r="SKQ42" s="1208"/>
      <c r="SKR42" s="1208"/>
      <c r="SKS42" s="1208"/>
      <c r="SKT42" s="1208"/>
      <c r="SKU42" s="1208"/>
      <c r="SKV42" s="1208"/>
      <c r="SKW42" s="1208"/>
      <c r="SKX42" s="1208"/>
      <c r="SKY42" s="1208"/>
      <c r="SKZ42" s="1208"/>
      <c r="SLA42" s="1208"/>
      <c r="SLB42" s="1208"/>
      <c r="SLC42" s="1208"/>
      <c r="SLD42" s="1208"/>
      <c r="SLE42" s="1208"/>
      <c r="SLF42" s="1208"/>
      <c r="SLG42" s="1208"/>
      <c r="SLH42" s="1208"/>
      <c r="SLI42" s="1208"/>
      <c r="SLJ42" s="1208"/>
      <c r="SLK42" s="1208"/>
      <c r="SLL42" s="1208"/>
      <c r="SLM42" s="1208"/>
      <c r="SLN42" s="1208"/>
      <c r="SLO42" s="1208"/>
      <c r="SLP42" s="1208"/>
      <c r="SLQ42" s="1208"/>
      <c r="SLR42" s="1208"/>
      <c r="SLS42" s="1208"/>
      <c r="SLT42" s="1208"/>
      <c r="SLU42" s="1208"/>
      <c r="SLV42" s="1208"/>
      <c r="SLW42" s="1208"/>
      <c r="SLX42" s="1208"/>
      <c r="SLY42" s="1208"/>
      <c r="SLZ42" s="1208"/>
      <c r="SMA42" s="1208"/>
      <c r="SMB42" s="1208"/>
      <c r="SMC42" s="1208"/>
      <c r="SMD42" s="1208"/>
      <c r="SME42" s="1208"/>
      <c r="SMF42" s="1208"/>
      <c r="SMG42" s="1208"/>
      <c r="SMH42" s="1208"/>
      <c r="SMI42" s="1208"/>
      <c r="SMJ42" s="1208"/>
      <c r="SMK42" s="1208"/>
      <c r="SML42" s="1208"/>
      <c r="SMM42" s="1208"/>
      <c r="SMN42" s="1208"/>
      <c r="SMO42" s="1208"/>
      <c r="SMP42" s="1208"/>
      <c r="SMQ42" s="1208"/>
      <c r="SMR42" s="1208"/>
      <c r="SMS42" s="1208"/>
      <c r="SMT42" s="1208"/>
      <c r="SMU42" s="1208"/>
      <c r="SMV42" s="1208"/>
      <c r="SMW42" s="1208"/>
      <c r="SMX42" s="1208"/>
      <c r="SMY42" s="1208"/>
      <c r="SMZ42" s="1208"/>
      <c r="SNA42" s="1208"/>
      <c r="SNB42" s="1208"/>
      <c r="SNC42" s="1208"/>
      <c r="SND42" s="1208"/>
      <c r="SNE42" s="1208"/>
      <c r="SNF42" s="1208"/>
      <c r="SNG42" s="1208"/>
      <c r="SNH42" s="1208"/>
      <c r="SNI42" s="1208"/>
      <c r="SNJ42" s="1208"/>
      <c r="SNK42" s="1208"/>
      <c r="SNL42" s="1208"/>
      <c r="SNM42" s="1208"/>
      <c r="SNN42" s="1208"/>
      <c r="SNO42" s="1208"/>
      <c r="SNP42" s="1208"/>
      <c r="SNQ42" s="1208"/>
      <c r="SNR42" s="1208"/>
      <c r="SNS42" s="1208"/>
      <c r="SNT42" s="1208"/>
      <c r="SNU42" s="1208"/>
      <c r="SNV42" s="1208"/>
      <c r="SNW42" s="1208"/>
      <c r="SNX42" s="1208"/>
      <c r="SNY42" s="1208"/>
      <c r="SNZ42" s="1208"/>
      <c r="SOA42" s="1208"/>
      <c r="SOB42" s="1208"/>
      <c r="SOC42" s="1208"/>
      <c r="SOD42" s="1208"/>
      <c r="SOE42" s="1208"/>
      <c r="SOF42" s="1208"/>
      <c r="SOG42" s="1208"/>
      <c r="SOH42" s="1208"/>
      <c r="SOI42" s="1208"/>
      <c r="SOJ42" s="1208"/>
      <c r="SOK42" s="1208"/>
      <c r="SOL42" s="1208"/>
      <c r="SOM42" s="1208"/>
      <c r="SON42" s="1208"/>
      <c r="SOO42" s="1208"/>
      <c r="SOP42" s="1208"/>
      <c r="SOQ42" s="1208"/>
      <c r="SOR42" s="1208"/>
      <c r="SOS42" s="1208"/>
      <c r="SOT42" s="1208"/>
      <c r="SOU42" s="1208"/>
      <c r="SOV42" s="1208"/>
      <c r="SOW42" s="1208"/>
      <c r="SOX42" s="1208"/>
      <c r="SOY42" s="1208"/>
      <c r="SOZ42" s="1208"/>
      <c r="SPA42" s="1208"/>
      <c r="SPB42" s="1208"/>
      <c r="SPC42" s="1208"/>
      <c r="SPD42" s="1208"/>
      <c r="SPE42" s="1208"/>
      <c r="SPF42" s="1208"/>
      <c r="SPG42" s="1208"/>
      <c r="SPH42" s="1208"/>
      <c r="SPI42" s="1208"/>
      <c r="SPJ42" s="1208"/>
      <c r="SPK42" s="1208"/>
      <c r="SPL42" s="1208"/>
      <c r="SPM42" s="1208"/>
      <c r="SPN42" s="1208"/>
      <c r="SPO42" s="1208"/>
      <c r="SPP42" s="1208"/>
      <c r="SPQ42" s="1208"/>
      <c r="SPR42" s="1208"/>
      <c r="SPS42" s="1208"/>
      <c r="SPT42" s="1208"/>
      <c r="SPU42" s="1208"/>
      <c r="SPV42" s="1208"/>
      <c r="SPW42" s="1208"/>
      <c r="SPX42" s="1208"/>
      <c r="SPY42" s="1208"/>
      <c r="SPZ42" s="1208"/>
      <c r="SQA42" s="1208"/>
      <c r="SQB42" s="1208"/>
      <c r="SQC42" s="1208"/>
      <c r="SQD42" s="1208"/>
      <c r="SQE42" s="1208"/>
      <c r="SQF42" s="1208"/>
      <c r="SQG42" s="1208"/>
      <c r="SQH42" s="1208"/>
      <c r="SQI42" s="1208"/>
      <c r="SQJ42" s="1208"/>
      <c r="SQK42" s="1208"/>
      <c r="SQL42" s="1208"/>
      <c r="SQM42" s="1208"/>
      <c r="SQN42" s="1208"/>
      <c r="SQO42" s="1208"/>
      <c r="SQP42" s="1208"/>
      <c r="SQQ42" s="1208"/>
      <c r="SQR42" s="1208"/>
      <c r="SQS42" s="1208"/>
      <c r="SQT42" s="1208"/>
      <c r="SQU42" s="1208"/>
      <c r="SQV42" s="1208"/>
      <c r="SQW42" s="1208"/>
      <c r="SQX42" s="1208"/>
      <c r="SQY42" s="1208"/>
      <c r="SQZ42" s="1208"/>
      <c r="SRA42" s="1208"/>
      <c r="SRB42" s="1208"/>
      <c r="SRC42" s="1208"/>
      <c r="SRD42" s="1208"/>
      <c r="SRE42" s="1208"/>
      <c r="SRF42" s="1208"/>
      <c r="SRG42" s="1208"/>
      <c r="SRH42" s="1208"/>
      <c r="SRI42" s="1208"/>
      <c r="SRJ42" s="1208"/>
      <c r="SRK42" s="1208"/>
      <c r="SRL42" s="1208"/>
      <c r="SRM42" s="1208"/>
      <c r="SRN42" s="1208"/>
      <c r="SRO42" s="1208"/>
      <c r="SRP42" s="1208"/>
      <c r="SRQ42" s="1208"/>
      <c r="SRR42" s="1208"/>
      <c r="SRS42" s="1208"/>
      <c r="SRT42" s="1208"/>
      <c r="SRU42" s="1208"/>
      <c r="SRV42" s="1208"/>
      <c r="SRW42" s="1208"/>
      <c r="SRX42" s="1208"/>
      <c r="SRY42" s="1208"/>
      <c r="SRZ42" s="1208"/>
      <c r="SSA42" s="1208"/>
      <c r="SSB42" s="1208"/>
      <c r="SSC42" s="1208"/>
      <c r="SSD42" s="1208"/>
      <c r="SSE42" s="1208"/>
      <c r="SSF42" s="1208"/>
      <c r="SSG42" s="1208"/>
      <c r="SSH42" s="1208"/>
      <c r="SSI42" s="1208"/>
      <c r="SSJ42" s="1208"/>
      <c r="SSK42" s="1208"/>
      <c r="SSL42" s="1208"/>
      <c r="SSM42" s="1208"/>
      <c r="SSN42" s="1208"/>
      <c r="SSO42" s="1208"/>
      <c r="SSP42" s="1208"/>
      <c r="SSQ42" s="1208"/>
      <c r="SSR42" s="1208"/>
      <c r="SSS42" s="1208"/>
      <c r="SST42" s="1208"/>
      <c r="SSU42" s="1208"/>
      <c r="SSV42" s="1208"/>
      <c r="SSW42" s="1208"/>
      <c r="SSX42" s="1208"/>
      <c r="SSY42" s="1208"/>
      <c r="SSZ42" s="1208"/>
      <c r="STA42" s="1208"/>
      <c r="STB42" s="1208"/>
      <c r="STC42" s="1208"/>
      <c r="STD42" s="1208"/>
      <c r="STE42" s="1208"/>
      <c r="STF42" s="1208"/>
      <c r="STG42" s="1208"/>
      <c r="STH42" s="1208"/>
      <c r="STI42" s="1208"/>
      <c r="STJ42" s="1208"/>
      <c r="STK42" s="1208"/>
      <c r="STL42" s="1208"/>
      <c r="STM42" s="1208"/>
      <c r="STN42" s="1208"/>
      <c r="STO42" s="1208"/>
      <c r="STP42" s="1208"/>
      <c r="STQ42" s="1208"/>
      <c r="STR42" s="1208"/>
      <c r="STS42" s="1208"/>
      <c r="STT42" s="1208"/>
      <c r="STU42" s="1208"/>
      <c r="STV42" s="1208"/>
      <c r="STW42" s="1208"/>
      <c r="STX42" s="1208"/>
      <c r="STY42" s="1208"/>
      <c r="STZ42" s="1208"/>
      <c r="SUA42" s="1208"/>
      <c r="SUB42" s="1208"/>
      <c r="SUC42" s="1208"/>
      <c r="SUD42" s="1208"/>
      <c r="SUE42" s="1208"/>
      <c r="SUF42" s="1208"/>
      <c r="SUG42" s="1208"/>
      <c r="SUH42" s="1208"/>
      <c r="SUI42" s="1208"/>
      <c r="SUJ42" s="1208"/>
      <c r="SUK42" s="1208"/>
      <c r="SUL42" s="1208"/>
      <c r="SUM42" s="1208"/>
      <c r="SUN42" s="1208"/>
      <c r="SUO42" s="1208"/>
      <c r="SUP42" s="1208"/>
      <c r="SUQ42" s="1208"/>
      <c r="SUR42" s="1208"/>
      <c r="SUS42" s="1208"/>
      <c r="SUT42" s="1208"/>
      <c r="SUU42" s="1208"/>
      <c r="SUV42" s="1208"/>
      <c r="SUW42" s="1208"/>
      <c r="SUX42" s="1208"/>
      <c r="SUY42" s="1208"/>
      <c r="SUZ42" s="1208"/>
      <c r="SVA42" s="1208"/>
      <c r="SVB42" s="1208"/>
      <c r="SVC42" s="1208"/>
      <c r="SVD42" s="1208"/>
      <c r="SVE42" s="1208"/>
      <c r="SVF42" s="1208"/>
      <c r="SVG42" s="1208"/>
      <c r="SVH42" s="1208"/>
      <c r="SVI42" s="1208"/>
      <c r="SVJ42" s="1208"/>
      <c r="SVK42" s="1208"/>
      <c r="SVL42" s="1208"/>
      <c r="SVM42" s="1208"/>
      <c r="SVN42" s="1208"/>
      <c r="SVO42" s="1208"/>
      <c r="SVP42" s="1208"/>
      <c r="SVQ42" s="1208"/>
      <c r="SVR42" s="1208"/>
      <c r="SVS42" s="1208"/>
      <c r="SVT42" s="1208"/>
      <c r="SVU42" s="1208"/>
      <c r="SVV42" s="1208"/>
      <c r="SVW42" s="1208"/>
      <c r="SVX42" s="1208"/>
      <c r="SVY42" s="1208"/>
      <c r="SVZ42" s="1208"/>
      <c r="SWA42" s="1208"/>
      <c r="SWB42" s="1208"/>
      <c r="SWC42" s="1208"/>
      <c r="SWD42" s="1208"/>
      <c r="SWE42" s="1208"/>
      <c r="SWF42" s="1208"/>
      <c r="SWG42" s="1208"/>
      <c r="SWH42" s="1208"/>
      <c r="SWI42" s="1208"/>
      <c r="SWJ42" s="1208"/>
      <c r="SWK42" s="1208"/>
      <c r="SWL42" s="1208"/>
      <c r="SWM42" s="1208"/>
      <c r="SWN42" s="1208"/>
      <c r="SWO42" s="1208"/>
      <c r="SWP42" s="1208"/>
      <c r="SWQ42" s="1208"/>
      <c r="SWR42" s="1208"/>
      <c r="SWS42" s="1208"/>
      <c r="SWT42" s="1208"/>
      <c r="SWU42" s="1208"/>
      <c r="SWV42" s="1208"/>
      <c r="SWW42" s="1208"/>
      <c r="SWX42" s="1208"/>
      <c r="SWY42" s="1208"/>
      <c r="SWZ42" s="1208"/>
      <c r="SXA42" s="1208"/>
      <c r="SXB42" s="1208"/>
      <c r="SXC42" s="1208"/>
      <c r="SXD42" s="1208"/>
      <c r="SXE42" s="1208"/>
      <c r="SXF42" s="1208"/>
      <c r="SXG42" s="1208"/>
      <c r="SXH42" s="1208"/>
      <c r="SXI42" s="1208"/>
      <c r="SXJ42" s="1208"/>
      <c r="SXK42" s="1208"/>
      <c r="SXL42" s="1208"/>
      <c r="SXM42" s="1208"/>
      <c r="SXN42" s="1208"/>
      <c r="SXO42" s="1208"/>
      <c r="SXP42" s="1208"/>
      <c r="SXQ42" s="1208"/>
      <c r="SXR42" s="1208"/>
      <c r="SXS42" s="1208"/>
      <c r="SXT42" s="1208"/>
      <c r="SXU42" s="1208"/>
      <c r="SXV42" s="1208"/>
      <c r="SXW42" s="1208"/>
      <c r="SXX42" s="1208"/>
      <c r="SXY42" s="1208"/>
      <c r="SXZ42" s="1208"/>
      <c r="SYA42" s="1208"/>
      <c r="SYB42" s="1208"/>
      <c r="SYC42" s="1208"/>
      <c r="SYD42" s="1208"/>
      <c r="SYE42" s="1208"/>
      <c r="SYF42" s="1208"/>
      <c r="SYG42" s="1208"/>
      <c r="SYH42" s="1208"/>
      <c r="SYI42" s="1208"/>
      <c r="SYJ42" s="1208"/>
      <c r="SYK42" s="1208"/>
      <c r="SYL42" s="1208"/>
      <c r="SYM42" s="1208"/>
      <c r="SYN42" s="1208"/>
      <c r="SYO42" s="1208"/>
      <c r="SYP42" s="1208"/>
      <c r="SYQ42" s="1208"/>
      <c r="SYR42" s="1208"/>
      <c r="SYS42" s="1208"/>
      <c r="SYT42" s="1208"/>
      <c r="SYU42" s="1208"/>
      <c r="SYV42" s="1208"/>
      <c r="SYW42" s="1208"/>
      <c r="SYX42" s="1208"/>
      <c r="SYY42" s="1208"/>
      <c r="SYZ42" s="1208"/>
      <c r="SZA42" s="1208"/>
      <c r="SZB42" s="1208"/>
      <c r="SZC42" s="1208"/>
      <c r="SZD42" s="1208"/>
      <c r="SZE42" s="1208"/>
      <c r="SZF42" s="1208"/>
      <c r="SZG42" s="1208"/>
      <c r="SZH42" s="1208"/>
      <c r="SZI42" s="1208"/>
      <c r="SZJ42" s="1208"/>
      <c r="SZK42" s="1208"/>
      <c r="SZL42" s="1208"/>
      <c r="SZM42" s="1208"/>
      <c r="SZN42" s="1208"/>
      <c r="SZO42" s="1208"/>
      <c r="SZP42" s="1208"/>
      <c r="SZQ42" s="1208"/>
      <c r="SZR42" s="1208"/>
      <c r="SZS42" s="1208"/>
      <c r="SZT42" s="1208"/>
      <c r="SZU42" s="1208"/>
      <c r="SZV42" s="1208"/>
      <c r="SZW42" s="1208"/>
      <c r="SZX42" s="1208"/>
      <c r="SZY42" s="1208"/>
      <c r="SZZ42" s="1208"/>
      <c r="TAA42" s="1208"/>
      <c r="TAB42" s="1208"/>
      <c r="TAC42" s="1208"/>
      <c r="TAD42" s="1208"/>
      <c r="TAE42" s="1208"/>
      <c r="TAF42" s="1208"/>
      <c r="TAG42" s="1208"/>
      <c r="TAH42" s="1208"/>
      <c r="TAI42" s="1208"/>
      <c r="TAJ42" s="1208"/>
      <c r="TAK42" s="1208"/>
      <c r="TAL42" s="1208"/>
      <c r="TAM42" s="1208"/>
      <c r="TAN42" s="1208"/>
      <c r="TAO42" s="1208"/>
      <c r="TAP42" s="1208"/>
      <c r="TAQ42" s="1208"/>
      <c r="TAR42" s="1208"/>
      <c r="TAS42" s="1208"/>
      <c r="TAT42" s="1208"/>
      <c r="TAU42" s="1208"/>
      <c r="TAV42" s="1208"/>
      <c r="TAW42" s="1208"/>
      <c r="TAX42" s="1208"/>
      <c r="TAY42" s="1208"/>
      <c r="TAZ42" s="1208"/>
      <c r="TBA42" s="1208"/>
      <c r="TBB42" s="1208"/>
      <c r="TBC42" s="1208"/>
      <c r="TBD42" s="1208"/>
      <c r="TBE42" s="1208"/>
      <c r="TBF42" s="1208"/>
      <c r="TBG42" s="1208"/>
      <c r="TBH42" s="1208"/>
      <c r="TBI42" s="1208"/>
      <c r="TBJ42" s="1208"/>
      <c r="TBK42" s="1208"/>
      <c r="TBL42" s="1208"/>
      <c r="TBM42" s="1208"/>
      <c r="TBN42" s="1208"/>
      <c r="TBO42" s="1208"/>
      <c r="TBP42" s="1208"/>
      <c r="TBQ42" s="1208"/>
      <c r="TBR42" s="1208"/>
      <c r="TBS42" s="1208"/>
      <c r="TBT42" s="1208"/>
      <c r="TBU42" s="1208"/>
      <c r="TBV42" s="1208"/>
      <c r="TBW42" s="1208"/>
      <c r="TBX42" s="1208"/>
      <c r="TBY42" s="1208"/>
      <c r="TBZ42" s="1208"/>
      <c r="TCA42" s="1208"/>
      <c r="TCB42" s="1208"/>
      <c r="TCC42" s="1208"/>
      <c r="TCD42" s="1208"/>
      <c r="TCE42" s="1208"/>
      <c r="TCF42" s="1208"/>
      <c r="TCG42" s="1208"/>
      <c r="TCH42" s="1208"/>
      <c r="TCI42" s="1208"/>
      <c r="TCJ42" s="1208"/>
      <c r="TCK42" s="1208"/>
      <c r="TCL42" s="1208"/>
      <c r="TCM42" s="1208"/>
      <c r="TCN42" s="1208"/>
      <c r="TCO42" s="1208"/>
      <c r="TCP42" s="1208"/>
      <c r="TCQ42" s="1208"/>
      <c r="TCR42" s="1208"/>
      <c r="TCS42" s="1208"/>
      <c r="TCT42" s="1208"/>
      <c r="TCU42" s="1208"/>
      <c r="TCV42" s="1208"/>
      <c r="TCW42" s="1208"/>
      <c r="TCX42" s="1208"/>
      <c r="TCY42" s="1208"/>
      <c r="TCZ42" s="1208"/>
      <c r="TDA42" s="1208"/>
      <c r="TDB42" s="1208"/>
      <c r="TDC42" s="1208"/>
      <c r="TDD42" s="1208"/>
      <c r="TDE42" s="1208"/>
      <c r="TDF42" s="1208"/>
      <c r="TDG42" s="1208"/>
      <c r="TDH42" s="1208"/>
      <c r="TDI42" s="1208"/>
      <c r="TDJ42" s="1208"/>
      <c r="TDK42" s="1208"/>
      <c r="TDL42" s="1208"/>
      <c r="TDM42" s="1208"/>
      <c r="TDN42" s="1208"/>
      <c r="TDO42" s="1208"/>
      <c r="TDP42" s="1208"/>
      <c r="TDQ42" s="1208"/>
      <c r="TDR42" s="1208"/>
      <c r="TDS42" s="1208"/>
      <c r="TDT42" s="1208"/>
      <c r="TDU42" s="1208"/>
      <c r="TDV42" s="1208"/>
      <c r="TDW42" s="1208"/>
      <c r="TDX42" s="1208"/>
      <c r="TDY42" s="1208"/>
      <c r="TDZ42" s="1208"/>
      <c r="TEA42" s="1208"/>
      <c r="TEB42" s="1208"/>
      <c r="TEC42" s="1208"/>
      <c r="TED42" s="1208"/>
      <c r="TEE42" s="1208"/>
      <c r="TEF42" s="1208"/>
      <c r="TEG42" s="1208"/>
      <c r="TEH42" s="1208"/>
      <c r="TEI42" s="1208"/>
      <c r="TEJ42" s="1208"/>
      <c r="TEK42" s="1208"/>
      <c r="TEL42" s="1208"/>
      <c r="TEM42" s="1208"/>
      <c r="TEN42" s="1208"/>
      <c r="TEO42" s="1208"/>
      <c r="TEP42" s="1208"/>
      <c r="TEQ42" s="1208"/>
      <c r="TER42" s="1208"/>
      <c r="TES42" s="1208"/>
      <c r="TET42" s="1208"/>
      <c r="TEU42" s="1208"/>
      <c r="TEV42" s="1208"/>
      <c r="TEW42" s="1208"/>
      <c r="TEX42" s="1208"/>
      <c r="TEY42" s="1208"/>
      <c r="TEZ42" s="1208"/>
      <c r="TFA42" s="1208"/>
      <c r="TFB42" s="1208"/>
      <c r="TFC42" s="1208"/>
      <c r="TFD42" s="1208"/>
      <c r="TFE42" s="1208"/>
      <c r="TFF42" s="1208"/>
      <c r="TFG42" s="1208"/>
      <c r="TFH42" s="1208"/>
      <c r="TFI42" s="1208"/>
      <c r="TFJ42" s="1208"/>
      <c r="TFK42" s="1208"/>
      <c r="TFL42" s="1208"/>
      <c r="TFM42" s="1208"/>
      <c r="TFN42" s="1208"/>
      <c r="TFO42" s="1208"/>
      <c r="TFP42" s="1208"/>
      <c r="TFQ42" s="1208"/>
      <c r="TFR42" s="1208"/>
      <c r="TFS42" s="1208"/>
      <c r="TFT42" s="1208"/>
      <c r="TFU42" s="1208"/>
      <c r="TFV42" s="1208"/>
      <c r="TFW42" s="1208"/>
      <c r="TFX42" s="1208"/>
      <c r="TFY42" s="1208"/>
      <c r="TFZ42" s="1208"/>
      <c r="TGA42" s="1208"/>
      <c r="TGB42" s="1208"/>
      <c r="TGC42" s="1208"/>
      <c r="TGD42" s="1208"/>
      <c r="TGE42" s="1208"/>
      <c r="TGF42" s="1208"/>
      <c r="TGG42" s="1208"/>
      <c r="TGH42" s="1208"/>
      <c r="TGI42" s="1208"/>
      <c r="TGJ42" s="1208"/>
      <c r="TGK42" s="1208"/>
      <c r="TGL42" s="1208"/>
      <c r="TGM42" s="1208"/>
      <c r="TGN42" s="1208"/>
      <c r="TGO42" s="1208"/>
      <c r="TGP42" s="1208"/>
      <c r="TGQ42" s="1208"/>
      <c r="TGR42" s="1208"/>
      <c r="TGS42" s="1208"/>
      <c r="TGT42" s="1208"/>
      <c r="TGU42" s="1208"/>
      <c r="TGV42" s="1208"/>
      <c r="TGW42" s="1208"/>
      <c r="TGX42" s="1208"/>
      <c r="TGY42" s="1208"/>
      <c r="TGZ42" s="1208"/>
      <c r="THA42" s="1208"/>
      <c r="THB42" s="1208"/>
      <c r="THC42" s="1208"/>
      <c r="THD42" s="1208"/>
      <c r="THE42" s="1208"/>
      <c r="THF42" s="1208"/>
      <c r="THG42" s="1208"/>
      <c r="THH42" s="1208"/>
      <c r="THI42" s="1208"/>
      <c r="THJ42" s="1208"/>
      <c r="THK42" s="1208"/>
      <c r="THL42" s="1208"/>
      <c r="THM42" s="1208"/>
      <c r="THN42" s="1208"/>
      <c r="THO42" s="1208"/>
      <c r="THP42" s="1208"/>
      <c r="THQ42" s="1208"/>
      <c r="THR42" s="1208"/>
      <c r="THS42" s="1208"/>
      <c r="THT42" s="1208"/>
      <c r="THU42" s="1208"/>
      <c r="THV42" s="1208"/>
      <c r="THW42" s="1208"/>
      <c r="THX42" s="1208"/>
      <c r="THY42" s="1208"/>
      <c r="THZ42" s="1208"/>
      <c r="TIA42" s="1208"/>
      <c r="TIB42" s="1208"/>
      <c r="TIC42" s="1208"/>
      <c r="TID42" s="1208"/>
      <c r="TIE42" s="1208"/>
      <c r="TIF42" s="1208"/>
      <c r="TIG42" s="1208"/>
      <c r="TIH42" s="1208"/>
      <c r="TII42" s="1208"/>
      <c r="TIJ42" s="1208"/>
      <c r="TIK42" s="1208"/>
      <c r="TIL42" s="1208"/>
      <c r="TIM42" s="1208"/>
      <c r="TIN42" s="1208"/>
      <c r="TIO42" s="1208"/>
      <c r="TIP42" s="1208"/>
      <c r="TIQ42" s="1208"/>
      <c r="TIR42" s="1208"/>
      <c r="TIS42" s="1208"/>
      <c r="TIT42" s="1208"/>
      <c r="TIU42" s="1208"/>
      <c r="TIV42" s="1208"/>
      <c r="TIW42" s="1208"/>
      <c r="TIX42" s="1208"/>
      <c r="TIY42" s="1208"/>
      <c r="TIZ42" s="1208"/>
      <c r="TJA42" s="1208"/>
      <c r="TJB42" s="1208"/>
      <c r="TJC42" s="1208"/>
      <c r="TJD42" s="1208"/>
      <c r="TJE42" s="1208"/>
      <c r="TJF42" s="1208"/>
      <c r="TJG42" s="1208"/>
      <c r="TJH42" s="1208"/>
      <c r="TJI42" s="1208"/>
      <c r="TJJ42" s="1208"/>
      <c r="TJK42" s="1208"/>
      <c r="TJL42" s="1208"/>
      <c r="TJM42" s="1208"/>
      <c r="TJN42" s="1208"/>
      <c r="TJO42" s="1208"/>
      <c r="TJP42" s="1208"/>
      <c r="TJQ42" s="1208"/>
      <c r="TJR42" s="1208"/>
      <c r="TJS42" s="1208"/>
      <c r="TJT42" s="1208"/>
      <c r="TJU42" s="1208"/>
      <c r="TJV42" s="1208"/>
      <c r="TJW42" s="1208"/>
      <c r="TJX42" s="1208"/>
      <c r="TJY42" s="1208"/>
      <c r="TJZ42" s="1208"/>
      <c r="TKA42" s="1208"/>
      <c r="TKB42" s="1208"/>
      <c r="TKC42" s="1208"/>
      <c r="TKD42" s="1208"/>
      <c r="TKE42" s="1208"/>
      <c r="TKF42" s="1208"/>
      <c r="TKG42" s="1208"/>
      <c r="TKH42" s="1208"/>
      <c r="TKI42" s="1208"/>
      <c r="TKJ42" s="1208"/>
      <c r="TKK42" s="1208"/>
      <c r="TKL42" s="1208"/>
      <c r="TKM42" s="1208"/>
      <c r="TKN42" s="1208"/>
      <c r="TKO42" s="1208"/>
      <c r="TKP42" s="1208"/>
      <c r="TKQ42" s="1208"/>
      <c r="TKR42" s="1208"/>
      <c r="TKS42" s="1208"/>
      <c r="TKT42" s="1208"/>
      <c r="TKU42" s="1208"/>
      <c r="TKV42" s="1208"/>
      <c r="TKW42" s="1208"/>
      <c r="TKX42" s="1208"/>
      <c r="TKY42" s="1208"/>
      <c r="TKZ42" s="1208"/>
      <c r="TLA42" s="1208"/>
      <c r="TLB42" s="1208"/>
      <c r="TLC42" s="1208"/>
      <c r="TLD42" s="1208"/>
      <c r="TLE42" s="1208"/>
      <c r="TLF42" s="1208"/>
      <c r="TLG42" s="1208"/>
      <c r="TLH42" s="1208"/>
      <c r="TLI42" s="1208"/>
      <c r="TLJ42" s="1208"/>
      <c r="TLK42" s="1208"/>
      <c r="TLL42" s="1208"/>
      <c r="TLM42" s="1208"/>
      <c r="TLN42" s="1208"/>
      <c r="TLO42" s="1208"/>
      <c r="TLP42" s="1208"/>
      <c r="TLQ42" s="1208"/>
      <c r="TLR42" s="1208"/>
      <c r="TLS42" s="1208"/>
      <c r="TLT42" s="1208"/>
      <c r="TLU42" s="1208"/>
      <c r="TLV42" s="1208"/>
      <c r="TLW42" s="1208"/>
      <c r="TLX42" s="1208"/>
      <c r="TLY42" s="1208"/>
      <c r="TLZ42" s="1208"/>
      <c r="TMA42" s="1208"/>
      <c r="TMB42" s="1208"/>
      <c r="TMC42" s="1208"/>
      <c r="TMD42" s="1208"/>
      <c r="TME42" s="1208"/>
      <c r="TMF42" s="1208"/>
      <c r="TMG42" s="1208"/>
      <c r="TMH42" s="1208"/>
      <c r="TMI42" s="1208"/>
      <c r="TMJ42" s="1208"/>
      <c r="TMK42" s="1208"/>
      <c r="TML42" s="1208"/>
      <c r="TMM42" s="1208"/>
      <c r="TMN42" s="1208"/>
      <c r="TMO42" s="1208"/>
      <c r="TMP42" s="1208"/>
      <c r="TMQ42" s="1208"/>
      <c r="TMR42" s="1208"/>
      <c r="TMS42" s="1208"/>
      <c r="TMT42" s="1208"/>
      <c r="TMU42" s="1208"/>
      <c r="TMV42" s="1208"/>
      <c r="TMW42" s="1208"/>
      <c r="TMX42" s="1208"/>
      <c r="TMY42" s="1208"/>
      <c r="TMZ42" s="1208"/>
      <c r="TNA42" s="1208"/>
      <c r="TNB42" s="1208"/>
      <c r="TNC42" s="1208"/>
      <c r="TND42" s="1208"/>
      <c r="TNE42" s="1208"/>
      <c r="TNF42" s="1208"/>
      <c r="TNG42" s="1208"/>
      <c r="TNH42" s="1208"/>
      <c r="TNI42" s="1208"/>
      <c r="TNJ42" s="1208"/>
      <c r="TNK42" s="1208"/>
      <c r="TNL42" s="1208"/>
      <c r="TNM42" s="1208"/>
      <c r="TNN42" s="1208"/>
      <c r="TNO42" s="1208"/>
      <c r="TNP42" s="1208"/>
      <c r="TNQ42" s="1208"/>
      <c r="TNR42" s="1208"/>
      <c r="TNS42" s="1208"/>
      <c r="TNT42" s="1208"/>
      <c r="TNU42" s="1208"/>
      <c r="TNV42" s="1208"/>
      <c r="TNW42" s="1208"/>
      <c r="TNX42" s="1208"/>
      <c r="TNY42" s="1208"/>
      <c r="TNZ42" s="1208"/>
      <c r="TOA42" s="1208"/>
      <c r="TOB42" s="1208"/>
      <c r="TOC42" s="1208"/>
      <c r="TOD42" s="1208"/>
      <c r="TOE42" s="1208"/>
      <c r="TOF42" s="1208"/>
      <c r="TOG42" s="1208"/>
      <c r="TOH42" s="1208"/>
      <c r="TOI42" s="1208"/>
      <c r="TOJ42" s="1208"/>
      <c r="TOK42" s="1208"/>
      <c r="TOL42" s="1208"/>
      <c r="TOM42" s="1208"/>
      <c r="TON42" s="1208"/>
      <c r="TOO42" s="1208"/>
      <c r="TOP42" s="1208"/>
      <c r="TOQ42" s="1208"/>
      <c r="TOR42" s="1208"/>
      <c r="TOS42" s="1208"/>
      <c r="TOT42" s="1208"/>
      <c r="TOU42" s="1208"/>
      <c r="TOV42" s="1208"/>
      <c r="TOW42" s="1208"/>
      <c r="TOX42" s="1208"/>
      <c r="TOY42" s="1208"/>
      <c r="TOZ42" s="1208"/>
      <c r="TPA42" s="1208"/>
      <c r="TPB42" s="1208"/>
      <c r="TPC42" s="1208"/>
      <c r="TPD42" s="1208"/>
      <c r="TPE42" s="1208"/>
      <c r="TPF42" s="1208"/>
      <c r="TPG42" s="1208"/>
      <c r="TPH42" s="1208"/>
      <c r="TPI42" s="1208"/>
      <c r="TPJ42" s="1208"/>
      <c r="TPK42" s="1208"/>
      <c r="TPL42" s="1208"/>
      <c r="TPM42" s="1208"/>
      <c r="TPN42" s="1208"/>
      <c r="TPO42" s="1208"/>
      <c r="TPP42" s="1208"/>
      <c r="TPQ42" s="1208"/>
      <c r="TPR42" s="1208"/>
      <c r="TPS42" s="1208"/>
      <c r="TPT42" s="1208"/>
      <c r="TPU42" s="1208"/>
      <c r="TPV42" s="1208"/>
      <c r="TPW42" s="1208"/>
      <c r="TPX42" s="1208"/>
      <c r="TPY42" s="1208"/>
      <c r="TPZ42" s="1208"/>
      <c r="TQA42" s="1208"/>
      <c r="TQB42" s="1208"/>
      <c r="TQC42" s="1208"/>
      <c r="TQD42" s="1208"/>
      <c r="TQE42" s="1208"/>
      <c r="TQF42" s="1208"/>
      <c r="TQG42" s="1208"/>
      <c r="TQH42" s="1208"/>
      <c r="TQI42" s="1208"/>
      <c r="TQJ42" s="1208"/>
      <c r="TQK42" s="1208"/>
      <c r="TQL42" s="1208"/>
      <c r="TQM42" s="1208"/>
      <c r="TQN42" s="1208"/>
      <c r="TQO42" s="1208"/>
      <c r="TQP42" s="1208"/>
      <c r="TQQ42" s="1208"/>
      <c r="TQR42" s="1208"/>
      <c r="TQS42" s="1208"/>
      <c r="TQT42" s="1208"/>
      <c r="TQU42" s="1208"/>
      <c r="TQV42" s="1208"/>
      <c r="TQW42" s="1208"/>
      <c r="TQX42" s="1208"/>
      <c r="TQY42" s="1208"/>
      <c r="TQZ42" s="1208"/>
      <c r="TRA42" s="1208"/>
      <c r="TRB42" s="1208"/>
      <c r="TRC42" s="1208"/>
      <c r="TRD42" s="1208"/>
      <c r="TRE42" s="1208"/>
      <c r="TRF42" s="1208"/>
      <c r="TRG42" s="1208"/>
      <c r="TRH42" s="1208"/>
      <c r="TRI42" s="1208"/>
      <c r="TRJ42" s="1208"/>
      <c r="TRK42" s="1208"/>
      <c r="TRL42" s="1208"/>
      <c r="TRM42" s="1208"/>
      <c r="TRN42" s="1208"/>
      <c r="TRO42" s="1208"/>
      <c r="TRP42" s="1208"/>
      <c r="TRQ42" s="1208"/>
      <c r="TRR42" s="1208"/>
      <c r="TRS42" s="1208"/>
      <c r="TRT42" s="1208"/>
      <c r="TRU42" s="1208"/>
      <c r="TRV42" s="1208"/>
      <c r="TRW42" s="1208"/>
      <c r="TRX42" s="1208"/>
      <c r="TRY42" s="1208"/>
      <c r="TRZ42" s="1208"/>
      <c r="TSA42" s="1208"/>
      <c r="TSB42" s="1208"/>
      <c r="TSC42" s="1208"/>
      <c r="TSD42" s="1208"/>
      <c r="TSE42" s="1208"/>
      <c r="TSF42" s="1208"/>
      <c r="TSG42" s="1208"/>
      <c r="TSH42" s="1208"/>
      <c r="TSI42" s="1208"/>
      <c r="TSJ42" s="1208"/>
      <c r="TSK42" s="1208"/>
      <c r="TSL42" s="1208"/>
      <c r="TSM42" s="1208"/>
      <c r="TSN42" s="1208"/>
      <c r="TSO42" s="1208"/>
      <c r="TSP42" s="1208"/>
      <c r="TSQ42" s="1208"/>
      <c r="TSR42" s="1208"/>
      <c r="TSS42" s="1208"/>
      <c r="TST42" s="1208"/>
      <c r="TSU42" s="1208"/>
      <c r="TSV42" s="1208"/>
      <c r="TSW42" s="1208"/>
      <c r="TSX42" s="1208"/>
      <c r="TSY42" s="1208"/>
      <c r="TSZ42" s="1208"/>
      <c r="TTA42" s="1208"/>
      <c r="TTB42" s="1208"/>
      <c r="TTC42" s="1208"/>
      <c r="TTD42" s="1208"/>
      <c r="TTE42" s="1208"/>
      <c r="TTF42" s="1208"/>
      <c r="TTG42" s="1208"/>
      <c r="TTH42" s="1208"/>
      <c r="TTI42" s="1208"/>
      <c r="TTJ42" s="1208"/>
      <c r="TTK42" s="1208"/>
      <c r="TTL42" s="1208"/>
      <c r="TTM42" s="1208"/>
      <c r="TTN42" s="1208"/>
      <c r="TTO42" s="1208"/>
      <c r="TTP42" s="1208"/>
      <c r="TTQ42" s="1208"/>
      <c r="TTR42" s="1208"/>
      <c r="TTS42" s="1208"/>
      <c r="TTT42" s="1208"/>
      <c r="TTU42" s="1208"/>
      <c r="TTV42" s="1208"/>
      <c r="TTW42" s="1208"/>
      <c r="TTX42" s="1208"/>
      <c r="TTY42" s="1208"/>
      <c r="TTZ42" s="1208"/>
      <c r="TUA42" s="1208"/>
      <c r="TUB42" s="1208"/>
      <c r="TUC42" s="1208"/>
      <c r="TUD42" s="1208"/>
      <c r="TUE42" s="1208"/>
      <c r="TUF42" s="1208"/>
      <c r="TUG42" s="1208"/>
      <c r="TUH42" s="1208"/>
      <c r="TUI42" s="1208"/>
      <c r="TUJ42" s="1208"/>
      <c r="TUK42" s="1208"/>
      <c r="TUL42" s="1208"/>
      <c r="TUM42" s="1208"/>
      <c r="TUN42" s="1208"/>
      <c r="TUO42" s="1208"/>
      <c r="TUP42" s="1208"/>
      <c r="TUQ42" s="1208"/>
      <c r="TUR42" s="1208"/>
      <c r="TUS42" s="1208"/>
      <c r="TUT42" s="1208"/>
      <c r="TUU42" s="1208"/>
      <c r="TUV42" s="1208"/>
      <c r="TUW42" s="1208"/>
      <c r="TUX42" s="1208"/>
      <c r="TUY42" s="1208"/>
      <c r="TUZ42" s="1208"/>
      <c r="TVA42" s="1208"/>
      <c r="TVB42" s="1208"/>
      <c r="TVC42" s="1208"/>
      <c r="TVD42" s="1208"/>
      <c r="TVE42" s="1208"/>
      <c r="TVF42" s="1208"/>
      <c r="TVG42" s="1208"/>
      <c r="TVH42" s="1208"/>
      <c r="TVI42" s="1208"/>
      <c r="TVJ42" s="1208"/>
      <c r="TVK42" s="1208"/>
      <c r="TVL42" s="1208"/>
      <c r="TVM42" s="1208"/>
      <c r="TVN42" s="1208"/>
      <c r="TVO42" s="1208"/>
      <c r="TVP42" s="1208"/>
      <c r="TVQ42" s="1208"/>
      <c r="TVR42" s="1208"/>
      <c r="TVS42" s="1208"/>
      <c r="TVT42" s="1208"/>
      <c r="TVU42" s="1208"/>
      <c r="TVV42" s="1208"/>
      <c r="TVW42" s="1208"/>
      <c r="TVX42" s="1208"/>
      <c r="TVY42" s="1208"/>
      <c r="TVZ42" s="1208"/>
      <c r="TWA42" s="1208"/>
      <c r="TWB42" s="1208"/>
      <c r="TWC42" s="1208"/>
      <c r="TWD42" s="1208"/>
      <c r="TWE42" s="1208"/>
      <c r="TWF42" s="1208"/>
      <c r="TWG42" s="1208"/>
      <c r="TWH42" s="1208"/>
      <c r="TWI42" s="1208"/>
      <c r="TWJ42" s="1208"/>
      <c r="TWK42" s="1208"/>
      <c r="TWL42" s="1208"/>
      <c r="TWM42" s="1208"/>
      <c r="TWN42" s="1208"/>
      <c r="TWO42" s="1208"/>
      <c r="TWP42" s="1208"/>
      <c r="TWQ42" s="1208"/>
      <c r="TWR42" s="1208"/>
      <c r="TWS42" s="1208"/>
      <c r="TWT42" s="1208"/>
      <c r="TWU42" s="1208"/>
      <c r="TWV42" s="1208"/>
      <c r="TWW42" s="1208"/>
      <c r="TWX42" s="1208"/>
      <c r="TWY42" s="1208"/>
      <c r="TWZ42" s="1208"/>
      <c r="TXA42" s="1208"/>
      <c r="TXB42" s="1208"/>
      <c r="TXC42" s="1208"/>
      <c r="TXD42" s="1208"/>
      <c r="TXE42" s="1208"/>
      <c r="TXF42" s="1208"/>
      <c r="TXG42" s="1208"/>
      <c r="TXH42" s="1208"/>
      <c r="TXI42" s="1208"/>
      <c r="TXJ42" s="1208"/>
      <c r="TXK42" s="1208"/>
      <c r="TXL42" s="1208"/>
      <c r="TXM42" s="1208"/>
      <c r="TXN42" s="1208"/>
      <c r="TXO42" s="1208"/>
      <c r="TXP42" s="1208"/>
      <c r="TXQ42" s="1208"/>
      <c r="TXR42" s="1208"/>
      <c r="TXS42" s="1208"/>
      <c r="TXT42" s="1208"/>
      <c r="TXU42" s="1208"/>
      <c r="TXV42" s="1208"/>
      <c r="TXW42" s="1208"/>
      <c r="TXX42" s="1208"/>
      <c r="TXY42" s="1208"/>
      <c r="TXZ42" s="1208"/>
      <c r="TYA42" s="1208"/>
      <c r="TYB42" s="1208"/>
      <c r="TYC42" s="1208"/>
      <c r="TYD42" s="1208"/>
      <c r="TYE42" s="1208"/>
      <c r="TYF42" s="1208"/>
      <c r="TYG42" s="1208"/>
      <c r="TYH42" s="1208"/>
      <c r="TYI42" s="1208"/>
      <c r="TYJ42" s="1208"/>
      <c r="TYK42" s="1208"/>
      <c r="TYL42" s="1208"/>
      <c r="TYM42" s="1208"/>
      <c r="TYN42" s="1208"/>
      <c r="TYO42" s="1208"/>
      <c r="TYP42" s="1208"/>
      <c r="TYQ42" s="1208"/>
      <c r="TYR42" s="1208"/>
      <c r="TYS42" s="1208"/>
      <c r="TYT42" s="1208"/>
      <c r="TYU42" s="1208"/>
      <c r="TYV42" s="1208"/>
      <c r="TYW42" s="1208"/>
      <c r="TYX42" s="1208"/>
      <c r="TYY42" s="1208"/>
      <c r="TYZ42" s="1208"/>
      <c r="TZA42" s="1208"/>
      <c r="TZB42" s="1208"/>
      <c r="TZC42" s="1208"/>
      <c r="TZD42" s="1208"/>
      <c r="TZE42" s="1208"/>
      <c r="TZF42" s="1208"/>
      <c r="TZG42" s="1208"/>
      <c r="TZH42" s="1208"/>
      <c r="TZI42" s="1208"/>
      <c r="TZJ42" s="1208"/>
      <c r="TZK42" s="1208"/>
      <c r="TZL42" s="1208"/>
      <c r="TZM42" s="1208"/>
      <c r="TZN42" s="1208"/>
      <c r="TZO42" s="1208"/>
      <c r="TZP42" s="1208"/>
      <c r="TZQ42" s="1208"/>
      <c r="TZR42" s="1208"/>
      <c r="TZS42" s="1208"/>
      <c r="TZT42" s="1208"/>
      <c r="TZU42" s="1208"/>
      <c r="TZV42" s="1208"/>
      <c r="TZW42" s="1208"/>
      <c r="TZX42" s="1208"/>
      <c r="TZY42" s="1208"/>
      <c r="TZZ42" s="1208"/>
      <c r="UAA42" s="1208"/>
      <c r="UAB42" s="1208"/>
      <c r="UAC42" s="1208"/>
      <c r="UAD42" s="1208"/>
      <c r="UAE42" s="1208"/>
      <c r="UAF42" s="1208"/>
      <c r="UAG42" s="1208"/>
      <c r="UAH42" s="1208"/>
      <c r="UAI42" s="1208"/>
      <c r="UAJ42" s="1208"/>
      <c r="UAK42" s="1208"/>
      <c r="UAL42" s="1208"/>
      <c r="UAM42" s="1208"/>
      <c r="UAN42" s="1208"/>
      <c r="UAO42" s="1208"/>
      <c r="UAP42" s="1208"/>
      <c r="UAQ42" s="1208"/>
      <c r="UAR42" s="1208"/>
      <c r="UAS42" s="1208"/>
      <c r="UAT42" s="1208"/>
      <c r="UAU42" s="1208"/>
      <c r="UAV42" s="1208"/>
      <c r="UAW42" s="1208"/>
      <c r="UAX42" s="1208"/>
      <c r="UAY42" s="1208"/>
      <c r="UAZ42" s="1208"/>
      <c r="UBA42" s="1208"/>
      <c r="UBB42" s="1208"/>
      <c r="UBC42" s="1208"/>
      <c r="UBD42" s="1208"/>
      <c r="UBE42" s="1208"/>
      <c r="UBF42" s="1208"/>
      <c r="UBG42" s="1208"/>
      <c r="UBH42" s="1208"/>
      <c r="UBI42" s="1208"/>
      <c r="UBJ42" s="1208"/>
      <c r="UBK42" s="1208"/>
      <c r="UBL42" s="1208"/>
      <c r="UBM42" s="1208"/>
      <c r="UBN42" s="1208"/>
      <c r="UBO42" s="1208"/>
      <c r="UBP42" s="1208"/>
      <c r="UBQ42" s="1208"/>
      <c r="UBR42" s="1208"/>
      <c r="UBS42" s="1208"/>
      <c r="UBT42" s="1208"/>
      <c r="UBU42" s="1208"/>
      <c r="UBV42" s="1208"/>
      <c r="UBW42" s="1208"/>
      <c r="UBX42" s="1208"/>
      <c r="UBY42" s="1208"/>
      <c r="UBZ42" s="1208"/>
      <c r="UCA42" s="1208"/>
      <c r="UCB42" s="1208"/>
      <c r="UCC42" s="1208"/>
      <c r="UCD42" s="1208"/>
      <c r="UCE42" s="1208"/>
      <c r="UCF42" s="1208"/>
      <c r="UCG42" s="1208"/>
      <c r="UCH42" s="1208"/>
      <c r="UCI42" s="1208"/>
      <c r="UCJ42" s="1208"/>
      <c r="UCK42" s="1208"/>
      <c r="UCL42" s="1208"/>
      <c r="UCM42" s="1208"/>
      <c r="UCN42" s="1208"/>
      <c r="UCO42" s="1208"/>
      <c r="UCP42" s="1208"/>
      <c r="UCQ42" s="1208"/>
      <c r="UCR42" s="1208"/>
      <c r="UCS42" s="1208"/>
      <c r="UCT42" s="1208"/>
      <c r="UCU42" s="1208"/>
      <c r="UCV42" s="1208"/>
      <c r="UCW42" s="1208"/>
      <c r="UCX42" s="1208"/>
      <c r="UCY42" s="1208"/>
      <c r="UCZ42" s="1208"/>
      <c r="UDA42" s="1208"/>
      <c r="UDB42" s="1208"/>
      <c r="UDC42" s="1208"/>
      <c r="UDD42" s="1208"/>
      <c r="UDE42" s="1208"/>
      <c r="UDF42" s="1208"/>
      <c r="UDG42" s="1208"/>
      <c r="UDH42" s="1208"/>
      <c r="UDI42" s="1208"/>
      <c r="UDJ42" s="1208"/>
      <c r="UDK42" s="1208"/>
      <c r="UDL42" s="1208"/>
      <c r="UDM42" s="1208"/>
      <c r="UDN42" s="1208"/>
      <c r="UDO42" s="1208"/>
      <c r="UDP42" s="1208"/>
      <c r="UDQ42" s="1208"/>
      <c r="UDR42" s="1208"/>
      <c r="UDS42" s="1208"/>
      <c r="UDT42" s="1208"/>
      <c r="UDU42" s="1208"/>
      <c r="UDV42" s="1208"/>
      <c r="UDW42" s="1208"/>
      <c r="UDX42" s="1208"/>
      <c r="UDY42" s="1208"/>
      <c r="UDZ42" s="1208"/>
      <c r="UEA42" s="1208"/>
      <c r="UEB42" s="1208"/>
      <c r="UEC42" s="1208"/>
      <c r="UED42" s="1208"/>
      <c r="UEE42" s="1208"/>
      <c r="UEF42" s="1208"/>
      <c r="UEG42" s="1208"/>
      <c r="UEH42" s="1208"/>
      <c r="UEI42" s="1208"/>
      <c r="UEJ42" s="1208"/>
      <c r="UEK42" s="1208"/>
      <c r="UEL42" s="1208"/>
      <c r="UEM42" s="1208"/>
      <c r="UEN42" s="1208"/>
      <c r="UEO42" s="1208"/>
      <c r="UEP42" s="1208"/>
      <c r="UEQ42" s="1208"/>
      <c r="UER42" s="1208"/>
      <c r="UES42" s="1208"/>
      <c r="UET42" s="1208"/>
      <c r="UEU42" s="1208"/>
      <c r="UEV42" s="1208"/>
      <c r="UEW42" s="1208"/>
      <c r="UEX42" s="1208"/>
      <c r="UEY42" s="1208"/>
      <c r="UEZ42" s="1208"/>
      <c r="UFA42" s="1208"/>
      <c r="UFB42" s="1208"/>
      <c r="UFC42" s="1208"/>
      <c r="UFD42" s="1208"/>
      <c r="UFE42" s="1208"/>
      <c r="UFF42" s="1208"/>
      <c r="UFG42" s="1208"/>
      <c r="UFH42" s="1208"/>
      <c r="UFI42" s="1208"/>
      <c r="UFJ42" s="1208"/>
      <c r="UFK42" s="1208"/>
      <c r="UFL42" s="1208"/>
      <c r="UFM42" s="1208"/>
      <c r="UFN42" s="1208"/>
      <c r="UFO42" s="1208"/>
      <c r="UFP42" s="1208"/>
      <c r="UFQ42" s="1208"/>
      <c r="UFR42" s="1208"/>
      <c r="UFS42" s="1208"/>
      <c r="UFT42" s="1208"/>
      <c r="UFU42" s="1208"/>
      <c r="UFV42" s="1208"/>
      <c r="UFW42" s="1208"/>
      <c r="UFX42" s="1208"/>
      <c r="UFY42" s="1208"/>
      <c r="UFZ42" s="1208"/>
      <c r="UGA42" s="1208"/>
      <c r="UGB42" s="1208"/>
      <c r="UGC42" s="1208"/>
      <c r="UGD42" s="1208"/>
      <c r="UGE42" s="1208"/>
      <c r="UGF42" s="1208"/>
      <c r="UGG42" s="1208"/>
      <c r="UGH42" s="1208"/>
      <c r="UGI42" s="1208"/>
      <c r="UGJ42" s="1208"/>
      <c r="UGK42" s="1208"/>
      <c r="UGL42" s="1208"/>
      <c r="UGM42" s="1208"/>
      <c r="UGN42" s="1208"/>
      <c r="UGO42" s="1208"/>
      <c r="UGP42" s="1208"/>
      <c r="UGQ42" s="1208"/>
      <c r="UGR42" s="1208"/>
      <c r="UGS42" s="1208"/>
      <c r="UGT42" s="1208"/>
      <c r="UGU42" s="1208"/>
      <c r="UGV42" s="1208"/>
      <c r="UGW42" s="1208"/>
      <c r="UGX42" s="1208"/>
      <c r="UGY42" s="1208"/>
      <c r="UGZ42" s="1208"/>
      <c r="UHA42" s="1208"/>
      <c r="UHB42" s="1208"/>
      <c r="UHC42" s="1208"/>
      <c r="UHD42" s="1208"/>
      <c r="UHE42" s="1208"/>
      <c r="UHF42" s="1208"/>
      <c r="UHG42" s="1208"/>
      <c r="UHH42" s="1208"/>
      <c r="UHI42" s="1208"/>
      <c r="UHJ42" s="1208"/>
      <c r="UHK42" s="1208"/>
      <c r="UHL42" s="1208"/>
      <c r="UHM42" s="1208"/>
      <c r="UHN42" s="1208"/>
      <c r="UHO42" s="1208"/>
      <c r="UHP42" s="1208"/>
      <c r="UHQ42" s="1208"/>
      <c r="UHR42" s="1208"/>
      <c r="UHS42" s="1208"/>
      <c r="UHT42" s="1208"/>
      <c r="UHU42" s="1208"/>
      <c r="UHV42" s="1208"/>
      <c r="UHW42" s="1208"/>
      <c r="UHX42" s="1208"/>
      <c r="UHY42" s="1208"/>
      <c r="UHZ42" s="1208"/>
      <c r="UIA42" s="1208"/>
      <c r="UIB42" s="1208"/>
      <c r="UIC42" s="1208"/>
      <c r="UID42" s="1208"/>
      <c r="UIE42" s="1208"/>
      <c r="UIF42" s="1208"/>
      <c r="UIG42" s="1208"/>
      <c r="UIH42" s="1208"/>
      <c r="UII42" s="1208"/>
      <c r="UIJ42" s="1208"/>
      <c r="UIK42" s="1208"/>
      <c r="UIL42" s="1208"/>
      <c r="UIM42" s="1208"/>
      <c r="UIN42" s="1208"/>
      <c r="UIO42" s="1208"/>
      <c r="UIP42" s="1208"/>
      <c r="UIQ42" s="1208"/>
      <c r="UIR42" s="1208"/>
      <c r="UIS42" s="1208"/>
      <c r="UIT42" s="1208"/>
      <c r="UIU42" s="1208"/>
      <c r="UIV42" s="1208"/>
      <c r="UIW42" s="1208"/>
      <c r="UIX42" s="1208"/>
      <c r="UIY42" s="1208"/>
      <c r="UIZ42" s="1208"/>
      <c r="UJA42" s="1208"/>
      <c r="UJB42" s="1208"/>
      <c r="UJC42" s="1208"/>
      <c r="UJD42" s="1208"/>
      <c r="UJE42" s="1208"/>
      <c r="UJF42" s="1208"/>
      <c r="UJG42" s="1208"/>
      <c r="UJH42" s="1208"/>
      <c r="UJI42" s="1208"/>
      <c r="UJJ42" s="1208"/>
      <c r="UJK42" s="1208"/>
      <c r="UJL42" s="1208"/>
      <c r="UJM42" s="1208"/>
      <c r="UJN42" s="1208"/>
      <c r="UJO42" s="1208"/>
      <c r="UJP42" s="1208"/>
      <c r="UJQ42" s="1208"/>
      <c r="UJR42" s="1208"/>
      <c r="UJS42" s="1208"/>
      <c r="UJT42" s="1208"/>
      <c r="UJU42" s="1208"/>
      <c r="UJV42" s="1208"/>
      <c r="UJW42" s="1208"/>
      <c r="UJX42" s="1208"/>
      <c r="UJY42" s="1208"/>
      <c r="UJZ42" s="1208"/>
      <c r="UKA42" s="1208"/>
      <c r="UKB42" s="1208"/>
      <c r="UKC42" s="1208"/>
      <c r="UKD42" s="1208"/>
      <c r="UKE42" s="1208"/>
      <c r="UKF42" s="1208"/>
      <c r="UKG42" s="1208"/>
      <c r="UKH42" s="1208"/>
      <c r="UKI42" s="1208"/>
      <c r="UKJ42" s="1208"/>
      <c r="UKK42" s="1208"/>
      <c r="UKL42" s="1208"/>
      <c r="UKM42" s="1208"/>
      <c r="UKN42" s="1208"/>
      <c r="UKO42" s="1208"/>
      <c r="UKP42" s="1208"/>
      <c r="UKQ42" s="1208"/>
      <c r="UKR42" s="1208"/>
      <c r="UKS42" s="1208"/>
      <c r="UKT42" s="1208"/>
      <c r="UKU42" s="1208"/>
      <c r="UKV42" s="1208"/>
      <c r="UKW42" s="1208"/>
      <c r="UKX42" s="1208"/>
      <c r="UKY42" s="1208"/>
      <c r="UKZ42" s="1208"/>
      <c r="ULA42" s="1208"/>
      <c r="ULB42" s="1208"/>
      <c r="ULC42" s="1208"/>
      <c r="ULD42" s="1208"/>
      <c r="ULE42" s="1208"/>
      <c r="ULF42" s="1208"/>
      <c r="ULG42" s="1208"/>
      <c r="ULH42" s="1208"/>
      <c r="ULI42" s="1208"/>
      <c r="ULJ42" s="1208"/>
      <c r="ULK42" s="1208"/>
      <c r="ULL42" s="1208"/>
      <c r="ULM42" s="1208"/>
      <c r="ULN42" s="1208"/>
      <c r="ULO42" s="1208"/>
      <c r="ULP42" s="1208"/>
      <c r="ULQ42" s="1208"/>
      <c r="ULR42" s="1208"/>
      <c r="ULS42" s="1208"/>
      <c r="ULT42" s="1208"/>
      <c r="ULU42" s="1208"/>
      <c r="ULV42" s="1208"/>
      <c r="ULW42" s="1208"/>
      <c r="ULX42" s="1208"/>
      <c r="ULY42" s="1208"/>
      <c r="ULZ42" s="1208"/>
      <c r="UMA42" s="1208"/>
      <c r="UMB42" s="1208"/>
      <c r="UMC42" s="1208"/>
      <c r="UMD42" s="1208"/>
      <c r="UME42" s="1208"/>
      <c r="UMF42" s="1208"/>
      <c r="UMG42" s="1208"/>
      <c r="UMH42" s="1208"/>
      <c r="UMI42" s="1208"/>
      <c r="UMJ42" s="1208"/>
      <c r="UMK42" s="1208"/>
      <c r="UML42" s="1208"/>
      <c r="UMM42" s="1208"/>
      <c r="UMN42" s="1208"/>
      <c r="UMO42" s="1208"/>
      <c r="UMP42" s="1208"/>
      <c r="UMQ42" s="1208"/>
      <c r="UMR42" s="1208"/>
      <c r="UMS42" s="1208"/>
      <c r="UMT42" s="1208"/>
      <c r="UMU42" s="1208"/>
      <c r="UMV42" s="1208"/>
      <c r="UMW42" s="1208"/>
      <c r="UMX42" s="1208"/>
      <c r="UMY42" s="1208"/>
      <c r="UMZ42" s="1208"/>
      <c r="UNA42" s="1208"/>
      <c r="UNB42" s="1208"/>
      <c r="UNC42" s="1208"/>
      <c r="UND42" s="1208"/>
      <c r="UNE42" s="1208"/>
      <c r="UNF42" s="1208"/>
      <c r="UNG42" s="1208"/>
      <c r="UNH42" s="1208"/>
      <c r="UNI42" s="1208"/>
      <c r="UNJ42" s="1208"/>
      <c r="UNK42" s="1208"/>
      <c r="UNL42" s="1208"/>
      <c r="UNM42" s="1208"/>
      <c r="UNN42" s="1208"/>
      <c r="UNO42" s="1208"/>
      <c r="UNP42" s="1208"/>
      <c r="UNQ42" s="1208"/>
      <c r="UNR42" s="1208"/>
      <c r="UNS42" s="1208"/>
      <c r="UNT42" s="1208"/>
      <c r="UNU42" s="1208"/>
      <c r="UNV42" s="1208"/>
      <c r="UNW42" s="1208"/>
      <c r="UNX42" s="1208"/>
      <c r="UNY42" s="1208"/>
      <c r="UNZ42" s="1208"/>
      <c r="UOA42" s="1208"/>
      <c r="UOB42" s="1208"/>
      <c r="UOC42" s="1208"/>
      <c r="UOD42" s="1208"/>
      <c r="UOE42" s="1208"/>
      <c r="UOF42" s="1208"/>
      <c r="UOG42" s="1208"/>
      <c r="UOH42" s="1208"/>
      <c r="UOI42" s="1208"/>
      <c r="UOJ42" s="1208"/>
      <c r="UOK42" s="1208"/>
      <c r="UOL42" s="1208"/>
      <c r="UOM42" s="1208"/>
      <c r="UON42" s="1208"/>
      <c r="UOO42" s="1208"/>
      <c r="UOP42" s="1208"/>
      <c r="UOQ42" s="1208"/>
      <c r="UOR42" s="1208"/>
      <c r="UOS42" s="1208"/>
      <c r="UOT42" s="1208"/>
      <c r="UOU42" s="1208"/>
      <c r="UOV42" s="1208"/>
      <c r="UOW42" s="1208"/>
      <c r="UOX42" s="1208"/>
      <c r="UOY42" s="1208"/>
      <c r="UOZ42" s="1208"/>
      <c r="UPA42" s="1208"/>
      <c r="UPB42" s="1208"/>
      <c r="UPC42" s="1208"/>
      <c r="UPD42" s="1208"/>
      <c r="UPE42" s="1208"/>
      <c r="UPF42" s="1208"/>
      <c r="UPG42" s="1208"/>
      <c r="UPH42" s="1208"/>
      <c r="UPI42" s="1208"/>
      <c r="UPJ42" s="1208"/>
      <c r="UPK42" s="1208"/>
      <c r="UPL42" s="1208"/>
      <c r="UPM42" s="1208"/>
      <c r="UPN42" s="1208"/>
      <c r="UPO42" s="1208"/>
      <c r="UPP42" s="1208"/>
      <c r="UPQ42" s="1208"/>
      <c r="UPR42" s="1208"/>
      <c r="UPS42" s="1208"/>
      <c r="UPT42" s="1208"/>
      <c r="UPU42" s="1208"/>
      <c r="UPV42" s="1208"/>
      <c r="UPW42" s="1208"/>
      <c r="UPX42" s="1208"/>
      <c r="UPY42" s="1208"/>
      <c r="UPZ42" s="1208"/>
      <c r="UQA42" s="1208"/>
      <c r="UQB42" s="1208"/>
      <c r="UQC42" s="1208"/>
      <c r="UQD42" s="1208"/>
      <c r="UQE42" s="1208"/>
      <c r="UQF42" s="1208"/>
      <c r="UQG42" s="1208"/>
      <c r="UQH42" s="1208"/>
      <c r="UQI42" s="1208"/>
      <c r="UQJ42" s="1208"/>
      <c r="UQK42" s="1208"/>
      <c r="UQL42" s="1208"/>
      <c r="UQM42" s="1208"/>
      <c r="UQN42" s="1208"/>
      <c r="UQO42" s="1208"/>
      <c r="UQP42" s="1208"/>
      <c r="UQQ42" s="1208"/>
      <c r="UQR42" s="1208"/>
      <c r="UQS42" s="1208"/>
      <c r="UQT42" s="1208"/>
      <c r="UQU42" s="1208"/>
      <c r="UQV42" s="1208"/>
      <c r="UQW42" s="1208"/>
      <c r="UQX42" s="1208"/>
      <c r="UQY42" s="1208"/>
      <c r="UQZ42" s="1208"/>
      <c r="URA42" s="1208"/>
      <c r="URB42" s="1208"/>
      <c r="URC42" s="1208"/>
      <c r="URD42" s="1208"/>
      <c r="URE42" s="1208"/>
      <c r="URF42" s="1208"/>
      <c r="URG42" s="1208"/>
      <c r="URH42" s="1208"/>
      <c r="URI42" s="1208"/>
      <c r="URJ42" s="1208"/>
      <c r="URK42" s="1208"/>
      <c r="URL42" s="1208"/>
      <c r="URM42" s="1208"/>
      <c r="URN42" s="1208"/>
      <c r="URO42" s="1208"/>
      <c r="URP42" s="1208"/>
      <c r="URQ42" s="1208"/>
      <c r="URR42" s="1208"/>
      <c r="URS42" s="1208"/>
      <c r="URT42" s="1208"/>
      <c r="URU42" s="1208"/>
      <c r="URV42" s="1208"/>
      <c r="URW42" s="1208"/>
      <c r="URX42" s="1208"/>
      <c r="URY42" s="1208"/>
      <c r="URZ42" s="1208"/>
      <c r="USA42" s="1208"/>
      <c r="USB42" s="1208"/>
      <c r="USC42" s="1208"/>
      <c r="USD42" s="1208"/>
      <c r="USE42" s="1208"/>
      <c r="USF42" s="1208"/>
      <c r="USG42" s="1208"/>
      <c r="USH42" s="1208"/>
      <c r="USI42" s="1208"/>
      <c r="USJ42" s="1208"/>
      <c r="USK42" s="1208"/>
      <c r="USL42" s="1208"/>
      <c r="USM42" s="1208"/>
      <c r="USN42" s="1208"/>
      <c r="USO42" s="1208"/>
      <c r="USP42" s="1208"/>
      <c r="USQ42" s="1208"/>
      <c r="USR42" s="1208"/>
      <c r="USS42" s="1208"/>
      <c r="UST42" s="1208"/>
      <c r="USU42" s="1208"/>
      <c r="USV42" s="1208"/>
      <c r="USW42" s="1208"/>
      <c r="USX42" s="1208"/>
      <c r="USY42" s="1208"/>
      <c r="USZ42" s="1208"/>
      <c r="UTA42" s="1208"/>
      <c r="UTB42" s="1208"/>
      <c r="UTC42" s="1208"/>
      <c r="UTD42" s="1208"/>
      <c r="UTE42" s="1208"/>
      <c r="UTF42" s="1208"/>
      <c r="UTG42" s="1208"/>
      <c r="UTH42" s="1208"/>
      <c r="UTI42" s="1208"/>
      <c r="UTJ42" s="1208"/>
      <c r="UTK42" s="1208"/>
      <c r="UTL42" s="1208"/>
      <c r="UTM42" s="1208"/>
      <c r="UTN42" s="1208"/>
      <c r="UTO42" s="1208"/>
      <c r="UTP42" s="1208"/>
      <c r="UTQ42" s="1208"/>
      <c r="UTR42" s="1208"/>
      <c r="UTS42" s="1208"/>
      <c r="UTT42" s="1208"/>
      <c r="UTU42" s="1208"/>
      <c r="UTV42" s="1208"/>
      <c r="UTW42" s="1208"/>
      <c r="UTX42" s="1208"/>
      <c r="UTY42" s="1208"/>
      <c r="UTZ42" s="1208"/>
      <c r="UUA42" s="1208"/>
      <c r="UUB42" s="1208"/>
      <c r="UUC42" s="1208"/>
      <c r="UUD42" s="1208"/>
      <c r="UUE42" s="1208"/>
      <c r="UUF42" s="1208"/>
      <c r="UUG42" s="1208"/>
      <c r="UUH42" s="1208"/>
      <c r="UUI42" s="1208"/>
      <c r="UUJ42" s="1208"/>
      <c r="UUK42" s="1208"/>
      <c r="UUL42" s="1208"/>
      <c r="UUM42" s="1208"/>
      <c r="UUN42" s="1208"/>
      <c r="UUO42" s="1208"/>
      <c r="UUP42" s="1208"/>
      <c r="UUQ42" s="1208"/>
      <c r="UUR42" s="1208"/>
      <c r="UUS42" s="1208"/>
      <c r="UUT42" s="1208"/>
      <c r="UUU42" s="1208"/>
      <c r="UUV42" s="1208"/>
      <c r="UUW42" s="1208"/>
      <c r="UUX42" s="1208"/>
      <c r="UUY42" s="1208"/>
      <c r="UUZ42" s="1208"/>
      <c r="UVA42" s="1208"/>
      <c r="UVB42" s="1208"/>
      <c r="UVC42" s="1208"/>
      <c r="UVD42" s="1208"/>
      <c r="UVE42" s="1208"/>
      <c r="UVF42" s="1208"/>
      <c r="UVG42" s="1208"/>
      <c r="UVH42" s="1208"/>
      <c r="UVI42" s="1208"/>
      <c r="UVJ42" s="1208"/>
      <c r="UVK42" s="1208"/>
      <c r="UVL42" s="1208"/>
      <c r="UVM42" s="1208"/>
      <c r="UVN42" s="1208"/>
      <c r="UVO42" s="1208"/>
      <c r="UVP42" s="1208"/>
      <c r="UVQ42" s="1208"/>
      <c r="UVR42" s="1208"/>
      <c r="UVS42" s="1208"/>
      <c r="UVT42" s="1208"/>
      <c r="UVU42" s="1208"/>
      <c r="UVV42" s="1208"/>
      <c r="UVW42" s="1208"/>
      <c r="UVX42" s="1208"/>
      <c r="UVY42" s="1208"/>
      <c r="UVZ42" s="1208"/>
      <c r="UWA42" s="1208"/>
      <c r="UWB42" s="1208"/>
      <c r="UWC42" s="1208"/>
      <c r="UWD42" s="1208"/>
      <c r="UWE42" s="1208"/>
      <c r="UWF42" s="1208"/>
      <c r="UWG42" s="1208"/>
      <c r="UWH42" s="1208"/>
      <c r="UWI42" s="1208"/>
      <c r="UWJ42" s="1208"/>
      <c r="UWK42" s="1208"/>
      <c r="UWL42" s="1208"/>
      <c r="UWM42" s="1208"/>
      <c r="UWN42" s="1208"/>
      <c r="UWO42" s="1208"/>
      <c r="UWP42" s="1208"/>
      <c r="UWQ42" s="1208"/>
      <c r="UWR42" s="1208"/>
      <c r="UWS42" s="1208"/>
      <c r="UWT42" s="1208"/>
      <c r="UWU42" s="1208"/>
      <c r="UWV42" s="1208"/>
      <c r="UWW42" s="1208"/>
      <c r="UWX42" s="1208"/>
      <c r="UWY42" s="1208"/>
      <c r="UWZ42" s="1208"/>
      <c r="UXA42" s="1208"/>
      <c r="UXB42" s="1208"/>
      <c r="UXC42" s="1208"/>
      <c r="UXD42" s="1208"/>
      <c r="UXE42" s="1208"/>
      <c r="UXF42" s="1208"/>
      <c r="UXG42" s="1208"/>
      <c r="UXH42" s="1208"/>
      <c r="UXI42" s="1208"/>
      <c r="UXJ42" s="1208"/>
      <c r="UXK42" s="1208"/>
      <c r="UXL42" s="1208"/>
      <c r="UXM42" s="1208"/>
      <c r="UXN42" s="1208"/>
      <c r="UXO42" s="1208"/>
      <c r="UXP42" s="1208"/>
      <c r="UXQ42" s="1208"/>
      <c r="UXR42" s="1208"/>
      <c r="UXS42" s="1208"/>
      <c r="UXT42" s="1208"/>
      <c r="UXU42" s="1208"/>
      <c r="UXV42" s="1208"/>
      <c r="UXW42" s="1208"/>
      <c r="UXX42" s="1208"/>
      <c r="UXY42" s="1208"/>
      <c r="UXZ42" s="1208"/>
      <c r="UYA42" s="1208"/>
      <c r="UYB42" s="1208"/>
      <c r="UYC42" s="1208"/>
      <c r="UYD42" s="1208"/>
      <c r="UYE42" s="1208"/>
      <c r="UYF42" s="1208"/>
      <c r="UYG42" s="1208"/>
      <c r="UYH42" s="1208"/>
      <c r="UYI42" s="1208"/>
      <c r="UYJ42" s="1208"/>
      <c r="UYK42" s="1208"/>
      <c r="UYL42" s="1208"/>
      <c r="UYM42" s="1208"/>
      <c r="UYN42" s="1208"/>
      <c r="UYO42" s="1208"/>
      <c r="UYP42" s="1208"/>
      <c r="UYQ42" s="1208"/>
      <c r="UYR42" s="1208"/>
      <c r="UYS42" s="1208"/>
      <c r="UYT42" s="1208"/>
      <c r="UYU42" s="1208"/>
      <c r="UYV42" s="1208"/>
      <c r="UYW42" s="1208"/>
      <c r="UYX42" s="1208"/>
      <c r="UYY42" s="1208"/>
      <c r="UYZ42" s="1208"/>
      <c r="UZA42" s="1208"/>
      <c r="UZB42" s="1208"/>
      <c r="UZC42" s="1208"/>
      <c r="UZD42" s="1208"/>
      <c r="UZE42" s="1208"/>
      <c r="UZF42" s="1208"/>
      <c r="UZG42" s="1208"/>
      <c r="UZH42" s="1208"/>
      <c r="UZI42" s="1208"/>
      <c r="UZJ42" s="1208"/>
      <c r="UZK42" s="1208"/>
      <c r="UZL42" s="1208"/>
      <c r="UZM42" s="1208"/>
      <c r="UZN42" s="1208"/>
      <c r="UZO42" s="1208"/>
      <c r="UZP42" s="1208"/>
      <c r="UZQ42" s="1208"/>
      <c r="UZR42" s="1208"/>
      <c r="UZS42" s="1208"/>
      <c r="UZT42" s="1208"/>
      <c r="UZU42" s="1208"/>
      <c r="UZV42" s="1208"/>
      <c r="UZW42" s="1208"/>
      <c r="UZX42" s="1208"/>
      <c r="UZY42" s="1208"/>
      <c r="UZZ42" s="1208"/>
      <c r="VAA42" s="1208"/>
      <c r="VAB42" s="1208"/>
      <c r="VAC42" s="1208"/>
      <c r="VAD42" s="1208"/>
      <c r="VAE42" s="1208"/>
      <c r="VAF42" s="1208"/>
      <c r="VAG42" s="1208"/>
      <c r="VAH42" s="1208"/>
      <c r="VAI42" s="1208"/>
      <c r="VAJ42" s="1208"/>
      <c r="VAK42" s="1208"/>
      <c r="VAL42" s="1208"/>
      <c r="VAM42" s="1208"/>
      <c r="VAN42" s="1208"/>
      <c r="VAO42" s="1208"/>
      <c r="VAP42" s="1208"/>
      <c r="VAQ42" s="1208"/>
      <c r="VAR42" s="1208"/>
      <c r="VAS42" s="1208"/>
      <c r="VAT42" s="1208"/>
      <c r="VAU42" s="1208"/>
      <c r="VAV42" s="1208"/>
      <c r="VAW42" s="1208"/>
      <c r="VAX42" s="1208"/>
      <c r="VAY42" s="1208"/>
      <c r="VAZ42" s="1208"/>
      <c r="VBA42" s="1208"/>
      <c r="VBB42" s="1208"/>
      <c r="VBC42" s="1208"/>
      <c r="VBD42" s="1208"/>
      <c r="VBE42" s="1208"/>
      <c r="VBF42" s="1208"/>
      <c r="VBG42" s="1208"/>
      <c r="VBH42" s="1208"/>
      <c r="VBI42" s="1208"/>
      <c r="VBJ42" s="1208"/>
      <c r="VBK42" s="1208"/>
      <c r="VBL42" s="1208"/>
      <c r="VBM42" s="1208"/>
      <c r="VBN42" s="1208"/>
      <c r="VBO42" s="1208"/>
      <c r="VBP42" s="1208"/>
      <c r="VBQ42" s="1208"/>
      <c r="VBR42" s="1208"/>
      <c r="VBS42" s="1208"/>
      <c r="VBT42" s="1208"/>
      <c r="VBU42" s="1208"/>
      <c r="VBV42" s="1208"/>
      <c r="VBW42" s="1208"/>
      <c r="VBX42" s="1208"/>
      <c r="VBY42" s="1208"/>
      <c r="VBZ42" s="1208"/>
      <c r="VCA42" s="1208"/>
      <c r="VCB42" s="1208"/>
      <c r="VCC42" s="1208"/>
      <c r="VCD42" s="1208"/>
      <c r="VCE42" s="1208"/>
      <c r="VCF42" s="1208"/>
      <c r="VCG42" s="1208"/>
      <c r="VCH42" s="1208"/>
      <c r="VCI42" s="1208"/>
      <c r="VCJ42" s="1208"/>
      <c r="VCK42" s="1208"/>
      <c r="VCL42" s="1208"/>
      <c r="VCM42" s="1208"/>
      <c r="VCN42" s="1208"/>
      <c r="VCO42" s="1208"/>
      <c r="VCP42" s="1208"/>
      <c r="VCQ42" s="1208"/>
      <c r="VCR42" s="1208"/>
      <c r="VCS42" s="1208"/>
      <c r="VCT42" s="1208"/>
      <c r="VCU42" s="1208"/>
      <c r="VCV42" s="1208"/>
      <c r="VCW42" s="1208"/>
      <c r="VCX42" s="1208"/>
      <c r="VCY42" s="1208"/>
      <c r="VCZ42" s="1208"/>
      <c r="VDA42" s="1208"/>
      <c r="VDB42" s="1208"/>
      <c r="VDC42" s="1208"/>
      <c r="VDD42" s="1208"/>
      <c r="VDE42" s="1208"/>
      <c r="VDF42" s="1208"/>
      <c r="VDG42" s="1208"/>
      <c r="VDH42" s="1208"/>
      <c r="VDI42" s="1208"/>
      <c r="VDJ42" s="1208"/>
      <c r="VDK42" s="1208"/>
      <c r="VDL42" s="1208"/>
      <c r="VDM42" s="1208"/>
      <c r="VDN42" s="1208"/>
      <c r="VDO42" s="1208"/>
      <c r="VDP42" s="1208"/>
      <c r="VDQ42" s="1208"/>
      <c r="VDR42" s="1208"/>
      <c r="VDS42" s="1208"/>
      <c r="VDT42" s="1208"/>
      <c r="VDU42" s="1208"/>
      <c r="VDV42" s="1208"/>
      <c r="VDW42" s="1208"/>
      <c r="VDX42" s="1208"/>
      <c r="VDY42" s="1208"/>
      <c r="VDZ42" s="1208"/>
      <c r="VEA42" s="1208"/>
      <c r="VEB42" s="1208"/>
      <c r="VEC42" s="1208"/>
      <c r="VED42" s="1208"/>
      <c r="VEE42" s="1208"/>
      <c r="VEF42" s="1208"/>
      <c r="VEG42" s="1208"/>
      <c r="VEH42" s="1208"/>
      <c r="VEI42" s="1208"/>
      <c r="VEJ42" s="1208"/>
      <c r="VEK42" s="1208"/>
      <c r="VEL42" s="1208"/>
      <c r="VEM42" s="1208"/>
      <c r="VEN42" s="1208"/>
      <c r="VEO42" s="1208"/>
      <c r="VEP42" s="1208"/>
      <c r="VEQ42" s="1208"/>
      <c r="VER42" s="1208"/>
      <c r="VES42" s="1208"/>
      <c r="VET42" s="1208"/>
      <c r="VEU42" s="1208"/>
      <c r="VEV42" s="1208"/>
      <c r="VEW42" s="1208"/>
      <c r="VEX42" s="1208"/>
      <c r="VEY42" s="1208"/>
      <c r="VEZ42" s="1208"/>
      <c r="VFA42" s="1208"/>
      <c r="VFB42" s="1208"/>
      <c r="VFC42" s="1208"/>
      <c r="VFD42" s="1208"/>
      <c r="VFE42" s="1208"/>
      <c r="VFF42" s="1208"/>
      <c r="VFG42" s="1208"/>
      <c r="VFH42" s="1208"/>
      <c r="VFI42" s="1208"/>
      <c r="VFJ42" s="1208"/>
      <c r="VFK42" s="1208"/>
      <c r="VFL42" s="1208"/>
      <c r="VFM42" s="1208"/>
      <c r="VFN42" s="1208"/>
      <c r="VFO42" s="1208"/>
      <c r="VFP42" s="1208"/>
      <c r="VFQ42" s="1208"/>
      <c r="VFR42" s="1208"/>
      <c r="VFS42" s="1208"/>
      <c r="VFT42" s="1208"/>
      <c r="VFU42" s="1208"/>
      <c r="VFV42" s="1208"/>
      <c r="VFW42" s="1208"/>
      <c r="VFX42" s="1208"/>
      <c r="VFY42" s="1208"/>
      <c r="VFZ42" s="1208"/>
      <c r="VGA42" s="1208"/>
      <c r="VGB42" s="1208"/>
      <c r="VGC42" s="1208"/>
      <c r="VGD42" s="1208"/>
      <c r="VGE42" s="1208"/>
      <c r="VGF42" s="1208"/>
      <c r="VGG42" s="1208"/>
      <c r="VGH42" s="1208"/>
      <c r="VGI42" s="1208"/>
      <c r="VGJ42" s="1208"/>
      <c r="VGK42" s="1208"/>
      <c r="VGL42" s="1208"/>
      <c r="VGM42" s="1208"/>
      <c r="VGN42" s="1208"/>
      <c r="VGO42" s="1208"/>
      <c r="VGP42" s="1208"/>
      <c r="VGQ42" s="1208"/>
      <c r="VGR42" s="1208"/>
      <c r="VGS42" s="1208"/>
      <c r="VGT42" s="1208"/>
      <c r="VGU42" s="1208"/>
      <c r="VGV42" s="1208"/>
      <c r="VGW42" s="1208"/>
      <c r="VGX42" s="1208"/>
      <c r="VGY42" s="1208"/>
      <c r="VGZ42" s="1208"/>
      <c r="VHA42" s="1208"/>
      <c r="VHB42" s="1208"/>
      <c r="VHC42" s="1208"/>
      <c r="VHD42" s="1208"/>
      <c r="VHE42" s="1208"/>
      <c r="VHF42" s="1208"/>
      <c r="VHG42" s="1208"/>
      <c r="VHH42" s="1208"/>
      <c r="VHI42" s="1208"/>
      <c r="VHJ42" s="1208"/>
      <c r="VHK42" s="1208"/>
      <c r="VHL42" s="1208"/>
      <c r="VHM42" s="1208"/>
      <c r="VHN42" s="1208"/>
      <c r="VHO42" s="1208"/>
      <c r="VHP42" s="1208"/>
      <c r="VHQ42" s="1208"/>
      <c r="VHR42" s="1208"/>
      <c r="VHS42" s="1208"/>
      <c r="VHT42" s="1208"/>
      <c r="VHU42" s="1208"/>
      <c r="VHV42" s="1208"/>
      <c r="VHW42" s="1208"/>
      <c r="VHX42" s="1208"/>
      <c r="VHY42" s="1208"/>
      <c r="VHZ42" s="1208"/>
      <c r="VIA42" s="1208"/>
      <c r="VIB42" s="1208"/>
      <c r="VIC42" s="1208"/>
      <c r="VID42" s="1208"/>
      <c r="VIE42" s="1208"/>
      <c r="VIF42" s="1208"/>
      <c r="VIG42" s="1208"/>
      <c r="VIH42" s="1208"/>
      <c r="VII42" s="1208"/>
      <c r="VIJ42" s="1208"/>
      <c r="VIK42" s="1208"/>
      <c r="VIL42" s="1208"/>
      <c r="VIM42" s="1208"/>
      <c r="VIN42" s="1208"/>
      <c r="VIO42" s="1208"/>
      <c r="VIP42" s="1208"/>
      <c r="VIQ42" s="1208"/>
      <c r="VIR42" s="1208"/>
      <c r="VIS42" s="1208"/>
      <c r="VIT42" s="1208"/>
      <c r="VIU42" s="1208"/>
      <c r="VIV42" s="1208"/>
      <c r="VIW42" s="1208"/>
      <c r="VIX42" s="1208"/>
      <c r="VIY42" s="1208"/>
      <c r="VIZ42" s="1208"/>
      <c r="VJA42" s="1208"/>
      <c r="VJB42" s="1208"/>
      <c r="VJC42" s="1208"/>
      <c r="VJD42" s="1208"/>
      <c r="VJE42" s="1208"/>
      <c r="VJF42" s="1208"/>
      <c r="VJG42" s="1208"/>
      <c r="VJH42" s="1208"/>
      <c r="VJI42" s="1208"/>
      <c r="VJJ42" s="1208"/>
      <c r="VJK42" s="1208"/>
      <c r="VJL42" s="1208"/>
      <c r="VJM42" s="1208"/>
      <c r="VJN42" s="1208"/>
      <c r="VJO42" s="1208"/>
      <c r="VJP42" s="1208"/>
      <c r="VJQ42" s="1208"/>
      <c r="VJR42" s="1208"/>
      <c r="VJS42" s="1208"/>
      <c r="VJT42" s="1208"/>
      <c r="VJU42" s="1208"/>
      <c r="VJV42" s="1208"/>
      <c r="VJW42" s="1208"/>
      <c r="VJX42" s="1208"/>
      <c r="VJY42" s="1208"/>
      <c r="VJZ42" s="1208"/>
      <c r="VKA42" s="1208"/>
      <c r="VKB42" s="1208"/>
      <c r="VKC42" s="1208"/>
      <c r="VKD42" s="1208"/>
      <c r="VKE42" s="1208"/>
      <c r="VKF42" s="1208"/>
      <c r="VKG42" s="1208"/>
      <c r="VKH42" s="1208"/>
      <c r="VKI42" s="1208"/>
      <c r="VKJ42" s="1208"/>
      <c r="VKK42" s="1208"/>
      <c r="VKL42" s="1208"/>
      <c r="VKM42" s="1208"/>
      <c r="VKN42" s="1208"/>
      <c r="VKO42" s="1208"/>
      <c r="VKP42" s="1208"/>
      <c r="VKQ42" s="1208"/>
      <c r="VKR42" s="1208"/>
      <c r="VKS42" s="1208"/>
      <c r="VKT42" s="1208"/>
      <c r="VKU42" s="1208"/>
      <c r="VKV42" s="1208"/>
      <c r="VKW42" s="1208"/>
      <c r="VKX42" s="1208"/>
      <c r="VKY42" s="1208"/>
      <c r="VKZ42" s="1208"/>
      <c r="VLA42" s="1208"/>
      <c r="VLB42" s="1208"/>
      <c r="VLC42" s="1208"/>
      <c r="VLD42" s="1208"/>
      <c r="VLE42" s="1208"/>
      <c r="VLF42" s="1208"/>
      <c r="VLG42" s="1208"/>
      <c r="VLH42" s="1208"/>
      <c r="VLI42" s="1208"/>
      <c r="VLJ42" s="1208"/>
      <c r="VLK42" s="1208"/>
      <c r="VLL42" s="1208"/>
      <c r="VLM42" s="1208"/>
      <c r="VLN42" s="1208"/>
      <c r="VLO42" s="1208"/>
      <c r="VLP42" s="1208"/>
      <c r="VLQ42" s="1208"/>
      <c r="VLR42" s="1208"/>
      <c r="VLS42" s="1208"/>
      <c r="VLT42" s="1208"/>
      <c r="VLU42" s="1208"/>
      <c r="VLV42" s="1208"/>
      <c r="VLW42" s="1208"/>
      <c r="VLX42" s="1208"/>
      <c r="VLY42" s="1208"/>
      <c r="VLZ42" s="1208"/>
      <c r="VMA42" s="1208"/>
      <c r="VMB42" s="1208"/>
      <c r="VMC42" s="1208"/>
      <c r="VMD42" s="1208"/>
      <c r="VME42" s="1208"/>
      <c r="VMF42" s="1208"/>
      <c r="VMG42" s="1208"/>
      <c r="VMH42" s="1208"/>
      <c r="VMI42" s="1208"/>
      <c r="VMJ42" s="1208"/>
      <c r="VMK42" s="1208"/>
      <c r="VML42" s="1208"/>
      <c r="VMM42" s="1208"/>
      <c r="VMN42" s="1208"/>
      <c r="VMO42" s="1208"/>
      <c r="VMP42" s="1208"/>
      <c r="VMQ42" s="1208"/>
      <c r="VMR42" s="1208"/>
      <c r="VMS42" s="1208"/>
      <c r="VMT42" s="1208"/>
      <c r="VMU42" s="1208"/>
      <c r="VMV42" s="1208"/>
      <c r="VMW42" s="1208"/>
      <c r="VMX42" s="1208"/>
      <c r="VMY42" s="1208"/>
      <c r="VMZ42" s="1208"/>
      <c r="VNA42" s="1208"/>
      <c r="VNB42" s="1208"/>
      <c r="VNC42" s="1208"/>
      <c r="VND42" s="1208"/>
      <c r="VNE42" s="1208"/>
      <c r="VNF42" s="1208"/>
      <c r="VNG42" s="1208"/>
      <c r="VNH42" s="1208"/>
      <c r="VNI42" s="1208"/>
      <c r="VNJ42" s="1208"/>
      <c r="VNK42" s="1208"/>
      <c r="VNL42" s="1208"/>
      <c r="VNM42" s="1208"/>
      <c r="VNN42" s="1208"/>
      <c r="VNO42" s="1208"/>
      <c r="VNP42" s="1208"/>
      <c r="VNQ42" s="1208"/>
      <c r="VNR42" s="1208"/>
      <c r="VNS42" s="1208"/>
      <c r="VNT42" s="1208"/>
      <c r="VNU42" s="1208"/>
      <c r="VNV42" s="1208"/>
      <c r="VNW42" s="1208"/>
      <c r="VNX42" s="1208"/>
      <c r="VNY42" s="1208"/>
      <c r="VNZ42" s="1208"/>
      <c r="VOA42" s="1208"/>
      <c r="VOB42" s="1208"/>
      <c r="VOC42" s="1208"/>
      <c r="VOD42" s="1208"/>
      <c r="VOE42" s="1208"/>
      <c r="VOF42" s="1208"/>
      <c r="VOG42" s="1208"/>
      <c r="VOH42" s="1208"/>
      <c r="VOI42" s="1208"/>
      <c r="VOJ42" s="1208"/>
      <c r="VOK42" s="1208"/>
      <c r="VOL42" s="1208"/>
      <c r="VOM42" s="1208"/>
      <c r="VON42" s="1208"/>
      <c r="VOO42" s="1208"/>
      <c r="VOP42" s="1208"/>
      <c r="VOQ42" s="1208"/>
      <c r="VOR42" s="1208"/>
      <c r="VOS42" s="1208"/>
      <c r="VOT42" s="1208"/>
      <c r="VOU42" s="1208"/>
      <c r="VOV42" s="1208"/>
      <c r="VOW42" s="1208"/>
      <c r="VOX42" s="1208"/>
      <c r="VOY42" s="1208"/>
      <c r="VOZ42" s="1208"/>
      <c r="VPA42" s="1208"/>
      <c r="VPB42" s="1208"/>
      <c r="VPC42" s="1208"/>
      <c r="VPD42" s="1208"/>
      <c r="VPE42" s="1208"/>
      <c r="VPF42" s="1208"/>
      <c r="VPG42" s="1208"/>
      <c r="VPH42" s="1208"/>
      <c r="VPI42" s="1208"/>
      <c r="VPJ42" s="1208"/>
      <c r="VPK42" s="1208"/>
      <c r="VPL42" s="1208"/>
      <c r="VPM42" s="1208"/>
      <c r="VPN42" s="1208"/>
      <c r="VPO42" s="1208"/>
      <c r="VPP42" s="1208"/>
      <c r="VPQ42" s="1208"/>
      <c r="VPR42" s="1208"/>
      <c r="VPS42" s="1208"/>
      <c r="VPT42" s="1208"/>
      <c r="VPU42" s="1208"/>
      <c r="VPV42" s="1208"/>
      <c r="VPW42" s="1208"/>
      <c r="VPX42" s="1208"/>
      <c r="VPY42" s="1208"/>
      <c r="VPZ42" s="1208"/>
      <c r="VQA42" s="1208"/>
      <c r="VQB42" s="1208"/>
      <c r="VQC42" s="1208"/>
      <c r="VQD42" s="1208"/>
      <c r="VQE42" s="1208"/>
      <c r="VQF42" s="1208"/>
      <c r="VQG42" s="1208"/>
      <c r="VQH42" s="1208"/>
      <c r="VQI42" s="1208"/>
      <c r="VQJ42" s="1208"/>
      <c r="VQK42" s="1208"/>
      <c r="VQL42" s="1208"/>
      <c r="VQM42" s="1208"/>
      <c r="VQN42" s="1208"/>
      <c r="VQO42" s="1208"/>
      <c r="VQP42" s="1208"/>
      <c r="VQQ42" s="1208"/>
      <c r="VQR42" s="1208"/>
      <c r="VQS42" s="1208"/>
      <c r="VQT42" s="1208"/>
      <c r="VQU42" s="1208"/>
      <c r="VQV42" s="1208"/>
      <c r="VQW42" s="1208"/>
      <c r="VQX42" s="1208"/>
      <c r="VQY42" s="1208"/>
      <c r="VQZ42" s="1208"/>
      <c r="VRA42" s="1208"/>
      <c r="VRB42" s="1208"/>
      <c r="VRC42" s="1208"/>
      <c r="VRD42" s="1208"/>
      <c r="VRE42" s="1208"/>
      <c r="VRF42" s="1208"/>
      <c r="VRG42" s="1208"/>
      <c r="VRH42" s="1208"/>
      <c r="VRI42" s="1208"/>
      <c r="VRJ42" s="1208"/>
      <c r="VRK42" s="1208"/>
      <c r="VRL42" s="1208"/>
      <c r="VRM42" s="1208"/>
      <c r="VRN42" s="1208"/>
      <c r="VRO42" s="1208"/>
      <c r="VRP42" s="1208"/>
      <c r="VRQ42" s="1208"/>
      <c r="VRR42" s="1208"/>
      <c r="VRS42" s="1208"/>
      <c r="VRT42" s="1208"/>
      <c r="VRU42" s="1208"/>
      <c r="VRV42" s="1208"/>
      <c r="VRW42" s="1208"/>
      <c r="VRX42" s="1208"/>
      <c r="VRY42" s="1208"/>
      <c r="VRZ42" s="1208"/>
      <c r="VSA42" s="1208"/>
      <c r="VSB42" s="1208"/>
      <c r="VSC42" s="1208"/>
      <c r="VSD42" s="1208"/>
      <c r="VSE42" s="1208"/>
      <c r="VSF42" s="1208"/>
      <c r="VSG42" s="1208"/>
      <c r="VSH42" s="1208"/>
      <c r="VSI42" s="1208"/>
      <c r="VSJ42" s="1208"/>
      <c r="VSK42" s="1208"/>
      <c r="VSL42" s="1208"/>
      <c r="VSM42" s="1208"/>
      <c r="VSN42" s="1208"/>
      <c r="VSO42" s="1208"/>
      <c r="VSP42" s="1208"/>
      <c r="VSQ42" s="1208"/>
      <c r="VSR42" s="1208"/>
      <c r="VSS42" s="1208"/>
      <c r="VST42" s="1208"/>
      <c r="VSU42" s="1208"/>
      <c r="VSV42" s="1208"/>
      <c r="VSW42" s="1208"/>
      <c r="VSX42" s="1208"/>
      <c r="VSY42" s="1208"/>
      <c r="VSZ42" s="1208"/>
      <c r="VTA42" s="1208"/>
      <c r="VTB42" s="1208"/>
      <c r="VTC42" s="1208"/>
      <c r="VTD42" s="1208"/>
      <c r="VTE42" s="1208"/>
      <c r="VTF42" s="1208"/>
      <c r="VTG42" s="1208"/>
      <c r="VTH42" s="1208"/>
      <c r="VTI42" s="1208"/>
      <c r="VTJ42" s="1208"/>
      <c r="VTK42" s="1208"/>
      <c r="VTL42" s="1208"/>
      <c r="VTM42" s="1208"/>
      <c r="VTN42" s="1208"/>
      <c r="VTO42" s="1208"/>
      <c r="VTP42" s="1208"/>
      <c r="VTQ42" s="1208"/>
      <c r="VTR42" s="1208"/>
      <c r="VTS42" s="1208"/>
      <c r="VTT42" s="1208"/>
      <c r="VTU42" s="1208"/>
      <c r="VTV42" s="1208"/>
      <c r="VTW42" s="1208"/>
      <c r="VTX42" s="1208"/>
      <c r="VTY42" s="1208"/>
      <c r="VTZ42" s="1208"/>
      <c r="VUA42" s="1208"/>
      <c r="VUB42" s="1208"/>
      <c r="VUC42" s="1208"/>
      <c r="VUD42" s="1208"/>
      <c r="VUE42" s="1208"/>
      <c r="VUF42" s="1208"/>
      <c r="VUG42" s="1208"/>
      <c r="VUH42" s="1208"/>
      <c r="VUI42" s="1208"/>
      <c r="VUJ42" s="1208"/>
      <c r="VUK42" s="1208"/>
      <c r="VUL42" s="1208"/>
      <c r="VUM42" s="1208"/>
      <c r="VUN42" s="1208"/>
      <c r="VUO42" s="1208"/>
      <c r="VUP42" s="1208"/>
      <c r="VUQ42" s="1208"/>
      <c r="VUR42" s="1208"/>
      <c r="VUS42" s="1208"/>
      <c r="VUT42" s="1208"/>
      <c r="VUU42" s="1208"/>
      <c r="VUV42" s="1208"/>
      <c r="VUW42" s="1208"/>
      <c r="VUX42" s="1208"/>
      <c r="VUY42" s="1208"/>
      <c r="VUZ42" s="1208"/>
      <c r="VVA42" s="1208"/>
      <c r="VVB42" s="1208"/>
      <c r="VVC42" s="1208"/>
      <c r="VVD42" s="1208"/>
      <c r="VVE42" s="1208"/>
      <c r="VVF42" s="1208"/>
      <c r="VVG42" s="1208"/>
      <c r="VVH42" s="1208"/>
      <c r="VVI42" s="1208"/>
      <c r="VVJ42" s="1208"/>
      <c r="VVK42" s="1208"/>
      <c r="VVL42" s="1208"/>
      <c r="VVM42" s="1208"/>
      <c r="VVN42" s="1208"/>
      <c r="VVO42" s="1208"/>
      <c r="VVP42" s="1208"/>
      <c r="VVQ42" s="1208"/>
      <c r="VVR42" s="1208"/>
      <c r="VVS42" s="1208"/>
      <c r="VVT42" s="1208"/>
      <c r="VVU42" s="1208"/>
      <c r="VVV42" s="1208"/>
      <c r="VVW42" s="1208"/>
      <c r="VVX42" s="1208"/>
      <c r="VVY42" s="1208"/>
      <c r="VVZ42" s="1208"/>
      <c r="VWA42" s="1208"/>
      <c r="VWB42" s="1208"/>
      <c r="VWC42" s="1208"/>
      <c r="VWD42" s="1208"/>
      <c r="VWE42" s="1208"/>
      <c r="VWF42" s="1208"/>
      <c r="VWG42" s="1208"/>
      <c r="VWH42" s="1208"/>
      <c r="VWI42" s="1208"/>
      <c r="VWJ42" s="1208"/>
      <c r="VWK42" s="1208"/>
      <c r="VWL42" s="1208"/>
      <c r="VWM42" s="1208"/>
      <c r="VWN42" s="1208"/>
      <c r="VWO42" s="1208"/>
      <c r="VWP42" s="1208"/>
      <c r="VWQ42" s="1208"/>
      <c r="VWR42" s="1208"/>
      <c r="VWS42" s="1208"/>
      <c r="VWT42" s="1208"/>
      <c r="VWU42" s="1208"/>
      <c r="VWV42" s="1208"/>
      <c r="VWW42" s="1208"/>
      <c r="VWX42" s="1208"/>
      <c r="VWY42" s="1208"/>
      <c r="VWZ42" s="1208"/>
      <c r="VXA42" s="1208"/>
      <c r="VXB42" s="1208"/>
      <c r="VXC42" s="1208"/>
      <c r="VXD42" s="1208"/>
      <c r="VXE42" s="1208"/>
      <c r="VXF42" s="1208"/>
      <c r="VXG42" s="1208"/>
      <c r="VXH42" s="1208"/>
      <c r="VXI42" s="1208"/>
      <c r="VXJ42" s="1208"/>
      <c r="VXK42" s="1208"/>
      <c r="VXL42" s="1208"/>
      <c r="VXM42" s="1208"/>
      <c r="VXN42" s="1208"/>
      <c r="VXO42" s="1208"/>
      <c r="VXP42" s="1208"/>
      <c r="VXQ42" s="1208"/>
      <c r="VXR42" s="1208"/>
      <c r="VXS42" s="1208"/>
      <c r="VXT42" s="1208"/>
      <c r="VXU42" s="1208"/>
      <c r="VXV42" s="1208"/>
      <c r="VXW42" s="1208"/>
      <c r="VXX42" s="1208"/>
      <c r="VXY42" s="1208"/>
      <c r="VXZ42" s="1208"/>
      <c r="VYA42" s="1208"/>
      <c r="VYB42" s="1208"/>
      <c r="VYC42" s="1208"/>
      <c r="VYD42" s="1208"/>
      <c r="VYE42" s="1208"/>
      <c r="VYF42" s="1208"/>
      <c r="VYG42" s="1208"/>
      <c r="VYH42" s="1208"/>
      <c r="VYI42" s="1208"/>
      <c r="VYJ42" s="1208"/>
      <c r="VYK42" s="1208"/>
      <c r="VYL42" s="1208"/>
      <c r="VYM42" s="1208"/>
      <c r="VYN42" s="1208"/>
      <c r="VYO42" s="1208"/>
      <c r="VYP42" s="1208"/>
      <c r="VYQ42" s="1208"/>
      <c r="VYR42" s="1208"/>
      <c r="VYS42" s="1208"/>
      <c r="VYT42" s="1208"/>
      <c r="VYU42" s="1208"/>
      <c r="VYV42" s="1208"/>
      <c r="VYW42" s="1208"/>
      <c r="VYX42" s="1208"/>
      <c r="VYY42" s="1208"/>
      <c r="VYZ42" s="1208"/>
      <c r="VZA42" s="1208"/>
      <c r="VZB42" s="1208"/>
      <c r="VZC42" s="1208"/>
      <c r="VZD42" s="1208"/>
      <c r="VZE42" s="1208"/>
      <c r="VZF42" s="1208"/>
      <c r="VZG42" s="1208"/>
      <c r="VZH42" s="1208"/>
      <c r="VZI42" s="1208"/>
      <c r="VZJ42" s="1208"/>
      <c r="VZK42" s="1208"/>
      <c r="VZL42" s="1208"/>
      <c r="VZM42" s="1208"/>
      <c r="VZN42" s="1208"/>
      <c r="VZO42" s="1208"/>
      <c r="VZP42" s="1208"/>
      <c r="VZQ42" s="1208"/>
      <c r="VZR42" s="1208"/>
      <c r="VZS42" s="1208"/>
      <c r="VZT42" s="1208"/>
      <c r="VZU42" s="1208"/>
      <c r="VZV42" s="1208"/>
      <c r="VZW42" s="1208"/>
      <c r="VZX42" s="1208"/>
      <c r="VZY42" s="1208"/>
      <c r="VZZ42" s="1208"/>
      <c r="WAA42" s="1208"/>
      <c r="WAB42" s="1208"/>
      <c r="WAC42" s="1208"/>
      <c r="WAD42" s="1208"/>
      <c r="WAE42" s="1208"/>
      <c r="WAF42" s="1208"/>
      <c r="WAG42" s="1208"/>
      <c r="WAH42" s="1208"/>
      <c r="WAI42" s="1208"/>
      <c r="WAJ42" s="1208"/>
      <c r="WAK42" s="1208"/>
      <c r="WAL42" s="1208"/>
      <c r="WAM42" s="1208"/>
      <c r="WAN42" s="1208"/>
      <c r="WAO42" s="1208"/>
      <c r="WAP42" s="1208"/>
      <c r="WAQ42" s="1208"/>
      <c r="WAR42" s="1208"/>
      <c r="WAS42" s="1208"/>
      <c r="WAT42" s="1208"/>
      <c r="WAU42" s="1208"/>
      <c r="WAV42" s="1208"/>
      <c r="WAW42" s="1208"/>
      <c r="WAX42" s="1208"/>
      <c r="WAY42" s="1208"/>
      <c r="WAZ42" s="1208"/>
      <c r="WBA42" s="1208"/>
      <c r="WBB42" s="1208"/>
      <c r="WBC42" s="1208"/>
      <c r="WBD42" s="1208"/>
      <c r="WBE42" s="1208"/>
      <c r="WBF42" s="1208"/>
      <c r="WBG42" s="1208"/>
      <c r="WBH42" s="1208"/>
      <c r="WBI42" s="1208"/>
      <c r="WBJ42" s="1208"/>
      <c r="WBK42" s="1208"/>
      <c r="WBL42" s="1208"/>
      <c r="WBM42" s="1208"/>
      <c r="WBN42" s="1208"/>
      <c r="WBO42" s="1208"/>
      <c r="WBP42" s="1208"/>
      <c r="WBQ42" s="1208"/>
      <c r="WBR42" s="1208"/>
      <c r="WBS42" s="1208"/>
      <c r="WBT42" s="1208"/>
      <c r="WBU42" s="1208"/>
      <c r="WBV42" s="1208"/>
      <c r="WBW42" s="1208"/>
      <c r="WBX42" s="1208"/>
      <c r="WBY42" s="1208"/>
      <c r="WBZ42" s="1208"/>
      <c r="WCA42" s="1208"/>
      <c r="WCB42" s="1208"/>
      <c r="WCC42" s="1208"/>
      <c r="WCD42" s="1208"/>
      <c r="WCE42" s="1208"/>
      <c r="WCF42" s="1208"/>
      <c r="WCG42" s="1208"/>
      <c r="WCH42" s="1208"/>
      <c r="WCI42" s="1208"/>
      <c r="WCJ42" s="1208"/>
      <c r="WCK42" s="1208"/>
      <c r="WCL42" s="1208"/>
      <c r="WCM42" s="1208"/>
      <c r="WCN42" s="1208"/>
      <c r="WCO42" s="1208"/>
      <c r="WCP42" s="1208"/>
      <c r="WCQ42" s="1208"/>
      <c r="WCR42" s="1208"/>
      <c r="WCS42" s="1208"/>
      <c r="WCT42" s="1208"/>
      <c r="WCU42" s="1208"/>
      <c r="WCV42" s="1208"/>
      <c r="WCW42" s="1208"/>
      <c r="WCX42" s="1208"/>
      <c r="WCY42" s="1208"/>
      <c r="WCZ42" s="1208"/>
      <c r="WDA42" s="1208"/>
      <c r="WDB42" s="1208"/>
      <c r="WDC42" s="1208"/>
      <c r="WDD42" s="1208"/>
      <c r="WDE42" s="1208"/>
      <c r="WDF42" s="1208"/>
      <c r="WDG42" s="1208"/>
      <c r="WDH42" s="1208"/>
      <c r="WDI42" s="1208"/>
      <c r="WDJ42" s="1208"/>
      <c r="WDK42" s="1208"/>
      <c r="WDL42" s="1208"/>
      <c r="WDM42" s="1208"/>
      <c r="WDN42" s="1208"/>
      <c r="WDO42" s="1208"/>
      <c r="WDP42" s="1208"/>
      <c r="WDQ42" s="1208"/>
      <c r="WDR42" s="1208"/>
      <c r="WDS42" s="1208"/>
      <c r="WDT42" s="1208"/>
      <c r="WDU42" s="1208"/>
      <c r="WDV42" s="1208"/>
      <c r="WDW42" s="1208"/>
      <c r="WDX42" s="1208"/>
      <c r="WDY42" s="1208"/>
      <c r="WDZ42" s="1208"/>
      <c r="WEA42" s="1208"/>
      <c r="WEB42" s="1208"/>
      <c r="WEC42" s="1208"/>
      <c r="WED42" s="1208"/>
      <c r="WEE42" s="1208"/>
      <c r="WEF42" s="1208"/>
      <c r="WEG42" s="1208"/>
      <c r="WEH42" s="1208"/>
      <c r="WEI42" s="1208"/>
      <c r="WEJ42" s="1208"/>
      <c r="WEK42" s="1208"/>
      <c r="WEL42" s="1208"/>
      <c r="WEM42" s="1208"/>
      <c r="WEN42" s="1208"/>
      <c r="WEO42" s="1208"/>
      <c r="WEP42" s="1208"/>
      <c r="WEQ42" s="1208"/>
      <c r="WER42" s="1208"/>
      <c r="WES42" s="1208"/>
      <c r="WET42" s="1208"/>
      <c r="WEU42" s="1208"/>
      <c r="WEV42" s="1208"/>
      <c r="WEW42" s="1208"/>
      <c r="WEX42" s="1208"/>
      <c r="WEY42" s="1208"/>
      <c r="WEZ42" s="1208"/>
      <c r="WFA42" s="1208"/>
      <c r="WFB42" s="1208"/>
      <c r="WFC42" s="1208"/>
      <c r="WFD42" s="1208"/>
      <c r="WFE42" s="1208"/>
      <c r="WFF42" s="1208"/>
      <c r="WFG42" s="1208"/>
      <c r="WFH42" s="1208"/>
      <c r="WFI42" s="1208"/>
      <c r="WFJ42" s="1208"/>
      <c r="WFK42" s="1208"/>
      <c r="WFL42" s="1208"/>
      <c r="WFM42" s="1208"/>
      <c r="WFN42" s="1208"/>
      <c r="WFO42" s="1208"/>
      <c r="WFP42" s="1208"/>
      <c r="WFQ42" s="1208"/>
      <c r="WFR42" s="1208"/>
      <c r="WFS42" s="1208"/>
      <c r="WFT42" s="1208"/>
      <c r="WFU42" s="1208"/>
      <c r="WFV42" s="1208"/>
      <c r="WFW42" s="1208"/>
      <c r="WFX42" s="1208"/>
      <c r="WFY42" s="1208"/>
      <c r="WFZ42" s="1208"/>
      <c r="WGA42" s="1208"/>
      <c r="WGB42" s="1208"/>
      <c r="WGC42" s="1208"/>
      <c r="WGD42" s="1208"/>
      <c r="WGE42" s="1208"/>
      <c r="WGF42" s="1208"/>
      <c r="WGG42" s="1208"/>
      <c r="WGH42" s="1208"/>
      <c r="WGI42" s="1208"/>
      <c r="WGJ42" s="1208"/>
      <c r="WGK42" s="1208"/>
      <c r="WGL42" s="1208"/>
      <c r="WGM42" s="1208"/>
      <c r="WGN42" s="1208"/>
      <c r="WGO42" s="1208"/>
      <c r="WGP42" s="1208"/>
      <c r="WGQ42" s="1208"/>
      <c r="WGR42" s="1208"/>
      <c r="WGS42" s="1208"/>
      <c r="WGT42" s="1208"/>
      <c r="WGU42" s="1208"/>
      <c r="WGV42" s="1208"/>
      <c r="WGW42" s="1208"/>
      <c r="WGX42" s="1208"/>
      <c r="WGY42" s="1208"/>
      <c r="WGZ42" s="1208"/>
      <c r="WHA42" s="1208"/>
      <c r="WHB42" s="1208"/>
      <c r="WHC42" s="1208"/>
      <c r="WHD42" s="1208"/>
      <c r="WHE42" s="1208"/>
      <c r="WHF42" s="1208"/>
      <c r="WHG42" s="1208"/>
      <c r="WHH42" s="1208"/>
      <c r="WHI42" s="1208"/>
      <c r="WHJ42" s="1208"/>
      <c r="WHK42" s="1208"/>
      <c r="WHL42" s="1208"/>
      <c r="WHM42" s="1208"/>
      <c r="WHN42" s="1208"/>
      <c r="WHO42" s="1208"/>
      <c r="WHP42" s="1208"/>
      <c r="WHQ42" s="1208"/>
      <c r="WHR42" s="1208"/>
      <c r="WHS42" s="1208"/>
      <c r="WHT42" s="1208"/>
      <c r="WHU42" s="1208"/>
      <c r="WHV42" s="1208"/>
      <c r="WHW42" s="1208"/>
      <c r="WHX42" s="1208"/>
      <c r="WHY42" s="1208"/>
      <c r="WHZ42" s="1208"/>
      <c r="WIA42" s="1208"/>
      <c r="WIB42" s="1208"/>
      <c r="WIC42" s="1208"/>
      <c r="WID42" s="1208"/>
      <c r="WIE42" s="1208"/>
      <c r="WIF42" s="1208"/>
      <c r="WIG42" s="1208"/>
      <c r="WIH42" s="1208"/>
      <c r="WII42" s="1208"/>
      <c r="WIJ42" s="1208"/>
      <c r="WIK42" s="1208"/>
      <c r="WIL42" s="1208"/>
      <c r="WIM42" s="1208"/>
      <c r="WIN42" s="1208"/>
      <c r="WIO42" s="1208"/>
      <c r="WIP42" s="1208"/>
      <c r="WIQ42" s="1208"/>
      <c r="WIR42" s="1208"/>
      <c r="WIS42" s="1208"/>
      <c r="WIT42" s="1208"/>
      <c r="WIU42" s="1208"/>
      <c r="WIV42" s="1208"/>
      <c r="WIW42" s="1208"/>
      <c r="WIX42" s="1208"/>
      <c r="WIY42" s="1208"/>
      <c r="WIZ42" s="1208"/>
      <c r="WJA42" s="1208"/>
      <c r="WJB42" s="1208"/>
      <c r="WJC42" s="1208"/>
      <c r="WJD42" s="1208"/>
      <c r="WJE42" s="1208"/>
      <c r="WJF42" s="1208"/>
      <c r="WJG42" s="1208"/>
      <c r="WJH42" s="1208"/>
      <c r="WJI42" s="1208"/>
      <c r="WJJ42" s="1208"/>
      <c r="WJK42" s="1208"/>
      <c r="WJL42" s="1208"/>
      <c r="WJM42" s="1208"/>
      <c r="WJN42" s="1208"/>
      <c r="WJO42" s="1208"/>
      <c r="WJP42" s="1208"/>
      <c r="WJQ42" s="1208"/>
      <c r="WJR42" s="1208"/>
      <c r="WJS42" s="1208"/>
      <c r="WJT42" s="1208"/>
      <c r="WJU42" s="1208"/>
      <c r="WJV42" s="1208"/>
      <c r="WJW42" s="1208"/>
      <c r="WJX42" s="1208"/>
      <c r="WJY42" s="1208"/>
      <c r="WJZ42" s="1208"/>
      <c r="WKA42" s="1208"/>
      <c r="WKB42" s="1208"/>
      <c r="WKC42" s="1208"/>
      <c r="WKD42" s="1208"/>
      <c r="WKE42" s="1208"/>
      <c r="WKF42" s="1208"/>
      <c r="WKG42" s="1208"/>
      <c r="WKH42" s="1208"/>
      <c r="WKI42" s="1208"/>
      <c r="WKJ42" s="1208"/>
      <c r="WKK42" s="1208"/>
      <c r="WKL42" s="1208"/>
      <c r="WKM42" s="1208"/>
      <c r="WKN42" s="1208"/>
      <c r="WKO42" s="1208"/>
      <c r="WKP42" s="1208"/>
      <c r="WKQ42" s="1208"/>
      <c r="WKR42" s="1208"/>
      <c r="WKS42" s="1208"/>
      <c r="WKT42" s="1208"/>
      <c r="WKU42" s="1208"/>
      <c r="WKV42" s="1208"/>
      <c r="WKW42" s="1208"/>
      <c r="WKX42" s="1208"/>
      <c r="WKY42" s="1208"/>
      <c r="WKZ42" s="1208"/>
      <c r="WLA42" s="1208"/>
      <c r="WLB42" s="1208"/>
      <c r="WLC42" s="1208"/>
      <c r="WLD42" s="1208"/>
      <c r="WLE42" s="1208"/>
      <c r="WLF42" s="1208"/>
      <c r="WLG42" s="1208"/>
      <c r="WLH42" s="1208"/>
      <c r="WLI42" s="1208"/>
      <c r="WLJ42" s="1208"/>
      <c r="WLK42" s="1208"/>
      <c r="WLL42" s="1208"/>
      <c r="WLM42" s="1208"/>
      <c r="WLN42" s="1208"/>
      <c r="WLO42" s="1208"/>
      <c r="WLP42" s="1208"/>
      <c r="WLQ42" s="1208"/>
      <c r="WLR42" s="1208"/>
      <c r="WLS42" s="1208"/>
      <c r="WLT42" s="1208"/>
      <c r="WLU42" s="1208"/>
      <c r="WLV42" s="1208"/>
      <c r="WLW42" s="1208"/>
      <c r="WLX42" s="1208"/>
      <c r="WLY42" s="1208"/>
      <c r="WLZ42" s="1208"/>
      <c r="WMA42" s="1208"/>
      <c r="WMB42" s="1208"/>
      <c r="WMC42" s="1208"/>
      <c r="WMD42" s="1208"/>
      <c r="WME42" s="1208"/>
      <c r="WMF42" s="1208"/>
      <c r="WMG42" s="1208"/>
      <c r="WMH42" s="1208"/>
      <c r="WMI42" s="1208"/>
      <c r="WMJ42" s="1208"/>
      <c r="WMK42" s="1208"/>
      <c r="WML42" s="1208"/>
      <c r="WMM42" s="1208"/>
      <c r="WMN42" s="1208"/>
      <c r="WMO42" s="1208"/>
      <c r="WMP42" s="1208"/>
      <c r="WMQ42" s="1208"/>
      <c r="WMR42" s="1208"/>
      <c r="WMS42" s="1208"/>
      <c r="WMT42" s="1208"/>
      <c r="WMU42" s="1208"/>
      <c r="WMV42" s="1208"/>
      <c r="WMW42" s="1208"/>
      <c r="WMX42" s="1208"/>
      <c r="WMY42" s="1208"/>
      <c r="WMZ42" s="1208"/>
      <c r="WNA42" s="1208"/>
      <c r="WNB42" s="1208"/>
      <c r="WNC42" s="1208"/>
      <c r="WND42" s="1208"/>
      <c r="WNE42" s="1208"/>
      <c r="WNF42" s="1208"/>
      <c r="WNG42" s="1208"/>
      <c r="WNH42" s="1208"/>
      <c r="WNI42" s="1208"/>
      <c r="WNJ42" s="1208"/>
      <c r="WNK42" s="1208"/>
      <c r="WNL42" s="1208"/>
      <c r="WNM42" s="1208"/>
      <c r="WNN42" s="1208"/>
      <c r="WNO42" s="1208"/>
      <c r="WNP42" s="1208"/>
      <c r="WNQ42" s="1208"/>
      <c r="WNR42" s="1208"/>
      <c r="WNS42" s="1208"/>
      <c r="WNT42" s="1208"/>
      <c r="WNU42" s="1208"/>
      <c r="WNV42" s="1208"/>
      <c r="WNW42" s="1208"/>
      <c r="WNX42" s="1208"/>
      <c r="WNY42" s="1208"/>
      <c r="WNZ42" s="1208"/>
      <c r="WOA42" s="1208"/>
      <c r="WOB42" s="1208"/>
      <c r="WOC42" s="1208"/>
      <c r="WOD42" s="1208"/>
      <c r="WOE42" s="1208"/>
      <c r="WOF42" s="1208"/>
      <c r="WOG42" s="1208"/>
      <c r="WOH42" s="1208"/>
      <c r="WOI42" s="1208"/>
      <c r="WOJ42" s="1208"/>
      <c r="WOK42" s="1208"/>
      <c r="WOL42" s="1208"/>
      <c r="WOM42" s="1208"/>
      <c r="WON42" s="1208"/>
      <c r="WOO42" s="1208"/>
      <c r="WOP42" s="1208"/>
      <c r="WOQ42" s="1208"/>
      <c r="WOR42" s="1208"/>
      <c r="WOS42" s="1208"/>
      <c r="WOT42" s="1208"/>
      <c r="WOU42" s="1208"/>
      <c r="WOV42" s="1208"/>
      <c r="WOW42" s="1208"/>
      <c r="WOX42" s="1208"/>
      <c r="WOY42" s="1208"/>
      <c r="WOZ42" s="1208"/>
      <c r="WPA42" s="1208"/>
      <c r="WPB42" s="1208"/>
      <c r="WPC42" s="1208"/>
      <c r="WPD42" s="1208"/>
      <c r="WPE42" s="1208"/>
      <c r="WPF42" s="1208"/>
      <c r="WPG42" s="1208"/>
      <c r="WPH42" s="1208"/>
      <c r="WPI42" s="1208"/>
      <c r="WPJ42" s="1208"/>
      <c r="WPK42" s="1208"/>
      <c r="WPL42" s="1208"/>
      <c r="WPM42" s="1208"/>
      <c r="WPN42" s="1208"/>
      <c r="WPO42" s="1208"/>
      <c r="WPP42" s="1208"/>
      <c r="WPQ42" s="1208"/>
      <c r="WPR42" s="1208"/>
      <c r="WPS42" s="1208"/>
      <c r="WPT42" s="1208"/>
      <c r="WPU42" s="1208"/>
      <c r="WPV42" s="1208"/>
      <c r="WPW42" s="1208"/>
      <c r="WPX42" s="1208"/>
      <c r="WPY42" s="1208"/>
      <c r="WPZ42" s="1208"/>
      <c r="WQA42" s="1208"/>
      <c r="WQB42" s="1208"/>
      <c r="WQC42" s="1208"/>
      <c r="WQD42" s="1208"/>
      <c r="WQE42" s="1208"/>
      <c r="WQF42" s="1208"/>
      <c r="WQG42" s="1208"/>
      <c r="WQH42" s="1208"/>
      <c r="WQI42" s="1208"/>
      <c r="WQJ42" s="1208"/>
      <c r="WQK42" s="1208"/>
      <c r="WQL42" s="1208"/>
      <c r="WQM42" s="1208"/>
      <c r="WQN42" s="1208"/>
      <c r="WQO42" s="1208"/>
      <c r="WQP42" s="1208"/>
      <c r="WQQ42" s="1208"/>
      <c r="WQR42" s="1208"/>
      <c r="WQS42" s="1208"/>
      <c r="WQT42" s="1208"/>
      <c r="WQU42" s="1208"/>
      <c r="WQV42" s="1208"/>
      <c r="WQW42" s="1208"/>
      <c r="WQX42" s="1208"/>
      <c r="WQY42" s="1208"/>
      <c r="WQZ42" s="1208"/>
      <c r="WRA42" s="1208"/>
      <c r="WRB42" s="1208"/>
      <c r="WRC42" s="1208"/>
      <c r="WRD42" s="1208"/>
      <c r="WRE42" s="1208"/>
      <c r="WRF42" s="1208"/>
      <c r="WRG42" s="1208"/>
      <c r="WRH42" s="1208"/>
      <c r="WRI42" s="1208"/>
      <c r="WRJ42" s="1208"/>
      <c r="WRK42" s="1208"/>
      <c r="WRL42" s="1208"/>
      <c r="WRM42" s="1208"/>
      <c r="WRN42" s="1208"/>
      <c r="WRO42" s="1208"/>
      <c r="WRP42" s="1208"/>
      <c r="WRQ42" s="1208"/>
      <c r="WRR42" s="1208"/>
      <c r="WRS42" s="1208"/>
      <c r="WRT42" s="1208"/>
      <c r="WRU42" s="1208"/>
      <c r="WRV42" s="1208"/>
      <c r="WRW42" s="1208"/>
      <c r="WRX42" s="1208"/>
      <c r="WRY42" s="1208"/>
      <c r="WRZ42" s="1208"/>
      <c r="WSA42" s="1208"/>
      <c r="WSB42" s="1208"/>
      <c r="WSC42" s="1208"/>
      <c r="WSD42" s="1208"/>
      <c r="WSE42" s="1208"/>
      <c r="WSF42" s="1208"/>
      <c r="WSG42" s="1208"/>
      <c r="WSH42" s="1208"/>
      <c r="WSI42" s="1208"/>
      <c r="WSJ42" s="1208"/>
      <c r="WSK42" s="1208"/>
      <c r="WSL42" s="1208"/>
      <c r="WSM42" s="1208"/>
      <c r="WSN42" s="1208"/>
      <c r="WSO42" s="1208"/>
      <c r="WSP42" s="1208"/>
      <c r="WSQ42" s="1208"/>
      <c r="WSR42" s="1208"/>
      <c r="WSS42" s="1208"/>
      <c r="WST42" s="1208"/>
      <c r="WSU42" s="1208"/>
      <c r="WSV42" s="1208"/>
      <c r="WSW42" s="1208"/>
      <c r="WSX42" s="1208"/>
      <c r="WSY42" s="1208"/>
      <c r="WSZ42" s="1208"/>
      <c r="WTA42" s="1208"/>
      <c r="WTB42" s="1208"/>
      <c r="WTC42" s="1208"/>
      <c r="WTD42" s="1208"/>
      <c r="WTE42" s="1208"/>
      <c r="WTF42" s="1208"/>
      <c r="WTG42" s="1208"/>
      <c r="WTH42" s="1208"/>
      <c r="WTI42" s="1208"/>
      <c r="WTJ42" s="1208"/>
      <c r="WTK42" s="1208"/>
      <c r="WTL42" s="1208"/>
      <c r="WTM42" s="1208"/>
      <c r="WTN42" s="1208"/>
      <c r="WTO42" s="1208"/>
      <c r="WTP42" s="1208"/>
      <c r="WTQ42" s="1208"/>
      <c r="WTR42" s="1208"/>
      <c r="WTS42" s="1208"/>
      <c r="WTT42" s="1208"/>
      <c r="WTU42" s="1208"/>
      <c r="WTV42" s="1208"/>
      <c r="WTW42" s="1208"/>
      <c r="WTX42" s="1208"/>
      <c r="WTY42" s="1208"/>
      <c r="WTZ42" s="1208"/>
      <c r="WUA42" s="1208"/>
      <c r="WUB42" s="1208"/>
      <c r="WUC42" s="1208"/>
      <c r="WUD42" s="1208"/>
      <c r="WUE42" s="1208"/>
      <c r="WUF42" s="1208"/>
      <c r="WUG42" s="1208"/>
      <c r="WUH42" s="1208"/>
      <c r="WUI42" s="1208"/>
      <c r="WUJ42" s="1208"/>
      <c r="WUK42" s="1208"/>
      <c r="WUL42" s="1208"/>
      <c r="WUM42" s="1208"/>
      <c r="WUN42" s="1208"/>
      <c r="WUO42" s="1208"/>
      <c r="WUP42" s="1208"/>
      <c r="WUQ42" s="1208"/>
      <c r="WUR42" s="1208"/>
      <c r="WUS42" s="1208"/>
      <c r="WUT42" s="1208"/>
      <c r="WUU42" s="1208"/>
      <c r="WUV42" s="1208"/>
      <c r="WUW42" s="1208"/>
      <c r="WUX42" s="1208"/>
      <c r="WUY42" s="1208"/>
      <c r="WUZ42" s="1208"/>
      <c r="WVA42" s="1208"/>
      <c r="WVB42" s="1208"/>
      <c r="WVC42" s="1208"/>
      <c r="WVD42" s="1208"/>
      <c r="WVE42" s="1208"/>
      <c r="WVF42" s="1208"/>
      <c r="WVG42" s="1208"/>
      <c r="WVH42" s="1208"/>
      <c r="WVI42" s="1208"/>
      <c r="WVJ42" s="1208"/>
      <c r="WVK42" s="1208"/>
      <c r="WVL42" s="1208"/>
      <c r="WVM42" s="1208"/>
      <c r="WVN42" s="1208"/>
      <c r="WVO42" s="1208"/>
      <c r="WVP42" s="1208"/>
      <c r="WVQ42" s="1208"/>
      <c r="WVR42" s="1208"/>
      <c r="WVS42" s="1208"/>
      <c r="WVT42" s="1208"/>
      <c r="WVU42" s="1208"/>
      <c r="WVV42" s="1208"/>
      <c r="WVW42" s="1208"/>
      <c r="WVX42" s="1208"/>
      <c r="WVY42" s="1208"/>
      <c r="WVZ42" s="1208"/>
      <c r="WWA42" s="1208"/>
      <c r="WWB42" s="1208"/>
      <c r="WWC42" s="1208"/>
      <c r="WWD42" s="1208"/>
      <c r="WWE42" s="1208"/>
      <c r="WWF42" s="1208"/>
      <c r="WWG42" s="1208"/>
      <c r="WWH42" s="1208"/>
      <c r="WWI42" s="1208"/>
      <c r="WWJ42" s="1208"/>
      <c r="WWK42" s="1208"/>
      <c r="WWL42" s="1208"/>
      <c r="WWM42" s="1208"/>
      <c r="WWN42" s="1208"/>
      <c r="WWO42" s="1208"/>
      <c r="WWP42" s="1208"/>
      <c r="WWQ42" s="1208"/>
      <c r="WWR42" s="1208"/>
      <c r="WWS42" s="1208"/>
      <c r="WWT42" s="1208"/>
      <c r="WWU42" s="1208"/>
      <c r="WWV42" s="1208"/>
      <c r="WWW42" s="1208"/>
      <c r="WWX42" s="1208"/>
      <c r="WWY42" s="1208"/>
      <c r="WWZ42" s="1208"/>
      <c r="WXA42" s="1208"/>
      <c r="WXB42" s="1208"/>
      <c r="WXC42" s="1208"/>
      <c r="WXD42" s="1208"/>
      <c r="WXE42" s="1208"/>
      <c r="WXF42" s="1208"/>
      <c r="WXG42" s="1208"/>
      <c r="WXH42" s="1208"/>
      <c r="WXI42" s="1208"/>
      <c r="WXJ42" s="1208"/>
      <c r="WXK42" s="1208"/>
      <c r="WXL42" s="1208"/>
      <c r="WXM42" s="1208"/>
      <c r="WXN42" s="1208"/>
      <c r="WXO42" s="1208"/>
      <c r="WXP42" s="1208"/>
      <c r="WXQ42" s="1208"/>
      <c r="WXR42" s="1208"/>
      <c r="WXS42" s="1208"/>
      <c r="WXT42" s="1208"/>
      <c r="WXU42" s="1208"/>
      <c r="WXV42" s="1208"/>
      <c r="WXW42" s="1208"/>
      <c r="WXX42" s="1208"/>
      <c r="WXY42" s="1208"/>
      <c r="WXZ42" s="1208"/>
      <c r="WYA42" s="1208"/>
      <c r="WYB42" s="1208"/>
      <c r="WYC42" s="1208"/>
      <c r="WYD42" s="1208"/>
      <c r="WYE42" s="1208"/>
      <c r="WYF42" s="1208"/>
      <c r="WYG42" s="1208"/>
      <c r="WYH42" s="1208"/>
      <c r="WYI42" s="1208"/>
      <c r="WYJ42" s="1208"/>
      <c r="WYK42" s="1208"/>
      <c r="WYL42" s="1208"/>
      <c r="WYM42" s="1208"/>
      <c r="WYN42" s="1208"/>
      <c r="WYO42" s="1208"/>
      <c r="WYP42" s="1208"/>
      <c r="WYQ42" s="1208"/>
      <c r="WYR42" s="1208"/>
      <c r="WYS42" s="1208"/>
      <c r="WYT42" s="1208"/>
      <c r="WYU42" s="1208"/>
      <c r="WYV42" s="1208"/>
      <c r="WYW42" s="1208"/>
      <c r="WYX42" s="1208"/>
      <c r="WYY42" s="1208"/>
      <c r="WYZ42" s="1208"/>
      <c r="WZA42" s="1208"/>
      <c r="WZB42" s="1208"/>
      <c r="WZC42" s="1208"/>
      <c r="WZD42" s="1208"/>
      <c r="WZE42" s="1208"/>
      <c r="WZF42" s="1208"/>
      <c r="WZG42" s="1208"/>
      <c r="WZH42" s="1208"/>
      <c r="WZI42" s="1208"/>
      <c r="WZJ42" s="1208"/>
      <c r="WZK42" s="1208"/>
      <c r="WZL42" s="1208"/>
      <c r="WZM42" s="1208"/>
      <c r="WZN42" s="1208"/>
      <c r="WZO42" s="1208"/>
      <c r="WZP42" s="1208"/>
      <c r="WZQ42" s="1208"/>
      <c r="WZR42" s="1208"/>
      <c r="WZS42" s="1208"/>
      <c r="WZT42" s="1208"/>
      <c r="WZU42" s="1208"/>
      <c r="WZV42" s="1208"/>
      <c r="WZW42" s="1208"/>
      <c r="WZX42" s="1208"/>
      <c r="WZY42" s="1208"/>
      <c r="WZZ42" s="1208"/>
      <c r="XAA42" s="1208"/>
      <c r="XAB42" s="1208"/>
      <c r="XAC42" s="1208"/>
      <c r="XAD42" s="1208"/>
      <c r="XAE42" s="1208"/>
      <c r="XAF42" s="1208"/>
      <c r="XAG42" s="1208"/>
      <c r="XAH42" s="1208"/>
      <c r="XAI42" s="1208"/>
      <c r="XAJ42" s="1208"/>
      <c r="XAK42" s="1208"/>
      <c r="XAL42" s="1208"/>
      <c r="XAM42" s="1208"/>
      <c r="XAN42" s="1208"/>
      <c r="XAO42" s="1208"/>
      <c r="XAP42" s="1208"/>
      <c r="XAQ42" s="1208"/>
      <c r="XAR42" s="1208"/>
      <c r="XAS42" s="1208"/>
      <c r="XAT42" s="1208"/>
      <c r="XAU42" s="1208"/>
      <c r="XAV42" s="1208"/>
      <c r="XAW42" s="1208"/>
      <c r="XAX42" s="1208"/>
      <c r="XAY42" s="1208"/>
      <c r="XAZ42" s="1208"/>
      <c r="XBA42" s="1208"/>
      <c r="XBB42" s="1208"/>
      <c r="XBC42" s="1208"/>
      <c r="XBD42" s="1208"/>
      <c r="XBE42" s="1208"/>
      <c r="XBF42" s="1208"/>
      <c r="XBG42" s="1208"/>
      <c r="XBH42" s="1208"/>
      <c r="XBI42" s="1208"/>
      <c r="XBJ42" s="1208"/>
      <c r="XBK42" s="1208"/>
      <c r="XBL42" s="1208"/>
      <c r="XBM42" s="1208"/>
      <c r="XBN42" s="1208"/>
      <c r="XBO42" s="1208"/>
      <c r="XBP42" s="1208"/>
      <c r="XBQ42" s="1208"/>
      <c r="XBR42" s="1208"/>
      <c r="XBS42" s="1208"/>
      <c r="XBT42" s="1208"/>
      <c r="XBU42" s="1208"/>
      <c r="XBV42" s="1208"/>
      <c r="XBW42" s="1208"/>
      <c r="XBX42" s="1208"/>
      <c r="XBY42" s="1208"/>
      <c r="XBZ42" s="1208"/>
      <c r="XCA42" s="1208"/>
      <c r="XCB42" s="1208"/>
      <c r="XCC42" s="1208"/>
      <c r="XCD42" s="1208"/>
      <c r="XCE42" s="1208"/>
      <c r="XCF42" s="1208"/>
      <c r="XCG42" s="1208"/>
      <c r="XCH42" s="1208"/>
      <c r="XCI42" s="1208"/>
      <c r="XCJ42" s="1208"/>
      <c r="XCK42" s="1208"/>
      <c r="XCL42" s="1208"/>
      <c r="XCM42" s="1208"/>
      <c r="XCN42" s="1208"/>
      <c r="XCO42" s="1208"/>
      <c r="XCP42" s="1208"/>
      <c r="XCQ42" s="1208"/>
      <c r="XCR42" s="1208"/>
      <c r="XCS42" s="1208"/>
      <c r="XCT42" s="1208"/>
      <c r="XCU42" s="1208"/>
      <c r="XCV42" s="1208"/>
      <c r="XCW42" s="1208"/>
      <c r="XCX42" s="1208"/>
      <c r="XCY42" s="1208"/>
      <c r="XCZ42" s="1208"/>
      <c r="XDA42" s="1208"/>
      <c r="XDB42" s="1208"/>
      <c r="XDC42" s="1208"/>
      <c r="XDD42" s="1208"/>
      <c r="XDE42" s="1208"/>
      <c r="XDF42" s="1208"/>
      <c r="XDG42" s="1208"/>
      <c r="XDH42" s="1208"/>
      <c r="XDI42" s="1208"/>
      <c r="XDJ42" s="1208"/>
      <c r="XDK42" s="1208"/>
      <c r="XDL42" s="1208"/>
      <c r="XDM42" s="1208"/>
      <c r="XDN42" s="1208"/>
      <c r="XDO42" s="1208"/>
      <c r="XDP42" s="1208"/>
      <c r="XDQ42" s="1208"/>
      <c r="XDR42" s="1208"/>
      <c r="XDS42" s="1208"/>
      <c r="XDT42" s="1208"/>
      <c r="XDU42" s="1208"/>
      <c r="XDV42" s="1208"/>
      <c r="XDW42" s="1208"/>
      <c r="XDX42" s="1208"/>
      <c r="XDY42" s="1208"/>
      <c r="XDZ42" s="1208"/>
      <c r="XEA42" s="1208"/>
      <c r="XEB42" s="1208"/>
      <c r="XEC42" s="1208"/>
      <c r="XED42" s="1208"/>
      <c r="XEE42" s="1208"/>
      <c r="XEF42" s="1208"/>
      <c r="XEG42" s="1208"/>
      <c r="XEH42" s="1208"/>
      <c r="XEI42" s="1208"/>
      <c r="XEJ42" s="1208"/>
      <c r="XEK42" s="1208"/>
      <c r="XEL42" s="1208"/>
      <c r="XEM42" s="1208"/>
      <c r="XEN42" s="1208"/>
      <c r="XEO42" s="1208"/>
      <c r="XEP42" s="1208"/>
      <c r="XEQ42" s="1208"/>
      <c r="XER42" s="1208"/>
      <c r="XES42" s="1208"/>
      <c r="XET42" s="1208"/>
      <c r="XEU42" s="1208"/>
      <c r="XEV42" s="1208"/>
      <c r="XEW42" s="1208"/>
      <c r="XEX42" s="1208"/>
      <c r="XEY42" s="1208"/>
      <c r="XEZ42" s="1208"/>
      <c r="XFA42" s="1208"/>
      <c r="XFB42" s="1208"/>
      <c r="XFC42" s="1208"/>
      <c r="XFD42" s="1208"/>
    </row>
    <row r="43" spans="1:16384" s="376" customFormat="1" ht="13.5" customHeight="1">
      <c r="A43" s="377"/>
    </row>
    <row r="44" spans="1:16384" ht="32.25" customHeight="1">
      <c r="A44" s="1209" t="s">
        <v>2071</v>
      </c>
      <c r="B44" s="1208"/>
      <c r="C44" s="1208"/>
      <c r="D44" s="1208"/>
      <c r="E44" s="1208"/>
      <c r="F44" s="1208"/>
      <c r="G44" s="1208"/>
      <c r="H44" s="1208"/>
      <c r="I44" s="1208"/>
      <c r="J44" s="1208"/>
      <c r="K44" s="1208"/>
      <c r="L44" s="1209"/>
      <c r="M44" s="1208"/>
      <c r="N44" s="1208"/>
      <c r="O44" s="1208"/>
      <c r="P44" s="1208"/>
      <c r="Q44" s="1208"/>
      <c r="R44" s="1208"/>
      <c r="S44" s="1208"/>
      <c r="T44" s="1208"/>
      <c r="U44" s="1208"/>
      <c r="V44" s="1208"/>
      <c r="W44" s="1209"/>
      <c r="X44" s="1208"/>
      <c r="Y44" s="1208"/>
      <c r="Z44" s="1208"/>
      <c r="AA44" s="1208"/>
      <c r="AB44" s="1208"/>
      <c r="AC44" s="1208"/>
      <c r="AD44" s="1208"/>
      <c r="AE44" s="1208"/>
      <c r="AF44" s="1208"/>
      <c r="AG44" s="1208"/>
      <c r="AH44" s="1209"/>
      <c r="AI44" s="1208"/>
      <c r="AJ44" s="1208"/>
      <c r="AK44" s="1208"/>
      <c r="AL44" s="1208"/>
      <c r="AM44" s="1208"/>
      <c r="AN44" s="1208"/>
      <c r="AO44" s="1208"/>
      <c r="AP44" s="1208"/>
      <c r="AQ44" s="1208"/>
      <c r="AR44" s="1208"/>
      <c r="AS44" s="1209"/>
      <c r="AT44" s="1208"/>
      <c r="AU44" s="1208"/>
      <c r="AV44" s="1208"/>
      <c r="AW44" s="1208"/>
      <c r="AX44" s="1208"/>
      <c r="AY44" s="1208"/>
      <c r="AZ44" s="1208"/>
      <c r="BA44" s="1208"/>
      <c r="BB44" s="1208"/>
      <c r="BC44" s="1208"/>
      <c r="BD44" s="1209"/>
      <c r="BE44" s="1208"/>
      <c r="BF44" s="1208"/>
      <c r="BG44" s="1208"/>
      <c r="BH44" s="1208"/>
      <c r="BI44" s="1208"/>
      <c r="BJ44" s="1208"/>
      <c r="BK44" s="1208"/>
      <c r="BL44" s="1208"/>
      <c r="BM44" s="1208"/>
      <c r="BN44" s="1208"/>
      <c r="BO44" s="1209"/>
      <c r="BP44" s="1208"/>
      <c r="BQ44" s="1208"/>
      <c r="BR44" s="1208"/>
      <c r="BS44" s="1208"/>
      <c r="BT44" s="1208"/>
      <c r="BU44" s="1208"/>
      <c r="BV44" s="1208"/>
      <c r="BW44" s="1208"/>
      <c r="BX44" s="1208"/>
      <c r="BY44" s="1208"/>
      <c r="BZ44" s="1209"/>
      <c r="CA44" s="1208"/>
      <c r="CB44" s="1208"/>
      <c r="CC44" s="1208"/>
      <c r="CD44" s="1208"/>
      <c r="CE44" s="1208"/>
      <c r="CF44" s="1208"/>
      <c r="CG44" s="1208"/>
      <c r="CH44" s="1208"/>
      <c r="CI44" s="1208"/>
      <c r="CJ44" s="1208"/>
      <c r="CK44" s="1209"/>
      <c r="CL44" s="1208"/>
      <c r="CM44" s="1208"/>
      <c r="CN44" s="1208"/>
      <c r="CO44" s="1208"/>
      <c r="CP44" s="1208"/>
      <c r="CQ44" s="1208"/>
      <c r="CR44" s="1208"/>
      <c r="CS44" s="1208"/>
      <c r="CT44" s="1208"/>
      <c r="CU44" s="1208"/>
      <c r="CV44" s="1209"/>
      <c r="CW44" s="1208"/>
      <c r="CX44" s="1208"/>
      <c r="CY44" s="1208"/>
      <c r="CZ44" s="1208"/>
      <c r="DA44" s="1208"/>
      <c r="DB44" s="1208"/>
      <c r="DC44" s="1208"/>
      <c r="DD44" s="1208"/>
      <c r="DE44" s="1208"/>
      <c r="DF44" s="1208"/>
      <c r="DG44" s="1209"/>
      <c r="DH44" s="1208"/>
      <c r="DI44" s="1208"/>
      <c r="DJ44" s="1208"/>
      <c r="DK44" s="1208"/>
      <c r="DL44" s="1208"/>
      <c r="DM44" s="1208"/>
      <c r="DN44" s="1208"/>
      <c r="DO44" s="1208"/>
      <c r="DP44" s="1208"/>
      <c r="DQ44" s="1208"/>
      <c r="DR44" s="1209"/>
      <c r="DS44" s="1208"/>
      <c r="DT44" s="1208"/>
      <c r="DU44" s="1208"/>
      <c r="DV44" s="1208"/>
      <c r="DW44" s="1208"/>
      <c r="DX44" s="1208"/>
      <c r="DY44" s="1208"/>
      <c r="DZ44" s="1208"/>
      <c r="EA44" s="1208"/>
      <c r="EB44" s="1208"/>
      <c r="EC44" s="1209"/>
      <c r="ED44" s="1208"/>
      <c r="EE44" s="1208"/>
      <c r="EF44" s="1208"/>
      <c r="EG44" s="1208"/>
      <c r="EH44" s="1208"/>
      <c r="EI44" s="1208"/>
      <c r="EJ44" s="1208"/>
      <c r="EK44" s="1208"/>
      <c r="EL44" s="1208"/>
      <c r="EM44" s="1208"/>
      <c r="EN44" s="1209"/>
      <c r="EO44" s="1208"/>
      <c r="EP44" s="1208"/>
      <c r="EQ44" s="1208"/>
      <c r="ER44" s="1208"/>
      <c r="ES44" s="1208"/>
      <c r="ET44" s="1208"/>
      <c r="EU44" s="1208"/>
      <c r="EV44" s="1208"/>
      <c r="EW44" s="1208"/>
      <c r="EX44" s="1208"/>
      <c r="EY44" s="1209"/>
      <c r="EZ44" s="1208"/>
      <c r="FA44" s="1208"/>
      <c r="FB44" s="1208"/>
      <c r="FC44" s="1208"/>
      <c r="FD44" s="1208"/>
      <c r="FE44" s="1208"/>
      <c r="FF44" s="1208"/>
      <c r="FG44" s="1208"/>
      <c r="FH44" s="1208"/>
      <c r="FI44" s="1208"/>
      <c r="FJ44" s="1209"/>
      <c r="FK44" s="1208"/>
      <c r="FL44" s="1208"/>
      <c r="FM44" s="1208"/>
      <c r="FN44" s="1208"/>
      <c r="FO44" s="1208"/>
      <c r="FP44" s="1208"/>
      <c r="FQ44" s="1208"/>
      <c r="FR44" s="1208"/>
      <c r="FS44" s="1208"/>
      <c r="FT44" s="1208"/>
      <c r="FU44" s="1209"/>
      <c r="FV44" s="1208"/>
      <c r="FW44" s="1208"/>
      <c r="FX44" s="1208"/>
      <c r="FY44" s="1208"/>
      <c r="FZ44" s="1208"/>
      <c r="GA44" s="1208"/>
      <c r="GB44" s="1208"/>
      <c r="GC44" s="1208"/>
      <c r="GD44" s="1208"/>
      <c r="GE44" s="1208"/>
      <c r="GF44" s="1209"/>
      <c r="GG44" s="1208"/>
      <c r="GH44" s="1208"/>
      <c r="GI44" s="1208"/>
      <c r="GJ44" s="1208"/>
      <c r="GK44" s="1208"/>
      <c r="GL44" s="1208"/>
      <c r="GM44" s="1208"/>
      <c r="GN44" s="1208"/>
      <c r="GO44" s="1208"/>
      <c r="GP44" s="1208"/>
      <c r="GQ44" s="1209"/>
      <c r="GR44" s="1208"/>
      <c r="GS44" s="1208"/>
      <c r="GT44" s="1208"/>
      <c r="GU44" s="1208"/>
      <c r="GV44" s="1208"/>
      <c r="GW44" s="1208"/>
      <c r="GX44" s="1208"/>
      <c r="GY44" s="1208"/>
      <c r="GZ44" s="1208"/>
      <c r="HA44" s="1208"/>
      <c r="HB44" s="1209"/>
      <c r="HC44" s="1208"/>
      <c r="HD44" s="1208"/>
      <c r="HE44" s="1208"/>
      <c r="HF44" s="1208"/>
      <c r="HG44" s="1208"/>
      <c r="HH44" s="1208"/>
      <c r="HI44" s="1208"/>
      <c r="HJ44" s="1208"/>
      <c r="HK44" s="1208"/>
      <c r="HL44" s="1208"/>
      <c r="HM44" s="1209"/>
      <c r="HN44" s="1208"/>
      <c r="HO44" s="1208"/>
      <c r="HP44" s="1208"/>
      <c r="HQ44" s="1208"/>
      <c r="HR44" s="1208"/>
      <c r="HS44" s="1208"/>
      <c r="HT44" s="1208"/>
      <c r="HU44" s="1208"/>
      <c r="HV44" s="1208"/>
      <c r="HW44" s="1208"/>
      <c r="HX44" s="1209"/>
      <c r="HY44" s="1208"/>
      <c r="HZ44" s="1208"/>
      <c r="IA44" s="1208"/>
      <c r="IB44" s="1208"/>
      <c r="IC44" s="1208"/>
      <c r="ID44" s="1208"/>
      <c r="IE44" s="1208"/>
      <c r="IF44" s="1208"/>
      <c r="IG44" s="1208"/>
      <c r="IH44" s="1208"/>
      <c r="II44" s="1209"/>
      <c r="IJ44" s="1208"/>
      <c r="IK44" s="1208"/>
      <c r="IL44" s="1208"/>
      <c r="IM44" s="1208"/>
      <c r="IN44" s="1208"/>
      <c r="IO44" s="1208"/>
      <c r="IP44" s="1208"/>
      <c r="IQ44" s="1208"/>
      <c r="IR44" s="1208"/>
      <c r="IS44" s="1208"/>
      <c r="IT44" s="1209"/>
      <c r="IU44" s="1208"/>
      <c r="IV44" s="1208"/>
      <c r="IW44" s="1208"/>
      <c r="IX44" s="1208"/>
      <c r="IY44" s="1208"/>
      <c r="IZ44" s="1208"/>
      <c r="JA44" s="1208"/>
      <c r="JB44" s="1208"/>
      <c r="JC44" s="1208"/>
      <c r="JD44" s="1208"/>
      <c r="JE44" s="1209"/>
      <c r="JF44" s="1208"/>
      <c r="JG44" s="1208"/>
      <c r="JH44" s="1208"/>
      <c r="JI44" s="1208"/>
      <c r="JJ44" s="1208"/>
      <c r="JK44" s="1208"/>
      <c r="JL44" s="1208"/>
      <c r="JM44" s="1208"/>
      <c r="JN44" s="1208"/>
      <c r="JO44" s="1208"/>
      <c r="JP44" s="1209"/>
      <c r="JQ44" s="1208"/>
      <c r="JR44" s="1208"/>
      <c r="JS44" s="1208"/>
      <c r="JT44" s="1208"/>
      <c r="JU44" s="1208"/>
      <c r="JV44" s="1208"/>
      <c r="JW44" s="1208"/>
      <c r="JX44" s="1208"/>
      <c r="JY44" s="1208"/>
      <c r="JZ44" s="1208"/>
      <c r="KA44" s="1209"/>
      <c r="KB44" s="1208"/>
      <c r="KC44" s="1208"/>
      <c r="KD44" s="1208"/>
      <c r="KE44" s="1208"/>
      <c r="KF44" s="1208"/>
      <c r="KG44" s="1208"/>
      <c r="KH44" s="1208"/>
      <c r="KI44" s="1208"/>
      <c r="KJ44" s="1208"/>
      <c r="KK44" s="1208"/>
      <c r="KL44" s="1209"/>
      <c r="KM44" s="1208"/>
      <c r="KN44" s="1208"/>
      <c r="KO44" s="1208"/>
      <c r="KP44" s="1208"/>
      <c r="KQ44" s="1208"/>
      <c r="KR44" s="1208"/>
      <c r="KS44" s="1208"/>
      <c r="KT44" s="1208"/>
      <c r="KU44" s="1208"/>
      <c r="KV44" s="1208"/>
      <c r="KW44" s="1209"/>
      <c r="KX44" s="1208"/>
      <c r="KY44" s="1208"/>
      <c r="KZ44" s="1208"/>
      <c r="LA44" s="1208"/>
      <c r="LB44" s="1208"/>
      <c r="LC44" s="1208"/>
      <c r="LD44" s="1208"/>
      <c r="LE44" s="1208"/>
      <c r="LF44" s="1208"/>
      <c r="LG44" s="1208"/>
      <c r="LH44" s="1209"/>
      <c r="LI44" s="1208"/>
      <c r="LJ44" s="1208"/>
      <c r="LK44" s="1208"/>
      <c r="LL44" s="1208"/>
      <c r="LM44" s="1208"/>
      <c r="LN44" s="1208"/>
      <c r="LO44" s="1208"/>
      <c r="LP44" s="1208"/>
      <c r="LQ44" s="1208"/>
      <c r="LR44" s="1208"/>
      <c r="LS44" s="1209"/>
      <c r="LT44" s="1208"/>
      <c r="LU44" s="1208"/>
      <c r="LV44" s="1208"/>
      <c r="LW44" s="1208"/>
      <c r="LX44" s="1208"/>
      <c r="LY44" s="1208"/>
      <c r="LZ44" s="1208"/>
      <c r="MA44" s="1208"/>
      <c r="MB44" s="1208"/>
      <c r="MC44" s="1208"/>
      <c r="MD44" s="1209"/>
      <c r="ME44" s="1208"/>
      <c r="MF44" s="1208"/>
      <c r="MG44" s="1208"/>
      <c r="MH44" s="1208"/>
      <c r="MI44" s="1208"/>
      <c r="MJ44" s="1208"/>
      <c r="MK44" s="1208"/>
      <c r="ML44" s="1208"/>
      <c r="MM44" s="1208"/>
      <c r="MN44" s="1208"/>
      <c r="MO44" s="1209"/>
      <c r="MP44" s="1208"/>
      <c r="MQ44" s="1208"/>
      <c r="MR44" s="1208"/>
      <c r="MS44" s="1208"/>
      <c r="MT44" s="1208"/>
      <c r="MU44" s="1208"/>
      <c r="MV44" s="1208"/>
      <c r="MW44" s="1208"/>
      <c r="MX44" s="1208"/>
      <c r="MY44" s="1208"/>
      <c r="MZ44" s="1209"/>
      <c r="NA44" s="1208"/>
      <c r="NB44" s="1208"/>
      <c r="NC44" s="1208"/>
      <c r="ND44" s="1208"/>
      <c r="NE44" s="1208"/>
      <c r="NF44" s="1208"/>
      <c r="NG44" s="1208"/>
      <c r="NH44" s="1208"/>
      <c r="NI44" s="1208"/>
      <c r="NJ44" s="1208"/>
      <c r="NK44" s="1209"/>
      <c r="NL44" s="1208"/>
      <c r="NM44" s="1208"/>
      <c r="NN44" s="1208"/>
      <c r="NO44" s="1208"/>
      <c r="NP44" s="1208"/>
      <c r="NQ44" s="1208"/>
      <c r="NR44" s="1208"/>
      <c r="NS44" s="1208"/>
      <c r="NT44" s="1208"/>
      <c r="NU44" s="1208"/>
      <c r="NV44" s="1209"/>
      <c r="NW44" s="1208"/>
      <c r="NX44" s="1208"/>
      <c r="NY44" s="1208"/>
      <c r="NZ44" s="1208"/>
      <c r="OA44" s="1208"/>
      <c r="OB44" s="1208"/>
      <c r="OC44" s="1208"/>
      <c r="OD44" s="1208"/>
      <c r="OE44" s="1208"/>
      <c r="OF44" s="1208"/>
      <c r="OG44" s="1209"/>
      <c r="OH44" s="1208"/>
      <c r="OI44" s="1208"/>
      <c r="OJ44" s="1208"/>
      <c r="OK44" s="1208"/>
      <c r="OL44" s="1208"/>
      <c r="OM44" s="1208"/>
      <c r="ON44" s="1208"/>
      <c r="OO44" s="1208"/>
      <c r="OP44" s="1208"/>
      <c r="OQ44" s="1208"/>
      <c r="OR44" s="1209"/>
      <c r="OS44" s="1208"/>
      <c r="OT44" s="1208"/>
      <c r="OU44" s="1208"/>
      <c r="OV44" s="1208"/>
      <c r="OW44" s="1208"/>
      <c r="OX44" s="1208"/>
      <c r="OY44" s="1208"/>
      <c r="OZ44" s="1208"/>
      <c r="PA44" s="1208"/>
      <c r="PB44" s="1208"/>
      <c r="PC44" s="1209"/>
      <c r="PD44" s="1208"/>
      <c r="PE44" s="1208"/>
      <c r="PF44" s="1208"/>
      <c r="PG44" s="1208"/>
      <c r="PH44" s="1208"/>
      <c r="PI44" s="1208"/>
      <c r="PJ44" s="1208"/>
      <c r="PK44" s="1208"/>
      <c r="PL44" s="1208"/>
      <c r="PM44" s="1208"/>
      <c r="PN44" s="1209"/>
      <c r="PO44" s="1208"/>
      <c r="PP44" s="1208"/>
      <c r="PQ44" s="1208"/>
      <c r="PR44" s="1208"/>
      <c r="PS44" s="1208"/>
      <c r="PT44" s="1208"/>
      <c r="PU44" s="1208"/>
      <c r="PV44" s="1208"/>
      <c r="PW44" s="1208"/>
      <c r="PX44" s="1208"/>
      <c r="PY44" s="1209"/>
      <c r="PZ44" s="1208"/>
      <c r="QA44" s="1208"/>
      <c r="QB44" s="1208"/>
      <c r="QC44" s="1208"/>
      <c r="QD44" s="1208"/>
      <c r="QE44" s="1208"/>
      <c r="QF44" s="1208"/>
      <c r="QG44" s="1208"/>
      <c r="QH44" s="1208"/>
      <c r="QI44" s="1208"/>
      <c r="QJ44" s="1209"/>
      <c r="QK44" s="1208"/>
      <c r="QL44" s="1208"/>
      <c r="QM44" s="1208"/>
      <c r="QN44" s="1208"/>
      <c r="QO44" s="1208"/>
      <c r="QP44" s="1208"/>
      <c r="QQ44" s="1208"/>
      <c r="QR44" s="1208"/>
      <c r="QS44" s="1208"/>
      <c r="QT44" s="1208"/>
      <c r="QU44" s="1209"/>
      <c r="QV44" s="1208"/>
      <c r="QW44" s="1208"/>
      <c r="QX44" s="1208"/>
      <c r="QY44" s="1208"/>
      <c r="QZ44" s="1208"/>
      <c r="RA44" s="1208"/>
      <c r="RB44" s="1208"/>
      <c r="RC44" s="1208"/>
      <c r="RD44" s="1208"/>
      <c r="RE44" s="1208"/>
      <c r="RF44" s="1209"/>
      <c r="RG44" s="1208"/>
      <c r="RH44" s="1208"/>
      <c r="RI44" s="1208"/>
      <c r="RJ44" s="1208"/>
      <c r="RK44" s="1208"/>
      <c r="RL44" s="1208"/>
      <c r="RM44" s="1208"/>
      <c r="RN44" s="1208"/>
      <c r="RO44" s="1208"/>
      <c r="RP44" s="1208"/>
      <c r="RQ44" s="1209"/>
      <c r="RR44" s="1208"/>
      <c r="RS44" s="1208"/>
      <c r="RT44" s="1208"/>
      <c r="RU44" s="1208"/>
      <c r="RV44" s="1208"/>
      <c r="RW44" s="1208"/>
      <c r="RX44" s="1208"/>
      <c r="RY44" s="1208"/>
      <c r="RZ44" s="1208"/>
      <c r="SA44" s="1208"/>
      <c r="SB44" s="1209"/>
      <c r="SC44" s="1208"/>
      <c r="SD44" s="1208"/>
      <c r="SE44" s="1208"/>
      <c r="SF44" s="1208"/>
      <c r="SG44" s="1208"/>
      <c r="SH44" s="1208"/>
      <c r="SI44" s="1208"/>
      <c r="SJ44" s="1208"/>
      <c r="SK44" s="1208"/>
      <c r="SL44" s="1208"/>
      <c r="SM44" s="1209"/>
      <c r="SN44" s="1208"/>
      <c r="SO44" s="1208"/>
      <c r="SP44" s="1208"/>
      <c r="SQ44" s="1208"/>
      <c r="SR44" s="1208"/>
      <c r="SS44" s="1208"/>
      <c r="ST44" s="1208"/>
      <c r="SU44" s="1208"/>
      <c r="SV44" s="1208"/>
      <c r="SW44" s="1208"/>
      <c r="SX44" s="1209"/>
      <c r="SY44" s="1208"/>
      <c r="SZ44" s="1208"/>
      <c r="TA44" s="1208"/>
      <c r="TB44" s="1208"/>
      <c r="TC44" s="1208"/>
      <c r="TD44" s="1208"/>
      <c r="TE44" s="1208"/>
      <c r="TF44" s="1208"/>
      <c r="TG44" s="1208"/>
      <c r="TH44" s="1208"/>
      <c r="TI44" s="1209"/>
      <c r="TJ44" s="1208"/>
      <c r="TK44" s="1208"/>
      <c r="TL44" s="1208"/>
      <c r="TM44" s="1208"/>
      <c r="TN44" s="1208"/>
      <c r="TO44" s="1208"/>
      <c r="TP44" s="1208"/>
      <c r="TQ44" s="1208"/>
      <c r="TR44" s="1208"/>
      <c r="TS44" s="1208"/>
      <c r="TT44" s="1209"/>
      <c r="TU44" s="1208"/>
      <c r="TV44" s="1208"/>
      <c r="TW44" s="1208"/>
      <c r="TX44" s="1208"/>
      <c r="TY44" s="1208"/>
      <c r="TZ44" s="1208"/>
      <c r="UA44" s="1208"/>
      <c r="UB44" s="1208"/>
      <c r="UC44" s="1208"/>
      <c r="UD44" s="1208"/>
      <c r="UE44" s="1209"/>
      <c r="UF44" s="1208"/>
      <c r="UG44" s="1208"/>
      <c r="UH44" s="1208"/>
      <c r="UI44" s="1208"/>
      <c r="UJ44" s="1208"/>
      <c r="UK44" s="1208"/>
      <c r="UL44" s="1208"/>
      <c r="UM44" s="1208"/>
      <c r="UN44" s="1208"/>
      <c r="UO44" s="1208"/>
      <c r="UP44" s="1209"/>
      <c r="UQ44" s="1208"/>
      <c r="UR44" s="1208"/>
      <c r="US44" s="1208"/>
      <c r="UT44" s="1208"/>
      <c r="UU44" s="1208"/>
      <c r="UV44" s="1208"/>
      <c r="UW44" s="1208"/>
      <c r="UX44" s="1208"/>
      <c r="UY44" s="1208"/>
      <c r="UZ44" s="1208"/>
      <c r="VA44" s="1209"/>
      <c r="VB44" s="1208"/>
      <c r="VC44" s="1208"/>
      <c r="VD44" s="1208"/>
      <c r="VE44" s="1208"/>
      <c r="VF44" s="1208"/>
      <c r="VG44" s="1208"/>
      <c r="VH44" s="1208"/>
      <c r="VI44" s="1208"/>
      <c r="VJ44" s="1208"/>
      <c r="VK44" s="1208"/>
      <c r="VL44" s="1209"/>
      <c r="VM44" s="1208"/>
      <c r="VN44" s="1208"/>
      <c r="VO44" s="1208"/>
      <c r="VP44" s="1208"/>
      <c r="VQ44" s="1208"/>
      <c r="VR44" s="1208"/>
      <c r="VS44" s="1208"/>
      <c r="VT44" s="1208"/>
      <c r="VU44" s="1208"/>
      <c r="VV44" s="1208"/>
      <c r="VW44" s="1209"/>
      <c r="VX44" s="1208"/>
      <c r="VY44" s="1208"/>
      <c r="VZ44" s="1208"/>
      <c r="WA44" s="1208"/>
      <c r="WB44" s="1208"/>
      <c r="WC44" s="1208"/>
      <c r="WD44" s="1208"/>
      <c r="WE44" s="1208"/>
      <c r="WF44" s="1208"/>
      <c r="WG44" s="1208"/>
      <c r="WH44" s="1209"/>
      <c r="WI44" s="1208"/>
      <c r="WJ44" s="1208"/>
      <c r="WK44" s="1208"/>
      <c r="WL44" s="1208"/>
      <c r="WM44" s="1208"/>
      <c r="WN44" s="1208"/>
      <c r="WO44" s="1208"/>
      <c r="WP44" s="1208"/>
      <c r="WQ44" s="1208"/>
      <c r="WR44" s="1208"/>
      <c r="WS44" s="1209"/>
      <c r="WT44" s="1208"/>
      <c r="WU44" s="1208"/>
      <c r="WV44" s="1208"/>
      <c r="WW44" s="1208"/>
      <c r="WX44" s="1208"/>
      <c r="WY44" s="1208"/>
      <c r="WZ44" s="1208"/>
      <c r="XA44" s="1208"/>
      <c r="XB44" s="1208"/>
      <c r="XC44" s="1208"/>
      <c r="XD44" s="1209"/>
      <c r="XE44" s="1208"/>
      <c r="XF44" s="1208"/>
      <c r="XG44" s="1208"/>
      <c r="XH44" s="1208"/>
      <c r="XI44" s="1208"/>
      <c r="XJ44" s="1208"/>
      <c r="XK44" s="1208"/>
      <c r="XL44" s="1208"/>
      <c r="XM44" s="1208"/>
      <c r="XN44" s="1208"/>
      <c r="XO44" s="1209"/>
      <c r="XP44" s="1208"/>
      <c r="XQ44" s="1208"/>
      <c r="XR44" s="1208"/>
      <c r="XS44" s="1208"/>
      <c r="XT44" s="1208"/>
      <c r="XU44" s="1208"/>
      <c r="XV44" s="1208"/>
      <c r="XW44" s="1208"/>
      <c r="XX44" s="1208"/>
      <c r="XY44" s="1208"/>
      <c r="XZ44" s="1209"/>
      <c r="YA44" s="1208"/>
      <c r="YB44" s="1208"/>
      <c r="YC44" s="1208"/>
      <c r="YD44" s="1208"/>
      <c r="YE44" s="1208"/>
      <c r="YF44" s="1208"/>
      <c r="YG44" s="1208"/>
      <c r="YH44" s="1208"/>
      <c r="YI44" s="1208"/>
      <c r="YJ44" s="1208"/>
      <c r="YK44" s="1209"/>
      <c r="YL44" s="1208"/>
      <c r="YM44" s="1208"/>
      <c r="YN44" s="1208"/>
      <c r="YO44" s="1208"/>
      <c r="YP44" s="1208"/>
      <c r="YQ44" s="1208"/>
      <c r="YR44" s="1208"/>
      <c r="YS44" s="1208"/>
      <c r="YT44" s="1208"/>
      <c r="YU44" s="1208"/>
      <c r="YV44" s="1209"/>
      <c r="YW44" s="1208"/>
      <c r="YX44" s="1208"/>
      <c r="YY44" s="1208"/>
      <c r="YZ44" s="1208"/>
      <c r="ZA44" s="1208"/>
      <c r="ZB44" s="1208"/>
      <c r="ZC44" s="1208"/>
      <c r="ZD44" s="1208"/>
      <c r="ZE44" s="1208"/>
      <c r="ZF44" s="1208"/>
      <c r="ZG44" s="1209"/>
      <c r="ZH44" s="1208"/>
      <c r="ZI44" s="1208"/>
      <c r="ZJ44" s="1208"/>
      <c r="ZK44" s="1208"/>
      <c r="ZL44" s="1208"/>
      <c r="ZM44" s="1208"/>
      <c r="ZN44" s="1208"/>
      <c r="ZO44" s="1208"/>
      <c r="ZP44" s="1208"/>
      <c r="ZQ44" s="1208"/>
      <c r="ZR44" s="1209"/>
      <c r="ZS44" s="1208"/>
      <c r="ZT44" s="1208"/>
      <c r="ZU44" s="1208"/>
      <c r="ZV44" s="1208"/>
      <c r="ZW44" s="1208"/>
      <c r="ZX44" s="1208"/>
      <c r="ZY44" s="1208"/>
      <c r="ZZ44" s="1208"/>
      <c r="AAA44" s="1208"/>
      <c r="AAB44" s="1208"/>
      <c r="AAC44" s="1209"/>
      <c r="AAD44" s="1208"/>
      <c r="AAE44" s="1208"/>
      <c r="AAF44" s="1208"/>
      <c r="AAG44" s="1208"/>
      <c r="AAH44" s="1208"/>
      <c r="AAI44" s="1208"/>
      <c r="AAJ44" s="1208"/>
      <c r="AAK44" s="1208"/>
      <c r="AAL44" s="1208"/>
      <c r="AAM44" s="1208"/>
      <c r="AAN44" s="1209"/>
      <c r="AAO44" s="1208"/>
      <c r="AAP44" s="1208"/>
      <c r="AAQ44" s="1208"/>
      <c r="AAR44" s="1208"/>
      <c r="AAS44" s="1208"/>
      <c r="AAT44" s="1208"/>
      <c r="AAU44" s="1208"/>
      <c r="AAV44" s="1208"/>
      <c r="AAW44" s="1208"/>
      <c r="AAX44" s="1208"/>
      <c r="AAY44" s="1209"/>
      <c r="AAZ44" s="1208"/>
      <c r="ABA44" s="1208"/>
      <c r="ABB44" s="1208"/>
      <c r="ABC44" s="1208"/>
      <c r="ABD44" s="1208"/>
      <c r="ABE44" s="1208"/>
      <c r="ABF44" s="1208"/>
      <c r="ABG44" s="1208"/>
      <c r="ABH44" s="1208"/>
      <c r="ABI44" s="1208"/>
      <c r="ABJ44" s="1209"/>
      <c r="ABK44" s="1208"/>
      <c r="ABL44" s="1208"/>
      <c r="ABM44" s="1208"/>
      <c r="ABN44" s="1208"/>
      <c r="ABO44" s="1208"/>
      <c r="ABP44" s="1208"/>
      <c r="ABQ44" s="1208"/>
      <c r="ABR44" s="1208"/>
      <c r="ABS44" s="1208"/>
      <c r="ABT44" s="1208"/>
      <c r="ABU44" s="1209"/>
      <c r="ABV44" s="1208"/>
      <c r="ABW44" s="1208"/>
      <c r="ABX44" s="1208"/>
      <c r="ABY44" s="1208"/>
      <c r="ABZ44" s="1208"/>
      <c r="ACA44" s="1208"/>
      <c r="ACB44" s="1208"/>
      <c r="ACC44" s="1208"/>
      <c r="ACD44" s="1208"/>
      <c r="ACE44" s="1208"/>
      <c r="ACF44" s="1209"/>
      <c r="ACG44" s="1208"/>
      <c r="ACH44" s="1208"/>
      <c r="ACI44" s="1208"/>
      <c r="ACJ44" s="1208"/>
      <c r="ACK44" s="1208"/>
      <c r="ACL44" s="1208"/>
      <c r="ACM44" s="1208"/>
      <c r="ACN44" s="1208"/>
      <c r="ACO44" s="1208"/>
      <c r="ACP44" s="1208"/>
      <c r="ACQ44" s="1209"/>
      <c r="ACR44" s="1208"/>
      <c r="ACS44" s="1208"/>
      <c r="ACT44" s="1208"/>
      <c r="ACU44" s="1208"/>
      <c r="ACV44" s="1208"/>
      <c r="ACW44" s="1208"/>
      <c r="ACX44" s="1208"/>
      <c r="ACY44" s="1208"/>
      <c r="ACZ44" s="1208"/>
      <c r="ADA44" s="1208"/>
      <c r="ADB44" s="1209"/>
      <c r="ADC44" s="1208"/>
      <c r="ADD44" s="1208"/>
      <c r="ADE44" s="1208"/>
      <c r="ADF44" s="1208"/>
      <c r="ADG44" s="1208"/>
      <c r="ADH44" s="1208"/>
      <c r="ADI44" s="1208"/>
      <c r="ADJ44" s="1208"/>
      <c r="ADK44" s="1208"/>
      <c r="ADL44" s="1208"/>
      <c r="ADM44" s="1209"/>
      <c r="ADN44" s="1208"/>
      <c r="ADO44" s="1208"/>
      <c r="ADP44" s="1208"/>
      <c r="ADQ44" s="1208"/>
      <c r="ADR44" s="1208"/>
      <c r="ADS44" s="1208"/>
      <c r="ADT44" s="1208"/>
      <c r="ADU44" s="1208"/>
      <c r="ADV44" s="1208"/>
      <c r="ADW44" s="1208"/>
      <c r="ADX44" s="1209"/>
      <c r="ADY44" s="1208"/>
      <c r="ADZ44" s="1208"/>
      <c r="AEA44" s="1208"/>
      <c r="AEB44" s="1208"/>
      <c r="AEC44" s="1208"/>
      <c r="AED44" s="1208"/>
      <c r="AEE44" s="1208"/>
      <c r="AEF44" s="1208"/>
      <c r="AEG44" s="1208"/>
      <c r="AEH44" s="1208"/>
      <c r="AEI44" s="1209"/>
      <c r="AEJ44" s="1208"/>
      <c r="AEK44" s="1208"/>
      <c r="AEL44" s="1208"/>
      <c r="AEM44" s="1208"/>
      <c r="AEN44" s="1208"/>
      <c r="AEO44" s="1208"/>
      <c r="AEP44" s="1208"/>
      <c r="AEQ44" s="1208"/>
      <c r="AER44" s="1208"/>
      <c r="AES44" s="1208"/>
      <c r="AET44" s="1209"/>
      <c r="AEU44" s="1208"/>
      <c r="AEV44" s="1208"/>
      <c r="AEW44" s="1208"/>
      <c r="AEX44" s="1208"/>
      <c r="AEY44" s="1208"/>
      <c r="AEZ44" s="1208"/>
      <c r="AFA44" s="1208"/>
      <c r="AFB44" s="1208"/>
      <c r="AFC44" s="1208"/>
      <c r="AFD44" s="1208"/>
      <c r="AFE44" s="1209"/>
      <c r="AFF44" s="1208"/>
      <c r="AFG44" s="1208"/>
      <c r="AFH44" s="1208"/>
      <c r="AFI44" s="1208"/>
      <c r="AFJ44" s="1208"/>
      <c r="AFK44" s="1208"/>
      <c r="AFL44" s="1208"/>
      <c r="AFM44" s="1208"/>
      <c r="AFN44" s="1208"/>
      <c r="AFO44" s="1208"/>
      <c r="AFP44" s="1209"/>
      <c r="AFQ44" s="1208"/>
      <c r="AFR44" s="1208"/>
      <c r="AFS44" s="1208"/>
      <c r="AFT44" s="1208"/>
      <c r="AFU44" s="1208"/>
      <c r="AFV44" s="1208"/>
      <c r="AFW44" s="1208"/>
      <c r="AFX44" s="1208"/>
      <c r="AFY44" s="1208"/>
      <c r="AFZ44" s="1208"/>
      <c r="AGA44" s="1209"/>
      <c r="AGB44" s="1208"/>
      <c r="AGC44" s="1208"/>
      <c r="AGD44" s="1208"/>
      <c r="AGE44" s="1208"/>
      <c r="AGF44" s="1208"/>
      <c r="AGG44" s="1208"/>
      <c r="AGH44" s="1208"/>
      <c r="AGI44" s="1208"/>
      <c r="AGJ44" s="1208"/>
      <c r="AGK44" s="1208"/>
      <c r="AGL44" s="1209"/>
      <c r="AGM44" s="1208"/>
      <c r="AGN44" s="1208"/>
      <c r="AGO44" s="1208"/>
      <c r="AGP44" s="1208"/>
      <c r="AGQ44" s="1208"/>
      <c r="AGR44" s="1208"/>
      <c r="AGS44" s="1208"/>
      <c r="AGT44" s="1208"/>
      <c r="AGU44" s="1208"/>
      <c r="AGV44" s="1208"/>
      <c r="AGW44" s="1209"/>
      <c r="AGX44" s="1208"/>
      <c r="AGY44" s="1208"/>
      <c r="AGZ44" s="1208"/>
      <c r="AHA44" s="1208"/>
      <c r="AHB44" s="1208"/>
      <c r="AHC44" s="1208"/>
      <c r="AHD44" s="1208"/>
      <c r="AHE44" s="1208"/>
      <c r="AHF44" s="1208"/>
      <c r="AHG44" s="1208"/>
      <c r="AHH44" s="1209"/>
      <c r="AHI44" s="1208"/>
      <c r="AHJ44" s="1208"/>
      <c r="AHK44" s="1208"/>
      <c r="AHL44" s="1208"/>
      <c r="AHM44" s="1208"/>
      <c r="AHN44" s="1208"/>
      <c r="AHO44" s="1208"/>
      <c r="AHP44" s="1208"/>
      <c r="AHQ44" s="1208"/>
      <c r="AHR44" s="1208"/>
      <c r="AHS44" s="1209"/>
      <c r="AHT44" s="1208"/>
      <c r="AHU44" s="1208"/>
      <c r="AHV44" s="1208"/>
      <c r="AHW44" s="1208"/>
      <c r="AHX44" s="1208"/>
      <c r="AHY44" s="1208"/>
      <c r="AHZ44" s="1208"/>
      <c r="AIA44" s="1208"/>
      <c r="AIB44" s="1208"/>
      <c r="AIC44" s="1208"/>
      <c r="AID44" s="1209"/>
      <c r="AIE44" s="1208"/>
      <c r="AIF44" s="1208"/>
      <c r="AIG44" s="1208"/>
      <c r="AIH44" s="1208"/>
      <c r="AII44" s="1208"/>
      <c r="AIJ44" s="1208"/>
      <c r="AIK44" s="1208"/>
      <c r="AIL44" s="1208"/>
      <c r="AIM44" s="1208"/>
      <c r="AIN44" s="1208"/>
      <c r="AIO44" s="1209"/>
      <c r="AIP44" s="1208"/>
      <c r="AIQ44" s="1208"/>
      <c r="AIR44" s="1208"/>
      <c r="AIS44" s="1208"/>
      <c r="AIT44" s="1208"/>
      <c r="AIU44" s="1208"/>
      <c r="AIV44" s="1208"/>
      <c r="AIW44" s="1208"/>
      <c r="AIX44" s="1208"/>
      <c r="AIY44" s="1208"/>
      <c r="AIZ44" s="1209"/>
      <c r="AJA44" s="1208"/>
      <c r="AJB44" s="1208"/>
      <c r="AJC44" s="1208"/>
      <c r="AJD44" s="1208"/>
      <c r="AJE44" s="1208"/>
      <c r="AJF44" s="1208"/>
      <c r="AJG44" s="1208"/>
      <c r="AJH44" s="1208"/>
      <c r="AJI44" s="1208"/>
      <c r="AJJ44" s="1208"/>
      <c r="AJK44" s="1209"/>
      <c r="AJL44" s="1208"/>
      <c r="AJM44" s="1208"/>
      <c r="AJN44" s="1208"/>
      <c r="AJO44" s="1208"/>
      <c r="AJP44" s="1208"/>
      <c r="AJQ44" s="1208"/>
      <c r="AJR44" s="1208"/>
      <c r="AJS44" s="1208"/>
      <c r="AJT44" s="1208"/>
      <c r="AJU44" s="1208"/>
      <c r="AJV44" s="1209"/>
      <c r="AJW44" s="1208"/>
      <c r="AJX44" s="1208"/>
      <c r="AJY44" s="1208"/>
      <c r="AJZ44" s="1208"/>
      <c r="AKA44" s="1208"/>
      <c r="AKB44" s="1208"/>
      <c r="AKC44" s="1208"/>
      <c r="AKD44" s="1208"/>
      <c r="AKE44" s="1208"/>
      <c r="AKF44" s="1208"/>
      <c r="AKG44" s="1209"/>
      <c r="AKH44" s="1208"/>
      <c r="AKI44" s="1208"/>
      <c r="AKJ44" s="1208"/>
      <c r="AKK44" s="1208"/>
      <c r="AKL44" s="1208"/>
      <c r="AKM44" s="1208"/>
      <c r="AKN44" s="1208"/>
      <c r="AKO44" s="1208"/>
      <c r="AKP44" s="1208"/>
      <c r="AKQ44" s="1208"/>
      <c r="AKR44" s="1209"/>
      <c r="AKS44" s="1208"/>
      <c r="AKT44" s="1208"/>
      <c r="AKU44" s="1208"/>
      <c r="AKV44" s="1208"/>
      <c r="AKW44" s="1208"/>
      <c r="AKX44" s="1208"/>
      <c r="AKY44" s="1208"/>
      <c r="AKZ44" s="1208"/>
      <c r="ALA44" s="1208"/>
      <c r="ALB44" s="1208"/>
      <c r="ALC44" s="1209"/>
      <c r="ALD44" s="1208"/>
      <c r="ALE44" s="1208"/>
      <c r="ALF44" s="1208"/>
      <c r="ALG44" s="1208"/>
      <c r="ALH44" s="1208"/>
      <c r="ALI44" s="1208"/>
      <c r="ALJ44" s="1208"/>
      <c r="ALK44" s="1208"/>
      <c r="ALL44" s="1208"/>
      <c r="ALM44" s="1208"/>
      <c r="ALN44" s="1209"/>
      <c r="ALO44" s="1208"/>
      <c r="ALP44" s="1208"/>
      <c r="ALQ44" s="1208"/>
      <c r="ALR44" s="1208"/>
      <c r="ALS44" s="1208"/>
      <c r="ALT44" s="1208"/>
      <c r="ALU44" s="1208"/>
      <c r="ALV44" s="1208"/>
      <c r="ALW44" s="1208"/>
      <c r="ALX44" s="1208"/>
      <c r="ALY44" s="1209"/>
      <c r="ALZ44" s="1208"/>
      <c r="AMA44" s="1208"/>
      <c r="AMB44" s="1208"/>
      <c r="AMC44" s="1208"/>
      <c r="AMD44" s="1208"/>
      <c r="AME44" s="1208"/>
      <c r="AMF44" s="1208"/>
      <c r="AMG44" s="1208"/>
      <c r="AMH44" s="1208"/>
      <c r="AMI44" s="1208"/>
      <c r="AMJ44" s="1209"/>
      <c r="AMK44" s="1208"/>
      <c r="AML44" s="1208"/>
      <c r="AMM44" s="1208"/>
      <c r="AMN44" s="1208"/>
      <c r="AMO44" s="1208"/>
      <c r="AMP44" s="1208"/>
      <c r="AMQ44" s="1208"/>
      <c r="AMR44" s="1208"/>
      <c r="AMS44" s="1208"/>
      <c r="AMT44" s="1208"/>
      <c r="AMU44" s="1209"/>
      <c r="AMV44" s="1208"/>
      <c r="AMW44" s="1208"/>
      <c r="AMX44" s="1208"/>
      <c r="AMY44" s="1208"/>
      <c r="AMZ44" s="1208"/>
      <c r="ANA44" s="1208"/>
      <c r="ANB44" s="1208"/>
      <c r="ANC44" s="1208"/>
      <c r="AND44" s="1208"/>
      <c r="ANE44" s="1208"/>
      <c r="ANF44" s="1209"/>
      <c r="ANG44" s="1208"/>
      <c r="ANH44" s="1208"/>
      <c r="ANI44" s="1208"/>
      <c r="ANJ44" s="1208"/>
      <c r="ANK44" s="1208"/>
      <c r="ANL44" s="1208"/>
      <c r="ANM44" s="1208"/>
      <c r="ANN44" s="1208"/>
      <c r="ANO44" s="1208"/>
      <c r="ANP44" s="1208"/>
      <c r="ANQ44" s="1209"/>
      <c r="ANR44" s="1208"/>
      <c r="ANS44" s="1208"/>
      <c r="ANT44" s="1208"/>
      <c r="ANU44" s="1208"/>
      <c r="ANV44" s="1208"/>
      <c r="ANW44" s="1208"/>
      <c r="ANX44" s="1208"/>
      <c r="ANY44" s="1208"/>
      <c r="ANZ44" s="1208"/>
      <c r="AOA44" s="1208"/>
      <c r="AOB44" s="1209"/>
      <c r="AOC44" s="1208"/>
      <c r="AOD44" s="1208"/>
      <c r="AOE44" s="1208"/>
      <c r="AOF44" s="1208"/>
      <c r="AOG44" s="1208"/>
      <c r="AOH44" s="1208"/>
      <c r="AOI44" s="1208"/>
      <c r="AOJ44" s="1208"/>
      <c r="AOK44" s="1208"/>
      <c r="AOL44" s="1208"/>
      <c r="AOM44" s="1209"/>
      <c r="AON44" s="1208"/>
      <c r="AOO44" s="1208"/>
      <c r="AOP44" s="1208"/>
      <c r="AOQ44" s="1208"/>
      <c r="AOR44" s="1208"/>
      <c r="AOS44" s="1208"/>
      <c r="AOT44" s="1208"/>
      <c r="AOU44" s="1208"/>
      <c r="AOV44" s="1208"/>
      <c r="AOW44" s="1208"/>
      <c r="AOX44" s="1209"/>
      <c r="AOY44" s="1208"/>
      <c r="AOZ44" s="1208"/>
      <c r="APA44" s="1208"/>
      <c r="APB44" s="1208"/>
      <c r="APC44" s="1208"/>
      <c r="APD44" s="1208"/>
      <c r="APE44" s="1208"/>
      <c r="APF44" s="1208"/>
      <c r="APG44" s="1208"/>
      <c r="APH44" s="1208"/>
      <c r="API44" s="1209"/>
      <c r="APJ44" s="1208"/>
      <c r="APK44" s="1208"/>
      <c r="APL44" s="1208"/>
      <c r="APM44" s="1208"/>
      <c r="APN44" s="1208"/>
      <c r="APO44" s="1208"/>
      <c r="APP44" s="1208"/>
      <c r="APQ44" s="1208"/>
      <c r="APR44" s="1208"/>
      <c r="APS44" s="1208"/>
      <c r="APT44" s="1209"/>
      <c r="APU44" s="1208"/>
      <c r="APV44" s="1208"/>
      <c r="APW44" s="1208"/>
      <c r="APX44" s="1208"/>
      <c r="APY44" s="1208"/>
      <c r="APZ44" s="1208"/>
      <c r="AQA44" s="1208"/>
      <c r="AQB44" s="1208"/>
      <c r="AQC44" s="1208"/>
      <c r="AQD44" s="1208"/>
      <c r="AQE44" s="1209"/>
      <c r="AQF44" s="1208"/>
      <c r="AQG44" s="1208"/>
      <c r="AQH44" s="1208"/>
      <c r="AQI44" s="1208"/>
      <c r="AQJ44" s="1208"/>
      <c r="AQK44" s="1208"/>
      <c r="AQL44" s="1208"/>
      <c r="AQM44" s="1208"/>
      <c r="AQN44" s="1208"/>
      <c r="AQO44" s="1208"/>
      <c r="AQP44" s="1209"/>
      <c r="AQQ44" s="1208"/>
      <c r="AQR44" s="1208"/>
      <c r="AQS44" s="1208"/>
      <c r="AQT44" s="1208"/>
      <c r="AQU44" s="1208"/>
      <c r="AQV44" s="1208"/>
      <c r="AQW44" s="1208"/>
      <c r="AQX44" s="1208"/>
      <c r="AQY44" s="1208"/>
      <c r="AQZ44" s="1208"/>
      <c r="ARA44" s="1209"/>
      <c r="ARB44" s="1208"/>
      <c r="ARC44" s="1208"/>
      <c r="ARD44" s="1208"/>
      <c r="ARE44" s="1208"/>
      <c r="ARF44" s="1208"/>
      <c r="ARG44" s="1208"/>
      <c r="ARH44" s="1208"/>
      <c r="ARI44" s="1208"/>
      <c r="ARJ44" s="1208"/>
      <c r="ARK44" s="1208"/>
      <c r="ARL44" s="1209"/>
      <c r="ARM44" s="1208"/>
      <c r="ARN44" s="1208"/>
      <c r="ARO44" s="1208"/>
      <c r="ARP44" s="1208"/>
      <c r="ARQ44" s="1208"/>
      <c r="ARR44" s="1208"/>
      <c r="ARS44" s="1208"/>
      <c r="ART44" s="1208"/>
      <c r="ARU44" s="1208"/>
      <c r="ARV44" s="1208"/>
      <c r="ARW44" s="1209"/>
      <c r="ARX44" s="1208"/>
      <c r="ARY44" s="1208"/>
      <c r="ARZ44" s="1208"/>
      <c r="ASA44" s="1208"/>
      <c r="ASB44" s="1208"/>
      <c r="ASC44" s="1208"/>
      <c r="ASD44" s="1208"/>
      <c r="ASE44" s="1208"/>
      <c r="ASF44" s="1208"/>
      <c r="ASG44" s="1208"/>
      <c r="ASH44" s="1209"/>
      <c r="ASI44" s="1208"/>
      <c r="ASJ44" s="1208"/>
      <c r="ASK44" s="1208"/>
      <c r="ASL44" s="1208"/>
      <c r="ASM44" s="1208"/>
      <c r="ASN44" s="1208"/>
      <c r="ASO44" s="1208"/>
      <c r="ASP44" s="1208"/>
      <c r="ASQ44" s="1208"/>
      <c r="ASR44" s="1208"/>
      <c r="ASS44" s="1209"/>
      <c r="AST44" s="1208"/>
      <c r="ASU44" s="1208"/>
      <c r="ASV44" s="1208"/>
      <c r="ASW44" s="1208"/>
      <c r="ASX44" s="1208"/>
      <c r="ASY44" s="1208"/>
      <c r="ASZ44" s="1208"/>
      <c r="ATA44" s="1208"/>
      <c r="ATB44" s="1208"/>
      <c r="ATC44" s="1208"/>
      <c r="ATD44" s="1209"/>
      <c r="ATE44" s="1208"/>
      <c r="ATF44" s="1208"/>
      <c r="ATG44" s="1208"/>
      <c r="ATH44" s="1208"/>
      <c r="ATI44" s="1208"/>
      <c r="ATJ44" s="1208"/>
      <c r="ATK44" s="1208"/>
      <c r="ATL44" s="1208"/>
      <c r="ATM44" s="1208"/>
      <c r="ATN44" s="1208"/>
      <c r="ATO44" s="1209"/>
      <c r="ATP44" s="1208"/>
      <c r="ATQ44" s="1208"/>
      <c r="ATR44" s="1208"/>
      <c r="ATS44" s="1208"/>
      <c r="ATT44" s="1208"/>
      <c r="ATU44" s="1208"/>
      <c r="ATV44" s="1208"/>
      <c r="ATW44" s="1208"/>
      <c r="ATX44" s="1208"/>
      <c r="ATY44" s="1208"/>
      <c r="ATZ44" s="1209"/>
      <c r="AUA44" s="1208"/>
      <c r="AUB44" s="1208"/>
      <c r="AUC44" s="1208"/>
      <c r="AUD44" s="1208"/>
      <c r="AUE44" s="1208"/>
      <c r="AUF44" s="1208"/>
      <c r="AUG44" s="1208"/>
      <c r="AUH44" s="1208"/>
      <c r="AUI44" s="1208"/>
      <c r="AUJ44" s="1208"/>
      <c r="AUK44" s="1209"/>
      <c r="AUL44" s="1208"/>
      <c r="AUM44" s="1208"/>
      <c r="AUN44" s="1208"/>
      <c r="AUO44" s="1208"/>
      <c r="AUP44" s="1208"/>
      <c r="AUQ44" s="1208"/>
      <c r="AUR44" s="1208"/>
      <c r="AUS44" s="1208"/>
      <c r="AUT44" s="1208"/>
      <c r="AUU44" s="1208"/>
      <c r="AUV44" s="1209"/>
      <c r="AUW44" s="1208"/>
      <c r="AUX44" s="1208"/>
      <c r="AUY44" s="1208"/>
      <c r="AUZ44" s="1208"/>
      <c r="AVA44" s="1208"/>
      <c r="AVB44" s="1208"/>
      <c r="AVC44" s="1208"/>
      <c r="AVD44" s="1208"/>
      <c r="AVE44" s="1208"/>
      <c r="AVF44" s="1208"/>
      <c r="AVG44" s="1209"/>
      <c r="AVH44" s="1208"/>
      <c r="AVI44" s="1208"/>
      <c r="AVJ44" s="1208"/>
      <c r="AVK44" s="1208"/>
      <c r="AVL44" s="1208"/>
      <c r="AVM44" s="1208"/>
      <c r="AVN44" s="1208"/>
      <c r="AVO44" s="1208"/>
      <c r="AVP44" s="1208"/>
      <c r="AVQ44" s="1208"/>
      <c r="AVR44" s="1209"/>
      <c r="AVS44" s="1208"/>
      <c r="AVT44" s="1208"/>
      <c r="AVU44" s="1208"/>
      <c r="AVV44" s="1208"/>
      <c r="AVW44" s="1208"/>
      <c r="AVX44" s="1208"/>
      <c r="AVY44" s="1208"/>
      <c r="AVZ44" s="1208"/>
      <c r="AWA44" s="1208"/>
      <c r="AWB44" s="1208"/>
      <c r="AWC44" s="1209"/>
      <c r="AWD44" s="1208"/>
      <c r="AWE44" s="1208"/>
      <c r="AWF44" s="1208"/>
      <c r="AWG44" s="1208"/>
      <c r="AWH44" s="1208"/>
      <c r="AWI44" s="1208"/>
      <c r="AWJ44" s="1208"/>
      <c r="AWK44" s="1208"/>
      <c r="AWL44" s="1208"/>
      <c r="AWM44" s="1208"/>
      <c r="AWN44" s="1209"/>
      <c r="AWO44" s="1208"/>
      <c r="AWP44" s="1208"/>
      <c r="AWQ44" s="1208"/>
      <c r="AWR44" s="1208"/>
      <c r="AWS44" s="1208"/>
      <c r="AWT44" s="1208"/>
      <c r="AWU44" s="1208"/>
      <c r="AWV44" s="1208"/>
      <c r="AWW44" s="1208"/>
      <c r="AWX44" s="1208"/>
      <c r="AWY44" s="1209"/>
      <c r="AWZ44" s="1208"/>
      <c r="AXA44" s="1208"/>
      <c r="AXB44" s="1208"/>
      <c r="AXC44" s="1208"/>
      <c r="AXD44" s="1208"/>
      <c r="AXE44" s="1208"/>
      <c r="AXF44" s="1208"/>
      <c r="AXG44" s="1208"/>
      <c r="AXH44" s="1208"/>
      <c r="AXI44" s="1208"/>
      <c r="AXJ44" s="1209"/>
      <c r="AXK44" s="1208"/>
      <c r="AXL44" s="1208"/>
      <c r="AXM44" s="1208"/>
      <c r="AXN44" s="1208"/>
      <c r="AXO44" s="1208"/>
      <c r="AXP44" s="1208"/>
      <c r="AXQ44" s="1208"/>
      <c r="AXR44" s="1208"/>
      <c r="AXS44" s="1208"/>
      <c r="AXT44" s="1208"/>
      <c r="AXU44" s="1209"/>
      <c r="AXV44" s="1208"/>
      <c r="AXW44" s="1208"/>
      <c r="AXX44" s="1208"/>
      <c r="AXY44" s="1208"/>
      <c r="AXZ44" s="1208"/>
      <c r="AYA44" s="1208"/>
      <c r="AYB44" s="1208"/>
      <c r="AYC44" s="1208"/>
      <c r="AYD44" s="1208"/>
      <c r="AYE44" s="1208"/>
      <c r="AYF44" s="1209"/>
      <c r="AYG44" s="1208"/>
      <c r="AYH44" s="1208"/>
      <c r="AYI44" s="1208"/>
      <c r="AYJ44" s="1208"/>
      <c r="AYK44" s="1208"/>
      <c r="AYL44" s="1208"/>
      <c r="AYM44" s="1208"/>
      <c r="AYN44" s="1208"/>
      <c r="AYO44" s="1208"/>
      <c r="AYP44" s="1208"/>
      <c r="AYQ44" s="1209"/>
      <c r="AYR44" s="1208"/>
      <c r="AYS44" s="1208"/>
      <c r="AYT44" s="1208"/>
      <c r="AYU44" s="1208"/>
      <c r="AYV44" s="1208"/>
      <c r="AYW44" s="1208"/>
      <c r="AYX44" s="1208"/>
      <c r="AYY44" s="1208"/>
      <c r="AYZ44" s="1208"/>
      <c r="AZA44" s="1208"/>
      <c r="AZB44" s="1209"/>
      <c r="AZC44" s="1208"/>
      <c r="AZD44" s="1208"/>
      <c r="AZE44" s="1208"/>
      <c r="AZF44" s="1208"/>
      <c r="AZG44" s="1208"/>
      <c r="AZH44" s="1208"/>
      <c r="AZI44" s="1208"/>
      <c r="AZJ44" s="1208"/>
      <c r="AZK44" s="1208"/>
      <c r="AZL44" s="1208"/>
      <c r="AZM44" s="1209"/>
      <c r="AZN44" s="1208"/>
      <c r="AZO44" s="1208"/>
      <c r="AZP44" s="1208"/>
      <c r="AZQ44" s="1208"/>
      <c r="AZR44" s="1208"/>
      <c r="AZS44" s="1208"/>
      <c r="AZT44" s="1208"/>
      <c r="AZU44" s="1208"/>
      <c r="AZV44" s="1208"/>
      <c r="AZW44" s="1208"/>
      <c r="AZX44" s="1209"/>
      <c r="AZY44" s="1208"/>
      <c r="AZZ44" s="1208"/>
      <c r="BAA44" s="1208"/>
      <c r="BAB44" s="1208"/>
      <c r="BAC44" s="1208"/>
      <c r="BAD44" s="1208"/>
      <c r="BAE44" s="1208"/>
      <c r="BAF44" s="1208"/>
      <c r="BAG44" s="1208"/>
      <c r="BAH44" s="1208"/>
      <c r="BAI44" s="1209"/>
      <c r="BAJ44" s="1208"/>
      <c r="BAK44" s="1208"/>
      <c r="BAL44" s="1208"/>
      <c r="BAM44" s="1208"/>
      <c r="BAN44" s="1208"/>
      <c r="BAO44" s="1208"/>
      <c r="BAP44" s="1208"/>
      <c r="BAQ44" s="1208"/>
      <c r="BAR44" s="1208"/>
      <c r="BAS44" s="1208"/>
      <c r="BAT44" s="1209"/>
      <c r="BAU44" s="1208"/>
      <c r="BAV44" s="1208"/>
      <c r="BAW44" s="1208"/>
      <c r="BAX44" s="1208"/>
      <c r="BAY44" s="1208"/>
      <c r="BAZ44" s="1208"/>
      <c r="BBA44" s="1208"/>
      <c r="BBB44" s="1208"/>
      <c r="BBC44" s="1208"/>
      <c r="BBD44" s="1208"/>
      <c r="BBE44" s="1209"/>
      <c r="BBF44" s="1208"/>
      <c r="BBG44" s="1208"/>
      <c r="BBH44" s="1208"/>
      <c r="BBI44" s="1208"/>
      <c r="BBJ44" s="1208"/>
      <c r="BBK44" s="1208"/>
      <c r="BBL44" s="1208"/>
      <c r="BBM44" s="1208"/>
      <c r="BBN44" s="1208"/>
      <c r="BBO44" s="1208"/>
      <c r="BBP44" s="1209"/>
      <c r="BBQ44" s="1208"/>
      <c r="BBR44" s="1208"/>
      <c r="BBS44" s="1208"/>
      <c r="BBT44" s="1208"/>
      <c r="BBU44" s="1208"/>
      <c r="BBV44" s="1208"/>
      <c r="BBW44" s="1208"/>
      <c r="BBX44" s="1208"/>
      <c r="BBY44" s="1208"/>
      <c r="BBZ44" s="1208"/>
      <c r="BCA44" s="1209"/>
      <c r="BCB44" s="1208"/>
      <c r="BCC44" s="1208"/>
      <c r="BCD44" s="1208"/>
      <c r="BCE44" s="1208"/>
      <c r="BCF44" s="1208"/>
      <c r="BCG44" s="1208"/>
      <c r="BCH44" s="1208"/>
      <c r="BCI44" s="1208"/>
      <c r="BCJ44" s="1208"/>
      <c r="BCK44" s="1208"/>
      <c r="BCL44" s="1209"/>
      <c r="BCM44" s="1208"/>
      <c r="BCN44" s="1208"/>
      <c r="BCO44" s="1208"/>
      <c r="BCP44" s="1208"/>
      <c r="BCQ44" s="1208"/>
      <c r="BCR44" s="1208"/>
      <c r="BCS44" s="1208"/>
      <c r="BCT44" s="1208"/>
      <c r="BCU44" s="1208"/>
      <c r="BCV44" s="1208"/>
      <c r="BCW44" s="1209"/>
      <c r="BCX44" s="1208"/>
      <c r="BCY44" s="1208"/>
      <c r="BCZ44" s="1208"/>
      <c r="BDA44" s="1208"/>
      <c r="BDB44" s="1208"/>
      <c r="BDC44" s="1208"/>
      <c r="BDD44" s="1208"/>
      <c r="BDE44" s="1208"/>
      <c r="BDF44" s="1208"/>
      <c r="BDG44" s="1208"/>
      <c r="BDH44" s="1209"/>
      <c r="BDI44" s="1208"/>
      <c r="BDJ44" s="1208"/>
      <c r="BDK44" s="1208"/>
      <c r="BDL44" s="1208"/>
      <c r="BDM44" s="1208"/>
      <c r="BDN44" s="1208"/>
      <c r="BDO44" s="1208"/>
      <c r="BDP44" s="1208"/>
      <c r="BDQ44" s="1208"/>
      <c r="BDR44" s="1208"/>
      <c r="BDS44" s="1209"/>
      <c r="BDT44" s="1208"/>
      <c r="BDU44" s="1208"/>
      <c r="BDV44" s="1208"/>
      <c r="BDW44" s="1208"/>
      <c r="BDX44" s="1208"/>
      <c r="BDY44" s="1208"/>
      <c r="BDZ44" s="1208"/>
      <c r="BEA44" s="1208"/>
      <c r="BEB44" s="1208"/>
      <c r="BEC44" s="1208"/>
      <c r="BED44" s="1209"/>
      <c r="BEE44" s="1208"/>
      <c r="BEF44" s="1208"/>
      <c r="BEG44" s="1208"/>
      <c r="BEH44" s="1208"/>
      <c r="BEI44" s="1208"/>
      <c r="BEJ44" s="1208"/>
      <c r="BEK44" s="1208"/>
      <c r="BEL44" s="1208"/>
      <c r="BEM44" s="1208"/>
      <c r="BEN44" s="1208"/>
      <c r="BEO44" s="1209"/>
      <c r="BEP44" s="1208"/>
      <c r="BEQ44" s="1208"/>
      <c r="BER44" s="1208"/>
      <c r="BES44" s="1208"/>
      <c r="BET44" s="1208"/>
      <c r="BEU44" s="1208"/>
      <c r="BEV44" s="1208"/>
      <c r="BEW44" s="1208"/>
      <c r="BEX44" s="1208"/>
      <c r="BEY44" s="1208"/>
      <c r="BEZ44" s="1209"/>
      <c r="BFA44" s="1208"/>
      <c r="BFB44" s="1208"/>
      <c r="BFC44" s="1208"/>
      <c r="BFD44" s="1208"/>
      <c r="BFE44" s="1208"/>
      <c r="BFF44" s="1208"/>
      <c r="BFG44" s="1208"/>
      <c r="BFH44" s="1208"/>
      <c r="BFI44" s="1208"/>
      <c r="BFJ44" s="1208"/>
      <c r="BFK44" s="1209"/>
      <c r="BFL44" s="1208"/>
      <c r="BFM44" s="1208"/>
      <c r="BFN44" s="1208"/>
      <c r="BFO44" s="1208"/>
      <c r="BFP44" s="1208"/>
      <c r="BFQ44" s="1208"/>
      <c r="BFR44" s="1208"/>
      <c r="BFS44" s="1208"/>
      <c r="BFT44" s="1208"/>
      <c r="BFU44" s="1208"/>
      <c r="BFV44" s="1209"/>
      <c r="BFW44" s="1208"/>
      <c r="BFX44" s="1208"/>
      <c r="BFY44" s="1208"/>
      <c r="BFZ44" s="1208"/>
      <c r="BGA44" s="1208"/>
      <c r="BGB44" s="1208"/>
      <c r="BGC44" s="1208"/>
      <c r="BGD44" s="1208"/>
      <c r="BGE44" s="1208"/>
      <c r="BGF44" s="1208"/>
      <c r="BGG44" s="1209"/>
      <c r="BGH44" s="1208"/>
      <c r="BGI44" s="1208"/>
      <c r="BGJ44" s="1208"/>
      <c r="BGK44" s="1208"/>
      <c r="BGL44" s="1208"/>
      <c r="BGM44" s="1208"/>
      <c r="BGN44" s="1208"/>
      <c r="BGO44" s="1208"/>
      <c r="BGP44" s="1208"/>
      <c r="BGQ44" s="1208"/>
      <c r="BGR44" s="1209"/>
      <c r="BGS44" s="1208"/>
      <c r="BGT44" s="1208"/>
      <c r="BGU44" s="1208"/>
      <c r="BGV44" s="1208"/>
      <c r="BGW44" s="1208"/>
      <c r="BGX44" s="1208"/>
      <c r="BGY44" s="1208"/>
      <c r="BGZ44" s="1208"/>
      <c r="BHA44" s="1208"/>
      <c r="BHB44" s="1208"/>
      <c r="BHC44" s="1209"/>
      <c r="BHD44" s="1208"/>
      <c r="BHE44" s="1208"/>
      <c r="BHF44" s="1208"/>
      <c r="BHG44" s="1208"/>
      <c r="BHH44" s="1208"/>
      <c r="BHI44" s="1208"/>
      <c r="BHJ44" s="1208"/>
      <c r="BHK44" s="1208"/>
      <c r="BHL44" s="1208"/>
      <c r="BHM44" s="1208"/>
      <c r="BHN44" s="1209"/>
      <c r="BHO44" s="1208"/>
      <c r="BHP44" s="1208"/>
      <c r="BHQ44" s="1208"/>
      <c r="BHR44" s="1208"/>
      <c r="BHS44" s="1208"/>
      <c r="BHT44" s="1208"/>
      <c r="BHU44" s="1208"/>
      <c r="BHV44" s="1208"/>
      <c r="BHW44" s="1208"/>
      <c r="BHX44" s="1208"/>
      <c r="BHY44" s="1209"/>
      <c r="BHZ44" s="1208"/>
      <c r="BIA44" s="1208"/>
      <c r="BIB44" s="1208"/>
      <c r="BIC44" s="1208"/>
      <c r="BID44" s="1208"/>
      <c r="BIE44" s="1208"/>
      <c r="BIF44" s="1208"/>
      <c r="BIG44" s="1208"/>
      <c r="BIH44" s="1208"/>
      <c r="BII44" s="1208"/>
      <c r="BIJ44" s="1209"/>
      <c r="BIK44" s="1208"/>
      <c r="BIL44" s="1208"/>
      <c r="BIM44" s="1208"/>
      <c r="BIN44" s="1208"/>
      <c r="BIO44" s="1208"/>
      <c r="BIP44" s="1208"/>
      <c r="BIQ44" s="1208"/>
      <c r="BIR44" s="1208"/>
      <c r="BIS44" s="1208"/>
      <c r="BIT44" s="1208"/>
      <c r="BIU44" s="1209"/>
      <c r="BIV44" s="1208"/>
      <c r="BIW44" s="1208"/>
      <c r="BIX44" s="1208"/>
      <c r="BIY44" s="1208"/>
      <c r="BIZ44" s="1208"/>
      <c r="BJA44" s="1208"/>
      <c r="BJB44" s="1208"/>
      <c r="BJC44" s="1208"/>
      <c r="BJD44" s="1208"/>
      <c r="BJE44" s="1208"/>
      <c r="BJF44" s="1209"/>
      <c r="BJG44" s="1208"/>
      <c r="BJH44" s="1208"/>
      <c r="BJI44" s="1208"/>
      <c r="BJJ44" s="1208"/>
      <c r="BJK44" s="1208"/>
      <c r="BJL44" s="1208"/>
      <c r="BJM44" s="1208"/>
      <c r="BJN44" s="1208"/>
      <c r="BJO44" s="1208"/>
      <c r="BJP44" s="1208"/>
      <c r="BJQ44" s="1209"/>
      <c r="BJR44" s="1208"/>
      <c r="BJS44" s="1208"/>
      <c r="BJT44" s="1208"/>
      <c r="BJU44" s="1208"/>
      <c r="BJV44" s="1208"/>
      <c r="BJW44" s="1208"/>
      <c r="BJX44" s="1208"/>
      <c r="BJY44" s="1208"/>
      <c r="BJZ44" s="1208"/>
      <c r="BKA44" s="1208"/>
      <c r="BKB44" s="1209"/>
      <c r="BKC44" s="1208"/>
      <c r="BKD44" s="1208"/>
      <c r="BKE44" s="1208"/>
      <c r="BKF44" s="1208"/>
      <c r="BKG44" s="1208"/>
      <c r="BKH44" s="1208"/>
      <c r="BKI44" s="1208"/>
      <c r="BKJ44" s="1208"/>
      <c r="BKK44" s="1208"/>
      <c r="BKL44" s="1208"/>
      <c r="BKM44" s="1209"/>
      <c r="BKN44" s="1208"/>
      <c r="BKO44" s="1208"/>
      <c r="BKP44" s="1208"/>
      <c r="BKQ44" s="1208"/>
      <c r="BKR44" s="1208"/>
      <c r="BKS44" s="1208"/>
      <c r="BKT44" s="1208"/>
      <c r="BKU44" s="1208"/>
      <c r="BKV44" s="1208"/>
      <c r="BKW44" s="1208"/>
      <c r="BKX44" s="1209"/>
      <c r="BKY44" s="1208"/>
      <c r="BKZ44" s="1208"/>
      <c r="BLA44" s="1208"/>
      <c r="BLB44" s="1208"/>
      <c r="BLC44" s="1208"/>
      <c r="BLD44" s="1208"/>
      <c r="BLE44" s="1208"/>
      <c r="BLF44" s="1208"/>
      <c r="BLG44" s="1208"/>
      <c r="BLH44" s="1208"/>
      <c r="BLI44" s="1209"/>
      <c r="BLJ44" s="1208"/>
      <c r="BLK44" s="1208"/>
      <c r="BLL44" s="1208"/>
      <c r="BLM44" s="1208"/>
      <c r="BLN44" s="1208"/>
      <c r="BLO44" s="1208"/>
      <c r="BLP44" s="1208"/>
      <c r="BLQ44" s="1208"/>
      <c r="BLR44" s="1208"/>
      <c r="BLS44" s="1208"/>
      <c r="BLT44" s="1209"/>
      <c r="BLU44" s="1208"/>
      <c r="BLV44" s="1208"/>
      <c r="BLW44" s="1208"/>
      <c r="BLX44" s="1208"/>
      <c r="BLY44" s="1208"/>
      <c r="BLZ44" s="1208"/>
      <c r="BMA44" s="1208"/>
      <c r="BMB44" s="1208"/>
      <c r="BMC44" s="1208"/>
      <c r="BMD44" s="1208"/>
      <c r="BME44" s="1209"/>
      <c r="BMF44" s="1208"/>
      <c r="BMG44" s="1208"/>
      <c r="BMH44" s="1208"/>
      <c r="BMI44" s="1208"/>
      <c r="BMJ44" s="1208"/>
      <c r="BMK44" s="1208"/>
      <c r="BML44" s="1208"/>
      <c r="BMM44" s="1208"/>
      <c r="BMN44" s="1208"/>
      <c r="BMO44" s="1208"/>
      <c r="BMP44" s="1209"/>
      <c r="BMQ44" s="1208"/>
      <c r="BMR44" s="1208"/>
      <c r="BMS44" s="1208"/>
      <c r="BMT44" s="1208"/>
      <c r="BMU44" s="1208"/>
      <c r="BMV44" s="1208"/>
      <c r="BMW44" s="1208"/>
      <c r="BMX44" s="1208"/>
      <c r="BMY44" s="1208"/>
      <c r="BMZ44" s="1208"/>
      <c r="BNA44" s="1209"/>
      <c r="BNB44" s="1208"/>
      <c r="BNC44" s="1208"/>
      <c r="BND44" s="1208"/>
      <c r="BNE44" s="1208"/>
      <c r="BNF44" s="1208"/>
      <c r="BNG44" s="1208"/>
      <c r="BNH44" s="1208"/>
      <c r="BNI44" s="1208"/>
      <c r="BNJ44" s="1208"/>
      <c r="BNK44" s="1208"/>
      <c r="BNL44" s="1209"/>
      <c r="BNM44" s="1208"/>
      <c r="BNN44" s="1208"/>
      <c r="BNO44" s="1208"/>
      <c r="BNP44" s="1208"/>
      <c r="BNQ44" s="1208"/>
      <c r="BNR44" s="1208"/>
      <c r="BNS44" s="1208"/>
      <c r="BNT44" s="1208"/>
      <c r="BNU44" s="1208"/>
      <c r="BNV44" s="1208"/>
      <c r="BNW44" s="1209"/>
      <c r="BNX44" s="1208"/>
      <c r="BNY44" s="1208"/>
      <c r="BNZ44" s="1208"/>
      <c r="BOA44" s="1208"/>
      <c r="BOB44" s="1208"/>
      <c r="BOC44" s="1208"/>
      <c r="BOD44" s="1208"/>
      <c r="BOE44" s="1208"/>
      <c r="BOF44" s="1208"/>
      <c r="BOG44" s="1208"/>
      <c r="BOH44" s="1209"/>
      <c r="BOI44" s="1208"/>
      <c r="BOJ44" s="1208"/>
      <c r="BOK44" s="1208"/>
      <c r="BOL44" s="1208"/>
      <c r="BOM44" s="1208"/>
      <c r="BON44" s="1208"/>
      <c r="BOO44" s="1208"/>
      <c r="BOP44" s="1208"/>
      <c r="BOQ44" s="1208"/>
      <c r="BOR44" s="1208"/>
      <c r="BOS44" s="1209"/>
      <c r="BOT44" s="1208"/>
      <c r="BOU44" s="1208"/>
      <c r="BOV44" s="1208"/>
      <c r="BOW44" s="1208"/>
      <c r="BOX44" s="1208"/>
      <c r="BOY44" s="1208"/>
      <c r="BOZ44" s="1208"/>
      <c r="BPA44" s="1208"/>
      <c r="BPB44" s="1208"/>
      <c r="BPC44" s="1208"/>
      <c r="BPD44" s="1209"/>
      <c r="BPE44" s="1208"/>
      <c r="BPF44" s="1208"/>
      <c r="BPG44" s="1208"/>
      <c r="BPH44" s="1208"/>
      <c r="BPI44" s="1208"/>
      <c r="BPJ44" s="1208"/>
      <c r="BPK44" s="1208"/>
      <c r="BPL44" s="1208"/>
      <c r="BPM44" s="1208"/>
      <c r="BPN44" s="1208"/>
      <c r="BPO44" s="1209"/>
      <c r="BPP44" s="1208"/>
      <c r="BPQ44" s="1208"/>
      <c r="BPR44" s="1208"/>
      <c r="BPS44" s="1208"/>
      <c r="BPT44" s="1208"/>
      <c r="BPU44" s="1208"/>
      <c r="BPV44" s="1208"/>
      <c r="BPW44" s="1208"/>
      <c r="BPX44" s="1208"/>
      <c r="BPY44" s="1208"/>
      <c r="BPZ44" s="1209"/>
      <c r="BQA44" s="1208"/>
      <c r="BQB44" s="1208"/>
      <c r="BQC44" s="1208"/>
      <c r="BQD44" s="1208"/>
      <c r="BQE44" s="1208"/>
      <c r="BQF44" s="1208"/>
      <c r="BQG44" s="1208"/>
      <c r="BQH44" s="1208"/>
      <c r="BQI44" s="1208"/>
      <c r="BQJ44" s="1208"/>
      <c r="BQK44" s="1209"/>
      <c r="BQL44" s="1208"/>
      <c r="BQM44" s="1208"/>
      <c r="BQN44" s="1208"/>
      <c r="BQO44" s="1208"/>
      <c r="BQP44" s="1208"/>
      <c r="BQQ44" s="1208"/>
      <c r="BQR44" s="1208"/>
      <c r="BQS44" s="1208"/>
      <c r="BQT44" s="1208"/>
      <c r="BQU44" s="1208"/>
      <c r="BQV44" s="1209"/>
      <c r="BQW44" s="1208"/>
      <c r="BQX44" s="1208"/>
      <c r="BQY44" s="1208"/>
      <c r="BQZ44" s="1208"/>
      <c r="BRA44" s="1208"/>
      <c r="BRB44" s="1208"/>
      <c r="BRC44" s="1208"/>
      <c r="BRD44" s="1208"/>
      <c r="BRE44" s="1208"/>
      <c r="BRF44" s="1208"/>
      <c r="BRG44" s="1209"/>
      <c r="BRH44" s="1208"/>
      <c r="BRI44" s="1208"/>
      <c r="BRJ44" s="1208"/>
      <c r="BRK44" s="1208"/>
      <c r="BRL44" s="1208"/>
      <c r="BRM44" s="1208"/>
      <c r="BRN44" s="1208"/>
      <c r="BRO44" s="1208"/>
      <c r="BRP44" s="1208"/>
      <c r="BRQ44" s="1208"/>
      <c r="BRR44" s="1209"/>
      <c r="BRS44" s="1208"/>
      <c r="BRT44" s="1208"/>
      <c r="BRU44" s="1208"/>
      <c r="BRV44" s="1208"/>
      <c r="BRW44" s="1208"/>
      <c r="BRX44" s="1208"/>
      <c r="BRY44" s="1208"/>
      <c r="BRZ44" s="1208"/>
      <c r="BSA44" s="1208"/>
      <c r="BSB44" s="1208"/>
      <c r="BSC44" s="1209"/>
      <c r="BSD44" s="1208"/>
      <c r="BSE44" s="1208"/>
      <c r="BSF44" s="1208"/>
      <c r="BSG44" s="1208"/>
      <c r="BSH44" s="1208"/>
      <c r="BSI44" s="1208"/>
      <c r="BSJ44" s="1208"/>
      <c r="BSK44" s="1208"/>
      <c r="BSL44" s="1208"/>
      <c r="BSM44" s="1208"/>
      <c r="BSN44" s="1209"/>
      <c r="BSO44" s="1208"/>
      <c r="BSP44" s="1208"/>
      <c r="BSQ44" s="1208"/>
      <c r="BSR44" s="1208"/>
      <c r="BSS44" s="1208"/>
      <c r="BST44" s="1208"/>
      <c r="BSU44" s="1208"/>
      <c r="BSV44" s="1208"/>
      <c r="BSW44" s="1208"/>
      <c r="BSX44" s="1208"/>
      <c r="BSY44" s="1209"/>
      <c r="BSZ44" s="1208"/>
      <c r="BTA44" s="1208"/>
      <c r="BTB44" s="1208"/>
      <c r="BTC44" s="1208"/>
      <c r="BTD44" s="1208"/>
      <c r="BTE44" s="1208"/>
      <c r="BTF44" s="1208"/>
      <c r="BTG44" s="1208"/>
      <c r="BTH44" s="1208"/>
      <c r="BTI44" s="1208"/>
      <c r="BTJ44" s="1209"/>
      <c r="BTK44" s="1208"/>
      <c r="BTL44" s="1208"/>
      <c r="BTM44" s="1208"/>
      <c r="BTN44" s="1208"/>
      <c r="BTO44" s="1208"/>
      <c r="BTP44" s="1208"/>
      <c r="BTQ44" s="1208"/>
      <c r="BTR44" s="1208"/>
      <c r="BTS44" s="1208"/>
      <c r="BTT44" s="1208"/>
      <c r="BTU44" s="1209"/>
      <c r="BTV44" s="1208"/>
      <c r="BTW44" s="1208"/>
      <c r="BTX44" s="1208"/>
      <c r="BTY44" s="1208"/>
      <c r="BTZ44" s="1208"/>
      <c r="BUA44" s="1208"/>
      <c r="BUB44" s="1208"/>
      <c r="BUC44" s="1208"/>
      <c r="BUD44" s="1208"/>
      <c r="BUE44" s="1208"/>
      <c r="BUF44" s="1209"/>
      <c r="BUG44" s="1208"/>
      <c r="BUH44" s="1208"/>
      <c r="BUI44" s="1208"/>
      <c r="BUJ44" s="1208"/>
      <c r="BUK44" s="1208"/>
      <c r="BUL44" s="1208"/>
      <c r="BUM44" s="1208"/>
      <c r="BUN44" s="1208"/>
      <c r="BUO44" s="1208"/>
      <c r="BUP44" s="1208"/>
      <c r="BUQ44" s="1209"/>
      <c r="BUR44" s="1208"/>
      <c r="BUS44" s="1208"/>
      <c r="BUT44" s="1208"/>
      <c r="BUU44" s="1208"/>
      <c r="BUV44" s="1208"/>
      <c r="BUW44" s="1208"/>
      <c r="BUX44" s="1208"/>
      <c r="BUY44" s="1208"/>
      <c r="BUZ44" s="1208"/>
      <c r="BVA44" s="1208"/>
      <c r="BVB44" s="1209"/>
      <c r="BVC44" s="1208"/>
      <c r="BVD44" s="1208"/>
      <c r="BVE44" s="1208"/>
      <c r="BVF44" s="1208"/>
      <c r="BVG44" s="1208"/>
      <c r="BVH44" s="1208"/>
      <c r="BVI44" s="1208"/>
      <c r="BVJ44" s="1208"/>
      <c r="BVK44" s="1208"/>
      <c r="BVL44" s="1208"/>
      <c r="BVM44" s="1209"/>
      <c r="BVN44" s="1208"/>
      <c r="BVO44" s="1208"/>
      <c r="BVP44" s="1208"/>
      <c r="BVQ44" s="1208"/>
      <c r="BVR44" s="1208"/>
      <c r="BVS44" s="1208"/>
      <c r="BVT44" s="1208"/>
      <c r="BVU44" s="1208"/>
      <c r="BVV44" s="1208"/>
      <c r="BVW44" s="1208"/>
      <c r="BVX44" s="1209"/>
      <c r="BVY44" s="1208"/>
      <c r="BVZ44" s="1208"/>
      <c r="BWA44" s="1208"/>
      <c r="BWB44" s="1208"/>
      <c r="BWC44" s="1208"/>
      <c r="BWD44" s="1208"/>
      <c r="BWE44" s="1208"/>
      <c r="BWF44" s="1208"/>
      <c r="BWG44" s="1208"/>
      <c r="BWH44" s="1208"/>
      <c r="BWI44" s="1209"/>
      <c r="BWJ44" s="1208"/>
      <c r="BWK44" s="1208"/>
      <c r="BWL44" s="1208"/>
      <c r="BWM44" s="1208"/>
      <c r="BWN44" s="1208"/>
      <c r="BWO44" s="1208"/>
      <c r="BWP44" s="1208"/>
      <c r="BWQ44" s="1208"/>
      <c r="BWR44" s="1208"/>
      <c r="BWS44" s="1208"/>
      <c r="BWT44" s="1209"/>
      <c r="BWU44" s="1208"/>
      <c r="BWV44" s="1208"/>
      <c r="BWW44" s="1208"/>
      <c r="BWX44" s="1208"/>
      <c r="BWY44" s="1208"/>
      <c r="BWZ44" s="1208"/>
      <c r="BXA44" s="1208"/>
      <c r="BXB44" s="1208"/>
      <c r="BXC44" s="1208"/>
      <c r="BXD44" s="1208"/>
      <c r="BXE44" s="1209"/>
      <c r="BXF44" s="1208"/>
      <c r="BXG44" s="1208"/>
      <c r="BXH44" s="1208"/>
      <c r="BXI44" s="1208"/>
      <c r="BXJ44" s="1208"/>
      <c r="BXK44" s="1208"/>
      <c r="BXL44" s="1208"/>
      <c r="BXM44" s="1208"/>
      <c r="BXN44" s="1208"/>
      <c r="BXO44" s="1208"/>
      <c r="BXP44" s="1209"/>
      <c r="BXQ44" s="1208"/>
      <c r="BXR44" s="1208"/>
      <c r="BXS44" s="1208"/>
      <c r="BXT44" s="1208"/>
      <c r="BXU44" s="1208"/>
      <c r="BXV44" s="1208"/>
      <c r="BXW44" s="1208"/>
      <c r="BXX44" s="1208"/>
      <c r="BXY44" s="1208"/>
      <c r="BXZ44" s="1208"/>
      <c r="BYA44" s="1209"/>
      <c r="BYB44" s="1208"/>
      <c r="BYC44" s="1208"/>
      <c r="BYD44" s="1208"/>
      <c r="BYE44" s="1208"/>
      <c r="BYF44" s="1208"/>
      <c r="BYG44" s="1208"/>
      <c r="BYH44" s="1208"/>
      <c r="BYI44" s="1208"/>
      <c r="BYJ44" s="1208"/>
      <c r="BYK44" s="1208"/>
      <c r="BYL44" s="1209"/>
      <c r="BYM44" s="1208"/>
      <c r="BYN44" s="1208"/>
      <c r="BYO44" s="1208"/>
      <c r="BYP44" s="1208"/>
      <c r="BYQ44" s="1208"/>
      <c r="BYR44" s="1208"/>
      <c r="BYS44" s="1208"/>
      <c r="BYT44" s="1208"/>
      <c r="BYU44" s="1208"/>
      <c r="BYV44" s="1208"/>
      <c r="BYW44" s="1209"/>
      <c r="BYX44" s="1208"/>
      <c r="BYY44" s="1208"/>
      <c r="BYZ44" s="1208"/>
      <c r="BZA44" s="1208"/>
      <c r="BZB44" s="1208"/>
      <c r="BZC44" s="1208"/>
      <c r="BZD44" s="1208"/>
      <c r="BZE44" s="1208"/>
      <c r="BZF44" s="1208"/>
      <c r="BZG44" s="1208"/>
      <c r="BZH44" s="1209"/>
      <c r="BZI44" s="1208"/>
      <c r="BZJ44" s="1208"/>
      <c r="BZK44" s="1208"/>
      <c r="BZL44" s="1208"/>
      <c r="BZM44" s="1208"/>
      <c r="BZN44" s="1208"/>
      <c r="BZO44" s="1208"/>
      <c r="BZP44" s="1208"/>
      <c r="BZQ44" s="1208"/>
      <c r="BZR44" s="1208"/>
      <c r="BZS44" s="1209"/>
      <c r="BZT44" s="1208"/>
      <c r="BZU44" s="1208"/>
      <c r="BZV44" s="1208"/>
      <c r="BZW44" s="1208"/>
      <c r="BZX44" s="1208"/>
      <c r="BZY44" s="1208"/>
      <c r="BZZ44" s="1208"/>
      <c r="CAA44" s="1208"/>
      <c r="CAB44" s="1208"/>
      <c r="CAC44" s="1208"/>
      <c r="CAD44" s="1209"/>
      <c r="CAE44" s="1208"/>
      <c r="CAF44" s="1208"/>
      <c r="CAG44" s="1208"/>
      <c r="CAH44" s="1208"/>
      <c r="CAI44" s="1208"/>
      <c r="CAJ44" s="1208"/>
      <c r="CAK44" s="1208"/>
      <c r="CAL44" s="1208"/>
      <c r="CAM44" s="1208"/>
      <c r="CAN44" s="1208"/>
      <c r="CAO44" s="1209"/>
      <c r="CAP44" s="1208"/>
      <c r="CAQ44" s="1208"/>
      <c r="CAR44" s="1208"/>
      <c r="CAS44" s="1208"/>
      <c r="CAT44" s="1208"/>
      <c r="CAU44" s="1208"/>
      <c r="CAV44" s="1208"/>
      <c r="CAW44" s="1208"/>
      <c r="CAX44" s="1208"/>
      <c r="CAY44" s="1208"/>
      <c r="CAZ44" s="1209"/>
      <c r="CBA44" s="1208"/>
      <c r="CBB44" s="1208"/>
      <c r="CBC44" s="1208"/>
      <c r="CBD44" s="1208"/>
      <c r="CBE44" s="1208"/>
      <c r="CBF44" s="1208"/>
      <c r="CBG44" s="1208"/>
      <c r="CBH44" s="1208"/>
      <c r="CBI44" s="1208"/>
      <c r="CBJ44" s="1208"/>
      <c r="CBK44" s="1209"/>
      <c r="CBL44" s="1208"/>
      <c r="CBM44" s="1208"/>
      <c r="CBN44" s="1208"/>
      <c r="CBO44" s="1208"/>
      <c r="CBP44" s="1208"/>
      <c r="CBQ44" s="1208"/>
      <c r="CBR44" s="1208"/>
      <c r="CBS44" s="1208"/>
      <c r="CBT44" s="1208"/>
      <c r="CBU44" s="1208"/>
      <c r="CBV44" s="1209"/>
      <c r="CBW44" s="1208"/>
      <c r="CBX44" s="1208"/>
      <c r="CBY44" s="1208"/>
      <c r="CBZ44" s="1208"/>
      <c r="CCA44" s="1208"/>
      <c r="CCB44" s="1208"/>
      <c r="CCC44" s="1208"/>
      <c r="CCD44" s="1208"/>
      <c r="CCE44" s="1208"/>
      <c r="CCF44" s="1208"/>
      <c r="CCG44" s="1209"/>
      <c r="CCH44" s="1208"/>
      <c r="CCI44" s="1208"/>
      <c r="CCJ44" s="1208"/>
      <c r="CCK44" s="1208"/>
      <c r="CCL44" s="1208"/>
      <c r="CCM44" s="1208"/>
      <c r="CCN44" s="1208"/>
      <c r="CCO44" s="1208"/>
      <c r="CCP44" s="1208"/>
      <c r="CCQ44" s="1208"/>
      <c r="CCR44" s="1209"/>
      <c r="CCS44" s="1208"/>
      <c r="CCT44" s="1208"/>
      <c r="CCU44" s="1208"/>
      <c r="CCV44" s="1208"/>
      <c r="CCW44" s="1208"/>
      <c r="CCX44" s="1208"/>
      <c r="CCY44" s="1208"/>
      <c r="CCZ44" s="1208"/>
      <c r="CDA44" s="1208"/>
      <c r="CDB44" s="1208"/>
      <c r="CDC44" s="1209"/>
      <c r="CDD44" s="1208"/>
      <c r="CDE44" s="1208"/>
      <c r="CDF44" s="1208"/>
      <c r="CDG44" s="1208"/>
      <c r="CDH44" s="1208"/>
      <c r="CDI44" s="1208"/>
      <c r="CDJ44" s="1208"/>
      <c r="CDK44" s="1208"/>
      <c r="CDL44" s="1208"/>
      <c r="CDM44" s="1208"/>
      <c r="CDN44" s="1209"/>
      <c r="CDO44" s="1208"/>
      <c r="CDP44" s="1208"/>
      <c r="CDQ44" s="1208"/>
      <c r="CDR44" s="1208"/>
      <c r="CDS44" s="1208"/>
      <c r="CDT44" s="1208"/>
      <c r="CDU44" s="1208"/>
      <c r="CDV44" s="1208"/>
      <c r="CDW44" s="1208"/>
      <c r="CDX44" s="1208"/>
      <c r="CDY44" s="1209"/>
      <c r="CDZ44" s="1208"/>
      <c r="CEA44" s="1208"/>
      <c r="CEB44" s="1208"/>
      <c r="CEC44" s="1208"/>
      <c r="CED44" s="1208"/>
      <c r="CEE44" s="1208"/>
      <c r="CEF44" s="1208"/>
      <c r="CEG44" s="1208"/>
      <c r="CEH44" s="1208"/>
      <c r="CEI44" s="1208"/>
      <c r="CEJ44" s="1209"/>
      <c r="CEK44" s="1208"/>
      <c r="CEL44" s="1208"/>
      <c r="CEM44" s="1208"/>
      <c r="CEN44" s="1208"/>
      <c r="CEO44" s="1208"/>
      <c r="CEP44" s="1208"/>
      <c r="CEQ44" s="1208"/>
      <c r="CER44" s="1208"/>
      <c r="CES44" s="1208"/>
      <c r="CET44" s="1208"/>
      <c r="CEU44" s="1209"/>
      <c r="CEV44" s="1208"/>
      <c r="CEW44" s="1208"/>
      <c r="CEX44" s="1208"/>
      <c r="CEY44" s="1208"/>
      <c r="CEZ44" s="1208"/>
      <c r="CFA44" s="1208"/>
      <c r="CFB44" s="1208"/>
      <c r="CFC44" s="1208"/>
      <c r="CFD44" s="1208"/>
      <c r="CFE44" s="1208"/>
      <c r="CFF44" s="1209"/>
      <c r="CFG44" s="1208"/>
      <c r="CFH44" s="1208"/>
      <c r="CFI44" s="1208"/>
      <c r="CFJ44" s="1208"/>
      <c r="CFK44" s="1208"/>
      <c r="CFL44" s="1208"/>
      <c r="CFM44" s="1208"/>
      <c r="CFN44" s="1208"/>
      <c r="CFO44" s="1208"/>
      <c r="CFP44" s="1208"/>
      <c r="CFQ44" s="1209"/>
      <c r="CFR44" s="1208"/>
      <c r="CFS44" s="1208"/>
      <c r="CFT44" s="1208"/>
      <c r="CFU44" s="1208"/>
      <c r="CFV44" s="1208"/>
      <c r="CFW44" s="1208"/>
      <c r="CFX44" s="1208"/>
      <c r="CFY44" s="1208"/>
      <c r="CFZ44" s="1208"/>
      <c r="CGA44" s="1208"/>
      <c r="CGB44" s="1209"/>
      <c r="CGC44" s="1208"/>
      <c r="CGD44" s="1208"/>
      <c r="CGE44" s="1208"/>
      <c r="CGF44" s="1208"/>
      <c r="CGG44" s="1208"/>
      <c r="CGH44" s="1208"/>
      <c r="CGI44" s="1208"/>
      <c r="CGJ44" s="1208"/>
      <c r="CGK44" s="1208"/>
      <c r="CGL44" s="1208"/>
      <c r="CGM44" s="1209"/>
      <c r="CGN44" s="1208"/>
      <c r="CGO44" s="1208"/>
      <c r="CGP44" s="1208"/>
      <c r="CGQ44" s="1208"/>
      <c r="CGR44" s="1208"/>
      <c r="CGS44" s="1208"/>
      <c r="CGT44" s="1208"/>
      <c r="CGU44" s="1208"/>
      <c r="CGV44" s="1208"/>
      <c r="CGW44" s="1208"/>
      <c r="CGX44" s="1209"/>
      <c r="CGY44" s="1208"/>
      <c r="CGZ44" s="1208"/>
      <c r="CHA44" s="1208"/>
      <c r="CHB44" s="1208"/>
      <c r="CHC44" s="1208"/>
      <c r="CHD44" s="1208"/>
      <c r="CHE44" s="1208"/>
      <c r="CHF44" s="1208"/>
      <c r="CHG44" s="1208"/>
      <c r="CHH44" s="1208"/>
      <c r="CHI44" s="1209"/>
      <c r="CHJ44" s="1208"/>
      <c r="CHK44" s="1208"/>
      <c r="CHL44" s="1208"/>
      <c r="CHM44" s="1208"/>
      <c r="CHN44" s="1208"/>
      <c r="CHO44" s="1208"/>
      <c r="CHP44" s="1208"/>
      <c r="CHQ44" s="1208"/>
      <c r="CHR44" s="1208"/>
      <c r="CHS44" s="1208"/>
      <c r="CHT44" s="1209"/>
      <c r="CHU44" s="1208"/>
      <c r="CHV44" s="1208"/>
      <c r="CHW44" s="1208"/>
      <c r="CHX44" s="1208"/>
      <c r="CHY44" s="1208"/>
      <c r="CHZ44" s="1208"/>
      <c r="CIA44" s="1208"/>
      <c r="CIB44" s="1208"/>
      <c r="CIC44" s="1208"/>
      <c r="CID44" s="1208"/>
      <c r="CIE44" s="1209"/>
      <c r="CIF44" s="1208"/>
      <c r="CIG44" s="1208"/>
      <c r="CIH44" s="1208"/>
      <c r="CII44" s="1208"/>
      <c r="CIJ44" s="1208"/>
      <c r="CIK44" s="1208"/>
      <c r="CIL44" s="1208"/>
      <c r="CIM44" s="1208"/>
      <c r="CIN44" s="1208"/>
      <c r="CIO44" s="1208"/>
      <c r="CIP44" s="1209"/>
      <c r="CIQ44" s="1208"/>
      <c r="CIR44" s="1208"/>
      <c r="CIS44" s="1208"/>
      <c r="CIT44" s="1208"/>
      <c r="CIU44" s="1208"/>
      <c r="CIV44" s="1208"/>
      <c r="CIW44" s="1208"/>
      <c r="CIX44" s="1208"/>
      <c r="CIY44" s="1208"/>
      <c r="CIZ44" s="1208"/>
      <c r="CJA44" s="1209"/>
      <c r="CJB44" s="1208"/>
      <c r="CJC44" s="1208"/>
      <c r="CJD44" s="1208"/>
      <c r="CJE44" s="1208"/>
      <c r="CJF44" s="1208"/>
      <c r="CJG44" s="1208"/>
      <c r="CJH44" s="1208"/>
      <c r="CJI44" s="1208"/>
      <c r="CJJ44" s="1208"/>
      <c r="CJK44" s="1208"/>
      <c r="CJL44" s="1209"/>
      <c r="CJM44" s="1208"/>
      <c r="CJN44" s="1208"/>
      <c r="CJO44" s="1208"/>
      <c r="CJP44" s="1208"/>
      <c r="CJQ44" s="1208"/>
      <c r="CJR44" s="1208"/>
      <c r="CJS44" s="1208"/>
      <c r="CJT44" s="1208"/>
      <c r="CJU44" s="1208"/>
      <c r="CJV44" s="1208"/>
      <c r="CJW44" s="1209"/>
      <c r="CJX44" s="1208"/>
      <c r="CJY44" s="1208"/>
      <c r="CJZ44" s="1208"/>
      <c r="CKA44" s="1208"/>
      <c r="CKB44" s="1208"/>
      <c r="CKC44" s="1208"/>
      <c r="CKD44" s="1208"/>
      <c r="CKE44" s="1208"/>
      <c r="CKF44" s="1208"/>
      <c r="CKG44" s="1208"/>
      <c r="CKH44" s="1209"/>
      <c r="CKI44" s="1208"/>
      <c r="CKJ44" s="1208"/>
      <c r="CKK44" s="1208"/>
      <c r="CKL44" s="1208"/>
      <c r="CKM44" s="1208"/>
      <c r="CKN44" s="1208"/>
      <c r="CKO44" s="1208"/>
      <c r="CKP44" s="1208"/>
      <c r="CKQ44" s="1208"/>
      <c r="CKR44" s="1208"/>
      <c r="CKS44" s="1209"/>
      <c r="CKT44" s="1208"/>
      <c r="CKU44" s="1208"/>
      <c r="CKV44" s="1208"/>
      <c r="CKW44" s="1208"/>
      <c r="CKX44" s="1208"/>
      <c r="CKY44" s="1208"/>
      <c r="CKZ44" s="1208"/>
      <c r="CLA44" s="1208"/>
      <c r="CLB44" s="1208"/>
      <c r="CLC44" s="1208"/>
      <c r="CLD44" s="1209"/>
      <c r="CLE44" s="1208"/>
      <c r="CLF44" s="1208"/>
      <c r="CLG44" s="1208"/>
      <c r="CLH44" s="1208"/>
      <c r="CLI44" s="1208"/>
      <c r="CLJ44" s="1208"/>
      <c r="CLK44" s="1208"/>
      <c r="CLL44" s="1208"/>
      <c r="CLM44" s="1208"/>
      <c r="CLN44" s="1208"/>
      <c r="CLO44" s="1209"/>
      <c r="CLP44" s="1208"/>
      <c r="CLQ44" s="1208"/>
      <c r="CLR44" s="1208"/>
      <c r="CLS44" s="1208"/>
      <c r="CLT44" s="1208"/>
      <c r="CLU44" s="1208"/>
      <c r="CLV44" s="1208"/>
      <c r="CLW44" s="1208"/>
      <c r="CLX44" s="1208"/>
      <c r="CLY44" s="1208"/>
      <c r="CLZ44" s="1209"/>
      <c r="CMA44" s="1208"/>
      <c r="CMB44" s="1208"/>
      <c r="CMC44" s="1208"/>
      <c r="CMD44" s="1208"/>
      <c r="CME44" s="1208"/>
      <c r="CMF44" s="1208"/>
      <c r="CMG44" s="1208"/>
      <c r="CMH44" s="1208"/>
      <c r="CMI44" s="1208"/>
      <c r="CMJ44" s="1208"/>
      <c r="CMK44" s="1209"/>
      <c r="CML44" s="1208"/>
      <c r="CMM44" s="1208"/>
      <c r="CMN44" s="1208"/>
      <c r="CMO44" s="1208"/>
      <c r="CMP44" s="1208"/>
      <c r="CMQ44" s="1208"/>
      <c r="CMR44" s="1208"/>
      <c r="CMS44" s="1208"/>
      <c r="CMT44" s="1208"/>
      <c r="CMU44" s="1208"/>
      <c r="CMV44" s="1209"/>
      <c r="CMW44" s="1208"/>
      <c r="CMX44" s="1208"/>
      <c r="CMY44" s="1208"/>
      <c r="CMZ44" s="1208"/>
      <c r="CNA44" s="1208"/>
      <c r="CNB44" s="1208"/>
      <c r="CNC44" s="1208"/>
      <c r="CND44" s="1208"/>
      <c r="CNE44" s="1208"/>
      <c r="CNF44" s="1208"/>
      <c r="CNG44" s="1209"/>
      <c r="CNH44" s="1208"/>
      <c r="CNI44" s="1208"/>
      <c r="CNJ44" s="1208"/>
      <c r="CNK44" s="1208"/>
      <c r="CNL44" s="1208"/>
      <c r="CNM44" s="1208"/>
      <c r="CNN44" s="1208"/>
      <c r="CNO44" s="1208"/>
      <c r="CNP44" s="1208"/>
      <c r="CNQ44" s="1208"/>
      <c r="CNR44" s="1209"/>
      <c r="CNS44" s="1208"/>
      <c r="CNT44" s="1208"/>
      <c r="CNU44" s="1208"/>
      <c r="CNV44" s="1208"/>
      <c r="CNW44" s="1208"/>
      <c r="CNX44" s="1208"/>
      <c r="CNY44" s="1208"/>
      <c r="CNZ44" s="1208"/>
      <c r="COA44" s="1208"/>
      <c r="COB44" s="1208"/>
      <c r="COC44" s="1209"/>
      <c r="COD44" s="1208"/>
      <c r="COE44" s="1208"/>
      <c r="COF44" s="1208"/>
      <c r="COG44" s="1208"/>
      <c r="COH44" s="1208"/>
      <c r="COI44" s="1208"/>
      <c r="COJ44" s="1208"/>
      <c r="COK44" s="1208"/>
      <c r="COL44" s="1208"/>
      <c r="COM44" s="1208"/>
      <c r="CON44" s="1209"/>
      <c r="COO44" s="1208"/>
      <c r="COP44" s="1208"/>
      <c r="COQ44" s="1208"/>
      <c r="COR44" s="1208"/>
      <c r="COS44" s="1208"/>
      <c r="COT44" s="1208"/>
      <c r="COU44" s="1208"/>
      <c r="COV44" s="1208"/>
      <c r="COW44" s="1208"/>
      <c r="COX44" s="1208"/>
      <c r="COY44" s="1209"/>
      <c r="COZ44" s="1208"/>
      <c r="CPA44" s="1208"/>
      <c r="CPB44" s="1208"/>
      <c r="CPC44" s="1208"/>
      <c r="CPD44" s="1208"/>
      <c r="CPE44" s="1208"/>
      <c r="CPF44" s="1208"/>
      <c r="CPG44" s="1208"/>
      <c r="CPH44" s="1208"/>
      <c r="CPI44" s="1208"/>
      <c r="CPJ44" s="1209"/>
      <c r="CPK44" s="1208"/>
      <c r="CPL44" s="1208"/>
      <c r="CPM44" s="1208"/>
      <c r="CPN44" s="1208"/>
      <c r="CPO44" s="1208"/>
      <c r="CPP44" s="1208"/>
      <c r="CPQ44" s="1208"/>
      <c r="CPR44" s="1208"/>
      <c r="CPS44" s="1208"/>
      <c r="CPT44" s="1208"/>
      <c r="CPU44" s="1209"/>
      <c r="CPV44" s="1208"/>
      <c r="CPW44" s="1208"/>
      <c r="CPX44" s="1208"/>
      <c r="CPY44" s="1208"/>
      <c r="CPZ44" s="1208"/>
      <c r="CQA44" s="1208"/>
      <c r="CQB44" s="1208"/>
      <c r="CQC44" s="1208"/>
      <c r="CQD44" s="1208"/>
      <c r="CQE44" s="1208"/>
      <c r="CQF44" s="1209"/>
      <c r="CQG44" s="1208"/>
      <c r="CQH44" s="1208"/>
      <c r="CQI44" s="1208"/>
      <c r="CQJ44" s="1208"/>
      <c r="CQK44" s="1208"/>
      <c r="CQL44" s="1208"/>
      <c r="CQM44" s="1208"/>
      <c r="CQN44" s="1208"/>
      <c r="CQO44" s="1208"/>
      <c r="CQP44" s="1208"/>
      <c r="CQQ44" s="1209"/>
      <c r="CQR44" s="1208"/>
      <c r="CQS44" s="1208"/>
      <c r="CQT44" s="1208"/>
      <c r="CQU44" s="1208"/>
      <c r="CQV44" s="1208"/>
      <c r="CQW44" s="1208"/>
      <c r="CQX44" s="1208"/>
      <c r="CQY44" s="1208"/>
      <c r="CQZ44" s="1208"/>
      <c r="CRA44" s="1208"/>
      <c r="CRB44" s="1209"/>
      <c r="CRC44" s="1208"/>
      <c r="CRD44" s="1208"/>
      <c r="CRE44" s="1208"/>
      <c r="CRF44" s="1208"/>
      <c r="CRG44" s="1208"/>
      <c r="CRH44" s="1208"/>
      <c r="CRI44" s="1208"/>
      <c r="CRJ44" s="1208"/>
      <c r="CRK44" s="1208"/>
      <c r="CRL44" s="1208"/>
      <c r="CRM44" s="1209"/>
      <c r="CRN44" s="1208"/>
      <c r="CRO44" s="1208"/>
      <c r="CRP44" s="1208"/>
      <c r="CRQ44" s="1208"/>
      <c r="CRR44" s="1208"/>
      <c r="CRS44" s="1208"/>
      <c r="CRT44" s="1208"/>
      <c r="CRU44" s="1208"/>
      <c r="CRV44" s="1208"/>
      <c r="CRW44" s="1208"/>
      <c r="CRX44" s="1209"/>
      <c r="CRY44" s="1208"/>
      <c r="CRZ44" s="1208"/>
      <c r="CSA44" s="1208"/>
      <c r="CSB44" s="1208"/>
      <c r="CSC44" s="1208"/>
      <c r="CSD44" s="1208"/>
      <c r="CSE44" s="1208"/>
      <c r="CSF44" s="1208"/>
      <c r="CSG44" s="1208"/>
      <c r="CSH44" s="1208"/>
      <c r="CSI44" s="1209"/>
      <c r="CSJ44" s="1208"/>
      <c r="CSK44" s="1208"/>
      <c r="CSL44" s="1208"/>
      <c r="CSM44" s="1208"/>
      <c r="CSN44" s="1208"/>
      <c r="CSO44" s="1208"/>
      <c r="CSP44" s="1208"/>
      <c r="CSQ44" s="1208"/>
      <c r="CSR44" s="1208"/>
      <c r="CSS44" s="1208"/>
      <c r="CST44" s="1209"/>
      <c r="CSU44" s="1208"/>
      <c r="CSV44" s="1208"/>
      <c r="CSW44" s="1208"/>
      <c r="CSX44" s="1208"/>
      <c r="CSY44" s="1208"/>
      <c r="CSZ44" s="1208"/>
      <c r="CTA44" s="1208"/>
      <c r="CTB44" s="1208"/>
      <c r="CTC44" s="1208"/>
      <c r="CTD44" s="1208"/>
      <c r="CTE44" s="1209"/>
      <c r="CTF44" s="1208"/>
      <c r="CTG44" s="1208"/>
      <c r="CTH44" s="1208"/>
      <c r="CTI44" s="1208"/>
      <c r="CTJ44" s="1208"/>
      <c r="CTK44" s="1208"/>
      <c r="CTL44" s="1208"/>
      <c r="CTM44" s="1208"/>
      <c r="CTN44" s="1208"/>
      <c r="CTO44" s="1208"/>
      <c r="CTP44" s="1209"/>
      <c r="CTQ44" s="1208"/>
      <c r="CTR44" s="1208"/>
      <c r="CTS44" s="1208"/>
      <c r="CTT44" s="1208"/>
      <c r="CTU44" s="1208"/>
      <c r="CTV44" s="1208"/>
      <c r="CTW44" s="1208"/>
      <c r="CTX44" s="1208"/>
      <c r="CTY44" s="1208"/>
      <c r="CTZ44" s="1208"/>
      <c r="CUA44" s="1209"/>
      <c r="CUB44" s="1208"/>
      <c r="CUC44" s="1208"/>
      <c r="CUD44" s="1208"/>
      <c r="CUE44" s="1208"/>
      <c r="CUF44" s="1208"/>
      <c r="CUG44" s="1208"/>
      <c r="CUH44" s="1208"/>
      <c r="CUI44" s="1208"/>
      <c r="CUJ44" s="1208"/>
      <c r="CUK44" s="1208"/>
      <c r="CUL44" s="1209"/>
      <c r="CUM44" s="1208"/>
      <c r="CUN44" s="1208"/>
      <c r="CUO44" s="1208"/>
      <c r="CUP44" s="1208"/>
      <c r="CUQ44" s="1208"/>
      <c r="CUR44" s="1208"/>
      <c r="CUS44" s="1208"/>
      <c r="CUT44" s="1208"/>
      <c r="CUU44" s="1208"/>
      <c r="CUV44" s="1208"/>
      <c r="CUW44" s="1209"/>
      <c r="CUX44" s="1208"/>
      <c r="CUY44" s="1208"/>
      <c r="CUZ44" s="1208"/>
      <c r="CVA44" s="1208"/>
      <c r="CVB44" s="1208"/>
      <c r="CVC44" s="1208"/>
      <c r="CVD44" s="1208"/>
      <c r="CVE44" s="1208"/>
      <c r="CVF44" s="1208"/>
      <c r="CVG44" s="1208"/>
      <c r="CVH44" s="1209"/>
      <c r="CVI44" s="1208"/>
      <c r="CVJ44" s="1208"/>
      <c r="CVK44" s="1208"/>
      <c r="CVL44" s="1208"/>
      <c r="CVM44" s="1208"/>
      <c r="CVN44" s="1208"/>
      <c r="CVO44" s="1208"/>
      <c r="CVP44" s="1208"/>
      <c r="CVQ44" s="1208"/>
      <c r="CVR44" s="1208"/>
      <c r="CVS44" s="1209"/>
      <c r="CVT44" s="1208"/>
      <c r="CVU44" s="1208"/>
      <c r="CVV44" s="1208"/>
      <c r="CVW44" s="1208"/>
      <c r="CVX44" s="1208"/>
      <c r="CVY44" s="1208"/>
      <c r="CVZ44" s="1208"/>
      <c r="CWA44" s="1208"/>
      <c r="CWB44" s="1208"/>
      <c r="CWC44" s="1208"/>
      <c r="CWD44" s="1209"/>
      <c r="CWE44" s="1208"/>
      <c r="CWF44" s="1208"/>
      <c r="CWG44" s="1208"/>
      <c r="CWH44" s="1208"/>
      <c r="CWI44" s="1208"/>
      <c r="CWJ44" s="1208"/>
      <c r="CWK44" s="1208"/>
      <c r="CWL44" s="1208"/>
      <c r="CWM44" s="1208"/>
      <c r="CWN44" s="1208"/>
      <c r="CWO44" s="1209"/>
      <c r="CWP44" s="1208"/>
      <c r="CWQ44" s="1208"/>
      <c r="CWR44" s="1208"/>
      <c r="CWS44" s="1208"/>
      <c r="CWT44" s="1208"/>
      <c r="CWU44" s="1208"/>
      <c r="CWV44" s="1208"/>
      <c r="CWW44" s="1208"/>
      <c r="CWX44" s="1208"/>
      <c r="CWY44" s="1208"/>
      <c r="CWZ44" s="1209"/>
      <c r="CXA44" s="1208"/>
      <c r="CXB44" s="1208"/>
      <c r="CXC44" s="1208"/>
      <c r="CXD44" s="1208"/>
      <c r="CXE44" s="1208"/>
      <c r="CXF44" s="1208"/>
      <c r="CXG44" s="1208"/>
      <c r="CXH44" s="1208"/>
      <c r="CXI44" s="1208"/>
      <c r="CXJ44" s="1208"/>
      <c r="CXK44" s="1209"/>
      <c r="CXL44" s="1208"/>
      <c r="CXM44" s="1208"/>
      <c r="CXN44" s="1208"/>
      <c r="CXO44" s="1208"/>
      <c r="CXP44" s="1208"/>
      <c r="CXQ44" s="1208"/>
      <c r="CXR44" s="1208"/>
      <c r="CXS44" s="1208"/>
      <c r="CXT44" s="1208"/>
      <c r="CXU44" s="1208"/>
      <c r="CXV44" s="1209"/>
      <c r="CXW44" s="1208"/>
      <c r="CXX44" s="1208"/>
      <c r="CXY44" s="1208"/>
      <c r="CXZ44" s="1208"/>
      <c r="CYA44" s="1208"/>
      <c r="CYB44" s="1208"/>
      <c r="CYC44" s="1208"/>
      <c r="CYD44" s="1208"/>
      <c r="CYE44" s="1208"/>
      <c r="CYF44" s="1208"/>
      <c r="CYG44" s="1209"/>
      <c r="CYH44" s="1208"/>
      <c r="CYI44" s="1208"/>
      <c r="CYJ44" s="1208"/>
      <c r="CYK44" s="1208"/>
      <c r="CYL44" s="1208"/>
      <c r="CYM44" s="1208"/>
      <c r="CYN44" s="1208"/>
      <c r="CYO44" s="1208"/>
      <c r="CYP44" s="1208"/>
      <c r="CYQ44" s="1208"/>
      <c r="CYR44" s="1209"/>
      <c r="CYS44" s="1208"/>
      <c r="CYT44" s="1208"/>
      <c r="CYU44" s="1208"/>
      <c r="CYV44" s="1208"/>
      <c r="CYW44" s="1208"/>
      <c r="CYX44" s="1208"/>
      <c r="CYY44" s="1208"/>
      <c r="CYZ44" s="1208"/>
      <c r="CZA44" s="1208"/>
      <c r="CZB44" s="1208"/>
      <c r="CZC44" s="1209"/>
      <c r="CZD44" s="1208"/>
      <c r="CZE44" s="1208"/>
      <c r="CZF44" s="1208"/>
      <c r="CZG44" s="1208"/>
      <c r="CZH44" s="1208"/>
      <c r="CZI44" s="1208"/>
      <c r="CZJ44" s="1208"/>
      <c r="CZK44" s="1208"/>
      <c r="CZL44" s="1208"/>
      <c r="CZM44" s="1208"/>
      <c r="CZN44" s="1209"/>
      <c r="CZO44" s="1208"/>
      <c r="CZP44" s="1208"/>
      <c r="CZQ44" s="1208"/>
      <c r="CZR44" s="1208"/>
      <c r="CZS44" s="1208"/>
      <c r="CZT44" s="1208"/>
      <c r="CZU44" s="1208"/>
      <c r="CZV44" s="1208"/>
      <c r="CZW44" s="1208"/>
      <c r="CZX44" s="1208"/>
      <c r="CZY44" s="1209"/>
      <c r="CZZ44" s="1208"/>
      <c r="DAA44" s="1208"/>
      <c r="DAB44" s="1208"/>
      <c r="DAC44" s="1208"/>
      <c r="DAD44" s="1208"/>
      <c r="DAE44" s="1208"/>
      <c r="DAF44" s="1208"/>
      <c r="DAG44" s="1208"/>
      <c r="DAH44" s="1208"/>
      <c r="DAI44" s="1208"/>
      <c r="DAJ44" s="1209"/>
      <c r="DAK44" s="1208"/>
      <c r="DAL44" s="1208"/>
      <c r="DAM44" s="1208"/>
      <c r="DAN44" s="1208"/>
      <c r="DAO44" s="1208"/>
      <c r="DAP44" s="1208"/>
      <c r="DAQ44" s="1208"/>
      <c r="DAR44" s="1208"/>
      <c r="DAS44" s="1208"/>
      <c r="DAT44" s="1208"/>
      <c r="DAU44" s="1209"/>
      <c r="DAV44" s="1208"/>
      <c r="DAW44" s="1208"/>
      <c r="DAX44" s="1208"/>
      <c r="DAY44" s="1208"/>
      <c r="DAZ44" s="1208"/>
      <c r="DBA44" s="1208"/>
      <c r="DBB44" s="1208"/>
      <c r="DBC44" s="1208"/>
      <c r="DBD44" s="1208"/>
      <c r="DBE44" s="1208"/>
      <c r="DBF44" s="1209"/>
      <c r="DBG44" s="1208"/>
      <c r="DBH44" s="1208"/>
      <c r="DBI44" s="1208"/>
      <c r="DBJ44" s="1208"/>
      <c r="DBK44" s="1208"/>
      <c r="DBL44" s="1208"/>
      <c r="DBM44" s="1208"/>
      <c r="DBN44" s="1208"/>
      <c r="DBO44" s="1208"/>
      <c r="DBP44" s="1208"/>
      <c r="DBQ44" s="1209"/>
      <c r="DBR44" s="1208"/>
      <c r="DBS44" s="1208"/>
      <c r="DBT44" s="1208"/>
      <c r="DBU44" s="1208"/>
      <c r="DBV44" s="1208"/>
      <c r="DBW44" s="1208"/>
      <c r="DBX44" s="1208"/>
      <c r="DBY44" s="1208"/>
      <c r="DBZ44" s="1208"/>
      <c r="DCA44" s="1208"/>
      <c r="DCB44" s="1209"/>
      <c r="DCC44" s="1208"/>
      <c r="DCD44" s="1208"/>
      <c r="DCE44" s="1208"/>
      <c r="DCF44" s="1208"/>
      <c r="DCG44" s="1208"/>
      <c r="DCH44" s="1208"/>
      <c r="DCI44" s="1208"/>
      <c r="DCJ44" s="1208"/>
      <c r="DCK44" s="1208"/>
      <c r="DCL44" s="1208"/>
      <c r="DCM44" s="1209"/>
      <c r="DCN44" s="1208"/>
      <c r="DCO44" s="1208"/>
      <c r="DCP44" s="1208"/>
      <c r="DCQ44" s="1208"/>
      <c r="DCR44" s="1208"/>
      <c r="DCS44" s="1208"/>
      <c r="DCT44" s="1208"/>
      <c r="DCU44" s="1208"/>
      <c r="DCV44" s="1208"/>
      <c r="DCW44" s="1208"/>
      <c r="DCX44" s="1209"/>
      <c r="DCY44" s="1208"/>
      <c r="DCZ44" s="1208"/>
      <c r="DDA44" s="1208"/>
      <c r="DDB44" s="1208"/>
      <c r="DDC44" s="1208"/>
      <c r="DDD44" s="1208"/>
      <c r="DDE44" s="1208"/>
      <c r="DDF44" s="1208"/>
      <c r="DDG44" s="1208"/>
      <c r="DDH44" s="1208"/>
      <c r="DDI44" s="1209"/>
      <c r="DDJ44" s="1208"/>
      <c r="DDK44" s="1208"/>
      <c r="DDL44" s="1208"/>
      <c r="DDM44" s="1208"/>
      <c r="DDN44" s="1208"/>
      <c r="DDO44" s="1208"/>
      <c r="DDP44" s="1208"/>
      <c r="DDQ44" s="1208"/>
      <c r="DDR44" s="1208"/>
      <c r="DDS44" s="1208"/>
      <c r="DDT44" s="1209"/>
      <c r="DDU44" s="1208"/>
      <c r="DDV44" s="1208"/>
      <c r="DDW44" s="1208"/>
      <c r="DDX44" s="1208"/>
      <c r="DDY44" s="1208"/>
      <c r="DDZ44" s="1208"/>
      <c r="DEA44" s="1208"/>
      <c r="DEB44" s="1208"/>
      <c r="DEC44" s="1208"/>
      <c r="DED44" s="1208"/>
      <c r="DEE44" s="1209"/>
      <c r="DEF44" s="1208"/>
      <c r="DEG44" s="1208"/>
      <c r="DEH44" s="1208"/>
      <c r="DEI44" s="1208"/>
      <c r="DEJ44" s="1208"/>
      <c r="DEK44" s="1208"/>
      <c r="DEL44" s="1208"/>
      <c r="DEM44" s="1208"/>
      <c r="DEN44" s="1208"/>
      <c r="DEO44" s="1208"/>
      <c r="DEP44" s="1209"/>
      <c r="DEQ44" s="1208"/>
      <c r="DER44" s="1208"/>
      <c r="DES44" s="1208"/>
      <c r="DET44" s="1208"/>
      <c r="DEU44" s="1208"/>
      <c r="DEV44" s="1208"/>
      <c r="DEW44" s="1208"/>
      <c r="DEX44" s="1208"/>
      <c r="DEY44" s="1208"/>
      <c r="DEZ44" s="1208"/>
      <c r="DFA44" s="1209"/>
      <c r="DFB44" s="1208"/>
      <c r="DFC44" s="1208"/>
      <c r="DFD44" s="1208"/>
      <c r="DFE44" s="1208"/>
      <c r="DFF44" s="1208"/>
      <c r="DFG44" s="1208"/>
      <c r="DFH44" s="1208"/>
      <c r="DFI44" s="1208"/>
      <c r="DFJ44" s="1208"/>
      <c r="DFK44" s="1208"/>
      <c r="DFL44" s="1209"/>
      <c r="DFM44" s="1208"/>
      <c r="DFN44" s="1208"/>
      <c r="DFO44" s="1208"/>
      <c r="DFP44" s="1208"/>
      <c r="DFQ44" s="1208"/>
      <c r="DFR44" s="1208"/>
      <c r="DFS44" s="1208"/>
      <c r="DFT44" s="1208"/>
      <c r="DFU44" s="1208"/>
      <c r="DFV44" s="1208"/>
      <c r="DFW44" s="1209"/>
      <c r="DFX44" s="1208"/>
      <c r="DFY44" s="1208"/>
      <c r="DFZ44" s="1208"/>
      <c r="DGA44" s="1208"/>
      <c r="DGB44" s="1208"/>
      <c r="DGC44" s="1208"/>
      <c r="DGD44" s="1208"/>
      <c r="DGE44" s="1208"/>
      <c r="DGF44" s="1208"/>
      <c r="DGG44" s="1208"/>
      <c r="DGH44" s="1209"/>
      <c r="DGI44" s="1208"/>
      <c r="DGJ44" s="1208"/>
      <c r="DGK44" s="1208"/>
      <c r="DGL44" s="1208"/>
      <c r="DGM44" s="1208"/>
      <c r="DGN44" s="1208"/>
      <c r="DGO44" s="1208"/>
      <c r="DGP44" s="1208"/>
      <c r="DGQ44" s="1208"/>
      <c r="DGR44" s="1208"/>
      <c r="DGS44" s="1209"/>
      <c r="DGT44" s="1208"/>
      <c r="DGU44" s="1208"/>
      <c r="DGV44" s="1208"/>
      <c r="DGW44" s="1208"/>
      <c r="DGX44" s="1208"/>
      <c r="DGY44" s="1208"/>
      <c r="DGZ44" s="1208"/>
      <c r="DHA44" s="1208"/>
      <c r="DHB44" s="1208"/>
      <c r="DHC44" s="1208"/>
      <c r="DHD44" s="1209"/>
      <c r="DHE44" s="1208"/>
      <c r="DHF44" s="1208"/>
      <c r="DHG44" s="1208"/>
      <c r="DHH44" s="1208"/>
      <c r="DHI44" s="1208"/>
      <c r="DHJ44" s="1208"/>
      <c r="DHK44" s="1208"/>
      <c r="DHL44" s="1208"/>
      <c r="DHM44" s="1208"/>
      <c r="DHN44" s="1208"/>
      <c r="DHO44" s="1209"/>
      <c r="DHP44" s="1208"/>
      <c r="DHQ44" s="1208"/>
      <c r="DHR44" s="1208"/>
      <c r="DHS44" s="1208"/>
      <c r="DHT44" s="1208"/>
      <c r="DHU44" s="1208"/>
      <c r="DHV44" s="1208"/>
      <c r="DHW44" s="1208"/>
      <c r="DHX44" s="1208"/>
      <c r="DHY44" s="1208"/>
      <c r="DHZ44" s="1209"/>
      <c r="DIA44" s="1208"/>
      <c r="DIB44" s="1208"/>
      <c r="DIC44" s="1208"/>
      <c r="DID44" s="1208"/>
      <c r="DIE44" s="1208"/>
      <c r="DIF44" s="1208"/>
      <c r="DIG44" s="1208"/>
      <c r="DIH44" s="1208"/>
      <c r="DII44" s="1208"/>
      <c r="DIJ44" s="1208"/>
      <c r="DIK44" s="1209"/>
      <c r="DIL44" s="1208"/>
      <c r="DIM44" s="1208"/>
      <c r="DIN44" s="1208"/>
      <c r="DIO44" s="1208"/>
      <c r="DIP44" s="1208"/>
      <c r="DIQ44" s="1208"/>
      <c r="DIR44" s="1208"/>
      <c r="DIS44" s="1208"/>
      <c r="DIT44" s="1208"/>
      <c r="DIU44" s="1208"/>
      <c r="DIV44" s="1209"/>
      <c r="DIW44" s="1208"/>
      <c r="DIX44" s="1208"/>
      <c r="DIY44" s="1208"/>
      <c r="DIZ44" s="1208"/>
      <c r="DJA44" s="1208"/>
      <c r="DJB44" s="1208"/>
      <c r="DJC44" s="1208"/>
      <c r="DJD44" s="1208"/>
      <c r="DJE44" s="1208"/>
      <c r="DJF44" s="1208"/>
      <c r="DJG44" s="1209"/>
      <c r="DJH44" s="1208"/>
      <c r="DJI44" s="1208"/>
      <c r="DJJ44" s="1208"/>
      <c r="DJK44" s="1208"/>
      <c r="DJL44" s="1208"/>
      <c r="DJM44" s="1208"/>
      <c r="DJN44" s="1208"/>
      <c r="DJO44" s="1208"/>
      <c r="DJP44" s="1208"/>
      <c r="DJQ44" s="1208"/>
      <c r="DJR44" s="1209"/>
      <c r="DJS44" s="1208"/>
      <c r="DJT44" s="1208"/>
      <c r="DJU44" s="1208"/>
      <c r="DJV44" s="1208"/>
      <c r="DJW44" s="1208"/>
      <c r="DJX44" s="1208"/>
      <c r="DJY44" s="1208"/>
      <c r="DJZ44" s="1208"/>
      <c r="DKA44" s="1208"/>
      <c r="DKB44" s="1208"/>
      <c r="DKC44" s="1209"/>
      <c r="DKD44" s="1208"/>
      <c r="DKE44" s="1208"/>
      <c r="DKF44" s="1208"/>
      <c r="DKG44" s="1208"/>
      <c r="DKH44" s="1208"/>
      <c r="DKI44" s="1208"/>
      <c r="DKJ44" s="1208"/>
      <c r="DKK44" s="1208"/>
      <c r="DKL44" s="1208"/>
      <c r="DKM44" s="1208"/>
      <c r="DKN44" s="1209"/>
      <c r="DKO44" s="1208"/>
      <c r="DKP44" s="1208"/>
      <c r="DKQ44" s="1208"/>
      <c r="DKR44" s="1208"/>
      <c r="DKS44" s="1208"/>
      <c r="DKT44" s="1208"/>
      <c r="DKU44" s="1208"/>
      <c r="DKV44" s="1208"/>
      <c r="DKW44" s="1208"/>
      <c r="DKX44" s="1208"/>
      <c r="DKY44" s="1209"/>
      <c r="DKZ44" s="1208"/>
      <c r="DLA44" s="1208"/>
      <c r="DLB44" s="1208"/>
      <c r="DLC44" s="1208"/>
      <c r="DLD44" s="1208"/>
      <c r="DLE44" s="1208"/>
      <c r="DLF44" s="1208"/>
      <c r="DLG44" s="1208"/>
      <c r="DLH44" s="1208"/>
      <c r="DLI44" s="1208"/>
      <c r="DLJ44" s="1209"/>
      <c r="DLK44" s="1208"/>
      <c r="DLL44" s="1208"/>
      <c r="DLM44" s="1208"/>
      <c r="DLN44" s="1208"/>
      <c r="DLO44" s="1208"/>
      <c r="DLP44" s="1208"/>
      <c r="DLQ44" s="1208"/>
      <c r="DLR44" s="1208"/>
      <c r="DLS44" s="1208"/>
      <c r="DLT44" s="1208"/>
      <c r="DLU44" s="1209"/>
      <c r="DLV44" s="1208"/>
      <c r="DLW44" s="1208"/>
      <c r="DLX44" s="1208"/>
      <c r="DLY44" s="1208"/>
      <c r="DLZ44" s="1208"/>
      <c r="DMA44" s="1208"/>
      <c r="DMB44" s="1208"/>
      <c r="DMC44" s="1208"/>
      <c r="DMD44" s="1208"/>
      <c r="DME44" s="1208"/>
      <c r="DMF44" s="1209"/>
      <c r="DMG44" s="1208"/>
      <c r="DMH44" s="1208"/>
      <c r="DMI44" s="1208"/>
      <c r="DMJ44" s="1208"/>
      <c r="DMK44" s="1208"/>
      <c r="DML44" s="1208"/>
      <c r="DMM44" s="1208"/>
      <c r="DMN44" s="1208"/>
      <c r="DMO44" s="1208"/>
      <c r="DMP44" s="1208"/>
      <c r="DMQ44" s="1209"/>
      <c r="DMR44" s="1208"/>
      <c r="DMS44" s="1208"/>
      <c r="DMT44" s="1208"/>
      <c r="DMU44" s="1208"/>
      <c r="DMV44" s="1208"/>
      <c r="DMW44" s="1208"/>
      <c r="DMX44" s="1208"/>
      <c r="DMY44" s="1208"/>
      <c r="DMZ44" s="1208"/>
      <c r="DNA44" s="1208"/>
      <c r="DNB44" s="1209"/>
      <c r="DNC44" s="1208"/>
      <c r="DND44" s="1208"/>
      <c r="DNE44" s="1208"/>
      <c r="DNF44" s="1208"/>
      <c r="DNG44" s="1208"/>
      <c r="DNH44" s="1208"/>
      <c r="DNI44" s="1208"/>
      <c r="DNJ44" s="1208"/>
      <c r="DNK44" s="1208"/>
      <c r="DNL44" s="1208"/>
      <c r="DNM44" s="1209"/>
      <c r="DNN44" s="1208"/>
      <c r="DNO44" s="1208"/>
      <c r="DNP44" s="1208"/>
      <c r="DNQ44" s="1208"/>
      <c r="DNR44" s="1208"/>
      <c r="DNS44" s="1208"/>
      <c r="DNT44" s="1208"/>
      <c r="DNU44" s="1208"/>
      <c r="DNV44" s="1208"/>
      <c r="DNW44" s="1208"/>
      <c r="DNX44" s="1209"/>
      <c r="DNY44" s="1208"/>
      <c r="DNZ44" s="1208"/>
      <c r="DOA44" s="1208"/>
      <c r="DOB44" s="1208"/>
      <c r="DOC44" s="1208"/>
      <c r="DOD44" s="1208"/>
      <c r="DOE44" s="1208"/>
      <c r="DOF44" s="1208"/>
      <c r="DOG44" s="1208"/>
      <c r="DOH44" s="1208"/>
      <c r="DOI44" s="1209"/>
      <c r="DOJ44" s="1208"/>
      <c r="DOK44" s="1208"/>
      <c r="DOL44" s="1208"/>
      <c r="DOM44" s="1208"/>
      <c r="DON44" s="1208"/>
      <c r="DOO44" s="1208"/>
      <c r="DOP44" s="1208"/>
      <c r="DOQ44" s="1208"/>
      <c r="DOR44" s="1208"/>
      <c r="DOS44" s="1208"/>
      <c r="DOT44" s="1209"/>
      <c r="DOU44" s="1208"/>
      <c r="DOV44" s="1208"/>
      <c r="DOW44" s="1208"/>
      <c r="DOX44" s="1208"/>
      <c r="DOY44" s="1208"/>
      <c r="DOZ44" s="1208"/>
      <c r="DPA44" s="1208"/>
      <c r="DPB44" s="1208"/>
      <c r="DPC44" s="1208"/>
      <c r="DPD44" s="1208"/>
      <c r="DPE44" s="1209"/>
      <c r="DPF44" s="1208"/>
      <c r="DPG44" s="1208"/>
      <c r="DPH44" s="1208"/>
      <c r="DPI44" s="1208"/>
      <c r="DPJ44" s="1208"/>
      <c r="DPK44" s="1208"/>
      <c r="DPL44" s="1208"/>
      <c r="DPM44" s="1208"/>
      <c r="DPN44" s="1208"/>
      <c r="DPO44" s="1208"/>
      <c r="DPP44" s="1209"/>
      <c r="DPQ44" s="1208"/>
      <c r="DPR44" s="1208"/>
      <c r="DPS44" s="1208"/>
      <c r="DPT44" s="1208"/>
      <c r="DPU44" s="1208"/>
      <c r="DPV44" s="1208"/>
      <c r="DPW44" s="1208"/>
      <c r="DPX44" s="1208"/>
      <c r="DPY44" s="1208"/>
      <c r="DPZ44" s="1208"/>
      <c r="DQA44" s="1209"/>
      <c r="DQB44" s="1208"/>
      <c r="DQC44" s="1208"/>
      <c r="DQD44" s="1208"/>
      <c r="DQE44" s="1208"/>
      <c r="DQF44" s="1208"/>
      <c r="DQG44" s="1208"/>
      <c r="DQH44" s="1208"/>
      <c r="DQI44" s="1208"/>
      <c r="DQJ44" s="1208"/>
      <c r="DQK44" s="1208"/>
      <c r="DQL44" s="1209"/>
      <c r="DQM44" s="1208"/>
      <c r="DQN44" s="1208"/>
      <c r="DQO44" s="1208"/>
      <c r="DQP44" s="1208"/>
      <c r="DQQ44" s="1208"/>
      <c r="DQR44" s="1208"/>
      <c r="DQS44" s="1208"/>
      <c r="DQT44" s="1208"/>
      <c r="DQU44" s="1208"/>
      <c r="DQV44" s="1208"/>
      <c r="DQW44" s="1209"/>
      <c r="DQX44" s="1208"/>
      <c r="DQY44" s="1208"/>
      <c r="DQZ44" s="1208"/>
      <c r="DRA44" s="1208"/>
      <c r="DRB44" s="1208"/>
      <c r="DRC44" s="1208"/>
      <c r="DRD44" s="1208"/>
      <c r="DRE44" s="1208"/>
      <c r="DRF44" s="1208"/>
      <c r="DRG44" s="1208"/>
      <c r="DRH44" s="1209"/>
      <c r="DRI44" s="1208"/>
      <c r="DRJ44" s="1208"/>
      <c r="DRK44" s="1208"/>
      <c r="DRL44" s="1208"/>
      <c r="DRM44" s="1208"/>
      <c r="DRN44" s="1208"/>
      <c r="DRO44" s="1208"/>
      <c r="DRP44" s="1208"/>
      <c r="DRQ44" s="1208"/>
      <c r="DRR44" s="1208"/>
      <c r="DRS44" s="1209"/>
      <c r="DRT44" s="1208"/>
      <c r="DRU44" s="1208"/>
      <c r="DRV44" s="1208"/>
      <c r="DRW44" s="1208"/>
      <c r="DRX44" s="1208"/>
      <c r="DRY44" s="1208"/>
      <c r="DRZ44" s="1208"/>
      <c r="DSA44" s="1208"/>
      <c r="DSB44" s="1208"/>
      <c r="DSC44" s="1208"/>
      <c r="DSD44" s="1209"/>
      <c r="DSE44" s="1208"/>
      <c r="DSF44" s="1208"/>
      <c r="DSG44" s="1208"/>
      <c r="DSH44" s="1208"/>
      <c r="DSI44" s="1208"/>
      <c r="DSJ44" s="1208"/>
      <c r="DSK44" s="1208"/>
      <c r="DSL44" s="1208"/>
      <c r="DSM44" s="1208"/>
      <c r="DSN44" s="1208"/>
      <c r="DSO44" s="1209"/>
      <c r="DSP44" s="1208"/>
      <c r="DSQ44" s="1208"/>
      <c r="DSR44" s="1208"/>
      <c r="DSS44" s="1208"/>
      <c r="DST44" s="1208"/>
      <c r="DSU44" s="1208"/>
      <c r="DSV44" s="1208"/>
      <c r="DSW44" s="1208"/>
      <c r="DSX44" s="1208"/>
      <c r="DSY44" s="1208"/>
      <c r="DSZ44" s="1209"/>
      <c r="DTA44" s="1208"/>
      <c r="DTB44" s="1208"/>
      <c r="DTC44" s="1208"/>
      <c r="DTD44" s="1208"/>
      <c r="DTE44" s="1208"/>
      <c r="DTF44" s="1208"/>
      <c r="DTG44" s="1208"/>
      <c r="DTH44" s="1208"/>
      <c r="DTI44" s="1208"/>
      <c r="DTJ44" s="1208"/>
      <c r="DTK44" s="1209"/>
      <c r="DTL44" s="1208"/>
      <c r="DTM44" s="1208"/>
      <c r="DTN44" s="1208"/>
      <c r="DTO44" s="1208"/>
      <c r="DTP44" s="1208"/>
      <c r="DTQ44" s="1208"/>
      <c r="DTR44" s="1208"/>
      <c r="DTS44" s="1208"/>
      <c r="DTT44" s="1208"/>
      <c r="DTU44" s="1208"/>
      <c r="DTV44" s="1209"/>
      <c r="DTW44" s="1208"/>
      <c r="DTX44" s="1208"/>
      <c r="DTY44" s="1208"/>
      <c r="DTZ44" s="1208"/>
      <c r="DUA44" s="1208"/>
      <c r="DUB44" s="1208"/>
      <c r="DUC44" s="1208"/>
      <c r="DUD44" s="1208"/>
      <c r="DUE44" s="1208"/>
      <c r="DUF44" s="1208"/>
      <c r="DUG44" s="1209"/>
      <c r="DUH44" s="1208"/>
      <c r="DUI44" s="1208"/>
      <c r="DUJ44" s="1208"/>
      <c r="DUK44" s="1208"/>
      <c r="DUL44" s="1208"/>
      <c r="DUM44" s="1208"/>
      <c r="DUN44" s="1208"/>
      <c r="DUO44" s="1208"/>
      <c r="DUP44" s="1208"/>
      <c r="DUQ44" s="1208"/>
      <c r="DUR44" s="1209"/>
      <c r="DUS44" s="1208"/>
      <c r="DUT44" s="1208"/>
      <c r="DUU44" s="1208"/>
      <c r="DUV44" s="1208"/>
      <c r="DUW44" s="1208"/>
      <c r="DUX44" s="1208"/>
      <c r="DUY44" s="1208"/>
      <c r="DUZ44" s="1208"/>
      <c r="DVA44" s="1208"/>
      <c r="DVB44" s="1208"/>
      <c r="DVC44" s="1209"/>
      <c r="DVD44" s="1208"/>
      <c r="DVE44" s="1208"/>
      <c r="DVF44" s="1208"/>
      <c r="DVG44" s="1208"/>
      <c r="DVH44" s="1208"/>
      <c r="DVI44" s="1208"/>
      <c r="DVJ44" s="1208"/>
      <c r="DVK44" s="1208"/>
      <c r="DVL44" s="1208"/>
      <c r="DVM44" s="1208"/>
      <c r="DVN44" s="1209"/>
      <c r="DVO44" s="1208"/>
      <c r="DVP44" s="1208"/>
      <c r="DVQ44" s="1208"/>
      <c r="DVR44" s="1208"/>
      <c r="DVS44" s="1208"/>
      <c r="DVT44" s="1208"/>
      <c r="DVU44" s="1208"/>
      <c r="DVV44" s="1208"/>
      <c r="DVW44" s="1208"/>
      <c r="DVX44" s="1208"/>
      <c r="DVY44" s="1209"/>
      <c r="DVZ44" s="1208"/>
      <c r="DWA44" s="1208"/>
      <c r="DWB44" s="1208"/>
      <c r="DWC44" s="1208"/>
      <c r="DWD44" s="1208"/>
      <c r="DWE44" s="1208"/>
      <c r="DWF44" s="1208"/>
      <c r="DWG44" s="1208"/>
      <c r="DWH44" s="1208"/>
      <c r="DWI44" s="1208"/>
      <c r="DWJ44" s="1209"/>
      <c r="DWK44" s="1208"/>
      <c r="DWL44" s="1208"/>
      <c r="DWM44" s="1208"/>
      <c r="DWN44" s="1208"/>
      <c r="DWO44" s="1208"/>
      <c r="DWP44" s="1208"/>
      <c r="DWQ44" s="1208"/>
      <c r="DWR44" s="1208"/>
      <c r="DWS44" s="1208"/>
      <c r="DWT44" s="1208"/>
      <c r="DWU44" s="1209"/>
      <c r="DWV44" s="1208"/>
      <c r="DWW44" s="1208"/>
      <c r="DWX44" s="1208"/>
      <c r="DWY44" s="1208"/>
      <c r="DWZ44" s="1208"/>
      <c r="DXA44" s="1208"/>
      <c r="DXB44" s="1208"/>
      <c r="DXC44" s="1208"/>
      <c r="DXD44" s="1208"/>
      <c r="DXE44" s="1208"/>
      <c r="DXF44" s="1209"/>
      <c r="DXG44" s="1208"/>
      <c r="DXH44" s="1208"/>
      <c r="DXI44" s="1208"/>
      <c r="DXJ44" s="1208"/>
      <c r="DXK44" s="1208"/>
      <c r="DXL44" s="1208"/>
      <c r="DXM44" s="1208"/>
      <c r="DXN44" s="1208"/>
      <c r="DXO44" s="1208"/>
      <c r="DXP44" s="1208"/>
      <c r="DXQ44" s="1209"/>
      <c r="DXR44" s="1208"/>
      <c r="DXS44" s="1208"/>
      <c r="DXT44" s="1208"/>
      <c r="DXU44" s="1208"/>
      <c r="DXV44" s="1208"/>
      <c r="DXW44" s="1208"/>
      <c r="DXX44" s="1208"/>
      <c r="DXY44" s="1208"/>
      <c r="DXZ44" s="1208"/>
      <c r="DYA44" s="1208"/>
      <c r="DYB44" s="1209"/>
      <c r="DYC44" s="1208"/>
      <c r="DYD44" s="1208"/>
      <c r="DYE44" s="1208"/>
      <c r="DYF44" s="1208"/>
      <c r="DYG44" s="1208"/>
      <c r="DYH44" s="1208"/>
      <c r="DYI44" s="1208"/>
      <c r="DYJ44" s="1208"/>
      <c r="DYK44" s="1208"/>
      <c r="DYL44" s="1208"/>
      <c r="DYM44" s="1209"/>
      <c r="DYN44" s="1208"/>
      <c r="DYO44" s="1208"/>
      <c r="DYP44" s="1208"/>
      <c r="DYQ44" s="1208"/>
      <c r="DYR44" s="1208"/>
      <c r="DYS44" s="1208"/>
      <c r="DYT44" s="1208"/>
      <c r="DYU44" s="1208"/>
      <c r="DYV44" s="1208"/>
      <c r="DYW44" s="1208"/>
      <c r="DYX44" s="1209"/>
      <c r="DYY44" s="1208"/>
      <c r="DYZ44" s="1208"/>
      <c r="DZA44" s="1208"/>
      <c r="DZB44" s="1208"/>
      <c r="DZC44" s="1208"/>
      <c r="DZD44" s="1208"/>
      <c r="DZE44" s="1208"/>
      <c r="DZF44" s="1208"/>
      <c r="DZG44" s="1208"/>
      <c r="DZH44" s="1208"/>
      <c r="DZI44" s="1209"/>
      <c r="DZJ44" s="1208"/>
      <c r="DZK44" s="1208"/>
      <c r="DZL44" s="1208"/>
      <c r="DZM44" s="1208"/>
      <c r="DZN44" s="1208"/>
      <c r="DZO44" s="1208"/>
      <c r="DZP44" s="1208"/>
      <c r="DZQ44" s="1208"/>
      <c r="DZR44" s="1208"/>
      <c r="DZS44" s="1208"/>
      <c r="DZT44" s="1209"/>
      <c r="DZU44" s="1208"/>
      <c r="DZV44" s="1208"/>
      <c r="DZW44" s="1208"/>
      <c r="DZX44" s="1208"/>
      <c r="DZY44" s="1208"/>
      <c r="DZZ44" s="1208"/>
      <c r="EAA44" s="1208"/>
      <c r="EAB44" s="1208"/>
      <c r="EAC44" s="1208"/>
      <c r="EAD44" s="1208"/>
      <c r="EAE44" s="1209"/>
      <c r="EAF44" s="1208"/>
      <c r="EAG44" s="1208"/>
      <c r="EAH44" s="1208"/>
      <c r="EAI44" s="1208"/>
      <c r="EAJ44" s="1208"/>
      <c r="EAK44" s="1208"/>
      <c r="EAL44" s="1208"/>
      <c r="EAM44" s="1208"/>
      <c r="EAN44" s="1208"/>
      <c r="EAO44" s="1208"/>
      <c r="EAP44" s="1209"/>
      <c r="EAQ44" s="1208"/>
      <c r="EAR44" s="1208"/>
      <c r="EAS44" s="1208"/>
      <c r="EAT44" s="1208"/>
      <c r="EAU44" s="1208"/>
      <c r="EAV44" s="1208"/>
      <c r="EAW44" s="1208"/>
      <c r="EAX44" s="1208"/>
      <c r="EAY44" s="1208"/>
      <c r="EAZ44" s="1208"/>
      <c r="EBA44" s="1209"/>
      <c r="EBB44" s="1208"/>
      <c r="EBC44" s="1208"/>
      <c r="EBD44" s="1208"/>
      <c r="EBE44" s="1208"/>
      <c r="EBF44" s="1208"/>
      <c r="EBG44" s="1208"/>
      <c r="EBH44" s="1208"/>
      <c r="EBI44" s="1208"/>
      <c r="EBJ44" s="1208"/>
      <c r="EBK44" s="1208"/>
      <c r="EBL44" s="1209"/>
      <c r="EBM44" s="1208"/>
      <c r="EBN44" s="1208"/>
      <c r="EBO44" s="1208"/>
      <c r="EBP44" s="1208"/>
      <c r="EBQ44" s="1208"/>
      <c r="EBR44" s="1208"/>
      <c r="EBS44" s="1208"/>
      <c r="EBT44" s="1208"/>
      <c r="EBU44" s="1208"/>
      <c r="EBV44" s="1208"/>
      <c r="EBW44" s="1209"/>
      <c r="EBX44" s="1208"/>
      <c r="EBY44" s="1208"/>
      <c r="EBZ44" s="1208"/>
      <c r="ECA44" s="1208"/>
      <c r="ECB44" s="1208"/>
      <c r="ECC44" s="1208"/>
      <c r="ECD44" s="1208"/>
      <c r="ECE44" s="1208"/>
      <c r="ECF44" s="1208"/>
      <c r="ECG44" s="1208"/>
      <c r="ECH44" s="1209"/>
      <c r="ECI44" s="1208"/>
      <c r="ECJ44" s="1208"/>
      <c r="ECK44" s="1208"/>
      <c r="ECL44" s="1208"/>
      <c r="ECM44" s="1208"/>
      <c r="ECN44" s="1208"/>
      <c r="ECO44" s="1208"/>
      <c r="ECP44" s="1208"/>
      <c r="ECQ44" s="1208"/>
      <c r="ECR44" s="1208"/>
      <c r="ECS44" s="1209"/>
      <c r="ECT44" s="1208"/>
      <c r="ECU44" s="1208"/>
      <c r="ECV44" s="1208"/>
      <c r="ECW44" s="1208"/>
      <c r="ECX44" s="1208"/>
      <c r="ECY44" s="1208"/>
      <c r="ECZ44" s="1208"/>
      <c r="EDA44" s="1208"/>
      <c r="EDB44" s="1208"/>
      <c r="EDC44" s="1208"/>
      <c r="EDD44" s="1209"/>
      <c r="EDE44" s="1208"/>
      <c r="EDF44" s="1208"/>
      <c r="EDG44" s="1208"/>
      <c r="EDH44" s="1208"/>
      <c r="EDI44" s="1208"/>
      <c r="EDJ44" s="1208"/>
      <c r="EDK44" s="1208"/>
      <c r="EDL44" s="1208"/>
      <c r="EDM44" s="1208"/>
      <c r="EDN44" s="1208"/>
      <c r="EDO44" s="1209"/>
      <c r="EDP44" s="1208"/>
      <c r="EDQ44" s="1208"/>
      <c r="EDR44" s="1208"/>
      <c r="EDS44" s="1208"/>
      <c r="EDT44" s="1208"/>
      <c r="EDU44" s="1208"/>
      <c r="EDV44" s="1208"/>
      <c r="EDW44" s="1208"/>
      <c r="EDX44" s="1208"/>
      <c r="EDY44" s="1208"/>
      <c r="EDZ44" s="1209"/>
      <c r="EEA44" s="1208"/>
      <c r="EEB44" s="1208"/>
      <c r="EEC44" s="1208"/>
      <c r="EED44" s="1208"/>
      <c r="EEE44" s="1208"/>
      <c r="EEF44" s="1208"/>
      <c r="EEG44" s="1208"/>
      <c r="EEH44" s="1208"/>
      <c r="EEI44" s="1208"/>
      <c r="EEJ44" s="1208"/>
      <c r="EEK44" s="1209"/>
      <c r="EEL44" s="1208"/>
      <c r="EEM44" s="1208"/>
      <c r="EEN44" s="1208"/>
      <c r="EEO44" s="1208"/>
      <c r="EEP44" s="1208"/>
      <c r="EEQ44" s="1208"/>
      <c r="EER44" s="1208"/>
      <c r="EES44" s="1208"/>
      <c r="EET44" s="1208"/>
      <c r="EEU44" s="1208"/>
      <c r="EEV44" s="1209"/>
      <c r="EEW44" s="1208"/>
      <c r="EEX44" s="1208"/>
      <c r="EEY44" s="1208"/>
      <c r="EEZ44" s="1208"/>
      <c r="EFA44" s="1208"/>
      <c r="EFB44" s="1208"/>
      <c r="EFC44" s="1208"/>
      <c r="EFD44" s="1208"/>
      <c r="EFE44" s="1208"/>
      <c r="EFF44" s="1208"/>
      <c r="EFG44" s="1209"/>
      <c r="EFH44" s="1208"/>
      <c r="EFI44" s="1208"/>
      <c r="EFJ44" s="1208"/>
      <c r="EFK44" s="1208"/>
      <c r="EFL44" s="1208"/>
      <c r="EFM44" s="1208"/>
      <c r="EFN44" s="1208"/>
      <c r="EFO44" s="1208"/>
      <c r="EFP44" s="1208"/>
      <c r="EFQ44" s="1208"/>
      <c r="EFR44" s="1209"/>
      <c r="EFS44" s="1208"/>
      <c r="EFT44" s="1208"/>
      <c r="EFU44" s="1208"/>
      <c r="EFV44" s="1208"/>
      <c r="EFW44" s="1208"/>
      <c r="EFX44" s="1208"/>
      <c r="EFY44" s="1208"/>
      <c r="EFZ44" s="1208"/>
      <c r="EGA44" s="1208"/>
      <c r="EGB44" s="1208"/>
      <c r="EGC44" s="1209"/>
      <c r="EGD44" s="1208"/>
      <c r="EGE44" s="1208"/>
      <c r="EGF44" s="1208"/>
      <c r="EGG44" s="1208"/>
      <c r="EGH44" s="1208"/>
      <c r="EGI44" s="1208"/>
      <c r="EGJ44" s="1208"/>
      <c r="EGK44" s="1208"/>
      <c r="EGL44" s="1208"/>
      <c r="EGM44" s="1208"/>
      <c r="EGN44" s="1209"/>
      <c r="EGO44" s="1208"/>
      <c r="EGP44" s="1208"/>
      <c r="EGQ44" s="1208"/>
      <c r="EGR44" s="1208"/>
      <c r="EGS44" s="1208"/>
      <c r="EGT44" s="1208"/>
      <c r="EGU44" s="1208"/>
      <c r="EGV44" s="1208"/>
      <c r="EGW44" s="1208"/>
      <c r="EGX44" s="1208"/>
      <c r="EGY44" s="1209"/>
      <c r="EGZ44" s="1208"/>
      <c r="EHA44" s="1208"/>
      <c r="EHB44" s="1208"/>
      <c r="EHC44" s="1208"/>
      <c r="EHD44" s="1208"/>
      <c r="EHE44" s="1208"/>
      <c r="EHF44" s="1208"/>
      <c r="EHG44" s="1208"/>
      <c r="EHH44" s="1208"/>
      <c r="EHI44" s="1208"/>
      <c r="EHJ44" s="1209"/>
      <c r="EHK44" s="1208"/>
      <c r="EHL44" s="1208"/>
      <c r="EHM44" s="1208"/>
      <c r="EHN44" s="1208"/>
      <c r="EHO44" s="1208"/>
      <c r="EHP44" s="1208"/>
      <c r="EHQ44" s="1208"/>
      <c r="EHR44" s="1208"/>
      <c r="EHS44" s="1208"/>
      <c r="EHT44" s="1208"/>
      <c r="EHU44" s="1209"/>
      <c r="EHV44" s="1208"/>
      <c r="EHW44" s="1208"/>
      <c r="EHX44" s="1208"/>
      <c r="EHY44" s="1208"/>
      <c r="EHZ44" s="1208"/>
      <c r="EIA44" s="1208"/>
      <c r="EIB44" s="1208"/>
      <c r="EIC44" s="1208"/>
      <c r="EID44" s="1208"/>
      <c r="EIE44" s="1208"/>
      <c r="EIF44" s="1209"/>
      <c r="EIG44" s="1208"/>
      <c r="EIH44" s="1208"/>
      <c r="EII44" s="1208"/>
      <c r="EIJ44" s="1208"/>
      <c r="EIK44" s="1208"/>
      <c r="EIL44" s="1208"/>
      <c r="EIM44" s="1208"/>
      <c r="EIN44" s="1208"/>
      <c r="EIO44" s="1208"/>
      <c r="EIP44" s="1208"/>
      <c r="EIQ44" s="1209"/>
      <c r="EIR44" s="1208"/>
      <c r="EIS44" s="1208"/>
      <c r="EIT44" s="1208"/>
      <c r="EIU44" s="1208"/>
      <c r="EIV44" s="1208"/>
      <c r="EIW44" s="1208"/>
      <c r="EIX44" s="1208"/>
      <c r="EIY44" s="1208"/>
      <c r="EIZ44" s="1208"/>
      <c r="EJA44" s="1208"/>
      <c r="EJB44" s="1209"/>
      <c r="EJC44" s="1208"/>
      <c r="EJD44" s="1208"/>
      <c r="EJE44" s="1208"/>
      <c r="EJF44" s="1208"/>
      <c r="EJG44" s="1208"/>
      <c r="EJH44" s="1208"/>
      <c r="EJI44" s="1208"/>
      <c r="EJJ44" s="1208"/>
      <c r="EJK44" s="1208"/>
      <c r="EJL44" s="1208"/>
      <c r="EJM44" s="1209"/>
      <c r="EJN44" s="1208"/>
      <c r="EJO44" s="1208"/>
      <c r="EJP44" s="1208"/>
      <c r="EJQ44" s="1208"/>
      <c r="EJR44" s="1208"/>
      <c r="EJS44" s="1208"/>
      <c r="EJT44" s="1208"/>
      <c r="EJU44" s="1208"/>
      <c r="EJV44" s="1208"/>
      <c r="EJW44" s="1208"/>
      <c r="EJX44" s="1209"/>
      <c r="EJY44" s="1208"/>
      <c r="EJZ44" s="1208"/>
      <c r="EKA44" s="1208"/>
      <c r="EKB44" s="1208"/>
      <c r="EKC44" s="1208"/>
      <c r="EKD44" s="1208"/>
      <c r="EKE44" s="1208"/>
      <c r="EKF44" s="1208"/>
      <c r="EKG44" s="1208"/>
      <c r="EKH44" s="1208"/>
      <c r="EKI44" s="1209"/>
      <c r="EKJ44" s="1208"/>
      <c r="EKK44" s="1208"/>
      <c r="EKL44" s="1208"/>
      <c r="EKM44" s="1208"/>
      <c r="EKN44" s="1208"/>
      <c r="EKO44" s="1208"/>
      <c r="EKP44" s="1208"/>
      <c r="EKQ44" s="1208"/>
      <c r="EKR44" s="1208"/>
      <c r="EKS44" s="1208"/>
      <c r="EKT44" s="1209"/>
      <c r="EKU44" s="1208"/>
      <c r="EKV44" s="1208"/>
      <c r="EKW44" s="1208"/>
      <c r="EKX44" s="1208"/>
      <c r="EKY44" s="1208"/>
      <c r="EKZ44" s="1208"/>
      <c r="ELA44" s="1208"/>
      <c r="ELB44" s="1208"/>
      <c r="ELC44" s="1208"/>
      <c r="ELD44" s="1208"/>
      <c r="ELE44" s="1209"/>
      <c r="ELF44" s="1208"/>
      <c r="ELG44" s="1208"/>
      <c r="ELH44" s="1208"/>
      <c r="ELI44" s="1208"/>
      <c r="ELJ44" s="1208"/>
      <c r="ELK44" s="1208"/>
      <c r="ELL44" s="1208"/>
      <c r="ELM44" s="1208"/>
      <c r="ELN44" s="1208"/>
      <c r="ELO44" s="1208"/>
      <c r="ELP44" s="1209"/>
      <c r="ELQ44" s="1208"/>
      <c r="ELR44" s="1208"/>
      <c r="ELS44" s="1208"/>
      <c r="ELT44" s="1208"/>
      <c r="ELU44" s="1208"/>
      <c r="ELV44" s="1208"/>
      <c r="ELW44" s="1208"/>
      <c r="ELX44" s="1208"/>
      <c r="ELY44" s="1208"/>
      <c r="ELZ44" s="1208"/>
      <c r="EMA44" s="1209"/>
      <c r="EMB44" s="1208"/>
      <c r="EMC44" s="1208"/>
      <c r="EMD44" s="1208"/>
      <c r="EME44" s="1208"/>
      <c r="EMF44" s="1208"/>
      <c r="EMG44" s="1208"/>
      <c r="EMH44" s="1208"/>
      <c r="EMI44" s="1208"/>
      <c r="EMJ44" s="1208"/>
      <c r="EMK44" s="1208"/>
      <c r="EML44" s="1209"/>
      <c r="EMM44" s="1208"/>
      <c r="EMN44" s="1208"/>
      <c r="EMO44" s="1208"/>
      <c r="EMP44" s="1208"/>
      <c r="EMQ44" s="1208"/>
      <c r="EMR44" s="1208"/>
      <c r="EMS44" s="1208"/>
      <c r="EMT44" s="1208"/>
      <c r="EMU44" s="1208"/>
      <c r="EMV44" s="1208"/>
      <c r="EMW44" s="1209"/>
      <c r="EMX44" s="1208"/>
      <c r="EMY44" s="1208"/>
      <c r="EMZ44" s="1208"/>
      <c r="ENA44" s="1208"/>
      <c r="ENB44" s="1208"/>
      <c r="ENC44" s="1208"/>
      <c r="END44" s="1208"/>
      <c r="ENE44" s="1208"/>
      <c r="ENF44" s="1208"/>
      <c r="ENG44" s="1208"/>
      <c r="ENH44" s="1209"/>
      <c r="ENI44" s="1208"/>
      <c r="ENJ44" s="1208"/>
      <c r="ENK44" s="1208"/>
      <c r="ENL44" s="1208"/>
      <c r="ENM44" s="1208"/>
      <c r="ENN44" s="1208"/>
      <c r="ENO44" s="1208"/>
      <c r="ENP44" s="1208"/>
      <c r="ENQ44" s="1208"/>
      <c r="ENR44" s="1208"/>
      <c r="ENS44" s="1209"/>
      <c r="ENT44" s="1208"/>
      <c r="ENU44" s="1208"/>
      <c r="ENV44" s="1208"/>
      <c r="ENW44" s="1208"/>
      <c r="ENX44" s="1208"/>
      <c r="ENY44" s="1208"/>
      <c r="ENZ44" s="1208"/>
      <c r="EOA44" s="1208"/>
      <c r="EOB44" s="1208"/>
      <c r="EOC44" s="1208"/>
      <c r="EOD44" s="1209"/>
      <c r="EOE44" s="1208"/>
      <c r="EOF44" s="1208"/>
      <c r="EOG44" s="1208"/>
      <c r="EOH44" s="1208"/>
      <c r="EOI44" s="1208"/>
      <c r="EOJ44" s="1208"/>
      <c r="EOK44" s="1208"/>
      <c r="EOL44" s="1208"/>
      <c r="EOM44" s="1208"/>
      <c r="EON44" s="1208"/>
      <c r="EOO44" s="1209"/>
      <c r="EOP44" s="1208"/>
      <c r="EOQ44" s="1208"/>
      <c r="EOR44" s="1208"/>
      <c r="EOS44" s="1208"/>
      <c r="EOT44" s="1208"/>
      <c r="EOU44" s="1208"/>
      <c r="EOV44" s="1208"/>
      <c r="EOW44" s="1208"/>
      <c r="EOX44" s="1208"/>
      <c r="EOY44" s="1208"/>
      <c r="EOZ44" s="1209"/>
      <c r="EPA44" s="1208"/>
      <c r="EPB44" s="1208"/>
      <c r="EPC44" s="1208"/>
      <c r="EPD44" s="1208"/>
      <c r="EPE44" s="1208"/>
      <c r="EPF44" s="1208"/>
      <c r="EPG44" s="1208"/>
      <c r="EPH44" s="1208"/>
      <c r="EPI44" s="1208"/>
      <c r="EPJ44" s="1208"/>
      <c r="EPK44" s="1209"/>
      <c r="EPL44" s="1208"/>
      <c r="EPM44" s="1208"/>
      <c r="EPN44" s="1208"/>
      <c r="EPO44" s="1208"/>
      <c r="EPP44" s="1208"/>
      <c r="EPQ44" s="1208"/>
      <c r="EPR44" s="1208"/>
      <c r="EPS44" s="1208"/>
      <c r="EPT44" s="1208"/>
      <c r="EPU44" s="1208"/>
      <c r="EPV44" s="1209"/>
      <c r="EPW44" s="1208"/>
      <c r="EPX44" s="1208"/>
      <c r="EPY44" s="1208"/>
      <c r="EPZ44" s="1208"/>
      <c r="EQA44" s="1208"/>
      <c r="EQB44" s="1208"/>
      <c r="EQC44" s="1208"/>
      <c r="EQD44" s="1208"/>
      <c r="EQE44" s="1208"/>
      <c r="EQF44" s="1208"/>
      <c r="EQG44" s="1209"/>
      <c r="EQH44" s="1208"/>
      <c r="EQI44" s="1208"/>
      <c r="EQJ44" s="1208"/>
      <c r="EQK44" s="1208"/>
      <c r="EQL44" s="1208"/>
      <c r="EQM44" s="1208"/>
      <c r="EQN44" s="1208"/>
      <c r="EQO44" s="1208"/>
      <c r="EQP44" s="1208"/>
      <c r="EQQ44" s="1208"/>
      <c r="EQR44" s="1209"/>
      <c r="EQS44" s="1208"/>
      <c r="EQT44" s="1208"/>
      <c r="EQU44" s="1208"/>
      <c r="EQV44" s="1208"/>
      <c r="EQW44" s="1208"/>
      <c r="EQX44" s="1208"/>
      <c r="EQY44" s="1208"/>
      <c r="EQZ44" s="1208"/>
      <c r="ERA44" s="1208"/>
      <c r="ERB44" s="1208"/>
      <c r="ERC44" s="1209"/>
      <c r="ERD44" s="1208"/>
      <c r="ERE44" s="1208"/>
      <c r="ERF44" s="1208"/>
      <c r="ERG44" s="1208"/>
      <c r="ERH44" s="1208"/>
      <c r="ERI44" s="1208"/>
      <c r="ERJ44" s="1208"/>
      <c r="ERK44" s="1208"/>
      <c r="ERL44" s="1208"/>
      <c r="ERM44" s="1208"/>
      <c r="ERN44" s="1209"/>
      <c r="ERO44" s="1208"/>
      <c r="ERP44" s="1208"/>
      <c r="ERQ44" s="1208"/>
      <c r="ERR44" s="1208"/>
      <c r="ERS44" s="1208"/>
      <c r="ERT44" s="1208"/>
      <c r="ERU44" s="1208"/>
      <c r="ERV44" s="1208"/>
      <c r="ERW44" s="1208"/>
      <c r="ERX44" s="1208"/>
      <c r="ERY44" s="1209"/>
      <c r="ERZ44" s="1208"/>
      <c r="ESA44" s="1208"/>
      <c r="ESB44" s="1208"/>
      <c r="ESC44" s="1208"/>
      <c r="ESD44" s="1208"/>
      <c r="ESE44" s="1208"/>
      <c r="ESF44" s="1208"/>
      <c r="ESG44" s="1208"/>
      <c r="ESH44" s="1208"/>
      <c r="ESI44" s="1208"/>
      <c r="ESJ44" s="1209"/>
      <c r="ESK44" s="1208"/>
      <c r="ESL44" s="1208"/>
      <c r="ESM44" s="1208"/>
      <c r="ESN44" s="1208"/>
      <c r="ESO44" s="1208"/>
      <c r="ESP44" s="1208"/>
      <c r="ESQ44" s="1208"/>
      <c r="ESR44" s="1208"/>
      <c r="ESS44" s="1208"/>
      <c r="EST44" s="1208"/>
      <c r="ESU44" s="1209"/>
      <c r="ESV44" s="1208"/>
      <c r="ESW44" s="1208"/>
      <c r="ESX44" s="1208"/>
      <c r="ESY44" s="1208"/>
      <c r="ESZ44" s="1208"/>
      <c r="ETA44" s="1208"/>
      <c r="ETB44" s="1208"/>
      <c r="ETC44" s="1208"/>
      <c r="ETD44" s="1208"/>
      <c r="ETE44" s="1208"/>
      <c r="ETF44" s="1209"/>
      <c r="ETG44" s="1208"/>
      <c r="ETH44" s="1208"/>
      <c r="ETI44" s="1208"/>
      <c r="ETJ44" s="1208"/>
      <c r="ETK44" s="1208"/>
      <c r="ETL44" s="1208"/>
      <c r="ETM44" s="1208"/>
      <c r="ETN44" s="1208"/>
      <c r="ETO44" s="1208"/>
      <c r="ETP44" s="1208"/>
      <c r="ETQ44" s="1209"/>
      <c r="ETR44" s="1208"/>
      <c r="ETS44" s="1208"/>
      <c r="ETT44" s="1208"/>
      <c r="ETU44" s="1208"/>
      <c r="ETV44" s="1208"/>
      <c r="ETW44" s="1208"/>
      <c r="ETX44" s="1208"/>
      <c r="ETY44" s="1208"/>
      <c r="ETZ44" s="1208"/>
      <c r="EUA44" s="1208"/>
      <c r="EUB44" s="1209"/>
      <c r="EUC44" s="1208"/>
      <c r="EUD44" s="1208"/>
      <c r="EUE44" s="1208"/>
      <c r="EUF44" s="1208"/>
      <c r="EUG44" s="1208"/>
      <c r="EUH44" s="1208"/>
      <c r="EUI44" s="1208"/>
      <c r="EUJ44" s="1208"/>
      <c r="EUK44" s="1208"/>
      <c r="EUL44" s="1208"/>
      <c r="EUM44" s="1209"/>
      <c r="EUN44" s="1208"/>
      <c r="EUO44" s="1208"/>
      <c r="EUP44" s="1208"/>
      <c r="EUQ44" s="1208"/>
      <c r="EUR44" s="1208"/>
      <c r="EUS44" s="1208"/>
      <c r="EUT44" s="1208"/>
      <c r="EUU44" s="1208"/>
      <c r="EUV44" s="1208"/>
      <c r="EUW44" s="1208"/>
      <c r="EUX44" s="1209"/>
      <c r="EUY44" s="1208"/>
      <c r="EUZ44" s="1208"/>
      <c r="EVA44" s="1208"/>
      <c r="EVB44" s="1208"/>
      <c r="EVC44" s="1208"/>
      <c r="EVD44" s="1208"/>
      <c r="EVE44" s="1208"/>
      <c r="EVF44" s="1208"/>
      <c r="EVG44" s="1208"/>
      <c r="EVH44" s="1208"/>
      <c r="EVI44" s="1209"/>
      <c r="EVJ44" s="1208"/>
      <c r="EVK44" s="1208"/>
      <c r="EVL44" s="1208"/>
      <c r="EVM44" s="1208"/>
      <c r="EVN44" s="1208"/>
      <c r="EVO44" s="1208"/>
      <c r="EVP44" s="1208"/>
      <c r="EVQ44" s="1208"/>
      <c r="EVR44" s="1208"/>
      <c r="EVS44" s="1208"/>
      <c r="EVT44" s="1209"/>
      <c r="EVU44" s="1208"/>
      <c r="EVV44" s="1208"/>
      <c r="EVW44" s="1208"/>
      <c r="EVX44" s="1208"/>
      <c r="EVY44" s="1208"/>
      <c r="EVZ44" s="1208"/>
      <c r="EWA44" s="1208"/>
      <c r="EWB44" s="1208"/>
      <c r="EWC44" s="1208"/>
      <c r="EWD44" s="1208"/>
      <c r="EWE44" s="1209"/>
      <c r="EWF44" s="1208"/>
      <c r="EWG44" s="1208"/>
      <c r="EWH44" s="1208"/>
      <c r="EWI44" s="1208"/>
      <c r="EWJ44" s="1208"/>
      <c r="EWK44" s="1208"/>
      <c r="EWL44" s="1208"/>
      <c r="EWM44" s="1208"/>
      <c r="EWN44" s="1208"/>
      <c r="EWO44" s="1208"/>
      <c r="EWP44" s="1209"/>
      <c r="EWQ44" s="1208"/>
      <c r="EWR44" s="1208"/>
      <c r="EWS44" s="1208"/>
      <c r="EWT44" s="1208"/>
      <c r="EWU44" s="1208"/>
      <c r="EWV44" s="1208"/>
      <c r="EWW44" s="1208"/>
      <c r="EWX44" s="1208"/>
      <c r="EWY44" s="1208"/>
      <c r="EWZ44" s="1208"/>
      <c r="EXA44" s="1209"/>
      <c r="EXB44" s="1208"/>
      <c r="EXC44" s="1208"/>
      <c r="EXD44" s="1208"/>
      <c r="EXE44" s="1208"/>
      <c r="EXF44" s="1208"/>
      <c r="EXG44" s="1208"/>
      <c r="EXH44" s="1208"/>
      <c r="EXI44" s="1208"/>
      <c r="EXJ44" s="1208"/>
      <c r="EXK44" s="1208"/>
      <c r="EXL44" s="1209"/>
      <c r="EXM44" s="1208"/>
      <c r="EXN44" s="1208"/>
      <c r="EXO44" s="1208"/>
      <c r="EXP44" s="1208"/>
      <c r="EXQ44" s="1208"/>
      <c r="EXR44" s="1208"/>
      <c r="EXS44" s="1208"/>
      <c r="EXT44" s="1208"/>
      <c r="EXU44" s="1208"/>
      <c r="EXV44" s="1208"/>
      <c r="EXW44" s="1209"/>
      <c r="EXX44" s="1208"/>
      <c r="EXY44" s="1208"/>
      <c r="EXZ44" s="1208"/>
      <c r="EYA44" s="1208"/>
      <c r="EYB44" s="1208"/>
      <c r="EYC44" s="1208"/>
      <c r="EYD44" s="1208"/>
      <c r="EYE44" s="1208"/>
      <c r="EYF44" s="1208"/>
      <c r="EYG44" s="1208"/>
      <c r="EYH44" s="1209"/>
      <c r="EYI44" s="1208"/>
      <c r="EYJ44" s="1208"/>
      <c r="EYK44" s="1208"/>
      <c r="EYL44" s="1208"/>
      <c r="EYM44" s="1208"/>
      <c r="EYN44" s="1208"/>
      <c r="EYO44" s="1208"/>
      <c r="EYP44" s="1208"/>
      <c r="EYQ44" s="1208"/>
      <c r="EYR44" s="1208"/>
      <c r="EYS44" s="1209"/>
      <c r="EYT44" s="1208"/>
      <c r="EYU44" s="1208"/>
      <c r="EYV44" s="1208"/>
      <c r="EYW44" s="1208"/>
      <c r="EYX44" s="1208"/>
      <c r="EYY44" s="1208"/>
      <c r="EYZ44" s="1208"/>
      <c r="EZA44" s="1208"/>
      <c r="EZB44" s="1208"/>
      <c r="EZC44" s="1208"/>
      <c r="EZD44" s="1209"/>
      <c r="EZE44" s="1208"/>
      <c r="EZF44" s="1208"/>
      <c r="EZG44" s="1208"/>
      <c r="EZH44" s="1208"/>
      <c r="EZI44" s="1208"/>
      <c r="EZJ44" s="1208"/>
      <c r="EZK44" s="1208"/>
      <c r="EZL44" s="1208"/>
      <c r="EZM44" s="1208"/>
      <c r="EZN44" s="1208"/>
      <c r="EZO44" s="1209"/>
      <c r="EZP44" s="1208"/>
      <c r="EZQ44" s="1208"/>
      <c r="EZR44" s="1208"/>
      <c r="EZS44" s="1208"/>
      <c r="EZT44" s="1208"/>
      <c r="EZU44" s="1208"/>
      <c r="EZV44" s="1208"/>
      <c r="EZW44" s="1208"/>
      <c r="EZX44" s="1208"/>
      <c r="EZY44" s="1208"/>
      <c r="EZZ44" s="1209"/>
      <c r="FAA44" s="1208"/>
      <c r="FAB44" s="1208"/>
      <c r="FAC44" s="1208"/>
      <c r="FAD44" s="1208"/>
      <c r="FAE44" s="1208"/>
      <c r="FAF44" s="1208"/>
      <c r="FAG44" s="1208"/>
      <c r="FAH44" s="1208"/>
      <c r="FAI44" s="1208"/>
      <c r="FAJ44" s="1208"/>
      <c r="FAK44" s="1209"/>
      <c r="FAL44" s="1208"/>
      <c r="FAM44" s="1208"/>
      <c r="FAN44" s="1208"/>
      <c r="FAO44" s="1208"/>
      <c r="FAP44" s="1208"/>
      <c r="FAQ44" s="1208"/>
      <c r="FAR44" s="1208"/>
      <c r="FAS44" s="1208"/>
      <c r="FAT44" s="1208"/>
      <c r="FAU44" s="1208"/>
      <c r="FAV44" s="1209"/>
      <c r="FAW44" s="1208"/>
      <c r="FAX44" s="1208"/>
      <c r="FAY44" s="1208"/>
      <c r="FAZ44" s="1208"/>
      <c r="FBA44" s="1208"/>
      <c r="FBB44" s="1208"/>
      <c r="FBC44" s="1208"/>
      <c r="FBD44" s="1208"/>
      <c r="FBE44" s="1208"/>
      <c r="FBF44" s="1208"/>
      <c r="FBG44" s="1209"/>
      <c r="FBH44" s="1208"/>
      <c r="FBI44" s="1208"/>
      <c r="FBJ44" s="1208"/>
      <c r="FBK44" s="1208"/>
      <c r="FBL44" s="1208"/>
      <c r="FBM44" s="1208"/>
      <c r="FBN44" s="1208"/>
      <c r="FBO44" s="1208"/>
      <c r="FBP44" s="1208"/>
      <c r="FBQ44" s="1208"/>
      <c r="FBR44" s="1209"/>
      <c r="FBS44" s="1208"/>
      <c r="FBT44" s="1208"/>
      <c r="FBU44" s="1208"/>
      <c r="FBV44" s="1208"/>
      <c r="FBW44" s="1208"/>
      <c r="FBX44" s="1208"/>
      <c r="FBY44" s="1208"/>
      <c r="FBZ44" s="1208"/>
      <c r="FCA44" s="1208"/>
      <c r="FCB44" s="1208"/>
      <c r="FCC44" s="1209"/>
      <c r="FCD44" s="1208"/>
      <c r="FCE44" s="1208"/>
      <c r="FCF44" s="1208"/>
      <c r="FCG44" s="1208"/>
      <c r="FCH44" s="1208"/>
      <c r="FCI44" s="1208"/>
      <c r="FCJ44" s="1208"/>
      <c r="FCK44" s="1208"/>
      <c r="FCL44" s="1208"/>
      <c r="FCM44" s="1208"/>
      <c r="FCN44" s="1209"/>
      <c r="FCO44" s="1208"/>
      <c r="FCP44" s="1208"/>
      <c r="FCQ44" s="1208"/>
      <c r="FCR44" s="1208"/>
      <c r="FCS44" s="1208"/>
      <c r="FCT44" s="1208"/>
      <c r="FCU44" s="1208"/>
      <c r="FCV44" s="1208"/>
      <c r="FCW44" s="1208"/>
      <c r="FCX44" s="1208"/>
      <c r="FCY44" s="1209"/>
      <c r="FCZ44" s="1208"/>
      <c r="FDA44" s="1208"/>
      <c r="FDB44" s="1208"/>
      <c r="FDC44" s="1208"/>
      <c r="FDD44" s="1208"/>
      <c r="FDE44" s="1208"/>
      <c r="FDF44" s="1208"/>
      <c r="FDG44" s="1208"/>
      <c r="FDH44" s="1208"/>
      <c r="FDI44" s="1208"/>
      <c r="FDJ44" s="1209"/>
      <c r="FDK44" s="1208"/>
      <c r="FDL44" s="1208"/>
      <c r="FDM44" s="1208"/>
      <c r="FDN44" s="1208"/>
      <c r="FDO44" s="1208"/>
      <c r="FDP44" s="1208"/>
      <c r="FDQ44" s="1208"/>
      <c r="FDR44" s="1208"/>
      <c r="FDS44" s="1208"/>
      <c r="FDT44" s="1208"/>
      <c r="FDU44" s="1209"/>
      <c r="FDV44" s="1208"/>
      <c r="FDW44" s="1208"/>
      <c r="FDX44" s="1208"/>
      <c r="FDY44" s="1208"/>
      <c r="FDZ44" s="1208"/>
      <c r="FEA44" s="1208"/>
      <c r="FEB44" s="1208"/>
      <c r="FEC44" s="1208"/>
      <c r="FED44" s="1208"/>
      <c r="FEE44" s="1208"/>
      <c r="FEF44" s="1209"/>
      <c r="FEG44" s="1208"/>
      <c r="FEH44" s="1208"/>
      <c r="FEI44" s="1208"/>
      <c r="FEJ44" s="1208"/>
      <c r="FEK44" s="1208"/>
      <c r="FEL44" s="1208"/>
      <c r="FEM44" s="1208"/>
      <c r="FEN44" s="1208"/>
      <c r="FEO44" s="1208"/>
      <c r="FEP44" s="1208"/>
      <c r="FEQ44" s="1209"/>
      <c r="FER44" s="1208"/>
      <c r="FES44" s="1208"/>
      <c r="FET44" s="1208"/>
      <c r="FEU44" s="1208"/>
      <c r="FEV44" s="1208"/>
      <c r="FEW44" s="1208"/>
      <c r="FEX44" s="1208"/>
      <c r="FEY44" s="1208"/>
      <c r="FEZ44" s="1208"/>
      <c r="FFA44" s="1208"/>
      <c r="FFB44" s="1209"/>
      <c r="FFC44" s="1208"/>
      <c r="FFD44" s="1208"/>
      <c r="FFE44" s="1208"/>
      <c r="FFF44" s="1208"/>
      <c r="FFG44" s="1208"/>
      <c r="FFH44" s="1208"/>
      <c r="FFI44" s="1208"/>
      <c r="FFJ44" s="1208"/>
      <c r="FFK44" s="1208"/>
      <c r="FFL44" s="1208"/>
      <c r="FFM44" s="1209"/>
      <c r="FFN44" s="1208"/>
      <c r="FFO44" s="1208"/>
      <c r="FFP44" s="1208"/>
      <c r="FFQ44" s="1208"/>
      <c r="FFR44" s="1208"/>
      <c r="FFS44" s="1208"/>
      <c r="FFT44" s="1208"/>
      <c r="FFU44" s="1208"/>
      <c r="FFV44" s="1208"/>
      <c r="FFW44" s="1208"/>
      <c r="FFX44" s="1209"/>
      <c r="FFY44" s="1208"/>
      <c r="FFZ44" s="1208"/>
      <c r="FGA44" s="1208"/>
      <c r="FGB44" s="1208"/>
      <c r="FGC44" s="1208"/>
      <c r="FGD44" s="1208"/>
      <c r="FGE44" s="1208"/>
      <c r="FGF44" s="1208"/>
      <c r="FGG44" s="1208"/>
      <c r="FGH44" s="1208"/>
      <c r="FGI44" s="1209"/>
      <c r="FGJ44" s="1208"/>
      <c r="FGK44" s="1208"/>
      <c r="FGL44" s="1208"/>
      <c r="FGM44" s="1208"/>
      <c r="FGN44" s="1208"/>
      <c r="FGO44" s="1208"/>
      <c r="FGP44" s="1208"/>
      <c r="FGQ44" s="1208"/>
      <c r="FGR44" s="1208"/>
      <c r="FGS44" s="1208"/>
      <c r="FGT44" s="1209"/>
      <c r="FGU44" s="1208"/>
      <c r="FGV44" s="1208"/>
      <c r="FGW44" s="1208"/>
      <c r="FGX44" s="1208"/>
      <c r="FGY44" s="1208"/>
      <c r="FGZ44" s="1208"/>
      <c r="FHA44" s="1208"/>
      <c r="FHB44" s="1208"/>
      <c r="FHC44" s="1208"/>
      <c r="FHD44" s="1208"/>
      <c r="FHE44" s="1209"/>
      <c r="FHF44" s="1208"/>
      <c r="FHG44" s="1208"/>
      <c r="FHH44" s="1208"/>
      <c r="FHI44" s="1208"/>
      <c r="FHJ44" s="1208"/>
      <c r="FHK44" s="1208"/>
      <c r="FHL44" s="1208"/>
      <c r="FHM44" s="1208"/>
      <c r="FHN44" s="1208"/>
      <c r="FHO44" s="1208"/>
      <c r="FHP44" s="1209"/>
      <c r="FHQ44" s="1208"/>
      <c r="FHR44" s="1208"/>
      <c r="FHS44" s="1208"/>
      <c r="FHT44" s="1208"/>
      <c r="FHU44" s="1208"/>
      <c r="FHV44" s="1208"/>
      <c r="FHW44" s="1208"/>
      <c r="FHX44" s="1208"/>
      <c r="FHY44" s="1208"/>
      <c r="FHZ44" s="1208"/>
      <c r="FIA44" s="1209"/>
      <c r="FIB44" s="1208"/>
      <c r="FIC44" s="1208"/>
      <c r="FID44" s="1208"/>
      <c r="FIE44" s="1208"/>
      <c r="FIF44" s="1208"/>
      <c r="FIG44" s="1208"/>
      <c r="FIH44" s="1208"/>
      <c r="FII44" s="1208"/>
      <c r="FIJ44" s="1208"/>
      <c r="FIK44" s="1208"/>
      <c r="FIL44" s="1209"/>
      <c r="FIM44" s="1208"/>
      <c r="FIN44" s="1208"/>
      <c r="FIO44" s="1208"/>
      <c r="FIP44" s="1208"/>
      <c r="FIQ44" s="1208"/>
      <c r="FIR44" s="1208"/>
      <c r="FIS44" s="1208"/>
      <c r="FIT44" s="1208"/>
      <c r="FIU44" s="1208"/>
      <c r="FIV44" s="1208"/>
      <c r="FIW44" s="1209"/>
      <c r="FIX44" s="1208"/>
      <c r="FIY44" s="1208"/>
      <c r="FIZ44" s="1208"/>
      <c r="FJA44" s="1208"/>
      <c r="FJB44" s="1208"/>
      <c r="FJC44" s="1208"/>
      <c r="FJD44" s="1208"/>
      <c r="FJE44" s="1208"/>
      <c r="FJF44" s="1208"/>
      <c r="FJG44" s="1208"/>
      <c r="FJH44" s="1209"/>
      <c r="FJI44" s="1208"/>
      <c r="FJJ44" s="1208"/>
      <c r="FJK44" s="1208"/>
      <c r="FJL44" s="1208"/>
      <c r="FJM44" s="1208"/>
      <c r="FJN44" s="1208"/>
      <c r="FJO44" s="1208"/>
      <c r="FJP44" s="1208"/>
      <c r="FJQ44" s="1208"/>
      <c r="FJR44" s="1208"/>
      <c r="FJS44" s="1209"/>
      <c r="FJT44" s="1208"/>
      <c r="FJU44" s="1208"/>
      <c r="FJV44" s="1208"/>
      <c r="FJW44" s="1208"/>
      <c r="FJX44" s="1208"/>
      <c r="FJY44" s="1208"/>
      <c r="FJZ44" s="1208"/>
      <c r="FKA44" s="1208"/>
      <c r="FKB44" s="1208"/>
      <c r="FKC44" s="1208"/>
      <c r="FKD44" s="1209"/>
      <c r="FKE44" s="1208"/>
      <c r="FKF44" s="1208"/>
      <c r="FKG44" s="1208"/>
      <c r="FKH44" s="1208"/>
      <c r="FKI44" s="1208"/>
      <c r="FKJ44" s="1208"/>
      <c r="FKK44" s="1208"/>
      <c r="FKL44" s="1208"/>
      <c r="FKM44" s="1208"/>
      <c r="FKN44" s="1208"/>
      <c r="FKO44" s="1209"/>
      <c r="FKP44" s="1208"/>
      <c r="FKQ44" s="1208"/>
      <c r="FKR44" s="1208"/>
      <c r="FKS44" s="1208"/>
      <c r="FKT44" s="1208"/>
      <c r="FKU44" s="1208"/>
      <c r="FKV44" s="1208"/>
      <c r="FKW44" s="1208"/>
      <c r="FKX44" s="1208"/>
      <c r="FKY44" s="1208"/>
      <c r="FKZ44" s="1209"/>
      <c r="FLA44" s="1208"/>
      <c r="FLB44" s="1208"/>
      <c r="FLC44" s="1208"/>
      <c r="FLD44" s="1208"/>
      <c r="FLE44" s="1208"/>
      <c r="FLF44" s="1208"/>
      <c r="FLG44" s="1208"/>
      <c r="FLH44" s="1208"/>
      <c r="FLI44" s="1208"/>
      <c r="FLJ44" s="1208"/>
      <c r="FLK44" s="1209"/>
      <c r="FLL44" s="1208"/>
      <c r="FLM44" s="1208"/>
      <c r="FLN44" s="1208"/>
      <c r="FLO44" s="1208"/>
      <c r="FLP44" s="1208"/>
      <c r="FLQ44" s="1208"/>
      <c r="FLR44" s="1208"/>
      <c r="FLS44" s="1208"/>
      <c r="FLT44" s="1208"/>
      <c r="FLU44" s="1208"/>
      <c r="FLV44" s="1209"/>
      <c r="FLW44" s="1208"/>
      <c r="FLX44" s="1208"/>
      <c r="FLY44" s="1208"/>
      <c r="FLZ44" s="1208"/>
      <c r="FMA44" s="1208"/>
      <c r="FMB44" s="1208"/>
      <c r="FMC44" s="1208"/>
      <c r="FMD44" s="1208"/>
      <c r="FME44" s="1208"/>
      <c r="FMF44" s="1208"/>
      <c r="FMG44" s="1209"/>
      <c r="FMH44" s="1208"/>
      <c r="FMI44" s="1208"/>
      <c r="FMJ44" s="1208"/>
      <c r="FMK44" s="1208"/>
      <c r="FML44" s="1208"/>
      <c r="FMM44" s="1208"/>
      <c r="FMN44" s="1208"/>
      <c r="FMO44" s="1208"/>
      <c r="FMP44" s="1208"/>
      <c r="FMQ44" s="1208"/>
      <c r="FMR44" s="1209"/>
      <c r="FMS44" s="1208"/>
      <c r="FMT44" s="1208"/>
      <c r="FMU44" s="1208"/>
      <c r="FMV44" s="1208"/>
      <c r="FMW44" s="1208"/>
      <c r="FMX44" s="1208"/>
      <c r="FMY44" s="1208"/>
      <c r="FMZ44" s="1208"/>
      <c r="FNA44" s="1208"/>
      <c r="FNB44" s="1208"/>
      <c r="FNC44" s="1209"/>
      <c r="FND44" s="1208"/>
      <c r="FNE44" s="1208"/>
      <c r="FNF44" s="1208"/>
      <c r="FNG44" s="1208"/>
      <c r="FNH44" s="1208"/>
      <c r="FNI44" s="1208"/>
      <c r="FNJ44" s="1208"/>
      <c r="FNK44" s="1208"/>
      <c r="FNL44" s="1208"/>
      <c r="FNM44" s="1208"/>
      <c r="FNN44" s="1209"/>
      <c r="FNO44" s="1208"/>
      <c r="FNP44" s="1208"/>
      <c r="FNQ44" s="1208"/>
      <c r="FNR44" s="1208"/>
      <c r="FNS44" s="1208"/>
      <c r="FNT44" s="1208"/>
      <c r="FNU44" s="1208"/>
      <c r="FNV44" s="1208"/>
      <c r="FNW44" s="1208"/>
      <c r="FNX44" s="1208"/>
      <c r="FNY44" s="1209"/>
      <c r="FNZ44" s="1208"/>
      <c r="FOA44" s="1208"/>
      <c r="FOB44" s="1208"/>
      <c r="FOC44" s="1208"/>
      <c r="FOD44" s="1208"/>
      <c r="FOE44" s="1208"/>
      <c r="FOF44" s="1208"/>
      <c r="FOG44" s="1208"/>
      <c r="FOH44" s="1208"/>
      <c r="FOI44" s="1208"/>
      <c r="FOJ44" s="1209"/>
      <c r="FOK44" s="1208"/>
      <c r="FOL44" s="1208"/>
      <c r="FOM44" s="1208"/>
      <c r="FON44" s="1208"/>
      <c r="FOO44" s="1208"/>
      <c r="FOP44" s="1208"/>
      <c r="FOQ44" s="1208"/>
      <c r="FOR44" s="1208"/>
      <c r="FOS44" s="1208"/>
      <c r="FOT44" s="1208"/>
      <c r="FOU44" s="1209"/>
      <c r="FOV44" s="1208"/>
      <c r="FOW44" s="1208"/>
      <c r="FOX44" s="1208"/>
      <c r="FOY44" s="1208"/>
      <c r="FOZ44" s="1208"/>
      <c r="FPA44" s="1208"/>
      <c r="FPB44" s="1208"/>
      <c r="FPC44" s="1208"/>
      <c r="FPD44" s="1208"/>
      <c r="FPE44" s="1208"/>
      <c r="FPF44" s="1209"/>
      <c r="FPG44" s="1208"/>
      <c r="FPH44" s="1208"/>
      <c r="FPI44" s="1208"/>
      <c r="FPJ44" s="1208"/>
      <c r="FPK44" s="1208"/>
      <c r="FPL44" s="1208"/>
      <c r="FPM44" s="1208"/>
      <c r="FPN44" s="1208"/>
      <c r="FPO44" s="1208"/>
      <c r="FPP44" s="1208"/>
      <c r="FPQ44" s="1209"/>
      <c r="FPR44" s="1208"/>
      <c r="FPS44" s="1208"/>
      <c r="FPT44" s="1208"/>
      <c r="FPU44" s="1208"/>
      <c r="FPV44" s="1208"/>
      <c r="FPW44" s="1208"/>
      <c r="FPX44" s="1208"/>
      <c r="FPY44" s="1208"/>
      <c r="FPZ44" s="1208"/>
      <c r="FQA44" s="1208"/>
      <c r="FQB44" s="1209"/>
      <c r="FQC44" s="1208"/>
      <c r="FQD44" s="1208"/>
      <c r="FQE44" s="1208"/>
      <c r="FQF44" s="1208"/>
      <c r="FQG44" s="1208"/>
      <c r="FQH44" s="1208"/>
      <c r="FQI44" s="1208"/>
      <c r="FQJ44" s="1208"/>
      <c r="FQK44" s="1208"/>
      <c r="FQL44" s="1208"/>
      <c r="FQM44" s="1209"/>
      <c r="FQN44" s="1208"/>
      <c r="FQO44" s="1208"/>
      <c r="FQP44" s="1208"/>
      <c r="FQQ44" s="1208"/>
      <c r="FQR44" s="1208"/>
      <c r="FQS44" s="1208"/>
      <c r="FQT44" s="1208"/>
      <c r="FQU44" s="1208"/>
      <c r="FQV44" s="1208"/>
      <c r="FQW44" s="1208"/>
      <c r="FQX44" s="1209"/>
      <c r="FQY44" s="1208"/>
      <c r="FQZ44" s="1208"/>
      <c r="FRA44" s="1208"/>
      <c r="FRB44" s="1208"/>
      <c r="FRC44" s="1208"/>
      <c r="FRD44" s="1208"/>
      <c r="FRE44" s="1208"/>
      <c r="FRF44" s="1208"/>
      <c r="FRG44" s="1208"/>
      <c r="FRH44" s="1208"/>
      <c r="FRI44" s="1209"/>
      <c r="FRJ44" s="1208"/>
      <c r="FRK44" s="1208"/>
      <c r="FRL44" s="1208"/>
      <c r="FRM44" s="1208"/>
      <c r="FRN44" s="1208"/>
      <c r="FRO44" s="1208"/>
      <c r="FRP44" s="1208"/>
      <c r="FRQ44" s="1208"/>
      <c r="FRR44" s="1208"/>
      <c r="FRS44" s="1208"/>
      <c r="FRT44" s="1209"/>
      <c r="FRU44" s="1208"/>
      <c r="FRV44" s="1208"/>
      <c r="FRW44" s="1208"/>
      <c r="FRX44" s="1208"/>
      <c r="FRY44" s="1208"/>
      <c r="FRZ44" s="1208"/>
      <c r="FSA44" s="1208"/>
      <c r="FSB44" s="1208"/>
      <c r="FSC44" s="1208"/>
      <c r="FSD44" s="1208"/>
      <c r="FSE44" s="1209"/>
      <c r="FSF44" s="1208"/>
      <c r="FSG44" s="1208"/>
      <c r="FSH44" s="1208"/>
      <c r="FSI44" s="1208"/>
      <c r="FSJ44" s="1208"/>
      <c r="FSK44" s="1208"/>
      <c r="FSL44" s="1208"/>
      <c r="FSM44" s="1208"/>
      <c r="FSN44" s="1208"/>
      <c r="FSO44" s="1208"/>
      <c r="FSP44" s="1209"/>
      <c r="FSQ44" s="1208"/>
      <c r="FSR44" s="1208"/>
      <c r="FSS44" s="1208"/>
      <c r="FST44" s="1208"/>
      <c r="FSU44" s="1208"/>
      <c r="FSV44" s="1208"/>
      <c r="FSW44" s="1208"/>
      <c r="FSX44" s="1208"/>
      <c r="FSY44" s="1208"/>
      <c r="FSZ44" s="1208"/>
      <c r="FTA44" s="1209"/>
      <c r="FTB44" s="1208"/>
      <c r="FTC44" s="1208"/>
      <c r="FTD44" s="1208"/>
      <c r="FTE44" s="1208"/>
      <c r="FTF44" s="1208"/>
      <c r="FTG44" s="1208"/>
      <c r="FTH44" s="1208"/>
      <c r="FTI44" s="1208"/>
      <c r="FTJ44" s="1208"/>
      <c r="FTK44" s="1208"/>
      <c r="FTL44" s="1209"/>
      <c r="FTM44" s="1208"/>
      <c r="FTN44" s="1208"/>
      <c r="FTO44" s="1208"/>
      <c r="FTP44" s="1208"/>
      <c r="FTQ44" s="1208"/>
      <c r="FTR44" s="1208"/>
      <c r="FTS44" s="1208"/>
      <c r="FTT44" s="1208"/>
      <c r="FTU44" s="1208"/>
      <c r="FTV44" s="1208"/>
      <c r="FTW44" s="1209"/>
      <c r="FTX44" s="1208"/>
      <c r="FTY44" s="1208"/>
      <c r="FTZ44" s="1208"/>
      <c r="FUA44" s="1208"/>
      <c r="FUB44" s="1208"/>
      <c r="FUC44" s="1208"/>
      <c r="FUD44" s="1208"/>
      <c r="FUE44" s="1208"/>
      <c r="FUF44" s="1208"/>
      <c r="FUG44" s="1208"/>
      <c r="FUH44" s="1209"/>
      <c r="FUI44" s="1208"/>
      <c r="FUJ44" s="1208"/>
      <c r="FUK44" s="1208"/>
      <c r="FUL44" s="1208"/>
      <c r="FUM44" s="1208"/>
      <c r="FUN44" s="1208"/>
      <c r="FUO44" s="1208"/>
      <c r="FUP44" s="1208"/>
      <c r="FUQ44" s="1208"/>
      <c r="FUR44" s="1208"/>
      <c r="FUS44" s="1209"/>
      <c r="FUT44" s="1208"/>
      <c r="FUU44" s="1208"/>
      <c r="FUV44" s="1208"/>
      <c r="FUW44" s="1208"/>
      <c r="FUX44" s="1208"/>
      <c r="FUY44" s="1208"/>
      <c r="FUZ44" s="1208"/>
      <c r="FVA44" s="1208"/>
      <c r="FVB44" s="1208"/>
      <c r="FVC44" s="1208"/>
      <c r="FVD44" s="1209"/>
      <c r="FVE44" s="1208"/>
      <c r="FVF44" s="1208"/>
      <c r="FVG44" s="1208"/>
      <c r="FVH44" s="1208"/>
      <c r="FVI44" s="1208"/>
      <c r="FVJ44" s="1208"/>
      <c r="FVK44" s="1208"/>
      <c r="FVL44" s="1208"/>
      <c r="FVM44" s="1208"/>
      <c r="FVN44" s="1208"/>
      <c r="FVO44" s="1209"/>
      <c r="FVP44" s="1208"/>
      <c r="FVQ44" s="1208"/>
      <c r="FVR44" s="1208"/>
      <c r="FVS44" s="1208"/>
      <c r="FVT44" s="1208"/>
      <c r="FVU44" s="1208"/>
      <c r="FVV44" s="1208"/>
      <c r="FVW44" s="1208"/>
      <c r="FVX44" s="1208"/>
      <c r="FVY44" s="1208"/>
      <c r="FVZ44" s="1209"/>
      <c r="FWA44" s="1208"/>
      <c r="FWB44" s="1208"/>
      <c r="FWC44" s="1208"/>
      <c r="FWD44" s="1208"/>
      <c r="FWE44" s="1208"/>
      <c r="FWF44" s="1208"/>
      <c r="FWG44" s="1208"/>
      <c r="FWH44" s="1208"/>
      <c r="FWI44" s="1208"/>
      <c r="FWJ44" s="1208"/>
      <c r="FWK44" s="1209"/>
      <c r="FWL44" s="1208"/>
      <c r="FWM44" s="1208"/>
      <c r="FWN44" s="1208"/>
      <c r="FWO44" s="1208"/>
      <c r="FWP44" s="1208"/>
      <c r="FWQ44" s="1208"/>
      <c r="FWR44" s="1208"/>
      <c r="FWS44" s="1208"/>
      <c r="FWT44" s="1208"/>
      <c r="FWU44" s="1208"/>
      <c r="FWV44" s="1209"/>
      <c r="FWW44" s="1208"/>
      <c r="FWX44" s="1208"/>
      <c r="FWY44" s="1208"/>
      <c r="FWZ44" s="1208"/>
      <c r="FXA44" s="1208"/>
      <c r="FXB44" s="1208"/>
      <c r="FXC44" s="1208"/>
      <c r="FXD44" s="1208"/>
      <c r="FXE44" s="1208"/>
      <c r="FXF44" s="1208"/>
      <c r="FXG44" s="1209"/>
      <c r="FXH44" s="1208"/>
      <c r="FXI44" s="1208"/>
      <c r="FXJ44" s="1208"/>
      <c r="FXK44" s="1208"/>
      <c r="FXL44" s="1208"/>
      <c r="FXM44" s="1208"/>
      <c r="FXN44" s="1208"/>
      <c r="FXO44" s="1208"/>
      <c r="FXP44" s="1208"/>
      <c r="FXQ44" s="1208"/>
      <c r="FXR44" s="1209"/>
      <c r="FXS44" s="1208"/>
      <c r="FXT44" s="1208"/>
      <c r="FXU44" s="1208"/>
      <c r="FXV44" s="1208"/>
      <c r="FXW44" s="1208"/>
      <c r="FXX44" s="1208"/>
      <c r="FXY44" s="1208"/>
      <c r="FXZ44" s="1208"/>
      <c r="FYA44" s="1208"/>
      <c r="FYB44" s="1208"/>
      <c r="FYC44" s="1209"/>
      <c r="FYD44" s="1208"/>
      <c r="FYE44" s="1208"/>
      <c r="FYF44" s="1208"/>
      <c r="FYG44" s="1208"/>
      <c r="FYH44" s="1208"/>
      <c r="FYI44" s="1208"/>
      <c r="FYJ44" s="1208"/>
      <c r="FYK44" s="1208"/>
      <c r="FYL44" s="1208"/>
      <c r="FYM44" s="1208"/>
      <c r="FYN44" s="1209"/>
      <c r="FYO44" s="1208"/>
      <c r="FYP44" s="1208"/>
      <c r="FYQ44" s="1208"/>
      <c r="FYR44" s="1208"/>
      <c r="FYS44" s="1208"/>
      <c r="FYT44" s="1208"/>
      <c r="FYU44" s="1208"/>
      <c r="FYV44" s="1208"/>
      <c r="FYW44" s="1208"/>
      <c r="FYX44" s="1208"/>
      <c r="FYY44" s="1209"/>
      <c r="FYZ44" s="1208"/>
      <c r="FZA44" s="1208"/>
      <c r="FZB44" s="1208"/>
      <c r="FZC44" s="1208"/>
      <c r="FZD44" s="1208"/>
      <c r="FZE44" s="1208"/>
      <c r="FZF44" s="1208"/>
      <c r="FZG44" s="1208"/>
      <c r="FZH44" s="1208"/>
      <c r="FZI44" s="1208"/>
      <c r="FZJ44" s="1209"/>
      <c r="FZK44" s="1208"/>
      <c r="FZL44" s="1208"/>
      <c r="FZM44" s="1208"/>
      <c r="FZN44" s="1208"/>
      <c r="FZO44" s="1208"/>
      <c r="FZP44" s="1208"/>
      <c r="FZQ44" s="1208"/>
      <c r="FZR44" s="1208"/>
      <c r="FZS44" s="1208"/>
      <c r="FZT44" s="1208"/>
      <c r="FZU44" s="1209"/>
      <c r="FZV44" s="1208"/>
      <c r="FZW44" s="1208"/>
      <c r="FZX44" s="1208"/>
      <c r="FZY44" s="1208"/>
      <c r="FZZ44" s="1208"/>
      <c r="GAA44" s="1208"/>
      <c r="GAB44" s="1208"/>
      <c r="GAC44" s="1208"/>
      <c r="GAD44" s="1208"/>
      <c r="GAE44" s="1208"/>
      <c r="GAF44" s="1209"/>
      <c r="GAG44" s="1208"/>
      <c r="GAH44" s="1208"/>
      <c r="GAI44" s="1208"/>
      <c r="GAJ44" s="1208"/>
      <c r="GAK44" s="1208"/>
      <c r="GAL44" s="1208"/>
      <c r="GAM44" s="1208"/>
      <c r="GAN44" s="1208"/>
      <c r="GAO44" s="1208"/>
      <c r="GAP44" s="1208"/>
      <c r="GAQ44" s="1209"/>
      <c r="GAR44" s="1208"/>
      <c r="GAS44" s="1208"/>
      <c r="GAT44" s="1208"/>
      <c r="GAU44" s="1208"/>
      <c r="GAV44" s="1208"/>
      <c r="GAW44" s="1208"/>
      <c r="GAX44" s="1208"/>
      <c r="GAY44" s="1208"/>
      <c r="GAZ44" s="1208"/>
      <c r="GBA44" s="1208"/>
      <c r="GBB44" s="1209"/>
      <c r="GBC44" s="1208"/>
      <c r="GBD44" s="1208"/>
      <c r="GBE44" s="1208"/>
      <c r="GBF44" s="1208"/>
      <c r="GBG44" s="1208"/>
      <c r="GBH44" s="1208"/>
      <c r="GBI44" s="1208"/>
      <c r="GBJ44" s="1208"/>
      <c r="GBK44" s="1208"/>
      <c r="GBL44" s="1208"/>
      <c r="GBM44" s="1209"/>
      <c r="GBN44" s="1208"/>
      <c r="GBO44" s="1208"/>
      <c r="GBP44" s="1208"/>
      <c r="GBQ44" s="1208"/>
      <c r="GBR44" s="1208"/>
      <c r="GBS44" s="1208"/>
      <c r="GBT44" s="1208"/>
      <c r="GBU44" s="1208"/>
      <c r="GBV44" s="1208"/>
      <c r="GBW44" s="1208"/>
      <c r="GBX44" s="1209"/>
      <c r="GBY44" s="1208"/>
      <c r="GBZ44" s="1208"/>
      <c r="GCA44" s="1208"/>
      <c r="GCB44" s="1208"/>
      <c r="GCC44" s="1208"/>
      <c r="GCD44" s="1208"/>
      <c r="GCE44" s="1208"/>
      <c r="GCF44" s="1208"/>
      <c r="GCG44" s="1208"/>
      <c r="GCH44" s="1208"/>
      <c r="GCI44" s="1209"/>
      <c r="GCJ44" s="1208"/>
      <c r="GCK44" s="1208"/>
      <c r="GCL44" s="1208"/>
      <c r="GCM44" s="1208"/>
      <c r="GCN44" s="1208"/>
      <c r="GCO44" s="1208"/>
      <c r="GCP44" s="1208"/>
      <c r="GCQ44" s="1208"/>
      <c r="GCR44" s="1208"/>
      <c r="GCS44" s="1208"/>
      <c r="GCT44" s="1209"/>
      <c r="GCU44" s="1208"/>
      <c r="GCV44" s="1208"/>
      <c r="GCW44" s="1208"/>
      <c r="GCX44" s="1208"/>
      <c r="GCY44" s="1208"/>
      <c r="GCZ44" s="1208"/>
      <c r="GDA44" s="1208"/>
      <c r="GDB44" s="1208"/>
      <c r="GDC44" s="1208"/>
      <c r="GDD44" s="1208"/>
      <c r="GDE44" s="1209"/>
      <c r="GDF44" s="1208"/>
      <c r="GDG44" s="1208"/>
      <c r="GDH44" s="1208"/>
      <c r="GDI44" s="1208"/>
      <c r="GDJ44" s="1208"/>
      <c r="GDK44" s="1208"/>
      <c r="GDL44" s="1208"/>
      <c r="GDM44" s="1208"/>
      <c r="GDN44" s="1208"/>
      <c r="GDO44" s="1208"/>
      <c r="GDP44" s="1209"/>
      <c r="GDQ44" s="1208"/>
      <c r="GDR44" s="1208"/>
      <c r="GDS44" s="1208"/>
      <c r="GDT44" s="1208"/>
      <c r="GDU44" s="1208"/>
      <c r="GDV44" s="1208"/>
      <c r="GDW44" s="1208"/>
      <c r="GDX44" s="1208"/>
      <c r="GDY44" s="1208"/>
      <c r="GDZ44" s="1208"/>
      <c r="GEA44" s="1209"/>
      <c r="GEB44" s="1208"/>
      <c r="GEC44" s="1208"/>
      <c r="GED44" s="1208"/>
      <c r="GEE44" s="1208"/>
      <c r="GEF44" s="1208"/>
      <c r="GEG44" s="1208"/>
      <c r="GEH44" s="1208"/>
      <c r="GEI44" s="1208"/>
      <c r="GEJ44" s="1208"/>
      <c r="GEK44" s="1208"/>
      <c r="GEL44" s="1209"/>
      <c r="GEM44" s="1208"/>
      <c r="GEN44" s="1208"/>
      <c r="GEO44" s="1208"/>
      <c r="GEP44" s="1208"/>
      <c r="GEQ44" s="1208"/>
      <c r="GER44" s="1208"/>
      <c r="GES44" s="1208"/>
      <c r="GET44" s="1208"/>
      <c r="GEU44" s="1208"/>
      <c r="GEV44" s="1208"/>
      <c r="GEW44" s="1209"/>
      <c r="GEX44" s="1208"/>
      <c r="GEY44" s="1208"/>
      <c r="GEZ44" s="1208"/>
      <c r="GFA44" s="1208"/>
      <c r="GFB44" s="1208"/>
      <c r="GFC44" s="1208"/>
      <c r="GFD44" s="1208"/>
      <c r="GFE44" s="1208"/>
      <c r="GFF44" s="1208"/>
      <c r="GFG44" s="1208"/>
      <c r="GFH44" s="1209"/>
      <c r="GFI44" s="1208"/>
      <c r="GFJ44" s="1208"/>
      <c r="GFK44" s="1208"/>
      <c r="GFL44" s="1208"/>
      <c r="GFM44" s="1208"/>
      <c r="GFN44" s="1208"/>
      <c r="GFO44" s="1208"/>
      <c r="GFP44" s="1208"/>
      <c r="GFQ44" s="1208"/>
      <c r="GFR44" s="1208"/>
      <c r="GFS44" s="1209"/>
      <c r="GFT44" s="1208"/>
      <c r="GFU44" s="1208"/>
      <c r="GFV44" s="1208"/>
      <c r="GFW44" s="1208"/>
      <c r="GFX44" s="1208"/>
      <c r="GFY44" s="1208"/>
      <c r="GFZ44" s="1208"/>
      <c r="GGA44" s="1208"/>
      <c r="GGB44" s="1208"/>
      <c r="GGC44" s="1208"/>
      <c r="GGD44" s="1209"/>
      <c r="GGE44" s="1208"/>
      <c r="GGF44" s="1208"/>
      <c r="GGG44" s="1208"/>
      <c r="GGH44" s="1208"/>
      <c r="GGI44" s="1208"/>
      <c r="GGJ44" s="1208"/>
      <c r="GGK44" s="1208"/>
      <c r="GGL44" s="1208"/>
      <c r="GGM44" s="1208"/>
      <c r="GGN44" s="1208"/>
      <c r="GGO44" s="1209"/>
      <c r="GGP44" s="1208"/>
      <c r="GGQ44" s="1208"/>
      <c r="GGR44" s="1208"/>
      <c r="GGS44" s="1208"/>
      <c r="GGT44" s="1208"/>
      <c r="GGU44" s="1208"/>
      <c r="GGV44" s="1208"/>
      <c r="GGW44" s="1208"/>
      <c r="GGX44" s="1208"/>
      <c r="GGY44" s="1208"/>
      <c r="GGZ44" s="1209"/>
      <c r="GHA44" s="1208"/>
      <c r="GHB44" s="1208"/>
      <c r="GHC44" s="1208"/>
      <c r="GHD44" s="1208"/>
      <c r="GHE44" s="1208"/>
      <c r="GHF44" s="1208"/>
      <c r="GHG44" s="1208"/>
      <c r="GHH44" s="1208"/>
      <c r="GHI44" s="1208"/>
      <c r="GHJ44" s="1208"/>
      <c r="GHK44" s="1209"/>
      <c r="GHL44" s="1208"/>
      <c r="GHM44" s="1208"/>
      <c r="GHN44" s="1208"/>
      <c r="GHO44" s="1208"/>
      <c r="GHP44" s="1208"/>
      <c r="GHQ44" s="1208"/>
      <c r="GHR44" s="1208"/>
      <c r="GHS44" s="1208"/>
      <c r="GHT44" s="1208"/>
      <c r="GHU44" s="1208"/>
      <c r="GHV44" s="1209"/>
      <c r="GHW44" s="1208"/>
      <c r="GHX44" s="1208"/>
      <c r="GHY44" s="1208"/>
      <c r="GHZ44" s="1208"/>
      <c r="GIA44" s="1208"/>
      <c r="GIB44" s="1208"/>
      <c r="GIC44" s="1208"/>
      <c r="GID44" s="1208"/>
      <c r="GIE44" s="1208"/>
      <c r="GIF44" s="1208"/>
      <c r="GIG44" s="1209"/>
      <c r="GIH44" s="1208"/>
      <c r="GII44" s="1208"/>
      <c r="GIJ44" s="1208"/>
      <c r="GIK44" s="1208"/>
      <c r="GIL44" s="1208"/>
      <c r="GIM44" s="1208"/>
      <c r="GIN44" s="1208"/>
      <c r="GIO44" s="1208"/>
      <c r="GIP44" s="1208"/>
      <c r="GIQ44" s="1208"/>
      <c r="GIR44" s="1209"/>
      <c r="GIS44" s="1208"/>
      <c r="GIT44" s="1208"/>
      <c r="GIU44" s="1208"/>
      <c r="GIV44" s="1208"/>
      <c r="GIW44" s="1208"/>
      <c r="GIX44" s="1208"/>
      <c r="GIY44" s="1208"/>
      <c r="GIZ44" s="1208"/>
      <c r="GJA44" s="1208"/>
      <c r="GJB44" s="1208"/>
      <c r="GJC44" s="1209"/>
      <c r="GJD44" s="1208"/>
      <c r="GJE44" s="1208"/>
      <c r="GJF44" s="1208"/>
      <c r="GJG44" s="1208"/>
      <c r="GJH44" s="1208"/>
      <c r="GJI44" s="1208"/>
      <c r="GJJ44" s="1208"/>
      <c r="GJK44" s="1208"/>
      <c r="GJL44" s="1208"/>
      <c r="GJM44" s="1208"/>
      <c r="GJN44" s="1209"/>
      <c r="GJO44" s="1208"/>
      <c r="GJP44" s="1208"/>
      <c r="GJQ44" s="1208"/>
      <c r="GJR44" s="1208"/>
      <c r="GJS44" s="1208"/>
      <c r="GJT44" s="1208"/>
      <c r="GJU44" s="1208"/>
      <c r="GJV44" s="1208"/>
      <c r="GJW44" s="1208"/>
      <c r="GJX44" s="1208"/>
      <c r="GJY44" s="1209"/>
      <c r="GJZ44" s="1208"/>
      <c r="GKA44" s="1208"/>
      <c r="GKB44" s="1208"/>
      <c r="GKC44" s="1208"/>
      <c r="GKD44" s="1208"/>
      <c r="GKE44" s="1208"/>
      <c r="GKF44" s="1208"/>
      <c r="GKG44" s="1208"/>
      <c r="GKH44" s="1208"/>
      <c r="GKI44" s="1208"/>
      <c r="GKJ44" s="1209"/>
      <c r="GKK44" s="1208"/>
      <c r="GKL44" s="1208"/>
      <c r="GKM44" s="1208"/>
      <c r="GKN44" s="1208"/>
      <c r="GKO44" s="1208"/>
      <c r="GKP44" s="1208"/>
      <c r="GKQ44" s="1208"/>
      <c r="GKR44" s="1208"/>
      <c r="GKS44" s="1208"/>
      <c r="GKT44" s="1208"/>
      <c r="GKU44" s="1209"/>
      <c r="GKV44" s="1208"/>
      <c r="GKW44" s="1208"/>
      <c r="GKX44" s="1208"/>
      <c r="GKY44" s="1208"/>
      <c r="GKZ44" s="1208"/>
      <c r="GLA44" s="1208"/>
      <c r="GLB44" s="1208"/>
      <c r="GLC44" s="1208"/>
      <c r="GLD44" s="1208"/>
      <c r="GLE44" s="1208"/>
      <c r="GLF44" s="1209"/>
      <c r="GLG44" s="1208"/>
      <c r="GLH44" s="1208"/>
      <c r="GLI44" s="1208"/>
      <c r="GLJ44" s="1208"/>
      <c r="GLK44" s="1208"/>
      <c r="GLL44" s="1208"/>
      <c r="GLM44" s="1208"/>
      <c r="GLN44" s="1208"/>
      <c r="GLO44" s="1208"/>
      <c r="GLP44" s="1208"/>
      <c r="GLQ44" s="1209"/>
      <c r="GLR44" s="1208"/>
      <c r="GLS44" s="1208"/>
      <c r="GLT44" s="1208"/>
      <c r="GLU44" s="1208"/>
      <c r="GLV44" s="1208"/>
      <c r="GLW44" s="1208"/>
      <c r="GLX44" s="1208"/>
      <c r="GLY44" s="1208"/>
      <c r="GLZ44" s="1208"/>
      <c r="GMA44" s="1208"/>
      <c r="GMB44" s="1209"/>
      <c r="GMC44" s="1208"/>
      <c r="GMD44" s="1208"/>
      <c r="GME44" s="1208"/>
      <c r="GMF44" s="1208"/>
      <c r="GMG44" s="1208"/>
      <c r="GMH44" s="1208"/>
      <c r="GMI44" s="1208"/>
      <c r="GMJ44" s="1208"/>
      <c r="GMK44" s="1208"/>
      <c r="GML44" s="1208"/>
      <c r="GMM44" s="1209"/>
      <c r="GMN44" s="1208"/>
      <c r="GMO44" s="1208"/>
      <c r="GMP44" s="1208"/>
      <c r="GMQ44" s="1208"/>
      <c r="GMR44" s="1208"/>
      <c r="GMS44" s="1208"/>
      <c r="GMT44" s="1208"/>
      <c r="GMU44" s="1208"/>
      <c r="GMV44" s="1208"/>
      <c r="GMW44" s="1208"/>
      <c r="GMX44" s="1209"/>
      <c r="GMY44" s="1208"/>
      <c r="GMZ44" s="1208"/>
      <c r="GNA44" s="1208"/>
      <c r="GNB44" s="1208"/>
      <c r="GNC44" s="1208"/>
      <c r="GND44" s="1208"/>
      <c r="GNE44" s="1208"/>
      <c r="GNF44" s="1208"/>
      <c r="GNG44" s="1208"/>
      <c r="GNH44" s="1208"/>
      <c r="GNI44" s="1209"/>
      <c r="GNJ44" s="1208"/>
      <c r="GNK44" s="1208"/>
      <c r="GNL44" s="1208"/>
      <c r="GNM44" s="1208"/>
      <c r="GNN44" s="1208"/>
      <c r="GNO44" s="1208"/>
      <c r="GNP44" s="1208"/>
      <c r="GNQ44" s="1208"/>
      <c r="GNR44" s="1208"/>
      <c r="GNS44" s="1208"/>
      <c r="GNT44" s="1209"/>
      <c r="GNU44" s="1208"/>
      <c r="GNV44" s="1208"/>
      <c r="GNW44" s="1208"/>
      <c r="GNX44" s="1208"/>
      <c r="GNY44" s="1208"/>
      <c r="GNZ44" s="1208"/>
      <c r="GOA44" s="1208"/>
      <c r="GOB44" s="1208"/>
      <c r="GOC44" s="1208"/>
      <c r="GOD44" s="1208"/>
      <c r="GOE44" s="1209"/>
      <c r="GOF44" s="1208"/>
      <c r="GOG44" s="1208"/>
      <c r="GOH44" s="1208"/>
      <c r="GOI44" s="1208"/>
      <c r="GOJ44" s="1208"/>
      <c r="GOK44" s="1208"/>
      <c r="GOL44" s="1208"/>
      <c r="GOM44" s="1208"/>
      <c r="GON44" s="1208"/>
      <c r="GOO44" s="1208"/>
      <c r="GOP44" s="1209"/>
      <c r="GOQ44" s="1208"/>
      <c r="GOR44" s="1208"/>
      <c r="GOS44" s="1208"/>
      <c r="GOT44" s="1208"/>
      <c r="GOU44" s="1208"/>
      <c r="GOV44" s="1208"/>
      <c r="GOW44" s="1208"/>
      <c r="GOX44" s="1208"/>
      <c r="GOY44" s="1208"/>
      <c r="GOZ44" s="1208"/>
      <c r="GPA44" s="1209"/>
      <c r="GPB44" s="1208"/>
      <c r="GPC44" s="1208"/>
      <c r="GPD44" s="1208"/>
      <c r="GPE44" s="1208"/>
      <c r="GPF44" s="1208"/>
      <c r="GPG44" s="1208"/>
      <c r="GPH44" s="1208"/>
      <c r="GPI44" s="1208"/>
      <c r="GPJ44" s="1208"/>
      <c r="GPK44" s="1208"/>
      <c r="GPL44" s="1209"/>
      <c r="GPM44" s="1208"/>
      <c r="GPN44" s="1208"/>
      <c r="GPO44" s="1208"/>
      <c r="GPP44" s="1208"/>
      <c r="GPQ44" s="1208"/>
      <c r="GPR44" s="1208"/>
      <c r="GPS44" s="1208"/>
      <c r="GPT44" s="1208"/>
      <c r="GPU44" s="1208"/>
      <c r="GPV44" s="1208"/>
      <c r="GPW44" s="1209"/>
      <c r="GPX44" s="1208"/>
      <c r="GPY44" s="1208"/>
      <c r="GPZ44" s="1208"/>
      <c r="GQA44" s="1208"/>
      <c r="GQB44" s="1208"/>
      <c r="GQC44" s="1208"/>
      <c r="GQD44" s="1208"/>
      <c r="GQE44" s="1208"/>
      <c r="GQF44" s="1208"/>
      <c r="GQG44" s="1208"/>
      <c r="GQH44" s="1209"/>
      <c r="GQI44" s="1208"/>
      <c r="GQJ44" s="1208"/>
      <c r="GQK44" s="1208"/>
      <c r="GQL44" s="1208"/>
      <c r="GQM44" s="1208"/>
      <c r="GQN44" s="1208"/>
      <c r="GQO44" s="1208"/>
      <c r="GQP44" s="1208"/>
      <c r="GQQ44" s="1208"/>
      <c r="GQR44" s="1208"/>
      <c r="GQS44" s="1209"/>
      <c r="GQT44" s="1208"/>
      <c r="GQU44" s="1208"/>
      <c r="GQV44" s="1208"/>
      <c r="GQW44" s="1208"/>
      <c r="GQX44" s="1208"/>
      <c r="GQY44" s="1208"/>
      <c r="GQZ44" s="1208"/>
      <c r="GRA44" s="1208"/>
      <c r="GRB44" s="1208"/>
      <c r="GRC44" s="1208"/>
      <c r="GRD44" s="1209"/>
      <c r="GRE44" s="1208"/>
      <c r="GRF44" s="1208"/>
      <c r="GRG44" s="1208"/>
      <c r="GRH44" s="1208"/>
      <c r="GRI44" s="1208"/>
      <c r="GRJ44" s="1208"/>
      <c r="GRK44" s="1208"/>
      <c r="GRL44" s="1208"/>
      <c r="GRM44" s="1208"/>
      <c r="GRN44" s="1208"/>
      <c r="GRO44" s="1209"/>
      <c r="GRP44" s="1208"/>
      <c r="GRQ44" s="1208"/>
      <c r="GRR44" s="1208"/>
      <c r="GRS44" s="1208"/>
      <c r="GRT44" s="1208"/>
      <c r="GRU44" s="1208"/>
      <c r="GRV44" s="1208"/>
      <c r="GRW44" s="1208"/>
      <c r="GRX44" s="1208"/>
      <c r="GRY44" s="1208"/>
      <c r="GRZ44" s="1209"/>
      <c r="GSA44" s="1208"/>
      <c r="GSB44" s="1208"/>
      <c r="GSC44" s="1208"/>
      <c r="GSD44" s="1208"/>
      <c r="GSE44" s="1208"/>
      <c r="GSF44" s="1208"/>
      <c r="GSG44" s="1208"/>
      <c r="GSH44" s="1208"/>
      <c r="GSI44" s="1208"/>
      <c r="GSJ44" s="1208"/>
      <c r="GSK44" s="1209"/>
      <c r="GSL44" s="1208"/>
      <c r="GSM44" s="1208"/>
      <c r="GSN44" s="1208"/>
      <c r="GSO44" s="1208"/>
      <c r="GSP44" s="1208"/>
      <c r="GSQ44" s="1208"/>
      <c r="GSR44" s="1208"/>
      <c r="GSS44" s="1208"/>
      <c r="GST44" s="1208"/>
      <c r="GSU44" s="1208"/>
      <c r="GSV44" s="1209"/>
      <c r="GSW44" s="1208"/>
      <c r="GSX44" s="1208"/>
      <c r="GSY44" s="1208"/>
      <c r="GSZ44" s="1208"/>
      <c r="GTA44" s="1208"/>
      <c r="GTB44" s="1208"/>
      <c r="GTC44" s="1208"/>
      <c r="GTD44" s="1208"/>
      <c r="GTE44" s="1208"/>
      <c r="GTF44" s="1208"/>
      <c r="GTG44" s="1209"/>
      <c r="GTH44" s="1208"/>
      <c r="GTI44" s="1208"/>
      <c r="GTJ44" s="1208"/>
      <c r="GTK44" s="1208"/>
      <c r="GTL44" s="1208"/>
      <c r="GTM44" s="1208"/>
      <c r="GTN44" s="1208"/>
      <c r="GTO44" s="1208"/>
      <c r="GTP44" s="1208"/>
      <c r="GTQ44" s="1208"/>
      <c r="GTR44" s="1209"/>
      <c r="GTS44" s="1208"/>
      <c r="GTT44" s="1208"/>
      <c r="GTU44" s="1208"/>
      <c r="GTV44" s="1208"/>
      <c r="GTW44" s="1208"/>
      <c r="GTX44" s="1208"/>
      <c r="GTY44" s="1208"/>
      <c r="GTZ44" s="1208"/>
      <c r="GUA44" s="1208"/>
      <c r="GUB44" s="1208"/>
      <c r="GUC44" s="1209"/>
      <c r="GUD44" s="1208"/>
      <c r="GUE44" s="1208"/>
      <c r="GUF44" s="1208"/>
      <c r="GUG44" s="1208"/>
      <c r="GUH44" s="1208"/>
      <c r="GUI44" s="1208"/>
      <c r="GUJ44" s="1208"/>
      <c r="GUK44" s="1208"/>
      <c r="GUL44" s="1208"/>
      <c r="GUM44" s="1208"/>
      <c r="GUN44" s="1209"/>
      <c r="GUO44" s="1208"/>
      <c r="GUP44" s="1208"/>
      <c r="GUQ44" s="1208"/>
      <c r="GUR44" s="1208"/>
      <c r="GUS44" s="1208"/>
      <c r="GUT44" s="1208"/>
      <c r="GUU44" s="1208"/>
      <c r="GUV44" s="1208"/>
      <c r="GUW44" s="1208"/>
      <c r="GUX44" s="1208"/>
      <c r="GUY44" s="1209"/>
      <c r="GUZ44" s="1208"/>
      <c r="GVA44" s="1208"/>
      <c r="GVB44" s="1208"/>
      <c r="GVC44" s="1208"/>
      <c r="GVD44" s="1208"/>
      <c r="GVE44" s="1208"/>
      <c r="GVF44" s="1208"/>
      <c r="GVG44" s="1208"/>
      <c r="GVH44" s="1208"/>
      <c r="GVI44" s="1208"/>
      <c r="GVJ44" s="1209"/>
      <c r="GVK44" s="1208"/>
      <c r="GVL44" s="1208"/>
      <c r="GVM44" s="1208"/>
      <c r="GVN44" s="1208"/>
      <c r="GVO44" s="1208"/>
      <c r="GVP44" s="1208"/>
      <c r="GVQ44" s="1208"/>
      <c r="GVR44" s="1208"/>
      <c r="GVS44" s="1208"/>
      <c r="GVT44" s="1208"/>
      <c r="GVU44" s="1209"/>
      <c r="GVV44" s="1208"/>
      <c r="GVW44" s="1208"/>
      <c r="GVX44" s="1208"/>
      <c r="GVY44" s="1208"/>
      <c r="GVZ44" s="1208"/>
      <c r="GWA44" s="1208"/>
      <c r="GWB44" s="1208"/>
      <c r="GWC44" s="1208"/>
      <c r="GWD44" s="1208"/>
      <c r="GWE44" s="1208"/>
      <c r="GWF44" s="1209"/>
      <c r="GWG44" s="1208"/>
      <c r="GWH44" s="1208"/>
      <c r="GWI44" s="1208"/>
      <c r="GWJ44" s="1208"/>
      <c r="GWK44" s="1208"/>
      <c r="GWL44" s="1208"/>
      <c r="GWM44" s="1208"/>
      <c r="GWN44" s="1208"/>
      <c r="GWO44" s="1208"/>
      <c r="GWP44" s="1208"/>
      <c r="GWQ44" s="1209"/>
      <c r="GWR44" s="1208"/>
      <c r="GWS44" s="1208"/>
      <c r="GWT44" s="1208"/>
      <c r="GWU44" s="1208"/>
      <c r="GWV44" s="1208"/>
      <c r="GWW44" s="1208"/>
      <c r="GWX44" s="1208"/>
      <c r="GWY44" s="1208"/>
      <c r="GWZ44" s="1208"/>
      <c r="GXA44" s="1208"/>
      <c r="GXB44" s="1209"/>
      <c r="GXC44" s="1208"/>
      <c r="GXD44" s="1208"/>
      <c r="GXE44" s="1208"/>
      <c r="GXF44" s="1208"/>
      <c r="GXG44" s="1208"/>
      <c r="GXH44" s="1208"/>
      <c r="GXI44" s="1208"/>
      <c r="GXJ44" s="1208"/>
      <c r="GXK44" s="1208"/>
      <c r="GXL44" s="1208"/>
      <c r="GXM44" s="1209"/>
      <c r="GXN44" s="1208"/>
      <c r="GXO44" s="1208"/>
      <c r="GXP44" s="1208"/>
      <c r="GXQ44" s="1208"/>
      <c r="GXR44" s="1208"/>
      <c r="GXS44" s="1208"/>
      <c r="GXT44" s="1208"/>
      <c r="GXU44" s="1208"/>
      <c r="GXV44" s="1208"/>
      <c r="GXW44" s="1208"/>
      <c r="GXX44" s="1209"/>
      <c r="GXY44" s="1208"/>
      <c r="GXZ44" s="1208"/>
      <c r="GYA44" s="1208"/>
      <c r="GYB44" s="1208"/>
      <c r="GYC44" s="1208"/>
      <c r="GYD44" s="1208"/>
      <c r="GYE44" s="1208"/>
      <c r="GYF44" s="1208"/>
      <c r="GYG44" s="1208"/>
      <c r="GYH44" s="1208"/>
      <c r="GYI44" s="1209"/>
      <c r="GYJ44" s="1208"/>
      <c r="GYK44" s="1208"/>
      <c r="GYL44" s="1208"/>
      <c r="GYM44" s="1208"/>
      <c r="GYN44" s="1208"/>
      <c r="GYO44" s="1208"/>
      <c r="GYP44" s="1208"/>
      <c r="GYQ44" s="1208"/>
      <c r="GYR44" s="1208"/>
      <c r="GYS44" s="1208"/>
      <c r="GYT44" s="1209"/>
      <c r="GYU44" s="1208"/>
      <c r="GYV44" s="1208"/>
      <c r="GYW44" s="1208"/>
      <c r="GYX44" s="1208"/>
      <c r="GYY44" s="1208"/>
      <c r="GYZ44" s="1208"/>
      <c r="GZA44" s="1208"/>
      <c r="GZB44" s="1208"/>
      <c r="GZC44" s="1208"/>
      <c r="GZD44" s="1208"/>
      <c r="GZE44" s="1209"/>
      <c r="GZF44" s="1208"/>
      <c r="GZG44" s="1208"/>
      <c r="GZH44" s="1208"/>
      <c r="GZI44" s="1208"/>
      <c r="GZJ44" s="1208"/>
      <c r="GZK44" s="1208"/>
      <c r="GZL44" s="1208"/>
      <c r="GZM44" s="1208"/>
      <c r="GZN44" s="1208"/>
      <c r="GZO44" s="1208"/>
      <c r="GZP44" s="1209"/>
      <c r="GZQ44" s="1208"/>
      <c r="GZR44" s="1208"/>
      <c r="GZS44" s="1208"/>
      <c r="GZT44" s="1208"/>
      <c r="GZU44" s="1208"/>
      <c r="GZV44" s="1208"/>
      <c r="GZW44" s="1208"/>
      <c r="GZX44" s="1208"/>
      <c r="GZY44" s="1208"/>
      <c r="GZZ44" s="1208"/>
      <c r="HAA44" s="1209"/>
      <c r="HAB44" s="1208"/>
      <c r="HAC44" s="1208"/>
      <c r="HAD44" s="1208"/>
      <c r="HAE44" s="1208"/>
      <c r="HAF44" s="1208"/>
      <c r="HAG44" s="1208"/>
      <c r="HAH44" s="1208"/>
      <c r="HAI44" s="1208"/>
      <c r="HAJ44" s="1208"/>
      <c r="HAK44" s="1208"/>
      <c r="HAL44" s="1209"/>
      <c r="HAM44" s="1208"/>
      <c r="HAN44" s="1208"/>
      <c r="HAO44" s="1208"/>
      <c r="HAP44" s="1208"/>
      <c r="HAQ44" s="1208"/>
      <c r="HAR44" s="1208"/>
      <c r="HAS44" s="1208"/>
      <c r="HAT44" s="1208"/>
      <c r="HAU44" s="1208"/>
      <c r="HAV44" s="1208"/>
      <c r="HAW44" s="1209"/>
      <c r="HAX44" s="1208"/>
      <c r="HAY44" s="1208"/>
      <c r="HAZ44" s="1208"/>
      <c r="HBA44" s="1208"/>
      <c r="HBB44" s="1208"/>
      <c r="HBC44" s="1208"/>
      <c r="HBD44" s="1208"/>
      <c r="HBE44" s="1208"/>
      <c r="HBF44" s="1208"/>
      <c r="HBG44" s="1208"/>
      <c r="HBH44" s="1209"/>
      <c r="HBI44" s="1208"/>
      <c r="HBJ44" s="1208"/>
      <c r="HBK44" s="1208"/>
      <c r="HBL44" s="1208"/>
      <c r="HBM44" s="1208"/>
      <c r="HBN44" s="1208"/>
      <c r="HBO44" s="1208"/>
      <c r="HBP44" s="1208"/>
      <c r="HBQ44" s="1208"/>
      <c r="HBR44" s="1208"/>
      <c r="HBS44" s="1209"/>
      <c r="HBT44" s="1208"/>
      <c r="HBU44" s="1208"/>
      <c r="HBV44" s="1208"/>
      <c r="HBW44" s="1208"/>
      <c r="HBX44" s="1208"/>
      <c r="HBY44" s="1208"/>
      <c r="HBZ44" s="1208"/>
      <c r="HCA44" s="1208"/>
      <c r="HCB44" s="1208"/>
      <c r="HCC44" s="1208"/>
      <c r="HCD44" s="1209"/>
      <c r="HCE44" s="1208"/>
      <c r="HCF44" s="1208"/>
      <c r="HCG44" s="1208"/>
      <c r="HCH44" s="1208"/>
      <c r="HCI44" s="1208"/>
      <c r="HCJ44" s="1208"/>
      <c r="HCK44" s="1208"/>
      <c r="HCL44" s="1208"/>
      <c r="HCM44" s="1208"/>
      <c r="HCN44" s="1208"/>
      <c r="HCO44" s="1209"/>
      <c r="HCP44" s="1208"/>
      <c r="HCQ44" s="1208"/>
      <c r="HCR44" s="1208"/>
      <c r="HCS44" s="1208"/>
      <c r="HCT44" s="1208"/>
      <c r="HCU44" s="1208"/>
      <c r="HCV44" s="1208"/>
      <c r="HCW44" s="1208"/>
      <c r="HCX44" s="1208"/>
      <c r="HCY44" s="1208"/>
      <c r="HCZ44" s="1209"/>
      <c r="HDA44" s="1208"/>
      <c r="HDB44" s="1208"/>
      <c r="HDC44" s="1208"/>
      <c r="HDD44" s="1208"/>
      <c r="HDE44" s="1208"/>
      <c r="HDF44" s="1208"/>
      <c r="HDG44" s="1208"/>
      <c r="HDH44" s="1208"/>
      <c r="HDI44" s="1208"/>
      <c r="HDJ44" s="1208"/>
      <c r="HDK44" s="1209"/>
      <c r="HDL44" s="1208"/>
      <c r="HDM44" s="1208"/>
      <c r="HDN44" s="1208"/>
      <c r="HDO44" s="1208"/>
      <c r="HDP44" s="1208"/>
      <c r="HDQ44" s="1208"/>
      <c r="HDR44" s="1208"/>
      <c r="HDS44" s="1208"/>
      <c r="HDT44" s="1208"/>
      <c r="HDU44" s="1208"/>
      <c r="HDV44" s="1209"/>
      <c r="HDW44" s="1208"/>
      <c r="HDX44" s="1208"/>
      <c r="HDY44" s="1208"/>
      <c r="HDZ44" s="1208"/>
      <c r="HEA44" s="1208"/>
      <c r="HEB44" s="1208"/>
      <c r="HEC44" s="1208"/>
      <c r="HED44" s="1208"/>
      <c r="HEE44" s="1208"/>
      <c r="HEF44" s="1208"/>
      <c r="HEG44" s="1209"/>
      <c r="HEH44" s="1208"/>
      <c r="HEI44" s="1208"/>
      <c r="HEJ44" s="1208"/>
      <c r="HEK44" s="1208"/>
      <c r="HEL44" s="1208"/>
      <c r="HEM44" s="1208"/>
      <c r="HEN44" s="1208"/>
      <c r="HEO44" s="1208"/>
      <c r="HEP44" s="1208"/>
      <c r="HEQ44" s="1208"/>
      <c r="HER44" s="1209"/>
      <c r="HES44" s="1208"/>
      <c r="HET44" s="1208"/>
      <c r="HEU44" s="1208"/>
      <c r="HEV44" s="1208"/>
      <c r="HEW44" s="1208"/>
      <c r="HEX44" s="1208"/>
      <c r="HEY44" s="1208"/>
      <c r="HEZ44" s="1208"/>
      <c r="HFA44" s="1208"/>
      <c r="HFB44" s="1208"/>
      <c r="HFC44" s="1209"/>
      <c r="HFD44" s="1208"/>
      <c r="HFE44" s="1208"/>
      <c r="HFF44" s="1208"/>
      <c r="HFG44" s="1208"/>
      <c r="HFH44" s="1208"/>
      <c r="HFI44" s="1208"/>
      <c r="HFJ44" s="1208"/>
      <c r="HFK44" s="1208"/>
      <c r="HFL44" s="1208"/>
      <c r="HFM44" s="1208"/>
      <c r="HFN44" s="1209"/>
      <c r="HFO44" s="1208"/>
      <c r="HFP44" s="1208"/>
      <c r="HFQ44" s="1208"/>
      <c r="HFR44" s="1208"/>
      <c r="HFS44" s="1208"/>
      <c r="HFT44" s="1208"/>
      <c r="HFU44" s="1208"/>
      <c r="HFV44" s="1208"/>
      <c r="HFW44" s="1208"/>
      <c r="HFX44" s="1208"/>
      <c r="HFY44" s="1209"/>
      <c r="HFZ44" s="1208"/>
      <c r="HGA44" s="1208"/>
      <c r="HGB44" s="1208"/>
      <c r="HGC44" s="1208"/>
      <c r="HGD44" s="1208"/>
      <c r="HGE44" s="1208"/>
      <c r="HGF44" s="1208"/>
      <c r="HGG44" s="1208"/>
      <c r="HGH44" s="1208"/>
      <c r="HGI44" s="1208"/>
      <c r="HGJ44" s="1209"/>
      <c r="HGK44" s="1208"/>
      <c r="HGL44" s="1208"/>
      <c r="HGM44" s="1208"/>
      <c r="HGN44" s="1208"/>
      <c r="HGO44" s="1208"/>
      <c r="HGP44" s="1208"/>
      <c r="HGQ44" s="1208"/>
      <c r="HGR44" s="1208"/>
      <c r="HGS44" s="1208"/>
      <c r="HGT44" s="1208"/>
      <c r="HGU44" s="1209"/>
      <c r="HGV44" s="1208"/>
      <c r="HGW44" s="1208"/>
      <c r="HGX44" s="1208"/>
      <c r="HGY44" s="1208"/>
      <c r="HGZ44" s="1208"/>
      <c r="HHA44" s="1208"/>
      <c r="HHB44" s="1208"/>
      <c r="HHC44" s="1208"/>
      <c r="HHD44" s="1208"/>
      <c r="HHE44" s="1208"/>
      <c r="HHF44" s="1209"/>
      <c r="HHG44" s="1208"/>
      <c r="HHH44" s="1208"/>
      <c r="HHI44" s="1208"/>
      <c r="HHJ44" s="1208"/>
      <c r="HHK44" s="1208"/>
      <c r="HHL44" s="1208"/>
      <c r="HHM44" s="1208"/>
      <c r="HHN44" s="1208"/>
      <c r="HHO44" s="1208"/>
      <c r="HHP44" s="1208"/>
      <c r="HHQ44" s="1209"/>
      <c r="HHR44" s="1208"/>
      <c r="HHS44" s="1208"/>
      <c r="HHT44" s="1208"/>
      <c r="HHU44" s="1208"/>
      <c r="HHV44" s="1208"/>
      <c r="HHW44" s="1208"/>
      <c r="HHX44" s="1208"/>
      <c r="HHY44" s="1208"/>
      <c r="HHZ44" s="1208"/>
      <c r="HIA44" s="1208"/>
      <c r="HIB44" s="1209"/>
      <c r="HIC44" s="1208"/>
      <c r="HID44" s="1208"/>
      <c r="HIE44" s="1208"/>
      <c r="HIF44" s="1208"/>
      <c r="HIG44" s="1208"/>
      <c r="HIH44" s="1208"/>
      <c r="HII44" s="1208"/>
      <c r="HIJ44" s="1208"/>
      <c r="HIK44" s="1208"/>
      <c r="HIL44" s="1208"/>
      <c r="HIM44" s="1209"/>
      <c r="HIN44" s="1208"/>
      <c r="HIO44" s="1208"/>
      <c r="HIP44" s="1208"/>
      <c r="HIQ44" s="1208"/>
      <c r="HIR44" s="1208"/>
      <c r="HIS44" s="1208"/>
      <c r="HIT44" s="1208"/>
      <c r="HIU44" s="1208"/>
      <c r="HIV44" s="1208"/>
      <c r="HIW44" s="1208"/>
      <c r="HIX44" s="1209"/>
      <c r="HIY44" s="1208"/>
      <c r="HIZ44" s="1208"/>
      <c r="HJA44" s="1208"/>
      <c r="HJB44" s="1208"/>
      <c r="HJC44" s="1208"/>
      <c r="HJD44" s="1208"/>
      <c r="HJE44" s="1208"/>
      <c r="HJF44" s="1208"/>
      <c r="HJG44" s="1208"/>
      <c r="HJH44" s="1208"/>
      <c r="HJI44" s="1209"/>
      <c r="HJJ44" s="1208"/>
      <c r="HJK44" s="1208"/>
      <c r="HJL44" s="1208"/>
      <c r="HJM44" s="1208"/>
      <c r="HJN44" s="1208"/>
      <c r="HJO44" s="1208"/>
      <c r="HJP44" s="1208"/>
      <c r="HJQ44" s="1208"/>
      <c r="HJR44" s="1208"/>
      <c r="HJS44" s="1208"/>
      <c r="HJT44" s="1209"/>
      <c r="HJU44" s="1208"/>
      <c r="HJV44" s="1208"/>
      <c r="HJW44" s="1208"/>
      <c r="HJX44" s="1208"/>
      <c r="HJY44" s="1208"/>
      <c r="HJZ44" s="1208"/>
      <c r="HKA44" s="1208"/>
      <c r="HKB44" s="1208"/>
      <c r="HKC44" s="1208"/>
      <c r="HKD44" s="1208"/>
      <c r="HKE44" s="1209"/>
      <c r="HKF44" s="1208"/>
      <c r="HKG44" s="1208"/>
      <c r="HKH44" s="1208"/>
      <c r="HKI44" s="1208"/>
      <c r="HKJ44" s="1208"/>
      <c r="HKK44" s="1208"/>
      <c r="HKL44" s="1208"/>
      <c r="HKM44" s="1208"/>
      <c r="HKN44" s="1208"/>
      <c r="HKO44" s="1208"/>
      <c r="HKP44" s="1209"/>
      <c r="HKQ44" s="1208"/>
      <c r="HKR44" s="1208"/>
      <c r="HKS44" s="1208"/>
      <c r="HKT44" s="1208"/>
      <c r="HKU44" s="1208"/>
      <c r="HKV44" s="1208"/>
      <c r="HKW44" s="1208"/>
      <c r="HKX44" s="1208"/>
      <c r="HKY44" s="1208"/>
      <c r="HKZ44" s="1208"/>
      <c r="HLA44" s="1209"/>
      <c r="HLB44" s="1208"/>
      <c r="HLC44" s="1208"/>
      <c r="HLD44" s="1208"/>
      <c r="HLE44" s="1208"/>
      <c r="HLF44" s="1208"/>
      <c r="HLG44" s="1208"/>
      <c r="HLH44" s="1208"/>
      <c r="HLI44" s="1208"/>
      <c r="HLJ44" s="1208"/>
      <c r="HLK44" s="1208"/>
      <c r="HLL44" s="1209"/>
      <c r="HLM44" s="1208"/>
      <c r="HLN44" s="1208"/>
      <c r="HLO44" s="1208"/>
      <c r="HLP44" s="1208"/>
      <c r="HLQ44" s="1208"/>
      <c r="HLR44" s="1208"/>
      <c r="HLS44" s="1208"/>
      <c r="HLT44" s="1208"/>
      <c r="HLU44" s="1208"/>
      <c r="HLV44" s="1208"/>
      <c r="HLW44" s="1209"/>
      <c r="HLX44" s="1208"/>
      <c r="HLY44" s="1208"/>
      <c r="HLZ44" s="1208"/>
      <c r="HMA44" s="1208"/>
      <c r="HMB44" s="1208"/>
      <c r="HMC44" s="1208"/>
      <c r="HMD44" s="1208"/>
      <c r="HME44" s="1208"/>
      <c r="HMF44" s="1208"/>
      <c r="HMG44" s="1208"/>
      <c r="HMH44" s="1209"/>
      <c r="HMI44" s="1208"/>
      <c r="HMJ44" s="1208"/>
      <c r="HMK44" s="1208"/>
      <c r="HML44" s="1208"/>
      <c r="HMM44" s="1208"/>
      <c r="HMN44" s="1208"/>
      <c r="HMO44" s="1208"/>
      <c r="HMP44" s="1208"/>
      <c r="HMQ44" s="1208"/>
      <c r="HMR44" s="1208"/>
      <c r="HMS44" s="1209"/>
      <c r="HMT44" s="1208"/>
      <c r="HMU44" s="1208"/>
      <c r="HMV44" s="1208"/>
      <c r="HMW44" s="1208"/>
      <c r="HMX44" s="1208"/>
      <c r="HMY44" s="1208"/>
      <c r="HMZ44" s="1208"/>
      <c r="HNA44" s="1208"/>
      <c r="HNB44" s="1208"/>
      <c r="HNC44" s="1208"/>
      <c r="HND44" s="1209"/>
      <c r="HNE44" s="1208"/>
      <c r="HNF44" s="1208"/>
      <c r="HNG44" s="1208"/>
      <c r="HNH44" s="1208"/>
      <c r="HNI44" s="1208"/>
      <c r="HNJ44" s="1208"/>
      <c r="HNK44" s="1208"/>
      <c r="HNL44" s="1208"/>
      <c r="HNM44" s="1208"/>
      <c r="HNN44" s="1208"/>
      <c r="HNO44" s="1209"/>
      <c r="HNP44" s="1208"/>
      <c r="HNQ44" s="1208"/>
      <c r="HNR44" s="1208"/>
      <c r="HNS44" s="1208"/>
      <c r="HNT44" s="1208"/>
      <c r="HNU44" s="1208"/>
      <c r="HNV44" s="1208"/>
      <c r="HNW44" s="1208"/>
      <c r="HNX44" s="1208"/>
      <c r="HNY44" s="1208"/>
      <c r="HNZ44" s="1209"/>
      <c r="HOA44" s="1208"/>
      <c r="HOB44" s="1208"/>
      <c r="HOC44" s="1208"/>
      <c r="HOD44" s="1208"/>
      <c r="HOE44" s="1208"/>
      <c r="HOF44" s="1208"/>
      <c r="HOG44" s="1208"/>
      <c r="HOH44" s="1208"/>
      <c r="HOI44" s="1208"/>
      <c r="HOJ44" s="1208"/>
      <c r="HOK44" s="1209"/>
      <c r="HOL44" s="1208"/>
      <c r="HOM44" s="1208"/>
      <c r="HON44" s="1208"/>
      <c r="HOO44" s="1208"/>
      <c r="HOP44" s="1208"/>
      <c r="HOQ44" s="1208"/>
      <c r="HOR44" s="1208"/>
      <c r="HOS44" s="1208"/>
      <c r="HOT44" s="1208"/>
      <c r="HOU44" s="1208"/>
      <c r="HOV44" s="1209"/>
      <c r="HOW44" s="1208"/>
      <c r="HOX44" s="1208"/>
      <c r="HOY44" s="1208"/>
      <c r="HOZ44" s="1208"/>
      <c r="HPA44" s="1208"/>
      <c r="HPB44" s="1208"/>
      <c r="HPC44" s="1208"/>
      <c r="HPD44" s="1208"/>
      <c r="HPE44" s="1208"/>
      <c r="HPF44" s="1208"/>
      <c r="HPG44" s="1209"/>
      <c r="HPH44" s="1208"/>
      <c r="HPI44" s="1208"/>
      <c r="HPJ44" s="1208"/>
      <c r="HPK44" s="1208"/>
      <c r="HPL44" s="1208"/>
      <c r="HPM44" s="1208"/>
      <c r="HPN44" s="1208"/>
      <c r="HPO44" s="1208"/>
      <c r="HPP44" s="1208"/>
      <c r="HPQ44" s="1208"/>
      <c r="HPR44" s="1209"/>
      <c r="HPS44" s="1208"/>
      <c r="HPT44" s="1208"/>
      <c r="HPU44" s="1208"/>
      <c r="HPV44" s="1208"/>
      <c r="HPW44" s="1208"/>
      <c r="HPX44" s="1208"/>
      <c r="HPY44" s="1208"/>
      <c r="HPZ44" s="1208"/>
      <c r="HQA44" s="1208"/>
      <c r="HQB44" s="1208"/>
      <c r="HQC44" s="1209"/>
      <c r="HQD44" s="1208"/>
      <c r="HQE44" s="1208"/>
      <c r="HQF44" s="1208"/>
      <c r="HQG44" s="1208"/>
      <c r="HQH44" s="1208"/>
      <c r="HQI44" s="1208"/>
      <c r="HQJ44" s="1208"/>
      <c r="HQK44" s="1208"/>
      <c r="HQL44" s="1208"/>
      <c r="HQM44" s="1208"/>
      <c r="HQN44" s="1209"/>
      <c r="HQO44" s="1208"/>
      <c r="HQP44" s="1208"/>
      <c r="HQQ44" s="1208"/>
      <c r="HQR44" s="1208"/>
      <c r="HQS44" s="1208"/>
      <c r="HQT44" s="1208"/>
      <c r="HQU44" s="1208"/>
      <c r="HQV44" s="1208"/>
      <c r="HQW44" s="1208"/>
      <c r="HQX44" s="1208"/>
      <c r="HQY44" s="1209"/>
      <c r="HQZ44" s="1208"/>
      <c r="HRA44" s="1208"/>
      <c r="HRB44" s="1208"/>
      <c r="HRC44" s="1208"/>
      <c r="HRD44" s="1208"/>
      <c r="HRE44" s="1208"/>
      <c r="HRF44" s="1208"/>
      <c r="HRG44" s="1208"/>
      <c r="HRH44" s="1208"/>
      <c r="HRI44" s="1208"/>
      <c r="HRJ44" s="1209"/>
      <c r="HRK44" s="1208"/>
      <c r="HRL44" s="1208"/>
      <c r="HRM44" s="1208"/>
      <c r="HRN44" s="1208"/>
      <c r="HRO44" s="1208"/>
      <c r="HRP44" s="1208"/>
      <c r="HRQ44" s="1208"/>
      <c r="HRR44" s="1208"/>
      <c r="HRS44" s="1208"/>
      <c r="HRT44" s="1208"/>
      <c r="HRU44" s="1209"/>
      <c r="HRV44" s="1208"/>
      <c r="HRW44" s="1208"/>
      <c r="HRX44" s="1208"/>
      <c r="HRY44" s="1208"/>
      <c r="HRZ44" s="1208"/>
      <c r="HSA44" s="1208"/>
      <c r="HSB44" s="1208"/>
      <c r="HSC44" s="1208"/>
      <c r="HSD44" s="1208"/>
      <c r="HSE44" s="1208"/>
      <c r="HSF44" s="1209"/>
      <c r="HSG44" s="1208"/>
      <c r="HSH44" s="1208"/>
      <c r="HSI44" s="1208"/>
      <c r="HSJ44" s="1208"/>
      <c r="HSK44" s="1208"/>
      <c r="HSL44" s="1208"/>
      <c r="HSM44" s="1208"/>
      <c r="HSN44" s="1208"/>
      <c r="HSO44" s="1208"/>
      <c r="HSP44" s="1208"/>
      <c r="HSQ44" s="1209"/>
      <c r="HSR44" s="1208"/>
      <c r="HSS44" s="1208"/>
      <c r="HST44" s="1208"/>
      <c r="HSU44" s="1208"/>
      <c r="HSV44" s="1208"/>
      <c r="HSW44" s="1208"/>
      <c r="HSX44" s="1208"/>
      <c r="HSY44" s="1208"/>
      <c r="HSZ44" s="1208"/>
      <c r="HTA44" s="1208"/>
      <c r="HTB44" s="1209"/>
      <c r="HTC44" s="1208"/>
      <c r="HTD44" s="1208"/>
      <c r="HTE44" s="1208"/>
      <c r="HTF44" s="1208"/>
      <c r="HTG44" s="1208"/>
      <c r="HTH44" s="1208"/>
      <c r="HTI44" s="1208"/>
      <c r="HTJ44" s="1208"/>
      <c r="HTK44" s="1208"/>
      <c r="HTL44" s="1208"/>
      <c r="HTM44" s="1209"/>
      <c r="HTN44" s="1208"/>
      <c r="HTO44" s="1208"/>
      <c r="HTP44" s="1208"/>
      <c r="HTQ44" s="1208"/>
      <c r="HTR44" s="1208"/>
      <c r="HTS44" s="1208"/>
      <c r="HTT44" s="1208"/>
      <c r="HTU44" s="1208"/>
      <c r="HTV44" s="1208"/>
      <c r="HTW44" s="1208"/>
      <c r="HTX44" s="1209"/>
      <c r="HTY44" s="1208"/>
      <c r="HTZ44" s="1208"/>
      <c r="HUA44" s="1208"/>
      <c r="HUB44" s="1208"/>
      <c r="HUC44" s="1208"/>
      <c r="HUD44" s="1208"/>
      <c r="HUE44" s="1208"/>
      <c r="HUF44" s="1208"/>
      <c r="HUG44" s="1208"/>
      <c r="HUH44" s="1208"/>
      <c r="HUI44" s="1209"/>
      <c r="HUJ44" s="1208"/>
      <c r="HUK44" s="1208"/>
      <c r="HUL44" s="1208"/>
      <c r="HUM44" s="1208"/>
      <c r="HUN44" s="1208"/>
      <c r="HUO44" s="1208"/>
      <c r="HUP44" s="1208"/>
      <c r="HUQ44" s="1208"/>
      <c r="HUR44" s="1208"/>
      <c r="HUS44" s="1208"/>
      <c r="HUT44" s="1209"/>
      <c r="HUU44" s="1208"/>
      <c r="HUV44" s="1208"/>
      <c r="HUW44" s="1208"/>
      <c r="HUX44" s="1208"/>
      <c r="HUY44" s="1208"/>
      <c r="HUZ44" s="1208"/>
      <c r="HVA44" s="1208"/>
      <c r="HVB44" s="1208"/>
      <c r="HVC44" s="1208"/>
      <c r="HVD44" s="1208"/>
      <c r="HVE44" s="1209"/>
      <c r="HVF44" s="1208"/>
      <c r="HVG44" s="1208"/>
      <c r="HVH44" s="1208"/>
      <c r="HVI44" s="1208"/>
      <c r="HVJ44" s="1208"/>
      <c r="HVK44" s="1208"/>
      <c r="HVL44" s="1208"/>
      <c r="HVM44" s="1208"/>
      <c r="HVN44" s="1208"/>
      <c r="HVO44" s="1208"/>
      <c r="HVP44" s="1209"/>
      <c r="HVQ44" s="1208"/>
      <c r="HVR44" s="1208"/>
      <c r="HVS44" s="1208"/>
      <c r="HVT44" s="1208"/>
      <c r="HVU44" s="1208"/>
      <c r="HVV44" s="1208"/>
      <c r="HVW44" s="1208"/>
      <c r="HVX44" s="1208"/>
      <c r="HVY44" s="1208"/>
      <c r="HVZ44" s="1208"/>
      <c r="HWA44" s="1209"/>
      <c r="HWB44" s="1208"/>
      <c r="HWC44" s="1208"/>
      <c r="HWD44" s="1208"/>
      <c r="HWE44" s="1208"/>
      <c r="HWF44" s="1208"/>
      <c r="HWG44" s="1208"/>
      <c r="HWH44" s="1208"/>
      <c r="HWI44" s="1208"/>
      <c r="HWJ44" s="1208"/>
      <c r="HWK44" s="1208"/>
      <c r="HWL44" s="1209"/>
      <c r="HWM44" s="1208"/>
      <c r="HWN44" s="1208"/>
      <c r="HWO44" s="1208"/>
      <c r="HWP44" s="1208"/>
      <c r="HWQ44" s="1208"/>
      <c r="HWR44" s="1208"/>
      <c r="HWS44" s="1208"/>
      <c r="HWT44" s="1208"/>
      <c r="HWU44" s="1208"/>
      <c r="HWV44" s="1208"/>
      <c r="HWW44" s="1209"/>
      <c r="HWX44" s="1208"/>
      <c r="HWY44" s="1208"/>
      <c r="HWZ44" s="1208"/>
      <c r="HXA44" s="1208"/>
      <c r="HXB44" s="1208"/>
      <c r="HXC44" s="1208"/>
      <c r="HXD44" s="1208"/>
      <c r="HXE44" s="1208"/>
      <c r="HXF44" s="1208"/>
      <c r="HXG44" s="1208"/>
      <c r="HXH44" s="1209"/>
      <c r="HXI44" s="1208"/>
      <c r="HXJ44" s="1208"/>
      <c r="HXK44" s="1208"/>
      <c r="HXL44" s="1208"/>
      <c r="HXM44" s="1208"/>
      <c r="HXN44" s="1208"/>
      <c r="HXO44" s="1208"/>
      <c r="HXP44" s="1208"/>
      <c r="HXQ44" s="1208"/>
      <c r="HXR44" s="1208"/>
      <c r="HXS44" s="1209"/>
      <c r="HXT44" s="1208"/>
      <c r="HXU44" s="1208"/>
      <c r="HXV44" s="1208"/>
      <c r="HXW44" s="1208"/>
      <c r="HXX44" s="1208"/>
      <c r="HXY44" s="1208"/>
      <c r="HXZ44" s="1208"/>
      <c r="HYA44" s="1208"/>
      <c r="HYB44" s="1208"/>
      <c r="HYC44" s="1208"/>
      <c r="HYD44" s="1209"/>
      <c r="HYE44" s="1208"/>
      <c r="HYF44" s="1208"/>
      <c r="HYG44" s="1208"/>
      <c r="HYH44" s="1208"/>
      <c r="HYI44" s="1208"/>
      <c r="HYJ44" s="1208"/>
      <c r="HYK44" s="1208"/>
      <c r="HYL44" s="1208"/>
      <c r="HYM44" s="1208"/>
      <c r="HYN44" s="1208"/>
      <c r="HYO44" s="1209"/>
      <c r="HYP44" s="1208"/>
      <c r="HYQ44" s="1208"/>
      <c r="HYR44" s="1208"/>
      <c r="HYS44" s="1208"/>
      <c r="HYT44" s="1208"/>
      <c r="HYU44" s="1208"/>
      <c r="HYV44" s="1208"/>
      <c r="HYW44" s="1208"/>
      <c r="HYX44" s="1208"/>
      <c r="HYY44" s="1208"/>
      <c r="HYZ44" s="1209"/>
      <c r="HZA44" s="1208"/>
      <c r="HZB44" s="1208"/>
      <c r="HZC44" s="1208"/>
      <c r="HZD44" s="1208"/>
      <c r="HZE44" s="1208"/>
      <c r="HZF44" s="1208"/>
      <c r="HZG44" s="1208"/>
      <c r="HZH44" s="1208"/>
      <c r="HZI44" s="1208"/>
      <c r="HZJ44" s="1208"/>
      <c r="HZK44" s="1209"/>
      <c r="HZL44" s="1208"/>
      <c r="HZM44" s="1208"/>
      <c r="HZN44" s="1208"/>
      <c r="HZO44" s="1208"/>
      <c r="HZP44" s="1208"/>
      <c r="HZQ44" s="1208"/>
      <c r="HZR44" s="1208"/>
      <c r="HZS44" s="1208"/>
      <c r="HZT44" s="1208"/>
      <c r="HZU44" s="1208"/>
      <c r="HZV44" s="1209"/>
      <c r="HZW44" s="1208"/>
      <c r="HZX44" s="1208"/>
      <c r="HZY44" s="1208"/>
      <c r="HZZ44" s="1208"/>
      <c r="IAA44" s="1208"/>
      <c r="IAB44" s="1208"/>
      <c r="IAC44" s="1208"/>
      <c r="IAD44" s="1208"/>
      <c r="IAE44" s="1208"/>
      <c r="IAF44" s="1208"/>
      <c r="IAG44" s="1209"/>
      <c r="IAH44" s="1208"/>
      <c r="IAI44" s="1208"/>
      <c r="IAJ44" s="1208"/>
      <c r="IAK44" s="1208"/>
      <c r="IAL44" s="1208"/>
      <c r="IAM44" s="1208"/>
      <c r="IAN44" s="1208"/>
      <c r="IAO44" s="1208"/>
      <c r="IAP44" s="1208"/>
      <c r="IAQ44" s="1208"/>
      <c r="IAR44" s="1209"/>
      <c r="IAS44" s="1208"/>
      <c r="IAT44" s="1208"/>
      <c r="IAU44" s="1208"/>
      <c r="IAV44" s="1208"/>
      <c r="IAW44" s="1208"/>
      <c r="IAX44" s="1208"/>
      <c r="IAY44" s="1208"/>
      <c r="IAZ44" s="1208"/>
      <c r="IBA44" s="1208"/>
      <c r="IBB44" s="1208"/>
      <c r="IBC44" s="1209"/>
      <c r="IBD44" s="1208"/>
      <c r="IBE44" s="1208"/>
      <c r="IBF44" s="1208"/>
      <c r="IBG44" s="1208"/>
      <c r="IBH44" s="1208"/>
      <c r="IBI44" s="1208"/>
      <c r="IBJ44" s="1208"/>
      <c r="IBK44" s="1208"/>
      <c r="IBL44" s="1208"/>
      <c r="IBM44" s="1208"/>
      <c r="IBN44" s="1209"/>
      <c r="IBO44" s="1208"/>
      <c r="IBP44" s="1208"/>
      <c r="IBQ44" s="1208"/>
      <c r="IBR44" s="1208"/>
      <c r="IBS44" s="1208"/>
      <c r="IBT44" s="1208"/>
      <c r="IBU44" s="1208"/>
      <c r="IBV44" s="1208"/>
      <c r="IBW44" s="1208"/>
      <c r="IBX44" s="1208"/>
      <c r="IBY44" s="1209"/>
      <c r="IBZ44" s="1208"/>
      <c r="ICA44" s="1208"/>
      <c r="ICB44" s="1208"/>
      <c r="ICC44" s="1208"/>
      <c r="ICD44" s="1208"/>
      <c r="ICE44" s="1208"/>
      <c r="ICF44" s="1208"/>
      <c r="ICG44" s="1208"/>
      <c r="ICH44" s="1208"/>
      <c r="ICI44" s="1208"/>
      <c r="ICJ44" s="1209"/>
      <c r="ICK44" s="1208"/>
      <c r="ICL44" s="1208"/>
      <c r="ICM44" s="1208"/>
      <c r="ICN44" s="1208"/>
      <c r="ICO44" s="1208"/>
      <c r="ICP44" s="1208"/>
      <c r="ICQ44" s="1208"/>
      <c r="ICR44" s="1208"/>
      <c r="ICS44" s="1208"/>
      <c r="ICT44" s="1208"/>
      <c r="ICU44" s="1209"/>
      <c r="ICV44" s="1208"/>
      <c r="ICW44" s="1208"/>
      <c r="ICX44" s="1208"/>
      <c r="ICY44" s="1208"/>
      <c r="ICZ44" s="1208"/>
      <c r="IDA44" s="1208"/>
      <c r="IDB44" s="1208"/>
      <c r="IDC44" s="1208"/>
      <c r="IDD44" s="1208"/>
      <c r="IDE44" s="1208"/>
      <c r="IDF44" s="1209"/>
      <c r="IDG44" s="1208"/>
      <c r="IDH44" s="1208"/>
      <c r="IDI44" s="1208"/>
      <c r="IDJ44" s="1208"/>
      <c r="IDK44" s="1208"/>
      <c r="IDL44" s="1208"/>
      <c r="IDM44" s="1208"/>
      <c r="IDN44" s="1208"/>
      <c r="IDO44" s="1208"/>
      <c r="IDP44" s="1208"/>
      <c r="IDQ44" s="1209"/>
      <c r="IDR44" s="1208"/>
      <c r="IDS44" s="1208"/>
      <c r="IDT44" s="1208"/>
      <c r="IDU44" s="1208"/>
      <c r="IDV44" s="1208"/>
      <c r="IDW44" s="1208"/>
      <c r="IDX44" s="1208"/>
      <c r="IDY44" s="1208"/>
      <c r="IDZ44" s="1208"/>
      <c r="IEA44" s="1208"/>
      <c r="IEB44" s="1209"/>
      <c r="IEC44" s="1208"/>
      <c r="IED44" s="1208"/>
      <c r="IEE44" s="1208"/>
      <c r="IEF44" s="1208"/>
      <c r="IEG44" s="1208"/>
      <c r="IEH44" s="1208"/>
      <c r="IEI44" s="1208"/>
      <c r="IEJ44" s="1208"/>
      <c r="IEK44" s="1208"/>
      <c r="IEL44" s="1208"/>
      <c r="IEM44" s="1209"/>
      <c r="IEN44" s="1208"/>
      <c r="IEO44" s="1208"/>
      <c r="IEP44" s="1208"/>
      <c r="IEQ44" s="1208"/>
      <c r="IER44" s="1208"/>
      <c r="IES44" s="1208"/>
      <c r="IET44" s="1208"/>
      <c r="IEU44" s="1208"/>
      <c r="IEV44" s="1208"/>
      <c r="IEW44" s="1208"/>
      <c r="IEX44" s="1209"/>
      <c r="IEY44" s="1208"/>
      <c r="IEZ44" s="1208"/>
      <c r="IFA44" s="1208"/>
      <c r="IFB44" s="1208"/>
      <c r="IFC44" s="1208"/>
      <c r="IFD44" s="1208"/>
      <c r="IFE44" s="1208"/>
      <c r="IFF44" s="1208"/>
      <c r="IFG44" s="1208"/>
      <c r="IFH44" s="1208"/>
      <c r="IFI44" s="1209"/>
      <c r="IFJ44" s="1208"/>
      <c r="IFK44" s="1208"/>
      <c r="IFL44" s="1208"/>
      <c r="IFM44" s="1208"/>
      <c r="IFN44" s="1208"/>
      <c r="IFO44" s="1208"/>
      <c r="IFP44" s="1208"/>
      <c r="IFQ44" s="1208"/>
      <c r="IFR44" s="1208"/>
      <c r="IFS44" s="1208"/>
      <c r="IFT44" s="1209"/>
      <c r="IFU44" s="1208"/>
      <c r="IFV44" s="1208"/>
      <c r="IFW44" s="1208"/>
      <c r="IFX44" s="1208"/>
      <c r="IFY44" s="1208"/>
      <c r="IFZ44" s="1208"/>
      <c r="IGA44" s="1208"/>
      <c r="IGB44" s="1208"/>
      <c r="IGC44" s="1208"/>
      <c r="IGD44" s="1208"/>
      <c r="IGE44" s="1209"/>
      <c r="IGF44" s="1208"/>
      <c r="IGG44" s="1208"/>
      <c r="IGH44" s="1208"/>
      <c r="IGI44" s="1208"/>
      <c r="IGJ44" s="1208"/>
      <c r="IGK44" s="1208"/>
      <c r="IGL44" s="1208"/>
      <c r="IGM44" s="1208"/>
      <c r="IGN44" s="1208"/>
      <c r="IGO44" s="1208"/>
      <c r="IGP44" s="1209"/>
      <c r="IGQ44" s="1208"/>
      <c r="IGR44" s="1208"/>
      <c r="IGS44" s="1208"/>
      <c r="IGT44" s="1208"/>
      <c r="IGU44" s="1208"/>
      <c r="IGV44" s="1208"/>
      <c r="IGW44" s="1208"/>
      <c r="IGX44" s="1208"/>
      <c r="IGY44" s="1208"/>
      <c r="IGZ44" s="1208"/>
      <c r="IHA44" s="1209"/>
      <c r="IHB44" s="1208"/>
      <c r="IHC44" s="1208"/>
      <c r="IHD44" s="1208"/>
      <c r="IHE44" s="1208"/>
      <c r="IHF44" s="1208"/>
      <c r="IHG44" s="1208"/>
      <c r="IHH44" s="1208"/>
      <c r="IHI44" s="1208"/>
      <c r="IHJ44" s="1208"/>
      <c r="IHK44" s="1208"/>
      <c r="IHL44" s="1209"/>
      <c r="IHM44" s="1208"/>
      <c r="IHN44" s="1208"/>
      <c r="IHO44" s="1208"/>
      <c r="IHP44" s="1208"/>
      <c r="IHQ44" s="1208"/>
      <c r="IHR44" s="1208"/>
      <c r="IHS44" s="1208"/>
      <c r="IHT44" s="1208"/>
      <c r="IHU44" s="1208"/>
      <c r="IHV44" s="1208"/>
      <c r="IHW44" s="1209"/>
      <c r="IHX44" s="1208"/>
      <c r="IHY44" s="1208"/>
      <c r="IHZ44" s="1208"/>
      <c r="IIA44" s="1208"/>
      <c r="IIB44" s="1208"/>
      <c r="IIC44" s="1208"/>
      <c r="IID44" s="1208"/>
      <c r="IIE44" s="1208"/>
      <c r="IIF44" s="1208"/>
      <c r="IIG44" s="1208"/>
      <c r="IIH44" s="1209"/>
      <c r="III44" s="1208"/>
      <c r="IIJ44" s="1208"/>
      <c r="IIK44" s="1208"/>
      <c r="IIL44" s="1208"/>
      <c r="IIM44" s="1208"/>
      <c r="IIN44" s="1208"/>
      <c r="IIO44" s="1208"/>
      <c r="IIP44" s="1208"/>
      <c r="IIQ44" s="1208"/>
      <c r="IIR44" s="1208"/>
      <c r="IIS44" s="1209"/>
      <c r="IIT44" s="1208"/>
      <c r="IIU44" s="1208"/>
      <c r="IIV44" s="1208"/>
      <c r="IIW44" s="1208"/>
      <c r="IIX44" s="1208"/>
      <c r="IIY44" s="1208"/>
      <c r="IIZ44" s="1208"/>
      <c r="IJA44" s="1208"/>
      <c r="IJB44" s="1208"/>
      <c r="IJC44" s="1208"/>
      <c r="IJD44" s="1209"/>
      <c r="IJE44" s="1208"/>
      <c r="IJF44" s="1208"/>
      <c r="IJG44" s="1208"/>
      <c r="IJH44" s="1208"/>
      <c r="IJI44" s="1208"/>
      <c r="IJJ44" s="1208"/>
      <c r="IJK44" s="1208"/>
      <c r="IJL44" s="1208"/>
      <c r="IJM44" s="1208"/>
      <c r="IJN44" s="1208"/>
      <c r="IJO44" s="1209"/>
      <c r="IJP44" s="1208"/>
      <c r="IJQ44" s="1208"/>
      <c r="IJR44" s="1208"/>
      <c r="IJS44" s="1208"/>
      <c r="IJT44" s="1208"/>
      <c r="IJU44" s="1208"/>
      <c r="IJV44" s="1208"/>
      <c r="IJW44" s="1208"/>
      <c r="IJX44" s="1208"/>
      <c r="IJY44" s="1208"/>
      <c r="IJZ44" s="1209"/>
      <c r="IKA44" s="1208"/>
      <c r="IKB44" s="1208"/>
      <c r="IKC44" s="1208"/>
      <c r="IKD44" s="1208"/>
      <c r="IKE44" s="1208"/>
      <c r="IKF44" s="1208"/>
      <c r="IKG44" s="1208"/>
      <c r="IKH44" s="1208"/>
      <c r="IKI44" s="1208"/>
      <c r="IKJ44" s="1208"/>
      <c r="IKK44" s="1209"/>
      <c r="IKL44" s="1208"/>
      <c r="IKM44" s="1208"/>
      <c r="IKN44" s="1208"/>
      <c r="IKO44" s="1208"/>
      <c r="IKP44" s="1208"/>
      <c r="IKQ44" s="1208"/>
      <c r="IKR44" s="1208"/>
      <c r="IKS44" s="1208"/>
      <c r="IKT44" s="1208"/>
      <c r="IKU44" s="1208"/>
      <c r="IKV44" s="1209"/>
      <c r="IKW44" s="1208"/>
      <c r="IKX44" s="1208"/>
      <c r="IKY44" s="1208"/>
      <c r="IKZ44" s="1208"/>
      <c r="ILA44" s="1208"/>
      <c r="ILB44" s="1208"/>
      <c r="ILC44" s="1208"/>
      <c r="ILD44" s="1208"/>
      <c r="ILE44" s="1208"/>
      <c r="ILF44" s="1208"/>
      <c r="ILG44" s="1209"/>
      <c r="ILH44" s="1208"/>
      <c r="ILI44" s="1208"/>
      <c r="ILJ44" s="1208"/>
      <c r="ILK44" s="1208"/>
      <c r="ILL44" s="1208"/>
      <c r="ILM44" s="1208"/>
      <c r="ILN44" s="1208"/>
      <c r="ILO44" s="1208"/>
      <c r="ILP44" s="1208"/>
      <c r="ILQ44" s="1208"/>
      <c r="ILR44" s="1209"/>
      <c r="ILS44" s="1208"/>
      <c r="ILT44" s="1208"/>
      <c r="ILU44" s="1208"/>
      <c r="ILV44" s="1208"/>
      <c r="ILW44" s="1208"/>
      <c r="ILX44" s="1208"/>
      <c r="ILY44" s="1208"/>
      <c r="ILZ44" s="1208"/>
      <c r="IMA44" s="1208"/>
      <c r="IMB44" s="1208"/>
      <c r="IMC44" s="1209"/>
      <c r="IMD44" s="1208"/>
      <c r="IME44" s="1208"/>
      <c r="IMF44" s="1208"/>
      <c r="IMG44" s="1208"/>
      <c r="IMH44" s="1208"/>
      <c r="IMI44" s="1208"/>
      <c r="IMJ44" s="1208"/>
      <c r="IMK44" s="1208"/>
      <c r="IML44" s="1208"/>
      <c r="IMM44" s="1208"/>
      <c r="IMN44" s="1209"/>
      <c r="IMO44" s="1208"/>
      <c r="IMP44" s="1208"/>
      <c r="IMQ44" s="1208"/>
      <c r="IMR44" s="1208"/>
      <c r="IMS44" s="1208"/>
      <c r="IMT44" s="1208"/>
      <c r="IMU44" s="1208"/>
      <c r="IMV44" s="1208"/>
      <c r="IMW44" s="1208"/>
      <c r="IMX44" s="1208"/>
      <c r="IMY44" s="1209"/>
      <c r="IMZ44" s="1208"/>
      <c r="INA44" s="1208"/>
      <c r="INB44" s="1208"/>
      <c r="INC44" s="1208"/>
      <c r="IND44" s="1208"/>
      <c r="INE44" s="1208"/>
      <c r="INF44" s="1208"/>
      <c r="ING44" s="1208"/>
      <c r="INH44" s="1208"/>
      <c r="INI44" s="1208"/>
      <c r="INJ44" s="1209"/>
      <c r="INK44" s="1208"/>
      <c r="INL44" s="1208"/>
      <c r="INM44" s="1208"/>
      <c r="INN44" s="1208"/>
      <c r="INO44" s="1208"/>
      <c r="INP44" s="1208"/>
      <c r="INQ44" s="1208"/>
      <c r="INR44" s="1208"/>
      <c r="INS44" s="1208"/>
      <c r="INT44" s="1208"/>
      <c r="INU44" s="1209"/>
      <c r="INV44" s="1208"/>
      <c r="INW44" s="1208"/>
      <c r="INX44" s="1208"/>
      <c r="INY44" s="1208"/>
      <c r="INZ44" s="1208"/>
      <c r="IOA44" s="1208"/>
      <c r="IOB44" s="1208"/>
      <c r="IOC44" s="1208"/>
      <c r="IOD44" s="1208"/>
      <c r="IOE44" s="1208"/>
      <c r="IOF44" s="1209"/>
      <c r="IOG44" s="1208"/>
      <c r="IOH44" s="1208"/>
      <c r="IOI44" s="1208"/>
      <c r="IOJ44" s="1208"/>
      <c r="IOK44" s="1208"/>
      <c r="IOL44" s="1208"/>
      <c r="IOM44" s="1208"/>
      <c r="ION44" s="1208"/>
      <c r="IOO44" s="1208"/>
      <c r="IOP44" s="1208"/>
      <c r="IOQ44" s="1209"/>
      <c r="IOR44" s="1208"/>
      <c r="IOS44" s="1208"/>
      <c r="IOT44" s="1208"/>
      <c r="IOU44" s="1208"/>
      <c r="IOV44" s="1208"/>
      <c r="IOW44" s="1208"/>
      <c r="IOX44" s="1208"/>
      <c r="IOY44" s="1208"/>
      <c r="IOZ44" s="1208"/>
      <c r="IPA44" s="1208"/>
      <c r="IPB44" s="1209"/>
      <c r="IPC44" s="1208"/>
      <c r="IPD44" s="1208"/>
      <c r="IPE44" s="1208"/>
      <c r="IPF44" s="1208"/>
      <c r="IPG44" s="1208"/>
      <c r="IPH44" s="1208"/>
      <c r="IPI44" s="1208"/>
      <c r="IPJ44" s="1208"/>
      <c r="IPK44" s="1208"/>
      <c r="IPL44" s="1208"/>
      <c r="IPM44" s="1209"/>
      <c r="IPN44" s="1208"/>
      <c r="IPO44" s="1208"/>
      <c r="IPP44" s="1208"/>
      <c r="IPQ44" s="1208"/>
      <c r="IPR44" s="1208"/>
      <c r="IPS44" s="1208"/>
      <c r="IPT44" s="1208"/>
      <c r="IPU44" s="1208"/>
      <c r="IPV44" s="1208"/>
      <c r="IPW44" s="1208"/>
      <c r="IPX44" s="1209"/>
      <c r="IPY44" s="1208"/>
      <c r="IPZ44" s="1208"/>
      <c r="IQA44" s="1208"/>
      <c r="IQB44" s="1208"/>
      <c r="IQC44" s="1208"/>
      <c r="IQD44" s="1208"/>
      <c r="IQE44" s="1208"/>
      <c r="IQF44" s="1208"/>
      <c r="IQG44" s="1208"/>
      <c r="IQH44" s="1208"/>
      <c r="IQI44" s="1209"/>
      <c r="IQJ44" s="1208"/>
      <c r="IQK44" s="1208"/>
      <c r="IQL44" s="1208"/>
      <c r="IQM44" s="1208"/>
      <c r="IQN44" s="1208"/>
      <c r="IQO44" s="1208"/>
      <c r="IQP44" s="1208"/>
      <c r="IQQ44" s="1208"/>
      <c r="IQR44" s="1208"/>
      <c r="IQS44" s="1208"/>
      <c r="IQT44" s="1209"/>
      <c r="IQU44" s="1208"/>
      <c r="IQV44" s="1208"/>
      <c r="IQW44" s="1208"/>
      <c r="IQX44" s="1208"/>
      <c r="IQY44" s="1208"/>
      <c r="IQZ44" s="1208"/>
      <c r="IRA44" s="1208"/>
      <c r="IRB44" s="1208"/>
      <c r="IRC44" s="1208"/>
      <c r="IRD44" s="1208"/>
      <c r="IRE44" s="1209"/>
      <c r="IRF44" s="1208"/>
      <c r="IRG44" s="1208"/>
      <c r="IRH44" s="1208"/>
      <c r="IRI44" s="1208"/>
      <c r="IRJ44" s="1208"/>
      <c r="IRK44" s="1208"/>
      <c r="IRL44" s="1208"/>
      <c r="IRM44" s="1208"/>
      <c r="IRN44" s="1208"/>
      <c r="IRO44" s="1208"/>
      <c r="IRP44" s="1209"/>
      <c r="IRQ44" s="1208"/>
      <c r="IRR44" s="1208"/>
      <c r="IRS44" s="1208"/>
      <c r="IRT44" s="1208"/>
      <c r="IRU44" s="1208"/>
      <c r="IRV44" s="1208"/>
      <c r="IRW44" s="1208"/>
      <c r="IRX44" s="1208"/>
      <c r="IRY44" s="1208"/>
      <c r="IRZ44" s="1208"/>
      <c r="ISA44" s="1209"/>
      <c r="ISB44" s="1208"/>
      <c r="ISC44" s="1208"/>
      <c r="ISD44" s="1208"/>
      <c r="ISE44" s="1208"/>
      <c r="ISF44" s="1208"/>
      <c r="ISG44" s="1208"/>
      <c r="ISH44" s="1208"/>
      <c r="ISI44" s="1208"/>
      <c r="ISJ44" s="1208"/>
      <c r="ISK44" s="1208"/>
      <c r="ISL44" s="1209"/>
      <c r="ISM44" s="1208"/>
      <c r="ISN44" s="1208"/>
      <c r="ISO44" s="1208"/>
      <c r="ISP44" s="1208"/>
      <c r="ISQ44" s="1208"/>
      <c r="ISR44" s="1208"/>
      <c r="ISS44" s="1208"/>
      <c r="IST44" s="1208"/>
      <c r="ISU44" s="1208"/>
      <c r="ISV44" s="1208"/>
      <c r="ISW44" s="1209"/>
      <c r="ISX44" s="1208"/>
      <c r="ISY44" s="1208"/>
      <c r="ISZ44" s="1208"/>
      <c r="ITA44" s="1208"/>
      <c r="ITB44" s="1208"/>
      <c r="ITC44" s="1208"/>
      <c r="ITD44" s="1208"/>
      <c r="ITE44" s="1208"/>
      <c r="ITF44" s="1208"/>
      <c r="ITG44" s="1208"/>
      <c r="ITH44" s="1209"/>
      <c r="ITI44" s="1208"/>
      <c r="ITJ44" s="1208"/>
      <c r="ITK44" s="1208"/>
      <c r="ITL44" s="1208"/>
      <c r="ITM44" s="1208"/>
      <c r="ITN44" s="1208"/>
      <c r="ITO44" s="1208"/>
      <c r="ITP44" s="1208"/>
      <c r="ITQ44" s="1208"/>
      <c r="ITR44" s="1208"/>
      <c r="ITS44" s="1209"/>
      <c r="ITT44" s="1208"/>
      <c r="ITU44" s="1208"/>
      <c r="ITV44" s="1208"/>
      <c r="ITW44" s="1208"/>
      <c r="ITX44" s="1208"/>
      <c r="ITY44" s="1208"/>
      <c r="ITZ44" s="1208"/>
      <c r="IUA44" s="1208"/>
      <c r="IUB44" s="1208"/>
      <c r="IUC44" s="1208"/>
      <c r="IUD44" s="1209"/>
      <c r="IUE44" s="1208"/>
      <c r="IUF44" s="1208"/>
      <c r="IUG44" s="1208"/>
      <c r="IUH44" s="1208"/>
      <c r="IUI44" s="1208"/>
      <c r="IUJ44" s="1208"/>
      <c r="IUK44" s="1208"/>
      <c r="IUL44" s="1208"/>
      <c r="IUM44" s="1208"/>
      <c r="IUN44" s="1208"/>
      <c r="IUO44" s="1209"/>
      <c r="IUP44" s="1208"/>
      <c r="IUQ44" s="1208"/>
      <c r="IUR44" s="1208"/>
      <c r="IUS44" s="1208"/>
      <c r="IUT44" s="1208"/>
      <c r="IUU44" s="1208"/>
      <c r="IUV44" s="1208"/>
      <c r="IUW44" s="1208"/>
      <c r="IUX44" s="1208"/>
      <c r="IUY44" s="1208"/>
      <c r="IUZ44" s="1209"/>
      <c r="IVA44" s="1208"/>
      <c r="IVB44" s="1208"/>
      <c r="IVC44" s="1208"/>
      <c r="IVD44" s="1208"/>
      <c r="IVE44" s="1208"/>
      <c r="IVF44" s="1208"/>
      <c r="IVG44" s="1208"/>
      <c r="IVH44" s="1208"/>
      <c r="IVI44" s="1208"/>
      <c r="IVJ44" s="1208"/>
      <c r="IVK44" s="1209"/>
      <c r="IVL44" s="1208"/>
      <c r="IVM44" s="1208"/>
      <c r="IVN44" s="1208"/>
      <c r="IVO44" s="1208"/>
      <c r="IVP44" s="1208"/>
      <c r="IVQ44" s="1208"/>
      <c r="IVR44" s="1208"/>
      <c r="IVS44" s="1208"/>
      <c r="IVT44" s="1208"/>
      <c r="IVU44" s="1208"/>
      <c r="IVV44" s="1209"/>
      <c r="IVW44" s="1208"/>
      <c r="IVX44" s="1208"/>
      <c r="IVY44" s="1208"/>
      <c r="IVZ44" s="1208"/>
      <c r="IWA44" s="1208"/>
      <c r="IWB44" s="1208"/>
      <c r="IWC44" s="1208"/>
      <c r="IWD44" s="1208"/>
      <c r="IWE44" s="1208"/>
      <c r="IWF44" s="1208"/>
      <c r="IWG44" s="1209"/>
      <c r="IWH44" s="1208"/>
      <c r="IWI44" s="1208"/>
      <c r="IWJ44" s="1208"/>
      <c r="IWK44" s="1208"/>
      <c r="IWL44" s="1208"/>
      <c r="IWM44" s="1208"/>
      <c r="IWN44" s="1208"/>
      <c r="IWO44" s="1208"/>
      <c r="IWP44" s="1208"/>
      <c r="IWQ44" s="1208"/>
      <c r="IWR44" s="1209"/>
      <c r="IWS44" s="1208"/>
      <c r="IWT44" s="1208"/>
      <c r="IWU44" s="1208"/>
      <c r="IWV44" s="1208"/>
      <c r="IWW44" s="1208"/>
      <c r="IWX44" s="1208"/>
      <c r="IWY44" s="1208"/>
      <c r="IWZ44" s="1208"/>
      <c r="IXA44" s="1208"/>
      <c r="IXB44" s="1208"/>
      <c r="IXC44" s="1209"/>
      <c r="IXD44" s="1208"/>
      <c r="IXE44" s="1208"/>
      <c r="IXF44" s="1208"/>
      <c r="IXG44" s="1208"/>
      <c r="IXH44" s="1208"/>
      <c r="IXI44" s="1208"/>
      <c r="IXJ44" s="1208"/>
      <c r="IXK44" s="1208"/>
      <c r="IXL44" s="1208"/>
      <c r="IXM44" s="1208"/>
      <c r="IXN44" s="1209"/>
      <c r="IXO44" s="1208"/>
      <c r="IXP44" s="1208"/>
      <c r="IXQ44" s="1208"/>
      <c r="IXR44" s="1208"/>
      <c r="IXS44" s="1208"/>
      <c r="IXT44" s="1208"/>
      <c r="IXU44" s="1208"/>
      <c r="IXV44" s="1208"/>
      <c r="IXW44" s="1208"/>
      <c r="IXX44" s="1208"/>
      <c r="IXY44" s="1209"/>
      <c r="IXZ44" s="1208"/>
      <c r="IYA44" s="1208"/>
      <c r="IYB44" s="1208"/>
      <c r="IYC44" s="1208"/>
      <c r="IYD44" s="1208"/>
      <c r="IYE44" s="1208"/>
      <c r="IYF44" s="1208"/>
      <c r="IYG44" s="1208"/>
      <c r="IYH44" s="1208"/>
      <c r="IYI44" s="1208"/>
      <c r="IYJ44" s="1209"/>
      <c r="IYK44" s="1208"/>
      <c r="IYL44" s="1208"/>
      <c r="IYM44" s="1208"/>
      <c r="IYN44" s="1208"/>
      <c r="IYO44" s="1208"/>
      <c r="IYP44" s="1208"/>
      <c r="IYQ44" s="1208"/>
      <c r="IYR44" s="1208"/>
      <c r="IYS44" s="1208"/>
      <c r="IYT44" s="1208"/>
      <c r="IYU44" s="1209"/>
      <c r="IYV44" s="1208"/>
      <c r="IYW44" s="1208"/>
      <c r="IYX44" s="1208"/>
      <c r="IYY44" s="1208"/>
      <c r="IYZ44" s="1208"/>
      <c r="IZA44" s="1208"/>
      <c r="IZB44" s="1208"/>
      <c r="IZC44" s="1208"/>
      <c r="IZD44" s="1208"/>
      <c r="IZE44" s="1208"/>
      <c r="IZF44" s="1209"/>
      <c r="IZG44" s="1208"/>
      <c r="IZH44" s="1208"/>
      <c r="IZI44" s="1208"/>
      <c r="IZJ44" s="1208"/>
      <c r="IZK44" s="1208"/>
      <c r="IZL44" s="1208"/>
      <c r="IZM44" s="1208"/>
      <c r="IZN44" s="1208"/>
      <c r="IZO44" s="1208"/>
      <c r="IZP44" s="1208"/>
      <c r="IZQ44" s="1209"/>
      <c r="IZR44" s="1208"/>
      <c r="IZS44" s="1208"/>
      <c r="IZT44" s="1208"/>
      <c r="IZU44" s="1208"/>
      <c r="IZV44" s="1208"/>
      <c r="IZW44" s="1208"/>
      <c r="IZX44" s="1208"/>
      <c r="IZY44" s="1208"/>
      <c r="IZZ44" s="1208"/>
      <c r="JAA44" s="1208"/>
      <c r="JAB44" s="1209"/>
      <c r="JAC44" s="1208"/>
      <c r="JAD44" s="1208"/>
      <c r="JAE44" s="1208"/>
      <c r="JAF44" s="1208"/>
      <c r="JAG44" s="1208"/>
      <c r="JAH44" s="1208"/>
      <c r="JAI44" s="1208"/>
      <c r="JAJ44" s="1208"/>
      <c r="JAK44" s="1208"/>
      <c r="JAL44" s="1208"/>
      <c r="JAM44" s="1209"/>
      <c r="JAN44" s="1208"/>
      <c r="JAO44" s="1208"/>
      <c r="JAP44" s="1208"/>
      <c r="JAQ44" s="1208"/>
      <c r="JAR44" s="1208"/>
      <c r="JAS44" s="1208"/>
      <c r="JAT44" s="1208"/>
      <c r="JAU44" s="1208"/>
      <c r="JAV44" s="1208"/>
      <c r="JAW44" s="1208"/>
      <c r="JAX44" s="1209"/>
      <c r="JAY44" s="1208"/>
      <c r="JAZ44" s="1208"/>
      <c r="JBA44" s="1208"/>
      <c r="JBB44" s="1208"/>
      <c r="JBC44" s="1208"/>
      <c r="JBD44" s="1208"/>
      <c r="JBE44" s="1208"/>
      <c r="JBF44" s="1208"/>
      <c r="JBG44" s="1208"/>
      <c r="JBH44" s="1208"/>
      <c r="JBI44" s="1209"/>
      <c r="JBJ44" s="1208"/>
      <c r="JBK44" s="1208"/>
      <c r="JBL44" s="1208"/>
      <c r="JBM44" s="1208"/>
      <c r="JBN44" s="1208"/>
      <c r="JBO44" s="1208"/>
      <c r="JBP44" s="1208"/>
      <c r="JBQ44" s="1208"/>
      <c r="JBR44" s="1208"/>
      <c r="JBS44" s="1208"/>
      <c r="JBT44" s="1209"/>
      <c r="JBU44" s="1208"/>
      <c r="JBV44" s="1208"/>
      <c r="JBW44" s="1208"/>
      <c r="JBX44" s="1208"/>
      <c r="JBY44" s="1208"/>
      <c r="JBZ44" s="1208"/>
      <c r="JCA44" s="1208"/>
      <c r="JCB44" s="1208"/>
      <c r="JCC44" s="1208"/>
      <c r="JCD44" s="1208"/>
      <c r="JCE44" s="1209"/>
      <c r="JCF44" s="1208"/>
      <c r="JCG44" s="1208"/>
      <c r="JCH44" s="1208"/>
      <c r="JCI44" s="1208"/>
      <c r="JCJ44" s="1208"/>
      <c r="JCK44" s="1208"/>
      <c r="JCL44" s="1208"/>
      <c r="JCM44" s="1208"/>
      <c r="JCN44" s="1208"/>
      <c r="JCO44" s="1208"/>
      <c r="JCP44" s="1209"/>
      <c r="JCQ44" s="1208"/>
      <c r="JCR44" s="1208"/>
      <c r="JCS44" s="1208"/>
      <c r="JCT44" s="1208"/>
      <c r="JCU44" s="1208"/>
      <c r="JCV44" s="1208"/>
      <c r="JCW44" s="1208"/>
      <c r="JCX44" s="1208"/>
      <c r="JCY44" s="1208"/>
      <c r="JCZ44" s="1208"/>
      <c r="JDA44" s="1209"/>
      <c r="JDB44" s="1208"/>
      <c r="JDC44" s="1208"/>
      <c r="JDD44" s="1208"/>
      <c r="JDE44" s="1208"/>
      <c r="JDF44" s="1208"/>
      <c r="JDG44" s="1208"/>
      <c r="JDH44" s="1208"/>
      <c r="JDI44" s="1208"/>
      <c r="JDJ44" s="1208"/>
      <c r="JDK44" s="1208"/>
      <c r="JDL44" s="1209"/>
      <c r="JDM44" s="1208"/>
      <c r="JDN44" s="1208"/>
      <c r="JDO44" s="1208"/>
      <c r="JDP44" s="1208"/>
      <c r="JDQ44" s="1208"/>
      <c r="JDR44" s="1208"/>
      <c r="JDS44" s="1208"/>
      <c r="JDT44" s="1208"/>
      <c r="JDU44" s="1208"/>
      <c r="JDV44" s="1208"/>
      <c r="JDW44" s="1209"/>
      <c r="JDX44" s="1208"/>
      <c r="JDY44" s="1208"/>
      <c r="JDZ44" s="1208"/>
      <c r="JEA44" s="1208"/>
      <c r="JEB44" s="1208"/>
      <c r="JEC44" s="1208"/>
      <c r="JED44" s="1208"/>
      <c r="JEE44" s="1208"/>
      <c r="JEF44" s="1208"/>
      <c r="JEG44" s="1208"/>
      <c r="JEH44" s="1209"/>
      <c r="JEI44" s="1208"/>
      <c r="JEJ44" s="1208"/>
      <c r="JEK44" s="1208"/>
      <c r="JEL44" s="1208"/>
      <c r="JEM44" s="1208"/>
      <c r="JEN44" s="1208"/>
      <c r="JEO44" s="1208"/>
      <c r="JEP44" s="1208"/>
      <c r="JEQ44" s="1208"/>
      <c r="JER44" s="1208"/>
      <c r="JES44" s="1209"/>
      <c r="JET44" s="1208"/>
      <c r="JEU44" s="1208"/>
      <c r="JEV44" s="1208"/>
      <c r="JEW44" s="1208"/>
      <c r="JEX44" s="1208"/>
      <c r="JEY44" s="1208"/>
      <c r="JEZ44" s="1208"/>
      <c r="JFA44" s="1208"/>
      <c r="JFB44" s="1208"/>
      <c r="JFC44" s="1208"/>
      <c r="JFD44" s="1209"/>
      <c r="JFE44" s="1208"/>
      <c r="JFF44" s="1208"/>
      <c r="JFG44" s="1208"/>
      <c r="JFH44" s="1208"/>
      <c r="JFI44" s="1208"/>
      <c r="JFJ44" s="1208"/>
      <c r="JFK44" s="1208"/>
      <c r="JFL44" s="1208"/>
      <c r="JFM44" s="1208"/>
      <c r="JFN44" s="1208"/>
      <c r="JFO44" s="1209"/>
      <c r="JFP44" s="1208"/>
      <c r="JFQ44" s="1208"/>
      <c r="JFR44" s="1208"/>
      <c r="JFS44" s="1208"/>
      <c r="JFT44" s="1208"/>
      <c r="JFU44" s="1208"/>
      <c r="JFV44" s="1208"/>
      <c r="JFW44" s="1208"/>
      <c r="JFX44" s="1208"/>
      <c r="JFY44" s="1208"/>
      <c r="JFZ44" s="1209"/>
      <c r="JGA44" s="1208"/>
      <c r="JGB44" s="1208"/>
      <c r="JGC44" s="1208"/>
      <c r="JGD44" s="1208"/>
      <c r="JGE44" s="1208"/>
      <c r="JGF44" s="1208"/>
      <c r="JGG44" s="1208"/>
      <c r="JGH44" s="1208"/>
      <c r="JGI44" s="1208"/>
      <c r="JGJ44" s="1208"/>
      <c r="JGK44" s="1209"/>
      <c r="JGL44" s="1208"/>
      <c r="JGM44" s="1208"/>
      <c r="JGN44" s="1208"/>
      <c r="JGO44" s="1208"/>
      <c r="JGP44" s="1208"/>
      <c r="JGQ44" s="1208"/>
      <c r="JGR44" s="1208"/>
      <c r="JGS44" s="1208"/>
      <c r="JGT44" s="1208"/>
      <c r="JGU44" s="1208"/>
      <c r="JGV44" s="1209"/>
      <c r="JGW44" s="1208"/>
      <c r="JGX44" s="1208"/>
      <c r="JGY44" s="1208"/>
      <c r="JGZ44" s="1208"/>
      <c r="JHA44" s="1208"/>
      <c r="JHB44" s="1208"/>
      <c r="JHC44" s="1208"/>
      <c r="JHD44" s="1208"/>
      <c r="JHE44" s="1208"/>
      <c r="JHF44" s="1208"/>
      <c r="JHG44" s="1209"/>
      <c r="JHH44" s="1208"/>
      <c r="JHI44" s="1208"/>
      <c r="JHJ44" s="1208"/>
      <c r="JHK44" s="1208"/>
      <c r="JHL44" s="1208"/>
      <c r="JHM44" s="1208"/>
      <c r="JHN44" s="1208"/>
      <c r="JHO44" s="1208"/>
      <c r="JHP44" s="1208"/>
      <c r="JHQ44" s="1208"/>
      <c r="JHR44" s="1209"/>
      <c r="JHS44" s="1208"/>
      <c r="JHT44" s="1208"/>
      <c r="JHU44" s="1208"/>
      <c r="JHV44" s="1208"/>
      <c r="JHW44" s="1208"/>
      <c r="JHX44" s="1208"/>
      <c r="JHY44" s="1208"/>
      <c r="JHZ44" s="1208"/>
      <c r="JIA44" s="1208"/>
      <c r="JIB44" s="1208"/>
      <c r="JIC44" s="1209"/>
      <c r="JID44" s="1208"/>
      <c r="JIE44" s="1208"/>
      <c r="JIF44" s="1208"/>
      <c r="JIG44" s="1208"/>
      <c r="JIH44" s="1208"/>
      <c r="JII44" s="1208"/>
      <c r="JIJ44" s="1208"/>
      <c r="JIK44" s="1208"/>
      <c r="JIL44" s="1208"/>
      <c r="JIM44" s="1208"/>
      <c r="JIN44" s="1209"/>
      <c r="JIO44" s="1208"/>
      <c r="JIP44" s="1208"/>
      <c r="JIQ44" s="1208"/>
      <c r="JIR44" s="1208"/>
      <c r="JIS44" s="1208"/>
      <c r="JIT44" s="1208"/>
      <c r="JIU44" s="1208"/>
      <c r="JIV44" s="1208"/>
      <c r="JIW44" s="1208"/>
      <c r="JIX44" s="1208"/>
      <c r="JIY44" s="1209"/>
      <c r="JIZ44" s="1208"/>
      <c r="JJA44" s="1208"/>
      <c r="JJB44" s="1208"/>
      <c r="JJC44" s="1208"/>
      <c r="JJD44" s="1208"/>
      <c r="JJE44" s="1208"/>
      <c r="JJF44" s="1208"/>
      <c r="JJG44" s="1208"/>
      <c r="JJH44" s="1208"/>
      <c r="JJI44" s="1208"/>
      <c r="JJJ44" s="1209"/>
      <c r="JJK44" s="1208"/>
      <c r="JJL44" s="1208"/>
      <c r="JJM44" s="1208"/>
      <c r="JJN44" s="1208"/>
      <c r="JJO44" s="1208"/>
      <c r="JJP44" s="1208"/>
      <c r="JJQ44" s="1208"/>
      <c r="JJR44" s="1208"/>
      <c r="JJS44" s="1208"/>
      <c r="JJT44" s="1208"/>
      <c r="JJU44" s="1209"/>
      <c r="JJV44" s="1208"/>
      <c r="JJW44" s="1208"/>
      <c r="JJX44" s="1208"/>
      <c r="JJY44" s="1208"/>
      <c r="JJZ44" s="1208"/>
      <c r="JKA44" s="1208"/>
      <c r="JKB44" s="1208"/>
      <c r="JKC44" s="1208"/>
      <c r="JKD44" s="1208"/>
      <c r="JKE44" s="1208"/>
      <c r="JKF44" s="1209"/>
      <c r="JKG44" s="1208"/>
      <c r="JKH44" s="1208"/>
      <c r="JKI44" s="1208"/>
      <c r="JKJ44" s="1208"/>
      <c r="JKK44" s="1208"/>
      <c r="JKL44" s="1208"/>
      <c r="JKM44" s="1208"/>
      <c r="JKN44" s="1208"/>
      <c r="JKO44" s="1208"/>
      <c r="JKP44" s="1208"/>
      <c r="JKQ44" s="1209"/>
      <c r="JKR44" s="1208"/>
      <c r="JKS44" s="1208"/>
      <c r="JKT44" s="1208"/>
      <c r="JKU44" s="1208"/>
      <c r="JKV44" s="1208"/>
      <c r="JKW44" s="1208"/>
      <c r="JKX44" s="1208"/>
      <c r="JKY44" s="1208"/>
      <c r="JKZ44" s="1208"/>
      <c r="JLA44" s="1208"/>
      <c r="JLB44" s="1209"/>
      <c r="JLC44" s="1208"/>
      <c r="JLD44" s="1208"/>
      <c r="JLE44" s="1208"/>
      <c r="JLF44" s="1208"/>
      <c r="JLG44" s="1208"/>
      <c r="JLH44" s="1208"/>
      <c r="JLI44" s="1208"/>
      <c r="JLJ44" s="1208"/>
      <c r="JLK44" s="1208"/>
      <c r="JLL44" s="1208"/>
      <c r="JLM44" s="1209"/>
      <c r="JLN44" s="1208"/>
      <c r="JLO44" s="1208"/>
      <c r="JLP44" s="1208"/>
      <c r="JLQ44" s="1208"/>
      <c r="JLR44" s="1208"/>
      <c r="JLS44" s="1208"/>
      <c r="JLT44" s="1208"/>
      <c r="JLU44" s="1208"/>
      <c r="JLV44" s="1208"/>
      <c r="JLW44" s="1208"/>
      <c r="JLX44" s="1209"/>
      <c r="JLY44" s="1208"/>
      <c r="JLZ44" s="1208"/>
      <c r="JMA44" s="1208"/>
      <c r="JMB44" s="1208"/>
      <c r="JMC44" s="1208"/>
      <c r="JMD44" s="1208"/>
      <c r="JME44" s="1208"/>
      <c r="JMF44" s="1208"/>
      <c r="JMG44" s="1208"/>
      <c r="JMH44" s="1208"/>
      <c r="JMI44" s="1209"/>
      <c r="JMJ44" s="1208"/>
      <c r="JMK44" s="1208"/>
      <c r="JML44" s="1208"/>
      <c r="JMM44" s="1208"/>
      <c r="JMN44" s="1208"/>
      <c r="JMO44" s="1208"/>
      <c r="JMP44" s="1208"/>
      <c r="JMQ44" s="1208"/>
      <c r="JMR44" s="1208"/>
      <c r="JMS44" s="1208"/>
      <c r="JMT44" s="1209"/>
      <c r="JMU44" s="1208"/>
      <c r="JMV44" s="1208"/>
      <c r="JMW44" s="1208"/>
      <c r="JMX44" s="1208"/>
      <c r="JMY44" s="1208"/>
      <c r="JMZ44" s="1208"/>
      <c r="JNA44" s="1208"/>
      <c r="JNB44" s="1208"/>
      <c r="JNC44" s="1208"/>
      <c r="JND44" s="1208"/>
      <c r="JNE44" s="1209"/>
      <c r="JNF44" s="1208"/>
      <c r="JNG44" s="1208"/>
      <c r="JNH44" s="1208"/>
      <c r="JNI44" s="1208"/>
      <c r="JNJ44" s="1208"/>
      <c r="JNK44" s="1208"/>
      <c r="JNL44" s="1208"/>
      <c r="JNM44" s="1208"/>
      <c r="JNN44" s="1208"/>
      <c r="JNO44" s="1208"/>
      <c r="JNP44" s="1209"/>
      <c r="JNQ44" s="1208"/>
      <c r="JNR44" s="1208"/>
      <c r="JNS44" s="1208"/>
      <c r="JNT44" s="1208"/>
      <c r="JNU44" s="1208"/>
      <c r="JNV44" s="1208"/>
      <c r="JNW44" s="1208"/>
      <c r="JNX44" s="1208"/>
      <c r="JNY44" s="1208"/>
      <c r="JNZ44" s="1208"/>
      <c r="JOA44" s="1209"/>
      <c r="JOB44" s="1208"/>
      <c r="JOC44" s="1208"/>
      <c r="JOD44" s="1208"/>
      <c r="JOE44" s="1208"/>
      <c r="JOF44" s="1208"/>
      <c r="JOG44" s="1208"/>
      <c r="JOH44" s="1208"/>
      <c r="JOI44" s="1208"/>
      <c r="JOJ44" s="1208"/>
      <c r="JOK44" s="1208"/>
      <c r="JOL44" s="1209"/>
      <c r="JOM44" s="1208"/>
      <c r="JON44" s="1208"/>
      <c r="JOO44" s="1208"/>
      <c r="JOP44" s="1208"/>
      <c r="JOQ44" s="1208"/>
      <c r="JOR44" s="1208"/>
      <c r="JOS44" s="1208"/>
      <c r="JOT44" s="1208"/>
      <c r="JOU44" s="1208"/>
      <c r="JOV44" s="1208"/>
      <c r="JOW44" s="1209"/>
      <c r="JOX44" s="1208"/>
      <c r="JOY44" s="1208"/>
      <c r="JOZ44" s="1208"/>
      <c r="JPA44" s="1208"/>
      <c r="JPB44" s="1208"/>
      <c r="JPC44" s="1208"/>
      <c r="JPD44" s="1208"/>
      <c r="JPE44" s="1208"/>
      <c r="JPF44" s="1208"/>
      <c r="JPG44" s="1208"/>
      <c r="JPH44" s="1209"/>
      <c r="JPI44" s="1208"/>
      <c r="JPJ44" s="1208"/>
      <c r="JPK44" s="1208"/>
      <c r="JPL44" s="1208"/>
      <c r="JPM44" s="1208"/>
      <c r="JPN44" s="1208"/>
      <c r="JPO44" s="1208"/>
      <c r="JPP44" s="1208"/>
      <c r="JPQ44" s="1208"/>
      <c r="JPR44" s="1208"/>
      <c r="JPS44" s="1209"/>
      <c r="JPT44" s="1208"/>
      <c r="JPU44" s="1208"/>
      <c r="JPV44" s="1208"/>
      <c r="JPW44" s="1208"/>
      <c r="JPX44" s="1208"/>
      <c r="JPY44" s="1208"/>
      <c r="JPZ44" s="1208"/>
      <c r="JQA44" s="1208"/>
      <c r="JQB44" s="1208"/>
      <c r="JQC44" s="1208"/>
      <c r="JQD44" s="1209"/>
      <c r="JQE44" s="1208"/>
      <c r="JQF44" s="1208"/>
      <c r="JQG44" s="1208"/>
      <c r="JQH44" s="1208"/>
      <c r="JQI44" s="1208"/>
      <c r="JQJ44" s="1208"/>
      <c r="JQK44" s="1208"/>
      <c r="JQL44" s="1208"/>
      <c r="JQM44" s="1208"/>
      <c r="JQN44" s="1208"/>
      <c r="JQO44" s="1209"/>
      <c r="JQP44" s="1208"/>
      <c r="JQQ44" s="1208"/>
      <c r="JQR44" s="1208"/>
      <c r="JQS44" s="1208"/>
      <c r="JQT44" s="1208"/>
      <c r="JQU44" s="1208"/>
      <c r="JQV44" s="1208"/>
      <c r="JQW44" s="1208"/>
      <c r="JQX44" s="1208"/>
      <c r="JQY44" s="1208"/>
      <c r="JQZ44" s="1209"/>
      <c r="JRA44" s="1208"/>
      <c r="JRB44" s="1208"/>
      <c r="JRC44" s="1208"/>
      <c r="JRD44" s="1208"/>
      <c r="JRE44" s="1208"/>
      <c r="JRF44" s="1208"/>
      <c r="JRG44" s="1208"/>
      <c r="JRH44" s="1208"/>
      <c r="JRI44" s="1208"/>
      <c r="JRJ44" s="1208"/>
      <c r="JRK44" s="1209"/>
      <c r="JRL44" s="1208"/>
      <c r="JRM44" s="1208"/>
      <c r="JRN44" s="1208"/>
      <c r="JRO44" s="1208"/>
      <c r="JRP44" s="1208"/>
      <c r="JRQ44" s="1208"/>
      <c r="JRR44" s="1208"/>
      <c r="JRS44" s="1208"/>
      <c r="JRT44" s="1208"/>
      <c r="JRU44" s="1208"/>
      <c r="JRV44" s="1209"/>
      <c r="JRW44" s="1208"/>
      <c r="JRX44" s="1208"/>
      <c r="JRY44" s="1208"/>
      <c r="JRZ44" s="1208"/>
      <c r="JSA44" s="1208"/>
      <c r="JSB44" s="1208"/>
      <c r="JSC44" s="1208"/>
      <c r="JSD44" s="1208"/>
      <c r="JSE44" s="1208"/>
      <c r="JSF44" s="1208"/>
      <c r="JSG44" s="1209"/>
      <c r="JSH44" s="1208"/>
      <c r="JSI44" s="1208"/>
      <c r="JSJ44" s="1208"/>
      <c r="JSK44" s="1208"/>
      <c r="JSL44" s="1208"/>
      <c r="JSM44" s="1208"/>
      <c r="JSN44" s="1208"/>
      <c r="JSO44" s="1208"/>
      <c r="JSP44" s="1208"/>
      <c r="JSQ44" s="1208"/>
      <c r="JSR44" s="1209"/>
      <c r="JSS44" s="1208"/>
      <c r="JST44" s="1208"/>
      <c r="JSU44" s="1208"/>
      <c r="JSV44" s="1208"/>
      <c r="JSW44" s="1208"/>
      <c r="JSX44" s="1208"/>
      <c r="JSY44" s="1208"/>
      <c r="JSZ44" s="1208"/>
      <c r="JTA44" s="1208"/>
      <c r="JTB44" s="1208"/>
      <c r="JTC44" s="1209"/>
      <c r="JTD44" s="1208"/>
      <c r="JTE44" s="1208"/>
      <c r="JTF44" s="1208"/>
      <c r="JTG44" s="1208"/>
      <c r="JTH44" s="1208"/>
      <c r="JTI44" s="1208"/>
      <c r="JTJ44" s="1208"/>
      <c r="JTK44" s="1208"/>
      <c r="JTL44" s="1208"/>
      <c r="JTM44" s="1208"/>
      <c r="JTN44" s="1209"/>
      <c r="JTO44" s="1208"/>
      <c r="JTP44" s="1208"/>
      <c r="JTQ44" s="1208"/>
      <c r="JTR44" s="1208"/>
      <c r="JTS44" s="1208"/>
      <c r="JTT44" s="1208"/>
      <c r="JTU44" s="1208"/>
      <c r="JTV44" s="1208"/>
      <c r="JTW44" s="1208"/>
      <c r="JTX44" s="1208"/>
      <c r="JTY44" s="1209"/>
      <c r="JTZ44" s="1208"/>
      <c r="JUA44" s="1208"/>
      <c r="JUB44" s="1208"/>
      <c r="JUC44" s="1208"/>
      <c r="JUD44" s="1208"/>
      <c r="JUE44" s="1208"/>
      <c r="JUF44" s="1208"/>
      <c r="JUG44" s="1208"/>
      <c r="JUH44" s="1208"/>
      <c r="JUI44" s="1208"/>
      <c r="JUJ44" s="1209"/>
      <c r="JUK44" s="1208"/>
      <c r="JUL44" s="1208"/>
      <c r="JUM44" s="1208"/>
      <c r="JUN44" s="1208"/>
      <c r="JUO44" s="1208"/>
      <c r="JUP44" s="1208"/>
      <c r="JUQ44" s="1208"/>
      <c r="JUR44" s="1208"/>
      <c r="JUS44" s="1208"/>
      <c r="JUT44" s="1208"/>
      <c r="JUU44" s="1209"/>
      <c r="JUV44" s="1208"/>
      <c r="JUW44" s="1208"/>
      <c r="JUX44" s="1208"/>
      <c r="JUY44" s="1208"/>
      <c r="JUZ44" s="1208"/>
      <c r="JVA44" s="1208"/>
      <c r="JVB44" s="1208"/>
      <c r="JVC44" s="1208"/>
      <c r="JVD44" s="1208"/>
      <c r="JVE44" s="1208"/>
      <c r="JVF44" s="1209"/>
      <c r="JVG44" s="1208"/>
      <c r="JVH44" s="1208"/>
      <c r="JVI44" s="1208"/>
      <c r="JVJ44" s="1208"/>
      <c r="JVK44" s="1208"/>
      <c r="JVL44" s="1208"/>
      <c r="JVM44" s="1208"/>
      <c r="JVN44" s="1208"/>
      <c r="JVO44" s="1208"/>
      <c r="JVP44" s="1208"/>
      <c r="JVQ44" s="1209"/>
      <c r="JVR44" s="1208"/>
      <c r="JVS44" s="1208"/>
      <c r="JVT44" s="1208"/>
      <c r="JVU44" s="1208"/>
      <c r="JVV44" s="1208"/>
      <c r="JVW44" s="1208"/>
      <c r="JVX44" s="1208"/>
      <c r="JVY44" s="1208"/>
      <c r="JVZ44" s="1208"/>
      <c r="JWA44" s="1208"/>
      <c r="JWB44" s="1209"/>
      <c r="JWC44" s="1208"/>
      <c r="JWD44" s="1208"/>
      <c r="JWE44" s="1208"/>
      <c r="JWF44" s="1208"/>
      <c r="JWG44" s="1208"/>
      <c r="JWH44" s="1208"/>
      <c r="JWI44" s="1208"/>
      <c r="JWJ44" s="1208"/>
      <c r="JWK44" s="1208"/>
      <c r="JWL44" s="1208"/>
      <c r="JWM44" s="1209"/>
      <c r="JWN44" s="1208"/>
      <c r="JWO44" s="1208"/>
      <c r="JWP44" s="1208"/>
      <c r="JWQ44" s="1208"/>
      <c r="JWR44" s="1208"/>
      <c r="JWS44" s="1208"/>
      <c r="JWT44" s="1208"/>
      <c r="JWU44" s="1208"/>
      <c r="JWV44" s="1208"/>
      <c r="JWW44" s="1208"/>
      <c r="JWX44" s="1209"/>
      <c r="JWY44" s="1208"/>
      <c r="JWZ44" s="1208"/>
      <c r="JXA44" s="1208"/>
      <c r="JXB44" s="1208"/>
      <c r="JXC44" s="1208"/>
      <c r="JXD44" s="1208"/>
      <c r="JXE44" s="1208"/>
      <c r="JXF44" s="1208"/>
      <c r="JXG44" s="1208"/>
      <c r="JXH44" s="1208"/>
      <c r="JXI44" s="1209"/>
      <c r="JXJ44" s="1208"/>
      <c r="JXK44" s="1208"/>
      <c r="JXL44" s="1208"/>
      <c r="JXM44" s="1208"/>
      <c r="JXN44" s="1208"/>
      <c r="JXO44" s="1208"/>
      <c r="JXP44" s="1208"/>
      <c r="JXQ44" s="1208"/>
      <c r="JXR44" s="1208"/>
      <c r="JXS44" s="1208"/>
      <c r="JXT44" s="1209"/>
      <c r="JXU44" s="1208"/>
      <c r="JXV44" s="1208"/>
      <c r="JXW44" s="1208"/>
      <c r="JXX44" s="1208"/>
      <c r="JXY44" s="1208"/>
      <c r="JXZ44" s="1208"/>
      <c r="JYA44" s="1208"/>
      <c r="JYB44" s="1208"/>
      <c r="JYC44" s="1208"/>
      <c r="JYD44" s="1208"/>
      <c r="JYE44" s="1209"/>
      <c r="JYF44" s="1208"/>
      <c r="JYG44" s="1208"/>
      <c r="JYH44" s="1208"/>
      <c r="JYI44" s="1208"/>
      <c r="JYJ44" s="1208"/>
      <c r="JYK44" s="1208"/>
      <c r="JYL44" s="1208"/>
      <c r="JYM44" s="1208"/>
      <c r="JYN44" s="1208"/>
      <c r="JYO44" s="1208"/>
      <c r="JYP44" s="1209"/>
      <c r="JYQ44" s="1208"/>
      <c r="JYR44" s="1208"/>
      <c r="JYS44" s="1208"/>
      <c r="JYT44" s="1208"/>
      <c r="JYU44" s="1208"/>
      <c r="JYV44" s="1208"/>
      <c r="JYW44" s="1208"/>
      <c r="JYX44" s="1208"/>
      <c r="JYY44" s="1208"/>
      <c r="JYZ44" s="1208"/>
      <c r="JZA44" s="1209"/>
      <c r="JZB44" s="1208"/>
      <c r="JZC44" s="1208"/>
      <c r="JZD44" s="1208"/>
      <c r="JZE44" s="1208"/>
      <c r="JZF44" s="1208"/>
      <c r="JZG44" s="1208"/>
      <c r="JZH44" s="1208"/>
      <c r="JZI44" s="1208"/>
      <c r="JZJ44" s="1208"/>
      <c r="JZK44" s="1208"/>
      <c r="JZL44" s="1209"/>
      <c r="JZM44" s="1208"/>
      <c r="JZN44" s="1208"/>
      <c r="JZO44" s="1208"/>
      <c r="JZP44" s="1208"/>
      <c r="JZQ44" s="1208"/>
      <c r="JZR44" s="1208"/>
      <c r="JZS44" s="1208"/>
      <c r="JZT44" s="1208"/>
      <c r="JZU44" s="1208"/>
      <c r="JZV44" s="1208"/>
      <c r="JZW44" s="1209"/>
      <c r="JZX44" s="1208"/>
      <c r="JZY44" s="1208"/>
      <c r="JZZ44" s="1208"/>
      <c r="KAA44" s="1208"/>
      <c r="KAB44" s="1208"/>
      <c r="KAC44" s="1208"/>
      <c r="KAD44" s="1208"/>
      <c r="KAE44" s="1208"/>
      <c r="KAF44" s="1208"/>
      <c r="KAG44" s="1208"/>
      <c r="KAH44" s="1209"/>
      <c r="KAI44" s="1208"/>
      <c r="KAJ44" s="1208"/>
      <c r="KAK44" s="1208"/>
      <c r="KAL44" s="1208"/>
      <c r="KAM44" s="1208"/>
      <c r="KAN44" s="1208"/>
      <c r="KAO44" s="1208"/>
      <c r="KAP44" s="1208"/>
      <c r="KAQ44" s="1208"/>
      <c r="KAR44" s="1208"/>
      <c r="KAS44" s="1209"/>
      <c r="KAT44" s="1208"/>
      <c r="KAU44" s="1208"/>
      <c r="KAV44" s="1208"/>
      <c r="KAW44" s="1208"/>
      <c r="KAX44" s="1208"/>
      <c r="KAY44" s="1208"/>
      <c r="KAZ44" s="1208"/>
      <c r="KBA44" s="1208"/>
      <c r="KBB44" s="1208"/>
      <c r="KBC44" s="1208"/>
      <c r="KBD44" s="1209"/>
      <c r="KBE44" s="1208"/>
      <c r="KBF44" s="1208"/>
      <c r="KBG44" s="1208"/>
      <c r="KBH44" s="1208"/>
      <c r="KBI44" s="1208"/>
      <c r="KBJ44" s="1208"/>
      <c r="KBK44" s="1208"/>
      <c r="KBL44" s="1208"/>
      <c r="KBM44" s="1208"/>
      <c r="KBN44" s="1208"/>
      <c r="KBO44" s="1209"/>
      <c r="KBP44" s="1208"/>
      <c r="KBQ44" s="1208"/>
      <c r="KBR44" s="1208"/>
      <c r="KBS44" s="1208"/>
      <c r="KBT44" s="1208"/>
      <c r="KBU44" s="1208"/>
      <c r="KBV44" s="1208"/>
      <c r="KBW44" s="1208"/>
      <c r="KBX44" s="1208"/>
      <c r="KBY44" s="1208"/>
      <c r="KBZ44" s="1209"/>
      <c r="KCA44" s="1208"/>
      <c r="KCB44" s="1208"/>
      <c r="KCC44" s="1208"/>
      <c r="KCD44" s="1208"/>
      <c r="KCE44" s="1208"/>
      <c r="KCF44" s="1208"/>
      <c r="KCG44" s="1208"/>
      <c r="KCH44" s="1208"/>
      <c r="KCI44" s="1208"/>
      <c r="KCJ44" s="1208"/>
      <c r="KCK44" s="1209"/>
      <c r="KCL44" s="1208"/>
      <c r="KCM44" s="1208"/>
      <c r="KCN44" s="1208"/>
      <c r="KCO44" s="1208"/>
      <c r="KCP44" s="1208"/>
      <c r="KCQ44" s="1208"/>
      <c r="KCR44" s="1208"/>
      <c r="KCS44" s="1208"/>
      <c r="KCT44" s="1208"/>
      <c r="KCU44" s="1208"/>
      <c r="KCV44" s="1209"/>
      <c r="KCW44" s="1208"/>
      <c r="KCX44" s="1208"/>
      <c r="KCY44" s="1208"/>
      <c r="KCZ44" s="1208"/>
      <c r="KDA44" s="1208"/>
      <c r="KDB44" s="1208"/>
      <c r="KDC44" s="1208"/>
      <c r="KDD44" s="1208"/>
      <c r="KDE44" s="1208"/>
      <c r="KDF44" s="1208"/>
      <c r="KDG44" s="1209"/>
      <c r="KDH44" s="1208"/>
      <c r="KDI44" s="1208"/>
      <c r="KDJ44" s="1208"/>
      <c r="KDK44" s="1208"/>
      <c r="KDL44" s="1208"/>
      <c r="KDM44" s="1208"/>
      <c r="KDN44" s="1208"/>
      <c r="KDO44" s="1208"/>
      <c r="KDP44" s="1208"/>
      <c r="KDQ44" s="1208"/>
      <c r="KDR44" s="1209"/>
      <c r="KDS44" s="1208"/>
      <c r="KDT44" s="1208"/>
      <c r="KDU44" s="1208"/>
      <c r="KDV44" s="1208"/>
      <c r="KDW44" s="1208"/>
      <c r="KDX44" s="1208"/>
      <c r="KDY44" s="1208"/>
      <c r="KDZ44" s="1208"/>
      <c r="KEA44" s="1208"/>
      <c r="KEB44" s="1208"/>
      <c r="KEC44" s="1209"/>
      <c r="KED44" s="1208"/>
      <c r="KEE44" s="1208"/>
      <c r="KEF44" s="1208"/>
      <c r="KEG44" s="1208"/>
      <c r="KEH44" s="1208"/>
      <c r="KEI44" s="1208"/>
      <c r="KEJ44" s="1208"/>
      <c r="KEK44" s="1208"/>
      <c r="KEL44" s="1208"/>
      <c r="KEM44" s="1208"/>
      <c r="KEN44" s="1209"/>
      <c r="KEO44" s="1208"/>
      <c r="KEP44" s="1208"/>
      <c r="KEQ44" s="1208"/>
      <c r="KER44" s="1208"/>
      <c r="KES44" s="1208"/>
      <c r="KET44" s="1208"/>
      <c r="KEU44" s="1208"/>
      <c r="KEV44" s="1208"/>
      <c r="KEW44" s="1208"/>
      <c r="KEX44" s="1208"/>
      <c r="KEY44" s="1209"/>
      <c r="KEZ44" s="1208"/>
      <c r="KFA44" s="1208"/>
      <c r="KFB44" s="1208"/>
      <c r="KFC44" s="1208"/>
      <c r="KFD44" s="1208"/>
      <c r="KFE44" s="1208"/>
      <c r="KFF44" s="1208"/>
      <c r="KFG44" s="1208"/>
      <c r="KFH44" s="1208"/>
      <c r="KFI44" s="1208"/>
      <c r="KFJ44" s="1209"/>
      <c r="KFK44" s="1208"/>
      <c r="KFL44" s="1208"/>
      <c r="KFM44" s="1208"/>
      <c r="KFN44" s="1208"/>
      <c r="KFO44" s="1208"/>
      <c r="KFP44" s="1208"/>
      <c r="KFQ44" s="1208"/>
      <c r="KFR44" s="1208"/>
      <c r="KFS44" s="1208"/>
      <c r="KFT44" s="1208"/>
      <c r="KFU44" s="1209"/>
      <c r="KFV44" s="1208"/>
      <c r="KFW44" s="1208"/>
      <c r="KFX44" s="1208"/>
      <c r="KFY44" s="1208"/>
      <c r="KFZ44" s="1208"/>
      <c r="KGA44" s="1208"/>
      <c r="KGB44" s="1208"/>
      <c r="KGC44" s="1208"/>
      <c r="KGD44" s="1208"/>
      <c r="KGE44" s="1208"/>
      <c r="KGF44" s="1209"/>
      <c r="KGG44" s="1208"/>
      <c r="KGH44" s="1208"/>
      <c r="KGI44" s="1208"/>
      <c r="KGJ44" s="1208"/>
      <c r="KGK44" s="1208"/>
      <c r="KGL44" s="1208"/>
      <c r="KGM44" s="1208"/>
      <c r="KGN44" s="1208"/>
      <c r="KGO44" s="1208"/>
      <c r="KGP44" s="1208"/>
      <c r="KGQ44" s="1209"/>
      <c r="KGR44" s="1208"/>
      <c r="KGS44" s="1208"/>
      <c r="KGT44" s="1208"/>
      <c r="KGU44" s="1208"/>
      <c r="KGV44" s="1208"/>
      <c r="KGW44" s="1208"/>
      <c r="KGX44" s="1208"/>
      <c r="KGY44" s="1208"/>
      <c r="KGZ44" s="1208"/>
      <c r="KHA44" s="1208"/>
      <c r="KHB44" s="1209"/>
      <c r="KHC44" s="1208"/>
      <c r="KHD44" s="1208"/>
      <c r="KHE44" s="1208"/>
      <c r="KHF44" s="1208"/>
      <c r="KHG44" s="1208"/>
      <c r="KHH44" s="1208"/>
      <c r="KHI44" s="1208"/>
      <c r="KHJ44" s="1208"/>
      <c r="KHK44" s="1208"/>
      <c r="KHL44" s="1208"/>
      <c r="KHM44" s="1209"/>
      <c r="KHN44" s="1208"/>
      <c r="KHO44" s="1208"/>
      <c r="KHP44" s="1208"/>
      <c r="KHQ44" s="1208"/>
      <c r="KHR44" s="1208"/>
      <c r="KHS44" s="1208"/>
      <c r="KHT44" s="1208"/>
      <c r="KHU44" s="1208"/>
      <c r="KHV44" s="1208"/>
      <c r="KHW44" s="1208"/>
      <c r="KHX44" s="1209"/>
      <c r="KHY44" s="1208"/>
      <c r="KHZ44" s="1208"/>
      <c r="KIA44" s="1208"/>
      <c r="KIB44" s="1208"/>
      <c r="KIC44" s="1208"/>
      <c r="KID44" s="1208"/>
      <c r="KIE44" s="1208"/>
      <c r="KIF44" s="1208"/>
      <c r="KIG44" s="1208"/>
      <c r="KIH44" s="1208"/>
      <c r="KII44" s="1209"/>
      <c r="KIJ44" s="1208"/>
      <c r="KIK44" s="1208"/>
      <c r="KIL44" s="1208"/>
      <c r="KIM44" s="1208"/>
      <c r="KIN44" s="1208"/>
      <c r="KIO44" s="1208"/>
      <c r="KIP44" s="1208"/>
      <c r="KIQ44" s="1208"/>
      <c r="KIR44" s="1208"/>
      <c r="KIS44" s="1208"/>
      <c r="KIT44" s="1209"/>
      <c r="KIU44" s="1208"/>
      <c r="KIV44" s="1208"/>
      <c r="KIW44" s="1208"/>
      <c r="KIX44" s="1208"/>
      <c r="KIY44" s="1208"/>
      <c r="KIZ44" s="1208"/>
      <c r="KJA44" s="1208"/>
      <c r="KJB44" s="1208"/>
      <c r="KJC44" s="1208"/>
      <c r="KJD44" s="1208"/>
      <c r="KJE44" s="1209"/>
      <c r="KJF44" s="1208"/>
      <c r="KJG44" s="1208"/>
      <c r="KJH44" s="1208"/>
      <c r="KJI44" s="1208"/>
      <c r="KJJ44" s="1208"/>
      <c r="KJK44" s="1208"/>
      <c r="KJL44" s="1208"/>
      <c r="KJM44" s="1208"/>
      <c r="KJN44" s="1208"/>
      <c r="KJO44" s="1208"/>
      <c r="KJP44" s="1209"/>
      <c r="KJQ44" s="1208"/>
      <c r="KJR44" s="1208"/>
      <c r="KJS44" s="1208"/>
      <c r="KJT44" s="1208"/>
      <c r="KJU44" s="1208"/>
      <c r="KJV44" s="1208"/>
      <c r="KJW44" s="1208"/>
      <c r="KJX44" s="1208"/>
      <c r="KJY44" s="1208"/>
      <c r="KJZ44" s="1208"/>
      <c r="KKA44" s="1209"/>
      <c r="KKB44" s="1208"/>
      <c r="KKC44" s="1208"/>
      <c r="KKD44" s="1208"/>
      <c r="KKE44" s="1208"/>
      <c r="KKF44" s="1208"/>
      <c r="KKG44" s="1208"/>
      <c r="KKH44" s="1208"/>
      <c r="KKI44" s="1208"/>
      <c r="KKJ44" s="1208"/>
      <c r="KKK44" s="1208"/>
      <c r="KKL44" s="1209"/>
      <c r="KKM44" s="1208"/>
      <c r="KKN44" s="1208"/>
      <c r="KKO44" s="1208"/>
      <c r="KKP44" s="1208"/>
      <c r="KKQ44" s="1208"/>
      <c r="KKR44" s="1208"/>
      <c r="KKS44" s="1208"/>
      <c r="KKT44" s="1208"/>
      <c r="KKU44" s="1208"/>
      <c r="KKV44" s="1208"/>
      <c r="KKW44" s="1209"/>
      <c r="KKX44" s="1208"/>
      <c r="KKY44" s="1208"/>
      <c r="KKZ44" s="1208"/>
      <c r="KLA44" s="1208"/>
      <c r="KLB44" s="1208"/>
      <c r="KLC44" s="1208"/>
      <c r="KLD44" s="1208"/>
      <c r="KLE44" s="1208"/>
      <c r="KLF44" s="1208"/>
      <c r="KLG44" s="1208"/>
      <c r="KLH44" s="1209"/>
      <c r="KLI44" s="1208"/>
      <c r="KLJ44" s="1208"/>
      <c r="KLK44" s="1208"/>
      <c r="KLL44" s="1208"/>
      <c r="KLM44" s="1208"/>
      <c r="KLN44" s="1208"/>
      <c r="KLO44" s="1208"/>
      <c r="KLP44" s="1208"/>
      <c r="KLQ44" s="1208"/>
      <c r="KLR44" s="1208"/>
      <c r="KLS44" s="1209"/>
      <c r="KLT44" s="1208"/>
      <c r="KLU44" s="1208"/>
      <c r="KLV44" s="1208"/>
      <c r="KLW44" s="1208"/>
      <c r="KLX44" s="1208"/>
      <c r="KLY44" s="1208"/>
      <c r="KLZ44" s="1208"/>
      <c r="KMA44" s="1208"/>
      <c r="KMB44" s="1208"/>
      <c r="KMC44" s="1208"/>
      <c r="KMD44" s="1209"/>
      <c r="KME44" s="1208"/>
      <c r="KMF44" s="1208"/>
      <c r="KMG44" s="1208"/>
      <c r="KMH44" s="1208"/>
      <c r="KMI44" s="1208"/>
      <c r="KMJ44" s="1208"/>
      <c r="KMK44" s="1208"/>
      <c r="KML44" s="1208"/>
      <c r="KMM44" s="1208"/>
      <c r="KMN44" s="1208"/>
      <c r="KMO44" s="1209"/>
      <c r="KMP44" s="1208"/>
      <c r="KMQ44" s="1208"/>
      <c r="KMR44" s="1208"/>
      <c r="KMS44" s="1208"/>
      <c r="KMT44" s="1208"/>
      <c r="KMU44" s="1208"/>
      <c r="KMV44" s="1208"/>
      <c r="KMW44" s="1208"/>
      <c r="KMX44" s="1208"/>
      <c r="KMY44" s="1208"/>
      <c r="KMZ44" s="1209"/>
      <c r="KNA44" s="1208"/>
      <c r="KNB44" s="1208"/>
      <c r="KNC44" s="1208"/>
      <c r="KND44" s="1208"/>
      <c r="KNE44" s="1208"/>
      <c r="KNF44" s="1208"/>
      <c r="KNG44" s="1208"/>
      <c r="KNH44" s="1208"/>
      <c r="KNI44" s="1208"/>
      <c r="KNJ44" s="1208"/>
      <c r="KNK44" s="1209"/>
      <c r="KNL44" s="1208"/>
      <c r="KNM44" s="1208"/>
      <c r="KNN44" s="1208"/>
      <c r="KNO44" s="1208"/>
      <c r="KNP44" s="1208"/>
      <c r="KNQ44" s="1208"/>
      <c r="KNR44" s="1208"/>
      <c r="KNS44" s="1208"/>
      <c r="KNT44" s="1208"/>
      <c r="KNU44" s="1208"/>
      <c r="KNV44" s="1209"/>
      <c r="KNW44" s="1208"/>
      <c r="KNX44" s="1208"/>
      <c r="KNY44" s="1208"/>
      <c r="KNZ44" s="1208"/>
      <c r="KOA44" s="1208"/>
      <c r="KOB44" s="1208"/>
      <c r="KOC44" s="1208"/>
      <c r="KOD44" s="1208"/>
      <c r="KOE44" s="1208"/>
      <c r="KOF44" s="1208"/>
      <c r="KOG44" s="1209"/>
      <c r="KOH44" s="1208"/>
      <c r="KOI44" s="1208"/>
      <c r="KOJ44" s="1208"/>
      <c r="KOK44" s="1208"/>
      <c r="KOL44" s="1208"/>
      <c r="KOM44" s="1208"/>
      <c r="KON44" s="1208"/>
      <c r="KOO44" s="1208"/>
      <c r="KOP44" s="1208"/>
      <c r="KOQ44" s="1208"/>
      <c r="KOR44" s="1209"/>
      <c r="KOS44" s="1208"/>
      <c r="KOT44" s="1208"/>
      <c r="KOU44" s="1208"/>
      <c r="KOV44" s="1208"/>
      <c r="KOW44" s="1208"/>
      <c r="KOX44" s="1208"/>
      <c r="KOY44" s="1208"/>
      <c r="KOZ44" s="1208"/>
      <c r="KPA44" s="1208"/>
      <c r="KPB44" s="1208"/>
      <c r="KPC44" s="1209"/>
      <c r="KPD44" s="1208"/>
      <c r="KPE44" s="1208"/>
      <c r="KPF44" s="1208"/>
      <c r="KPG44" s="1208"/>
      <c r="KPH44" s="1208"/>
      <c r="KPI44" s="1208"/>
      <c r="KPJ44" s="1208"/>
      <c r="KPK44" s="1208"/>
      <c r="KPL44" s="1208"/>
      <c r="KPM44" s="1208"/>
      <c r="KPN44" s="1209"/>
      <c r="KPO44" s="1208"/>
      <c r="KPP44" s="1208"/>
      <c r="KPQ44" s="1208"/>
      <c r="KPR44" s="1208"/>
      <c r="KPS44" s="1208"/>
      <c r="KPT44" s="1208"/>
      <c r="KPU44" s="1208"/>
      <c r="KPV44" s="1208"/>
      <c r="KPW44" s="1208"/>
      <c r="KPX44" s="1208"/>
      <c r="KPY44" s="1209"/>
      <c r="KPZ44" s="1208"/>
      <c r="KQA44" s="1208"/>
      <c r="KQB44" s="1208"/>
      <c r="KQC44" s="1208"/>
      <c r="KQD44" s="1208"/>
      <c r="KQE44" s="1208"/>
      <c r="KQF44" s="1208"/>
      <c r="KQG44" s="1208"/>
      <c r="KQH44" s="1208"/>
      <c r="KQI44" s="1208"/>
      <c r="KQJ44" s="1209"/>
      <c r="KQK44" s="1208"/>
      <c r="KQL44" s="1208"/>
      <c r="KQM44" s="1208"/>
      <c r="KQN44" s="1208"/>
      <c r="KQO44" s="1208"/>
      <c r="KQP44" s="1208"/>
      <c r="KQQ44" s="1208"/>
      <c r="KQR44" s="1208"/>
      <c r="KQS44" s="1208"/>
      <c r="KQT44" s="1208"/>
      <c r="KQU44" s="1209"/>
      <c r="KQV44" s="1208"/>
      <c r="KQW44" s="1208"/>
      <c r="KQX44" s="1208"/>
      <c r="KQY44" s="1208"/>
      <c r="KQZ44" s="1208"/>
      <c r="KRA44" s="1208"/>
      <c r="KRB44" s="1208"/>
      <c r="KRC44" s="1208"/>
      <c r="KRD44" s="1208"/>
      <c r="KRE44" s="1208"/>
      <c r="KRF44" s="1209"/>
      <c r="KRG44" s="1208"/>
      <c r="KRH44" s="1208"/>
      <c r="KRI44" s="1208"/>
      <c r="KRJ44" s="1208"/>
      <c r="KRK44" s="1208"/>
      <c r="KRL44" s="1208"/>
      <c r="KRM44" s="1208"/>
      <c r="KRN44" s="1208"/>
      <c r="KRO44" s="1208"/>
      <c r="KRP44" s="1208"/>
      <c r="KRQ44" s="1209"/>
      <c r="KRR44" s="1208"/>
      <c r="KRS44" s="1208"/>
      <c r="KRT44" s="1208"/>
      <c r="KRU44" s="1208"/>
      <c r="KRV44" s="1208"/>
      <c r="KRW44" s="1208"/>
      <c r="KRX44" s="1208"/>
      <c r="KRY44" s="1208"/>
      <c r="KRZ44" s="1208"/>
      <c r="KSA44" s="1208"/>
      <c r="KSB44" s="1209"/>
      <c r="KSC44" s="1208"/>
      <c r="KSD44" s="1208"/>
      <c r="KSE44" s="1208"/>
      <c r="KSF44" s="1208"/>
      <c r="KSG44" s="1208"/>
      <c r="KSH44" s="1208"/>
      <c r="KSI44" s="1208"/>
      <c r="KSJ44" s="1208"/>
      <c r="KSK44" s="1208"/>
      <c r="KSL44" s="1208"/>
      <c r="KSM44" s="1209"/>
      <c r="KSN44" s="1208"/>
      <c r="KSO44" s="1208"/>
      <c r="KSP44" s="1208"/>
      <c r="KSQ44" s="1208"/>
      <c r="KSR44" s="1208"/>
      <c r="KSS44" s="1208"/>
      <c r="KST44" s="1208"/>
      <c r="KSU44" s="1208"/>
      <c r="KSV44" s="1208"/>
      <c r="KSW44" s="1208"/>
      <c r="KSX44" s="1209"/>
      <c r="KSY44" s="1208"/>
      <c r="KSZ44" s="1208"/>
      <c r="KTA44" s="1208"/>
      <c r="KTB44" s="1208"/>
      <c r="KTC44" s="1208"/>
      <c r="KTD44" s="1208"/>
      <c r="KTE44" s="1208"/>
      <c r="KTF44" s="1208"/>
      <c r="KTG44" s="1208"/>
      <c r="KTH44" s="1208"/>
      <c r="KTI44" s="1209"/>
      <c r="KTJ44" s="1208"/>
      <c r="KTK44" s="1208"/>
      <c r="KTL44" s="1208"/>
      <c r="KTM44" s="1208"/>
      <c r="KTN44" s="1208"/>
      <c r="KTO44" s="1208"/>
      <c r="KTP44" s="1208"/>
      <c r="KTQ44" s="1208"/>
      <c r="KTR44" s="1208"/>
      <c r="KTS44" s="1208"/>
      <c r="KTT44" s="1209"/>
      <c r="KTU44" s="1208"/>
      <c r="KTV44" s="1208"/>
      <c r="KTW44" s="1208"/>
      <c r="KTX44" s="1208"/>
      <c r="KTY44" s="1208"/>
      <c r="KTZ44" s="1208"/>
      <c r="KUA44" s="1208"/>
      <c r="KUB44" s="1208"/>
      <c r="KUC44" s="1208"/>
      <c r="KUD44" s="1208"/>
      <c r="KUE44" s="1209"/>
      <c r="KUF44" s="1208"/>
      <c r="KUG44" s="1208"/>
      <c r="KUH44" s="1208"/>
      <c r="KUI44" s="1208"/>
      <c r="KUJ44" s="1208"/>
      <c r="KUK44" s="1208"/>
      <c r="KUL44" s="1208"/>
      <c r="KUM44" s="1208"/>
      <c r="KUN44" s="1208"/>
      <c r="KUO44" s="1208"/>
      <c r="KUP44" s="1209"/>
      <c r="KUQ44" s="1208"/>
      <c r="KUR44" s="1208"/>
      <c r="KUS44" s="1208"/>
      <c r="KUT44" s="1208"/>
      <c r="KUU44" s="1208"/>
      <c r="KUV44" s="1208"/>
      <c r="KUW44" s="1208"/>
      <c r="KUX44" s="1208"/>
      <c r="KUY44" s="1208"/>
      <c r="KUZ44" s="1208"/>
      <c r="KVA44" s="1209"/>
      <c r="KVB44" s="1208"/>
      <c r="KVC44" s="1208"/>
      <c r="KVD44" s="1208"/>
      <c r="KVE44" s="1208"/>
      <c r="KVF44" s="1208"/>
      <c r="KVG44" s="1208"/>
      <c r="KVH44" s="1208"/>
      <c r="KVI44" s="1208"/>
      <c r="KVJ44" s="1208"/>
      <c r="KVK44" s="1208"/>
      <c r="KVL44" s="1209"/>
      <c r="KVM44" s="1208"/>
      <c r="KVN44" s="1208"/>
      <c r="KVO44" s="1208"/>
      <c r="KVP44" s="1208"/>
      <c r="KVQ44" s="1208"/>
      <c r="KVR44" s="1208"/>
      <c r="KVS44" s="1208"/>
      <c r="KVT44" s="1208"/>
      <c r="KVU44" s="1208"/>
      <c r="KVV44" s="1208"/>
      <c r="KVW44" s="1209"/>
      <c r="KVX44" s="1208"/>
      <c r="KVY44" s="1208"/>
      <c r="KVZ44" s="1208"/>
      <c r="KWA44" s="1208"/>
      <c r="KWB44" s="1208"/>
      <c r="KWC44" s="1208"/>
      <c r="KWD44" s="1208"/>
      <c r="KWE44" s="1208"/>
      <c r="KWF44" s="1208"/>
      <c r="KWG44" s="1208"/>
      <c r="KWH44" s="1209"/>
      <c r="KWI44" s="1208"/>
      <c r="KWJ44" s="1208"/>
      <c r="KWK44" s="1208"/>
      <c r="KWL44" s="1208"/>
      <c r="KWM44" s="1208"/>
      <c r="KWN44" s="1208"/>
      <c r="KWO44" s="1208"/>
      <c r="KWP44" s="1208"/>
      <c r="KWQ44" s="1208"/>
      <c r="KWR44" s="1208"/>
      <c r="KWS44" s="1209"/>
      <c r="KWT44" s="1208"/>
      <c r="KWU44" s="1208"/>
      <c r="KWV44" s="1208"/>
      <c r="KWW44" s="1208"/>
      <c r="KWX44" s="1208"/>
      <c r="KWY44" s="1208"/>
      <c r="KWZ44" s="1208"/>
      <c r="KXA44" s="1208"/>
      <c r="KXB44" s="1208"/>
      <c r="KXC44" s="1208"/>
      <c r="KXD44" s="1209"/>
      <c r="KXE44" s="1208"/>
      <c r="KXF44" s="1208"/>
      <c r="KXG44" s="1208"/>
      <c r="KXH44" s="1208"/>
      <c r="KXI44" s="1208"/>
      <c r="KXJ44" s="1208"/>
      <c r="KXK44" s="1208"/>
      <c r="KXL44" s="1208"/>
      <c r="KXM44" s="1208"/>
      <c r="KXN44" s="1208"/>
      <c r="KXO44" s="1209"/>
      <c r="KXP44" s="1208"/>
      <c r="KXQ44" s="1208"/>
      <c r="KXR44" s="1208"/>
      <c r="KXS44" s="1208"/>
      <c r="KXT44" s="1208"/>
      <c r="KXU44" s="1208"/>
      <c r="KXV44" s="1208"/>
      <c r="KXW44" s="1208"/>
      <c r="KXX44" s="1208"/>
      <c r="KXY44" s="1208"/>
      <c r="KXZ44" s="1209"/>
      <c r="KYA44" s="1208"/>
      <c r="KYB44" s="1208"/>
      <c r="KYC44" s="1208"/>
      <c r="KYD44" s="1208"/>
      <c r="KYE44" s="1208"/>
      <c r="KYF44" s="1208"/>
      <c r="KYG44" s="1208"/>
      <c r="KYH44" s="1208"/>
      <c r="KYI44" s="1208"/>
      <c r="KYJ44" s="1208"/>
      <c r="KYK44" s="1209"/>
      <c r="KYL44" s="1208"/>
      <c r="KYM44" s="1208"/>
      <c r="KYN44" s="1208"/>
      <c r="KYO44" s="1208"/>
      <c r="KYP44" s="1208"/>
      <c r="KYQ44" s="1208"/>
      <c r="KYR44" s="1208"/>
      <c r="KYS44" s="1208"/>
      <c r="KYT44" s="1208"/>
      <c r="KYU44" s="1208"/>
      <c r="KYV44" s="1209"/>
      <c r="KYW44" s="1208"/>
      <c r="KYX44" s="1208"/>
      <c r="KYY44" s="1208"/>
      <c r="KYZ44" s="1208"/>
      <c r="KZA44" s="1208"/>
      <c r="KZB44" s="1208"/>
      <c r="KZC44" s="1208"/>
      <c r="KZD44" s="1208"/>
      <c r="KZE44" s="1208"/>
      <c r="KZF44" s="1208"/>
      <c r="KZG44" s="1209"/>
      <c r="KZH44" s="1208"/>
      <c r="KZI44" s="1208"/>
      <c r="KZJ44" s="1208"/>
      <c r="KZK44" s="1208"/>
      <c r="KZL44" s="1208"/>
      <c r="KZM44" s="1208"/>
      <c r="KZN44" s="1208"/>
      <c r="KZO44" s="1208"/>
      <c r="KZP44" s="1208"/>
      <c r="KZQ44" s="1208"/>
      <c r="KZR44" s="1209"/>
      <c r="KZS44" s="1208"/>
      <c r="KZT44" s="1208"/>
      <c r="KZU44" s="1208"/>
      <c r="KZV44" s="1208"/>
      <c r="KZW44" s="1208"/>
      <c r="KZX44" s="1208"/>
      <c r="KZY44" s="1208"/>
      <c r="KZZ44" s="1208"/>
      <c r="LAA44" s="1208"/>
      <c r="LAB44" s="1208"/>
      <c r="LAC44" s="1209"/>
      <c r="LAD44" s="1208"/>
      <c r="LAE44" s="1208"/>
      <c r="LAF44" s="1208"/>
      <c r="LAG44" s="1208"/>
      <c r="LAH44" s="1208"/>
      <c r="LAI44" s="1208"/>
      <c r="LAJ44" s="1208"/>
      <c r="LAK44" s="1208"/>
      <c r="LAL44" s="1208"/>
      <c r="LAM44" s="1208"/>
      <c r="LAN44" s="1209"/>
      <c r="LAO44" s="1208"/>
      <c r="LAP44" s="1208"/>
      <c r="LAQ44" s="1208"/>
      <c r="LAR44" s="1208"/>
      <c r="LAS44" s="1208"/>
      <c r="LAT44" s="1208"/>
      <c r="LAU44" s="1208"/>
      <c r="LAV44" s="1208"/>
      <c r="LAW44" s="1208"/>
      <c r="LAX44" s="1208"/>
      <c r="LAY44" s="1209"/>
      <c r="LAZ44" s="1208"/>
      <c r="LBA44" s="1208"/>
      <c r="LBB44" s="1208"/>
      <c r="LBC44" s="1208"/>
      <c r="LBD44" s="1208"/>
      <c r="LBE44" s="1208"/>
      <c r="LBF44" s="1208"/>
      <c r="LBG44" s="1208"/>
      <c r="LBH44" s="1208"/>
      <c r="LBI44" s="1208"/>
      <c r="LBJ44" s="1209"/>
      <c r="LBK44" s="1208"/>
      <c r="LBL44" s="1208"/>
      <c r="LBM44" s="1208"/>
      <c r="LBN44" s="1208"/>
      <c r="LBO44" s="1208"/>
      <c r="LBP44" s="1208"/>
      <c r="LBQ44" s="1208"/>
      <c r="LBR44" s="1208"/>
      <c r="LBS44" s="1208"/>
      <c r="LBT44" s="1208"/>
      <c r="LBU44" s="1209"/>
      <c r="LBV44" s="1208"/>
      <c r="LBW44" s="1208"/>
      <c r="LBX44" s="1208"/>
      <c r="LBY44" s="1208"/>
      <c r="LBZ44" s="1208"/>
      <c r="LCA44" s="1208"/>
      <c r="LCB44" s="1208"/>
      <c r="LCC44" s="1208"/>
      <c r="LCD44" s="1208"/>
      <c r="LCE44" s="1208"/>
      <c r="LCF44" s="1209"/>
      <c r="LCG44" s="1208"/>
      <c r="LCH44" s="1208"/>
      <c r="LCI44" s="1208"/>
      <c r="LCJ44" s="1208"/>
      <c r="LCK44" s="1208"/>
      <c r="LCL44" s="1208"/>
      <c r="LCM44" s="1208"/>
      <c r="LCN44" s="1208"/>
      <c r="LCO44" s="1208"/>
      <c r="LCP44" s="1208"/>
      <c r="LCQ44" s="1209"/>
      <c r="LCR44" s="1208"/>
      <c r="LCS44" s="1208"/>
      <c r="LCT44" s="1208"/>
      <c r="LCU44" s="1208"/>
      <c r="LCV44" s="1208"/>
      <c r="LCW44" s="1208"/>
      <c r="LCX44" s="1208"/>
      <c r="LCY44" s="1208"/>
      <c r="LCZ44" s="1208"/>
      <c r="LDA44" s="1208"/>
      <c r="LDB44" s="1209"/>
      <c r="LDC44" s="1208"/>
      <c r="LDD44" s="1208"/>
      <c r="LDE44" s="1208"/>
      <c r="LDF44" s="1208"/>
      <c r="LDG44" s="1208"/>
      <c r="LDH44" s="1208"/>
      <c r="LDI44" s="1208"/>
      <c r="LDJ44" s="1208"/>
      <c r="LDK44" s="1208"/>
      <c r="LDL44" s="1208"/>
      <c r="LDM44" s="1209"/>
      <c r="LDN44" s="1208"/>
      <c r="LDO44" s="1208"/>
      <c r="LDP44" s="1208"/>
      <c r="LDQ44" s="1208"/>
      <c r="LDR44" s="1208"/>
      <c r="LDS44" s="1208"/>
      <c r="LDT44" s="1208"/>
      <c r="LDU44" s="1208"/>
      <c r="LDV44" s="1208"/>
      <c r="LDW44" s="1208"/>
      <c r="LDX44" s="1209"/>
      <c r="LDY44" s="1208"/>
      <c r="LDZ44" s="1208"/>
      <c r="LEA44" s="1208"/>
      <c r="LEB44" s="1208"/>
      <c r="LEC44" s="1208"/>
      <c r="LED44" s="1208"/>
      <c r="LEE44" s="1208"/>
      <c r="LEF44" s="1208"/>
      <c r="LEG44" s="1208"/>
      <c r="LEH44" s="1208"/>
      <c r="LEI44" s="1209"/>
      <c r="LEJ44" s="1208"/>
      <c r="LEK44" s="1208"/>
      <c r="LEL44" s="1208"/>
      <c r="LEM44" s="1208"/>
      <c r="LEN44" s="1208"/>
      <c r="LEO44" s="1208"/>
      <c r="LEP44" s="1208"/>
      <c r="LEQ44" s="1208"/>
      <c r="LER44" s="1208"/>
      <c r="LES44" s="1208"/>
      <c r="LET44" s="1209"/>
      <c r="LEU44" s="1208"/>
      <c r="LEV44" s="1208"/>
      <c r="LEW44" s="1208"/>
      <c r="LEX44" s="1208"/>
      <c r="LEY44" s="1208"/>
      <c r="LEZ44" s="1208"/>
      <c r="LFA44" s="1208"/>
      <c r="LFB44" s="1208"/>
      <c r="LFC44" s="1208"/>
      <c r="LFD44" s="1208"/>
      <c r="LFE44" s="1209"/>
      <c r="LFF44" s="1208"/>
      <c r="LFG44" s="1208"/>
      <c r="LFH44" s="1208"/>
      <c r="LFI44" s="1208"/>
      <c r="LFJ44" s="1208"/>
      <c r="LFK44" s="1208"/>
      <c r="LFL44" s="1208"/>
      <c r="LFM44" s="1208"/>
      <c r="LFN44" s="1208"/>
      <c r="LFO44" s="1208"/>
      <c r="LFP44" s="1209"/>
      <c r="LFQ44" s="1208"/>
      <c r="LFR44" s="1208"/>
      <c r="LFS44" s="1208"/>
      <c r="LFT44" s="1208"/>
      <c r="LFU44" s="1208"/>
      <c r="LFV44" s="1208"/>
      <c r="LFW44" s="1208"/>
      <c r="LFX44" s="1208"/>
      <c r="LFY44" s="1208"/>
      <c r="LFZ44" s="1208"/>
      <c r="LGA44" s="1209"/>
      <c r="LGB44" s="1208"/>
      <c r="LGC44" s="1208"/>
      <c r="LGD44" s="1208"/>
      <c r="LGE44" s="1208"/>
      <c r="LGF44" s="1208"/>
      <c r="LGG44" s="1208"/>
      <c r="LGH44" s="1208"/>
      <c r="LGI44" s="1208"/>
      <c r="LGJ44" s="1208"/>
      <c r="LGK44" s="1208"/>
      <c r="LGL44" s="1209"/>
      <c r="LGM44" s="1208"/>
      <c r="LGN44" s="1208"/>
      <c r="LGO44" s="1208"/>
      <c r="LGP44" s="1208"/>
      <c r="LGQ44" s="1208"/>
      <c r="LGR44" s="1208"/>
      <c r="LGS44" s="1208"/>
      <c r="LGT44" s="1208"/>
      <c r="LGU44" s="1208"/>
      <c r="LGV44" s="1208"/>
      <c r="LGW44" s="1209"/>
      <c r="LGX44" s="1208"/>
      <c r="LGY44" s="1208"/>
      <c r="LGZ44" s="1208"/>
      <c r="LHA44" s="1208"/>
      <c r="LHB44" s="1208"/>
      <c r="LHC44" s="1208"/>
      <c r="LHD44" s="1208"/>
      <c r="LHE44" s="1208"/>
      <c r="LHF44" s="1208"/>
      <c r="LHG44" s="1208"/>
      <c r="LHH44" s="1209"/>
      <c r="LHI44" s="1208"/>
      <c r="LHJ44" s="1208"/>
      <c r="LHK44" s="1208"/>
      <c r="LHL44" s="1208"/>
      <c r="LHM44" s="1208"/>
      <c r="LHN44" s="1208"/>
      <c r="LHO44" s="1208"/>
      <c r="LHP44" s="1208"/>
      <c r="LHQ44" s="1208"/>
      <c r="LHR44" s="1208"/>
      <c r="LHS44" s="1209"/>
      <c r="LHT44" s="1208"/>
      <c r="LHU44" s="1208"/>
      <c r="LHV44" s="1208"/>
      <c r="LHW44" s="1208"/>
      <c r="LHX44" s="1208"/>
      <c r="LHY44" s="1208"/>
      <c r="LHZ44" s="1208"/>
      <c r="LIA44" s="1208"/>
      <c r="LIB44" s="1208"/>
      <c r="LIC44" s="1208"/>
      <c r="LID44" s="1209"/>
      <c r="LIE44" s="1208"/>
      <c r="LIF44" s="1208"/>
      <c r="LIG44" s="1208"/>
      <c r="LIH44" s="1208"/>
      <c r="LII44" s="1208"/>
      <c r="LIJ44" s="1208"/>
      <c r="LIK44" s="1208"/>
      <c r="LIL44" s="1208"/>
      <c r="LIM44" s="1208"/>
      <c r="LIN44" s="1208"/>
      <c r="LIO44" s="1209"/>
      <c r="LIP44" s="1208"/>
      <c r="LIQ44" s="1208"/>
      <c r="LIR44" s="1208"/>
      <c r="LIS44" s="1208"/>
      <c r="LIT44" s="1208"/>
      <c r="LIU44" s="1208"/>
      <c r="LIV44" s="1208"/>
      <c r="LIW44" s="1208"/>
      <c r="LIX44" s="1208"/>
      <c r="LIY44" s="1208"/>
      <c r="LIZ44" s="1209"/>
      <c r="LJA44" s="1208"/>
      <c r="LJB44" s="1208"/>
      <c r="LJC44" s="1208"/>
      <c r="LJD44" s="1208"/>
      <c r="LJE44" s="1208"/>
      <c r="LJF44" s="1208"/>
      <c r="LJG44" s="1208"/>
      <c r="LJH44" s="1208"/>
      <c r="LJI44" s="1208"/>
      <c r="LJJ44" s="1208"/>
      <c r="LJK44" s="1209"/>
      <c r="LJL44" s="1208"/>
      <c r="LJM44" s="1208"/>
      <c r="LJN44" s="1208"/>
      <c r="LJO44" s="1208"/>
      <c r="LJP44" s="1208"/>
      <c r="LJQ44" s="1208"/>
      <c r="LJR44" s="1208"/>
      <c r="LJS44" s="1208"/>
      <c r="LJT44" s="1208"/>
      <c r="LJU44" s="1208"/>
      <c r="LJV44" s="1209"/>
      <c r="LJW44" s="1208"/>
      <c r="LJX44" s="1208"/>
      <c r="LJY44" s="1208"/>
      <c r="LJZ44" s="1208"/>
      <c r="LKA44" s="1208"/>
      <c r="LKB44" s="1208"/>
      <c r="LKC44" s="1208"/>
      <c r="LKD44" s="1208"/>
      <c r="LKE44" s="1208"/>
      <c r="LKF44" s="1208"/>
      <c r="LKG44" s="1209"/>
      <c r="LKH44" s="1208"/>
      <c r="LKI44" s="1208"/>
      <c r="LKJ44" s="1208"/>
      <c r="LKK44" s="1208"/>
      <c r="LKL44" s="1208"/>
      <c r="LKM44" s="1208"/>
      <c r="LKN44" s="1208"/>
      <c r="LKO44" s="1208"/>
      <c r="LKP44" s="1208"/>
      <c r="LKQ44" s="1208"/>
      <c r="LKR44" s="1209"/>
      <c r="LKS44" s="1208"/>
      <c r="LKT44" s="1208"/>
      <c r="LKU44" s="1208"/>
      <c r="LKV44" s="1208"/>
      <c r="LKW44" s="1208"/>
      <c r="LKX44" s="1208"/>
      <c r="LKY44" s="1208"/>
      <c r="LKZ44" s="1208"/>
      <c r="LLA44" s="1208"/>
      <c r="LLB44" s="1208"/>
      <c r="LLC44" s="1209"/>
      <c r="LLD44" s="1208"/>
      <c r="LLE44" s="1208"/>
      <c r="LLF44" s="1208"/>
      <c r="LLG44" s="1208"/>
      <c r="LLH44" s="1208"/>
      <c r="LLI44" s="1208"/>
      <c r="LLJ44" s="1208"/>
      <c r="LLK44" s="1208"/>
      <c r="LLL44" s="1208"/>
      <c r="LLM44" s="1208"/>
      <c r="LLN44" s="1209"/>
      <c r="LLO44" s="1208"/>
      <c r="LLP44" s="1208"/>
      <c r="LLQ44" s="1208"/>
      <c r="LLR44" s="1208"/>
      <c r="LLS44" s="1208"/>
      <c r="LLT44" s="1208"/>
      <c r="LLU44" s="1208"/>
      <c r="LLV44" s="1208"/>
      <c r="LLW44" s="1208"/>
      <c r="LLX44" s="1208"/>
      <c r="LLY44" s="1209"/>
      <c r="LLZ44" s="1208"/>
      <c r="LMA44" s="1208"/>
      <c r="LMB44" s="1208"/>
      <c r="LMC44" s="1208"/>
      <c r="LMD44" s="1208"/>
      <c r="LME44" s="1208"/>
      <c r="LMF44" s="1208"/>
      <c r="LMG44" s="1208"/>
      <c r="LMH44" s="1208"/>
      <c r="LMI44" s="1208"/>
      <c r="LMJ44" s="1209"/>
      <c r="LMK44" s="1208"/>
      <c r="LML44" s="1208"/>
      <c r="LMM44" s="1208"/>
      <c r="LMN44" s="1208"/>
      <c r="LMO44" s="1208"/>
      <c r="LMP44" s="1208"/>
      <c r="LMQ44" s="1208"/>
      <c r="LMR44" s="1208"/>
      <c r="LMS44" s="1208"/>
      <c r="LMT44" s="1208"/>
      <c r="LMU44" s="1209"/>
      <c r="LMV44" s="1208"/>
      <c r="LMW44" s="1208"/>
      <c r="LMX44" s="1208"/>
      <c r="LMY44" s="1208"/>
      <c r="LMZ44" s="1208"/>
      <c r="LNA44" s="1208"/>
      <c r="LNB44" s="1208"/>
      <c r="LNC44" s="1208"/>
      <c r="LND44" s="1208"/>
      <c r="LNE44" s="1208"/>
      <c r="LNF44" s="1209"/>
      <c r="LNG44" s="1208"/>
      <c r="LNH44" s="1208"/>
      <c r="LNI44" s="1208"/>
      <c r="LNJ44" s="1208"/>
      <c r="LNK44" s="1208"/>
      <c r="LNL44" s="1208"/>
      <c r="LNM44" s="1208"/>
      <c r="LNN44" s="1208"/>
      <c r="LNO44" s="1208"/>
      <c r="LNP44" s="1208"/>
      <c r="LNQ44" s="1209"/>
      <c r="LNR44" s="1208"/>
      <c r="LNS44" s="1208"/>
      <c r="LNT44" s="1208"/>
      <c r="LNU44" s="1208"/>
      <c r="LNV44" s="1208"/>
      <c r="LNW44" s="1208"/>
      <c r="LNX44" s="1208"/>
      <c r="LNY44" s="1208"/>
      <c r="LNZ44" s="1208"/>
      <c r="LOA44" s="1208"/>
      <c r="LOB44" s="1209"/>
      <c r="LOC44" s="1208"/>
      <c r="LOD44" s="1208"/>
      <c r="LOE44" s="1208"/>
      <c r="LOF44" s="1208"/>
      <c r="LOG44" s="1208"/>
      <c r="LOH44" s="1208"/>
      <c r="LOI44" s="1208"/>
      <c r="LOJ44" s="1208"/>
      <c r="LOK44" s="1208"/>
      <c r="LOL44" s="1208"/>
      <c r="LOM44" s="1209"/>
      <c r="LON44" s="1208"/>
      <c r="LOO44" s="1208"/>
      <c r="LOP44" s="1208"/>
      <c r="LOQ44" s="1208"/>
      <c r="LOR44" s="1208"/>
      <c r="LOS44" s="1208"/>
      <c r="LOT44" s="1208"/>
      <c r="LOU44" s="1208"/>
      <c r="LOV44" s="1208"/>
      <c r="LOW44" s="1208"/>
      <c r="LOX44" s="1209"/>
      <c r="LOY44" s="1208"/>
      <c r="LOZ44" s="1208"/>
      <c r="LPA44" s="1208"/>
      <c r="LPB44" s="1208"/>
      <c r="LPC44" s="1208"/>
      <c r="LPD44" s="1208"/>
      <c r="LPE44" s="1208"/>
      <c r="LPF44" s="1208"/>
      <c r="LPG44" s="1208"/>
      <c r="LPH44" s="1208"/>
      <c r="LPI44" s="1209"/>
      <c r="LPJ44" s="1208"/>
      <c r="LPK44" s="1208"/>
      <c r="LPL44" s="1208"/>
      <c r="LPM44" s="1208"/>
      <c r="LPN44" s="1208"/>
      <c r="LPO44" s="1208"/>
      <c r="LPP44" s="1208"/>
      <c r="LPQ44" s="1208"/>
      <c r="LPR44" s="1208"/>
      <c r="LPS44" s="1208"/>
      <c r="LPT44" s="1209"/>
      <c r="LPU44" s="1208"/>
      <c r="LPV44" s="1208"/>
      <c r="LPW44" s="1208"/>
      <c r="LPX44" s="1208"/>
      <c r="LPY44" s="1208"/>
      <c r="LPZ44" s="1208"/>
      <c r="LQA44" s="1208"/>
      <c r="LQB44" s="1208"/>
      <c r="LQC44" s="1208"/>
      <c r="LQD44" s="1208"/>
      <c r="LQE44" s="1209"/>
      <c r="LQF44" s="1208"/>
      <c r="LQG44" s="1208"/>
      <c r="LQH44" s="1208"/>
      <c r="LQI44" s="1208"/>
      <c r="LQJ44" s="1208"/>
      <c r="LQK44" s="1208"/>
      <c r="LQL44" s="1208"/>
      <c r="LQM44" s="1208"/>
      <c r="LQN44" s="1208"/>
      <c r="LQO44" s="1208"/>
      <c r="LQP44" s="1209"/>
      <c r="LQQ44" s="1208"/>
      <c r="LQR44" s="1208"/>
      <c r="LQS44" s="1208"/>
      <c r="LQT44" s="1208"/>
      <c r="LQU44" s="1208"/>
      <c r="LQV44" s="1208"/>
      <c r="LQW44" s="1208"/>
      <c r="LQX44" s="1208"/>
      <c r="LQY44" s="1208"/>
      <c r="LQZ44" s="1208"/>
      <c r="LRA44" s="1209"/>
      <c r="LRB44" s="1208"/>
      <c r="LRC44" s="1208"/>
      <c r="LRD44" s="1208"/>
      <c r="LRE44" s="1208"/>
      <c r="LRF44" s="1208"/>
      <c r="LRG44" s="1208"/>
      <c r="LRH44" s="1208"/>
      <c r="LRI44" s="1208"/>
      <c r="LRJ44" s="1208"/>
      <c r="LRK44" s="1208"/>
      <c r="LRL44" s="1209"/>
      <c r="LRM44" s="1208"/>
      <c r="LRN44" s="1208"/>
      <c r="LRO44" s="1208"/>
      <c r="LRP44" s="1208"/>
      <c r="LRQ44" s="1208"/>
      <c r="LRR44" s="1208"/>
      <c r="LRS44" s="1208"/>
      <c r="LRT44" s="1208"/>
      <c r="LRU44" s="1208"/>
      <c r="LRV44" s="1208"/>
      <c r="LRW44" s="1209"/>
      <c r="LRX44" s="1208"/>
      <c r="LRY44" s="1208"/>
      <c r="LRZ44" s="1208"/>
      <c r="LSA44" s="1208"/>
      <c r="LSB44" s="1208"/>
      <c r="LSC44" s="1208"/>
      <c r="LSD44" s="1208"/>
      <c r="LSE44" s="1208"/>
      <c r="LSF44" s="1208"/>
      <c r="LSG44" s="1208"/>
      <c r="LSH44" s="1209"/>
      <c r="LSI44" s="1208"/>
      <c r="LSJ44" s="1208"/>
      <c r="LSK44" s="1208"/>
      <c r="LSL44" s="1208"/>
      <c r="LSM44" s="1208"/>
      <c r="LSN44" s="1208"/>
      <c r="LSO44" s="1208"/>
      <c r="LSP44" s="1208"/>
      <c r="LSQ44" s="1208"/>
      <c r="LSR44" s="1208"/>
      <c r="LSS44" s="1209"/>
      <c r="LST44" s="1208"/>
      <c r="LSU44" s="1208"/>
      <c r="LSV44" s="1208"/>
      <c r="LSW44" s="1208"/>
      <c r="LSX44" s="1208"/>
      <c r="LSY44" s="1208"/>
      <c r="LSZ44" s="1208"/>
      <c r="LTA44" s="1208"/>
      <c r="LTB44" s="1208"/>
      <c r="LTC44" s="1208"/>
      <c r="LTD44" s="1209"/>
      <c r="LTE44" s="1208"/>
      <c r="LTF44" s="1208"/>
      <c r="LTG44" s="1208"/>
      <c r="LTH44" s="1208"/>
      <c r="LTI44" s="1208"/>
      <c r="LTJ44" s="1208"/>
      <c r="LTK44" s="1208"/>
      <c r="LTL44" s="1208"/>
      <c r="LTM44" s="1208"/>
      <c r="LTN44" s="1208"/>
      <c r="LTO44" s="1209"/>
      <c r="LTP44" s="1208"/>
      <c r="LTQ44" s="1208"/>
      <c r="LTR44" s="1208"/>
      <c r="LTS44" s="1208"/>
      <c r="LTT44" s="1208"/>
      <c r="LTU44" s="1208"/>
      <c r="LTV44" s="1208"/>
      <c r="LTW44" s="1208"/>
      <c r="LTX44" s="1208"/>
      <c r="LTY44" s="1208"/>
      <c r="LTZ44" s="1209"/>
      <c r="LUA44" s="1208"/>
      <c r="LUB44" s="1208"/>
      <c r="LUC44" s="1208"/>
      <c r="LUD44" s="1208"/>
      <c r="LUE44" s="1208"/>
      <c r="LUF44" s="1208"/>
      <c r="LUG44" s="1208"/>
      <c r="LUH44" s="1208"/>
      <c r="LUI44" s="1208"/>
      <c r="LUJ44" s="1208"/>
      <c r="LUK44" s="1209"/>
      <c r="LUL44" s="1208"/>
      <c r="LUM44" s="1208"/>
      <c r="LUN44" s="1208"/>
      <c r="LUO44" s="1208"/>
      <c r="LUP44" s="1208"/>
      <c r="LUQ44" s="1208"/>
      <c r="LUR44" s="1208"/>
      <c r="LUS44" s="1208"/>
      <c r="LUT44" s="1208"/>
      <c r="LUU44" s="1208"/>
      <c r="LUV44" s="1209"/>
      <c r="LUW44" s="1208"/>
      <c r="LUX44" s="1208"/>
      <c r="LUY44" s="1208"/>
      <c r="LUZ44" s="1208"/>
      <c r="LVA44" s="1208"/>
      <c r="LVB44" s="1208"/>
      <c r="LVC44" s="1208"/>
      <c r="LVD44" s="1208"/>
      <c r="LVE44" s="1208"/>
      <c r="LVF44" s="1208"/>
      <c r="LVG44" s="1209"/>
      <c r="LVH44" s="1208"/>
      <c r="LVI44" s="1208"/>
      <c r="LVJ44" s="1208"/>
      <c r="LVK44" s="1208"/>
      <c r="LVL44" s="1208"/>
      <c r="LVM44" s="1208"/>
      <c r="LVN44" s="1208"/>
      <c r="LVO44" s="1208"/>
      <c r="LVP44" s="1208"/>
      <c r="LVQ44" s="1208"/>
      <c r="LVR44" s="1209"/>
      <c r="LVS44" s="1208"/>
      <c r="LVT44" s="1208"/>
      <c r="LVU44" s="1208"/>
      <c r="LVV44" s="1208"/>
      <c r="LVW44" s="1208"/>
      <c r="LVX44" s="1208"/>
      <c r="LVY44" s="1208"/>
      <c r="LVZ44" s="1208"/>
      <c r="LWA44" s="1208"/>
      <c r="LWB44" s="1208"/>
      <c r="LWC44" s="1209"/>
      <c r="LWD44" s="1208"/>
      <c r="LWE44" s="1208"/>
      <c r="LWF44" s="1208"/>
      <c r="LWG44" s="1208"/>
      <c r="LWH44" s="1208"/>
      <c r="LWI44" s="1208"/>
      <c r="LWJ44" s="1208"/>
      <c r="LWK44" s="1208"/>
      <c r="LWL44" s="1208"/>
      <c r="LWM44" s="1208"/>
      <c r="LWN44" s="1209"/>
      <c r="LWO44" s="1208"/>
      <c r="LWP44" s="1208"/>
      <c r="LWQ44" s="1208"/>
      <c r="LWR44" s="1208"/>
      <c r="LWS44" s="1208"/>
      <c r="LWT44" s="1208"/>
      <c r="LWU44" s="1208"/>
      <c r="LWV44" s="1208"/>
      <c r="LWW44" s="1208"/>
      <c r="LWX44" s="1208"/>
      <c r="LWY44" s="1209"/>
      <c r="LWZ44" s="1208"/>
      <c r="LXA44" s="1208"/>
      <c r="LXB44" s="1208"/>
      <c r="LXC44" s="1208"/>
      <c r="LXD44" s="1208"/>
      <c r="LXE44" s="1208"/>
      <c r="LXF44" s="1208"/>
      <c r="LXG44" s="1208"/>
      <c r="LXH44" s="1208"/>
      <c r="LXI44" s="1208"/>
      <c r="LXJ44" s="1209"/>
      <c r="LXK44" s="1208"/>
      <c r="LXL44" s="1208"/>
      <c r="LXM44" s="1208"/>
      <c r="LXN44" s="1208"/>
      <c r="LXO44" s="1208"/>
      <c r="LXP44" s="1208"/>
      <c r="LXQ44" s="1208"/>
      <c r="LXR44" s="1208"/>
      <c r="LXS44" s="1208"/>
      <c r="LXT44" s="1208"/>
      <c r="LXU44" s="1209"/>
      <c r="LXV44" s="1208"/>
      <c r="LXW44" s="1208"/>
      <c r="LXX44" s="1208"/>
      <c r="LXY44" s="1208"/>
      <c r="LXZ44" s="1208"/>
      <c r="LYA44" s="1208"/>
      <c r="LYB44" s="1208"/>
      <c r="LYC44" s="1208"/>
      <c r="LYD44" s="1208"/>
      <c r="LYE44" s="1208"/>
      <c r="LYF44" s="1209"/>
      <c r="LYG44" s="1208"/>
      <c r="LYH44" s="1208"/>
      <c r="LYI44" s="1208"/>
      <c r="LYJ44" s="1208"/>
      <c r="LYK44" s="1208"/>
      <c r="LYL44" s="1208"/>
      <c r="LYM44" s="1208"/>
      <c r="LYN44" s="1208"/>
      <c r="LYO44" s="1208"/>
      <c r="LYP44" s="1208"/>
      <c r="LYQ44" s="1209"/>
      <c r="LYR44" s="1208"/>
      <c r="LYS44" s="1208"/>
      <c r="LYT44" s="1208"/>
      <c r="LYU44" s="1208"/>
      <c r="LYV44" s="1208"/>
      <c r="LYW44" s="1208"/>
      <c r="LYX44" s="1208"/>
      <c r="LYY44" s="1208"/>
      <c r="LYZ44" s="1208"/>
      <c r="LZA44" s="1208"/>
      <c r="LZB44" s="1209"/>
      <c r="LZC44" s="1208"/>
      <c r="LZD44" s="1208"/>
      <c r="LZE44" s="1208"/>
      <c r="LZF44" s="1208"/>
      <c r="LZG44" s="1208"/>
      <c r="LZH44" s="1208"/>
      <c r="LZI44" s="1208"/>
      <c r="LZJ44" s="1208"/>
      <c r="LZK44" s="1208"/>
      <c r="LZL44" s="1208"/>
      <c r="LZM44" s="1209"/>
      <c r="LZN44" s="1208"/>
      <c r="LZO44" s="1208"/>
      <c r="LZP44" s="1208"/>
      <c r="LZQ44" s="1208"/>
      <c r="LZR44" s="1208"/>
      <c r="LZS44" s="1208"/>
      <c r="LZT44" s="1208"/>
      <c r="LZU44" s="1208"/>
      <c r="LZV44" s="1208"/>
      <c r="LZW44" s="1208"/>
      <c r="LZX44" s="1209"/>
      <c r="LZY44" s="1208"/>
      <c r="LZZ44" s="1208"/>
      <c r="MAA44" s="1208"/>
      <c r="MAB44" s="1208"/>
      <c r="MAC44" s="1208"/>
      <c r="MAD44" s="1208"/>
      <c r="MAE44" s="1208"/>
      <c r="MAF44" s="1208"/>
      <c r="MAG44" s="1208"/>
      <c r="MAH44" s="1208"/>
      <c r="MAI44" s="1209"/>
      <c r="MAJ44" s="1208"/>
      <c r="MAK44" s="1208"/>
      <c r="MAL44" s="1208"/>
      <c r="MAM44" s="1208"/>
      <c r="MAN44" s="1208"/>
      <c r="MAO44" s="1208"/>
      <c r="MAP44" s="1208"/>
      <c r="MAQ44" s="1208"/>
      <c r="MAR44" s="1208"/>
      <c r="MAS44" s="1208"/>
      <c r="MAT44" s="1209"/>
      <c r="MAU44" s="1208"/>
      <c r="MAV44" s="1208"/>
      <c r="MAW44" s="1208"/>
      <c r="MAX44" s="1208"/>
      <c r="MAY44" s="1208"/>
      <c r="MAZ44" s="1208"/>
      <c r="MBA44" s="1208"/>
      <c r="MBB44" s="1208"/>
      <c r="MBC44" s="1208"/>
      <c r="MBD44" s="1208"/>
      <c r="MBE44" s="1209"/>
      <c r="MBF44" s="1208"/>
      <c r="MBG44" s="1208"/>
      <c r="MBH44" s="1208"/>
      <c r="MBI44" s="1208"/>
      <c r="MBJ44" s="1208"/>
      <c r="MBK44" s="1208"/>
      <c r="MBL44" s="1208"/>
      <c r="MBM44" s="1208"/>
      <c r="MBN44" s="1208"/>
      <c r="MBO44" s="1208"/>
      <c r="MBP44" s="1209"/>
      <c r="MBQ44" s="1208"/>
      <c r="MBR44" s="1208"/>
      <c r="MBS44" s="1208"/>
      <c r="MBT44" s="1208"/>
      <c r="MBU44" s="1208"/>
      <c r="MBV44" s="1208"/>
      <c r="MBW44" s="1208"/>
      <c r="MBX44" s="1208"/>
      <c r="MBY44" s="1208"/>
      <c r="MBZ44" s="1208"/>
      <c r="MCA44" s="1209"/>
      <c r="MCB44" s="1208"/>
      <c r="MCC44" s="1208"/>
      <c r="MCD44" s="1208"/>
      <c r="MCE44" s="1208"/>
      <c r="MCF44" s="1208"/>
      <c r="MCG44" s="1208"/>
      <c r="MCH44" s="1208"/>
      <c r="MCI44" s="1208"/>
      <c r="MCJ44" s="1208"/>
      <c r="MCK44" s="1208"/>
      <c r="MCL44" s="1209"/>
      <c r="MCM44" s="1208"/>
      <c r="MCN44" s="1208"/>
      <c r="MCO44" s="1208"/>
      <c r="MCP44" s="1208"/>
      <c r="MCQ44" s="1208"/>
      <c r="MCR44" s="1208"/>
      <c r="MCS44" s="1208"/>
      <c r="MCT44" s="1208"/>
      <c r="MCU44" s="1208"/>
      <c r="MCV44" s="1208"/>
      <c r="MCW44" s="1209"/>
      <c r="MCX44" s="1208"/>
      <c r="MCY44" s="1208"/>
      <c r="MCZ44" s="1208"/>
      <c r="MDA44" s="1208"/>
      <c r="MDB44" s="1208"/>
      <c r="MDC44" s="1208"/>
      <c r="MDD44" s="1208"/>
      <c r="MDE44" s="1208"/>
      <c r="MDF44" s="1208"/>
      <c r="MDG44" s="1208"/>
      <c r="MDH44" s="1209"/>
      <c r="MDI44" s="1208"/>
      <c r="MDJ44" s="1208"/>
      <c r="MDK44" s="1208"/>
      <c r="MDL44" s="1208"/>
      <c r="MDM44" s="1208"/>
      <c r="MDN44" s="1208"/>
      <c r="MDO44" s="1208"/>
      <c r="MDP44" s="1208"/>
      <c r="MDQ44" s="1208"/>
      <c r="MDR44" s="1208"/>
      <c r="MDS44" s="1209"/>
      <c r="MDT44" s="1208"/>
      <c r="MDU44" s="1208"/>
      <c r="MDV44" s="1208"/>
      <c r="MDW44" s="1208"/>
      <c r="MDX44" s="1208"/>
      <c r="MDY44" s="1208"/>
      <c r="MDZ44" s="1208"/>
      <c r="MEA44" s="1208"/>
      <c r="MEB44" s="1208"/>
      <c r="MEC44" s="1208"/>
      <c r="MED44" s="1209"/>
      <c r="MEE44" s="1208"/>
      <c r="MEF44" s="1208"/>
      <c r="MEG44" s="1208"/>
      <c r="MEH44" s="1208"/>
      <c r="MEI44" s="1208"/>
      <c r="MEJ44" s="1208"/>
      <c r="MEK44" s="1208"/>
      <c r="MEL44" s="1208"/>
      <c r="MEM44" s="1208"/>
      <c r="MEN44" s="1208"/>
      <c r="MEO44" s="1209"/>
      <c r="MEP44" s="1208"/>
      <c r="MEQ44" s="1208"/>
      <c r="MER44" s="1208"/>
      <c r="MES44" s="1208"/>
      <c r="MET44" s="1208"/>
      <c r="MEU44" s="1208"/>
      <c r="MEV44" s="1208"/>
      <c r="MEW44" s="1208"/>
      <c r="MEX44" s="1208"/>
      <c r="MEY44" s="1208"/>
      <c r="MEZ44" s="1209"/>
      <c r="MFA44" s="1208"/>
      <c r="MFB44" s="1208"/>
      <c r="MFC44" s="1208"/>
      <c r="MFD44" s="1208"/>
      <c r="MFE44" s="1208"/>
      <c r="MFF44" s="1208"/>
      <c r="MFG44" s="1208"/>
      <c r="MFH44" s="1208"/>
      <c r="MFI44" s="1208"/>
      <c r="MFJ44" s="1208"/>
      <c r="MFK44" s="1209"/>
      <c r="MFL44" s="1208"/>
      <c r="MFM44" s="1208"/>
      <c r="MFN44" s="1208"/>
      <c r="MFO44" s="1208"/>
      <c r="MFP44" s="1208"/>
      <c r="MFQ44" s="1208"/>
      <c r="MFR44" s="1208"/>
      <c r="MFS44" s="1208"/>
      <c r="MFT44" s="1208"/>
      <c r="MFU44" s="1208"/>
      <c r="MFV44" s="1209"/>
      <c r="MFW44" s="1208"/>
      <c r="MFX44" s="1208"/>
      <c r="MFY44" s="1208"/>
      <c r="MFZ44" s="1208"/>
      <c r="MGA44" s="1208"/>
      <c r="MGB44" s="1208"/>
      <c r="MGC44" s="1208"/>
      <c r="MGD44" s="1208"/>
      <c r="MGE44" s="1208"/>
      <c r="MGF44" s="1208"/>
      <c r="MGG44" s="1209"/>
      <c r="MGH44" s="1208"/>
      <c r="MGI44" s="1208"/>
      <c r="MGJ44" s="1208"/>
      <c r="MGK44" s="1208"/>
      <c r="MGL44" s="1208"/>
      <c r="MGM44" s="1208"/>
      <c r="MGN44" s="1208"/>
      <c r="MGO44" s="1208"/>
      <c r="MGP44" s="1208"/>
      <c r="MGQ44" s="1208"/>
      <c r="MGR44" s="1209"/>
      <c r="MGS44" s="1208"/>
      <c r="MGT44" s="1208"/>
      <c r="MGU44" s="1208"/>
      <c r="MGV44" s="1208"/>
      <c r="MGW44" s="1208"/>
      <c r="MGX44" s="1208"/>
      <c r="MGY44" s="1208"/>
      <c r="MGZ44" s="1208"/>
      <c r="MHA44" s="1208"/>
      <c r="MHB44" s="1208"/>
      <c r="MHC44" s="1209"/>
      <c r="MHD44" s="1208"/>
      <c r="MHE44" s="1208"/>
      <c r="MHF44" s="1208"/>
      <c r="MHG44" s="1208"/>
      <c r="MHH44" s="1208"/>
      <c r="MHI44" s="1208"/>
      <c r="MHJ44" s="1208"/>
      <c r="MHK44" s="1208"/>
      <c r="MHL44" s="1208"/>
      <c r="MHM44" s="1208"/>
      <c r="MHN44" s="1209"/>
      <c r="MHO44" s="1208"/>
      <c r="MHP44" s="1208"/>
      <c r="MHQ44" s="1208"/>
      <c r="MHR44" s="1208"/>
      <c r="MHS44" s="1208"/>
      <c r="MHT44" s="1208"/>
      <c r="MHU44" s="1208"/>
      <c r="MHV44" s="1208"/>
      <c r="MHW44" s="1208"/>
      <c r="MHX44" s="1208"/>
      <c r="MHY44" s="1209"/>
      <c r="MHZ44" s="1208"/>
      <c r="MIA44" s="1208"/>
      <c r="MIB44" s="1208"/>
      <c r="MIC44" s="1208"/>
      <c r="MID44" s="1208"/>
      <c r="MIE44" s="1208"/>
      <c r="MIF44" s="1208"/>
      <c r="MIG44" s="1208"/>
      <c r="MIH44" s="1208"/>
      <c r="MII44" s="1208"/>
      <c r="MIJ44" s="1209"/>
      <c r="MIK44" s="1208"/>
      <c r="MIL44" s="1208"/>
      <c r="MIM44" s="1208"/>
      <c r="MIN44" s="1208"/>
      <c r="MIO44" s="1208"/>
      <c r="MIP44" s="1208"/>
      <c r="MIQ44" s="1208"/>
      <c r="MIR44" s="1208"/>
      <c r="MIS44" s="1208"/>
      <c r="MIT44" s="1208"/>
      <c r="MIU44" s="1209"/>
      <c r="MIV44" s="1208"/>
      <c r="MIW44" s="1208"/>
      <c r="MIX44" s="1208"/>
      <c r="MIY44" s="1208"/>
      <c r="MIZ44" s="1208"/>
      <c r="MJA44" s="1208"/>
      <c r="MJB44" s="1208"/>
      <c r="MJC44" s="1208"/>
      <c r="MJD44" s="1208"/>
      <c r="MJE44" s="1208"/>
      <c r="MJF44" s="1209"/>
      <c r="MJG44" s="1208"/>
      <c r="MJH44" s="1208"/>
      <c r="MJI44" s="1208"/>
      <c r="MJJ44" s="1208"/>
      <c r="MJK44" s="1208"/>
      <c r="MJL44" s="1208"/>
      <c r="MJM44" s="1208"/>
      <c r="MJN44" s="1208"/>
      <c r="MJO44" s="1208"/>
      <c r="MJP44" s="1208"/>
      <c r="MJQ44" s="1209"/>
      <c r="MJR44" s="1208"/>
      <c r="MJS44" s="1208"/>
      <c r="MJT44" s="1208"/>
      <c r="MJU44" s="1208"/>
      <c r="MJV44" s="1208"/>
      <c r="MJW44" s="1208"/>
      <c r="MJX44" s="1208"/>
      <c r="MJY44" s="1208"/>
      <c r="MJZ44" s="1208"/>
      <c r="MKA44" s="1208"/>
      <c r="MKB44" s="1209"/>
      <c r="MKC44" s="1208"/>
      <c r="MKD44" s="1208"/>
      <c r="MKE44" s="1208"/>
      <c r="MKF44" s="1208"/>
      <c r="MKG44" s="1208"/>
      <c r="MKH44" s="1208"/>
      <c r="MKI44" s="1208"/>
      <c r="MKJ44" s="1208"/>
      <c r="MKK44" s="1208"/>
      <c r="MKL44" s="1208"/>
      <c r="MKM44" s="1209"/>
      <c r="MKN44" s="1208"/>
      <c r="MKO44" s="1208"/>
      <c r="MKP44" s="1208"/>
      <c r="MKQ44" s="1208"/>
      <c r="MKR44" s="1208"/>
      <c r="MKS44" s="1208"/>
      <c r="MKT44" s="1208"/>
      <c r="MKU44" s="1208"/>
      <c r="MKV44" s="1208"/>
      <c r="MKW44" s="1208"/>
      <c r="MKX44" s="1209"/>
      <c r="MKY44" s="1208"/>
      <c r="MKZ44" s="1208"/>
      <c r="MLA44" s="1208"/>
      <c r="MLB44" s="1208"/>
      <c r="MLC44" s="1208"/>
      <c r="MLD44" s="1208"/>
      <c r="MLE44" s="1208"/>
      <c r="MLF44" s="1208"/>
      <c r="MLG44" s="1208"/>
      <c r="MLH44" s="1208"/>
      <c r="MLI44" s="1209"/>
      <c r="MLJ44" s="1208"/>
      <c r="MLK44" s="1208"/>
      <c r="MLL44" s="1208"/>
      <c r="MLM44" s="1208"/>
      <c r="MLN44" s="1208"/>
      <c r="MLO44" s="1208"/>
      <c r="MLP44" s="1208"/>
      <c r="MLQ44" s="1208"/>
      <c r="MLR44" s="1208"/>
      <c r="MLS44" s="1208"/>
      <c r="MLT44" s="1209"/>
      <c r="MLU44" s="1208"/>
      <c r="MLV44" s="1208"/>
      <c r="MLW44" s="1208"/>
      <c r="MLX44" s="1208"/>
      <c r="MLY44" s="1208"/>
      <c r="MLZ44" s="1208"/>
      <c r="MMA44" s="1208"/>
      <c r="MMB44" s="1208"/>
      <c r="MMC44" s="1208"/>
      <c r="MMD44" s="1208"/>
      <c r="MME44" s="1209"/>
      <c r="MMF44" s="1208"/>
      <c r="MMG44" s="1208"/>
      <c r="MMH44" s="1208"/>
      <c r="MMI44" s="1208"/>
      <c r="MMJ44" s="1208"/>
      <c r="MMK44" s="1208"/>
      <c r="MML44" s="1208"/>
      <c r="MMM44" s="1208"/>
      <c r="MMN44" s="1208"/>
      <c r="MMO44" s="1208"/>
      <c r="MMP44" s="1209"/>
      <c r="MMQ44" s="1208"/>
      <c r="MMR44" s="1208"/>
      <c r="MMS44" s="1208"/>
      <c r="MMT44" s="1208"/>
      <c r="MMU44" s="1208"/>
      <c r="MMV44" s="1208"/>
      <c r="MMW44" s="1208"/>
      <c r="MMX44" s="1208"/>
      <c r="MMY44" s="1208"/>
      <c r="MMZ44" s="1208"/>
      <c r="MNA44" s="1209"/>
      <c r="MNB44" s="1208"/>
      <c r="MNC44" s="1208"/>
      <c r="MND44" s="1208"/>
      <c r="MNE44" s="1208"/>
      <c r="MNF44" s="1208"/>
      <c r="MNG44" s="1208"/>
      <c r="MNH44" s="1208"/>
      <c r="MNI44" s="1208"/>
      <c r="MNJ44" s="1208"/>
      <c r="MNK44" s="1208"/>
      <c r="MNL44" s="1209"/>
      <c r="MNM44" s="1208"/>
      <c r="MNN44" s="1208"/>
      <c r="MNO44" s="1208"/>
      <c r="MNP44" s="1208"/>
      <c r="MNQ44" s="1208"/>
      <c r="MNR44" s="1208"/>
      <c r="MNS44" s="1208"/>
      <c r="MNT44" s="1208"/>
      <c r="MNU44" s="1208"/>
      <c r="MNV44" s="1208"/>
      <c r="MNW44" s="1209"/>
      <c r="MNX44" s="1208"/>
      <c r="MNY44" s="1208"/>
      <c r="MNZ44" s="1208"/>
      <c r="MOA44" s="1208"/>
      <c r="MOB44" s="1208"/>
      <c r="MOC44" s="1208"/>
      <c r="MOD44" s="1208"/>
      <c r="MOE44" s="1208"/>
      <c r="MOF44" s="1208"/>
      <c r="MOG44" s="1208"/>
      <c r="MOH44" s="1209"/>
      <c r="MOI44" s="1208"/>
      <c r="MOJ44" s="1208"/>
      <c r="MOK44" s="1208"/>
      <c r="MOL44" s="1208"/>
      <c r="MOM44" s="1208"/>
      <c r="MON44" s="1208"/>
      <c r="MOO44" s="1208"/>
      <c r="MOP44" s="1208"/>
      <c r="MOQ44" s="1208"/>
      <c r="MOR44" s="1208"/>
      <c r="MOS44" s="1209"/>
      <c r="MOT44" s="1208"/>
      <c r="MOU44" s="1208"/>
      <c r="MOV44" s="1208"/>
      <c r="MOW44" s="1208"/>
      <c r="MOX44" s="1208"/>
      <c r="MOY44" s="1208"/>
      <c r="MOZ44" s="1208"/>
      <c r="MPA44" s="1208"/>
      <c r="MPB44" s="1208"/>
      <c r="MPC44" s="1208"/>
      <c r="MPD44" s="1209"/>
      <c r="MPE44" s="1208"/>
      <c r="MPF44" s="1208"/>
      <c r="MPG44" s="1208"/>
      <c r="MPH44" s="1208"/>
      <c r="MPI44" s="1208"/>
      <c r="MPJ44" s="1208"/>
      <c r="MPK44" s="1208"/>
      <c r="MPL44" s="1208"/>
      <c r="MPM44" s="1208"/>
      <c r="MPN44" s="1208"/>
      <c r="MPO44" s="1209"/>
      <c r="MPP44" s="1208"/>
      <c r="MPQ44" s="1208"/>
      <c r="MPR44" s="1208"/>
      <c r="MPS44" s="1208"/>
      <c r="MPT44" s="1208"/>
      <c r="MPU44" s="1208"/>
      <c r="MPV44" s="1208"/>
      <c r="MPW44" s="1208"/>
      <c r="MPX44" s="1208"/>
      <c r="MPY44" s="1208"/>
      <c r="MPZ44" s="1209"/>
      <c r="MQA44" s="1208"/>
      <c r="MQB44" s="1208"/>
      <c r="MQC44" s="1208"/>
      <c r="MQD44" s="1208"/>
      <c r="MQE44" s="1208"/>
      <c r="MQF44" s="1208"/>
      <c r="MQG44" s="1208"/>
      <c r="MQH44" s="1208"/>
      <c r="MQI44" s="1208"/>
      <c r="MQJ44" s="1208"/>
      <c r="MQK44" s="1209"/>
      <c r="MQL44" s="1208"/>
      <c r="MQM44" s="1208"/>
      <c r="MQN44" s="1208"/>
      <c r="MQO44" s="1208"/>
      <c r="MQP44" s="1208"/>
      <c r="MQQ44" s="1208"/>
      <c r="MQR44" s="1208"/>
      <c r="MQS44" s="1208"/>
      <c r="MQT44" s="1208"/>
      <c r="MQU44" s="1208"/>
      <c r="MQV44" s="1209"/>
      <c r="MQW44" s="1208"/>
      <c r="MQX44" s="1208"/>
      <c r="MQY44" s="1208"/>
      <c r="MQZ44" s="1208"/>
      <c r="MRA44" s="1208"/>
      <c r="MRB44" s="1208"/>
      <c r="MRC44" s="1208"/>
      <c r="MRD44" s="1208"/>
      <c r="MRE44" s="1208"/>
      <c r="MRF44" s="1208"/>
      <c r="MRG44" s="1209"/>
      <c r="MRH44" s="1208"/>
      <c r="MRI44" s="1208"/>
      <c r="MRJ44" s="1208"/>
      <c r="MRK44" s="1208"/>
      <c r="MRL44" s="1208"/>
      <c r="MRM44" s="1208"/>
      <c r="MRN44" s="1208"/>
      <c r="MRO44" s="1208"/>
      <c r="MRP44" s="1208"/>
      <c r="MRQ44" s="1208"/>
      <c r="MRR44" s="1209"/>
      <c r="MRS44" s="1208"/>
      <c r="MRT44" s="1208"/>
      <c r="MRU44" s="1208"/>
      <c r="MRV44" s="1208"/>
      <c r="MRW44" s="1208"/>
      <c r="MRX44" s="1208"/>
      <c r="MRY44" s="1208"/>
      <c r="MRZ44" s="1208"/>
      <c r="MSA44" s="1208"/>
      <c r="MSB44" s="1208"/>
      <c r="MSC44" s="1209"/>
      <c r="MSD44" s="1208"/>
      <c r="MSE44" s="1208"/>
      <c r="MSF44" s="1208"/>
      <c r="MSG44" s="1208"/>
      <c r="MSH44" s="1208"/>
      <c r="MSI44" s="1208"/>
      <c r="MSJ44" s="1208"/>
      <c r="MSK44" s="1208"/>
      <c r="MSL44" s="1208"/>
      <c r="MSM44" s="1208"/>
      <c r="MSN44" s="1209"/>
      <c r="MSO44" s="1208"/>
      <c r="MSP44" s="1208"/>
      <c r="MSQ44" s="1208"/>
      <c r="MSR44" s="1208"/>
      <c r="MSS44" s="1208"/>
      <c r="MST44" s="1208"/>
      <c r="MSU44" s="1208"/>
      <c r="MSV44" s="1208"/>
      <c r="MSW44" s="1208"/>
      <c r="MSX44" s="1208"/>
      <c r="MSY44" s="1209"/>
      <c r="MSZ44" s="1208"/>
      <c r="MTA44" s="1208"/>
      <c r="MTB44" s="1208"/>
      <c r="MTC44" s="1208"/>
      <c r="MTD44" s="1208"/>
      <c r="MTE44" s="1208"/>
      <c r="MTF44" s="1208"/>
      <c r="MTG44" s="1208"/>
      <c r="MTH44" s="1208"/>
      <c r="MTI44" s="1208"/>
      <c r="MTJ44" s="1209"/>
      <c r="MTK44" s="1208"/>
      <c r="MTL44" s="1208"/>
      <c r="MTM44" s="1208"/>
      <c r="MTN44" s="1208"/>
      <c r="MTO44" s="1208"/>
      <c r="MTP44" s="1208"/>
      <c r="MTQ44" s="1208"/>
      <c r="MTR44" s="1208"/>
      <c r="MTS44" s="1208"/>
      <c r="MTT44" s="1208"/>
      <c r="MTU44" s="1209"/>
      <c r="MTV44" s="1208"/>
      <c r="MTW44" s="1208"/>
      <c r="MTX44" s="1208"/>
      <c r="MTY44" s="1208"/>
      <c r="MTZ44" s="1208"/>
      <c r="MUA44" s="1208"/>
      <c r="MUB44" s="1208"/>
      <c r="MUC44" s="1208"/>
      <c r="MUD44" s="1208"/>
      <c r="MUE44" s="1208"/>
      <c r="MUF44" s="1209"/>
      <c r="MUG44" s="1208"/>
      <c r="MUH44" s="1208"/>
      <c r="MUI44" s="1208"/>
      <c r="MUJ44" s="1208"/>
      <c r="MUK44" s="1208"/>
      <c r="MUL44" s="1208"/>
      <c r="MUM44" s="1208"/>
      <c r="MUN44" s="1208"/>
      <c r="MUO44" s="1208"/>
      <c r="MUP44" s="1208"/>
      <c r="MUQ44" s="1209"/>
      <c r="MUR44" s="1208"/>
      <c r="MUS44" s="1208"/>
      <c r="MUT44" s="1208"/>
      <c r="MUU44" s="1208"/>
      <c r="MUV44" s="1208"/>
      <c r="MUW44" s="1208"/>
      <c r="MUX44" s="1208"/>
      <c r="MUY44" s="1208"/>
      <c r="MUZ44" s="1208"/>
      <c r="MVA44" s="1208"/>
      <c r="MVB44" s="1209"/>
      <c r="MVC44" s="1208"/>
      <c r="MVD44" s="1208"/>
      <c r="MVE44" s="1208"/>
      <c r="MVF44" s="1208"/>
      <c r="MVG44" s="1208"/>
      <c r="MVH44" s="1208"/>
      <c r="MVI44" s="1208"/>
      <c r="MVJ44" s="1208"/>
      <c r="MVK44" s="1208"/>
      <c r="MVL44" s="1208"/>
      <c r="MVM44" s="1209"/>
      <c r="MVN44" s="1208"/>
      <c r="MVO44" s="1208"/>
      <c r="MVP44" s="1208"/>
      <c r="MVQ44" s="1208"/>
      <c r="MVR44" s="1208"/>
      <c r="MVS44" s="1208"/>
      <c r="MVT44" s="1208"/>
      <c r="MVU44" s="1208"/>
      <c r="MVV44" s="1208"/>
      <c r="MVW44" s="1208"/>
      <c r="MVX44" s="1209"/>
      <c r="MVY44" s="1208"/>
      <c r="MVZ44" s="1208"/>
      <c r="MWA44" s="1208"/>
      <c r="MWB44" s="1208"/>
      <c r="MWC44" s="1208"/>
      <c r="MWD44" s="1208"/>
      <c r="MWE44" s="1208"/>
      <c r="MWF44" s="1208"/>
      <c r="MWG44" s="1208"/>
      <c r="MWH44" s="1208"/>
      <c r="MWI44" s="1209"/>
      <c r="MWJ44" s="1208"/>
      <c r="MWK44" s="1208"/>
      <c r="MWL44" s="1208"/>
      <c r="MWM44" s="1208"/>
      <c r="MWN44" s="1208"/>
      <c r="MWO44" s="1208"/>
      <c r="MWP44" s="1208"/>
      <c r="MWQ44" s="1208"/>
      <c r="MWR44" s="1208"/>
      <c r="MWS44" s="1208"/>
      <c r="MWT44" s="1209"/>
      <c r="MWU44" s="1208"/>
      <c r="MWV44" s="1208"/>
      <c r="MWW44" s="1208"/>
      <c r="MWX44" s="1208"/>
      <c r="MWY44" s="1208"/>
      <c r="MWZ44" s="1208"/>
      <c r="MXA44" s="1208"/>
      <c r="MXB44" s="1208"/>
      <c r="MXC44" s="1208"/>
      <c r="MXD44" s="1208"/>
      <c r="MXE44" s="1209"/>
      <c r="MXF44" s="1208"/>
      <c r="MXG44" s="1208"/>
      <c r="MXH44" s="1208"/>
      <c r="MXI44" s="1208"/>
      <c r="MXJ44" s="1208"/>
      <c r="MXK44" s="1208"/>
      <c r="MXL44" s="1208"/>
      <c r="MXM44" s="1208"/>
      <c r="MXN44" s="1208"/>
      <c r="MXO44" s="1208"/>
      <c r="MXP44" s="1209"/>
      <c r="MXQ44" s="1208"/>
      <c r="MXR44" s="1208"/>
      <c r="MXS44" s="1208"/>
      <c r="MXT44" s="1208"/>
      <c r="MXU44" s="1208"/>
      <c r="MXV44" s="1208"/>
      <c r="MXW44" s="1208"/>
      <c r="MXX44" s="1208"/>
      <c r="MXY44" s="1208"/>
      <c r="MXZ44" s="1208"/>
      <c r="MYA44" s="1209"/>
      <c r="MYB44" s="1208"/>
      <c r="MYC44" s="1208"/>
      <c r="MYD44" s="1208"/>
      <c r="MYE44" s="1208"/>
      <c r="MYF44" s="1208"/>
      <c r="MYG44" s="1208"/>
      <c r="MYH44" s="1208"/>
      <c r="MYI44" s="1208"/>
      <c r="MYJ44" s="1208"/>
      <c r="MYK44" s="1208"/>
      <c r="MYL44" s="1209"/>
      <c r="MYM44" s="1208"/>
      <c r="MYN44" s="1208"/>
      <c r="MYO44" s="1208"/>
      <c r="MYP44" s="1208"/>
      <c r="MYQ44" s="1208"/>
      <c r="MYR44" s="1208"/>
      <c r="MYS44" s="1208"/>
      <c r="MYT44" s="1208"/>
      <c r="MYU44" s="1208"/>
      <c r="MYV44" s="1208"/>
      <c r="MYW44" s="1209"/>
      <c r="MYX44" s="1208"/>
      <c r="MYY44" s="1208"/>
      <c r="MYZ44" s="1208"/>
      <c r="MZA44" s="1208"/>
      <c r="MZB44" s="1208"/>
      <c r="MZC44" s="1208"/>
      <c r="MZD44" s="1208"/>
      <c r="MZE44" s="1208"/>
      <c r="MZF44" s="1208"/>
      <c r="MZG44" s="1208"/>
      <c r="MZH44" s="1209"/>
      <c r="MZI44" s="1208"/>
      <c r="MZJ44" s="1208"/>
      <c r="MZK44" s="1208"/>
      <c r="MZL44" s="1208"/>
      <c r="MZM44" s="1208"/>
      <c r="MZN44" s="1208"/>
      <c r="MZO44" s="1208"/>
      <c r="MZP44" s="1208"/>
      <c r="MZQ44" s="1208"/>
      <c r="MZR44" s="1208"/>
      <c r="MZS44" s="1209"/>
      <c r="MZT44" s="1208"/>
      <c r="MZU44" s="1208"/>
      <c r="MZV44" s="1208"/>
      <c r="MZW44" s="1208"/>
      <c r="MZX44" s="1208"/>
      <c r="MZY44" s="1208"/>
      <c r="MZZ44" s="1208"/>
      <c r="NAA44" s="1208"/>
      <c r="NAB44" s="1208"/>
      <c r="NAC44" s="1208"/>
      <c r="NAD44" s="1209"/>
      <c r="NAE44" s="1208"/>
      <c r="NAF44" s="1208"/>
      <c r="NAG44" s="1208"/>
      <c r="NAH44" s="1208"/>
      <c r="NAI44" s="1208"/>
      <c r="NAJ44" s="1208"/>
      <c r="NAK44" s="1208"/>
      <c r="NAL44" s="1208"/>
      <c r="NAM44" s="1208"/>
      <c r="NAN44" s="1208"/>
      <c r="NAO44" s="1209"/>
      <c r="NAP44" s="1208"/>
      <c r="NAQ44" s="1208"/>
      <c r="NAR44" s="1208"/>
      <c r="NAS44" s="1208"/>
      <c r="NAT44" s="1208"/>
      <c r="NAU44" s="1208"/>
      <c r="NAV44" s="1208"/>
      <c r="NAW44" s="1208"/>
      <c r="NAX44" s="1208"/>
      <c r="NAY44" s="1208"/>
      <c r="NAZ44" s="1209"/>
      <c r="NBA44" s="1208"/>
      <c r="NBB44" s="1208"/>
      <c r="NBC44" s="1208"/>
      <c r="NBD44" s="1208"/>
      <c r="NBE44" s="1208"/>
      <c r="NBF44" s="1208"/>
      <c r="NBG44" s="1208"/>
      <c r="NBH44" s="1208"/>
      <c r="NBI44" s="1208"/>
      <c r="NBJ44" s="1208"/>
      <c r="NBK44" s="1209"/>
      <c r="NBL44" s="1208"/>
      <c r="NBM44" s="1208"/>
      <c r="NBN44" s="1208"/>
      <c r="NBO44" s="1208"/>
      <c r="NBP44" s="1208"/>
      <c r="NBQ44" s="1208"/>
      <c r="NBR44" s="1208"/>
      <c r="NBS44" s="1208"/>
      <c r="NBT44" s="1208"/>
      <c r="NBU44" s="1208"/>
      <c r="NBV44" s="1209"/>
      <c r="NBW44" s="1208"/>
      <c r="NBX44" s="1208"/>
      <c r="NBY44" s="1208"/>
      <c r="NBZ44" s="1208"/>
      <c r="NCA44" s="1208"/>
      <c r="NCB44" s="1208"/>
      <c r="NCC44" s="1208"/>
      <c r="NCD44" s="1208"/>
      <c r="NCE44" s="1208"/>
      <c r="NCF44" s="1208"/>
      <c r="NCG44" s="1209"/>
      <c r="NCH44" s="1208"/>
      <c r="NCI44" s="1208"/>
      <c r="NCJ44" s="1208"/>
      <c r="NCK44" s="1208"/>
      <c r="NCL44" s="1208"/>
      <c r="NCM44" s="1208"/>
      <c r="NCN44" s="1208"/>
      <c r="NCO44" s="1208"/>
      <c r="NCP44" s="1208"/>
      <c r="NCQ44" s="1208"/>
      <c r="NCR44" s="1209"/>
      <c r="NCS44" s="1208"/>
      <c r="NCT44" s="1208"/>
      <c r="NCU44" s="1208"/>
      <c r="NCV44" s="1208"/>
      <c r="NCW44" s="1208"/>
      <c r="NCX44" s="1208"/>
      <c r="NCY44" s="1208"/>
      <c r="NCZ44" s="1208"/>
      <c r="NDA44" s="1208"/>
      <c r="NDB44" s="1208"/>
      <c r="NDC44" s="1209"/>
      <c r="NDD44" s="1208"/>
      <c r="NDE44" s="1208"/>
      <c r="NDF44" s="1208"/>
      <c r="NDG44" s="1208"/>
      <c r="NDH44" s="1208"/>
      <c r="NDI44" s="1208"/>
      <c r="NDJ44" s="1208"/>
      <c r="NDK44" s="1208"/>
      <c r="NDL44" s="1208"/>
      <c r="NDM44" s="1208"/>
      <c r="NDN44" s="1209"/>
      <c r="NDO44" s="1208"/>
      <c r="NDP44" s="1208"/>
      <c r="NDQ44" s="1208"/>
      <c r="NDR44" s="1208"/>
      <c r="NDS44" s="1208"/>
      <c r="NDT44" s="1208"/>
      <c r="NDU44" s="1208"/>
      <c r="NDV44" s="1208"/>
      <c r="NDW44" s="1208"/>
      <c r="NDX44" s="1208"/>
      <c r="NDY44" s="1209"/>
      <c r="NDZ44" s="1208"/>
      <c r="NEA44" s="1208"/>
      <c r="NEB44" s="1208"/>
      <c r="NEC44" s="1208"/>
      <c r="NED44" s="1208"/>
      <c r="NEE44" s="1208"/>
      <c r="NEF44" s="1208"/>
      <c r="NEG44" s="1208"/>
      <c r="NEH44" s="1208"/>
      <c r="NEI44" s="1208"/>
      <c r="NEJ44" s="1209"/>
      <c r="NEK44" s="1208"/>
      <c r="NEL44" s="1208"/>
      <c r="NEM44" s="1208"/>
      <c r="NEN44" s="1208"/>
      <c r="NEO44" s="1208"/>
      <c r="NEP44" s="1208"/>
      <c r="NEQ44" s="1208"/>
      <c r="NER44" s="1208"/>
      <c r="NES44" s="1208"/>
      <c r="NET44" s="1208"/>
      <c r="NEU44" s="1209"/>
      <c r="NEV44" s="1208"/>
      <c r="NEW44" s="1208"/>
      <c r="NEX44" s="1208"/>
      <c r="NEY44" s="1208"/>
      <c r="NEZ44" s="1208"/>
      <c r="NFA44" s="1208"/>
      <c r="NFB44" s="1208"/>
      <c r="NFC44" s="1208"/>
      <c r="NFD44" s="1208"/>
      <c r="NFE44" s="1208"/>
      <c r="NFF44" s="1209"/>
      <c r="NFG44" s="1208"/>
      <c r="NFH44" s="1208"/>
      <c r="NFI44" s="1208"/>
      <c r="NFJ44" s="1208"/>
      <c r="NFK44" s="1208"/>
      <c r="NFL44" s="1208"/>
      <c r="NFM44" s="1208"/>
      <c r="NFN44" s="1208"/>
      <c r="NFO44" s="1208"/>
      <c r="NFP44" s="1208"/>
      <c r="NFQ44" s="1209"/>
      <c r="NFR44" s="1208"/>
      <c r="NFS44" s="1208"/>
      <c r="NFT44" s="1208"/>
      <c r="NFU44" s="1208"/>
      <c r="NFV44" s="1208"/>
      <c r="NFW44" s="1208"/>
      <c r="NFX44" s="1208"/>
      <c r="NFY44" s="1208"/>
      <c r="NFZ44" s="1208"/>
      <c r="NGA44" s="1208"/>
      <c r="NGB44" s="1209"/>
      <c r="NGC44" s="1208"/>
      <c r="NGD44" s="1208"/>
      <c r="NGE44" s="1208"/>
      <c r="NGF44" s="1208"/>
      <c r="NGG44" s="1208"/>
      <c r="NGH44" s="1208"/>
      <c r="NGI44" s="1208"/>
      <c r="NGJ44" s="1208"/>
      <c r="NGK44" s="1208"/>
      <c r="NGL44" s="1208"/>
      <c r="NGM44" s="1209"/>
      <c r="NGN44" s="1208"/>
      <c r="NGO44" s="1208"/>
      <c r="NGP44" s="1208"/>
      <c r="NGQ44" s="1208"/>
      <c r="NGR44" s="1208"/>
      <c r="NGS44" s="1208"/>
      <c r="NGT44" s="1208"/>
      <c r="NGU44" s="1208"/>
      <c r="NGV44" s="1208"/>
      <c r="NGW44" s="1208"/>
      <c r="NGX44" s="1209"/>
      <c r="NGY44" s="1208"/>
      <c r="NGZ44" s="1208"/>
      <c r="NHA44" s="1208"/>
      <c r="NHB44" s="1208"/>
      <c r="NHC44" s="1208"/>
      <c r="NHD44" s="1208"/>
      <c r="NHE44" s="1208"/>
      <c r="NHF44" s="1208"/>
      <c r="NHG44" s="1208"/>
      <c r="NHH44" s="1208"/>
      <c r="NHI44" s="1209"/>
      <c r="NHJ44" s="1208"/>
      <c r="NHK44" s="1208"/>
      <c r="NHL44" s="1208"/>
      <c r="NHM44" s="1208"/>
      <c r="NHN44" s="1208"/>
      <c r="NHO44" s="1208"/>
      <c r="NHP44" s="1208"/>
      <c r="NHQ44" s="1208"/>
      <c r="NHR44" s="1208"/>
      <c r="NHS44" s="1208"/>
      <c r="NHT44" s="1209"/>
      <c r="NHU44" s="1208"/>
      <c r="NHV44" s="1208"/>
      <c r="NHW44" s="1208"/>
      <c r="NHX44" s="1208"/>
      <c r="NHY44" s="1208"/>
      <c r="NHZ44" s="1208"/>
      <c r="NIA44" s="1208"/>
      <c r="NIB44" s="1208"/>
      <c r="NIC44" s="1208"/>
      <c r="NID44" s="1208"/>
      <c r="NIE44" s="1209"/>
      <c r="NIF44" s="1208"/>
      <c r="NIG44" s="1208"/>
      <c r="NIH44" s="1208"/>
      <c r="NII44" s="1208"/>
      <c r="NIJ44" s="1208"/>
      <c r="NIK44" s="1208"/>
      <c r="NIL44" s="1208"/>
      <c r="NIM44" s="1208"/>
      <c r="NIN44" s="1208"/>
      <c r="NIO44" s="1208"/>
      <c r="NIP44" s="1209"/>
      <c r="NIQ44" s="1208"/>
      <c r="NIR44" s="1208"/>
      <c r="NIS44" s="1208"/>
      <c r="NIT44" s="1208"/>
      <c r="NIU44" s="1208"/>
      <c r="NIV44" s="1208"/>
      <c r="NIW44" s="1208"/>
      <c r="NIX44" s="1208"/>
      <c r="NIY44" s="1208"/>
      <c r="NIZ44" s="1208"/>
      <c r="NJA44" s="1209"/>
      <c r="NJB44" s="1208"/>
      <c r="NJC44" s="1208"/>
      <c r="NJD44" s="1208"/>
      <c r="NJE44" s="1208"/>
      <c r="NJF44" s="1208"/>
      <c r="NJG44" s="1208"/>
      <c r="NJH44" s="1208"/>
      <c r="NJI44" s="1208"/>
      <c r="NJJ44" s="1208"/>
      <c r="NJK44" s="1208"/>
      <c r="NJL44" s="1209"/>
      <c r="NJM44" s="1208"/>
      <c r="NJN44" s="1208"/>
      <c r="NJO44" s="1208"/>
      <c r="NJP44" s="1208"/>
      <c r="NJQ44" s="1208"/>
      <c r="NJR44" s="1208"/>
      <c r="NJS44" s="1208"/>
      <c r="NJT44" s="1208"/>
      <c r="NJU44" s="1208"/>
      <c r="NJV44" s="1208"/>
      <c r="NJW44" s="1209"/>
      <c r="NJX44" s="1208"/>
      <c r="NJY44" s="1208"/>
      <c r="NJZ44" s="1208"/>
      <c r="NKA44" s="1208"/>
      <c r="NKB44" s="1208"/>
      <c r="NKC44" s="1208"/>
      <c r="NKD44" s="1208"/>
      <c r="NKE44" s="1208"/>
      <c r="NKF44" s="1208"/>
      <c r="NKG44" s="1208"/>
      <c r="NKH44" s="1209"/>
      <c r="NKI44" s="1208"/>
      <c r="NKJ44" s="1208"/>
      <c r="NKK44" s="1208"/>
      <c r="NKL44" s="1208"/>
      <c r="NKM44" s="1208"/>
      <c r="NKN44" s="1208"/>
      <c r="NKO44" s="1208"/>
      <c r="NKP44" s="1208"/>
      <c r="NKQ44" s="1208"/>
      <c r="NKR44" s="1208"/>
      <c r="NKS44" s="1209"/>
      <c r="NKT44" s="1208"/>
      <c r="NKU44" s="1208"/>
      <c r="NKV44" s="1208"/>
      <c r="NKW44" s="1208"/>
      <c r="NKX44" s="1208"/>
      <c r="NKY44" s="1208"/>
      <c r="NKZ44" s="1208"/>
      <c r="NLA44" s="1208"/>
      <c r="NLB44" s="1208"/>
      <c r="NLC44" s="1208"/>
      <c r="NLD44" s="1209"/>
      <c r="NLE44" s="1208"/>
      <c r="NLF44" s="1208"/>
      <c r="NLG44" s="1208"/>
      <c r="NLH44" s="1208"/>
      <c r="NLI44" s="1208"/>
      <c r="NLJ44" s="1208"/>
      <c r="NLK44" s="1208"/>
      <c r="NLL44" s="1208"/>
      <c r="NLM44" s="1208"/>
      <c r="NLN44" s="1208"/>
      <c r="NLO44" s="1209"/>
      <c r="NLP44" s="1208"/>
      <c r="NLQ44" s="1208"/>
      <c r="NLR44" s="1208"/>
      <c r="NLS44" s="1208"/>
      <c r="NLT44" s="1208"/>
      <c r="NLU44" s="1208"/>
      <c r="NLV44" s="1208"/>
      <c r="NLW44" s="1208"/>
      <c r="NLX44" s="1208"/>
      <c r="NLY44" s="1208"/>
      <c r="NLZ44" s="1209"/>
      <c r="NMA44" s="1208"/>
      <c r="NMB44" s="1208"/>
      <c r="NMC44" s="1208"/>
      <c r="NMD44" s="1208"/>
      <c r="NME44" s="1208"/>
      <c r="NMF44" s="1208"/>
      <c r="NMG44" s="1208"/>
      <c r="NMH44" s="1208"/>
      <c r="NMI44" s="1208"/>
      <c r="NMJ44" s="1208"/>
      <c r="NMK44" s="1209"/>
      <c r="NML44" s="1208"/>
      <c r="NMM44" s="1208"/>
      <c r="NMN44" s="1208"/>
      <c r="NMO44" s="1208"/>
      <c r="NMP44" s="1208"/>
      <c r="NMQ44" s="1208"/>
      <c r="NMR44" s="1208"/>
      <c r="NMS44" s="1208"/>
      <c r="NMT44" s="1208"/>
      <c r="NMU44" s="1208"/>
      <c r="NMV44" s="1209"/>
      <c r="NMW44" s="1208"/>
      <c r="NMX44" s="1208"/>
      <c r="NMY44" s="1208"/>
      <c r="NMZ44" s="1208"/>
      <c r="NNA44" s="1208"/>
      <c r="NNB44" s="1208"/>
      <c r="NNC44" s="1208"/>
      <c r="NND44" s="1208"/>
      <c r="NNE44" s="1208"/>
      <c r="NNF44" s="1208"/>
      <c r="NNG44" s="1209"/>
      <c r="NNH44" s="1208"/>
      <c r="NNI44" s="1208"/>
      <c r="NNJ44" s="1208"/>
      <c r="NNK44" s="1208"/>
      <c r="NNL44" s="1208"/>
      <c r="NNM44" s="1208"/>
      <c r="NNN44" s="1208"/>
      <c r="NNO44" s="1208"/>
      <c r="NNP44" s="1208"/>
      <c r="NNQ44" s="1208"/>
      <c r="NNR44" s="1209"/>
      <c r="NNS44" s="1208"/>
      <c r="NNT44" s="1208"/>
      <c r="NNU44" s="1208"/>
      <c r="NNV44" s="1208"/>
      <c r="NNW44" s="1208"/>
      <c r="NNX44" s="1208"/>
      <c r="NNY44" s="1208"/>
      <c r="NNZ44" s="1208"/>
      <c r="NOA44" s="1208"/>
      <c r="NOB44" s="1208"/>
      <c r="NOC44" s="1209"/>
      <c r="NOD44" s="1208"/>
      <c r="NOE44" s="1208"/>
      <c r="NOF44" s="1208"/>
      <c r="NOG44" s="1208"/>
      <c r="NOH44" s="1208"/>
      <c r="NOI44" s="1208"/>
      <c r="NOJ44" s="1208"/>
      <c r="NOK44" s="1208"/>
      <c r="NOL44" s="1208"/>
      <c r="NOM44" s="1208"/>
      <c r="NON44" s="1209"/>
      <c r="NOO44" s="1208"/>
      <c r="NOP44" s="1208"/>
      <c r="NOQ44" s="1208"/>
      <c r="NOR44" s="1208"/>
      <c r="NOS44" s="1208"/>
      <c r="NOT44" s="1208"/>
      <c r="NOU44" s="1208"/>
      <c r="NOV44" s="1208"/>
      <c r="NOW44" s="1208"/>
      <c r="NOX44" s="1208"/>
      <c r="NOY44" s="1209"/>
      <c r="NOZ44" s="1208"/>
      <c r="NPA44" s="1208"/>
      <c r="NPB44" s="1208"/>
      <c r="NPC44" s="1208"/>
      <c r="NPD44" s="1208"/>
      <c r="NPE44" s="1208"/>
      <c r="NPF44" s="1208"/>
      <c r="NPG44" s="1208"/>
      <c r="NPH44" s="1208"/>
      <c r="NPI44" s="1208"/>
      <c r="NPJ44" s="1209"/>
      <c r="NPK44" s="1208"/>
      <c r="NPL44" s="1208"/>
      <c r="NPM44" s="1208"/>
      <c r="NPN44" s="1208"/>
      <c r="NPO44" s="1208"/>
      <c r="NPP44" s="1208"/>
      <c r="NPQ44" s="1208"/>
      <c r="NPR44" s="1208"/>
      <c r="NPS44" s="1208"/>
      <c r="NPT44" s="1208"/>
      <c r="NPU44" s="1209"/>
      <c r="NPV44" s="1208"/>
      <c r="NPW44" s="1208"/>
      <c r="NPX44" s="1208"/>
      <c r="NPY44" s="1208"/>
      <c r="NPZ44" s="1208"/>
      <c r="NQA44" s="1208"/>
      <c r="NQB44" s="1208"/>
      <c r="NQC44" s="1208"/>
      <c r="NQD44" s="1208"/>
      <c r="NQE44" s="1208"/>
      <c r="NQF44" s="1209"/>
      <c r="NQG44" s="1208"/>
      <c r="NQH44" s="1208"/>
      <c r="NQI44" s="1208"/>
      <c r="NQJ44" s="1208"/>
      <c r="NQK44" s="1208"/>
      <c r="NQL44" s="1208"/>
      <c r="NQM44" s="1208"/>
      <c r="NQN44" s="1208"/>
      <c r="NQO44" s="1208"/>
      <c r="NQP44" s="1208"/>
      <c r="NQQ44" s="1209"/>
      <c r="NQR44" s="1208"/>
      <c r="NQS44" s="1208"/>
      <c r="NQT44" s="1208"/>
      <c r="NQU44" s="1208"/>
      <c r="NQV44" s="1208"/>
      <c r="NQW44" s="1208"/>
      <c r="NQX44" s="1208"/>
      <c r="NQY44" s="1208"/>
      <c r="NQZ44" s="1208"/>
      <c r="NRA44" s="1208"/>
      <c r="NRB44" s="1209"/>
      <c r="NRC44" s="1208"/>
      <c r="NRD44" s="1208"/>
      <c r="NRE44" s="1208"/>
      <c r="NRF44" s="1208"/>
      <c r="NRG44" s="1208"/>
      <c r="NRH44" s="1208"/>
      <c r="NRI44" s="1208"/>
      <c r="NRJ44" s="1208"/>
      <c r="NRK44" s="1208"/>
      <c r="NRL44" s="1208"/>
      <c r="NRM44" s="1209"/>
      <c r="NRN44" s="1208"/>
      <c r="NRO44" s="1208"/>
      <c r="NRP44" s="1208"/>
      <c r="NRQ44" s="1208"/>
      <c r="NRR44" s="1208"/>
      <c r="NRS44" s="1208"/>
      <c r="NRT44" s="1208"/>
      <c r="NRU44" s="1208"/>
      <c r="NRV44" s="1208"/>
      <c r="NRW44" s="1208"/>
      <c r="NRX44" s="1209"/>
      <c r="NRY44" s="1208"/>
      <c r="NRZ44" s="1208"/>
      <c r="NSA44" s="1208"/>
      <c r="NSB44" s="1208"/>
      <c r="NSC44" s="1208"/>
      <c r="NSD44" s="1208"/>
      <c r="NSE44" s="1208"/>
      <c r="NSF44" s="1208"/>
      <c r="NSG44" s="1208"/>
      <c r="NSH44" s="1208"/>
      <c r="NSI44" s="1209"/>
      <c r="NSJ44" s="1208"/>
      <c r="NSK44" s="1208"/>
      <c r="NSL44" s="1208"/>
      <c r="NSM44" s="1208"/>
      <c r="NSN44" s="1208"/>
      <c r="NSO44" s="1208"/>
      <c r="NSP44" s="1208"/>
      <c r="NSQ44" s="1208"/>
      <c r="NSR44" s="1208"/>
      <c r="NSS44" s="1208"/>
      <c r="NST44" s="1209"/>
      <c r="NSU44" s="1208"/>
      <c r="NSV44" s="1208"/>
      <c r="NSW44" s="1208"/>
      <c r="NSX44" s="1208"/>
      <c r="NSY44" s="1208"/>
      <c r="NSZ44" s="1208"/>
      <c r="NTA44" s="1208"/>
      <c r="NTB44" s="1208"/>
      <c r="NTC44" s="1208"/>
      <c r="NTD44" s="1208"/>
      <c r="NTE44" s="1209"/>
      <c r="NTF44" s="1208"/>
      <c r="NTG44" s="1208"/>
      <c r="NTH44" s="1208"/>
      <c r="NTI44" s="1208"/>
      <c r="NTJ44" s="1208"/>
      <c r="NTK44" s="1208"/>
      <c r="NTL44" s="1208"/>
      <c r="NTM44" s="1208"/>
      <c r="NTN44" s="1208"/>
      <c r="NTO44" s="1208"/>
      <c r="NTP44" s="1209"/>
      <c r="NTQ44" s="1208"/>
      <c r="NTR44" s="1208"/>
      <c r="NTS44" s="1208"/>
      <c r="NTT44" s="1208"/>
      <c r="NTU44" s="1208"/>
      <c r="NTV44" s="1208"/>
      <c r="NTW44" s="1208"/>
      <c r="NTX44" s="1208"/>
      <c r="NTY44" s="1208"/>
      <c r="NTZ44" s="1208"/>
      <c r="NUA44" s="1209"/>
      <c r="NUB44" s="1208"/>
      <c r="NUC44" s="1208"/>
      <c r="NUD44" s="1208"/>
      <c r="NUE44" s="1208"/>
      <c r="NUF44" s="1208"/>
      <c r="NUG44" s="1208"/>
      <c r="NUH44" s="1208"/>
      <c r="NUI44" s="1208"/>
      <c r="NUJ44" s="1208"/>
      <c r="NUK44" s="1208"/>
      <c r="NUL44" s="1209"/>
      <c r="NUM44" s="1208"/>
      <c r="NUN44" s="1208"/>
      <c r="NUO44" s="1208"/>
      <c r="NUP44" s="1208"/>
      <c r="NUQ44" s="1208"/>
      <c r="NUR44" s="1208"/>
      <c r="NUS44" s="1208"/>
      <c r="NUT44" s="1208"/>
      <c r="NUU44" s="1208"/>
      <c r="NUV44" s="1208"/>
      <c r="NUW44" s="1209"/>
      <c r="NUX44" s="1208"/>
      <c r="NUY44" s="1208"/>
      <c r="NUZ44" s="1208"/>
      <c r="NVA44" s="1208"/>
      <c r="NVB44" s="1208"/>
      <c r="NVC44" s="1208"/>
      <c r="NVD44" s="1208"/>
      <c r="NVE44" s="1208"/>
      <c r="NVF44" s="1208"/>
      <c r="NVG44" s="1208"/>
      <c r="NVH44" s="1209"/>
      <c r="NVI44" s="1208"/>
      <c r="NVJ44" s="1208"/>
      <c r="NVK44" s="1208"/>
      <c r="NVL44" s="1208"/>
      <c r="NVM44" s="1208"/>
      <c r="NVN44" s="1208"/>
      <c r="NVO44" s="1208"/>
      <c r="NVP44" s="1208"/>
      <c r="NVQ44" s="1208"/>
      <c r="NVR44" s="1208"/>
      <c r="NVS44" s="1209"/>
      <c r="NVT44" s="1208"/>
      <c r="NVU44" s="1208"/>
      <c r="NVV44" s="1208"/>
      <c r="NVW44" s="1208"/>
      <c r="NVX44" s="1208"/>
      <c r="NVY44" s="1208"/>
      <c r="NVZ44" s="1208"/>
      <c r="NWA44" s="1208"/>
      <c r="NWB44" s="1208"/>
      <c r="NWC44" s="1208"/>
      <c r="NWD44" s="1209"/>
      <c r="NWE44" s="1208"/>
      <c r="NWF44" s="1208"/>
      <c r="NWG44" s="1208"/>
      <c r="NWH44" s="1208"/>
      <c r="NWI44" s="1208"/>
      <c r="NWJ44" s="1208"/>
      <c r="NWK44" s="1208"/>
      <c r="NWL44" s="1208"/>
      <c r="NWM44" s="1208"/>
      <c r="NWN44" s="1208"/>
      <c r="NWO44" s="1209"/>
      <c r="NWP44" s="1208"/>
      <c r="NWQ44" s="1208"/>
      <c r="NWR44" s="1208"/>
      <c r="NWS44" s="1208"/>
      <c r="NWT44" s="1208"/>
      <c r="NWU44" s="1208"/>
      <c r="NWV44" s="1208"/>
      <c r="NWW44" s="1208"/>
      <c r="NWX44" s="1208"/>
      <c r="NWY44" s="1208"/>
      <c r="NWZ44" s="1209"/>
      <c r="NXA44" s="1208"/>
      <c r="NXB44" s="1208"/>
      <c r="NXC44" s="1208"/>
      <c r="NXD44" s="1208"/>
      <c r="NXE44" s="1208"/>
      <c r="NXF44" s="1208"/>
      <c r="NXG44" s="1208"/>
      <c r="NXH44" s="1208"/>
      <c r="NXI44" s="1208"/>
      <c r="NXJ44" s="1208"/>
      <c r="NXK44" s="1209"/>
      <c r="NXL44" s="1208"/>
      <c r="NXM44" s="1208"/>
      <c r="NXN44" s="1208"/>
      <c r="NXO44" s="1208"/>
      <c r="NXP44" s="1208"/>
      <c r="NXQ44" s="1208"/>
      <c r="NXR44" s="1208"/>
      <c r="NXS44" s="1208"/>
      <c r="NXT44" s="1208"/>
      <c r="NXU44" s="1208"/>
      <c r="NXV44" s="1209"/>
      <c r="NXW44" s="1208"/>
      <c r="NXX44" s="1208"/>
      <c r="NXY44" s="1208"/>
      <c r="NXZ44" s="1208"/>
      <c r="NYA44" s="1208"/>
      <c r="NYB44" s="1208"/>
      <c r="NYC44" s="1208"/>
      <c r="NYD44" s="1208"/>
      <c r="NYE44" s="1208"/>
      <c r="NYF44" s="1208"/>
      <c r="NYG44" s="1209"/>
      <c r="NYH44" s="1208"/>
      <c r="NYI44" s="1208"/>
      <c r="NYJ44" s="1208"/>
      <c r="NYK44" s="1208"/>
      <c r="NYL44" s="1208"/>
      <c r="NYM44" s="1208"/>
      <c r="NYN44" s="1208"/>
      <c r="NYO44" s="1208"/>
      <c r="NYP44" s="1208"/>
      <c r="NYQ44" s="1208"/>
      <c r="NYR44" s="1209"/>
      <c r="NYS44" s="1208"/>
      <c r="NYT44" s="1208"/>
      <c r="NYU44" s="1208"/>
      <c r="NYV44" s="1208"/>
      <c r="NYW44" s="1208"/>
      <c r="NYX44" s="1208"/>
      <c r="NYY44" s="1208"/>
      <c r="NYZ44" s="1208"/>
      <c r="NZA44" s="1208"/>
      <c r="NZB44" s="1208"/>
      <c r="NZC44" s="1209"/>
      <c r="NZD44" s="1208"/>
      <c r="NZE44" s="1208"/>
      <c r="NZF44" s="1208"/>
      <c r="NZG44" s="1208"/>
      <c r="NZH44" s="1208"/>
      <c r="NZI44" s="1208"/>
      <c r="NZJ44" s="1208"/>
      <c r="NZK44" s="1208"/>
      <c r="NZL44" s="1208"/>
      <c r="NZM44" s="1208"/>
      <c r="NZN44" s="1209"/>
      <c r="NZO44" s="1208"/>
      <c r="NZP44" s="1208"/>
      <c r="NZQ44" s="1208"/>
      <c r="NZR44" s="1208"/>
      <c r="NZS44" s="1208"/>
      <c r="NZT44" s="1208"/>
      <c r="NZU44" s="1208"/>
      <c r="NZV44" s="1208"/>
      <c r="NZW44" s="1208"/>
      <c r="NZX44" s="1208"/>
      <c r="NZY44" s="1209"/>
      <c r="NZZ44" s="1208"/>
      <c r="OAA44" s="1208"/>
      <c r="OAB44" s="1208"/>
      <c r="OAC44" s="1208"/>
      <c r="OAD44" s="1208"/>
      <c r="OAE44" s="1208"/>
      <c r="OAF44" s="1208"/>
      <c r="OAG44" s="1208"/>
      <c r="OAH44" s="1208"/>
      <c r="OAI44" s="1208"/>
      <c r="OAJ44" s="1209"/>
      <c r="OAK44" s="1208"/>
      <c r="OAL44" s="1208"/>
      <c r="OAM44" s="1208"/>
      <c r="OAN44" s="1208"/>
      <c r="OAO44" s="1208"/>
      <c r="OAP44" s="1208"/>
      <c r="OAQ44" s="1208"/>
      <c r="OAR44" s="1208"/>
      <c r="OAS44" s="1208"/>
      <c r="OAT44" s="1208"/>
      <c r="OAU44" s="1209"/>
      <c r="OAV44" s="1208"/>
      <c r="OAW44" s="1208"/>
      <c r="OAX44" s="1208"/>
      <c r="OAY44" s="1208"/>
      <c r="OAZ44" s="1208"/>
      <c r="OBA44" s="1208"/>
      <c r="OBB44" s="1208"/>
      <c r="OBC44" s="1208"/>
      <c r="OBD44" s="1208"/>
      <c r="OBE44" s="1208"/>
      <c r="OBF44" s="1209"/>
      <c r="OBG44" s="1208"/>
      <c r="OBH44" s="1208"/>
      <c r="OBI44" s="1208"/>
      <c r="OBJ44" s="1208"/>
      <c r="OBK44" s="1208"/>
      <c r="OBL44" s="1208"/>
      <c r="OBM44" s="1208"/>
      <c r="OBN44" s="1208"/>
      <c r="OBO44" s="1208"/>
      <c r="OBP44" s="1208"/>
      <c r="OBQ44" s="1209"/>
      <c r="OBR44" s="1208"/>
      <c r="OBS44" s="1208"/>
      <c r="OBT44" s="1208"/>
      <c r="OBU44" s="1208"/>
      <c r="OBV44" s="1208"/>
      <c r="OBW44" s="1208"/>
      <c r="OBX44" s="1208"/>
      <c r="OBY44" s="1208"/>
      <c r="OBZ44" s="1208"/>
      <c r="OCA44" s="1208"/>
      <c r="OCB44" s="1209"/>
      <c r="OCC44" s="1208"/>
      <c r="OCD44" s="1208"/>
      <c r="OCE44" s="1208"/>
      <c r="OCF44" s="1208"/>
      <c r="OCG44" s="1208"/>
      <c r="OCH44" s="1208"/>
      <c r="OCI44" s="1208"/>
      <c r="OCJ44" s="1208"/>
      <c r="OCK44" s="1208"/>
      <c r="OCL44" s="1208"/>
      <c r="OCM44" s="1209"/>
      <c r="OCN44" s="1208"/>
      <c r="OCO44" s="1208"/>
      <c r="OCP44" s="1208"/>
      <c r="OCQ44" s="1208"/>
      <c r="OCR44" s="1208"/>
      <c r="OCS44" s="1208"/>
      <c r="OCT44" s="1208"/>
      <c r="OCU44" s="1208"/>
      <c r="OCV44" s="1208"/>
      <c r="OCW44" s="1208"/>
      <c r="OCX44" s="1209"/>
      <c r="OCY44" s="1208"/>
      <c r="OCZ44" s="1208"/>
      <c r="ODA44" s="1208"/>
      <c r="ODB44" s="1208"/>
      <c r="ODC44" s="1208"/>
      <c r="ODD44" s="1208"/>
      <c r="ODE44" s="1208"/>
      <c r="ODF44" s="1208"/>
      <c r="ODG44" s="1208"/>
      <c r="ODH44" s="1208"/>
      <c r="ODI44" s="1209"/>
      <c r="ODJ44" s="1208"/>
      <c r="ODK44" s="1208"/>
      <c r="ODL44" s="1208"/>
      <c r="ODM44" s="1208"/>
      <c r="ODN44" s="1208"/>
      <c r="ODO44" s="1208"/>
      <c r="ODP44" s="1208"/>
      <c r="ODQ44" s="1208"/>
      <c r="ODR44" s="1208"/>
      <c r="ODS44" s="1208"/>
      <c r="ODT44" s="1209"/>
      <c r="ODU44" s="1208"/>
      <c r="ODV44" s="1208"/>
      <c r="ODW44" s="1208"/>
      <c r="ODX44" s="1208"/>
      <c r="ODY44" s="1208"/>
      <c r="ODZ44" s="1208"/>
      <c r="OEA44" s="1208"/>
      <c r="OEB44" s="1208"/>
      <c r="OEC44" s="1208"/>
      <c r="OED44" s="1208"/>
      <c r="OEE44" s="1209"/>
      <c r="OEF44" s="1208"/>
      <c r="OEG44" s="1208"/>
      <c r="OEH44" s="1208"/>
      <c r="OEI44" s="1208"/>
      <c r="OEJ44" s="1208"/>
      <c r="OEK44" s="1208"/>
      <c r="OEL44" s="1208"/>
      <c r="OEM44" s="1208"/>
      <c r="OEN44" s="1208"/>
      <c r="OEO44" s="1208"/>
      <c r="OEP44" s="1209"/>
      <c r="OEQ44" s="1208"/>
      <c r="OER44" s="1208"/>
      <c r="OES44" s="1208"/>
      <c r="OET44" s="1208"/>
      <c r="OEU44" s="1208"/>
      <c r="OEV44" s="1208"/>
      <c r="OEW44" s="1208"/>
      <c r="OEX44" s="1208"/>
      <c r="OEY44" s="1208"/>
      <c r="OEZ44" s="1208"/>
      <c r="OFA44" s="1209"/>
      <c r="OFB44" s="1208"/>
      <c r="OFC44" s="1208"/>
      <c r="OFD44" s="1208"/>
      <c r="OFE44" s="1208"/>
      <c r="OFF44" s="1208"/>
      <c r="OFG44" s="1208"/>
      <c r="OFH44" s="1208"/>
      <c r="OFI44" s="1208"/>
      <c r="OFJ44" s="1208"/>
      <c r="OFK44" s="1208"/>
      <c r="OFL44" s="1209"/>
      <c r="OFM44" s="1208"/>
      <c r="OFN44" s="1208"/>
      <c r="OFO44" s="1208"/>
      <c r="OFP44" s="1208"/>
      <c r="OFQ44" s="1208"/>
      <c r="OFR44" s="1208"/>
      <c r="OFS44" s="1208"/>
      <c r="OFT44" s="1208"/>
      <c r="OFU44" s="1208"/>
      <c r="OFV44" s="1208"/>
      <c r="OFW44" s="1209"/>
      <c r="OFX44" s="1208"/>
      <c r="OFY44" s="1208"/>
      <c r="OFZ44" s="1208"/>
      <c r="OGA44" s="1208"/>
      <c r="OGB44" s="1208"/>
      <c r="OGC44" s="1208"/>
      <c r="OGD44" s="1208"/>
      <c r="OGE44" s="1208"/>
      <c r="OGF44" s="1208"/>
      <c r="OGG44" s="1208"/>
      <c r="OGH44" s="1209"/>
      <c r="OGI44" s="1208"/>
      <c r="OGJ44" s="1208"/>
      <c r="OGK44" s="1208"/>
      <c r="OGL44" s="1208"/>
      <c r="OGM44" s="1208"/>
      <c r="OGN44" s="1208"/>
      <c r="OGO44" s="1208"/>
      <c r="OGP44" s="1208"/>
      <c r="OGQ44" s="1208"/>
      <c r="OGR44" s="1208"/>
      <c r="OGS44" s="1209"/>
      <c r="OGT44" s="1208"/>
      <c r="OGU44" s="1208"/>
      <c r="OGV44" s="1208"/>
      <c r="OGW44" s="1208"/>
      <c r="OGX44" s="1208"/>
      <c r="OGY44" s="1208"/>
      <c r="OGZ44" s="1208"/>
      <c r="OHA44" s="1208"/>
      <c r="OHB44" s="1208"/>
      <c r="OHC44" s="1208"/>
      <c r="OHD44" s="1209"/>
      <c r="OHE44" s="1208"/>
      <c r="OHF44" s="1208"/>
      <c r="OHG44" s="1208"/>
      <c r="OHH44" s="1208"/>
      <c r="OHI44" s="1208"/>
      <c r="OHJ44" s="1208"/>
      <c r="OHK44" s="1208"/>
      <c r="OHL44" s="1208"/>
      <c r="OHM44" s="1208"/>
      <c r="OHN44" s="1208"/>
      <c r="OHO44" s="1209"/>
      <c r="OHP44" s="1208"/>
      <c r="OHQ44" s="1208"/>
      <c r="OHR44" s="1208"/>
      <c r="OHS44" s="1208"/>
      <c r="OHT44" s="1208"/>
      <c r="OHU44" s="1208"/>
      <c r="OHV44" s="1208"/>
      <c r="OHW44" s="1208"/>
      <c r="OHX44" s="1208"/>
      <c r="OHY44" s="1208"/>
      <c r="OHZ44" s="1209"/>
      <c r="OIA44" s="1208"/>
      <c r="OIB44" s="1208"/>
      <c r="OIC44" s="1208"/>
      <c r="OID44" s="1208"/>
      <c r="OIE44" s="1208"/>
      <c r="OIF44" s="1208"/>
      <c r="OIG44" s="1208"/>
      <c r="OIH44" s="1208"/>
      <c r="OII44" s="1208"/>
      <c r="OIJ44" s="1208"/>
      <c r="OIK44" s="1209"/>
      <c r="OIL44" s="1208"/>
      <c r="OIM44" s="1208"/>
      <c r="OIN44" s="1208"/>
      <c r="OIO44" s="1208"/>
      <c r="OIP44" s="1208"/>
      <c r="OIQ44" s="1208"/>
      <c r="OIR44" s="1208"/>
      <c r="OIS44" s="1208"/>
      <c r="OIT44" s="1208"/>
      <c r="OIU44" s="1208"/>
      <c r="OIV44" s="1209"/>
      <c r="OIW44" s="1208"/>
      <c r="OIX44" s="1208"/>
      <c r="OIY44" s="1208"/>
      <c r="OIZ44" s="1208"/>
      <c r="OJA44" s="1208"/>
      <c r="OJB44" s="1208"/>
      <c r="OJC44" s="1208"/>
      <c r="OJD44" s="1208"/>
      <c r="OJE44" s="1208"/>
      <c r="OJF44" s="1208"/>
      <c r="OJG44" s="1209"/>
      <c r="OJH44" s="1208"/>
      <c r="OJI44" s="1208"/>
      <c r="OJJ44" s="1208"/>
      <c r="OJK44" s="1208"/>
      <c r="OJL44" s="1208"/>
      <c r="OJM44" s="1208"/>
      <c r="OJN44" s="1208"/>
      <c r="OJO44" s="1208"/>
      <c r="OJP44" s="1208"/>
      <c r="OJQ44" s="1208"/>
      <c r="OJR44" s="1209"/>
      <c r="OJS44" s="1208"/>
      <c r="OJT44" s="1208"/>
      <c r="OJU44" s="1208"/>
      <c r="OJV44" s="1208"/>
      <c r="OJW44" s="1208"/>
      <c r="OJX44" s="1208"/>
      <c r="OJY44" s="1208"/>
      <c r="OJZ44" s="1208"/>
      <c r="OKA44" s="1208"/>
      <c r="OKB44" s="1208"/>
      <c r="OKC44" s="1209"/>
      <c r="OKD44" s="1208"/>
      <c r="OKE44" s="1208"/>
      <c r="OKF44" s="1208"/>
      <c r="OKG44" s="1208"/>
      <c r="OKH44" s="1208"/>
      <c r="OKI44" s="1208"/>
      <c r="OKJ44" s="1208"/>
      <c r="OKK44" s="1208"/>
      <c r="OKL44" s="1208"/>
      <c r="OKM44" s="1208"/>
      <c r="OKN44" s="1209"/>
      <c r="OKO44" s="1208"/>
      <c r="OKP44" s="1208"/>
      <c r="OKQ44" s="1208"/>
      <c r="OKR44" s="1208"/>
      <c r="OKS44" s="1208"/>
      <c r="OKT44" s="1208"/>
      <c r="OKU44" s="1208"/>
      <c r="OKV44" s="1208"/>
      <c r="OKW44" s="1208"/>
      <c r="OKX44" s="1208"/>
      <c r="OKY44" s="1209"/>
      <c r="OKZ44" s="1208"/>
      <c r="OLA44" s="1208"/>
      <c r="OLB44" s="1208"/>
      <c r="OLC44" s="1208"/>
      <c r="OLD44" s="1208"/>
      <c r="OLE44" s="1208"/>
      <c r="OLF44" s="1208"/>
      <c r="OLG44" s="1208"/>
      <c r="OLH44" s="1208"/>
      <c r="OLI44" s="1208"/>
      <c r="OLJ44" s="1209"/>
      <c r="OLK44" s="1208"/>
      <c r="OLL44" s="1208"/>
      <c r="OLM44" s="1208"/>
      <c r="OLN44" s="1208"/>
      <c r="OLO44" s="1208"/>
      <c r="OLP44" s="1208"/>
      <c r="OLQ44" s="1208"/>
      <c r="OLR44" s="1208"/>
      <c r="OLS44" s="1208"/>
      <c r="OLT44" s="1208"/>
      <c r="OLU44" s="1209"/>
      <c r="OLV44" s="1208"/>
      <c r="OLW44" s="1208"/>
      <c r="OLX44" s="1208"/>
      <c r="OLY44" s="1208"/>
      <c r="OLZ44" s="1208"/>
      <c r="OMA44" s="1208"/>
      <c r="OMB44" s="1208"/>
      <c r="OMC44" s="1208"/>
      <c r="OMD44" s="1208"/>
      <c r="OME44" s="1208"/>
      <c r="OMF44" s="1209"/>
      <c r="OMG44" s="1208"/>
      <c r="OMH44" s="1208"/>
      <c r="OMI44" s="1208"/>
      <c r="OMJ44" s="1208"/>
      <c r="OMK44" s="1208"/>
      <c r="OML44" s="1208"/>
      <c r="OMM44" s="1208"/>
      <c r="OMN44" s="1208"/>
      <c r="OMO44" s="1208"/>
      <c r="OMP44" s="1208"/>
      <c r="OMQ44" s="1209"/>
      <c r="OMR44" s="1208"/>
      <c r="OMS44" s="1208"/>
      <c r="OMT44" s="1208"/>
      <c r="OMU44" s="1208"/>
      <c r="OMV44" s="1208"/>
      <c r="OMW44" s="1208"/>
      <c r="OMX44" s="1208"/>
      <c r="OMY44" s="1208"/>
      <c r="OMZ44" s="1208"/>
      <c r="ONA44" s="1208"/>
      <c r="ONB44" s="1209"/>
      <c r="ONC44" s="1208"/>
      <c r="OND44" s="1208"/>
      <c r="ONE44" s="1208"/>
      <c r="ONF44" s="1208"/>
      <c r="ONG44" s="1208"/>
      <c r="ONH44" s="1208"/>
      <c r="ONI44" s="1208"/>
      <c r="ONJ44" s="1208"/>
      <c r="ONK44" s="1208"/>
      <c r="ONL44" s="1208"/>
      <c r="ONM44" s="1209"/>
      <c r="ONN44" s="1208"/>
      <c r="ONO44" s="1208"/>
      <c r="ONP44" s="1208"/>
      <c r="ONQ44" s="1208"/>
      <c r="ONR44" s="1208"/>
      <c r="ONS44" s="1208"/>
      <c r="ONT44" s="1208"/>
      <c r="ONU44" s="1208"/>
      <c r="ONV44" s="1208"/>
      <c r="ONW44" s="1208"/>
      <c r="ONX44" s="1209"/>
      <c r="ONY44" s="1208"/>
      <c r="ONZ44" s="1208"/>
      <c r="OOA44" s="1208"/>
      <c r="OOB44" s="1208"/>
      <c r="OOC44" s="1208"/>
      <c r="OOD44" s="1208"/>
      <c r="OOE44" s="1208"/>
      <c r="OOF44" s="1208"/>
      <c r="OOG44" s="1208"/>
      <c r="OOH44" s="1208"/>
      <c r="OOI44" s="1209"/>
      <c r="OOJ44" s="1208"/>
      <c r="OOK44" s="1208"/>
      <c r="OOL44" s="1208"/>
      <c r="OOM44" s="1208"/>
      <c r="OON44" s="1208"/>
      <c r="OOO44" s="1208"/>
      <c r="OOP44" s="1208"/>
      <c r="OOQ44" s="1208"/>
      <c r="OOR44" s="1208"/>
      <c r="OOS44" s="1208"/>
      <c r="OOT44" s="1209"/>
      <c r="OOU44" s="1208"/>
      <c r="OOV44" s="1208"/>
      <c r="OOW44" s="1208"/>
      <c r="OOX44" s="1208"/>
      <c r="OOY44" s="1208"/>
      <c r="OOZ44" s="1208"/>
      <c r="OPA44" s="1208"/>
      <c r="OPB44" s="1208"/>
      <c r="OPC44" s="1208"/>
      <c r="OPD44" s="1208"/>
      <c r="OPE44" s="1209"/>
      <c r="OPF44" s="1208"/>
      <c r="OPG44" s="1208"/>
      <c r="OPH44" s="1208"/>
      <c r="OPI44" s="1208"/>
      <c r="OPJ44" s="1208"/>
      <c r="OPK44" s="1208"/>
      <c r="OPL44" s="1208"/>
      <c r="OPM44" s="1208"/>
      <c r="OPN44" s="1208"/>
      <c r="OPO44" s="1208"/>
      <c r="OPP44" s="1209"/>
      <c r="OPQ44" s="1208"/>
      <c r="OPR44" s="1208"/>
      <c r="OPS44" s="1208"/>
      <c r="OPT44" s="1208"/>
      <c r="OPU44" s="1208"/>
      <c r="OPV44" s="1208"/>
      <c r="OPW44" s="1208"/>
      <c r="OPX44" s="1208"/>
      <c r="OPY44" s="1208"/>
      <c r="OPZ44" s="1208"/>
      <c r="OQA44" s="1209"/>
      <c r="OQB44" s="1208"/>
      <c r="OQC44" s="1208"/>
      <c r="OQD44" s="1208"/>
      <c r="OQE44" s="1208"/>
      <c r="OQF44" s="1208"/>
      <c r="OQG44" s="1208"/>
      <c r="OQH44" s="1208"/>
      <c r="OQI44" s="1208"/>
      <c r="OQJ44" s="1208"/>
      <c r="OQK44" s="1208"/>
      <c r="OQL44" s="1209"/>
      <c r="OQM44" s="1208"/>
      <c r="OQN44" s="1208"/>
      <c r="OQO44" s="1208"/>
      <c r="OQP44" s="1208"/>
      <c r="OQQ44" s="1208"/>
      <c r="OQR44" s="1208"/>
      <c r="OQS44" s="1208"/>
      <c r="OQT44" s="1208"/>
      <c r="OQU44" s="1208"/>
      <c r="OQV44" s="1208"/>
      <c r="OQW44" s="1209"/>
      <c r="OQX44" s="1208"/>
      <c r="OQY44" s="1208"/>
      <c r="OQZ44" s="1208"/>
      <c r="ORA44" s="1208"/>
      <c r="ORB44" s="1208"/>
      <c r="ORC44" s="1208"/>
      <c r="ORD44" s="1208"/>
      <c r="ORE44" s="1208"/>
      <c r="ORF44" s="1208"/>
      <c r="ORG44" s="1208"/>
      <c r="ORH44" s="1209"/>
      <c r="ORI44" s="1208"/>
      <c r="ORJ44" s="1208"/>
      <c r="ORK44" s="1208"/>
      <c r="ORL44" s="1208"/>
      <c r="ORM44" s="1208"/>
      <c r="ORN44" s="1208"/>
      <c r="ORO44" s="1208"/>
      <c r="ORP44" s="1208"/>
      <c r="ORQ44" s="1208"/>
      <c r="ORR44" s="1208"/>
      <c r="ORS44" s="1209"/>
      <c r="ORT44" s="1208"/>
      <c r="ORU44" s="1208"/>
      <c r="ORV44" s="1208"/>
      <c r="ORW44" s="1208"/>
      <c r="ORX44" s="1208"/>
      <c r="ORY44" s="1208"/>
      <c r="ORZ44" s="1208"/>
      <c r="OSA44" s="1208"/>
      <c r="OSB44" s="1208"/>
      <c r="OSC44" s="1208"/>
      <c r="OSD44" s="1209"/>
      <c r="OSE44" s="1208"/>
      <c r="OSF44" s="1208"/>
      <c r="OSG44" s="1208"/>
      <c r="OSH44" s="1208"/>
      <c r="OSI44" s="1208"/>
      <c r="OSJ44" s="1208"/>
      <c r="OSK44" s="1208"/>
      <c r="OSL44" s="1208"/>
      <c r="OSM44" s="1208"/>
      <c r="OSN44" s="1208"/>
      <c r="OSO44" s="1209"/>
      <c r="OSP44" s="1208"/>
      <c r="OSQ44" s="1208"/>
      <c r="OSR44" s="1208"/>
      <c r="OSS44" s="1208"/>
      <c r="OST44" s="1208"/>
      <c r="OSU44" s="1208"/>
      <c r="OSV44" s="1208"/>
      <c r="OSW44" s="1208"/>
      <c r="OSX44" s="1208"/>
      <c r="OSY44" s="1208"/>
      <c r="OSZ44" s="1209"/>
      <c r="OTA44" s="1208"/>
      <c r="OTB44" s="1208"/>
      <c r="OTC44" s="1208"/>
      <c r="OTD44" s="1208"/>
      <c r="OTE44" s="1208"/>
      <c r="OTF44" s="1208"/>
      <c r="OTG44" s="1208"/>
      <c r="OTH44" s="1208"/>
      <c r="OTI44" s="1208"/>
      <c r="OTJ44" s="1208"/>
      <c r="OTK44" s="1209"/>
      <c r="OTL44" s="1208"/>
      <c r="OTM44" s="1208"/>
      <c r="OTN44" s="1208"/>
      <c r="OTO44" s="1208"/>
      <c r="OTP44" s="1208"/>
      <c r="OTQ44" s="1208"/>
      <c r="OTR44" s="1208"/>
      <c r="OTS44" s="1208"/>
      <c r="OTT44" s="1208"/>
      <c r="OTU44" s="1208"/>
      <c r="OTV44" s="1209"/>
      <c r="OTW44" s="1208"/>
      <c r="OTX44" s="1208"/>
      <c r="OTY44" s="1208"/>
      <c r="OTZ44" s="1208"/>
      <c r="OUA44" s="1208"/>
      <c r="OUB44" s="1208"/>
      <c r="OUC44" s="1208"/>
      <c r="OUD44" s="1208"/>
      <c r="OUE44" s="1208"/>
      <c r="OUF44" s="1208"/>
      <c r="OUG44" s="1209"/>
      <c r="OUH44" s="1208"/>
      <c r="OUI44" s="1208"/>
      <c r="OUJ44" s="1208"/>
      <c r="OUK44" s="1208"/>
      <c r="OUL44" s="1208"/>
      <c r="OUM44" s="1208"/>
      <c r="OUN44" s="1208"/>
      <c r="OUO44" s="1208"/>
      <c r="OUP44" s="1208"/>
      <c r="OUQ44" s="1208"/>
      <c r="OUR44" s="1209"/>
      <c r="OUS44" s="1208"/>
      <c r="OUT44" s="1208"/>
      <c r="OUU44" s="1208"/>
      <c r="OUV44" s="1208"/>
      <c r="OUW44" s="1208"/>
      <c r="OUX44" s="1208"/>
      <c r="OUY44" s="1208"/>
      <c r="OUZ44" s="1208"/>
      <c r="OVA44" s="1208"/>
      <c r="OVB44" s="1208"/>
      <c r="OVC44" s="1209"/>
      <c r="OVD44" s="1208"/>
      <c r="OVE44" s="1208"/>
      <c r="OVF44" s="1208"/>
      <c r="OVG44" s="1208"/>
      <c r="OVH44" s="1208"/>
      <c r="OVI44" s="1208"/>
      <c r="OVJ44" s="1208"/>
      <c r="OVK44" s="1208"/>
      <c r="OVL44" s="1208"/>
      <c r="OVM44" s="1208"/>
      <c r="OVN44" s="1209"/>
      <c r="OVO44" s="1208"/>
      <c r="OVP44" s="1208"/>
      <c r="OVQ44" s="1208"/>
      <c r="OVR44" s="1208"/>
      <c r="OVS44" s="1208"/>
      <c r="OVT44" s="1208"/>
      <c r="OVU44" s="1208"/>
      <c r="OVV44" s="1208"/>
      <c r="OVW44" s="1208"/>
      <c r="OVX44" s="1208"/>
      <c r="OVY44" s="1209"/>
      <c r="OVZ44" s="1208"/>
      <c r="OWA44" s="1208"/>
      <c r="OWB44" s="1208"/>
      <c r="OWC44" s="1208"/>
      <c r="OWD44" s="1208"/>
      <c r="OWE44" s="1208"/>
      <c r="OWF44" s="1208"/>
      <c r="OWG44" s="1208"/>
      <c r="OWH44" s="1208"/>
      <c r="OWI44" s="1208"/>
      <c r="OWJ44" s="1209"/>
      <c r="OWK44" s="1208"/>
      <c r="OWL44" s="1208"/>
      <c r="OWM44" s="1208"/>
      <c r="OWN44" s="1208"/>
      <c r="OWO44" s="1208"/>
      <c r="OWP44" s="1208"/>
      <c r="OWQ44" s="1208"/>
      <c r="OWR44" s="1208"/>
      <c r="OWS44" s="1208"/>
      <c r="OWT44" s="1208"/>
      <c r="OWU44" s="1209"/>
      <c r="OWV44" s="1208"/>
      <c r="OWW44" s="1208"/>
      <c r="OWX44" s="1208"/>
      <c r="OWY44" s="1208"/>
      <c r="OWZ44" s="1208"/>
      <c r="OXA44" s="1208"/>
      <c r="OXB44" s="1208"/>
      <c r="OXC44" s="1208"/>
      <c r="OXD44" s="1208"/>
      <c r="OXE44" s="1208"/>
      <c r="OXF44" s="1209"/>
      <c r="OXG44" s="1208"/>
      <c r="OXH44" s="1208"/>
      <c r="OXI44" s="1208"/>
      <c r="OXJ44" s="1208"/>
      <c r="OXK44" s="1208"/>
      <c r="OXL44" s="1208"/>
      <c r="OXM44" s="1208"/>
      <c r="OXN44" s="1208"/>
      <c r="OXO44" s="1208"/>
      <c r="OXP44" s="1208"/>
      <c r="OXQ44" s="1209"/>
      <c r="OXR44" s="1208"/>
      <c r="OXS44" s="1208"/>
      <c r="OXT44" s="1208"/>
      <c r="OXU44" s="1208"/>
      <c r="OXV44" s="1208"/>
      <c r="OXW44" s="1208"/>
      <c r="OXX44" s="1208"/>
      <c r="OXY44" s="1208"/>
      <c r="OXZ44" s="1208"/>
      <c r="OYA44" s="1208"/>
      <c r="OYB44" s="1209"/>
      <c r="OYC44" s="1208"/>
      <c r="OYD44" s="1208"/>
      <c r="OYE44" s="1208"/>
      <c r="OYF44" s="1208"/>
      <c r="OYG44" s="1208"/>
      <c r="OYH44" s="1208"/>
      <c r="OYI44" s="1208"/>
      <c r="OYJ44" s="1208"/>
      <c r="OYK44" s="1208"/>
      <c r="OYL44" s="1208"/>
      <c r="OYM44" s="1209"/>
      <c r="OYN44" s="1208"/>
      <c r="OYO44" s="1208"/>
      <c r="OYP44" s="1208"/>
      <c r="OYQ44" s="1208"/>
      <c r="OYR44" s="1208"/>
      <c r="OYS44" s="1208"/>
      <c r="OYT44" s="1208"/>
      <c r="OYU44" s="1208"/>
      <c r="OYV44" s="1208"/>
      <c r="OYW44" s="1208"/>
      <c r="OYX44" s="1209"/>
      <c r="OYY44" s="1208"/>
      <c r="OYZ44" s="1208"/>
      <c r="OZA44" s="1208"/>
      <c r="OZB44" s="1208"/>
      <c r="OZC44" s="1208"/>
      <c r="OZD44" s="1208"/>
      <c r="OZE44" s="1208"/>
      <c r="OZF44" s="1208"/>
      <c r="OZG44" s="1208"/>
      <c r="OZH44" s="1208"/>
      <c r="OZI44" s="1209"/>
      <c r="OZJ44" s="1208"/>
      <c r="OZK44" s="1208"/>
      <c r="OZL44" s="1208"/>
      <c r="OZM44" s="1208"/>
      <c r="OZN44" s="1208"/>
      <c r="OZO44" s="1208"/>
      <c r="OZP44" s="1208"/>
      <c r="OZQ44" s="1208"/>
      <c r="OZR44" s="1208"/>
      <c r="OZS44" s="1208"/>
      <c r="OZT44" s="1209"/>
      <c r="OZU44" s="1208"/>
      <c r="OZV44" s="1208"/>
      <c r="OZW44" s="1208"/>
      <c r="OZX44" s="1208"/>
      <c r="OZY44" s="1208"/>
      <c r="OZZ44" s="1208"/>
      <c r="PAA44" s="1208"/>
      <c r="PAB44" s="1208"/>
      <c r="PAC44" s="1208"/>
      <c r="PAD44" s="1208"/>
      <c r="PAE44" s="1209"/>
      <c r="PAF44" s="1208"/>
      <c r="PAG44" s="1208"/>
      <c r="PAH44" s="1208"/>
      <c r="PAI44" s="1208"/>
      <c r="PAJ44" s="1208"/>
      <c r="PAK44" s="1208"/>
      <c r="PAL44" s="1208"/>
      <c r="PAM44" s="1208"/>
      <c r="PAN44" s="1208"/>
      <c r="PAO44" s="1208"/>
      <c r="PAP44" s="1209"/>
      <c r="PAQ44" s="1208"/>
      <c r="PAR44" s="1208"/>
      <c r="PAS44" s="1208"/>
      <c r="PAT44" s="1208"/>
      <c r="PAU44" s="1208"/>
      <c r="PAV44" s="1208"/>
      <c r="PAW44" s="1208"/>
      <c r="PAX44" s="1208"/>
      <c r="PAY44" s="1208"/>
      <c r="PAZ44" s="1208"/>
      <c r="PBA44" s="1209"/>
      <c r="PBB44" s="1208"/>
      <c r="PBC44" s="1208"/>
      <c r="PBD44" s="1208"/>
      <c r="PBE44" s="1208"/>
      <c r="PBF44" s="1208"/>
      <c r="PBG44" s="1208"/>
      <c r="PBH44" s="1208"/>
      <c r="PBI44" s="1208"/>
      <c r="PBJ44" s="1208"/>
      <c r="PBK44" s="1208"/>
      <c r="PBL44" s="1209"/>
      <c r="PBM44" s="1208"/>
      <c r="PBN44" s="1208"/>
      <c r="PBO44" s="1208"/>
      <c r="PBP44" s="1208"/>
      <c r="PBQ44" s="1208"/>
      <c r="PBR44" s="1208"/>
      <c r="PBS44" s="1208"/>
      <c r="PBT44" s="1208"/>
      <c r="PBU44" s="1208"/>
      <c r="PBV44" s="1208"/>
      <c r="PBW44" s="1209"/>
      <c r="PBX44" s="1208"/>
      <c r="PBY44" s="1208"/>
      <c r="PBZ44" s="1208"/>
      <c r="PCA44" s="1208"/>
      <c r="PCB44" s="1208"/>
      <c r="PCC44" s="1208"/>
      <c r="PCD44" s="1208"/>
      <c r="PCE44" s="1208"/>
      <c r="PCF44" s="1208"/>
      <c r="PCG44" s="1208"/>
      <c r="PCH44" s="1209"/>
      <c r="PCI44" s="1208"/>
      <c r="PCJ44" s="1208"/>
      <c r="PCK44" s="1208"/>
      <c r="PCL44" s="1208"/>
      <c r="PCM44" s="1208"/>
      <c r="PCN44" s="1208"/>
      <c r="PCO44" s="1208"/>
      <c r="PCP44" s="1208"/>
      <c r="PCQ44" s="1208"/>
      <c r="PCR44" s="1208"/>
      <c r="PCS44" s="1209"/>
      <c r="PCT44" s="1208"/>
      <c r="PCU44" s="1208"/>
      <c r="PCV44" s="1208"/>
      <c r="PCW44" s="1208"/>
      <c r="PCX44" s="1208"/>
      <c r="PCY44" s="1208"/>
      <c r="PCZ44" s="1208"/>
      <c r="PDA44" s="1208"/>
      <c r="PDB44" s="1208"/>
      <c r="PDC44" s="1208"/>
      <c r="PDD44" s="1209"/>
      <c r="PDE44" s="1208"/>
      <c r="PDF44" s="1208"/>
      <c r="PDG44" s="1208"/>
      <c r="PDH44" s="1208"/>
      <c r="PDI44" s="1208"/>
      <c r="PDJ44" s="1208"/>
      <c r="PDK44" s="1208"/>
      <c r="PDL44" s="1208"/>
      <c r="PDM44" s="1208"/>
      <c r="PDN44" s="1208"/>
      <c r="PDO44" s="1209"/>
      <c r="PDP44" s="1208"/>
      <c r="PDQ44" s="1208"/>
      <c r="PDR44" s="1208"/>
      <c r="PDS44" s="1208"/>
      <c r="PDT44" s="1208"/>
      <c r="PDU44" s="1208"/>
      <c r="PDV44" s="1208"/>
      <c r="PDW44" s="1208"/>
      <c r="PDX44" s="1208"/>
      <c r="PDY44" s="1208"/>
      <c r="PDZ44" s="1209"/>
      <c r="PEA44" s="1208"/>
      <c r="PEB44" s="1208"/>
      <c r="PEC44" s="1208"/>
      <c r="PED44" s="1208"/>
      <c r="PEE44" s="1208"/>
      <c r="PEF44" s="1208"/>
      <c r="PEG44" s="1208"/>
      <c r="PEH44" s="1208"/>
      <c r="PEI44" s="1208"/>
      <c r="PEJ44" s="1208"/>
      <c r="PEK44" s="1209"/>
      <c r="PEL44" s="1208"/>
      <c r="PEM44" s="1208"/>
      <c r="PEN44" s="1208"/>
      <c r="PEO44" s="1208"/>
      <c r="PEP44" s="1208"/>
      <c r="PEQ44" s="1208"/>
      <c r="PER44" s="1208"/>
      <c r="PES44" s="1208"/>
      <c r="PET44" s="1208"/>
      <c r="PEU44" s="1208"/>
      <c r="PEV44" s="1209"/>
      <c r="PEW44" s="1208"/>
      <c r="PEX44" s="1208"/>
      <c r="PEY44" s="1208"/>
      <c r="PEZ44" s="1208"/>
      <c r="PFA44" s="1208"/>
      <c r="PFB44" s="1208"/>
      <c r="PFC44" s="1208"/>
      <c r="PFD44" s="1208"/>
      <c r="PFE44" s="1208"/>
      <c r="PFF44" s="1208"/>
      <c r="PFG44" s="1209"/>
      <c r="PFH44" s="1208"/>
      <c r="PFI44" s="1208"/>
      <c r="PFJ44" s="1208"/>
      <c r="PFK44" s="1208"/>
      <c r="PFL44" s="1208"/>
      <c r="PFM44" s="1208"/>
      <c r="PFN44" s="1208"/>
      <c r="PFO44" s="1208"/>
      <c r="PFP44" s="1208"/>
      <c r="PFQ44" s="1208"/>
      <c r="PFR44" s="1209"/>
      <c r="PFS44" s="1208"/>
      <c r="PFT44" s="1208"/>
      <c r="PFU44" s="1208"/>
      <c r="PFV44" s="1208"/>
      <c r="PFW44" s="1208"/>
      <c r="PFX44" s="1208"/>
      <c r="PFY44" s="1208"/>
      <c r="PFZ44" s="1208"/>
      <c r="PGA44" s="1208"/>
      <c r="PGB44" s="1208"/>
      <c r="PGC44" s="1209"/>
      <c r="PGD44" s="1208"/>
      <c r="PGE44" s="1208"/>
      <c r="PGF44" s="1208"/>
      <c r="PGG44" s="1208"/>
      <c r="PGH44" s="1208"/>
      <c r="PGI44" s="1208"/>
      <c r="PGJ44" s="1208"/>
      <c r="PGK44" s="1208"/>
      <c r="PGL44" s="1208"/>
      <c r="PGM44" s="1208"/>
      <c r="PGN44" s="1209"/>
      <c r="PGO44" s="1208"/>
      <c r="PGP44" s="1208"/>
      <c r="PGQ44" s="1208"/>
      <c r="PGR44" s="1208"/>
      <c r="PGS44" s="1208"/>
      <c r="PGT44" s="1208"/>
      <c r="PGU44" s="1208"/>
      <c r="PGV44" s="1208"/>
      <c r="PGW44" s="1208"/>
      <c r="PGX44" s="1208"/>
      <c r="PGY44" s="1209"/>
      <c r="PGZ44" s="1208"/>
      <c r="PHA44" s="1208"/>
      <c r="PHB44" s="1208"/>
      <c r="PHC44" s="1208"/>
      <c r="PHD44" s="1208"/>
      <c r="PHE44" s="1208"/>
      <c r="PHF44" s="1208"/>
      <c r="PHG44" s="1208"/>
      <c r="PHH44" s="1208"/>
      <c r="PHI44" s="1208"/>
      <c r="PHJ44" s="1209"/>
      <c r="PHK44" s="1208"/>
      <c r="PHL44" s="1208"/>
      <c r="PHM44" s="1208"/>
      <c r="PHN44" s="1208"/>
      <c r="PHO44" s="1208"/>
      <c r="PHP44" s="1208"/>
      <c r="PHQ44" s="1208"/>
      <c r="PHR44" s="1208"/>
      <c r="PHS44" s="1208"/>
      <c r="PHT44" s="1208"/>
      <c r="PHU44" s="1209"/>
      <c r="PHV44" s="1208"/>
      <c r="PHW44" s="1208"/>
      <c r="PHX44" s="1208"/>
      <c r="PHY44" s="1208"/>
      <c r="PHZ44" s="1208"/>
      <c r="PIA44" s="1208"/>
      <c r="PIB44" s="1208"/>
      <c r="PIC44" s="1208"/>
      <c r="PID44" s="1208"/>
      <c r="PIE44" s="1208"/>
      <c r="PIF44" s="1209"/>
      <c r="PIG44" s="1208"/>
      <c r="PIH44" s="1208"/>
      <c r="PII44" s="1208"/>
      <c r="PIJ44" s="1208"/>
      <c r="PIK44" s="1208"/>
      <c r="PIL44" s="1208"/>
      <c r="PIM44" s="1208"/>
      <c r="PIN44" s="1208"/>
      <c r="PIO44" s="1208"/>
      <c r="PIP44" s="1208"/>
      <c r="PIQ44" s="1209"/>
      <c r="PIR44" s="1208"/>
      <c r="PIS44" s="1208"/>
      <c r="PIT44" s="1208"/>
      <c r="PIU44" s="1208"/>
      <c r="PIV44" s="1208"/>
      <c r="PIW44" s="1208"/>
      <c r="PIX44" s="1208"/>
      <c r="PIY44" s="1208"/>
      <c r="PIZ44" s="1208"/>
      <c r="PJA44" s="1208"/>
      <c r="PJB44" s="1209"/>
      <c r="PJC44" s="1208"/>
      <c r="PJD44" s="1208"/>
      <c r="PJE44" s="1208"/>
      <c r="PJF44" s="1208"/>
      <c r="PJG44" s="1208"/>
      <c r="PJH44" s="1208"/>
      <c r="PJI44" s="1208"/>
      <c r="PJJ44" s="1208"/>
      <c r="PJK44" s="1208"/>
      <c r="PJL44" s="1208"/>
      <c r="PJM44" s="1209"/>
      <c r="PJN44" s="1208"/>
      <c r="PJO44" s="1208"/>
      <c r="PJP44" s="1208"/>
      <c r="PJQ44" s="1208"/>
      <c r="PJR44" s="1208"/>
      <c r="PJS44" s="1208"/>
      <c r="PJT44" s="1208"/>
      <c r="PJU44" s="1208"/>
      <c r="PJV44" s="1208"/>
      <c r="PJW44" s="1208"/>
      <c r="PJX44" s="1209"/>
      <c r="PJY44" s="1208"/>
      <c r="PJZ44" s="1208"/>
      <c r="PKA44" s="1208"/>
      <c r="PKB44" s="1208"/>
      <c r="PKC44" s="1208"/>
      <c r="PKD44" s="1208"/>
      <c r="PKE44" s="1208"/>
      <c r="PKF44" s="1208"/>
      <c r="PKG44" s="1208"/>
      <c r="PKH44" s="1208"/>
      <c r="PKI44" s="1209"/>
      <c r="PKJ44" s="1208"/>
      <c r="PKK44" s="1208"/>
      <c r="PKL44" s="1208"/>
      <c r="PKM44" s="1208"/>
      <c r="PKN44" s="1208"/>
      <c r="PKO44" s="1208"/>
      <c r="PKP44" s="1208"/>
      <c r="PKQ44" s="1208"/>
      <c r="PKR44" s="1208"/>
      <c r="PKS44" s="1208"/>
      <c r="PKT44" s="1209"/>
      <c r="PKU44" s="1208"/>
      <c r="PKV44" s="1208"/>
      <c r="PKW44" s="1208"/>
      <c r="PKX44" s="1208"/>
      <c r="PKY44" s="1208"/>
      <c r="PKZ44" s="1208"/>
      <c r="PLA44" s="1208"/>
      <c r="PLB44" s="1208"/>
      <c r="PLC44" s="1208"/>
      <c r="PLD44" s="1208"/>
      <c r="PLE44" s="1209"/>
      <c r="PLF44" s="1208"/>
      <c r="PLG44" s="1208"/>
      <c r="PLH44" s="1208"/>
      <c r="PLI44" s="1208"/>
      <c r="PLJ44" s="1208"/>
      <c r="PLK44" s="1208"/>
      <c r="PLL44" s="1208"/>
      <c r="PLM44" s="1208"/>
      <c r="PLN44" s="1208"/>
      <c r="PLO44" s="1208"/>
      <c r="PLP44" s="1209"/>
      <c r="PLQ44" s="1208"/>
      <c r="PLR44" s="1208"/>
      <c r="PLS44" s="1208"/>
      <c r="PLT44" s="1208"/>
      <c r="PLU44" s="1208"/>
      <c r="PLV44" s="1208"/>
      <c r="PLW44" s="1208"/>
      <c r="PLX44" s="1208"/>
      <c r="PLY44" s="1208"/>
      <c r="PLZ44" s="1208"/>
      <c r="PMA44" s="1209"/>
      <c r="PMB44" s="1208"/>
      <c r="PMC44" s="1208"/>
      <c r="PMD44" s="1208"/>
      <c r="PME44" s="1208"/>
      <c r="PMF44" s="1208"/>
      <c r="PMG44" s="1208"/>
      <c r="PMH44" s="1208"/>
      <c r="PMI44" s="1208"/>
      <c r="PMJ44" s="1208"/>
      <c r="PMK44" s="1208"/>
      <c r="PML44" s="1209"/>
      <c r="PMM44" s="1208"/>
      <c r="PMN44" s="1208"/>
      <c r="PMO44" s="1208"/>
      <c r="PMP44" s="1208"/>
      <c r="PMQ44" s="1208"/>
      <c r="PMR44" s="1208"/>
      <c r="PMS44" s="1208"/>
      <c r="PMT44" s="1208"/>
      <c r="PMU44" s="1208"/>
      <c r="PMV44" s="1208"/>
      <c r="PMW44" s="1209"/>
      <c r="PMX44" s="1208"/>
      <c r="PMY44" s="1208"/>
      <c r="PMZ44" s="1208"/>
      <c r="PNA44" s="1208"/>
      <c r="PNB44" s="1208"/>
      <c r="PNC44" s="1208"/>
      <c r="PND44" s="1208"/>
      <c r="PNE44" s="1208"/>
      <c r="PNF44" s="1208"/>
      <c r="PNG44" s="1208"/>
      <c r="PNH44" s="1209"/>
      <c r="PNI44" s="1208"/>
      <c r="PNJ44" s="1208"/>
      <c r="PNK44" s="1208"/>
      <c r="PNL44" s="1208"/>
      <c r="PNM44" s="1208"/>
      <c r="PNN44" s="1208"/>
      <c r="PNO44" s="1208"/>
      <c r="PNP44" s="1208"/>
      <c r="PNQ44" s="1208"/>
      <c r="PNR44" s="1208"/>
      <c r="PNS44" s="1209"/>
      <c r="PNT44" s="1208"/>
      <c r="PNU44" s="1208"/>
      <c r="PNV44" s="1208"/>
      <c r="PNW44" s="1208"/>
      <c r="PNX44" s="1208"/>
      <c r="PNY44" s="1208"/>
      <c r="PNZ44" s="1208"/>
      <c r="POA44" s="1208"/>
      <c r="POB44" s="1208"/>
      <c r="POC44" s="1208"/>
      <c r="POD44" s="1209"/>
      <c r="POE44" s="1208"/>
      <c r="POF44" s="1208"/>
      <c r="POG44" s="1208"/>
      <c r="POH44" s="1208"/>
      <c r="POI44" s="1208"/>
      <c r="POJ44" s="1208"/>
      <c r="POK44" s="1208"/>
      <c r="POL44" s="1208"/>
      <c r="POM44" s="1208"/>
      <c r="PON44" s="1208"/>
      <c r="POO44" s="1209"/>
      <c r="POP44" s="1208"/>
      <c r="POQ44" s="1208"/>
      <c r="POR44" s="1208"/>
      <c r="POS44" s="1208"/>
      <c r="POT44" s="1208"/>
      <c r="POU44" s="1208"/>
      <c r="POV44" s="1208"/>
      <c r="POW44" s="1208"/>
      <c r="POX44" s="1208"/>
      <c r="POY44" s="1208"/>
      <c r="POZ44" s="1209"/>
      <c r="PPA44" s="1208"/>
      <c r="PPB44" s="1208"/>
      <c r="PPC44" s="1208"/>
      <c r="PPD44" s="1208"/>
      <c r="PPE44" s="1208"/>
      <c r="PPF44" s="1208"/>
      <c r="PPG44" s="1208"/>
      <c r="PPH44" s="1208"/>
      <c r="PPI44" s="1208"/>
      <c r="PPJ44" s="1208"/>
      <c r="PPK44" s="1209"/>
      <c r="PPL44" s="1208"/>
      <c r="PPM44" s="1208"/>
      <c r="PPN44" s="1208"/>
      <c r="PPO44" s="1208"/>
      <c r="PPP44" s="1208"/>
      <c r="PPQ44" s="1208"/>
      <c r="PPR44" s="1208"/>
      <c r="PPS44" s="1208"/>
      <c r="PPT44" s="1208"/>
      <c r="PPU44" s="1208"/>
      <c r="PPV44" s="1209"/>
      <c r="PPW44" s="1208"/>
      <c r="PPX44" s="1208"/>
      <c r="PPY44" s="1208"/>
      <c r="PPZ44" s="1208"/>
      <c r="PQA44" s="1208"/>
      <c r="PQB44" s="1208"/>
      <c r="PQC44" s="1208"/>
      <c r="PQD44" s="1208"/>
      <c r="PQE44" s="1208"/>
      <c r="PQF44" s="1208"/>
      <c r="PQG44" s="1209"/>
      <c r="PQH44" s="1208"/>
      <c r="PQI44" s="1208"/>
      <c r="PQJ44" s="1208"/>
      <c r="PQK44" s="1208"/>
      <c r="PQL44" s="1208"/>
      <c r="PQM44" s="1208"/>
      <c r="PQN44" s="1208"/>
      <c r="PQO44" s="1208"/>
      <c r="PQP44" s="1208"/>
      <c r="PQQ44" s="1208"/>
      <c r="PQR44" s="1209"/>
      <c r="PQS44" s="1208"/>
      <c r="PQT44" s="1208"/>
      <c r="PQU44" s="1208"/>
      <c r="PQV44" s="1208"/>
      <c r="PQW44" s="1208"/>
      <c r="PQX44" s="1208"/>
      <c r="PQY44" s="1208"/>
      <c r="PQZ44" s="1208"/>
      <c r="PRA44" s="1208"/>
      <c r="PRB44" s="1208"/>
      <c r="PRC44" s="1209"/>
      <c r="PRD44" s="1208"/>
      <c r="PRE44" s="1208"/>
      <c r="PRF44" s="1208"/>
      <c r="PRG44" s="1208"/>
      <c r="PRH44" s="1208"/>
      <c r="PRI44" s="1208"/>
      <c r="PRJ44" s="1208"/>
      <c r="PRK44" s="1208"/>
      <c r="PRL44" s="1208"/>
      <c r="PRM44" s="1208"/>
      <c r="PRN44" s="1209"/>
      <c r="PRO44" s="1208"/>
      <c r="PRP44" s="1208"/>
      <c r="PRQ44" s="1208"/>
      <c r="PRR44" s="1208"/>
      <c r="PRS44" s="1208"/>
      <c r="PRT44" s="1208"/>
      <c r="PRU44" s="1208"/>
      <c r="PRV44" s="1208"/>
      <c r="PRW44" s="1208"/>
      <c r="PRX44" s="1208"/>
      <c r="PRY44" s="1209"/>
      <c r="PRZ44" s="1208"/>
      <c r="PSA44" s="1208"/>
      <c r="PSB44" s="1208"/>
      <c r="PSC44" s="1208"/>
      <c r="PSD44" s="1208"/>
      <c r="PSE44" s="1208"/>
      <c r="PSF44" s="1208"/>
      <c r="PSG44" s="1208"/>
      <c r="PSH44" s="1208"/>
      <c r="PSI44" s="1208"/>
      <c r="PSJ44" s="1209"/>
      <c r="PSK44" s="1208"/>
      <c r="PSL44" s="1208"/>
      <c r="PSM44" s="1208"/>
      <c r="PSN44" s="1208"/>
      <c r="PSO44" s="1208"/>
      <c r="PSP44" s="1208"/>
      <c r="PSQ44" s="1208"/>
      <c r="PSR44" s="1208"/>
      <c r="PSS44" s="1208"/>
      <c r="PST44" s="1208"/>
      <c r="PSU44" s="1209"/>
      <c r="PSV44" s="1208"/>
      <c r="PSW44" s="1208"/>
      <c r="PSX44" s="1208"/>
      <c r="PSY44" s="1208"/>
      <c r="PSZ44" s="1208"/>
      <c r="PTA44" s="1208"/>
      <c r="PTB44" s="1208"/>
      <c r="PTC44" s="1208"/>
      <c r="PTD44" s="1208"/>
      <c r="PTE44" s="1208"/>
      <c r="PTF44" s="1209"/>
      <c r="PTG44" s="1208"/>
      <c r="PTH44" s="1208"/>
      <c r="PTI44" s="1208"/>
      <c r="PTJ44" s="1208"/>
      <c r="PTK44" s="1208"/>
      <c r="PTL44" s="1208"/>
      <c r="PTM44" s="1208"/>
      <c r="PTN44" s="1208"/>
      <c r="PTO44" s="1208"/>
      <c r="PTP44" s="1208"/>
      <c r="PTQ44" s="1209"/>
      <c r="PTR44" s="1208"/>
      <c r="PTS44" s="1208"/>
      <c r="PTT44" s="1208"/>
      <c r="PTU44" s="1208"/>
      <c r="PTV44" s="1208"/>
      <c r="PTW44" s="1208"/>
      <c r="PTX44" s="1208"/>
      <c r="PTY44" s="1208"/>
      <c r="PTZ44" s="1208"/>
      <c r="PUA44" s="1208"/>
      <c r="PUB44" s="1209"/>
      <c r="PUC44" s="1208"/>
      <c r="PUD44" s="1208"/>
      <c r="PUE44" s="1208"/>
      <c r="PUF44" s="1208"/>
      <c r="PUG44" s="1208"/>
      <c r="PUH44" s="1208"/>
      <c r="PUI44" s="1208"/>
      <c r="PUJ44" s="1208"/>
      <c r="PUK44" s="1208"/>
      <c r="PUL44" s="1208"/>
      <c r="PUM44" s="1209"/>
      <c r="PUN44" s="1208"/>
      <c r="PUO44" s="1208"/>
      <c r="PUP44" s="1208"/>
      <c r="PUQ44" s="1208"/>
      <c r="PUR44" s="1208"/>
      <c r="PUS44" s="1208"/>
      <c r="PUT44" s="1208"/>
      <c r="PUU44" s="1208"/>
      <c r="PUV44" s="1208"/>
      <c r="PUW44" s="1208"/>
      <c r="PUX44" s="1209"/>
      <c r="PUY44" s="1208"/>
      <c r="PUZ44" s="1208"/>
      <c r="PVA44" s="1208"/>
      <c r="PVB44" s="1208"/>
      <c r="PVC44" s="1208"/>
      <c r="PVD44" s="1208"/>
      <c r="PVE44" s="1208"/>
      <c r="PVF44" s="1208"/>
      <c r="PVG44" s="1208"/>
      <c r="PVH44" s="1208"/>
      <c r="PVI44" s="1209"/>
      <c r="PVJ44" s="1208"/>
      <c r="PVK44" s="1208"/>
      <c r="PVL44" s="1208"/>
      <c r="PVM44" s="1208"/>
      <c r="PVN44" s="1208"/>
      <c r="PVO44" s="1208"/>
      <c r="PVP44" s="1208"/>
      <c r="PVQ44" s="1208"/>
      <c r="PVR44" s="1208"/>
      <c r="PVS44" s="1208"/>
      <c r="PVT44" s="1209"/>
      <c r="PVU44" s="1208"/>
      <c r="PVV44" s="1208"/>
      <c r="PVW44" s="1208"/>
      <c r="PVX44" s="1208"/>
      <c r="PVY44" s="1208"/>
      <c r="PVZ44" s="1208"/>
      <c r="PWA44" s="1208"/>
      <c r="PWB44" s="1208"/>
      <c r="PWC44" s="1208"/>
      <c r="PWD44" s="1208"/>
      <c r="PWE44" s="1209"/>
      <c r="PWF44" s="1208"/>
      <c r="PWG44" s="1208"/>
      <c r="PWH44" s="1208"/>
      <c r="PWI44" s="1208"/>
      <c r="PWJ44" s="1208"/>
      <c r="PWK44" s="1208"/>
      <c r="PWL44" s="1208"/>
      <c r="PWM44" s="1208"/>
      <c r="PWN44" s="1208"/>
      <c r="PWO44" s="1208"/>
      <c r="PWP44" s="1209"/>
      <c r="PWQ44" s="1208"/>
      <c r="PWR44" s="1208"/>
      <c r="PWS44" s="1208"/>
      <c r="PWT44" s="1208"/>
      <c r="PWU44" s="1208"/>
      <c r="PWV44" s="1208"/>
      <c r="PWW44" s="1208"/>
      <c r="PWX44" s="1208"/>
      <c r="PWY44" s="1208"/>
      <c r="PWZ44" s="1208"/>
      <c r="PXA44" s="1209"/>
      <c r="PXB44" s="1208"/>
      <c r="PXC44" s="1208"/>
      <c r="PXD44" s="1208"/>
      <c r="PXE44" s="1208"/>
      <c r="PXF44" s="1208"/>
      <c r="PXG44" s="1208"/>
      <c r="PXH44" s="1208"/>
      <c r="PXI44" s="1208"/>
      <c r="PXJ44" s="1208"/>
      <c r="PXK44" s="1208"/>
      <c r="PXL44" s="1209"/>
      <c r="PXM44" s="1208"/>
      <c r="PXN44" s="1208"/>
      <c r="PXO44" s="1208"/>
      <c r="PXP44" s="1208"/>
      <c r="PXQ44" s="1208"/>
      <c r="PXR44" s="1208"/>
      <c r="PXS44" s="1208"/>
      <c r="PXT44" s="1208"/>
      <c r="PXU44" s="1208"/>
      <c r="PXV44" s="1208"/>
      <c r="PXW44" s="1209"/>
      <c r="PXX44" s="1208"/>
      <c r="PXY44" s="1208"/>
      <c r="PXZ44" s="1208"/>
      <c r="PYA44" s="1208"/>
      <c r="PYB44" s="1208"/>
      <c r="PYC44" s="1208"/>
      <c r="PYD44" s="1208"/>
      <c r="PYE44" s="1208"/>
      <c r="PYF44" s="1208"/>
      <c r="PYG44" s="1208"/>
      <c r="PYH44" s="1209"/>
      <c r="PYI44" s="1208"/>
      <c r="PYJ44" s="1208"/>
      <c r="PYK44" s="1208"/>
      <c r="PYL44" s="1208"/>
      <c r="PYM44" s="1208"/>
      <c r="PYN44" s="1208"/>
      <c r="PYO44" s="1208"/>
      <c r="PYP44" s="1208"/>
      <c r="PYQ44" s="1208"/>
      <c r="PYR44" s="1208"/>
      <c r="PYS44" s="1209"/>
      <c r="PYT44" s="1208"/>
      <c r="PYU44" s="1208"/>
      <c r="PYV44" s="1208"/>
      <c r="PYW44" s="1208"/>
      <c r="PYX44" s="1208"/>
      <c r="PYY44" s="1208"/>
      <c r="PYZ44" s="1208"/>
      <c r="PZA44" s="1208"/>
      <c r="PZB44" s="1208"/>
      <c r="PZC44" s="1208"/>
      <c r="PZD44" s="1209"/>
      <c r="PZE44" s="1208"/>
      <c r="PZF44" s="1208"/>
      <c r="PZG44" s="1208"/>
      <c r="PZH44" s="1208"/>
      <c r="PZI44" s="1208"/>
      <c r="PZJ44" s="1208"/>
      <c r="PZK44" s="1208"/>
      <c r="PZL44" s="1208"/>
      <c r="PZM44" s="1208"/>
      <c r="PZN44" s="1208"/>
      <c r="PZO44" s="1209"/>
      <c r="PZP44" s="1208"/>
      <c r="PZQ44" s="1208"/>
      <c r="PZR44" s="1208"/>
      <c r="PZS44" s="1208"/>
      <c r="PZT44" s="1208"/>
      <c r="PZU44" s="1208"/>
      <c r="PZV44" s="1208"/>
      <c r="PZW44" s="1208"/>
      <c r="PZX44" s="1208"/>
      <c r="PZY44" s="1208"/>
      <c r="PZZ44" s="1209"/>
      <c r="QAA44" s="1208"/>
      <c r="QAB44" s="1208"/>
      <c r="QAC44" s="1208"/>
      <c r="QAD44" s="1208"/>
      <c r="QAE44" s="1208"/>
      <c r="QAF44" s="1208"/>
      <c r="QAG44" s="1208"/>
      <c r="QAH44" s="1208"/>
      <c r="QAI44" s="1208"/>
      <c r="QAJ44" s="1208"/>
      <c r="QAK44" s="1209"/>
      <c r="QAL44" s="1208"/>
      <c r="QAM44" s="1208"/>
      <c r="QAN44" s="1208"/>
      <c r="QAO44" s="1208"/>
      <c r="QAP44" s="1208"/>
      <c r="QAQ44" s="1208"/>
      <c r="QAR44" s="1208"/>
      <c r="QAS44" s="1208"/>
      <c r="QAT44" s="1208"/>
      <c r="QAU44" s="1208"/>
      <c r="QAV44" s="1209"/>
      <c r="QAW44" s="1208"/>
      <c r="QAX44" s="1208"/>
      <c r="QAY44" s="1208"/>
      <c r="QAZ44" s="1208"/>
      <c r="QBA44" s="1208"/>
      <c r="QBB44" s="1208"/>
      <c r="QBC44" s="1208"/>
      <c r="QBD44" s="1208"/>
      <c r="QBE44" s="1208"/>
      <c r="QBF44" s="1208"/>
      <c r="QBG44" s="1209"/>
      <c r="QBH44" s="1208"/>
      <c r="QBI44" s="1208"/>
      <c r="QBJ44" s="1208"/>
      <c r="QBK44" s="1208"/>
      <c r="QBL44" s="1208"/>
      <c r="QBM44" s="1208"/>
      <c r="QBN44" s="1208"/>
      <c r="QBO44" s="1208"/>
      <c r="QBP44" s="1208"/>
      <c r="QBQ44" s="1208"/>
      <c r="QBR44" s="1209"/>
      <c r="QBS44" s="1208"/>
      <c r="QBT44" s="1208"/>
      <c r="QBU44" s="1208"/>
      <c r="QBV44" s="1208"/>
      <c r="QBW44" s="1208"/>
      <c r="QBX44" s="1208"/>
      <c r="QBY44" s="1208"/>
      <c r="QBZ44" s="1208"/>
      <c r="QCA44" s="1208"/>
      <c r="QCB44" s="1208"/>
      <c r="QCC44" s="1209"/>
      <c r="QCD44" s="1208"/>
      <c r="QCE44" s="1208"/>
      <c r="QCF44" s="1208"/>
      <c r="QCG44" s="1208"/>
      <c r="QCH44" s="1208"/>
      <c r="QCI44" s="1208"/>
      <c r="QCJ44" s="1208"/>
      <c r="QCK44" s="1208"/>
      <c r="QCL44" s="1208"/>
      <c r="QCM44" s="1208"/>
      <c r="QCN44" s="1209"/>
      <c r="QCO44" s="1208"/>
      <c r="QCP44" s="1208"/>
      <c r="QCQ44" s="1208"/>
      <c r="QCR44" s="1208"/>
      <c r="QCS44" s="1208"/>
      <c r="QCT44" s="1208"/>
      <c r="QCU44" s="1208"/>
      <c r="QCV44" s="1208"/>
      <c r="QCW44" s="1208"/>
      <c r="QCX44" s="1208"/>
      <c r="QCY44" s="1209"/>
      <c r="QCZ44" s="1208"/>
      <c r="QDA44" s="1208"/>
      <c r="QDB44" s="1208"/>
      <c r="QDC44" s="1208"/>
      <c r="QDD44" s="1208"/>
      <c r="QDE44" s="1208"/>
      <c r="QDF44" s="1208"/>
      <c r="QDG44" s="1208"/>
      <c r="QDH44" s="1208"/>
      <c r="QDI44" s="1208"/>
      <c r="QDJ44" s="1209"/>
      <c r="QDK44" s="1208"/>
      <c r="QDL44" s="1208"/>
      <c r="QDM44" s="1208"/>
      <c r="QDN44" s="1208"/>
      <c r="QDO44" s="1208"/>
      <c r="QDP44" s="1208"/>
      <c r="QDQ44" s="1208"/>
      <c r="QDR44" s="1208"/>
      <c r="QDS44" s="1208"/>
      <c r="QDT44" s="1208"/>
      <c r="QDU44" s="1209"/>
      <c r="QDV44" s="1208"/>
      <c r="QDW44" s="1208"/>
      <c r="QDX44" s="1208"/>
      <c r="QDY44" s="1208"/>
      <c r="QDZ44" s="1208"/>
      <c r="QEA44" s="1208"/>
      <c r="QEB44" s="1208"/>
      <c r="QEC44" s="1208"/>
      <c r="QED44" s="1208"/>
      <c r="QEE44" s="1208"/>
      <c r="QEF44" s="1209"/>
      <c r="QEG44" s="1208"/>
      <c r="QEH44" s="1208"/>
      <c r="QEI44" s="1208"/>
      <c r="QEJ44" s="1208"/>
      <c r="QEK44" s="1208"/>
      <c r="QEL44" s="1208"/>
      <c r="QEM44" s="1208"/>
      <c r="QEN44" s="1208"/>
      <c r="QEO44" s="1208"/>
      <c r="QEP44" s="1208"/>
      <c r="QEQ44" s="1209"/>
      <c r="QER44" s="1208"/>
      <c r="QES44" s="1208"/>
      <c r="QET44" s="1208"/>
      <c r="QEU44" s="1208"/>
      <c r="QEV44" s="1208"/>
      <c r="QEW44" s="1208"/>
      <c r="QEX44" s="1208"/>
      <c r="QEY44" s="1208"/>
      <c r="QEZ44" s="1208"/>
      <c r="QFA44" s="1208"/>
      <c r="QFB44" s="1209"/>
      <c r="QFC44" s="1208"/>
      <c r="QFD44" s="1208"/>
      <c r="QFE44" s="1208"/>
      <c r="QFF44" s="1208"/>
      <c r="QFG44" s="1208"/>
      <c r="QFH44" s="1208"/>
      <c r="QFI44" s="1208"/>
      <c r="QFJ44" s="1208"/>
      <c r="QFK44" s="1208"/>
      <c r="QFL44" s="1208"/>
      <c r="QFM44" s="1209"/>
      <c r="QFN44" s="1208"/>
      <c r="QFO44" s="1208"/>
      <c r="QFP44" s="1208"/>
      <c r="QFQ44" s="1208"/>
      <c r="QFR44" s="1208"/>
      <c r="QFS44" s="1208"/>
      <c r="QFT44" s="1208"/>
      <c r="QFU44" s="1208"/>
      <c r="QFV44" s="1208"/>
      <c r="QFW44" s="1208"/>
      <c r="QFX44" s="1209"/>
      <c r="QFY44" s="1208"/>
      <c r="QFZ44" s="1208"/>
      <c r="QGA44" s="1208"/>
      <c r="QGB44" s="1208"/>
      <c r="QGC44" s="1208"/>
      <c r="QGD44" s="1208"/>
      <c r="QGE44" s="1208"/>
      <c r="QGF44" s="1208"/>
      <c r="QGG44" s="1208"/>
      <c r="QGH44" s="1208"/>
      <c r="QGI44" s="1209"/>
      <c r="QGJ44" s="1208"/>
      <c r="QGK44" s="1208"/>
      <c r="QGL44" s="1208"/>
      <c r="QGM44" s="1208"/>
      <c r="QGN44" s="1208"/>
      <c r="QGO44" s="1208"/>
      <c r="QGP44" s="1208"/>
      <c r="QGQ44" s="1208"/>
      <c r="QGR44" s="1208"/>
      <c r="QGS44" s="1208"/>
      <c r="QGT44" s="1209"/>
      <c r="QGU44" s="1208"/>
      <c r="QGV44" s="1208"/>
      <c r="QGW44" s="1208"/>
      <c r="QGX44" s="1208"/>
      <c r="QGY44" s="1208"/>
      <c r="QGZ44" s="1208"/>
      <c r="QHA44" s="1208"/>
      <c r="QHB44" s="1208"/>
      <c r="QHC44" s="1208"/>
      <c r="QHD44" s="1208"/>
      <c r="QHE44" s="1209"/>
      <c r="QHF44" s="1208"/>
      <c r="QHG44" s="1208"/>
      <c r="QHH44" s="1208"/>
      <c r="QHI44" s="1208"/>
      <c r="QHJ44" s="1208"/>
      <c r="QHK44" s="1208"/>
      <c r="QHL44" s="1208"/>
      <c r="QHM44" s="1208"/>
      <c r="QHN44" s="1208"/>
      <c r="QHO44" s="1208"/>
      <c r="QHP44" s="1209"/>
      <c r="QHQ44" s="1208"/>
      <c r="QHR44" s="1208"/>
      <c r="QHS44" s="1208"/>
      <c r="QHT44" s="1208"/>
      <c r="QHU44" s="1208"/>
      <c r="QHV44" s="1208"/>
      <c r="QHW44" s="1208"/>
      <c r="QHX44" s="1208"/>
      <c r="QHY44" s="1208"/>
      <c r="QHZ44" s="1208"/>
      <c r="QIA44" s="1209"/>
      <c r="QIB44" s="1208"/>
      <c r="QIC44" s="1208"/>
      <c r="QID44" s="1208"/>
      <c r="QIE44" s="1208"/>
      <c r="QIF44" s="1208"/>
      <c r="QIG44" s="1208"/>
      <c r="QIH44" s="1208"/>
      <c r="QII44" s="1208"/>
      <c r="QIJ44" s="1208"/>
      <c r="QIK44" s="1208"/>
      <c r="QIL44" s="1209"/>
      <c r="QIM44" s="1208"/>
      <c r="QIN44" s="1208"/>
      <c r="QIO44" s="1208"/>
      <c r="QIP44" s="1208"/>
      <c r="QIQ44" s="1208"/>
      <c r="QIR44" s="1208"/>
      <c r="QIS44" s="1208"/>
      <c r="QIT44" s="1208"/>
      <c r="QIU44" s="1208"/>
      <c r="QIV44" s="1208"/>
      <c r="QIW44" s="1209"/>
      <c r="QIX44" s="1208"/>
      <c r="QIY44" s="1208"/>
      <c r="QIZ44" s="1208"/>
      <c r="QJA44" s="1208"/>
      <c r="QJB44" s="1208"/>
      <c r="QJC44" s="1208"/>
      <c r="QJD44" s="1208"/>
      <c r="QJE44" s="1208"/>
      <c r="QJF44" s="1208"/>
      <c r="QJG44" s="1208"/>
      <c r="QJH44" s="1209"/>
      <c r="QJI44" s="1208"/>
      <c r="QJJ44" s="1208"/>
      <c r="QJK44" s="1208"/>
      <c r="QJL44" s="1208"/>
      <c r="QJM44" s="1208"/>
      <c r="QJN44" s="1208"/>
      <c r="QJO44" s="1208"/>
      <c r="QJP44" s="1208"/>
      <c r="QJQ44" s="1208"/>
      <c r="QJR44" s="1208"/>
      <c r="QJS44" s="1209"/>
      <c r="QJT44" s="1208"/>
      <c r="QJU44" s="1208"/>
      <c r="QJV44" s="1208"/>
      <c r="QJW44" s="1208"/>
      <c r="QJX44" s="1208"/>
      <c r="QJY44" s="1208"/>
      <c r="QJZ44" s="1208"/>
      <c r="QKA44" s="1208"/>
      <c r="QKB44" s="1208"/>
      <c r="QKC44" s="1208"/>
      <c r="QKD44" s="1209"/>
      <c r="QKE44" s="1208"/>
      <c r="QKF44" s="1208"/>
      <c r="QKG44" s="1208"/>
      <c r="QKH44" s="1208"/>
      <c r="QKI44" s="1208"/>
      <c r="QKJ44" s="1208"/>
      <c r="QKK44" s="1208"/>
      <c r="QKL44" s="1208"/>
      <c r="QKM44" s="1208"/>
      <c r="QKN44" s="1208"/>
      <c r="QKO44" s="1209"/>
      <c r="QKP44" s="1208"/>
      <c r="QKQ44" s="1208"/>
      <c r="QKR44" s="1208"/>
      <c r="QKS44" s="1208"/>
      <c r="QKT44" s="1208"/>
      <c r="QKU44" s="1208"/>
      <c r="QKV44" s="1208"/>
      <c r="QKW44" s="1208"/>
      <c r="QKX44" s="1208"/>
      <c r="QKY44" s="1208"/>
      <c r="QKZ44" s="1209"/>
      <c r="QLA44" s="1208"/>
      <c r="QLB44" s="1208"/>
      <c r="QLC44" s="1208"/>
      <c r="QLD44" s="1208"/>
      <c r="QLE44" s="1208"/>
      <c r="QLF44" s="1208"/>
      <c r="QLG44" s="1208"/>
      <c r="QLH44" s="1208"/>
      <c r="QLI44" s="1208"/>
      <c r="QLJ44" s="1208"/>
      <c r="QLK44" s="1209"/>
      <c r="QLL44" s="1208"/>
      <c r="QLM44" s="1208"/>
      <c r="QLN44" s="1208"/>
      <c r="QLO44" s="1208"/>
      <c r="QLP44" s="1208"/>
      <c r="QLQ44" s="1208"/>
      <c r="QLR44" s="1208"/>
      <c r="QLS44" s="1208"/>
      <c r="QLT44" s="1208"/>
      <c r="QLU44" s="1208"/>
      <c r="QLV44" s="1209"/>
      <c r="QLW44" s="1208"/>
      <c r="QLX44" s="1208"/>
      <c r="QLY44" s="1208"/>
      <c r="QLZ44" s="1208"/>
      <c r="QMA44" s="1208"/>
      <c r="QMB44" s="1208"/>
      <c r="QMC44" s="1208"/>
      <c r="QMD44" s="1208"/>
      <c r="QME44" s="1208"/>
      <c r="QMF44" s="1208"/>
      <c r="QMG44" s="1209"/>
      <c r="QMH44" s="1208"/>
      <c r="QMI44" s="1208"/>
      <c r="QMJ44" s="1208"/>
      <c r="QMK44" s="1208"/>
      <c r="QML44" s="1208"/>
      <c r="QMM44" s="1208"/>
      <c r="QMN44" s="1208"/>
      <c r="QMO44" s="1208"/>
      <c r="QMP44" s="1208"/>
      <c r="QMQ44" s="1208"/>
      <c r="QMR44" s="1209"/>
      <c r="QMS44" s="1208"/>
      <c r="QMT44" s="1208"/>
      <c r="QMU44" s="1208"/>
      <c r="QMV44" s="1208"/>
      <c r="QMW44" s="1208"/>
      <c r="QMX44" s="1208"/>
      <c r="QMY44" s="1208"/>
      <c r="QMZ44" s="1208"/>
      <c r="QNA44" s="1208"/>
      <c r="QNB44" s="1208"/>
      <c r="QNC44" s="1209"/>
      <c r="QND44" s="1208"/>
      <c r="QNE44" s="1208"/>
      <c r="QNF44" s="1208"/>
      <c r="QNG44" s="1208"/>
      <c r="QNH44" s="1208"/>
      <c r="QNI44" s="1208"/>
      <c r="QNJ44" s="1208"/>
      <c r="QNK44" s="1208"/>
      <c r="QNL44" s="1208"/>
      <c r="QNM44" s="1208"/>
      <c r="QNN44" s="1209"/>
      <c r="QNO44" s="1208"/>
      <c r="QNP44" s="1208"/>
      <c r="QNQ44" s="1208"/>
      <c r="QNR44" s="1208"/>
      <c r="QNS44" s="1208"/>
      <c r="QNT44" s="1208"/>
      <c r="QNU44" s="1208"/>
      <c r="QNV44" s="1208"/>
      <c r="QNW44" s="1208"/>
      <c r="QNX44" s="1208"/>
      <c r="QNY44" s="1209"/>
      <c r="QNZ44" s="1208"/>
      <c r="QOA44" s="1208"/>
      <c r="QOB44" s="1208"/>
      <c r="QOC44" s="1208"/>
      <c r="QOD44" s="1208"/>
      <c r="QOE44" s="1208"/>
      <c r="QOF44" s="1208"/>
      <c r="QOG44" s="1208"/>
      <c r="QOH44" s="1208"/>
      <c r="QOI44" s="1208"/>
      <c r="QOJ44" s="1209"/>
      <c r="QOK44" s="1208"/>
      <c r="QOL44" s="1208"/>
      <c r="QOM44" s="1208"/>
      <c r="QON44" s="1208"/>
      <c r="QOO44" s="1208"/>
      <c r="QOP44" s="1208"/>
      <c r="QOQ44" s="1208"/>
      <c r="QOR44" s="1208"/>
      <c r="QOS44" s="1208"/>
      <c r="QOT44" s="1208"/>
      <c r="QOU44" s="1209"/>
      <c r="QOV44" s="1208"/>
      <c r="QOW44" s="1208"/>
      <c r="QOX44" s="1208"/>
      <c r="QOY44" s="1208"/>
      <c r="QOZ44" s="1208"/>
      <c r="QPA44" s="1208"/>
      <c r="QPB44" s="1208"/>
      <c r="QPC44" s="1208"/>
      <c r="QPD44" s="1208"/>
      <c r="QPE44" s="1208"/>
      <c r="QPF44" s="1209"/>
      <c r="QPG44" s="1208"/>
      <c r="QPH44" s="1208"/>
      <c r="QPI44" s="1208"/>
      <c r="QPJ44" s="1208"/>
      <c r="QPK44" s="1208"/>
      <c r="QPL44" s="1208"/>
      <c r="QPM44" s="1208"/>
      <c r="QPN44" s="1208"/>
      <c r="QPO44" s="1208"/>
      <c r="QPP44" s="1208"/>
      <c r="QPQ44" s="1209"/>
      <c r="QPR44" s="1208"/>
      <c r="QPS44" s="1208"/>
      <c r="QPT44" s="1208"/>
      <c r="QPU44" s="1208"/>
      <c r="QPV44" s="1208"/>
      <c r="QPW44" s="1208"/>
      <c r="QPX44" s="1208"/>
      <c r="QPY44" s="1208"/>
      <c r="QPZ44" s="1208"/>
      <c r="QQA44" s="1208"/>
      <c r="QQB44" s="1209"/>
      <c r="QQC44" s="1208"/>
      <c r="QQD44" s="1208"/>
      <c r="QQE44" s="1208"/>
      <c r="QQF44" s="1208"/>
      <c r="QQG44" s="1208"/>
      <c r="QQH44" s="1208"/>
      <c r="QQI44" s="1208"/>
      <c r="QQJ44" s="1208"/>
      <c r="QQK44" s="1208"/>
      <c r="QQL44" s="1208"/>
      <c r="QQM44" s="1209"/>
      <c r="QQN44" s="1208"/>
      <c r="QQO44" s="1208"/>
      <c r="QQP44" s="1208"/>
      <c r="QQQ44" s="1208"/>
      <c r="QQR44" s="1208"/>
      <c r="QQS44" s="1208"/>
      <c r="QQT44" s="1208"/>
      <c r="QQU44" s="1208"/>
      <c r="QQV44" s="1208"/>
      <c r="QQW44" s="1208"/>
      <c r="QQX44" s="1209"/>
      <c r="QQY44" s="1208"/>
      <c r="QQZ44" s="1208"/>
      <c r="QRA44" s="1208"/>
      <c r="QRB44" s="1208"/>
      <c r="QRC44" s="1208"/>
      <c r="QRD44" s="1208"/>
      <c r="QRE44" s="1208"/>
      <c r="QRF44" s="1208"/>
      <c r="QRG44" s="1208"/>
      <c r="QRH44" s="1208"/>
      <c r="QRI44" s="1209"/>
      <c r="QRJ44" s="1208"/>
      <c r="QRK44" s="1208"/>
      <c r="QRL44" s="1208"/>
      <c r="QRM44" s="1208"/>
      <c r="QRN44" s="1208"/>
      <c r="QRO44" s="1208"/>
      <c r="QRP44" s="1208"/>
      <c r="QRQ44" s="1208"/>
      <c r="QRR44" s="1208"/>
      <c r="QRS44" s="1208"/>
      <c r="QRT44" s="1209"/>
      <c r="QRU44" s="1208"/>
      <c r="QRV44" s="1208"/>
      <c r="QRW44" s="1208"/>
      <c r="QRX44" s="1208"/>
      <c r="QRY44" s="1208"/>
      <c r="QRZ44" s="1208"/>
      <c r="QSA44" s="1208"/>
      <c r="QSB44" s="1208"/>
      <c r="QSC44" s="1208"/>
      <c r="QSD44" s="1208"/>
      <c r="QSE44" s="1209"/>
      <c r="QSF44" s="1208"/>
      <c r="QSG44" s="1208"/>
      <c r="QSH44" s="1208"/>
      <c r="QSI44" s="1208"/>
      <c r="QSJ44" s="1208"/>
      <c r="QSK44" s="1208"/>
      <c r="QSL44" s="1208"/>
      <c r="QSM44" s="1208"/>
      <c r="QSN44" s="1208"/>
      <c r="QSO44" s="1208"/>
      <c r="QSP44" s="1209"/>
      <c r="QSQ44" s="1208"/>
      <c r="QSR44" s="1208"/>
      <c r="QSS44" s="1208"/>
      <c r="QST44" s="1208"/>
      <c r="QSU44" s="1208"/>
      <c r="QSV44" s="1208"/>
      <c r="QSW44" s="1208"/>
      <c r="QSX44" s="1208"/>
      <c r="QSY44" s="1208"/>
      <c r="QSZ44" s="1208"/>
      <c r="QTA44" s="1209"/>
      <c r="QTB44" s="1208"/>
      <c r="QTC44" s="1208"/>
      <c r="QTD44" s="1208"/>
      <c r="QTE44" s="1208"/>
      <c r="QTF44" s="1208"/>
      <c r="QTG44" s="1208"/>
      <c r="QTH44" s="1208"/>
      <c r="QTI44" s="1208"/>
      <c r="QTJ44" s="1208"/>
      <c r="QTK44" s="1208"/>
      <c r="QTL44" s="1209"/>
      <c r="QTM44" s="1208"/>
      <c r="QTN44" s="1208"/>
      <c r="QTO44" s="1208"/>
      <c r="QTP44" s="1208"/>
      <c r="QTQ44" s="1208"/>
      <c r="QTR44" s="1208"/>
      <c r="QTS44" s="1208"/>
      <c r="QTT44" s="1208"/>
      <c r="QTU44" s="1208"/>
      <c r="QTV44" s="1208"/>
      <c r="QTW44" s="1209"/>
      <c r="QTX44" s="1208"/>
      <c r="QTY44" s="1208"/>
      <c r="QTZ44" s="1208"/>
      <c r="QUA44" s="1208"/>
      <c r="QUB44" s="1208"/>
      <c r="QUC44" s="1208"/>
      <c r="QUD44" s="1208"/>
      <c r="QUE44" s="1208"/>
      <c r="QUF44" s="1208"/>
      <c r="QUG44" s="1208"/>
      <c r="QUH44" s="1209"/>
      <c r="QUI44" s="1208"/>
      <c r="QUJ44" s="1208"/>
      <c r="QUK44" s="1208"/>
      <c r="QUL44" s="1208"/>
      <c r="QUM44" s="1208"/>
      <c r="QUN44" s="1208"/>
      <c r="QUO44" s="1208"/>
      <c r="QUP44" s="1208"/>
      <c r="QUQ44" s="1208"/>
      <c r="QUR44" s="1208"/>
      <c r="QUS44" s="1209"/>
      <c r="QUT44" s="1208"/>
      <c r="QUU44" s="1208"/>
      <c r="QUV44" s="1208"/>
      <c r="QUW44" s="1208"/>
      <c r="QUX44" s="1208"/>
      <c r="QUY44" s="1208"/>
      <c r="QUZ44" s="1208"/>
      <c r="QVA44" s="1208"/>
      <c r="QVB44" s="1208"/>
      <c r="QVC44" s="1208"/>
      <c r="QVD44" s="1209"/>
      <c r="QVE44" s="1208"/>
      <c r="QVF44" s="1208"/>
      <c r="QVG44" s="1208"/>
      <c r="QVH44" s="1208"/>
      <c r="QVI44" s="1208"/>
      <c r="QVJ44" s="1208"/>
      <c r="QVK44" s="1208"/>
      <c r="QVL44" s="1208"/>
      <c r="QVM44" s="1208"/>
      <c r="QVN44" s="1208"/>
      <c r="QVO44" s="1209"/>
      <c r="QVP44" s="1208"/>
      <c r="QVQ44" s="1208"/>
      <c r="QVR44" s="1208"/>
      <c r="QVS44" s="1208"/>
      <c r="QVT44" s="1208"/>
      <c r="QVU44" s="1208"/>
      <c r="QVV44" s="1208"/>
      <c r="QVW44" s="1208"/>
      <c r="QVX44" s="1208"/>
      <c r="QVY44" s="1208"/>
      <c r="QVZ44" s="1209"/>
      <c r="QWA44" s="1208"/>
      <c r="QWB44" s="1208"/>
      <c r="QWC44" s="1208"/>
      <c r="QWD44" s="1208"/>
      <c r="QWE44" s="1208"/>
      <c r="QWF44" s="1208"/>
      <c r="QWG44" s="1208"/>
      <c r="QWH44" s="1208"/>
      <c r="QWI44" s="1208"/>
      <c r="QWJ44" s="1208"/>
      <c r="QWK44" s="1209"/>
      <c r="QWL44" s="1208"/>
      <c r="QWM44" s="1208"/>
      <c r="QWN44" s="1208"/>
      <c r="QWO44" s="1208"/>
      <c r="QWP44" s="1208"/>
      <c r="QWQ44" s="1208"/>
      <c r="QWR44" s="1208"/>
      <c r="QWS44" s="1208"/>
      <c r="QWT44" s="1208"/>
      <c r="QWU44" s="1208"/>
      <c r="QWV44" s="1209"/>
      <c r="QWW44" s="1208"/>
      <c r="QWX44" s="1208"/>
      <c r="QWY44" s="1208"/>
      <c r="QWZ44" s="1208"/>
      <c r="QXA44" s="1208"/>
      <c r="QXB44" s="1208"/>
      <c r="QXC44" s="1208"/>
      <c r="QXD44" s="1208"/>
      <c r="QXE44" s="1208"/>
      <c r="QXF44" s="1208"/>
      <c r="QXG44" s="1209"/>
      <c r="QXH44" s="1208"/>
      <c r="QXI44" s="1208"/>
      <c r="QXJ44" s="1208"/>
      <c r="QXK44" s="1208"/>
      <c r="QXL44" s="1208"/>
      <c r="QXM44" s="1208"/>
      <c r="QXN44" s="1208"/>
      <c r="QXO44" s="1208"/>
      <c r="QXP44" s="1208"/>
      <c r="QXQ44" s="1208"/>
      <c r="QXR44" s="1209"/>
      <c r="QXS44" s="1208"/>
      <c r="QXT44" s="1208"/>
      <c r="QXU44" s="1208"/>
      <c r="QXV44" s="1208"/>
      <c r="QXW44" s="1208"/>
      <c r="QXX44" s="1208"/>
      <c r="QXY44" s="1208"/>
      <c r="QXZ44" s="1208"/>
      <c r="QYA44" s="1208"/>
      <c r="QYB44" s="1208"/>
      <c r="QYC44" s="1209"/>
      <c r="QYD44" s="1208"/>
      <c r="QYE44" s="1208"/>
      <c r="QYF44" s="1208"/>
      <c r="QYG44" s="1208"/>
      <c r="QYH44" s="1208"/>
      <c r="QYI44" s="1208"/>
      <c r="QYJ44" s="1208"/>
      <c r="QYK44" s="1208"/>
      <c r="QYL44" s="1208"/>
      <c r="QYM44" s="1208"/>
      <c r="QYN44" s="1209"/>
      <c r="QYO44" s="1208"/>
      <c r="QYP44" s="1208"/>
      <c r="QYQ44" s="1208"/>
      <c r="QYR44" s="1208"/>
      <c r="QYS44" s="1208"/>
      <c r="QYT44" s="1208"/>
      <c r="QYU44" s="1208"/>
      <c r="QYV44" s="1208"/>
      <c r="QYW44" s="1208"/>
      <c r="QYX44" s="1208"/>
      <c r="QYY44" s="1209"/>
      <c r="QYZ44" s="1208"/>
      <c r="QZA44" s="1208"/>
      <c r="QZB44" s="1208"/>
      <c r="QZC44" s="1208"/>
      <c r="QZD44" s="1208"/>
      <c r="QZE44" s="1208"/>
      <c r="QZF44" s="1208"/>
      <c r="QZG44" s="1208"/>
      <c r="QZH44" s="1208"/>
      <c r="QZI44" s="1208"/>
      <c r="QZJ44" s="1209"/>
      <c r="QZK44" s="1208"/>
      <c r="QZL44" s="1208"/>
      <c r="QZM44" s="1208"/>
      <c r="QZN44" s="1208"/>
      <c r="QZO44" s="1208"/>
      <c r="QZP44" s="1208"/>
      <c r="QZQ44" s="1208"/>
      <c r="QZR44" s="1208"/>
      <c r="QZS44" s="1208"/>
      <c r="QZT44" s="1208"/>
      <c r="QZU44" s="1209"/>
      <c r="QZV44" s="1208"/>
      <c r="QZW44" s="1208"/>
      <c r="QZX44" s="1208"/>
      <c r="QZY44" s="1208"/>
      <c r="QZZ44" s="1208"/>
      <c r="RAA44" s="1208"/>
      <c r="RAB44" s="1208"/>
      <c r="RAC44" s="1208"/>
      <c r="RAD44" s="1208"/>
      <c r="RAE44" s="1208"/>
      <c r="RAF44" s="1209"/>
      <c r="RAG44" s="1208"/>
      <c r="RAH44" s="1208"/>
      <c r="RAI44" s="1208"/>
      <c r="RAJ44" s="1208"/>
      <c r="RAK44" s="1208"/>
      <c r="RAL44" s="1208"/>
      <c r="RAM44" s="1208"/>
      <c r="RAN44" s="1208"/>
      <c r="RAO44" s="1208"/>
      <c r="RAP44" s="1208"/>
      <c r="RAQ44" s="1209"/>
      <c r="RAR44" s="1208"/>
      <c r="RAS44" s="1208"/>
      <c r="RAT44" s="1208"/>
      <c r="RAU44" s="1208"/>
      <c r="RAV44" s="1208"/>
      <c r="RAW44" s="1208"/>
      <c r="RAX44" s="1208"/>
      <c r="RAY44" s="1208"/>
      <c r="RAZ44" s="1208"/>
      <c r="RBA44" s="1208"/>
      <c r="RBB44" s="1209"/>
      <c r="RBC44" s="1208"/>
      <c r="RBD44" s="1208"/>
      <c r="RBE44" s="1208"/>
      <c r="RBF44" s="1208"/>
      <c r="RBG44" s="1208"/>
      <c r="RBH44" s="1208"/>
      <c r="RBI44" s="1208"/>
      <c r="RBJ44" s="1208"/>
      <c r="RBK44" s="1208"/>
      <c r="RBL44" s="1208"/>
      <c r="RBM44" s="1209"/>
      <c r="RBN44" s="1208"/>
      <c r="RBO44" s="1208"/>
      <c r="RBP44" s="1208"/>
      <c r="RBQ44" s="1208"/>
      <c r="RBR44" s="1208"/>
      <c r="RBS44" s="1208"/>
      <c r="RBT44" s="1208"/>
      <c r="RBU44" s="1208"/>
      <c r="RBV44" s="1208"/>
      <c r="RBW44" s="1208"/>
      <c r="RBX44" s="1209"/>
      <c r="RBY44" s="1208"/>
      <c r="RBZ44" s="1208"/>
      <c r="RCA44" s="1208"/>
      <c r="RCB44" s="1208"/>
      <c r="RCC44" s="1208"/>
      <c r="RCD44" s="1208"/>
      <c r="RCE44" s="1208"/>
      <c r="RCF44" s="1208"/>
      <c r="RCG44" s="1208"/>
      <c r="RCH44" s="1208"/>
      <c r="RCI44" s="1209"/>
      <c r="RCJ44" s="1208"/>
      <c r="RCK44" s="1208"/>
      <c r="RCL44" s="1208"/>
      <c r="RCM44" s="1208"/>
      <c r="RCN44" s="1208"/>
      <c r="RCO44" s="1208"/>
      <c r="RCP44" s="1208"/>
      <c r="RCQ44" s="1208"/>
      <c r="RCR44" s="1208"/>
      <c r="RCS44" s="1208"/>
      <c r="RCT44" s="1209"/>
      <c r="RCU44" s="1208"/>
      <c r="RCV44" s="1208"/>
      <c r="RCW44" s="1208"/>
      <c r="RCX44" s="1208"/>
      <c r="RCY44" s="1208"/>
      <c r="RCZ44" s="1208"/>
      <c r="RDA44" s="1208"/>
      <c r="RDB44" s="1208"/>
      <c r="RDC44" s="1208"/>
      <c r="RDD44" s="1208"/>
      <c r="RDE44" s="1209"/>
      <c r="RDF44" s="1208"/>
      <c r="RDG44" s="1208"/>
      <c r="RDH44" s="1208"/>
      <c r="RDI44" s="1208"/>
      <c r="RDJ44" s="1208"/>
      <c r="RDK44" s="1208"/>
      <c r="RDL44" s="1208"/>
      <c r="RDM44" s="1208"/>
      <c r="RDN44" s="1208"/>
      <c r="RDO44" s="1208"/>
      <c r="RDP44" s="1209"/>
      <c r="RDQ44" s="1208"/>
      <c r="RDR44" s="1208"/>
      <c r="RDS44" s="1208"/>
      <c r="RDT44" s="1208"/>
      <c r="RDU44" s="1208"/>
      <c r="RDV44" s="1208"/>
      <c r="RDW44" s="1208"/>
      <c r="RDX44" s="1208"/>
      <c r="RDY44" s="1208"/>
      <c r="RDZ44" s="1208"/>
      <c r="REA44" s="1209"/>
      <c r="REB44" s="1208"/>
      <c r="REC44" s="1208"/>
      <c r="RED44" s="1208"/>
      <c r="REE44" s="1208"/>
      <c r="REF44" s="1208"/>
      <c r="REG44" s="1208"/>
      <c r="REH44" s="1208"/>
      <c r="REI44" s="1208"/>
      <c r="REJ44" s="1208"/>
      <c r="REK44" s="1208"/>
      <c r="REL44" s="1209"/>
      <c r="REM44" s="1208"/>
      <c r="REN44" s="1208"/>
      <c r="REO44" s="1208"/>
      <c r="REP44" s="1208"/>
      <c r="REQ44" s="1208"/>
      <c r="RER44" s="1208"/>
      <c r="RES44" s="1208"/>
      <c r="RET44" s="1208"/>
      <c r="REU44" s="1208"/>
      <c r="REV44" s="1208"/>
      <c r="REW44" s="1209"/>
      <c r="REX44" s="1208"/>
      <c r="REY44" s="1208"/>
      <c r="REZ44" s="1208"/>
      <c r="RFA44" s="1208"/>
      <c r="RFB44" s="1208"/>
      <c r="RFC44" s="1208"/>
      <c r="RFD44" s="1208"/>
      <c r="RFE44" s="1208"/>
      <c r="RFF44" s="1208"/>
      <c r="RFG44" s="1208"/>
      <c r="RFH44" s="1209"/>
      <c r="RFI44" s="1208"/>
      <c r="RFJ44" s="1208"/>
      <c r="RFK44" s="1208"/>
      <c r="RFL44" s="1208"/>
      <c r="RFM44" s="1208"/>
      <c r="RFN44" s="1208"/>
      <c r="RFO44" s="1208"/>
      <c r="RFP44" s="1208"/>
      <c r="RFQ44" s="1208"/>
      <c r="RFR44" s="1208"/>
      <c r="RFS44" s="1209"/>
      <c r="RFT44" s="1208"/>
      <c r="RFU44" s="1208"/>
      <c r="RFV44" s="1208"/>
      <c r="RFW44" s="1208"/>
      <c r="RFX44" s="1208"/>
      <c r="RFY44" s="1208"/>
      <c r="RFZ44" s="1208"/>
      <c r="RGA44" s="1208"/>
      <c r="RGB44" s="1208"/>
      <c r="RGC44" s="1208"/>
      <c r="RGD44" s="1209"/>
      <c r="RGE44" s="1208"/>
      <c r="RGF44" s="1208"/>
      <c r="RGG44" s="1208"/>
      <c r="RGH44" s="1208"/>
      <c r="RGI44" s="1208"/>
      <c r="RGJ44" s="1208"/>
      <c r="RGK44" s="1208"/>
      <c r="RGL44" s="1208"/>
      <c r="RGM44" s="1208"/>
      <c r="RGN44" s="1208"/>
      <c r="RGO44" s="1209"/>
      <c r="RGP44" s="1208"/>
      <c r="RGQ44" s="1208"/>
      <c r="RGR44" s="1208"/>
      <c r="RGS44" s="1208"/>
      <c r="RGT44" s="1208"/>
      <c r="RGU44" s="1208"/>
      <c r="RGV44" s="1208"/>
      <c r="RGW44" s="1208"/>
      <c r="RGX44" s="1208"/>
      <c r="RGY44" s="1208"/>
      <c r="RGZ44" s="1209"/>
      <c r="RHA44" s="1208"/>
      <c r="RHB44" s="1208"/>
      <c r="RHC44" s="1208"/>
      <c r="RHD44" s="1208"/>
      <c r="RHE44" s="1208"/>
      <c r="RHF44" s="1208"/>
      <c r="RHG44" s="1208"/>
      <c r="RHH44" s="1208"/>
      <c r="RHI44" s="1208"/>
      <c r="RHJ44" s="1208"/>
      <c r="RHK44" s="1209"/>
      <c r="RHL44" s="1208"/>
      <c r="RHM44" s="1208"/>
      <c r="RHN44" s="1208"/>
      <c r="RHO44" s="1208"/>
      <c r="RHP44" s="1208"/>
      <c r="RHQ44" s="1208"/>
      <c r="RHR44" s="1208"/>
      <c r="RHS44" s="1208"/>
      <c r="RHT44" s="1208"/>
      <c r="RHU44" s="1208"/>
      <c r="RHV44" s="1209"/>
      <c r="RHW44" s="1208"/>
      <c r="RHX44" s="1208"/>
      <c r="RHY44" s="1208"/>
      <c r="RHZ44" s="1208"/>
      <c r="RIA44" s="1208"/>
      <c r="RIB44" s="1208"/>
      <c r="RIC44" s="1208"/>
      <c r="RID44" s="1208"/>
      <c r="RIE44" s="1208"/>
      <c r="RIF44" s="1208"/>
      <c r="RIG44" s="1209"/>
      <c r="RIH44" s="1208"/>
      <c r="RII44" s="1208"/>
      <c r="RIJ44" s="1208"/>
      <c r="RIK44" s="1208"/>
      <c r="RIL44" s="1208"/>
      <c r="RIM44" s="1208"/>
      <c r="RIN44" s="1208"/>
      <c r="RIO44" s="1208"/>
      <c r="RIP44" s="1208"/>
      <c r="RIQ44" s="1208"/>
      <c r="RIR44" s="1209"/>
      <c r="RIS44" s="1208"/>
      <c r="RIT44" s="1208"/>
      <c r="RIU44" s="1208"/>
      <c r="RIV44" s="1208"/>
      <c r="RIW44" s="1208"/>
      <c r="RIX44" s="1208"/>
      <c r="RIY44" s="1208"/>
      <c r="RIZ44" s="1208"/>
      <c r="RJA44" s="1208"/>
      <c r="RJB44" s="1208"/>
      <c r="RJC44" s="1209"/>
      <c r="RJD44" s="1208"/>
      <c r="RJE44" s="1208"/>
      <c r="RJF44" s="1208"/>
      <c r="RJG44" s="1208"/>
      <c r="RJH44" s="1208"/>
      <c r="RJI44" s="1208"/>
      <c r="RJJ44" s="1208"/>
      <c r="RJK44" s="1208"/>
      <c r="RJL44" s="1208"/>
      <c r="RJM44" s="1208"/>
      <c r="RJN44" s="1209"/>
      <c r="RJO44" s="1208"/>
      <c r="RJP44" s="1208"/>
      <c r="RJQ44" s="1208"/>
      <c r="RJR44" s="1208"/>
      <c r="RJS44" s="1208"/>
      <c r="RJT44" s="1208"/>
      <c r="RJU44" s="1208"/>
      <c r="RJV44" s="1208"/>
      <c r="RJW44" s="1208"/>
      <c r="RJX44" s="1208"/>
      <c r="RJY44" s="1209"/>
      <c r="RJZ44" s="1208"/>
      <c r="RKA44" s="1208"/>
      <c r="RKB44" s="1208"/>
      <c r="RKC44" s="1208"/>
      <c r="RKD44" s="1208"/>
      <c r="RKE44" s="1208"/>
      <c r="RKF44" s="1208"/>
      <c r="RKG44" s="1208"/>
      <c r="RKH44" s="1208"/>
      <c r="RKI44" s="1208"/>
      <c r="RKJ44" s="1209"/>
      <c r="RKK44" s="1208"/>
      <c r="RKL44" s="1208"/>
      <c r="RKM44" s="1208"/>
      <c r="RKN44" s="1208"/>
      <c r="RKO44" s="1208"/>
      <c r="RKP44" s="1208"/>
      <c r="RKQ44" s="1208"/>
      <c r="RKR44" s="1208"/>
      <c r="RKS44" s="1208"/>
      <c r="RKT44" s="1208"/>
      <c r="RKU44" s="1209"/>
      <c r="RKV44" s="1208"/>
      <c r="RKW44" s="1208"/>
      <c r="RKX44" s="1208"/>
      <c r="RKY44" s="1208"/>
      <c r="RKZ44" s="1208"/>
      <c r="RLA44" s="1208"/>
      <c r="RLB44" s="1208"/>
      <c r="RLC44" s="1208"/>
      <c r="RLD44" s="1208"/>
      <c r="RLE44" s="1208"/>
      <c r="RLF44" s="1209"/>
      <c r="RLG44" s="1208"/>
      <c r="RLH44" s="1208"/>
      <c r="RLI44" s="1208"/>
      <c r="RLJ44" s="1208"/>
      <c r="RLK44" s="1208"/>
      <c r="RLL44" s="1208"/>
      <c r="RLM44" s="1208"/>
      <c r="RLN44" s="1208"/>
      <c r="RLO44" s="1208"/>
      <c r="RLP44" s="1208"/>
      <c r="RLQ44" s="1209"/>
      <c r="RLR44" s="1208"/>
      <c r="RLS44" s="1208"/>
      <c r="RLT44" s="1208"/>
      <c r="RLU44" s="1208"/>
      <c r="RLV44" s="1208"/>
      <c r="RLW44" s="1208"/>
      <c r="RLX44" s="1208"/>
      <c r="RLY44" s="1208"/>
      <c r="RLZ44" s="1208"/>
      <c r="RMA44" s="1208"/>
      <c r="RMB44" s="1209"/>
      <c r="RMC44" s="1208"/>
      <c r="RMD44" s="1208"/>
      <c r="RME44" s="1208"/>
      <c r="RMF44" s="1208"/>
      <c r="RMG44" s="1208"/>
      <c r="RMH44" s="1208"/>
      <c r="RMI44" s="1208"/>
      <c r="RMJ44" s="1208"/>
      <c r="RMK44" s="1208"/>
      <c r="RML44" s="1208"/>
      <c r="RMM44" s="1209"/>
      <c r="RMN44" s="1208"/>
      <c r="RMO44" s="1208"/>
      <c r="RMP44" s="1208"/>
      <c r="RMQ44" s="1208"/>
      <c r="RMR44" s="1208"/>
      <c r="RMS44" s="1208"/>
      <c r="RMT44" s="1208"/>
      <c r="RMU44" s="1208"/>
      <c r="RMV44" s="1208"/>
      <c r="RMW44" s="1208"/>
      <c r="RMX44" s="1209"/>
      <c r="RMY44" s="1208"/>
      <c r="RMZ44" s="1208"/>
      <c r="RNA44" s="1208"/>
      <c r="RNB44" s="1208"/>
      <c r="RNC44" s="1208"/>
      <c r="RND44" s="1208"/>
      <c r="RNE44" s="1208"/>
      <c r="RNF44" s="1208"/>
      <c r="RNG44" s="1208"/>
      <c r="RNH44" s="1208"/>
      <c r="RNI44" s="1209"/>
      <c r="RNJ44" s="1208"/>
      <c r="RNK44" s="1208"/>
      <c r="RNL44" s="1208"/>
      <c r="RNM44" s="1208"/>
      <c r="RNN44" s="1208"/>
      <c r="RNO44" s="1208"/>
      <c r="RNP44" s="1208"/>
      <c r="RNQ44" s="1208"/>
      <c r="RNR44" s="1208"/>
      <c r="RNS44" s="1208"/>
      <c r="RNT44" s="1209"/>
      <c r="RNU44" s="1208"/>
      <c r="RNV44" s="1208"/>
      <c r="RNW44" s="1208"/>
      <c r="RNX44" s="1208"/>
      <c r="RNY44" s="1208"/>
      <c r="RNZ44" s="1208"/>
      <c r="ROA44" s="1208"/>
      <c r="ROB44" s="1208"/>
      <c r="ROC44" s="1208"/>
      <c r="ROD44" s="1208"/>
      <c r="ROE44" s="1209"/>
      <c r="ROF44" s="1208"/>
      <c r="ROG44" s="1208"/>
      <c r="ROH44" s="1208"/>
      <c r="ROI44" s="1208"/>
      <c r="ROJ44" s="1208"/>
      <c r="ROK44" s="1208"/>
      <c r="ROL44" s="1208"/>
      <c r="ROM44" s="1208"/>
      <c r="RON44" s="1208"/>
      <c r="ROO44" s="1208"/>
      <c r="ROP44" s="1209"/>
      <c r="ROQ44" s="1208"/>
      <c r="ROR44" s="1208"/>
      <c r="ROS44" s="1208"/>
      <c r="ROT44" s="1208"/>
      <c r="ROU44" s="1208"/>
      <c r="ROV44" s="1208"/>
      <c r="ROW44" s="1208"/>
      <c r="ROX44" s="1208"/>
      <c r="ROY44" s="1208"/>
      <c r="ROZ44" s="1208"/>
      <c r="RPA44" s="1209"/>
      <c r="RPB44" s="1208"/>
      <c r="RPC44" s="1208"/>
      <c r="RPD44" s="1208"/>
      <c r="RPE44" s="1208"/>
      <c r="RPF44" s="1208"/>
      <c r="RPG44" s="1208"/>
      <c r="RPH44" s="1208"/>
      <c r="RPI44" s="1208"/>
      <c r="RPJ44" s="1208"/>
      <c r="RPK44" s="1208"/>
      <c r="RPL44" s="1209"/>
      <c r="RPM44" s="1208"/>
      <c r="RPN44" s="1208"/>
      <c r="RPO44" s="1208"/>
      <c r="RPP44" s="1208"/>
      <c r="RPQ44" s="1208"/>
      <c r="RPR44" s="1208"/>
      <c r="RPS44" s="1208"/>
      <c r="RPT44" s="1208"/>
      <c r="RPU44" s="1208"/>
      <c r="RPV44" s="1208"/>
      <c r="RPW44" s="1209"/>
      <c r="RPX44" s="1208"/>
      <c r="RPY44" s="1208"/>
      <c r="RPZ44" s="1208"/>
      <c r="RQA44" s="1208"/>
      <c r="RQB44" s="1208"/>
      <c r="RQC44" s="1208"/>
      <c r="RQD44" s="1208"/>
      <c r="RQE44" s="1208"/>
      <c r="RQF44" s="1208"/>
      <c r="RQG44" s="1208"/>
      <c r="RQH44" s="1209"/>
      <c r="RQI44" s="1208"/>
      <c r="RQJ44" s="1208"/>
      <c r="RQK44" s="1208"/>
      <c r="RQL44" s="1208"/>
      <c r="RQM44" s="1208"/>
      <c r="RQN44" s="1208"/>
      <c r="RQO44" s="1208"/>
      <c r="RQP44" s="1208"/>
      <c r="RQQ44" s="1208"/>
      <c r="RQR44" s="1208"/>
      <c r="RQS44" s="1209"/>
      <c r="RQT44" s="1208"/>
      <c r="RQU44" s="1208"/>
      <c r="RQV44" s="1208"/>
      <c r="RQW44" s="1208"/>
      <c r="RQX44" s="1208"/>
      <c r="RQY44" s="1208"/>
      <c r="RQZ44" s="1208"/>
      <c r="RRA44" s="1208"/>
      <c r="RRB44" s="1208"/>
      <c r="RRC44" s="1208"/>
      <c r="RRD44" s="1209"/>
      <c r="RRE44" s="1208"/>
      <c r="RRF44" s="1208"/>
      <c r="RRG44" s="1208"/>
      <c r="RRH44" s="1208"/>
      <c r="RRI44" s="1208"/>
      <c r="RRJ44" s="1208"/>
      <c r="RRK44" s="1208"/>
      <c r="RRL44" s="1208"/>
      <c r="RRM44" s="1208"/>
      <c r="RRN44" s="1208"/>
      <c r="RRO44" s="1209"/>
      <c r="RRP44" s="1208"/>
      <c r="RRQ44" s="1208"/>
      <c r="RRR44" s="1208"/>
      <c r="RRS44" s="1208"/>
      <c r="RRT44" s="1208"/>
      <c r="RRU44" s="1208"/>
      <c r="RRV44" s="1208"/>
      <c r="RRW44" s="1208"/>
      <c r="RRX44" s="1208"/>
      <c r="RRY44" s="1208"/>
      <c r="RRZ44" s="1209"/>
      <c r="RSA44" s="1208"/>
      <c r="RSB44" s="1208"/>
      <c r="RSC44" s="1208"/>
      <c r="RSD44" s="1208"/>
      <c r="RSE44" s="1208"/>
      <c r="RSF44" s="1208"/>
      <c r="RSG44" s="1208"/>
      <c r="RSH44" s="1208"/>
      <c r="RSI44" s="1208"/>
      <c r="RSJ44" s="1208"/>
      <c r="RSK44" s="1209"/>
      <c r="RSL44" s="1208"/>
      <c r="RSM44" s="1208"/>
      <c r="RSN44" s="1208"/>
      <c r="RSO44" s="1208"/>
      <c r="RSP44" s="1208"/>
      <c r="RSQ44" s="1208"/>
      <c r="RSR44" s="1208"/>
      <c r="RSS44" s="1208"/>
      <c r="RST44" s="1208"/>
      <c r="RSU44" s="1208"/>
      <c r="RSV44" s="1209"/>
      <c r="RSW44" s="1208"/>
      <c r="RSX44" s="1208"/>
      <c r="RSY44" s="1208"/>
      <c r="RSZ44" s="1208"/>
      <c r="RTA44" s="1208"/>
      <c r="RTB44" s="1208"/>
      <c r="RTC44" s="1208"/>
      <c r="RTD44" s="1208"/>
      <c r="RTE44" s="1208"/>
      <c r="RTF44" s="1208"/>
      <c r="RTG44" s="1209"/>
      <c r="RTH44" s="1208"/>
      <c r="RTI44" s="1208"/>
      <c r="RTJ44" s="1208"/>
      <c r="RTK44" s="1208"/>
      <c r="RTL44" s="1208"/>
      <c r="RTM44" s="1208"/>
      <c r="RTN44" s="1208"/>
      <c r="RTO44" s="1208"/>
      <c r="RTP44" s="1208"/>
      <c r="RTQ44" s="1208"/>
      <c r="RTR44" s="1209"/>
      <c r="RTS44" s="1208"/>
      <c r="RTT44" s="1208"/>
      <c r="RTU44" s="1208"/>
      <c r="RTV44" s="1208"/>
      <c r="RTW44" s="1208"/>
      <c r="RTX44" s="1208"/>
      <c r="RTY44" s="1208"/>
      <c r="RTZ44" s="1208"/>
      <c r="RUA44" s="1208"/>
      <c r="RUB44" s="1208"/>
      <c r="RUC44" s="1209"/>
      <c r="RUD44" s="1208"/>
      <c r="RUE44" s="1208"/>
      <c r="RUF44" s="1208"/>
      <c r="RUG44" s="1208"/>
      <c r="RUH44" s="1208"/>
      <c r="RUI44" s="1208"/>
      <c r="RUJ44" s="1208"/>
      <c r="RUK44" s="1208"/>
      <c r="RUL44" s="1208"/>
      <c r="RUM44" s="1208"/>
      <c r="RUN44" s="1209"/>
      <c r="RUO44" s="1208"/>
      <c r="RUP44" s="1208"/>
      <c r="RUQ44" s="1208"/>
      <c r="RUR44" s="1208"/>
      <c r="RUS44" s="1208"/>
      <c r="RUT44" s="1208"/>
      <c r="RUU44" s="1208"/>
      <c r="RUV44" s="1208"/>
      <c r="RUW44" s="1208"/>
      <c r="RUX44" s="1208"/>
      <c r="RUY44" s="1209"/>
      <c r="RUZ44" s="1208"/>
      <c r="RVA44" s="1208"/>
      <c r="RVB44" s="1208"/>
      <c r="RVC44" s="1208"/>
      <c r="RVD44" s="1208"/>
      <c r="RVE44" s="1208"/>
      <c r="RVF44" s="1208"/>
      <c r="RVG44" s="1208"/>
      <c r="RVH44" s="1208"/>
      <c r="RVI44" s="1208"/>
      <c r="RVJ44" s="1209"/>
      <c r="RVK44" s="1208"/>
      <c r="RVL44" s="1208"/>
      <c r="RVM44" s="1208"/>
      <c r="RVN44" s="1208"/>
      <c r="RVO44" s="1208"/>
      <c r="RVP44" s="1208"/>
      <c r="RVQ44" s="1208"/>
      <c r="RVR44" s="1208"/>
      <c r="RVS44" s="1208"/>
      <c r="RVT44" s="1208"/>
      <c r="RVU44" s="1209"/>
      <c r="RVV44" s="1208"/>
      <c r="RVW44" s="1208"/>
      <c r="RVX44" s="1208"/>
      <c r="RVY44" s="1208"/>
      <c r="RVZ44" s="1208"/>
      <c r="RWA44" s="1208"/>
      <c r="RWB44" s="1208"/>
      <c r="RWC44" s="1208"/>
      <c r="RWD44" s="1208"/>
      <c r="RWE44" s="1208"/>
      <c r="RWF44" s="1209"/>
      <c r="RWG44" s="1208"/>
      <c r="RWH44" s="1208"/>
      <c r="RWI44" s="1208"/>
      <c r="RWJ44" s="1208"/>
      <c r="RWK44" s="1208"/>
      <c r="RWL44" s="1208"/>
      <c r="RWM44" s="1208"/>
      <c r="RWN44" s="1208"/>
      <c r="RWO44" s="1208"/>
      <c r="RWP44" s="1208"/>
      <c r="RWQ44" s="1209"/>
      <c r="RWR44" s="1208"/>
      <c r="RWS44" s="1208"/>
      <c r="RWT44" s="1208"/>
      <c r="RWU44" s="1208"/>
      <c r="RWV44" s="1208"/>
      <c r="RWW44" s="1208"/>
      <c r="RWX44" s="1208"/>
      <c r="RWY44" s="1208"/>
      <c r="RWZ44" s="1208"/>
      <c r="RXA44" s="1208"/>
      <c r="RXB44" s="1209"/>
      <c r="RXC44" s="1208"/>
      <c r="RXD44" s="1208"/>
      <c r="RXE44" s="1208"/>
      <c r="RXF44" s="1208"/>
      <c r="RXG44" s="1208"/>
      <c r="RXH44" s="1208"/>
      <c r="RXI44" s="1208"/>
      <c r="RXJ44" s="1208"/>
      <c r="RXK44" s="1208"/>
      <c r="RXL44" s="1208"/>
      <c r="RXM44" s="1209"/>
      <c r="RXN44" s="1208"/>
      <c r="RXO44" s="1208"/>
      <c r="RXP44" s="1208"/>
      <c r="RXQ44" s="1208"/>
      <c r="RXR44" s="1208"/>
      <c r="RXS44" s="1208"/>
      <c r="RXT44" s="1208"/>
      <c r="RXU44" s="1208"/>
      <c r="RXV44" s="1208"/>
      <c r="RXW44" s="1208"/>
      <c r="RXX44" s="1209"/>
      <c r="RXY44" s="1208"/>
      <c r="RXZ44" s="1208"/>
      <c r="RYA44" s="1208"/>
      <c r="RYB44" s="1208"/>
      <c r="RYC44" s="1208"/>
      <c r="RYD44" s="1208"/>
      <c r="RYE44" s="1208"/>
      <c r="RYF44" s="1208"/>
      <c r="RYG44" s="1208"/>
      <c r="RYH44" s="1208"/>
      <c r="RYI44" s="1209"/>
      <c r="RYJ44" s="1208"/>
      <c r="RYK44" s="1208"/>
      <c r="RYL44" s="1208"/>
      <c r="RYM44" s="1208"/>
      <c r="RYN44" s="1208"/>
      <c r="RYO44" s="1208"/>
      <c r="RYP44" s="1208"/>
      <c r="RYQ44" s="1208"/>
      <c r="RYR44" s="1208"/>
      <c r="RYS44" s="1208"/>
      <c r="RYT44" s="1209"/>
      <c r="RYU44" s="1208"/>
      <c r="RYV44" s="1208"/>
      <c r="RYW44" s="1208"/>
      <c r="RYX44" s="1208"/>
      <c r="RYY44" s="1208"/>
      <c r="RYZ44" s="1208"/>
      <c r="RZA44" s="1208"/>
      <c r="RZB44" s="1208"/>
      <c r="RZC44" s="1208"/>
      <c r="RZD44" s="1208"/>
      <c r="RZE44" s="1209"/>
      <c r="RZF44" s="1208"/>
      <c r="RZG44" s="1208"/>
      <c r="RZH44" s="1208"/>
      <c r="RZI44" s="1208"/>
      <c r="RZJ44" s="1208"/>
      <c r="RZK44" s="1208"/>
      <c r="RZL44" s="1208"/>
      <c r="RZM44" s="1208"/>
      <c r="RZN44" s="1208"/>
      <c r="RZO44" s="1208"/>
      <c r="RZP44" s="1209"/>
      <c r="RZQ44" s="1208"/>
      <c r="RZR44" s="1208"/>
      <c r="RZS44" s="1208"/>
      <c r="RZT44" s="1208"/>
      <c r="RZU44" s="1208"/>
      <c r="RZV44" s="1208"/>
      <c r="RZW44" s="1208"/>
      <c r="RZX44" s="1208"/>
      <c r="RZY44" s="1208"/>
      <c r="RZZ44" s="1208"/>
      <c r="SAA44" s="1209"/>
      <c r="SAB44" s="1208"/>
      <c r="SAC44" s="1208"/>
      <c r="SAD44" s="1208"/>
      <c r="SAE44" s="1208"/>
      <c r="SAF44" s="1208"/>
      <c r="SAG44" s="1208"/>
      <c r="SAH44" s="1208"/>
      <c r="SAI44" s="1208"/>
      <c r="SAJ44" s="1208"/>
      <c r="SAK44" s="1208"/>
      <c r="SAL44" s="1209"/>
      <c r="SAM44" s="1208"/>
      <c r="SAN44" s="1208"/>
      <c r="SAO44" s="1208"/>
      <c r="SAP44" s="1208"/>
      <c r="SAQ44" s="1208"/>
      <c r="SAR44" s="1208"/>
      <c r="SAS44" s="1208"/>
      <c r="SAT44" s="1208"/>
      <c r="SAU44" s="1208"/>
      <c r="SAV44" s="1208"/>
      <c r="SAW44" s="1209"/>
      <c r="SAX44" s="1208"/>
      <c r="SAY44" s="1208"/>
      <c r="SAZ44" s="1208"/>
      <c r="SBA44" s="1208"/>
      <c r="SBB44" s="1208"/>
      <c r="SBC44" s="1208"/>
      <c r="SBD44" s="1208"/>
      <c r="SBE44" s="1208"/>
      <c r="SBF44" s="1208"/>
      <c r="SBG44" s="1208"/>
      <c r="SBH44" s="1209"/>
      <c r="SBI44" s="1208"/>
      <c r="SBJ44" s="1208"/>
      <c r="SBK44" s="1208"/>
      <c r="SBL44" s="1208"/>
      <c r="SBM44" s="1208"/>
      <c r="SBN44" s="1208"/>
      <c r="SBO44" s="1208"/>
      <c r="SBP44" s="1208"/>
      <c r="SBQ44" s="1208"/>
      <c r="SBR44" s="1208"/>
      <c r="SBS44" s="1209"/>
      <c r="SBT44" s="1208"/>
      <c r="SBU44" s="1208"/>
      <c r="SBV44" s="1208"/>
      <c r="SBW44" s="1208"/>
      <c r="SBX44" s="1208"/>
      <c r="SBY44" s="1208"/>
      <c r="SBZ44" s="1208"/>
      <c r="SCA44" s="1208"/>
      <c r="SCB44" s="1208"/>
      <c r="SCC44" s="1208"/>
      <c r="SCD44" s="1209"/>
      <c r="SCE44" s="1208"/>
      <c r="SCF44" s="1208"/>
      <c r="SCG44" s="1208"/>
      <c r="SCH44" s="1208"/>
      <c r="SCI44" s="1208"/>
      <c r="SCJ44" s="1208"/>
      <c r="SCK44" s="1208"/>
      <c r="SCL44" s="1208"/>
      <c r="SCM44" s="1208"/>
      <c r="SCN44" s="1208"/>
      <c r="SCO44" s="1209"/>
      <c r="SCP44" s="1208"/>
      <c r="SCQ44" s="1208"/>
      <c r="SCR44" s="1208"/>
      <c r="SCS44" s="1208"/>
      <c r="SCT44" s="1208"/>
      <c r="SCU44" s="1208"/>
      <c r="SCV44" s="1208"/>
      <c r="SCW44" s="1208"/>
      <c r="SCX44" s="1208"/>
      <c r="SCY44" s="1208"/>
      <c r="SCZ44" s="1209"/>
      <c r="SDA44" s="1208"/>
      <c r="SDB44" s="1208"/>
      <c r="SDC44" s="1208"/>
      <c r="SDD44" s="1208"/>
      <c r="SDE44" s="1208"/>
      <c r="SDF44" s="1208"/>
      <c r="SDG44" s="1208"/>
      <c r="SDH44" s="1208"/>
      <c r="SDI44" s="1208"/>
      <c r="SDJ44" s="1208"/>
      <c r="SDK44" s="1209"/>
      <c r="SDL44" s="1208"/>
      <c r="SDM44" s="1208"/>
      <c r="SDN44" s="1208"/>
      <c r="SDO44" s="1208"/>
      <c r="SDP44" s="1208"/>
      <c r="SDQ44" s="1208"/>
      <c r="SDR44" s="1208"/>
      <c r="SDS44" s="1208"/>
      <c r="SDT44" s="1208"/>
      <c r="SDU44" s="1208"/>
      <c r="SDV44" s="1209"/>
      <c r="SDW44" s="1208"/>
      <c r="SDX44" s="1208"/>
      <c r="SDY44" s="1208"/>
      <c r="SDZ44" s="1208"/>
      <c r="SEA44" s="1208"/>
      <c r="SEB44" s="1208"/>
      <c r="SEC44" s="1208"/>
      <c r="SED44" s="1208"/>
      <c r="SEE44" s="1208"/>
      <c r="SEF44" s="1208"/>
      <c r="SEG44" s="1209"/>
      <c r="SEH44" s="1208"/>
      <c r="SEI44" s="1208"/>
      <c r="SEJ44" s="1208"/>
      <c r="SEK44" s="1208"/>
      <c r="SEL44" s="1208"/>
      <c r="SEM44" s="1208"/>
      <c r="SEN44" s="1208"/>
      <c r="SEO44" s="1208"/>
      <c r="SEP44" s="1208"/>
      <c r="SEQ44" s="1208"/>
      <c r="SER44" s="1209"/>
      <c r="SES44" s="1208"/>
      <c r="SET44" s="1208"/>
      <c r="SEU44" s="1208"/>
      <c r="SEV44" s="1208"/>
      <c r="SEW44" s="1208"/>
      <c r="SEX44" s="1208"/>
      <c r="SEY44" s="1208"/>
      <c r="SEZ44" s="1208"/>
      <c r="SFA44" s="1208"/>
      <c r="SFB44" s="1208"/>
      <c r="SFC44" s="1209"/>
      <c r="SFD44" s="1208"/>
      <c r="SFE44" s="1208"/>
      <c r="SFF44" s="1208"/>
      <c r="SFG44" s="1208"/>
      <c r="SFH44" s="1208"/>
      <c r="SFI44" s="1208"/>
      <c r="SFJ44" s="1208"/>
      <c r="SFK44" s="1208"/>
      <c r="SFL44" s="1208"/>
      <c r="SFM44" s="1208"/>
      <c r="SFN44" s="1209"/>
      <c r="SFO44" s="1208"/>
      <c r="SFP44" s="1208"/>
      <c r="SFQ44" s="1208"/>
      <c r="SFR44" s="1208"/>
      <c r="SFS44" s="1208"/>
      <c r="SFT44" s="1208"/>
      <c r="SFU44" s="1208"/>
      <c r="SFV44" s="1208"/>
      <c r="SFW44" s="1208"/>
      <c r="SFX44" s="1208"/>
      <c r="SFY44" s="1209"/>
      <c r="SFZ44" s="1208"/>
      <c r="SGA44" s="1208"/>
      <c r="SGB44" s="1208"/>
      <c r="SGC44" s="1208"/>
      <c r="SGD44" s="1208"/>
      <c r="SGE44" s="1208"/>
      <c r="SGF44" s="1208"/>
      <c r="SGG44" s="1208"/>
      <c r="SGH44" s="1208"/>
      <c r="SGI44" s="1208"/>
      <c r="SGJ44" s="1209"/>
      <c r="SGK44" s="1208"/>
      <c r="SGL44" s="1208"/>
      <c r="SGM44" s="1208"/>
      <c r="SGN44" s="1208"/>
      <c r="SGO44" s="1208"/>
      <c r="SGP44" s="1208"/>
      <c r="SGQ44" s="1208"/>
      <c r="SGR44" s="1208"/>
      <c r="SGS44" s="1208"/>
      <c r="SGT44" s="1208"/>
      <c r="SGU44" s="1209"/>
      <c r="SGV44" s="1208"/>
      <c r="SGW44" s="1208"/>
      <c r="SGX44" s="1208"/>
      <c r="SGY44" s="1208"/>
      <c r="SGZ44" s="1208"/>
      <c r="SHA44" s="1208"/>
      <c r="SHB44" s="1208"/>
      <c r="SHC44" s="1208"/>
      <c r="SHD44" s="1208"/>
      <c r="SHE44" s="1208"/>
      <c r="SHF44" s="1209"/>
      <c r="SHG44" s="1208"/>
      <c r="SHH44" s="1208"/>
      <c r="SHI44" s="1208"/>
      <c r="SHJ44" s="1208"/>
      <c r="SHK44" s="1208"/>
      <c r="SHL44" s="1208"/>
      <c r="SHM44" s="1208"/>
      <c r="SHN44" s="1208"/>
      <c r="SHO44" s="1208"/>
      <c r="SHP44" s="1208"/>
      <c r="SHQ44" s="1209"/>
      <c r="SHR44" s="1208"/>
      <c r="SHS44" s="1208"/>
      <c r="SHT44" s="1208"/>
      <c r="SHU44" s="1208"/>
      <c r="SHV44" s="1208"/>
      <c r="SHW44" s="1208"/>
      <c r="SHX44" s="1208"/>
      <c r="SHY44" s="1208"/>
      <c r="SHZ44" s="1208"/>
      <c r="SIA44" s="1208"/>
      <c r="SIB44" s="1209"/>
      <c r="SIC44" s="1208"/>
      <c r="SID44" s="1208"/>
      <c r="SIE44" s="1208"/>
      <c r="SIF44" s="1208"/>
      <c r="SIG44" s="1208"/>
      <c r="SIH44" s="1208"/>
      <c r="SII44" s="1208"/>
      <c r="SIJ44" s="1208"/>
      <c r="SIK44" s="1208"/>
      <c r="SIL44" s="1208"/>
      <c r="SIM44" s="1209"/>
      <c r="SIN44" s="1208"/>
      <c r="SIO44" s="1208"/>
      <c r="SIP44" s="1208"/>
      <c r="SIQ44" s="1208"/>
      <c r="SIR44" s="1208"/>
      <c r="SIS44" s="1208"/>
      <c r="SIT44" s="1208"/>
      <c r="SIU44" s="1208"/>
      <c r="SIV44" s="1208"/>
      <c r="SIW44" s="1208"/>
      <c r="SIX44" s="1209"/>
      <c r="SIY44" s="1208"/>
      <c r="SIZ44" s="1208"/>
      <c r="SJA44" s="1208"/>
      <c r="SJB44" s="1208"/>
      <c r="SJC44" s="1208"/>
      <c r="SJD44" s="1208"/>
      <c r="SJE44" s="1208"/>
      <c r="SJF44" s="1208"/>
      <c r="SJG44" s="1208"/>
      <c r="SJH44" s="1208"/>
      <c r="SJI44" s="1209"/>
      <c r="SJJ44" s="1208"/>
      <c r="SJK44" s="1208"/>
      <c r="SJL44" s="1208"/>
      <c r="SJM44" s="1208"/>
      <c r="SJN44" s="1208"/>
      <c r="SJO44" s="1208"/>
      <c r="SJP44" s="1208"/>
      <c r="SJQ44" s="1208"/>
      <c r="SJR44" s="1208"/>
      <c r="SJS44" s="1208"/>
      <c r="SJT44" s="1209"/>
      <c r="SJU44" s="1208"/>
      <c r="SJV44" s="1208"/>
      <c r="SJW44" s="1208"/>
      <c r="SJX44" s="1208"/>
      <c r="SJY44" s="1208"/>
      <c r="SJZ44" s="1208"/>
      <c r="SKA44" s="1208"/>
      <c r="SKB44" s="1208"/>
      <c r="SKC44" s="1208"/>
      <c r="SKD44" s="1208"/>
      <c r="SKE44" s="1209"/>
      <c r="SKF44" s="1208"/>
      <c r="SKG44" s="1208"/>
      <c r="SKH44" s="1208"/>
      <c r="SKI44" s="1208"/>
      <c r="SKJ44" s="1208"/>
      <c r="SKK44" s="1208"/>
      <c r="SKL44" s="1208"/>
      <c r="SKM44" s="1208"/>
      <c r="SKN44" s="1208"/>
      <c r="SKO44" s="1208"/>
      <c r="SKP44" s="1209"/>
      <c r="SKQ44" s="1208"/>
      <c r="SKR44" s="1208"/>
      <c r="SKS44" s="1208"/>
      <c r="SKT44" s="1208"/>
      <c r="SKU44" s="1208"/>
      <c r="SKV44" s="1208"/>
      <c r="SKW44" s="1208"/>
      <c r="SKX44" s="1208"/>
      <c r="SKY44" s="1208"/>
      <c r="SKZ44" s="1208"/>
      <c r="SLA44" s="1209"/>
      <c r="SLB44" s="1208"/>
      <c r="SLC44" s="1208"/>
      <c r="SLD44" s="1208"/>
      <c r="SLE44" s="1208"/>
      <c r="SLF44" s="1208"/>
      <c r="SLG44" s="1208"/>
      <c r="SLH44" s="1208"/>
      <c r="SLI44" s="1208"/>
      <c r="SLJ44" s="1208"/>
      <c r="SLK44" s="1208"/>
      <c r="SLL44" s="1209"/>
      <c r="SLM44" s="1208"/>
      <c r="SLN44" s="1208"/>
      <c r="SLO44" s="1208"/>
      <c r="SLP44" s="1208"/>
      <c r="SLQ44" s="1208"/>
      <c r="SLR44" s="1208"/>
      <c r="SLS44" s="1208"/>
      <c r="SLT44" s="1208"/>
      <c r="SLU44" s="1208"/>
      <c r="SLV44" s="1208"/>
      <c r="SLW44" s="1209"/>
      <c r="SLX44" s="1208"/>
      <c r="SLY44" s="1208"/>
      <c r="SLZ44" s="1208"/>
      <c r="SMA44" s="1208"/>
      <c r="SMB44" s="1208"/>
      <c r="SMC44" s="1208"/>
      <c r="SMD44" s="1208"/>
      <c r="SME44" s="1208"/>
      <c r="SMF44" s="1208"/>
      <c r="SMG44" s="1208"/>
      <c r="SMH44" s="1209"/>
      <c r="SMI44" s="1208"/>
      <c r="SMJ44" s="1208"/>
      <c r="SMK44" s="1208"/>
      <c r="SML44" s="1208"/>
      <c r="SMM44" s="1208"/>
      <c r="SMN44" s="1208"/>
      <c r="SMO44" s="1208"/>
      <c r="SMP44" s="1208"/>
      <c r="SMQ44" s="1208"/>
      <c r="SMR44" s="1208"/>
      <c r="SMS44" s="1209"/>
      <c r="SMT44" s="1208"/>
      <c r="SMU44" s="1208"/>
      <c r="SMV44" s="1208"/>
      <c r="SMW44" s="1208"/>
      <c r="SMX44" s="1208"/>
      <c r="SMY44" s="1208"/>
      <c r="SMZ44" s="1208"/>
      <c r="SNA44" s="1208"/>
      <c r="SNB44" s="1208"/>
      <c r="SNC44" s="1208"/>
      <c r="SND44" s="1209"/>
      <c r="SNE44" s="1208"/>
      <c r="SNF44" s="1208"/>
      <c r="SNG44" s="1208"/>
      <c r="SNH44" s="1208"/>
      <c r="SNI44" s="1208"/>
      <c r="SNJ44" s="1208"/>
      <c r="SNK44" s="1208"/>
      <c r="SNL44" s="1208"/>
      <c r="SNM44" s="1208"/>
      <c r="SNN44" s="1208"/>
      <c r="SNO44" s="1209"/>
      <c r="SNP44" s="1208"/>
      <c r="SNQ44" s="1208"/>
      <c r="SNR44" s="1208"/>
      <c r="SNS44" s="1208"/>
      <c r="SNT44" s="1208"/>
      <c r="SNU44" s="1208"/>
      <c r="SNV44" s="1208"/>
      <c r="SNW44" s="1208"/>
      <c r="SNX44" s="1208"/>
      <c r="SNY44" s="1208"/>
      <c r="SNZ44" s="1209"/>
      <c r="SOA44" s="1208"/>
      <c r="SOB44" s="1208"/>
      <c r="SOC44" s="1208"/>
      <c r="SOD44" s="1208"/>
      <c r="SOE44" s="1208"/>
      <c r="SOF44" s="1208"/>
      <c r="SOG44" s="1208"/>
      <c r="SOH44" s="1208"/>
      <c r="SOI44" s="1208"/>
      <c r="SOJ44" s="1208"/>
      <c r="SOK44" s="1209"/>
      <c r="SOL44" s="1208"/>
      <c r="SOM44" s="1208"/>
      <c r="SON44" s="1208"/>
      <c r="SOO44" s="1208"/>
      <c r="SOP44" s="1208"/>
      <c r="SOQ44" s="1208"/>
      <c r="SOR44" s="1208"/>
      <c r="SOS44" s="1208"/>
      <c r="SOT44" s="1208"/>
      <c r="SOU44" s="1208"/>
      <c r="SOV44" s="1209"/>
      <c r="SOW44" s="1208"/>
      <c r="SOX44" s="1208"/>
      <c r="SOY44" s="1208"/>
      <c r="SOZ44" s="1208"/>
      <c r="SPA44" s="1208"/>
      <c r="SPB44" s="1208"/>
      <c r="SPC44" s="1208"/>
      <c r="SPD44" s="1208"/>
      <c r="SPE44" s="1208"/>
      <c r="SPF44" s="1208"/>
      <c r="SPG44" s="1209"/>
      <c r="SPH44" s="1208"/>
      <c r="SPI44" s="1208"/>
      <c r="SPJ44" s="1208"/>
      <c r="SPK44" s="1208"/>
      <c r="SPL44" s="1208"/>
      <c r="SPM44" s="1208"/>
      <c r="SPN44" s="1208"/>
      <c r="SPO44" s="1208"/>
      <c r="SPP44" s="1208"/>
      <c r="SPQ44" s="1208"/>
      <c r="SPR44" s="1209"/>
      <c r="SPS44" s="1208"/>
      <c r="SPT44" s="1208"/>
      <c r="SPU44" s="1208"/>
      <c r="SPV44" s="1208"/>
      <c r="SPW44" s="1208"/>
      <c r="SPX44" s="1208"/>
      <c r="SPY44" s="1208"/>
      <c r="SPZ44" s="1208"/>
      <c r="SQA44" s="1208"/>
      <c r="SQB44" s="1208"/>
      <c r="SQC44" s="1209"/>
      <c r="SQD44" s="1208"/>
      <c r="SQE44" s="1208"/>
      <c r="SQF44" s="1208"/>
      <c r="SQG44" s="1208"/>
      <c r="SQH44" s="1208"/>
      <c r="SQI44" s="1208"/>
      <c r="SQJ44" s="1208"/>
      <c r="SQK44" s="1208"/>
      <c r="SQL44" s="1208"/>
      <c r="SQM44" s="1208"/>
      <c r="SQN44" s="1209"/>
      <c r="SQO44" s="1208"/>
      <c r="SQP44" s="1208"/>
      <c r="SQQ44" s="1208"/>
      <c r="SQR44" s="1208"/>
      <c r="SQS44" s="1208"/>
      <c r="SQT44" s="1208"/>
      <c r="SQU44" s="1208"/>
      <c r="SQV44" s="1208"/>
      <c r="SQW44" s="1208"/>
      <c r="SQX44" s="1208"/>
      <c r="SQY44" s="1209"/>
      <c r="SQZ44" s="1208"/>
      <c r="SRA44" s="1208"/>
      <c r="SRB44" s="1208"/>
      <c r="SRC44" s="1208"/>
      <c r="SRD44" s="1208"/>
      <c r="SRE44" s="1208"/>
      <c r="SRF44" s="1208"/>
      <c r="SRG44" s="1208"/>
      <c r="SRH44" s="1208"/>
      <c r="SRI44" s="1208"/>
      <c r="SRJ44" s="1209"/>
      <c r="SRK44" s="1208"/>
      <c r="SRL44" s="1208"/>
      <c r="SRM44" s="1208"/>
      <c r="SRN44" s="1208"/>
      <c r="SRO44" s="1208"/>
      <c r="SRP44" s="1208"/>
      <c r="SRQ44" s="1208"/>
      <c r="SRR44" s="1208"/>
      <c r="SRS44" s="1208"/>
      <c r="SRT44" s="1208"/>
      <c r="SRU44" s="1209"/>
      <c r="SRV44" s="1208"/>
      <c r="SRW44" s="1208"/>
      <c r="SRX44" s="1208"/>
      <c r="SRY44" s="1208"/>
      <c r="SRZ44" s="1208"/>
      <c r="SSA44" s="1208"/>
      <c r="SSB44" s="1208"/>
      <c r="SSC44" s="1208"/>
      <c r="SSD44" s="1208"/>
      <c r="SSE44" s="1208"/>
      <c r="SSF44" s="1209"/>
      <c r="SSG44" s="1208"/>
      <c r="SSH44" s="1208"/>
      <c r="SSI44" s="1208"/>
      <c r="SSJ44" s="1208"/>
      <c r="SSK44" s="1208"/>
      <c r="SSL44" s="1208"/>
      <c r="SSM44" s="1208"/>
      <c r="SSN44" s="1208"/>
      <c r="SSO44" s="1208"/>
      <c r="SSP44" s="1208"/>
      <c r="SSQ44" s="1209"/>
      <c r="SSR44" s="1208"/>
      <c r="SSS44" s="1208"/>
      <c r="SST44" s="1208"/>
      <c r="SSU44" s="1208"/>
      <c r="SSV44" s="1208"/>
      <c r="SSW44" s="1208"/>
      <c r="SSX44" s="1208"/>
      <c r="SSY44" s="1208"/>
      <c r="SSZ44" s="1208"/>
      <c r="STA44" s="1208"/>
      <c r="STB44" s="1209"/>
      <c r="STC44" s="1208"/>
      <c r="STD44" s="1208"/>
      <c r="STE44" s="1208"/>
      <c r="STF44" s="1208"/>
      <c r="STG44" s="1208"/>
      <c r="STH44" s="1208"/>
      <c r="STI44" s="1208"/>
      <c r="STJ44" s="1208"/>
      <c r="STK44" s="1208"/>
      <c r="STL44" s="1208"/>
      <c r="STM44" s="1209"/>
      <c r="STN44" s="1208"/>
      <c r="STO44" s="1208"/>
      <c r="STP44" s="1208"/>
      <c r="STQ44" s="1208"/>
      <c r="STR44" s="1208"/>
      <c r="STS44" s="1208"/>
      <c r="STT44" s="1208"/>
      <c r="STU44" s="1208"/>
      <c r="STV44" s="1208"/>
      <c r="STW44" s="1208"/>
      <c r="STX44" s="1209"/>
      <c r="STY44" s="1208"/>
      <c r="STZ44" s="1208"/>
      <c r="SUA44" s="1208"/>
      <c r="SUB44" s="1208"/>
      <c r="SUC44" s="1208"/>
      <c r="SUD44" s="1208"/>
      <c r="SUE44" s="1208"/>
      <c r="SUF44" s="1208"/>
      <c r="SUG44" s="1208"/>
      <c r="SUH44" s="1208"/>
      <c r="SUI44" s="1209"/>
      <c r="SUJ44" s="1208"/>
      <c r="SUK44" s="1208"/>
      <c r="SUL44" s="1208"/>
      <c r="SUM44" s="1208"/>
      <c r="SUN44" s="1208"/>
      <c r="SUO44" s="1208"/>
      <c r="SUP44" s="1208"/>
      <c r="SUQ44" s="1208"/>
      <c r="SUR44" s="1208"/>
      <c r="SUS44" s="1208"/>
      <c r="SUT44" s="1209"/>
      <c r="SUU44" s="1208"/>
      <c r="SUV44" s="1208"/>
      <c r="SUW44" s="1208"/>
      <c r="SUX44" s="1208"/>
      <c r="SUY44" s="1208"/>
      <c r="SUZ44" s="1208"/>
      <c r="SVA44" s="1208"/>
      <c r="SVB44" s="1208"/>
      <c r="SVC44" s="1208"/>
      <c r="SVD44" s="1208"/>
      <c r="SVE44" s="1209"/>
      <c r="SVF44" s="1208"/>
      <c r="SVG44" s="1208"/>
      <c r="SVH44" s="1208"/>
      <c r="SVI44" s="1208"/>
      <c r="SVJ44" s="1208"/>
      <c r="SVK44" s="1208"/>
      <c r="SVL44" s="1208"/>
      <c r="SVM44" s="1208"/>
      <c r="SVN44" s="1208"/>
      <c r="SVO44" s="1208"/>
      <c r="SVP44" s="1209"/>
      <c r="SVQ44" s="1208"/>
      <c r="SVR44" s="1208"/>
      <c r="SVS44" s="1208"/>
      <c r="SVT44" s="1208"/>
      <c r="SVU44" s="1208"/>
      <c r="SVV44" s="1208"/>
      <c r="SVW44" s="1208"/>
      <c r="SVX44" s="1208"/>
      <c r="SVY44" s="1208"/>
      <c r="SVZ44" s="1208"/>
      <c r="SWA44" s="1209"/>
      <c r="SWB44" s="1208"/>
      <c r="SWC44" s="1208"/>
      <c r="SWD44" s="1208"/>
      <c r="SWE44" s="1208"/>
      <c r="SWF44" s="1208"/>
      <c r="SWG44" s="1208"/>
      <c r="SWH44" s="1208"/>
      <c r="SWI44" s="1208"/>
      <c r="SWJ44" s="1208"/>
      <c r="SWK44" s="1208"/>
      <c r="SWL44" s="1209"/>
      <c r="SWM44" s="1208"/>
      <c r="SWN44" s="1208"/>
      <c r="SWO44" s="1208"/>
      <c r="SWP44" s="1208"/>
      <c r="SWQ44" s="1208"/>
      <c r="SWR44" s="1208"/>
      <c r="SWS44" s="1208"/>
      <c r="SWT44" s="1208"/>
      <c r="SWU44" s="1208"/>
      <c r="SWV44" s="1208"/>
      <c r="SWW44" s="1209"/>
      <c r="SWX44" s="1208"/>
      <c r="SWY44" s="1208"/>
      <c r="SWZ44" s="1208"/>
      <c r="SXA44" s="1208"/>
      <c r="SXB44" s="1208"/>
      <c r="SXC44" s="1208"/>
      <c r="SXD44" s="1208"/>
      <c r="SXE44" s="1208"/>
      <c r="SXF44" s="1208"/>
      <c r="SXG44" s="1208"/>
      <c r="SXH44" s="1209"/>
      <c r="SXI44" s="1208"/>
      <c r="SXJ44" s="1208"/>
      <c r="SXK44" s="1208"/>
      <c r="SXL44" s="1208"/>
      <c r="SXM44" s="1208"/>
      <c r="SXN44" s="1208"/>
      <c r="SXO44" s="1208"/>
      <c r="SXP44" s="1208"/>
      <c r="SXQ44" s="1208"/>
      <c r="SXR44" s="1208"/>
      <c r="SXS44" s="1209"/>
      <c r="SXT44" s="1208"/>
      <c r="SXU44" s="1208"/>
      <c r="SXV44" s="1208"/>
      <c r="SXW44" s="1208"/>
      <c r="SXX44" s="1208"/>
      <c r="SXY44" s="1208"/>
      <c r="SXZ44" s="1208"/>
      <c r="SYA44" s="1208"/>
      <c r="SYB44" s="1208"/>
      <c r="SYC44" s="1208"/>
      <c r="SYD44" s="1209"/>
      <c r="SYE44" s="1208"/>
      <c r="SYF44" s="1208"/>
      <c r="SYG44" s="1208"/>
      <c r="SYH44" s="1208"/>
      <c r="SYI44" s="1208"/>
      <c r="SYJ44" s="1208"/>
      <c r="SYK44" s="1208"/>
      <c r="SYL44" s="1208"/>
      <c r="SYM44" s="1208"/>
      <c r="SYN44" s="1208"/>
      <c r="SYO44" s="1209"/>
      <c r="SYP44" s="1208"/>
      <c r="SYQ44" s="1208"/>
      <c r="SYR44" s="1208"/>
      <c r="SYS44" s="1208"/>
      <c r="SYT44" s="1208"/>
      <c r="SYU44" s="1208"/>
      <c r="SYV44" s="1208"/>
      <c r="SYW44" s="1208"/>
      <c r="SYX44" s="1208"/>
      <c r="SYY44" s="1208"/>
      <c r="SYZ44" s="1209"/>
      <c r="SZA44" s="1208"/>
      <c r="SZB44" s="1208"/>
      <c r="SZC44" s="1208"/>
      <c r="SZD44" s="1208"/>
      <c r="SZE44" s="1208"/>
      <c r="SZF44" s="1208"/>
      <c r="SZG44" s="1208"/>
      <c r="SZH44" s="1208"/>
      <c r="SZI44" s="1208"/>
      <c r="SZJ44" s="1208"/>
      <c r="SZK44" s="1209"/>
      <c r="SZL44" s="1208"/>
      <c r="SZM44" s="1208"/>
      <c r="SZN44" s="1208"/>
      <c r="SZO44" s="1208"/>
      <c r="SZP44" s="1208"/>
      <c r="SZQ44" s="1208"/>
      <c r="SZR44" s="1208"/>
      <c r="SZS44" s="1208"/>
      <c r="SZT44" s="1208"/>
      <c r="SZU44" s="1208"/>
      <c r="SZV44" s="1209"/>
      <c r="SZW44" s="1208"/>
      <c r="SZX44" s="1208"/>
      <c r="SZY44" s="1208"/>
      <c r="SZZ44" s="1208"/>
      <c r="TAA44" s="1208"/>
      <c r="TAB44" s="1208"/>
      <c r="TAC44" s="1208"/>
      <c r="TAD44" s="1208"/>
      <c r="TAE44" s="1208"/>
      <c r="TAF44" s="1208"/>
      <c r="TAG44" s="1209"/>
      <c r="TAH44" s="1208"/>
      <c r="TAI44" s="1208"/>
      <c r="TAJ44" s="1208"/>
      <c r="TAK44" s="1208"/>
      <c r="TAL44" s="1208"/>
      <c r="TAM44" s="1208"/>
      <c r="TAN44" s="1208"/>
      <c r="TAO44" s="1208"/>
      <c r="TAP44" s="1208"/>
      <c r="TAQ44" s="1208"/>
      <c r="TAR44" s="1209"/>
      <c r="TAS44" s="1208"/>
      <c r="TAT44" s="1208"/>
      <c r="TAU44" s="1208"/>
      <c r="TAV44" s="1208"/>
      <c r="TAW44" s="1208"/>
      <c r="TAX44" s="1208"/>
      <c r="TAY44" s="1208"/>
      <c r="TAZ44" s="1208"/>
      <c r="TBA44" s="1208"/>
      <c r="TBB44" s="1208"/>
      <c r="TBC44" s="1209"/>
      <c r="TBD44" s="1208"/>
      <c r="TBE44" s="1208"/>
      <c r="TBF44" s="1208"/>
      <c r="TBG44" s="1208"/>
      <c r="TBH44" s="1208"/>
      <c r="TBI44" s="1208"/>
      <c r="TBJ44" s="1208"/>
      <c r="TBK44" s="1208"/>
      <c r="TBL44" s="1208"/>
      <c r="TBM44" s="1208"/>
      <c r="TBN44" s="1209"/>
      <c r="TBO44" s="1208"/>
      <c r="TBP44" s="1208"/>
      <c r="TBQ44" s="1208"/>
      <c r="TBR44" s="1208"/>
      <c r="TBS44" s="1208"/>
      <c r="TBT44" s="1208"/>
      <c r="TBU44" s="1208"/>
      <c r="TBV44" s="1208"/>
      <c r="TBW44" s="1208"/>
      <c r="TBX44" s="1208"/>
      <c r="TBY44" s="1209"/>
      <c r="TBZ44" s="1208"/>
      <c r="TCA44" s="1208"/>
      <c r="TCB44" s="1208"/>
      <c r="TCC44" s="1208"/>
      <c r="TCD44" s="1208"/>
      <c r="TCE44" s="1208"/>
      <c r="TCF44" s="1208"/>
      <c r="TCG44" s="1208"/>
      <c r="TCH44" s="1208"/>
      <c r="TCI44" s="1208"/>
      <c r="TCJ44" s="1209"/>
      <c r="TCK44" s="1208"/>
      <c r="TCL44" s="1208"/>
      <c r="TCM44" s="1208"/>
      <c r="TCN44" s="1208"/>
      <c r="TCO44" s="1208"/>
      <c r="TCP44" s="1208"/>
      <c r="TCQ44" s="1208"/>
      <c r="TCR44" s="1208"/>
      <c r="TCS44" s="1208"/>
      <c r="TCT44" s="1208"/>
      <c r="TCU44" s="1209"/>
      <c r="TCV44" s="1208"/>
      <c r="TCW44" s="1208"/>
      <c r="TCX44" s="1208"/>
      <c r="TCY44" s="1208"/>
      <c r="TCZ44" s="1208"/>
      <c r="TDA44" s="1208"/>
      <c r="TDB44" s="1208"/>
      <c r="TDC44" s="1208"/>
      <c r="TDD44" s="1208"/>
      <c r="TDE44" s="1208"/>
      <c r="TDF44" s="1209"/>
      <c r="TDG44" s="1208"/>
      <c r="TDH44" s="1208"/>
      <c r="TDI44" s="1208"/>
      <c r="TDJ44" s="1208"/>
      <c r="TDK44" s="1208"/>
      <c r="TDL44" s="1208"/>
      <c r="TDM44" s="1208"/>
      <c r="TDN44" s="1208"/>
      <c r="TDO44" s="1208"/>
      <c r="TDP44" s="1208"/>
      <c r="TDQ44" s="1209"/>
      <c r="TDR44" s="1208"/>
      <c r="TDS44" s="1208"/>
      <c r="TDT44" s="1208"/>
      <c r="TDU44" s="1208"/>
      <c r="TDV44" s="1208"/>
      <c r="TDW44" s="1208"/>
      <c r="TDX44" s="1208"/>
      <c r="TDY44" s="1208"/>
      <c r="TDZ44" s="1208"/>
      <c r="TEA44" s="1208"/>
      <c r="TEB44" s="1209"/>
      <c r="TEC44" s="1208"/>
      <c r="TED44" s="1208"/>
      <c r="TEE44" s="1208"/>
      <c r="TEF44" s="1208"/>
      <c r="TEG44" s="1208"/>
      <c r="TEH44" s="1208"/>
      <c r="TEI44" s="1208"/>
      <c r="TEJ44" s="1208"/>
      <c r="TEK44" s="1208"/>
      <c r="TEL44" s="1208"/>
      <c r="TEM44" s="1209"/>
      <c r="TEN44" s="1208"/>
      <c r="TEO44" s="1208"/>
      <c r="TEP44" s="1208"/>
      <c r="TEQ44" s="1208"/>
      <c r="TER44" s="1208"/>
      <c r="TES44" s="1208"/>
      <c r="TET44" s="1208"/>
      <c r="TEU44" s="1208"/>
      <c r="TEV44" s="1208"/>
      <c r="TEW44" s="1208"/>
      <c r="TEX44" s="1209"/>
      <c r="TEY44" s="1208"/>
      <c r="TEZ44" s="1208"/>
      <c r="TFA44" s="1208"/>
      <c r="TFB44" s="1208"/>
      <c r="TFC44" s="1208"/>
      <c r="TFD44" s="1208"/>
      <c r="TFE44" s="1208"/>
      <c r="TFF44" s="1208"/>
      <c r="TFG44" s="1208"/>
      <c r="TFH44" s="1208"/>
      <c r="TFI44" s="1209"/>
      <c r="TFJ44" s="1208"/>
      <c r="TFK44" s="1208"/>
      <c r="TFL44" s="1208"/>
      <c r="TFM44" s="1208"/>
      <c r="TFN44" s="1208"/>
      <c r="TFO44" s="1208"/>
      <c r="TFP44" s="1208"/>
      <c r="TFQ44" s="1208"/>
      <c r="TFR44" s="1208"/>
      <c r="TFS44" s="1208"/>
      <c r="TFT44" s="1209"/>
      <c r="TFU44" s="1208"/>
      <c r="TFV44" s="1208"/>
      <c r="TFW44" s="1208"/>
      <c r="TFX44" s="1208"/>
      <c r="TFY44" s="1208"/>
      <c r="TFZ44" s="1208"/>
      <c r="TGA44" s="1208"/>
      <c r="TGB44" s="1208"/>
      <c r="TGC44" s="1208"/>
      <c r="TGD44" s="1208"/>
      <c r="TGE44" s="1209"/>
      <c r="TGF44" s="1208"/>
      <c r="TGG44" s="1208"/>
      <c r="TGH44" s="1208"/>
      <c r="TGI44" s="1208"/>
      <c r="TGJ44" s="1208"/>
      <c r="TGK44" s="1208"/>
      <c r="TGL44" s="1208"/>
      <c r="TGM44" s="1208"/>
      <c r="TGN44" s="1208"/>
      <c r="TGO44" s="1208"/>
      <c r="TGP44" s="1209"/>
      <c r="TGQ44" s="1208"/>
      <c r="TGR44" s="1208"/>
      <c r="TGS44" s="1208"/>
      <c r="TGT44" s="1208"/>
      <c r="TGU44" s="1208"/>
      <c r="TGV44" s="1208"/>
      <c r="TGW44" s="1208"/>
      <c r="TGX44" s="1208"/>
      <c r="TGY44" s="1208"/>
      <c r="TGZ44" s="1208"/>
      <c r="THA44" s="1209"/>
      <c r="THB44" s="1208"/>
      <c r="THC44" s="1208"/>
      <c r="THD44" s="1208"/>
      <c r="THE44" s="1208"/>
      <c r="THF44" s="1208"/>
      <c r="THG44" s="1208"/>
      <c r="THH44" s="1208"/>
      <c r="THI44" s="1208"/>
      <c r="THJ44" s="1208"/>
      <c r="THK44" s="1208"/>
      <c r="THL44" s="1209"/>
      <c r="THM44" s="1208"/>
      <c r="THN44" s="1208"/>
      <c r="THO44" s="1208"/>
      <c r="THP44" s="1208"/>
      <c r="THQ44" s="1208"/>
      <c r="THR44" s="1208"/>
      <c r="THS44" s="1208"/>
      <c r="THT44" s="1208"/>
      <c r="THU44" s="1208"/>
      <c r="THV44" s="1208"/>
      <c r="THW44" s="1209"/>
      <c r="THX44" s="1208"/>
      <c r="THY44" s="1208"/>
      <c r="THZ44" s="1208"/>
      <c r="TIA44" s="1208"/>
      <c r="TIB44" s="1208"/>
      <c r="TIC44" s="1208"/>
      <c r="TID44" s="1208"/>
      <c r="TIE44" s="1208"/>
      <c r="TIF44" s="1208"/>
      <c r="TIG44" s="1208"/>
      <c r="TIH44" s="1209"/>
      <c r="TII44" s="1208"/>
      <c r="TIJ44" s="1208"/>
      <c r="TIK44" s="1208"/>
      <c r="TIL44" s="1208"/>
      <c r="TIM44" s="1208"/>
      <c r="TIN44" s="1208"/>
      <c r="TIO44" s="1208"/>
      <c r="TIP44" s="1208"/>
      <c r="TIQ44" s="1208"/>
      <c r="TIR44" s="1208"/>
      <c r="TIS44" s="1209"/>
      <c r="TIT44" s="1208"/>
      <c r="TIU44" s="1208"/>
      <c r="TIV44" s="1208"/>
      <c r="TIW44" s="1208"/>
      <c r="TIX44" s="1208"/>
      <c r="TIY44" s="1208"/>
      <c r="TIZ44" s="1208"/>
      <c r="TJA44" s="1208"/>
      <c r="TJB44" s="1208"/>
      <c r="TJC44" s="1208"/>
      <c r="TJD44" s="1209"/>
      <c r="TJE44" s="1208"/>
      <c r="TJF44" s="1208"/>
      <c r="TJG44" s="1208"/>
      <c r="TJH44" s="1208"/>
      <c r="TJI44" s="1208"/>
      <c r="TJJ44" s="1208"/>
      <c r="TJK44" s="1208"/>
      <c r="TJL44" s="1208"/>
      <c r="TJM44" s="1208"/>
      <c r="TJN44" s="1208"/>
      <c r="TJO44" s="1209"/>
      <c r="TJP44" s="1208"/>
      <c r="TJQ44" s="1208"/>
      <c r="TJR44" s="1208"/>
      <c r="TJS44" s="1208"/>
      <c r="TJT44" s="1208"/>
      <c r="TJU44" s="1208"/>
      <c r="TJV44" s="1208"/>
      <c r="TJW44" s="1208"/>
      <c r="TJX44" s="1208"/>
      <c r="TJY44" s="1208"/>
      <c r="TJZ44" s="1209"/>
      <c r="TKA44" s="1208"/>
      <c r="TKB44" s="1208"/>
      <c r="TKC44" s="1208"/>
      <c r="TKD44" s="1208"/>
      <c r="TKE44" s="1208"/>
      <c r="TKF44" s="1208"/>
      <c r="TKG44" s="1208"/>
      <c r="TKH44" s="1208"/>
      <c r="TKI44" s="1208"/>
      <c r="TKJ44" s="1208"/>
      <c r="TKK44" s="1209"/>
      <c r="TKL44" s="1208"/>
      <c r="TKM44" s="1208"/>
      <c r="TKN44" s="1208"/>
      <c r="TKO44" s="1208"/>
      <c r="TKP44" s="1208"/>
      <c r="TKQ44" s="1208"/>
      <c r="TKR44" s="1208"/>
      <c r="TKS44" s="1208"/>
      <c r="TKT44" s="1208"/>
      <c r="TKU44" s="1208"/>
      <c r="TKV44" s="1209"/>
      <c r="TKW44" s="1208"/>
      <c r="TKX44" s="1208"/>
      <c r="TKY44" s="1208"/>
      <c r="TKZ44" s="1208"/>
      <c r="TLA44" s="1208"/>
      <c r="TLB44" s="1208"/>
      <c r="TLC44" s="1208"/>
      <c r="TLD44" s="1208"/>
      <c r="TLE44" s="1208"/>
      <c r="TLF44" s="1208"/>
      <c r="TLG44" s="1209"/>
      <c r="TLH44" s="1208"/>
      <c r="TLI44" s="1208"/>
      <c r="TLJ44" s="1208"/>
      <c r="TLK44" s="1208"/>
      <c r="TLL44" s="1208"/>
      <c r="TLM44" s="1208"/>
      <c r="TLN44" s="1208"/>
      <c r="TLO44" s="1208"/>
      <c r="TLP44" s="1208"/>
      <c r="TLQ44" s="1208"/>
      <c r="TLR44" s="1209"/>
      <c r="TLS44" s="1208"/>
      <c r="TLT44" s="1208"/>
      <c r="TLU44" s="1208"/>
      <c r="TLV44" s="1208"/>
      <c r="TLW44" s="1208"/>
      <c r="TLX44" s="1208"/>
      <c r="TLY44" s="1208"/>
      <c r="TLZ44" s="1208"/>
      <c r="TMA44" s="1208"/>
      <c r="TMB44" s="1208"/>
      <c r="TMC44" s="1209"/>
      <c r="TMD44" s="1208"/>
      <c r="TME44" s="1208"/>
      <c r="TMF44" s="1208"/>
      <c r="TMG44" s="1208"/>
      <c r="TMH44" s="1208"/>
      <c r="TMI44" s="1208"/>
      <c r="TMJ44" s="1208"/>
      <c r="TMK44" s="1208"/>
      <c r="TML44" s="1208"/>
      <c r="TMM44" s="1208"/>
      <c r="TMN44" s="1209"/>
      <c r="TMO44" s="1208"/>
      <c r="TMP44" s="1208"/>
      <c r="TMQ44" s="1208"/>
      <c r="TMR44" s="1208"/>
      <c r="TMS44" s="1208"/>
      <c r="TMT44" s="1208"/>
      <c r="TMU44" s="1208"/>
      <c r="TMV44" s="1208"/>
      <c r="TMW44" s="1208"/>
      <c r="TMX44" s="1208"/>
      <c r="TMY44" s="1209"/>
      <c r="TMZ44" s="1208"/>
      <c r="TNA44" s="1208"/>
      <c r="TNB44" s="1208"/>
      <c r="TNC44" s="1208"/>
      <c r="TND44" s="1208"/>
      <c r="TNE44" s="1208"/>
      <c r="TNF44" s="1208"/>
      <c r="TNG44" s="1208"/>
      <c r="TNH44" s="1208"/>
      <c r="TNI44" s="1208"/>
      <c r="TNJ44" s="1209"/>
      <c r="TNK44" s="1208"/>
      <c r="TNL44" s="1208"/>
      <c r="TNM44" s="1208"/>
      <c r="TNN44" s="1208"/>
      <c r="TNO44" s="1208"/>
      <c r="TNP44" s="1208"/>
      <c r="TNQ44" s="1208"/>
      <c r="TNR44" s="1208"/>
      <c r="TNS44" s="1208"/>
      <c r="TNT44" s="1208"/>
      <c r="TNU44" s="1209"/>
      <c r="TNV44" s="1208"/>
      <c r="TNW44" s="1208"/>
      <c r="TNX44" s="1208"/>
      <c r="TNY44" s="1208"/>
      <c r="TNZ44" s="1208"/>
      <c r="TOA44" s="1208"/>
      <c r="TOB44" s="1208"/>
      <c r="TOC44" s="1208"/>
      <c r="TOD44" s="1208"/>
      <c r="TOE44" s="1208"/>
      <c r="TOF44" s="1209"/>
      <c r="TOG44" s="1208"/>
      <c r="TOH44" s="1208"/>
      <c r="TOI44" s="1208"/>
      <c r="TOJ44" s="1208"/>
      <c r="TOK44" s="1208"/>
      <c r="TOL44" s="1208"/>
      <c r="TOM44" s="1208"/>
      <c r="TON44" s="1208"/>
      <c r="TOO44" s="1208"/>
      <c r="TOP44" s="1208"/>
      <c r="TOQ44" s="1209"/>
      <c r="TOR44" s="1208"/>
      <c r="TOS44" s="1208"/>
      <c r="TOT44" s="1208"/>
      <c r="TOU44" s="1208"/>
      <c r="TOV44" s="1208"/>
      <c r="TOW44" s="1208"/>
      <c r="TOX44" s="1208"/>
      <c r="TOY44" s="1208"/>
      <c r="TOZ44" s="1208"/>
      <c r="TPA44" s="1208"/>
      <c r="TPB44" s="1209"/>
      <c r="TPC44" s="1208"/>
      <c r="TPD44" s="1208"/>
      <c r="TPE44" s="1208"/>
      <c r="TPF44" s="1208"/>
      <c r="TPG44" s="1208"/>
      <c r="TPH44" s="1208"/>
      <c r="TPI44" s="1208"/>
      <c r="TPJ44" s="1208"/>
      <c r="TPK44" s="1208"/>
      <c r="TPL44" s="1208"/>
      <c r="TPM44" s="1209"/>
      <c r="TPN44" s="1208"/>
      <c r="TPO44" s="1208"/>
      <c r="TPP44" s="1208"/>
      <c r="TPQ44" s="1208"/>
      <c r="TPR44" s="1208"/>
      <c r="TPS44" s="1208"/>
      <c r="TPT44" s="1208"/>
      <c r="TPU44" s="1208"/>
      <c r="TPV44" s="1208"/>
      <c r="TPW44" s="1208"/>
      <c r="TPX44" s="1209"/>
      <c r="TPY44" s="1208"/>
      <c r="TPZ44" s="1208"/>
      <c r="TQA44" s="1208"/>
      <c r="TQB44" s="1208"/>
      <c r="TQC44" s="1208"/>
      <c r="TQD44" s="1208"/>
      <c r="TQE44" s="1208"/>
      <c r="TQF44" s="1208"/>
      <c r="TQG44" s="1208"/>
      <c r="TQH44" s="1208"/>
      <c r="TQI44" s="1209"/>
      <c r="TQJ44" s="1208"/>
      <c r="TQK44" s="1208"/>
      <c r="TQL44" s="1208"/>
      <c r="TQM44" s="1208"/>
      <c r="TQN44" s="1208"/>
      <c r="TQO44" s="1208"/>
      <c r="TQP44" s="1208"/>
      <c r="TQQ44" s="1208"/>
      <c r="TQR44" s="1208"/>
      <c r="TQS44" s="1208"/>
      <c r="TQT44" s="1209"/>
      <c r="TQU44" s="1208"/>
      <c r="TQV44" s="1208"/>
      <c r="TQW44" s="1208"/>
      <c r="TQX44" s="1208"/>
      <c r="TQY44" s="1208"/>
      <c r="TQZ44" s="1208"/>
      <c r="TRA44" s="1208"/>
      <c r="TRB44" s="1208"/>
      <c r="TRC44" s="1208"/>
      <c r="TRD44" s="1208"/>
      <c r="TRE44" s="1209"/>
      <c r="TRF44" s="1208"/>
      <c r="TRG44" s="1208"/>
      <c r="TRH44" s="1208"/>
      <c r="TRI44" s="1208"/>
      <c r="TRJ44" s="1208"/>
      <c r="TRK44" s="1208"/>
      <c r="TRL44" s="1208"/>
      <c r="TRM44" s="1208"/>
      <c r="TRN44" s="1208"/>
      <c r="TRO44" s="1208"/>
      <c r="TRP44" s="1209"/>
      <c r="TRQ44" s="1208"/>
      <c r="TRR44" s="1208"/>
      <c r="TRS44" s="1208"/>
      <c r="TRT44" s="1208"/>
      <c r="TRU44" s="1208"/>
      <c r="TRV44" s="1208"/>
      <c r="TRW44" s="1208"/>
      <c r="TRX44" s="1208"/>
      <c r="TRY44" s="1208"/>
      <c r="TRZ44" s="1208"/>
      <c r="TSA44" s="1209"/>
      <c r="TSB44" s="1208"/>
      <c r="TSC44" s="1208"/>
      <c r="TSD44" s="1208"/>
      <c r="TSE44" s="1208"/>
      <c r="TSF44" s="1208"/>
      <c r="TSG44" s="1208"/>
      <c r="TSH44" s="1208"/>
      <c r="TSI44" s="1208"/>
      <c r="TSJ44" s="1208"/>
      <c r="TSK44" s="1208"/>
      <c r="TSL44" s="1209"/>
      <c r="TSM44" s="1208"/>
      <c r="TSN44" s="1208"/>
      <c r="TSO44" s="1208"/>
      <c r="TSP44" s="1208"/>
      <c r="TSQ44" s="1208"/>
      <c r="TSR44" s="1208"/>
      <c r="TSS44" s="1208"/>
      <c r="TST44" s="1208"/>
      <c r="TSU44" s="1208"/>
      <c r="TSV44" s="1208"/>
      <c r="TSW44" s="1209"/>
      <c r="TSX44" s="1208"/>
      <c r="TSY44" s="1208"/>
      <c r="TSZ44" s="1208"/>
      <c r="TTA44" s="1208"/>
      <c r="TTB44" s="1208"/>
      <c r="TTC44" s="1208"/>
      <c r="TTD44" s="1208"/>
      <c r="TTE44" s="1208"/>
      <c r="TTF44" s="1208"/>
      <c r="TTG44" s="1208"/>
      <c r="TTH44" s="1209"/>
      <c r="TTI44" s="1208"/>
      <c r="TTJ44" s="1208"/>
      <c r="TTK44" s="1208"/>
      <c r="TTL44" s="1208"/>
      <c r="TTM44" s="1208"/>
      <c r="TTN44" s="1208"/>
      <c r="TTO44" s="1208"/>
      <c r="TTP44" s="1208"/>
      <c r="TTQ44" s="1208"/>
      <c r="TTR44" s="1208"/>
      <c r="TTS44" s="1209"/>
      <c r="TTT44" s="1208"/>
      <c r="TTU44" s="1208"/>
      <c r="TTV44" s="1208"/>
      <c r="TTW44" s="1208"/>
      <c r="TTX44" s="1208"/>
      <c r="TTY44" s="1208"/>
      <c r="TTZ44" s="1208"/>
      <c r="TUA44" s="1208"/>
      <c r="TUB44" s="1208"/>
      <c r="TUC44" s="1208"/>
      <c r="TUD44" s="1209"/>
      <c r="TUE44" s="1208"/>
      <c r="TUF44" s="1208"/>
      <c r="TUG44" s="1208"/>
      <c r="TUH44" s="1208"/>
      <c r="TUI44" s="1208"/>
      <c r="TUJ44" s="1208"/>
      <c r="TUK44" s="1208"/>
      <c r="TUL44" s="1208"/>
      <c r="TUM44" s="1208"/>
      <c r="TUN44" s="1208"/>
      <c r="TUO44" s="1209"/>
      <c r="TUP44" s="1208"/>
      <c r="TUQ44" s="1208"/>
      <c r="TUR44" s="1208"/>
      <c r="TUS44" s="1208"/>
      <c r="TUT44" s="1208"/>
      <c r="TUU44" s="1208"/>
      <c r="TUV44" s="1208"/>
      <c r="TUW44" s="1208"/>
      <c r="TUX44" s="1208"/>
      <c r="TUY44" s="1208"/>
      <c r="TUZ44" s="1209"/>
      <c r="TVA44" s="1208"/>
      <c r="TVB44" s="1208"/>
      <c r="TVC44" s="1208"/>
      <c r="TVD44" s="1208"/>
      <c r="TVE44" s="1208"/>
      <c r="TVF44" s="1208"/>
      <c r="TVG44" s="1208"/>
      <c r="TVH44" s="1208"/>
      <c r="TVI44" s="1208"/>
      <c r="TVJ44" s="1208"/>
      <c r="TVK44" s="1209"/>
      <c r="TVL44" s="1208"/>
      <c r="TVM44" s="1208"/>
      <c r="TVN44" s="1208"/>
      <c r="TVO44" s="1208"/>
      <c r="TVP44" s="1208"/>
      <c r="TVQ44" s="1208"/>
      <c r="TVR44" s="1208"/>
      <c r="TVS44" s="1208"/>
      <c r="TVT44" s="1208"/>
      <c r="TVU44" s="1208"/>
      <c r="TVV44" s="1209"/>
      <c r="TVW44" s="1208"/>
      <c r="TVX44" s="1208"/>
      <c r="TVY44" s="1208"/>
      <c r="TVZ44" s="1208"/>
      <c r="TWA44" s="1208"/>
      <c r="TWB44" s="1208"/>
      <c r="TWC44" s="1208"/>
      <c r="TWD44" s="1208"/>
      <c r="TWE44" s="1208"/>
      <c r="TWF44" s="1208"/>
      <c r="TWG44" s="1209"/>
      <c r="TWH44" s="1208"/>
      <c r="TWI44" s="1208"/>
      <c r="TWJ44" s="1208"/>
      <c r="TWK44" s="1208"/>
      <c r="TWL44" s="1208"/>
      <c r="TWM44" s="1208"/>
      <c r="TWN44" s="1208"/>
      <c r="TWO44" s="1208"/>
      <c r="TWP44" s="1208"/>
      <c r="TWQ44" s="1208"/>
      <c r="TWR44" s="1209"/>
      <c r="TWS44" s="1208"/>
      <c r="TWT44" s="1208"/>
      <c r="TWU44" s="1208"/>
      <c r="TWV44" s="1208"/>
      <c r="TWW44" s="1208"/>
      <c r="TWX44" s="1208"/>
      <c r="TWY44" s="1208"/>
      <c r="TWZ44" s="1208"/>
      <c r="TXA44" s="1208"/>
      <c r="TXB44" s="1208"/>
      <c r="TXC44" s="1209"/>
      <c r="TXD44" s="1208"/>
      <c r="TXE44" s="1208"/>
      <c r="TXF44" s="1208"/>
      <c r="TXG44" s="1208"/>
      <c r="TXH44" s="1208"/>
      <c r="TXI44" s="1208"/>
      <c r="TXJ44" s="1208"/>
      <c r="TXK44" s="1208"/>
      <c r="TXL44" s="1208"/>
      <c r="TXM44" s="1208"/>
      <c r="TXN44" s="1209"/>
      <c r="TXO44" s="1208"/>
      <c r="TXP44" s="1208"/>
      <c r="TXQ44" s="1208"/>
      <c r="TXR44" s="1208"/>
      <c r="TXS44" s="1208"/>
      <c r="TXT44" s="1208"/>
      <c r="TXU44" s="1208"/>
      <c r="TXV44" s="1208"/>
      <c r="TXW44" s="1208"/>
      <c r="TXX44" s="1208"/>
      <c r="TXY44" s="1209"/>
      <c r="TXZ44" s="1208"/>
      <c r="TYA44" s="1208"/>
      <c r="TYB44" s="1208"/>
      <c r="TYC44" s="1208"/>
      <c r="TYD44" s="1208"/>
      <c r="TYE44" s="1208"/>
      <c r="TYF44" s="1208"/>
      <c r="TYG44" s="1208"/>
      <c r="TYH44" s="1208"/>
      <c r="TYI44" s="1208"/>
      <c r="TYJ44" s="1209"/>
      <c r="TYK44" s="1208"/>
      <c r="TYL44" s="1208"/>
      <c r="TYM44" s="1208"/>
      <c r="TYN44" s="1208"/>
      <c r="TYO44" s="1208"/>
      <c r="TYP44" s="1208"/>
      <c r="TYQ44" s="1208"/>
      <c r="TYR44" s="1208"/>
      <c r="TYS44" s="1208"/>
      <c r="TYT44" s="1208"/>
      <c r="TYU44" s="1209"/>
      <c r="TYV44" s="1208"/>
      <c r="TYW44" s="1208"/>
      <c r="TYX44" s="1208"/>
      <c r="TYY44" s="1208"/>
      <c r="TYZ44" s="1208"/>
      <c r="TZA44" s="1208"/>
      <c r="TZB44" s="1208"/>
      <c r="TZC44" s="1208"/>
      <c r="TZD44" s="1208"/>
      <c r="TZE44" s="1208"/>
      <c r="TZF44" s="1209"/>
      <c r="TZG44" s="1208"/>
      <c r="TZH44" s="1208"/>
      <c r="TZI44" s="1208"/>
      <c r="TZJ44" s="1208"/>
      <c r="TZK44" s="1208"/>
      <c r="TZL44" s="1208"/>
      <c r="TZM44" s="1208"/>
      <c r="TZN44" s="1208"/>
      <c r="TZO44" s="1208"/>
      <c r="TZP44" s="1208"/>
      <c r="TZQ44" s="1209"/>
      <c r="TZR44" s="1208"/>
      <c r="TZS44" s="1208"/>
      <c r="TZT44" s="1208"/>
      <c r="TZU44" s="1208"/>
      <c r="TZV44" s="1208"/>
      <c r="TZW44" s="1208"/>
      <c r="TZX44" s="1208"/>
      <c r="TZY44" s="1208"/>
      <c r="TZZ44" s="1208"/>
      <c r="UAA44" s="1208"/>
      <c r="UAB44" s="1209"/>
      <c r="UAC44" s="1208"/>
      <c r="UAD44" s="1208"/>
      <c r="UAE44" s="1208"/>
      <c r="UAF44" s="1208"/>
      <c r="UAG44" s="1208"/>
      <c r="UAH44" s="1208"/>
      <c r="UAI44" s="1208"/>
      <c r="UAJ44" s="1208"/>
      <c r="UAK44" s="1208"/>
      <c r="UAL44" s="1208"/>
      <c r="UAM44" s="1209"/>
      <c r="UAN44" s="1208"/>
      <c r="UAO44" s="1208"/>
      <c r="UAP44" s="1208"/>
      <c r="UAQ44" s="1208"/>
      <c r="UAR44" s="1208"/>
      <c r="UAS44" s="1208"/>
      <c r="UAT44" s="1208"/>
      <c r="UAU44" s="1208"/>
      <c r="UAV44" s="1208"/>
      <c r="UAW44" s="1208"/>
      <c r="UAX44" s="1209"/>
      <c r="UAY44" s="1208"/>
      <c r="UAZ44" s="1208"/>
      <c r="UBA44" s="1208"/>
      <c r="UBB44" s="1208"/>
      <c r="UBC44" s="1208"/>
      <c r="UBD44" s="1208"/>
      <c r="UBE44" s="1208"/>
      <c r="UBF44" s="1208"/>
      <c r="UBG44" s="1208"/>
      <c r="UBH44" s="1208"/>
      <c r="UBI44" s="1209"/>
      <c r="UBJ44" s="1208"/>
      <c r="UBK44" s="1208"/>
      <c r="UBL44" s="1208"/>
      <c r="UBM44" s="1208"/>
      <c r="UBN44" s="1208"/>
      <c r="UBO44" s="1208"/>
      <c r="UBP44" s="1208"/>
      <c r="UBQ44" s="1208"/>
      <c r="UBR44" s="1208"/>
      <c r="UBS44" s="1208"/>
      <c r="UBT44" s="1209"/>
      <c r="UBU44" s="1208"/>
      <c r="UBV44" s="1208"/>
      <c r="UBW44" s="1208"/>
      <c r="UBX44" s="1208"/>
      <c r="UBY44" s="1208"/>
      <c r="UBZ44" s="1208"/>
      <c r="UCA44" s="1208"/>
      <c r="UCB44" s="1208"/>
      <c r="UCC44" s="1208"/>
      <c r="UCD44" s="1208"/>
      <c r="UCE44" s="1209"/>
      <c r="UCF44" s="1208"/>
      <c r="UCG44" s="1208"/>
      <c r="UCH44" s="1208"/>
      <c r="UCI44" s="1208"/>
      <c r="UCJ44" s="1208"/>
      <c r="UCK44" s="1208"/>
      <c r="UCL44" s="1208"/>
      <c r="UCM44" s="1208"/>
      <c r="UCN44" s="1208"/>
      <c r="UCO44" s="1208"/>
      <c r="UCP44" s="1209"/>
      <c r="UCQ44" s="1208"/>
      <c r="UCR44" s="1208"/>
      <c r="UCS44" s="1208"/>
      <c r="UCT44" s="1208"/>
      <c r="UCU44" s="1208"/>
      <c r="UCV44" s="1208"/>
      <c r="UCW44" s="1208"/>
      <c r="UCX44" s="1208"/>
      <c r="UCY44" s="1208"/>
      <c r="UCZ44" s="1208"/>
      <c r="UDA44" s="1209"/>
      <c r="UDB44" s="1208"/>
      <c r="UDC44" s="1208"/>
      <c r="UDD44" s="1208"/>
      <c r="UDE44" s="1208"/>
      <c r="UDF44" s="1208"/>
      <c r="UDG44" s="1208"/>
      <c r="UDH44" s="1208"/>
      <c r="UDI44" s="1208"/>
      <c r="UDJ44" s="1208"/>
      <c r="UDK44" s="1208"/>
      <c r="UDL44" s="1209"/>
      <c r="UDM44" s="1208"/>
      <c r="UDN44" s="1208"/>
      <c r="UDO44" s="1208"/>
      <c r="UDP44" s="1208"/>
      <c r="UDQ44" s="1208"/>
      <c r="UDR44" s="1208"/>
      <c r="UDS44" s="1208"/>
      <c r="UDT44" s="1208"/>
      <c r="UDU44" s="1208"/>
      <c r="UDV44" s="1208"/>
      <c r="UDW44" s="1209"/>
      <c r="UDX44" s="1208"/>
      <c r="UDY44" s="1208"/>
      <c r="UDZ44" s="1208"/>
      <c r="UEA44" s="1208"/>
      <c r="UEB44" s="1208"/>
      <c r="UEC44" s="1208"/>
      <c r="UED44" s="1208"/>
      <c r="UEE44" s="1208"/>
      <c r="UEF44" s="1208"/>
      <c r="UEG44" s="1208"/>
      <c r="UEH44" s="1209"/>
      <c r="UEI44" s="1208"/>
      <c r="UEJ44" s="1208"/>
      <c r="UEK44" s="1208"/>
      <c r="UEL44" s="1208"/>
      <c r="UEM44" s="1208"/>
      <c r="UEN44" s="1208"/>
      <c r="UEO44" s="1208"/>
      <c r="UEP44" s="1208"/>
      <c r="UEQ44" s="1208"/>
      <c r="UER44" s="1208"/>
      <c r="UES44" s="1209"/>
      <c r="UET44" s="1208"/>
      <c r="UEU44" s="1208"/>
      <c r="UEV44" s="1208"/>
      <c r="UEW44" s="1208"/>
      <c r="UEX44" s="1208"/>
      <c r="UEY44" s="1208"/>
      <c r="UEZ44" s="1208"/>
      <c r="UFA44" s="1208"/>
      <c r="UFB44" s="1208"/>
      <c r="UFC44" s="1208"/>
      <c r="UFD44" s="1209"/>
      <c r="UFE44" s="1208"/>
      <c r="UFF44" s="1208"/>
      <c r="UFG44" s="1208"/>
      <c r="UFH44" s="1208"/>
      <c r="UFI44" s="1208"/>
      <c r="UFJ44" s="1208"/>
      <c r="UFK44" s="1208"/>
      <c r="UFL44" s="1208"/>
      <c r="UFM44" s="1208"/>
      <c r="UFN44" s="1208"/>
      <c r="UFO44" s="1209"/>
      <c r="UFP44" s="1208"/>
      <c r="UFQ44" s="1208"/>
      <c r="UFR44" s="1208"/>
      <c r="UFS44" s="1208"/>
      <c r="UFT44" s="1208"/>
      <c r="UFU44" s="1208"/>
      <c r="UFV44" s="1208"/>
      <c r="UFW44" s="1208"/>
      <c r="UFX44" s="1208"/>
      <c r="UFY44" s="1208"/>
      <c r="UFZ44" s="1209"/>
      <c r="UGA44" s="1208"/>
      <c r="UGB44" s="1208"/>
      <c r="UGC44" s="1208"/>
      <c r="UGD44" s="1208"/>
      <c r="UGE44" s="1208"/>
      <c r="UGF44" s="1208"/>
      <c r="UGG44" s="1208"/>
      <c r="UGH44" s="1208"/>
      <c r="UGI44" s="1208"/>
      <c r="UGJ44" s="1208"/>
      <c r="UGK44" s="1209"/>
      <c r="UGL44" s="1208"/>
      <c r="UGM44" s="1208"/>
      <c r="UGN44" s="1208"/>
      <c r="UGO44" s="1208"/>
      <c r="UGP44" s="1208"/>
      <c r="UGQ44" s="1208"/>
      <c r="UGR44" s="1208"/>
      <c r="UGS44" s="1208"/>
      <c r="UGT44" s="1208"/>
      <c r="UGU44" s="1208"/>
      <c r="UGV44" s="1209"/>
      <c r="UGW44" s="1208"/>
      <c r="UGX44" s="1208"/>
      <c r="UGY44" s="1208"/>
      <c r="UGZ44" s="1208"/>
      <c r="UHA44" s="1208"/>
      <c r="UHB44" s="1208"/>
      <c r="UHC44" s="1208"/>
      <c r="UHD44" s="1208"/>
      <c r="UHE44" s="1208"/>
      <c r="UHF44" s="1208"/>
      <c r="UHG44" s="1209"/>
      <c r="UHH44" s="1208"/>
      <c r="UHI44" s="1208"/>
      <c r="UHJ44" s="1208"/>
      <c r="UHK44" s="1208"/>
      <c r="UHL44" s="1208"/>
      <c r="UHM44" s="1208"/>
      <c r="UHN44" s="1208"/>
      <c r="UHO44" s="1208"/>
      <c r="UHP44" s="1208"/>
      <c r="UHQ44" s="1208"/>
      <c r="UHR44" s="1209"/>
      <c r="UHS44" s="1208"/>
      <c r="UHT44" s="1208"/>
      <c r="UHU44" s="1208"/>
      <c r="UHV44" s="1208"/>
      <c r="UHW44" s="1208"/>
      <c r="UHX44" s="1208"/>
      <c r="UHY44" s="1208"/>
      <c r="UHZ44" s="1208"/>
      <c r="UIA44" s="1208"/>
      <c r="UIB44" s="1208"/>
      <c r="UIC44" s="1209"/>
      <c r="UID44" s="1208"/>
      <c r="UIE44" s="1208"/>
      <c r="UIF44" s="1208"/>
      <c r="UIG44" s="1208"/>
      <c r="UIH44" s="1208"/>
      <c r="UII44" s="1208"/>
      <c r="UIJ44" s="1208"/>
      <c r="UIK44" s="1208"/>
      <c r="UIL44" s="1208"/>
      <c r="UIM44" s="1208"/>
      <c r="UIN44" s="1209"/>
      <c r="UIO44" s="1208"/>
      <c r="UIP44" s="1208"/>
      <c r="UIQ44" s="1208"/>
      <c r="UIR44" s="1208"/>
      <c r="UIS44" s="1208"/>
      <c r="UIT44" s="1208"/>
      <c r="UIU44" s="1208"/>
      <c r="UIV44" s="1208"/>
      <c r="UIW44" s="1208"/>
      <c r="UIX44" s="1208"/>
      <c r="UIY44" s="1209"/>
      <c r="UIZ44" s="1208"/>
      <c r="UJA44" s="1208"/>
      <c r="UJB44" s="1208"/>
      <c r="UJC44" s="1208"/>
      <c r="UJD44" s="1208"/>
      <c r="UJE44" s="1208"/>
      <c r="UJF44" s="1208"/>
      <c r="UJG44" s="1208"/>
      <c r="UJH44" s="1208"/>
      <c r="UJI44" s="1208"/>
      <c r="UJJ44" s="1209"/>
      <c r="UJK44" s="1208"/>
      <c r="UJL44" s="1208"/>
      <c r="UJM44" s="1208"/>
      <c r="UJN44" s="1208"/>
      <c r="UJO44" s="1208"/>
      <c r="UJP44" s="1208"/>
      <c r="UJQ44" s="1208"/>
      <c r="UJR44" s="1208"/>
      <c r="UJS44" s="1208"/>
      <c r="UJT44" s="1208"/>
      <c r="UJU44" s="1209"/>
      <c r="UJV44" s="1208"/>
      <c r="UJW44" s="1208"/>
      <c r="UJX44" s="1208"/>
      <c r="UJY44" s="1208"/>
      <c r="UJZ44" s="1208"/>
      <c r="UKA44" s="1208"/>
      <c r="UKB44" s="1208"/>
      <c r="UKC44" s="1208"/>
      <c r="UKD44" s="1208"/>
      <c r="UKE44" s="1208"/>
      <c r="UKF44" s="1209"/>
      <c r="UKG44" s="1208"/>
      <c r="UKH44" s="1208"/>
      <c r="UKI44" s="1208"/>
      <c r="UKJ44" s="1208"/>
      <c r="UKK44" s="1208"/>
      <c r="UKL44" s="1208"/>
      <c r="UKM44" s="1208"/>
      <c r="UKN44" s="1208"/>
      <c r="UKO44" s="1208"/>
      <c r="UKP44" s="1208"/>
      <c r="UKQ44" s="1209"/>
      <c r="UKR44" s="1208"/>
      <c r="UKS44" s="1208"/>
      <c r="UKT44" s="1208"/>
      <c r="UKU44" s="1208"/>
      <c r="UKV44" s="1208"/>
      <c r="UKW44" s="1208"/>
      <c r="UKX44" s="1208"/>
      <c r="UKY44" s="1208"/>
      <c r="UKZ44" s="1208"/>
      <c r="ULA44" s="1208"/>
      <c r="ULB44" s="1209"/>
      <c r="ULC44" s="1208"/>
      <c r="ULD44" s="1208"/>
      <c r="ULE44" s="1208"/>
      <c r="ULF44" s="1208"/>
      <c r="ULG44" s="1208"/>
      <c r="ULH44" s="1208"/>
      <c r="ULI44" s="1208"/>
      <c r="ULJ44" s="1208"/>
      <c r="ULK44" s="1208"/>
      <c r="ULL44" s="1208"/>
      <c r="ULM44" s="1209"/>
      <c r="ULN44" s="1208"/>
      <c r="ULO44" s="1208"/>
      <c r="ULP44" s="1208"/>
      <c r="ULQ44" s="1208"/>
      <c r="ULR44" s="1208"/>
      <c r="ULS44" s="1208"/>
      <c r="ULT44" s="1208"/>
      <c r="ULU44" s="1208"/>
      <c r="ULV44" s="1208"/>
      <c r="ULW44" s="1208"/>
      <c r="ULX44" s="1209"/>
      <c r="ULY44" s="1208"/>
      <c r="ULZ44" s="1208"/>
      <c r="UMA44" s="1208"/>
      <c r="UMB44" s="1208"/>
      <c r="UMC44" s="1208"/>
      <c r="UMD44" s="1208"/>
      <c r="UME44" s="1208"/>
      <c r="UMF44" s="1208"/>
      <c r="UMG44" s="1208"/>
      <c r="UMH44" s="1208"/>
      <c r="UMI44" s="1209"/>
      <c r="UMJ44" s="1208"/>
      <c r="UMK44" s="1208"/>
      <c r="UML44" s="1208"/>
      <c r="UMM44" s="1208"/>
      <c r="UMN44" s="1208"/>
      <c r="UMO44" s="1208"/>
      <c r="UMP44" s="1208"/>
      <c r="UMQ44" s="1208"/>
      <c r="UMR44" s="1208"/>
      <c r="UMS44" s="1208"/>
      <c r="UMT44" s="1209"/>
      <c r="UMU44" s="1208"/>
      <c r="UMV44" s="1208"/>
      <c r="UMW44" s="1208"/>
      <c r="UMX44" s="1208"/>
      <c r="UMY44" s="1208"/>
      <c r="UMZ44" s="1208"/>
      <c r="UNA44" s="1208"/>
      <c r="UNB44" s="1208"/>
      <c r="UNC44" s="1208"/>
      <c r="UND44" s="1208"/>
      <c r="UNE44" s="1209"/>
      <c r="UNF44" s="1208"/>
      <c r="UNG44" s="1208"/>
      <c r="UNH44" s="1208"/>
      <c r="UNI44" s="1208"/>
      <c r="UNJ44" s="1208"/>
      <c r="UNK44" s="1208"/>
      <c r="UNL44" s="1208"/>
      <c r="UNM44" s="1208"/>
      <c r="UNN44" s="1208"/>
      <c r="UNO44" s="1208"/>
      <c r="UNP44" s="1209"/>
      <c r="UNQ44" s="1208"/>
      <c r="UNR44" s="1208"/>
      <c r="UNS44" s="1208"/>
      <c r="UNT44" s="1208"/>
      <c r="UNU44" s="1208"/>
      <c r="UNV44" s="1208"/>
      <c r="UNW44" s="1208"/>
      <c r="UNX44" s="1208"/>
      <c r="UNY44" s="1208"/>
      <c r="UNZ44" s="1208"/>
      <c r="UOA44" s="1209"/>
      <c r="UOB44" s="1208"/>
      <c r="UOC44" s="1208"/>
      <c r="UOD44" s="1208"/>
      <c r="UOE44" s="1208"/>
      <c r="UOF44" s="1208"/>
      <c r="UOG44" s="1208"/>
      <c r="UOH44" s="1208"/>
      <c r="UOI44" s="1208"/>
      <c r="UOJ44" s="1208"/>
      <c r="UOK44" s="1208"/>
      <c r="UOL44" s="1209"/>
      <c r="UOM44" s="1208"/>
      <c r="UON44" s="1208"/>
      <c r="UOO44" s="1208"/>
      <c r="UOP44" s="1208"/>
      <c r="UOQ44" s="1208"/>
      <c r="UOR44" s="1208"/>
      <c r="UOS44" s="1208"/>
      <c r="UOT44" s="1208"/>
      <c r="UOU44" s="1208"/>
      <c r="UOV44" s="1208"/>
      <c r="UOW44" s="1209"/>
      <c r="UOX44" s="1208"/>
      <c r="UOY44" s="1208"/>
      <c r="UOZ44" s="1208"/>
      <c r="UPA44" s="1208"/>
      <c r="UPB44" s="1208"/>
      <c r="UPC44" s="1208"/>
      <c r="UPD44" s="1208"/>
      <c r="UPE44" s="1208"/>
      <c r="UPF44" s="1208"/>
      <c r="UPG44" s="1208"/>
      <c r="UPH44" s="1209"/>
      <c r="UPI44" s="1208"/>
      <c r="UPJ44" s="1208"/>
      <c r="UPK44" s="1208"/>
      <c r="UPL44" s="1208"/>
      <c r="UPM44" s="1208"/>
      <c r="UPN44" s="1208"/>
      <c r="UPO44" s="1208"/>
      <c r="UPP44" s="1208"/>
      <c r="UPQ44" s="1208"/>
      <c r="UPR44" s="1208"/>
      <c r="UPS44" s="1209"/>
      <c r="UPT44" s="1208"/>
      <c r="UPU44" s="1208"/>
      <c r="UPV44" s="1208"/>
      <c r="UPW44" s="1208"/>
      <c r="UPX44" s="1208"/>
      <c r="UPY44" s="1208"/>
      <c r="UPZ44" s="1208"/>
      <c r="UQA44" s="1208"/>
      <c r="UQB44" s="1208"/>
      <c r="UQC44" s="1208"/>
      <c r="UQD44" s="1209"/>
      <c r="UQE44" s="1208"/>
      <c r="UQF44" s="1208"/>
      <c r="UQG44" s="1208"/>
      <c r="UQH44" s="1208"/>
      <c r="UQI44" s="1208"/>
      <c r="UQJ44" s="1208"/>
      <c r="UQK44" s="1208"/>
      <c r="UQL44" s="1208"/>
      <c r="UQM44" s="1208"/>
      <c r="UQN44" s="1208"/>
      <c r="UQO44" s="1209"/>
      <c r="UQP44" s="1208"/>
      <c r="UQQ44" s="1208"/>
      <c r="UQR44" s="1208"/>
      <c r="UQS44" s="1208"/>
      <c r="UQT44" s="1208"/>
      <c r="UQU44" s="1208"/>
      <c r="UQV44" s="1208"/>
      <c r="UQW44" s="1208"/>
      <c r="UQX44" s="1208"/>
      <c r="UQY44" s="1208"/>
      <c r="UQZ44" s="1209"/>
      <c r="URA44" s="1208"/>
      <c r="URB44" s="1208"/>
      <c r="URC44" s="1208"/>
      <c r="URD44" s="1208"/>
      <c r="URE44" s="1208"/>
      <c r="URF44" s="1208"/>
      <c r="URG44" s="1208"/>
      <c r="URH44" s="1208"/>
      <c r="URI44" s="1208"/>
      <c r="URJ44" s="1208"/>
      <c r="URK44" s="1209"/>
      <c r="URL44" s="1208"/>
      <c r="URM44" s="1208"/>
      <c r="URN44" s="1208"/>
      <c r="URO44" s="1208"/>
      <c r="URP44" s="1208"/>
      <c r="URQ44" s="1208"/>
      <c r="URR44" s="1208"/>
      <c r="URS44" s="1208"/>
      <c r="URT44" s="1208"/>
      <c r="URU44" s="1208"/>
      <c r="URV44" s="1209"/>
      <c r="URW44" s="1208"/>
      <c r="URX44" s="1208"/>
      <c r="URY44" s="1208"/>
      <c r="URZ44" s="1208"/>
      <c r="USA44" s="1208"/>
      <c r="USB44" s="1208"/>
      <c r="USC44" s="1208"/>
      <c r="USD44" s="1208"/>
      <c r="USE44" s="1208"/>
      <c r="USF44" s="1208"/>
      <c r="USG44" s="1209"/>
      <c r="USH44" s="1208"/>
      <c r="USI44" s="1208"/>
      <c r="USJ44" s="1208"/>
      <c r="USK44" s="1208"/>
      <c r="USL44" s="1208"/>
      <c r="USM44" s="1208"/>
      <c r="USN44" s="1208"/>
      <c r="USO44" s="1208"/>
      <c r="USP44" s="1208"/>
      <c r="USQ44" s="1208"/>
      <c r="USR44" s="1209"/>
      <c r="USS44" s="1208"/>
      <c r="UST44" s="1208"/>
      <c r="USU44" s="1208"/>
      <c r="USV44" s="1208"/>
      <c r="USW44" s="1208"/>
      <c r="USX44" s="1208"/>
      <c r="USY44" s="1208"/>
      <c r="USZ44" s="1208"/>
      <c r="UTA44" s="1208"/>
      <c r="UTB44" s="1208"/>
      <c r="UTC44" s="1209"/>
      <c r="UTD44" s="1208"/>
      <c r="UTE44" s="1208"/>
      <c r="UTF44" s="1208"/>
      <c r="UTG44" s="1208"/>
      <c r="UTH44" s="1208"/>
      <c r="UTI44" s="1208"/>
      <c r="UTJ44" s="1208"/>
      <c r="UTK44" s="1208"/>
      <c r="UTL44" s="1208"/>
      <c r="UTM44" s="1208"/>
      <c r="UTN44" s="1209"/>
      <c r="UTO44" s="1208"/>
      <c r="UTP44" s="1208"/>
      <c r="UTQ44" s="1208"/>
      <c r="UTR44" s="1208"/>
      <c r="UTS44" s="1208"/>
      <c r="UTT44" s="1208"/>
      <c r="UTU44" s="1208"/>
      <c r="UTV44" s="1208"/>
      <c r="UTW44" s="1208"/>
      <c r="UTX44" s="1208"/>
      <c r="UTY44" s="1209"/>
      <c r="UTZ44" s="1208"/>
      <c r="UUA44" s="1208"/>
      <c r="UUB44" s="1208"/>
      <c r="UUC44" s="1208"/>
      <c r="UUD44" s="1208"/>
      <c r="UUE44" s="1208"/>
      <c r="UUF44" s="1208"/>
      <c r="UUG44" s="1208"/>
      <c r="UUH44" s="1208"/>
      <c r="UUI44" s="1208"/>
      <c r="UUJ44" s="1209"/>
      <c r="UUK44" s="1208"/>
      <c r="UUL44" s="1208"/>
      <c r="UUM44" s="1208"/>
      <c r="UUN44" s="1208"/>
      <c r="UUO44" s="1208"/>
      <c r="UUP44" s="1208"/>
      <c r="UUQ44" s="1208"/>
      <c r="UUR44" s="1208"/>
      <c r="UUS44" s="1208"/>
      <c r="UUT44" s="1208"/>
      <c r="UUU44" s="1209"/>
      <c r="UUV44" s="1208"/>
      <c r="UUW44" s="1208"/>
      <c r="UUX44" s="1208"/>
      <c r="UUY44" s="1208"/>
      <c r="UUZ44" s="1208"/>
      <c r="UVA44" s="1208"/>
      <c r="UVB44" s="1208"/>
      <c r="UVC44" s="1208"/>
      <c r="UVD44" s="1208"/>
      <c r="UVE44" s="1208"/>
      <c r="UVF44" s="1209"/>
      <c r="UVG44" s="1208"/>
      <c r="UVH44" s="1208"/>
      <c r="UVI44" s="1208"/>
      <c r="UVJ44" s="1208"/>
      <c r="UVK44" s="1208"/>
      <c r="UVL44" s="1208"/>
      <c r="UVM44" s="1208"/>
      <c r="UVN44" s="1208"/>
      <c r="UVO44" s="1208"/>
      <c r="UVP44" s="1208"/>
      <c r="UVQ44" s="1209"/>
      <c r="UVR44" s="1208"/>
      <c r="UVS44" s="1208"/>
      <c r="UVT44" s="1208"/>
      <c r="UVU44" s="1208"/>
      <c r="UVV44" s="1208"/>
      <c r="UVW44" s="1208"/>
      <c r="UVX44" s="1208"/>
      <c r="UVY44" s="1208"/>
      <c r="UVZ44" s="1208"/>
      <c r="UWA44" s="1208"/>
      <c r="UWB44" s="1209"/>
      <c r="UWC44" s="1208"/>
      <c r="UWD44" s="1208"/>
      <c r="UWE44" s="1208"/>
      <c r="UWF44" s="1208"/>
      <c r="UWG44" s="1208"/>
      <c r="UWH44" s="1208"/>
      <c r="UWI44" s="1208"/>
      <c r="UWJ44" s="1208"/>
      <c r="UWK44" s="1208"/>
      <c r="UWL44" s="1208"/>
      <c r="UWM44" s="1209"/>
      <c r="UWN44" s="1208"/>
      <c r="UWO44" s="1208"/>
      <c r="UWP44" s="1208"/>
      <c r="UWQ44" s="1208"/>
      <c r="UWR44" s="1208"/>
      <c r="UWS44" s="1208"/>
      <c r="UWT44" s="1208"/>
      <c r="UWU44" s="1208"/>
      <c r="UWV44" s="1208"/>
      <c r="UWW44" s="1208"/>
      <c r="UWX44" s="1209"/>
      <c r="UWY44" s="1208"/>
      <c r="UWZ44" s="1208"/>
      <c r="UXA44" s="1208"/>
      <c r="UXB44" s="1208"/>
      <c r="UXC44" s="1208"/>
      <c r="UXD44" s="1208"/>
      <c r="UXE44" s="1208"/>
      <c r="UXF44" s="1208"/>
      <c r="UXG44" s="1208"/>
      <c r="UXH44" s="1208"/>
      <c r="UXI44" s="1209"/>
      <c r="UXJ44" s="1208"/>
      <c r="UXK44" s="1208"/>
      <c r="UXL44" s="1208"/>
      <c r="UXM44" s="1208"/>
      <c r="UXN44" s="1208"/>
      <c r="UXO44" s="1208"/>
      <c r="UXP44" s="1208"/>
      <c r="UXQ44" s="1208"/>
      <c r="UXR44" s="1208"/>
      <c r="UXS44" s="1208"/>
      <c r="UXT44" s="1209"/>
      <c r="UXU44" s="1208"/>
      <c r="UXV44" s="1208"/>
      <c r="UXW44" s="1208"/>
      <c r="UXX44" s="1208"/>
      <c r="UXY44" s="1208"/>
      <c r="UXZ44" s="1208"/>
      <c r="UYA44" s="1208"/>
      <c r="UYB44" s="1208"/>
      <c r="UYC44" s="1208"/>
      <c r="UYD44" s="1208"/>
      <c r="UYE44" s="1209"/>
      <c r="UYF44" s="1208"/>
      <c r="UYG44" s="1208"/>
      <c r="UYH44" s="1208"/>
      <c r="UYI44" s="1208"/>
      <c r="UYJ44" s="1208"/>
      <c r="UYK44" s="1208"/>
      <c r="UYL44" s="1208"/>
      <c r="UYM44" s="1208"/>
      <c r="UYN44" s="1208"/>
      <c r="UYO44" s="1208"/>
      <c r="UYP44" s="1209"/>
      <c r="UYQ44" s="1208"/>
      <c r="UYR44" s="1208"/>
      <c r="UYS44" s="1208"/>
      <c r="UYT44" s="1208"/>
      <c r="UYU44" s="1208"/>
      <c r="UYV44" s="1208"/>
      <c r="UYW44" s="1208"/>
      <c r="UYX44" s="1208"/>
      <c r="UYY44" s="1208"/>
      <c r="UYZ44" s="1208"/>
      <c r="UZA44" s="1209"/>
      <c r="UZB44" s="1208"/>
      <c r="UZC44" s="1208"/>
      <c r="UZD44" s="1208"/>
      <c r="UZE44" s="1208"/>
      <c r="UZF44" s="1208"/>
      <c r="UZG44" s="1208"/>
      <c r="UZH44" s="1208"/>
      <c r="UZI44" s="1208"/>
      <c r="UZJ44" s="1208"/>
      <c r="UZK44" s="1208"/>
      <c r="UZL44" s="1209"/>
      <c r="UZM44" s="1208"/>
      <c r="UZN44" s="1208"/>
      <c r="UZO44" s="1208"/>
      <c r="UZP44" s="1208"/>
      <c r="UZQ44" s="1208"/>
      <c r="UZR44" s="1208"/>
      <c r="UZS44" s="1208"/>
      <c r="UZT44" s="1208"/>
      <c r="UZU44" s="1208"/>
      <c r="UZV44" s="1208"/>
      <c r="UZW44" s="1209"/>
      <c r="UZX44" s="1208"/>
      <c r="UZY44" s="1208"/>
      <c r="UZZ44" s="1208"/>
      <c r="VAA44" s="1208"/>
      <c r="VAB44" s="1208"/>
      <c r="VAC44" s="1208"/>
      <c r="VAD44" s="1208"/>
      <c r="VAE44" s="1208"/>
      <c r="VAF44" s="1208"/>
      <c r="VAG44" s="1208"/>
      <c r="VAH44" s="1209"/>
      <c r="VAI44" s="1208"/>
      <c r="VAJ44" s="1208"/>
      <c r="VAK44" s="1208"/>
      <c r="VAL44" s="1208"/>
      <c r="VAM44" s="1208"/>
      <c r="VAN44" s="1208"/>
      <c r="VAO44" s="1208"/>
      <c r="VAP44" s="1208"/>
      <c r="VAQ44" s="1208"/>
      <c r="VAR44" s="1208"/>
      <c r="VAS44" s="1209"/>
      <c r="VAT44" s="1208"/>
      <c r="VAU44" s="1208"/>
      <c r="VAV44" s="1208"/>
      <c r="VAW44" s="1208"/>
      <c r="VAX44" s="1208"/>
      <c r="VAY44" s="1208"/>
      <c r="VAZ44" s="1208"/>
      <c r="VBA44" s="1208"/>
      <c r="VBB44" s="1208"/>
      <c r="VBC44" s="1208"/>
      <c r="VBD44" s="1209"/>
      <c r="VBE44" s="1208"/>
      <c r="VBF44" s="1208"/>
      <c r="VBG44" s="1208"/>
      <c r="VBH44" s="1208"/>
      <c r="VBI44" s="1208"/>
      <c r="VBJ44" s="1208"/>
      <c r="VBK44" s="1208"/>
      <c r="VBL44" s="1208"/>
      <c r="VBM44" s="1208"/>
      <c r="VBN44" s="1208"/>
      <c r="VBO44" s="1209"/>
      <c r="VBP44" s="1208"/>
      <c r="VBQ44" s="1208"/>
      <c r="VBR44" s="1208"/>
      <c r="VBS44" s="1208"/>
      <c r="VBT44" s="1208"/>
      <c r="VBU44" s="1208"/>
      <c r="VBV44" s="1208"/>
      <c r="VBW44" s="1208"/>
      <c r="VBX44" s="1208"/>
      <c r="VBY44" s="1208"/>
      <c r="VBZ44" s="1209"/>
      <c r="VCA44" s="1208"/>
      <c r="VCB44" s="1208"/>
      <c r="VCC44" s="1208"/>
      <c r="VCD44" s="1208"/>
      <c r="VCE44" s="1208"/>
      <c r="VCF44" s="1208"/>
      <c r="VCG44" s="1208"/>
      <c r="VCH44" s="1208"/>
      <c r="VCI44" s="1208"/>
      <c r="VCJ44" s="1208"/>
      <c r="VCK44" s="1209"/>
      <c r="VCL44" s="1208"/>
      <c r="VCM44" s="1208"/>
      <c r="VCN44" s="1208"/>
      <c r="VCO44" s="1208"/>
      <c r="VCP44" s="1208"/>
      <c r="VCQ44" s="1208"/>
      <c r="VCR44" s="1208"/>
      <c r="VCS44" s="1208"/>
      <c r="VCT44" s="1208"/>
      <c r="VCU44" s="1208"/>
      <c r="VCV44" s="1209"/>
      <c r="VCW44" s="1208"/>
      <c r="VCX44" s="1208"/>
      <c r="VCY44" s="1208"/>
      <c r="VCZ44" s="1208"/>
      <c r="VDA44" s="1208"/>
      <c r="VDB44" s="1208"/>
      <c r="VDC44" s="1208"/>
      <c r="VDD44" s="1208"/>
      <c r="VDE44" s="1208"/>
      <c r="VDF44" s="1208"/>
      <c r="VDG44" s="1209"/>
      <c r="VDH44" s="1208"/>
      <c r="VDI44" s="1208"/>
      <c r="VDJ44" s="1208"/>
      <c r="VDK44" s="1208"/>
      <c r="VDL44" s="1208"/>
      <c r="VDM44" s="1208"/>
      <c r="VDN44" s="1208"/>
      <c r="VDO44" s="1208"/>
      <c r="VDP44" s="1208"/>
      <c r="VDQ44" s="1208"/>
      <c r="VDR44" s="1209"/>
      <c r="VDS44" s="1208"/>
      <c r="VDT44" s="1208"/>
      <c r="VDU44" s="1208"/>
      <c r="VDV44" s="1208"/>
      <c r="VDW44" s="1208"/>
      <c r="VDX44" s="1208"/>
      <c r="VDY44" s="1208"/>
      <c r="VDZ44" s="1208"/>
      <c r="VEA44" s="1208"/>
      <c r="VEB44" s="1208"/>
      <c r="VEC44" s="1209"/>
      <c r="VED44" s="1208"/>
      <c r="VEE44" s="1208"/>
      <c r="VEF44" s="1208"/>
      <c r="VEG44" s="1208"/>
      <c r="VEH44" s="1208"/>
      <c r="VEI44" s="1208"/>
      <c r="VEJ44" s="1208"/>
      <c r="VEK44" s="1208"/>
      <c r="VEL44" s="1208"/>
      <c r="VEM44" s="1208"/>
      <c r="VEN44" s="1209"/>
      <c r="VEO44" s="1208"/>
      <c r="VEP44" s="1208"/>
      <c r="VEQ44" s="1208"/>
      <c r="VER44" s="1208"/>
      <c r="VES44" s="1208"/>
      <c r="VET44" s="1208"/>
      <c r="VEU44" s="1208"/>
      <c r="VEV44" s="1208"/>
      <c r="VEW44" s="1208"/>
      <c r="VEX44" s="1208"/>
      <c r="VEY44" s="1209"/>
      <c r="VEZ44" s="1208"/>
      <c r="VFA44" s="1208"/>
      <c r="VFB44" s="1208"/>
      <c r="VFC44" s="1208"/>
      <c r="VFD44" s="1208"/>
      <c r="VFE44" s="1208"/>
      <c r="VFF44" s="1208"/>
      <c r="VFG44" s="1208"/>
      <c r="VFH44" s="1208"/>
      <c r="VFI44" s="1208"/>
      <c r="VFJ44" s="1209"/>
      <c r="VFK44" s="1208"/>
      <c r="VFL44" s="1208"/>
      <c r="VFM44" s="1208"/>
      <c r="VFN44" s="1208"/>
      <c r="VFO44" s="1208"/>
      <c r="VFP44" s="1208"/>
      <c r="VFQ44" s="1208"/>
      <c r="VFR44" s="1208"/>
      <c r="VFS44" s="1208"/>
      <c r="VFT44" s="1208"/>
      <c r="VFU44" s="1209"/>
      <c r="VFV44" s="1208"/>
      <c r="VFW44" s="1208"/>
      <c r="VFX44" s="1208"/>
      <c r="VFY44" s="1208"/>
      <c r="VFZ44" s="1208"/>
      <c r="VGA44" s="1208"/>
      <c r="VGB44" s="1208"/>
      <c r="VGC44" s="1208"/>
      <c r="VGD44" s="1208"/>
      <c r="VGE44" s="1208"/>
      <c r="VGF44" s="1209"/>
      <c r="VGG44" s="1208"/>
      <c r="VGH44" s="1208"/>
      <c r="VGI44" s="1208"/>
      <c r="VGJ44" s="1208"/>
      <c r="VGK44" s="1208"/>
      <c r="VGL44" s="1208"/>
      <c r="VGM44" s="1208"/>
      <c r="VGN44" s="1208"/>
      <c r="VGO44" s="1208"/>
      <c r="VGP44" s="1208"/>
      <c r="VGQ44" s="1209"/>
      <c r="VGR44" s="1208"/>
      <c r="VGS44" s="1208"/>
      <c r="VGT44" s="1208"/>
      <c r="VGU44" s="1208"/>
      <c r="VGV44" s="1208"/>
      <c r="VGW44" s="1208"/>
      <c r="VGX44" s="1208"/>
      <c r="VGY44" s="1208"/>
      <c r="VGZ44" s="1208"/>
      <c r="VHA44" s="1208"/>
      <c r="VHB44" s="1209"/>
      <c r="VHC44" s="1208"/>
      <c r="VHD44" s="1208"/>
      <c r="VHE44" s="1208"/>
      <c r="VHF44" s="1208"/>
      <c r="VHG44" s="1208"/>
      <c r="VHH44" s="1208"/>
      <c r="VHI44" s="1208"/>
      <c r="VHJ44" s="1208"/>
      <c r="VHK44" s="1208"/>
      <c r="VHL44" s="1208"/>
      <c r="VHM44" s="1209"/>
      <c r="VHN44" s="1208"/>
      <c r="VHO44" s="1208"/>
      <c r="VHP44" s="1208"/>
      <c r="VHQ44" s="1208"/>
      <c r="VHR44" s="1208"/>
      <c r="VHS44" s="1208"/>
      <c r="VHT44" s="1208"/>
      <c r="VHU44" s="1208"/>
      <c r="VHV44" s="1208"/>
      <c r="VHW44" s="1208"/>
      <c r="VHX44" s="1209"/>
      <c r="VHY44" s="1208"/>
      <c r="VHZ44" s="1208"/>
      <c r="VIA44" s="1208"/>
      <c r="VIB44" s="1208"/>
      <c r="VIC44" s="1208"/>
      <c r="VID44" s="1208"/>
      <c r="VIE44" s="1208"/>
      <c r="VIF44" s="1208"/>
      <c r="VIG44" s="1208"/>
      <c r="VIH44" s="1208"/>
      <c r="VII44" s="1209"/>
      <c r="VIJ44" s="1208"/>
      <c r="VIK44" s="1208"/>
      <c r="VIL44" s="1208"/>
      <c r="VIM44" s="1208"/>
      <c r="VIN44" s="1208"/>
      <c r="VIO44" s="1208"/>
      <c r="VIP44" s="1208"/>
      <c r="VIQ44" s="1208"/>
      <c r="VIR44" s="1208"/>
      <c r="VIS44" s="1208"/>
      <c r="VIT44" s="1209"/>
      <c r="VIU44" s="1208"/>
      <c r="VIV44" s="1208"/>
      <c r="VIW44" s="1208"/>
      <c r="VIX44" s="1208"/>
      <c r="VIY44" s="1208"/>
      <c r="VIZ44" s="1208"/>
      <c r="VJA44" s="1208"/>
      <c r="VJB44" s="1208"/>
      <c r="VJC44" s="1208"/>
      <c r="VJD44" s="1208"/>
      <c r="VJE44" s="1209"/>
      <c r="VJF44" s="1208"/>
      <c r="VJG44" s="1208"/>
      <c r="VJH44" s="1208"/>
      <c r="VJI44" s="1208"/>
      <c r="VJJ44" s="1208"/>
      <c r="VJK44" s="1208"/>
      <c r="VJL44" s="1208"/>
      <c r="VJM44" s="1208"/>
      <c r="VJN44" s="1208"/>
      <c r="VJO44" s="1208"/>
      <c r="VJP44" s="1209"/>
      <c r="VJQ44" s="1208"/>
      <c r="VJR44" s="1208"/>
      <c r="VJS44" s="1208"/>
      <c r="VJT44" s="1208"/>
      <c r="VJU44" s="1208"/>
      <c r="VJV44" s="1208"/>
      <c r="VJW44" s="1208"/>
      <c r="VJX44" s="1208"/>
      <c r="VJY44" s="1208"/>
      <c r="VJZ44" s="1208"/>
      <c r="VKA44" s="1209"/>
      <c r="VKB44" s="1208"/>
      <c r="VKC44" s="1208"/>
      <c r="VKD44" s="1208"/>
      <c r="VKE44" s="1208"/>
      <c r="VKF44" s="1208"/>
      <c r="VKG44" s="1208"/>
      <c r="VKH44" s="1208"/>
      <c r="VKI44" s="1208"/>
      <c r="VKJ44" s="1208"/>
      <c r="VKK44" s="1208"/>
      <c r="VKL44" s="1209"/>
      <c r="VKM44" s="1208"/>
      <c r="VKN44" s="1208"/>
      <c r="VKO44" s="1208"/>
      <c r="VKP44" s="1208"/>
      <c r="VKQ44" s="1208"/>
      <c r="VKR44" s="1208"/>
      <c r="VKS44" s="1208"/>
      <c r="VKT44" s="1208"/>
      <c r="VKU44" s="1208"/>
      <c r="VKV44" s="1208"/>
      <c r="VKW44" s="1209"/>
      <c r="VKX44" s="1208"/>
      <c r="VKY44" s="1208"/>
      <c r="VKZ44" s="1208"/>
      <c r="VLA44" s="1208"/>
      <c r="VLB44" s="1208"/>
      <c r="VLC44" s="1208"/>
      <c r="VLD44" s="1208"/>
      <c r="VLE44" s="1208"/>
      <c r="VLF44" s="1208"/>
      <c r="VLG44" s="1208"/>
      <c r="VLH44" s="1209"/>
      <c r="VLI44" s="1208"/>
      <c r="VLJ44" s="1208"/>
      <c r="VLK44" s="1208"/>
      <c r="VLL44" s="1208"/>
      <c r="VLM44" s="1208"/>
      <c r="VLN44" s="1208"/>
      <c r="VLO44" s="1208"/>
      <c r="VLP44" s="1208"/>
      <c r="VLQ44" s="1208"/>
      <c r="VLR44" s="1208"/>
      <c r="VLS44" s="1209"/>
      <c r="VLT44" s="1208"/>
      <c r="VLU44" s="1208"/>
      <c r="VLV44" s="1208"/>
      <c r="VLW44" s="1208"/>
      <c r="VLX44" s="1208"/>
      <c r="VLY44" s="1208"/>
      <c r="VLZ44" s="1208"/>
      <c r="VMA44" s="1208"/>
      <c r="VMB44" s="1208"/>
      <c r="VMC44" s="1208"/>
      <c r="VMD44" s="1209"/>
      <c r="VME44" s="1208"/>
      <c r="VMF44" s="1208"/>
      <c r="VMG44" s="1208"/>
      <c r="VMH44" s="1208"/>
      <c r="VMI44" s="1208"/>
      <c r="VMJ44" s="1208"/>
      <c r="VMK44" s="1208"/>
      <c r="VML44" s="1208"/>
      <c r="VMM44" s="1208"/>
      <c r="VMN44" s="1208"/>
      <c r="VMO44" s="1209"/>
      <c r="VMP44" s="1208"/>
      <c r="VMQ44" s="1208"/>
      <c r="VMR44" s="1208"/>
      <c r="VMS44" s="1208"/>
      <c r="VMT44" s="1208"/>
      <c r="VMU44" s="1208"/>
      <c r="VMV44" s="1208"/>
      <c r="VMW44" s="1208"/>
      <c r="VMX44" s="1208"/>
      <c r="VMY44" s="1208"/>
      <c r="VMZ44" s="1209"/>
      <c r="VNA44" s="1208"/>
      <c r="VNB44" s="1208"/>
      <c r="VNC44" s="1208"/>
      <c r="VND44" s="1208"/>
      <c r="VNE44" s="1208"/>
      <c r="VNF44" s="1208"/>
      <c r="VNG44" s="1208"/>
      <c r="VNH44" s="1208"/>
      <c r="VNI44" s="1208"/>
      <c r="VNJ44" s="1208"/>
      <c r="VNK44" s="1209"/>
      <c r="VNL44" s="1208"/>
      <c r="VNM44" s="1208"/>
      <c r="VNN44" s="1208"/>
      <c r="VNO44" s="1208"/>
      <c r="VNP44" s="1208"/>
      <c r="VNQ44" s="1208"/>
      <c r="VNR44" s="1208"/>
      <c r="VNS44" s="1208"/>
      <c r="VNT44" s="1208"/>
      <c r="VNU44" s="1208"/>
      <c r="VNV44" s="1209"/>
      <c r="VNW44" s="1208"/>
      <c r="VNX44" s="1208"/>
      <c r="VNY44" s="1208"/>
      <c r="VNZ44" s="1208"/>
      <c r="VOA44" s="1208"/>
      <c r="VOB44" s="1208"/>
      <c r="VOC44" s="1208"/>
      <c r="VOD44" s="1208"/>
      <c r="VOE44" s="1208"/>
      <c r="VOF44" s="1208"/>
      <c r="VOG44" s="1209"/>
      <c r="VOH44" s="1208"/>
      <c r="VOI44" s="1208"/>
      <c r="VOJ44" s="1208"/>
      <c r="VOK44" s="1208"/>
      <c r="VOL44" s="1208"/>
      <c r="VOM44" s="1208"/>
      <c r="VON44" s="1208"/>
      <c r="VOO44" s="1208"/>
      <c r="VOP44" s="1208"/>
      <c r="VOQ44" s="1208"/>
      <c r="VOR44" s="1209"/>
      <c r="VOS44" s="1208"/>
      <c r="VOT44" s="1208"/>
      <c r="VOU44" s="1208"/>
      <c r="VOV44" s="1208"/>
      <c r="VOW44" s="1208"/>
      <c r="VOX44" s="1208"/>
      <c r="VOY44" s="1208"/>
      <c r="VOZ44" s="1208"/>
      <c r="VPA44" s="1208"/>
      <c r="VPB44" s="1208"/>
      <c r="VPC44" s="1209"/>
      <c r="VPD44" s="1208"/>
      <c r="VPE44" s="1208"/>
      <c r="VPF44" s="1208"/>
      <c r="VPG44" s="1208"/>
      <c r="VPH44" s="1208"/>
      <c r="VPI44" s="1208"/>
      <c r="VPJ44" s="1208"/>
      <c r="VPK44" s="1208"/>
      <c r="VPL44" s="1208"/>
      <c r="VPM44" s="1208"/>
      <c r="VPN44" s="1209"/>
      <c r="VPO44" s="1208"/>
      <c r="VPP44" s="1208"/>
      <c r="VPQ44" s="1208"/>
      <c r="VPR44" s="1208"/>
      <c r="VPS44" s="1208"/>
      <c r="VPT44" s="1208"/>
      <c r="VPU44" s="1208"/>
      <c r="VPV44" s="1208"/>
      <c r="VPW44" s="1208"/>
      <c r="VPX44" s="1208"/>
      <c r="VPY44" s="1209"/>
      <c r="VPZ44" s="1208"/>
      <c r="VQA44" s="1208"/>
      <c r="VQB44" s="1208"/>
      <c r="VQC44" s="1208"/>
      <c r="VQD44" s="1208"/>
      <c r="VQE44" s="1208"/>
      <c r="VQF44" s="1208"/>
      <c r="VQG44" s="1208"/>
      <c r="VQH44" s="1208"/>
      <c r="VQI44" s="1208"/>
      <c r="VQJ44" s="1209"/>
      <c r="VQK44" s="1208"/>
      <c r="VQL44" s="1208"/>
      <c r="VQM44" s="1208"/>
      <c r="VQN44" s="1208"/>
      <c r="VQO44" s="1208"/>
      <c r="VQP44" s="1208"/>
      <c r="VQQ44" s="1208"/>
      <c r="VQR44" s="1208"/>
      <c r="VQS44" s="1208"/>
      <c r="VQT44" s="1208"/>
      <c r="VQU44" s="1209"/>
      <c r="VQV44" s="1208"/>
      <c r="VQW44" s="1208"/>
      <c r="VQX44" s="1208"/>
      <c r="VQY44" s="1208"/>
      <c r="VQZ44" s="1208"/>
      <c r="VRA44" s="1208"/>
      <c r="VRB44" s="1208"/>
      <c r="VRC44" s="1208"/>
      <c r="VRD44" s="1208"/>
      <c r="VRE44" s="1208"/>
      <c r="VRF44" s="1209"/>
      <c r="VRG44" s="1208"/>
      <c r="VRH44" s="1208"/>
      <c r="VRI44" s="1208"/>
      <c r="VRJ44" s="1208"/>
      <c r="VRK44" s="1208"/>
      <c r="VRL44" s="1208"/>
      <c r="VRM44" s="1208"/>
      <c r="VRN44" s="1208"/>
      <c r="VRO44" s="1208"/>
      <c r="VRP44" s="1208"/>
      <c r="VRQ44" s="1209"/>
      <c r="VRR44" s="1208"/>
      <c r="VRS44" s="1208"/>
      <c r="VRT44" s="1208"/>
      <c r="VRU44" s="1208"/>
      <c r="VRV44" s="1208"/>
      <c r="VRW44" s="1208"/>
      <c r="VRX44" s="1208"/>
      <c r="VRY44" s="1208"/>
      <c r="VRZ44" s="1208"/>
      <c r="VSA44" s="1208"/>
      <c r="VSB44" s="1209"/>
      <c r="VSC44" s="1208"/>
      <c r="VSD44" s="1208"/>
      <c r="VSE44" s="1208"/>
      <c r="VSF44" s="1208"/>
      <c r="VSG44" s="1208"/>
      <c r="VSH44" s="1208"/>
      <c r="VSI44" s="1208"/>
      <c r="VSJ44" s="1208"/>
      <c r="VSK44" s="1208"/>
      <c r="VSL44" s="1208"/>
      <c r="VSM44" s="1209"/>
      <c r="VSN44" s="1208"/>
      <c r="VSO44" s="1208"/>
      <c r="VSP44" s="1208"/>
      <c r="VSQ44" s="1208"/>
      <c r="VSR44" s="1208"/>
      <c r="VSS44" s="1208"/>
      <c r="VST44" s="1208"/>
      <c r="VSU44" s="1208"/>
      <c r="VSV44" s="1208"/>
      <c r="VSW44" s="1208"/>
      <c r="VSX44" s="1209"/>
      <c r="VSY44" s="1208"/>
      <c r="VSZ44" s="1208"/>
      <c r="VTA44" s="1208"/>
      <c r="VTB44" s="1208"/>
      <c r="VTC44" s="1208"/>
      <c r="VTD44" s="1208"/>
      <c r="VTE44" s="1208"/>
      <c r="VTF44" s="1208"/>
      <c r="VTG44" s="1208"/>
      <c r="VTH44" s="1208"/>
      <c r="VTI44" s="1209"/>
      <c r="VTJ44" s="1208"/>
      <c r="VTK44" s="1208"/>
      <c r="VTL44" s="1208"/>
      <c r="VTM44" s="1208"/>
      <c r="VTN44" s="1208"/>
      <c r="VTO44" s="1208"/>
      <c r="VTP44" s="1208"/>
      <c r="VTQ44" s="1208"/>
      <c r="VTR44" s="1208"/>
      <c r="VTS44" s="1208"/>
      <c r="VTT44" s="1209"/>
      <c r="VTU44" s="1208"/>
      <c r="VTV44" s="1208"/>
      <c r="VTW44" s="1208"/>
      <c r="VTX44" s="1208"/>
      <c r="VTY44" s="1208"/>
      <c r="VTZ44" s="1208"/>
      <c r="VUA44" s="1208"/>
      <c r="VUB44" s="1208"/>
      <c r="VUC44" s="1208"/>
      <c r="VUD44" s="1208"/>
      <c r="VUE44" s="1209"/>
      <c r="VUF44" s="1208"/>
      <c r="VUG44" s="1208"/>
      <c r="VUH44" s="1208"/>
      <c r="VUI44" s="1208"/>
      <c r="VUJ44" s="1208"/>
      <c r="VUK44" s="1208"/>
      <c r="VUL44" s="1208"/>
      <c r="VUM44" s="1208"/>
      <c r="VUN44" s="1208"/>
      <c r="VUO44" s="1208"/>
      <c r="VUP44" s="1209"/>
      <c r="VUQ44" s="1208"/>
      <c r="VUR44" s="1208"/>
      <c r="VUS44" s="1208"/>
      <c r="VUT44" s="1208"/>
      <c r="VUU44" s="1208"/>
      <c r="VUV44" s="1208"/>
      <c r="VUW44" s="1208"/>
      <c r="VUX44" s="1208"/>
      <c r="VUY44" s="1208"/>
      <c r="VUZ44" s="1208"/>
      <c r="VVA44" s="1209"/>
      <c r="VVB44" s="1208"/>
      <c r="VVC44" s="1208"/>
      <c r="VVD44" s="1208"/>
      <c r="VVE44" s="1208"/>
      <c r="VVF44" s="1208"/>
      <c r="VVG44" s="1208"/>
      <c r="VVH44" s="1208"/>
      <c r="VVI44" s="1208"/>
      <c r="VVJ44" s="1208"/>
      <c r="VVK44" s="1208"/>
      <c r="VVL44" s="1209"/>
      <c r="VVM44" s="1208"/>
      <c r="VVN44" s="1208"/>
      <c r="VVO44" s="1208"/>
      <c r="VVP44" s="1208"/>
      <c r="VVQ44" s="1208"/>
      <c r="VVR44" s="1208"/>
      <c r="VVS44" s="1208"/>
      <c r="VVT44" s="1208"/>
      <c r="VVU44" s="1208"/>
      <c r="VVV44" s="1208"/>
      <c r="VVW44" s="1209"/>
      <c r="VVX44" s="1208"/>
      <c r="VVY44" s="1208"/>
      <c r="VVZ44" s="1208"/>
      <c r="VWA44" s="1208"/>
      <c r="VWB44" s="1208"/>
      <c r="VWC44" s="1208"/>
      <c r="VWD44" s="1208"/>
      <c r="VWE44" s="1208"/>
      <c r="VWF44" s="1208"/>
      <c r="VWG44" s="1208"/>
      <c r="VWH44" s="1209"/>
      <c r="VWI44" s="1208"/>
      <c r="VWJ44" s="1208"/>
      <c r="VWK44" s="1208"/>
      <c r="VWL44" s="1208"/>
      <c r="VWM44" s="1208"/>
      <c r="VWN44" s="1208"/>
      <c r="VWO44" s="1208"/>
      <c r="VWP44" s="1208"/>
      <c r="VWQ44" s="1208"/>
      <c r="VWR44" s="1208"/>
      <c r="VWS44" s="1209"/>
      <c r="VWT44" s="1208"/>
      <c r="VWU44" s="1208"/>
      <c r="VWV44" s="1208"/>
      <c r="VWW44" s="1208"/>
      <c r="VWX44" s="1208"/>
      <c r="VWY44" s="1208"/>
      <c r="VWZ44" s="1208"/>
      <c r="VXA44" s="1208"/>
      <c r="VXB44" s="1208"/>
      <c r="VXC44" s="1208"/>
      <c r="VXD44" s="1209"/>
      <c r="VXE44" s="1208"/>
      <c r="VXF44" s="1208"/>
      <c r="VXG44" s="1208"/>
      <c r="VXH44" s="1208"/>
      <c r="VXI44" s="1208"/>
      <c r="VXJ44" s="1208"/>
      <c r="VXK44" s="1208"/>
      <c r="VXL44" s="1208"/>
      <c r="VXM44" s="1208"/>
      <c r="VXN44" s="1208"/>
      <c r="VXO44" s="1209"/>
      <c r="VXP44" s="1208"/>
      <c r="VXQ44" s="1208"/>
      <c r="VXR44" s="1208"/>
      <c r="VXS44" s="1208"/>
      <c r="VXT44" s="1208"/>
      <c r="VXU44" s="1208"/>
      <c r="VXV44" s="1208"/>
      <c r="VXW44" s="1208"/>
      <c r="VXX44" s="1208"/>
      <c r="VXY44" s="1208"/>
      <c r="VXZ44" s="1209"/>
      <c r="VYA44" s="1208"/>
      <c r="VYB44" s="1208"/>
      <c r="VYC44" s="1208"/>
      <c r="VYD44" s="1208"/>
      <c r="VYE44" s="1208"/>
      <c r="VYF44" s="1208"/>
      <c r="VYG44" s="1208"/>
      <c r="VYH44" s="1208"/>
      <c r="VYI44" s="1208"/>
      <c r="VYJ44" s="1208"/>
      <c r="VYK44" s="1209"/>
      <c r="VYL44" s="1208"/>
      <c r="VYM44" s="1208"/>
      <c r="VYN44" s="1208"/>
      <c r="VYO44" s="1208"/>
      <c r="VYP44" s="1208"/>
      <c r="VYQ44" s="1208"/>
      <c r="VYR44" s="1208"/>
      <c r="VYS44" s="1208"/>
      <c r="VYT44" s="1208"/>
      <c r="VYU44" s="1208"/>
      <c r="VYV44" s="1209"/>
      <c r="VYW44" s="1208"/>
      <c r="VYX44" s="1208"/>
      <c r="VYY44" s="1208"/>
      <c r="VYZ44" s="1208"/>
      <c r="VZA44" s="1208"/>
      <c r="VZB44" s="1208"/>
      <c r="VZC44" s="1208"/>
      <c r="VZD44" s="1208"/>
      <c r="VZE44" s="1208"/>
      <c r="VZF44" s="1208"/>
      <c r="VZG44" s="1209"/>
      <c r="VZH44" s="1208"/>
      <c r="VZI44" s="1208"/>
      <c r="VZJ44" s="1208"/>
      <c r="VZK44" s="1208"/>
      <c r="VZL44" s="1208"/>
      <c r="VZM44" s="1208"/>
      <c r="VZN44" s="1208"/>
      <c r="VZO44" s="1208"/>
      <c r="VZP44" s="1208"/>
      <c r="VZQ44" s="1208"/>
      <c r="VZR44" s="1209"/>
      <c r="VZS44" s="1208"/>
      <c r="VZT44" s="1208"/>
      <c r="VZU44" s="1208"/>
      <c r="VZV44" s="1208"/>
      <c r="VZW44" s="1208"/>
      <c r="VZX44" s="1208"/>
      <c r="VZY44" s="1208"/>
      <c r="VZZ44" s="1208"/>
      <c r="WAA44" s="1208"/>
      <c r="WAB44" s="1208"/>
      <c r="WAC44" s="1209"/>
      <c r="WAD44" s="1208"/>
      <c r="WAE44" s="1208"/>
      <c r="WAF44" s="1208"/>
      <c r="WAG44" s="1208"/>
      <c r="WAH44" s="1208"/>
      <c r="WAI44" s="1208"/>
      <c r="WAJ44" s="1208"/>
      <c r="WAK44" s="1208"/>
      <c r="WAL44" s="1208"/>
      <c r="WAM44" s="1208"/>
      <c r="WAN44" s="1209"/>
      <c r="WAO44" s="1208"/>
      <c r="WAP44" s="1208"/>
      <c r="WAQ44" s="1208"/>
      <c r="WAR44" s="1208"/>
      <c r="WAS44" s="1208"/>
      <c r="WAT44" s="1208"/>
      <c r="WAU44" s="1208"/>
      <c r="WAV44" s="1208"/>
      <c r="WAW44" s="1208"/>
      <c r="WAX44" s="1208"/>
      <c r="WAY44" s="1209"/>
      <c r="WAZ44" s="1208"/>
      <c r="WBA44" s="1208"/>
      <c r="WBB44" s="1208"/>
      <c r="WBC44" s="1208"/>
      <c r="WBD44" s="1208"/>
      <c r="WBE44" s="1208"/>
      <c r="WBF44" s="1208"/>
      <c r="WBG44" s="1208"/>
      <c r="WBH44" s="1208"/>
      <c r="WBI44" s="1208"/>
      <c r="WBJ44" s="1209"/>
      <c r="WBK44" s="1208"/>
      <c r="WBL44" s="1208"/>
      <c r="WBM44" s="1208"/>
      <c r="WBN44" s="1208"/>
      <c r="WBO44" s="1208"/>
      <c r="WBP44" s="1208"/>
      <c r="WBQ44" s="1208"/>
      <c r="WBR44" s="1208"/>
      <c r="WBS44" s="1208"/>
      <c r="WBT44" s="1208"/>
      <c r="WBU44" s="1209"/>
      <c r="WBV44" s="1208"/>
      <c r="WBW44" s="1208"/>
      <c r="WBX44" s="1208"/>
      <c r="WBY44" s="1208"/>
      <c r="WBZ44" s="1208"/>
      <c r="WCA44" s="1208"/>
      <c r="WCB44" s="1208"/>
      <c r="WCC44" s="1208"/>
      <c r="WCD44" s="1208"/>
      <c r="WCE44" s="1208"/>
      <c r="WCF44" s="1209"/>
      <c r="WCG44" s="1208"/>
      <c r="WCH44" s="1208"/>
      <c r="WCI44" s="1208"/>
      <c r="WCJ44" s="1208"/>
      <c r="WCK44" s="1208"/>
      <c r="WCL44" s="1208"/>
      <c r="WCM44" s="1208"/>
      <c r="WCN44" s="1208"/>
      <c r="WCO44" s="1208"/>
      <c r="WCP44" s="1208"/>
      <c r="WCQ44" s="1209"/>
      <c r="WCR44" s="1208"/>
      <c r="WCS44" s="1208"/>
      <c r="WCT44" s="1208"/>
      <c r="WCU44" s="1208"/>
      <c r="WCV44" s="1208"/>
      <c r="WCW44" s="1208"/>
      <c r="WCX44" s="1208"/>
      <c r="WCY44" s="1208"/>
      <c r="WCZ44" s="1208"/>
      <c r="WDA44" s="1208"/>
      <c r="WDB44" s="1209"/>
      <c r="WDC44" s="1208"/>
      <c r="WDD44" s="1208"/>
      <c r="WDE44" s="1208"/>
      <c r="WDF44" s="1208"/>
      <c r="WDG44" s="1208"/>
      <c r="WDH44" s="1208"/>
      <c r="WDI44" s="1208"/>
      <c r="WDJ44" s="1208"/>
      <c r="WDK44" s="1208"/>
      <c r="WDL44" s="1208"/>
      <c r="WDM44" s="1209"/>
      <c r="WDN44" s="1208"/>
      <c r="WDO44" s="1208"/>
      <c r="WDP44" s="1208"/>
      <c r="WDQ44" s="1208"/>
      <c r="WDR44" s="1208"/>
      <c r="WDS44" s="1208"/>
      <c r="WDT44" s="1208"/>
      <c r="WDU44" s="1208"/>
      <c r="WDV44" s="1208"/>
      <c r="WDW44" s="1208"/>
      <c r="WDX44" s="1209"/>
      <c r="WDY44" s="1208"/>
      <c r="WDZ44" s="1208"/>
      <c r="WEA44" s="1208"/>
      <c r="WEB44" s="1208"/>
      <c r="WEC44" s="1208"/>
      <c r="WED44" s="1208"/>
      <c r="WEE44" s="1208"/>
      <c r="WEF44" s="1208"/>
      <c r="WEG44" s="1208"/>
      <c r="WEH44" s="1208"/>
      <c r="WEI44" s="1209"/>
      <c r="WEJ44" s="1208"/>
      <c r="WEK44" s="1208"/>
      <c r="WEL44" s="1208"/>
      <c r="WEM44" s="1208"/>
      <c r="WEN44" s="1208"/>
      <c r="WEO44" s="1208"/>
      <c r="WEP44" s="1208"/>
      <c r="WEQ44" s="1208"/>
      <c r="WER44" s="1208"/>
      <c r="WES44" s="1208"/>
      <c r="WET44" s="1209"/>
      <c r="WEU44" s="1208"/>
      <c r="WEV44" s="1208"/>
      <c r="WEW44" s="1208"/>
      <c r="WEX44" s="1208"/>
      <c r="WEY44" s="1208"/>
      <c r="WEZ44" s="1208"/>
      <c r="WFA44" s="1208"/>
      <c r="WFB44" s="1208"/>
      <c r="WFC44" s="1208"/>
      <c r="WFD44" s="1208"/>
      <c r="WFE44" s="1209"/>
      <c r="WFF44" s="1208"/>
      <c r="WFG44" s="1208"/>
      <c r="WFH44" s="1208"/>
      <c r="WFI44" s="1208"/>
      <c r="WFJ44" s="1208"/>
      <c r="WFK44" s="1208"/>
      <c r="WFL44" s="1208"/>
      <c r="WFM44" s="1208"/>
      <c r="WFN44" s="1208"/>
      <c r="WFO44" s="1208"/>
      <c r="WFP44" s="1209"/>
      <c r="WFQ44" s="1208"/>
      <c r="WFR44" s="1208"/>
      <c r="WFS44" s="1208"/>
      <c r="WFT44" s="1208"/>
      <c r="WFU44" s="1208"/>
      <c r="WFV44" s="1208"/>
      <c r="WFW44" s="1208"/>
      <c r="WFX44" s="1208"/>
      <c r="WFY44" s="1208"/>
      <c r="WFZ44" s="1208"/>
      <c r="WGA44" s="1209"/>
      <c r="WGB44" s="1208"/>
      <c r="WGC44" s="1208"/>
      <c r="WGD44" s="1208"/>
      <c r="WGE44" s="1208"/>
      <c r="WGF44" s="1208"/>
      <c r="WGG44" s="1208"/>
      <c r="WGH44" s="1208"/>
      <c r="WGI44" s="1208"/>
      <c r="WGJ44" s="1208"/>
      <c r="WGK44" s="1208"/>
      <c r="WGL44" s="1209"/>
      <c r="WGM44" s="1208"/>
      <c r="WGN44" s="1208"/>
      <c r="WGO44" s="1208"/>
      <c r="WGP44" s="1208"/>
      <c r="WGQ44" s="1208"/>
      <c r="WGR44" s="1208"/>
      <c r="WGS44" s="1208"/>
      <c r="WGT44" s="1208"/>
      <c r="WGU44" s="1208"/>
      <c r="WGV44" s="1208"/>
      <c r="WGW44" s="1209"/>
      <c r="WGX44" s="1208"/>
      <c r="WGY44" s="1208"/>
      <c r="WGZ44" s="1208"/>
      <c r="WHA44" s="1208"/>
      <c r="WHB44" s="1208"/>
      <c r="WHC44" s="1208"/>
      <c r="WHD44" s="1208"/>
      <c r="WHE44" s="1208"/>
      <c r="WHF44" s="1208"/>
      <c r="WHG44" s="1208"/>
      <c r="WHH44" s="1209"/>
      <c r="WHI44" s="1208"/>
      <c r="WHJ44" s="1208"/>
      <c r="WHK44" s="1208"/>
      <c r="WHL44" s="1208"/>
      <c r="WHM44" s="1208"/>
      <c r="WHN44" s="1208"/>
      <c r="WHO44" s="1208"/>
      <c r="WHP44" s="1208"/>
      <c r="WHQ44" s="1208"/>
      <c r="WHR44" s="1208"/>
      <c r="WHS44" s="1209"/>
      <c r="WHT44" s="1208"/>
      <c r="WHU44" s="1208"/>
      <c r="WHV44" s="1208"/>
      <c r="WHW44" s="1208"/>
      <c r="WHX44" s="1208"/>
      <c r="WHY44" s="1208"/>
      <c r="WHZ44" s="1208"/>
      <c r="WIA44" s="1208"/>
      <c r="WIB44" s="1208"/>
      <c r="WIC44" s="1208"/>
      <c r="WID44" s="1209"/>
      <c r="WIE44" s="1208"/>
      <c r="WIF44" s="1208"/>
      <c r="WIG44" s="1208"/>
      <c r="WIH44" s="1208"/>
      <c r="WII44" s="1208"/>
      <c r="WIJ44" s="1208"/>
      <c r="WIK44" s="1208"/>
      <c r="WIL44" s="1208"/>
      <c r="WIM44" s="1208"/>
      <c r="WIN44" s="1208"/>
      <c r="WIO44" s="1209"/>
      <c r="WIP44" s="1208"/>
      <c r="WIQ44" s="1208"/>
      <c r="WIR44" s="1208"/>
      <c r="WIS44" s="1208"/>
      <c r="WIT44" s="1208"/>
      <c r="WIU44" s="1208"/>
      <c r="WIV44" s="1208"/>
      <c r="WIW44" s="1208"/>
      <c r="WIX44" s="1208"/>
      <c r="WIY44" s="1208"/>
      <c r="WIZ44" s="1209"/>
      <c r="WJA44" s="1208"/>
      <c r="WJB44" s="1208"/>
      <c r="WJC44" s="1208"/>
      <c r="WJD44" s="1208"/>
      <c r="WJE44" s="1208"/>
      <c r="WJF44" s="1208"/>
      <c r="WJG44" s="1208"/>
      <c r="WJH44" s="1208"/>
      <c r="WJI44" s="1208"/>
      <c r="WJJ44" s="1208"/>
      <c r="WJK44" s="1209"/>
      <c r="WJL44" s="1208"/>
      <c r="WJM44" s="1208"/>
      <c r="WJN44" s="1208"/>
      <c r="WJO44" s="1208"/>
      <c r="WJP44" s="1208"/>
      <c r="WJQ44" s="1208"/>
      <c r="WJR44" s="1208"/>
      <c r="WJS44" s="1208"/>
      <c r="WJT44" s="1208"/>
      <c r="WJU44" s="1208"/>
      <c r="WJV44" s="1209"/>
      <c r="WJW44" s="1208"/>
      <c r="WJX44" s="1208"/>
      <c r="WJY44" s="1208"/>
      <c r="WJZ44" s="1208"/>
      <c r="WKA44" s="1208"/>
      <c r="WKB44" s="1208"/>
      <c r="WKC44" s="1208"/>
      <c r="WKD44" s="1208"/>
      <c r="WKE44" s="1208"/>
      <c r="WKF44" s="1208"/>
      <c r="WKG44" s="1209"/>
      <c r="WKH44" s="1208"/>
      <c r="WKI44" s="1208"/>
      <c r="WKJ44" s="1208"/>
      <c r="WKK44" s="1208"/>
      <c r="WKL44" s="1208"/>
      <c r="WKM44" s="1208"/>
      <c r="WKN44" s="1208"/>
      <c r="WKO44" s="1208"/>
      <c r="WKP44" s="1208"/>
      <c r="WKQ44" s="1208"/>
      <c r="WKR44" s="1209"/>
      <c r="WKS44" s="1208"/>
      <c r="WKT44" s="1208"/>
      <c r="WKU44" s="1208"/>
      <c r="WKV44" s="1208"/>
      <c r="WKW44" s="1208"/>
      <c r="WKX44" s="1208"/>
      <c r="WKY44" s="1208"/>
      <c r="WKZ44" s="1208"/>
      <c r="WLA44" s="1208"/>
      <c r="WLB44" s="1208"/>
      <c r="WLC44" s="1209"/>
      <c r="WLD44" s="1208"/>
      <c r="WLE44" s="1208"/>
      <c r="WLF44" s="1208"/>
      <c r="WLG44" s="1208"/>
      <c r="WLH44" s="1208"/>
      <c r="WLI44" s="1208"/>
      <c r="WLJ44" s="1208"/>
      <c r="WLK44" s="1208"/>
      <c r="WLL44" s="1208"/>
      <c r="WLM44" s="1208"/>
      <c r="WLN44" s="1209"/>
      <c r="WLO44" s="1208"/>
      <c r="WLP44" s="1208"/>
      <c r="WLQ44" s="1208"/>
      <c r="WLR44" s="1208"/>
      <c r="WLS44" s="1208"/>
      <c r="WLT44" s="1208"/>
      <c r="WLU44" s="1208"/>
      <c r="WLV44" s="1208"/>
      <c r="WLW44" s="1208"/>
      <c r="WLX44" s="1208"/>
      <c r="WLY44" s="1209"/>
      <c r="WLZ44" s="1208"/>
      <c r="WMA44" s="1208"/>
      <c r="WMB44" s="1208"/>
      <c r="WMC44" s="1208"/>
      <c r="WMD44" s="1208"/>
      <c r="WME44" s="1208"/>
      <c r="WMF44" s="1208"/>
      <c r="WMG44" s="1208"/>
      <c r="WMH44" s="1208"/>
      <c r="WMI44" s="1208"/>
      <c r="WMJ44" s="1209"/>
      <c r="WMK44" s="1208"/>
      <c r="WML44" s="1208"/>
      <c r="WMM44" s="1208"/>
      <c r="WMN44" s="1208"/>
      <c r="WMO44" s="1208"/>
      <c r="WMP44" s="1208"/>
      <c r="WMQ44" s="1208"/>
      <c r="WMR44" s="1208"/>
      <c r="WMS44" s="1208"/>
      <c r="WMT44" s="1208"/>
      <c r="WMU44" s="1209"/>
      <c r="WMV44" s="1208"/>
      <c r="WMW44" s="1208"/>
      <c r="WMX44" s="1208"/>
      <c r="WMY44" s="1208"/>
      <c r="WMZ44" s="1208"/>
      <c r="WNA44" s="1208"/>
      <c r="WNB44" s="1208"/>
      <c r="WNC44" s="1208"/>
      <c r="WND44" s="1208"/>
      <c r="WNE44" s="1208"/>
      <c r="WNF44" s="1209"/>
      <c r="WNG44" s="1208"/>
      <c r="WNH44" s="1208"/>
      <c r="WNI44" s="1208"/>
      <c r="WNJ44" s="1208"/>
      <c r="WNK44" s="1208"/>
      <c r="WNL44" s="1208"/>
      <c r="WNM44" s="1208"/>
      <c r="WNN44" s="1208"/>
      <c r="WNO44" s="1208"/>
      <c r="WNP44" s="1208"/>
      <c r="WNQ44" s="1209"/>
      <c r="WNR44" s="1208"/>
      <c r="WNS44" s="1208"/>
      <c r="WNT44" s="1208"/>
      <c r="WNU44" s="1208"/>
      <c r="WNV44" s="1208"/>
      <c r="WNW44" s="1208"/>
      <c r="WNX44" s="1208"/>
      <c r="WNY44" s="1208"/>
      <c r="WNZ44" s="1208"/>
      <c r="WOA44" s="1208"/>
      <c r="WOB44" s="1209"/>
      <c r="WOC44" s="1208"/>
      <c r="WOD44" s="1208"/>
      <c r="WOE44" s="1208"/>
      <c r="WOF44" s="1208"/>
      <c r="WOG44" s="1208"/>
      <c r="WOH44" s="1208"/>
      <c r="WOI44" s="1208"/>
      <c r="WOJ44" s="1208"/>
      <c r="WOK44" s="1208"/>
      <c r="WOL44" s="1208"/>
      <c r="WOM44" s="1209"/>
      <c r="WON44" s="1208"/>
      <c r="WOO44" s="1208"/>
      <c r="WOP44" s="1208"/>
      <c r="WOQ44" s="1208"/>
      <c r="WOR44" s="1208"/>
      <c r="WOS44" s="1208"/>
      <c r="WOT44" s="1208"/>
      <c r="WOU44" s="1208"/>
      <c r="WOV44" s="1208"/>
      <c r="WOW44" s="1208"/>
      <c r="WOX44" s="1209"/>
      <c r="WOY44" s="1208"/>
      <c r="WOZ44" s="1208"/>
      <c r="WPA44" s="1208"/>
      <c r="WPB44" s="1208"/>
      <c r="WPC44" s="1208"/>
      <c r="WPD44" s="1208"/>
      <c r="WPE44" s="1208"/>
      <c r="WPF44" s="1208"/>
      <c r="WPG44" s="1208"/>
      <c r="WPH44" s="1208"/>
      <c r="WPI44" s="1209"/>
      <c r="WPJ44" s="1208"/>
      <c r="WPK44" s="1208"/>
      <c r="WPL44" s="1208"/>
      <c r="WPM44" s="1208"/>
      <c r="WPN44" s="1208"/>
      <c r="WPO44" s="1208"/>
      <c r="WPP44" s="1208"/>
      <c r="WPQ44" s="1208"/>
      <c r="WPR44" s="1208"/>
      <c r="WPS44" s="1208"/>
      <c r="WPT44" s="1209"/>
      <c r="WPU44" s="1208"/>
      <c r="WPV44" s="1208"/>
      <c r="WPW44" s="1208"/>
      <c r="WPX44" s="1208"/>
      <c r="WPY44" s="1208"/>
      <c r="WPZ44" s="1208"/>
      <c r="WQA44" s="1208"/>
      <c r="WQB44" s="1208"/>
      <c r="WQC44" s="1208"/>
      <c r="WQD44" s="1208"/>
      <c r="WQE44" s="1209"/>
      <c r="WQF44" s="1208"/>
      <c r="WQG44" s="1208"/>
      <c r="WQH44" s="1208"/>
      <c r="WQI44" s="1208"/>
      <c r="WQJ44" s="1208"/>
      <c r="WQK44" s="1208"/>
      <c r="WQL44" s="1208"/>
      <c r="WQM44" s="1208"/>
      <c r="WQN44" s="1208"/>
      <c r="WQO44" s="1208"/>
      <c r="WQP44" s="1209"/>
      <c r="WQQ44" s="1208"/>
      <c r="WQR44" s="1208"/>
      <c r="WQS44" s="1208"/>
      <c r="WQT44" s="1208"/>
      <c r="WQU44" s="1208"/>
      <c r="WQV44" s="1208"/>
      <c r="WQW44" s="1208"/>
      <c r="WQX44" s="1208"/>
      <c r="WQY44" s="1208"/>
      <c r="WQZ44" s="1208"/>
      <c r="WRA44" s="1209"/>
      <c r="WRB44" s="1208"/>
      <c r="WRC44" s="1208"/>
      <c r="WRD44" s="1208"/>
      <c r="WRE44" s="1208"/>
      <c r="WRF44" s="1208"/>
      <c r="WRG44" s="1208"/>
      <c r="WRH44" s="1208"/>
      <c r="WRI44" s="1208"/>
      <c r="WRJ44" s="1208"/>
      <c r="WRK44" s="1208"/>
      <c r="WRL44" s="1209"/>
      <c r="WRM44" s="1208"/>
      <c r="WRN44" s="1208"/>
      <c r="WRO44" s="1208"/>
      <c r="WRP44" s="1208"/>
      <c r="WRQ44" s="1208"/>
      <c r="WRR44" s="1208"/>
      <c r="WRS44" s="1208"/>
      <c r="WRT44" s="1208"/>
      <c r="WRU44" s="1208"/>
      <c r="WRV44" s="1208"/>
      <c r="WRW44" s="1209"/>
      <c r="WRX44" s="1208"/>
      <c r="WRY44" s="1208"/>
      <c r="WRZ44" s="1208"/>
      <c r="WSA44" s="1208"/>
      <c r="WSB44" s="1208"/>
      <c r="WSC44" s="1208"/>
      <c r="WSD44" s="1208"/>
      <c r="WSE44" s="1208"/>
      <c r="WSF44" s="1208"/>
      <c r="WSG44" s="1208"/>
      <c r="WSH44" s="1209"/>
      <c r="WSI44" s="1208"/>
      <c r="WSJ44" s="1208"/>
      <c r="WSK44" s="1208"/>
      <c r="WSL44" s="1208"/>
      <c r="WSM44" s="1208"/>
      <c r="WSN44" s="1208"/>
      <c r="WSO44" s="1208"/>
      <c r="WSP44" s="1208"/>
      <c r="WSQ44" s="1208"/>
      <c r="WSR44" s="1208"/>
      <c r="WSS44" s="1209"/>
      <c r="WST44" s="1208"/>
      <c r="WSU44" s="1208"/>
      <c r="WSV44" s="1208"/>
      <c r="WSW44" s="1208"/>
      <c r="WSX44" s="1208"/>
      <c r="WSY44" s="1208"/>
      <c r="WSZ44" s="1208"/>
      <c r="WTA44" s="1208"/>
      <c r="WTB44" s="1208"/>
      <c r="WTC44" s="1208"/>
      <c r="WTD44" s="1209"/>
      <c r="WTE44" s="1208"/>
      <c r="WTF44" s="1208"/>
      <c r="WTG44" s="1208"/>
      <c r="WTH44" s="1208"/>
      <c r="WTI44" s="1208"/>
      <c r="WTJ44" s="1208"/>
      <c r="WTK44" s="1208"/>
      <c r="WTL44" s="1208"/>
      <c r="WTM44" s="1208"/>
      <c r="WTN44" s="1208"/>
      <c r="WTO44" s="1209"/>
      <c r="WTP44" s="1208"/>
      <c r="WTQ44" s="1208"/>
      <c r="WTR44" s="1208"/>
      <c r="WTS44" s="1208"/>
      <c r="WTT44" s="1208"/>
      <c r="WTU44" s="1208"/>
      <c r="WTV44" s="1208"/>
      <c r="WTW44" s="1208"/>
      <c r="WTX44" s="1208"/>
      <c r="WTY44" s="1208"/>
      <c r="WTZ44" s="1209"/>
      <c r="WUA44" s="1208"/>
      <c r="WUB44" s="1208"/>
      <c r="WUC44" s="1208"/>
      <c r="WUD44" s="1208"/>
      <c r="WUE44" s="1208"/>
      <c r="WUF44" s="1208"/>
      <c r="WUG44" s="1208"/>
      <c r="WUH44" s="1208"/>
      <c r="WUI44" s="1208"/>
      <c r="WUJ44" s="1208"/>
      <c r="WUK44" s="1209"/>
      <c r="WUL44" s="1208"/>
      <c r="WUM44" s="1208"/>
      <c r="WUN44" s="1208"/>
      <c r="WUO44" s="1208"/>
      <c r="WUP44" s="1208"/>
      <c r="WUQ44" s="1208"/>
      <c r="WUR44" s="1208"/>
      <c r="WUS44" s="1208"/>
      <c r="WUT44" s="1208"/>
      <c r="WUU44" s="1208"/>
      <c r="WUV44" s="1209"/>
      <c r="WUW44" s="1208"/>
      <c r="WUX44" s="1208"/>
      <c r="WUY44" s="1208"/>
      <c r="WUZ44" s="1208"/>
      <c r="WVA44" s="1208"/>
      <c r="WVB44" s="1208"/>
      <c r="WVC44" s="1208"/>
      <c r="WVD44" s="1208"/>
      <c r="WVE44" s="1208"/>
      <c r="WVF44" s="1208"/>
      <c r="WVG44" s="1209"/>
      <c r="WVH44" s="1208"/>
      <c r="WVI44" s="1208"/>
      <c r="WVJ44" s="1208"/>
      <c r="WVK44" s="1208"/>
      <c r="WVL44" s="1208"/>
      <c r="WVM44" s="1208"/>
      <c r="WVN44" s="1208"/>
      <c r="WVO44" s="1208"/>
      <c r="WVP44" s="1208"/>
      <c r="WVQ44" s="1208"/>
      <c r="WVR44" s="1209"/>
      <c r="WVS44" s="1208"/>
      <c r="WVT44" s="1208"/>
      <c r="WVU44" s="1208"/>
      <c r="WVV44" s="1208"/>
      <c r="WVW44" s="1208"/>
      <c r="WVX44" s="1208"/>
      <c r="WVY44" s="1208"/>
      <c r="WVZ44" s="1208"/>
      <c r="WWA44" s="1208"/>
      <c r="WWB44" s="1208"/>
      <c r="WWC44" s="1209"/>
      <c r="WWD44" s="1208"/>
      <c r="WWE44" s="1208"/>
      <c r="WWF44" s="1208"/>
      <c r="WWG44" s="1208"/>
      <c r="WWH44" s="1208"/>
      <c r="WWI44" s="1208"/>
      <c r="WWJ44" s="1208"/>
      <c r="WWK44" s="1208"/>
      <c r="WWL44" s="1208"/>
      <c r="WWM44" s="1208"/>
      <c r="WWN44" s="1209"/>
      <c r="WWO44" s="1208"/>
      <c r="WWP44" s="1208"/>
      <c r="WWQ44" s="1208"/>
      <c r="WWR44" s="1208"/>
      <c r="WWS44" s="1208"/>
      <c r="WWT44" s="1208"/>
      <c r="WWU44" s="1208"/>
      <c r="WWV44" s="1208"/>
      <c r="WWW44" s="1208"/>
      <c r="WWX44" s="1208"/>
      <c r="WWY44" s="1209"/>
      <c r="WWZ44" s="1208"/>
      <c r="WXA44" s="1208"/>
      <c r="WXB44" s="1208"/>
      <c r="WXC44" s="1208"/>
      <c r="WXD44" s="1208"/>
      <c r="WXE44" s="1208"/>
      <c r="WXF44" s="1208"/>
      <c r="WXG44" s="1208"/>
      <c r="WXH44" s="1208"/>
      <c r="WXI44" s="1208"/>
      <c r="WXJ44" s="1209"/>
      <c r="WXK44" s="1208"/>
      <c r="WXL44" s="1208"/>
      <c r="WXM44" s="1208"/>
      <c r="WXN44" s="1208"/>
      <c r="WXO44" s="1208"/>
      <c r="WXP44" s="1208"/>
      <c r="WXQ44" s="1208"/>
      <c r="WXR44" s="1208"/>
      <c r="WXS44" s="1208"/>
      <c r="WXT44" s="1208"/>
      <c r="WXU44" s="1209"/>
      <c r="WXV44" s="1208"/>
      <c r="WXW44" s="1208"/>
      <c r="WXX44" s="1208"/>
      <c r="WXY44" s="1208"/>
      <c r="WXZ44" s="1208"/>
      <c r="WYA44" s="1208"/>
      <c r="WYB44" s="1208"/>
      <c r="WYC44" s="1208"/>
      <c r="WYD44" s="1208"/>
      <c r="WYE44" s="1208"/>
      <c r="WYF44" s="1209"/>
      <c r="WYG44" s="1208"/>
      <c r="WYH44" s="1208"/>
      <c r="WYI44" s="1208"/>
      <c r="WYJ44" s="1208"/>
      <c r="WYK44" s="1208"/>
      <c r="WYL44" s="1208"/>
      <c r="WYM44" s="1208"/>
      <c r="WYN44" s="1208"/>
      <c r="WYO44" s="1208"/>
      <c r="WYP44" s="1208"/>
      <c r="WYQ44" s="1209"/>
      <c r="WYR44" s="1208"/>
      <c r="WYS44" s="1208"/>
      <c r="WYT44" s="1208"/>
      <c r="WYU44" s="1208"/>
      <c r="WYV44" s="1208"/>
      <c r="WYW44" s="1208"/>
      <c r="WYX44" s="1208"/>
      <c r="WYY44" s="1208"/>
      <c r="WYZ44" s="1208"/>
      <c r="WZA44" s="1208"/>
      <c r="WZB44" s="1209"/>
      <c r="WZC44" s="1208"/>
      <c r="WZD44" s="1208"/>
      <c r="WZE44" s="1208"/>
      <c r="WZF44" s="1208"/>
      <c r="WZG44" s="1208"/>
      <c r="WZH44" s="1208"/>
      <c r="WZI44" s="1208"/>
      <c r="WZJ44" s="1208"/>
      <c r="WZK44" s="1208"/>
      <c r="WZL44" s="1208"/>
      <c r="WZM44" s="1209"/>
      <c r="WZN44" s="1208"/>
      <c r="WZO44" s="1208"/>
      <c r="WZP44" s="1208"/>
      <c r="WZQ44" s="1208"/>
      <c r="WZR44" s="1208"/>
      <c r="WZS44" s="1208"/>
      <c r="WZT44" s="1208"/>
      <c r="WZU44" s="1208"/>
      <c r="WZV44" s="1208"/>
      <c r="WZW44" s="1208"/>
      <c r="WZX44" s="1209"/>
      <c r="WZY44" s="1208"/>
      <c r="WZZ44" s="1208"/>
      <c r="XAA44" s="1208"/>
      <c r="XAB44" s="1208"/>
      <c r="XAC44" s="1208"/>
      <c r="XAD44" s="1208"/>
      <c r="XAE44" s="1208"/>
      <c r="XAF44" s="1208"/>
      <c r="XAG44" s="1208"/>
      <c r="XAH44" s="1208"/>
      <c r="XAI44" s="1209"/>
      <c r="XAJ44" s="1208"/>
      <c r="XAK44" s="1208"/>
      <c r="XAL44" s="1208"/>
      <c r="XAM44" s="1208"/>
      <c r="XAN44" s="1208"/>
      <c r="XAO44" s="1208"/>
      <c r="XAP44" s="1208"/>
      <c r="XAQ44" s="1208"/>
      <c r="XAR44" s="1208"/>
      <c r="XAS44" s="1208"/>
      <c r="XAT44" s="1209"/>
      <c r="XAU44" s="1208"/>
      <c r="XAV44" s="1208"/>
      <c r="XAW44" s="1208"/>
      <c r="XAX44" s="1208"/>
      <c r="XAY44" s="1208"/>
      <c r="XAZ44" s="1208"/>
      <c r="XBA44" s="1208"/>
      <c r="XBB44" s="1208"/>
      <c r="XBC44" s="1208"/>
      <c r="XBD44" s="1208"/>
      <c r="XBE44" s="1209"/>
      <c r="XBF44" s="1208"/>
      <c r="XBG44" s="1208"/>
      <c r="XBH44" s="1208"/>
      <c r="XBI44" s="1208"/>
      <c r="XBJ44" s="1208"/>
      <c r="XBK44" s="1208"/>
      <c r="XBL44" s="1208"/>
      <c r="XBM44" s="1208"/>
      <c r="XBN44" s="1208"/>
      <c r="XBO44" s="1208"/>
      <c r="XBP44" s="1209"/>
      <c r="XBQ44" s="1208"/>
      <c r="XBR44" s="1208"/>
      <c r="XBS44" s="1208"/>
      <c r="XBT44" s="1208"/>
      <c r="XBU44" s="1208"/>
      <c r="XBV44" s="1208"/>
      <c r="XBW44" s="1208"/>
      <c r="XBX44" s="1208"/>
      <c r="XBY44" s="1208"/>
      <c r="XBZ44" s="1208"/>
      <c r="XCA44" s="1209"/>
      <c r="XCB44" s="1208"/>
      <c r="XCC44" s="1208"/>
      <c r="XCD44" s="1208"/>
      <c r="XCE44" s="1208"/>
      <c r="XCF44" s="1208"/>
      <c r="XCG44" s="1208"/>
      <c r="XCH44" s="1208"/>
      <c r="XCI44" s="1208"/>
      <c r="XCJ44" s="1208"/>
      <c r="XCK44" s="1208"/>
      <c r="XCL44" s="1209"/>
      <c r="XCM44" s="1208"/>
      <c r="XCN44" s="1208"/>
      <c r="XCO44" s="1208"/>
      <c r="XCP44" s="1208"/>
      <c r="XCQ44" s="1208"/>
      <c r="XCR44" s="1208"/>
      <c r="XCS44" s="1208"/>
      <c r="XCT44" s="1208"/>
      <c r="XCU44" s="1208"/>
      <c r="XCV44" s="1208"/>
      <c r="XCW44" s="1209"/>
      <c r="XCX44" s="1208"/>
      <c r="XCY44" s="1208"/>
      <c r="XCZ44" s="1208"/>
      <c r="XDA44" s="1208"/>
      <c r="XDB44" s="1208"/>
      <c r="XDC44" s="1208"/>
      <c r="XDD44" s="1208"/>
      <c r="XDE44" s="1208"/>
      <c r="XDF44" s="1208"/>
      <c r="XDG44" s="1208"/>
      <c r="XDH44" s="1209"/>
      <c r="XDI44" s="1208"/>
      <c r="XDJ44" s="1208"/>
      <c r="XDK44" s="1208"/>
      <c r="XDL44" s="1208"/>
      <c r="XDM44" s="1208"/>
      <c r="XDN44" s="1208"/>
      <c r="XDO44" s="1208"/>
      <c r="XDP44" s="1208"/>
      <c r="XDQ44" s="1208"/>
      <c r="XDR44" s="1208"/>
      <c r="XDS44" s="1209"/>
      <c r="XDT44" s="1208"/>
      <c r="XDU44" s="1208"/>
      <c r="XDV44" s="1208"/>
      <c r="XDW44" s="1208"/>
      <c r="XDX44" s="1208"/>
      <c r="XDY44" s="1208"/>
      <c r="XDZ44" s="1208"/>
      <c r="XEA44" s="1208"/>
      <c r="XEB44" s="1208"/>
      <c r="XEC44" s="1208"/>
      <c r="XED44" s="1209"/>
      <c r="XEE44" s="1208"/>
      <c r="XEF44" s="1208"/>
      <c r="XEG44" s="1208"/>
      <c r="XEH44" s="1208"/>
      <c r="XEI44" s="1208"/>
      <c r="XEJ44" s="1208"/>
      <c r="XEK44" s="1208"/>
      <c r="XEL44" s="1208"/>
      <c r="XEM44" s="1208"/>
      <c r="XEN44" s="1208"/>
      <c r="XEO44" s="1209"/>
      <c r="XEP44" s="1208"/>
      <c r="XEQ44" s="1208"/>
      <c r="XER44" s="1208"/>
      <c r="XES44" s="1208"/>
      <c r="XET44" s="1208"/>
      <c r="XEU44" s="1208"/>
      <c r="XEV44" s="1208"/>
      <c r="XEW44" s="1208"/>
      <c r="XEX44" s="1208"/>
      <c r="XEY44" s="1208"/>
      <c r="XEZ44" s="1209"/>
      <c r="XFA44" s="1208"/>
      <c r="XFB44" s="1208"/>
      <c r="XFC44" s="1208"/>
      <c r="XFD44" s="1208"/>
    </row>
    <row r="45" spans="1:16384" s="376" customFormat="1" ht="13.5" customHeight="1">
      <c r="A45" s="377"/>
      <c r="L45" s="377"/>
      <c r="W45" s="377"/>
      <c r="AH45" s="377"/>
      <c r="AS45" s="377"/>
      <c r="BD45" s="377"/>
      <c r="BO45" s="377"/>
      <c r="BZ45" s="377"/>
      <c r="CK45" s="377"/>
      <c r="CV45" s="377"/>
      <c r="DG45" s="377"/>
      <c r="DR45" s="377"/>
      <c r="EC45" s="377"/>
      <c r="EN45" s="377"/>
      <c r="EY45" s="377"/>
      <c r="FJ45" s="377"/>
      <c r="FU45" s="377"/>
      <c r="GF45" s="377"/>
      <c r="GQ45" s="377"/>
      <c r="HB45" s="377"/>
      <c r="HM45" s="377"/>
      <c r="HX45" s="377"/>
      <c r="II45" s="377"/>
      <c r="IT45" s="377"/>
      <c r="JE45" s="377"/>
      <c r="JP45" s="377"/>
      <c r="KA45" s="377"/>
      <c r="KL45" s="377"/>
      <c r="KW45" s="377"/>
      <c r="LH45" s="377"/>
      <c r="LS45" s="377"/>
      <c r="MD45" s="377"/>
      <c r="MO45" s="377"/>
      <c r="MZ45" s="377"/>
      <c r="NK45" s="377"/>
      <c r="NV45" s="377"/>
      <c r="OG45" s="377"/>
      <c r="OR45" s="377"/>
      <c r="PC45" s="377"/>
      <c r="PN45" s="377"/>
      <c r="PY45" s="377"/>
      <c r="QJ45" s="377"/>
      <c r="QU45" s="377"/>
      <c r="RF45" s="377"/>
      <c r="RQ45" s="377"/>
      <c r="SB45" s="377"/>
      <c r="SM45" s="377"/>
      <c r="SX45" s="377"/>
      <c r="TI45" s="377"/>
      <c r="TT45" s="377"/>
      <c r="UE45" s="377"/>
      <c r="UP45" s="377"/>
      <c r="VA45" s="377"/>
      <c r="VL45" s="377"/>
      <c r="VW45" s="377"/>
      <c r="WH45" s="377"/>
      <c r="WS45" s="377"/>
      <c r="XD45" s="377"/>
      <c r="XO45" s="377"/>
      <c r="XZ45" s="377"/>
      <c r="YK45" s="377"/>
      <c r="YV45" s="377"/>
      <c r="ZG45" s="377"/>
      <c r="ZR45" s="377"/>
      <c r="AAC45" s="377"/>
      <c r="AAN45" s="377"/>
      <c r="AAY45" s="377"/>
      <c r="ABJ45" s="377"/>
      <c r="ABU45" s="377"/>
      <c r="ACF45" s="377"/>
      <c r="ACQ45" s="377"/>
      <c r="ADB45" s="377"/>
      <c r="ADM45" s="377"/>
      <c r="ADX45" s="377"/>
      <c r="AEI45" s="377"/>
      <c r="AET45" s="377"/>
      <c r="AFE45" s="377"/>
      <c r="AFP45" s="377"/>
      <c r="AGA45" s="377"/>
      <c r="AGL45" s="377"/>
      <c r="AGW45" s="377"/>
      <c r="AHH45" s="377"/>
      <c r="AHS45" s="377"/>
      <c r="AID45" s="377"/>
      <c r="AIO45" s="377"/>
      <c r="AIZ45" s="377"/>
      <c r="AJK45" s="377"/>
      <c r="AJV45" s="377"/>
      <c r="AKG45" s="377"/>
      <c r="AKR45" s="377"/>
      <c r="ALC45" s="377"/>
      <c r="ALN45" s="377"/>
      <c r="ALY45" s="377"/>
      <c r="AMJ45" s="377"/>
      <c r="AMU45" s="377"/>
      <c r="ANF45" s="377"/>
      <c r="ANQ45" s="377"/>
      <c r="AOB45" s="377"/>
      <c r="AOM45" s="377"/>
      <c r="AOX45" s="377"/>
      <c r="API45" s="377"/>
      <c r="APT45" s="377"/>
      <c r="AQE45" s="377"/>
      <c r="AQP45" s="377"/>
      <c r="ARA45" s="377"/>
      <c r="ARL45" s="377"/>
      <c r="ARW45" s="377"/>
      <c r="ASH45" s="377"/>
      <c r="ASS45" s="377"/>
      <c r="ATD45" s="377"/>
      <c r="ATO45" s="377"/>
      <c r="ATZ45" s="377"/>
      <c r="AUK45" s="377"/>
      <c r="AUV45" s="377"/>
      <c r="AVG45" s="377"/>
      <c r="AVR45" s="377"/>
      <c r="AWC45" s="377"/>
      <c r="AWN45" s="377"/>
      <c r="AWY45" s="377"/>
      <c r="AXJ45" s="377"/>
      <c r="AXU45" s="377"/>
      <c r="AYF45" s="377"/>
      <c r="AYQ45" s="377"/>
      <c r="AZB45" s="377"/>
      <c r="AZM45" s="377"/>
      <c r="AZX45" s="377"/>
      <c r="BAI45" s="377"/>
      <c r="BAT45" s="377"/>
      <c r="BBE45" s="377"/>
      <c r="BBP45" s="377"/>
      <c r="BCA45" s="377"/>
      <c r="BCL45" s="377"/>
      <c r="BCW45" s="377"/>
      <c r="BDH45" s="377"/>
      <c r="BDS45" s="377"/>
      <c r="BED45" s="377"/>
      <c r="BEO45" s="377"/>
      <c r="BEZ45" s="377"/>
      <c r="BFK45" s="377"/>
      <c r="BFV45" s="377"/>
      <c r="BGG45" s="377"/>
      <c r="BGR45" s="377"/>
      <c r="BHC45" s="377"/>
      <c r="BHN45" s="377"/>
      <c r="BHY45" s="377"/>
      <c r="BIJ45" s="377"/>
      <c r="BIU45" s="377"/>
      <c r="BJF45" s="377"/>
      <c r="BJQ45" s="377"/>
      <c r="BKB45" s="377"/>
      <c r="BKM45" s="377"/>
      <c r="BKX45" s="377"/>
      <c r="BLI45" s="377"/>
      <c r="BLT45" s="377"/>
      <c r="BME45" s="377"/>
      <c r="BMP45" s="377"/>
      <c r="BNA45" s="377"/>
      <c r="BNL45" s="377"/>
      <c r="BNW45" s="377"/>
      <c r="BOH45" s="377"/>
      <c r="BOS45" s="377"/>
      <c r="BPD45" s="377"/>
      <c r="BPO45" s="377"/>
      <c r="BPZ45" s="377"/>
      <c r="BQK45" s="377"/>
      <c r="BQV45" s="377"/>
      <c r="BRG45" s="377"/>
      <c r="BRR45" s="377"/>
      <c r="BSC45" s="377"/>
      <c r="BSN45" s="377"/>
      <c r="BSY45" s="377"/>
      <c r="BTJ45" s="377"/>
      <c r="BTU45" s="377"/>
      <c r="BUF45" s="377"/>
      <c r="BUQ45" s="377"/>
      <c r="BVB45" s="377"/>
      <c r="BVM45" s="377"/>
      <c r="BVX45" s="377"/>
      <c r="BWI45" s="377"/>
      <c r="BWT45" s="377"/>
      <c r="BXE45" s="377"/>
      <c r="BXP45" s="377"/>
      <c r="BYA45" s="377"/>
      <c r="BYL45" s="377"/>
      <c r="BYW45" s="377"/>
      <c r="BZH45" s="377"/>
      <c r="BZS45" s="377"/>
      <c r="CAD45" s="377"/>
      <c r="CAO45" s="377"/>
      <c r="CAZ45" s="377"/>
      <c r="CBK45" s="377"/>
      <c r="CBV45" s="377"/>
      <c r="CCG45" s="377"/>
      <c r="CCR45" s="377"/>
      <c r="CDC45" s="377"/>
      <c r="CDN45" s="377"/>
      <c r="CDY45" s="377"/>
      <c r="CEJ45" s="377"/>
      <c r="CEU45" s="377"/>
      <c r="CFF45" s="377"/>
      <c r="CFQ45" s="377"/>
      <c r="CGB45" s="377"/>
      <c r="CGM45" s="377"/>
      <c r="CGX45" s="377"/>
      <c r="CHI45" s="377"/>
      <c r="CHT45" s="377"/>
      <c r="CIE45" s="377"/>
      <c r="CIP45" s="377"/>
      <c r="CJA45" s="377"/>
      <c r="CJL45" s="377"/>
      <c r="CJW45" s="377"/>
      <c r="CKH45" s="377"/>
      <c r="CKS45" s="377"/>
      <c r="CLD45" s="377"/>
      <c r="CLO45" s="377"/>
      <c r="CLZ45" s="377"/>
      <c r="CMK45" s="377"/>
      <c r="CMV45" s="377"/>
      <c r="CNG45" s="377"/>
      <c r="CNR45" s="377"/>
      <c r="COC45" s="377"/>
      <c r="CON45" s="377"/>
      <c r="COY45" s="377"/>
      <c r="CPJ45" s="377"/>
      <c r="CPU45" s="377"/>
      <c r="CQF45" s="377"/>
      <c r="CQQ45" s="377"/>
      <c r="CRB45" s="377"/>
      <c r="CRM45" s="377"/>
      <c r="CRX45" s="377"/>
      <c r="CSI45" s="377"/>
      <c r="CST45" s="377"/>
      <c r="CTE45" s="377"/>
      <c r="CTP45" s="377"/>
      <c r="CUA45" s="377"/>
      <c r="CUL45" s="377"/>
      <c r="CUW45" s="377"/>
      <c r="CVH45" s="377"/>
      <c r="CVS45" s="377"/>
      <c r="CWD45" s="377"/>
      <c r="CWO45" s="377"/>
      <c r="CWZ45" s="377"/>
      <c r="CXK45" s="377"/>
      <c r="CXV45" s="377"/>
      <c r="CYG45" s="377"/>
      <c r="CYR45" s="377"/>
      <c r="CZC45" s="377"/>
      <c r="CZN45" s="377"/>
      <c r="CZY45" s="377"/>
      <c r="DAJ45" s="377"/>
      <c r="DAU45" s="377"/>
      <c r="DBF45" s="377"/>
      <c r="DBQ45" s="377"/>
      <c r="DCB45" s="377"/>
      <c r="DCM45" s="377"/>
      <c r="DCX45" s="377"/>
      <c r="DDI45" s="377"/>
      <c r="DDT45" s="377"/>
      <c r="DEE45" s="377"/>
      <c r="DEP45" s="377"/>
      <c r="DFA45" s="377"/>
      <c r="DFL45" s="377"/>
      <c r="DFW45" s="377"/>
      <c r="DGH45" s="377"/>
      <c r="DGS45" s="377"/>
      <c r="DHD45" s="377"/>
      <c r="DHO45" s="377"/>
      <c r="DHZ45" s="377"/>
      <c r="DIK45" s="377"/>
      <c r="DIV45" s="377"/>
      <c r="DJG45" s="377"/>
      <c r="DJR45" s="377"/>
      <c r="DKC45" s="377"/>
      <c r="DKN45" s="377"/>
      <c r="DKY45" s="377"/>
      <c r="DLJ45" s="377"/>
      <c r="DLU45" s="377"/>
      <c r="DMF45" s="377"/>
      <c r="DMQ45" s="377"/>
      <c r="DNB45" s="377"/>
      <c r="DNM45" s="377"/>
      <c r="DNX45" s="377"/>
      <c r="DOI45" s="377"/>
      <c r="DOT45" s="377"/>
      <c r="DPE45" s="377"/>
      <c r="DPP45" s="377"/>
      <c r="DQA45" s="377"/>
      <c r="DQL45" s="377"/>
      <c r="DQW45" s="377"/>
      <c r="DRH45" s="377"/>
      <c r="DRS45" s="377"/>
      <c r="DSD45" s="377"/>
      <c r="DSO45" s="377"/>
      <c r="DSZ45" s="377"/>
      <c r="DTK45" s="377"/>
      <c r="DTV45" s="377"/>
      <c r="DUG45" s="377"/>
      <c r="DUR45" s="377"/>
      <c r="DVC45" s="377"/>
      <c r="DVN45" s="377"/>
      <c r="DVY45" s="377"/>
      <c r="DWJ45" s="377"/>
      <c r="DWU45" s="377"/>
      <c r="DXF45" s="377"/>
      <c r="DXQ45" s="377"/>
      <c r="DYB45" s="377"/>
      <c r="DYM45" s="377"/>
      <c r="DYX45" s="377"/>
      <c r="DZI45" s="377"/>
      <c r="DZT45" s="377"/>
      <c r="EAE45" s="377"/>
      <c r="EAP45" s="377"/>
      <c r="EBA45" s="377"/>
      <c r="EBL45" s="377"/>
      <c r="EBW45" s="377"/>
      <c r="ECH45" s="377"/>
      <c r="ECS45" s="377"/>
      <c r="EDD45" s="377"/>
      <c r="EDO45" s="377"/>
      <c r="EDZ45" s="377"/>
      <c r="EEK45" s="377"/>
      <c r="EEV45" s="377"/>
      <c r="EFG45" s="377"/>
      <c r="EFR45" s="377"/>
      <c r="EGC45" s="377"/>
      <c r="EGN45" s="377"/>
      <c r="EGY45" s="377"/>
      <c r="EHJ45" s="377"/>
      <c r="EHU45" s="377"/>
      <c r="EIF45" s="377"/>
      <c r="EIQ45" s="377"/>
      <c r="EJB45" s="377"/>
      <c r="EJM45" s="377"/>
      <c r="EJX45" s="377"/>
      <c r="EKI45" s="377"/>
      <c r="EKT45" s="377"/>
      <c r="ELE45" s="377"/>
      <c r="ELP45" s="377"/>
      <c r="EMA45" s="377"/>
      <c r="EML45" s="377"/>
      <c r="EMW45" s="377"/>
      <c r="ENH45" s="377"/>
      <c r="ENS45" s="377"/>
      <c r="EOD45" s="377"/>
      <c r="EOO45" s="377"/>
      <c r="EOZ45" s="377"/>
      <c r="EPK45" s="377"/>
      <c r="EPV45" s="377"/>
      <c r="EQG45" s="377"/>
      <c r="EQR45" s="377"/>
      <c r="ERC45" s="377"/>
      <c r="ERN45" s="377"/>
      <c r="ERY45" s="377"/>
      <c r="ESJ45" s="377"/>
      <c r="ESU45" s="377"/>
      <c r="ETF45" s="377"/>
      <c r="ETQ45" s="377"/>
      <c r="EUB45" s="377"/>
      <c r="EUM45" s="377"/>
      <c r="EUX45" s="377"/>
      <c r="EVI45" s="377"/>
      <c r="EVT45" s="377"/>
      <c r="EWE45" s="377"/>
      <c r="EWP45" s="377"/>
      <c r="EXA45" s="377"/>
      <c r="EXL45" s="377"/>
      <c r="EXW45" s="377"/>
      <c r="EYH45" s="377"/>
      <c r="EYS45" s="377"/>
      <c r="EZD45" s="377"/>
      <c r="EZO45" s="377"/>
      <c r="EZZ45" s="377"/>
      <c r="FAK45" s="377"/>
      <c r="FAV45" s="377"/>
      <c r="FBG45" s="377"/>
      <c r="FBR45" s="377"/>
      <c r="FCC45" s="377"/>
      <c r="FCN45" s="377"/>
      <c r="FCY45" s="377"/>
      <c r="FDJ45" s="377"/>
      <c r="FDU45" s="377"/>
      <c r="FEF45" s="377"/>
      <c r="FEQ45" s="377"/>
      <c r="FFB45" s="377"/>
      <c r="FFM45" s="377"/>
      <c r="FFX45" s="377"/>
      <c r="FGI45" s="377"/>
      <c r="FGT45" s="377"/>
      <c r="FHE45" s="377"/>
      <c r="FHP45" s="377"/>
      <c r="FIA45" s="377"/>
      <c r="FIL45" s="377"/>
      <c r="FIW45" s="377"/>
      <c r="FJH45" s="377"/>
      <c r="FJS45" s="377"/>
      <c r="FKD45" s="377"/>
      <c r="FKO45" s="377"/>
      <c r="FKZ45" s="377"/>
      <c r="FLK45" s="377"/>
      <c r="FLV45" s="377"/>
      <c r="FMG45" s="377"/>
      <c r="FMR45" s="377"/>
      <c r="FNC45" s="377"/>
      <c r="FNN45" s="377"/>
      <c r="FNY45" s="377"/>
      <c r="FOJ45" s="377"/>
      <c r="FOU45" s="377"/>
      <c r="FPF45" s="377"/>
      <c r="FPQ45" s="377"/>
      <c r="FQB45" s="377"/>
      <c r="FQM45" s="377"/>
      <c r="FQX45" s="377"/>
      <c r="FRI45" s="377"/>
      <c r="FRT45" s="377"/>
      <c r="FSE45" s="377"/>
      <c r="FSP45" s="377"/>
      <c r="FTA45" s="377"/>
      <c r="FTL45" s="377"/>
      <c r="FTW45" s="377"/>
      <c r="FUH45" s="377"/>
      <c r="FUS45" s="377"/>
      <c r="FVD45" s="377"/>
      <c r="FVO45" s="377"/>
      <c r="FVZ45" s="377"/>
      <c r="FWK45" s="377"/>
      <c r="FWV45" s="377"/>
      <c r="FXG45" s="377"/>
      <c r="FXR45" s="377"/>
      <c r="FYC45" s="377"/>
      <c r="FYN45" s="377"/>
      <c r="FYY45" s="377"/>
      <c r="FZJ45" s="377"/>
      <c r="FZU45" s="377"/>
      <c r="GAF45" s="377"/>
      <c r="GAQ45" s="377"/>
      <c r="GBB45" s="377"/>
      <c r="GBM45" s="377"/>
      <c r="GBX45" s="377"/>
      <c r="GCI45" s="377"/>
      <c r="GCT45" s="377"/>
      <c r="GDE45" s="377"/>
      <c r="GDP45" s="377"/>
      <c r="GEA45" s="377"/>
      <c r="GEL45" s="377"/>
      <c r="GEW45" s="377"/>
      <c r="GFH45" s="377"/>
      <c r="GFS45" s="377"/>
      <c r="GGD45" s="377"/>
      <c r="GGO45" s="377"/>
      <c r="GGZ45" s="377"/>
      <c r="GHK45" s="377"/>
      <c r="GHV45" s="377"/>
      <c r="GIG45" s="377"/>
      <c r="GIR45" s="377"/>
      <c r="GJC45" s="377"/>
      <c r="GJN45" s="377"/>
      <c r="GJY45" s="377"/>
      <c r="GKJ45" s="377"/>
      <c r="GKU45" s="377"/>
      <c r="GLF45" s="377"/>
      <c r="GLQ45" s="377"/>
      <c r="GMB45" s="377"/>
      <c r="GMM45" s="377"/>
      <c r="GMX45" s="377"/>
      <c r="GNI45" s="377"/>
      <c r="GNT45" s="377"/>
      <c r="GOE45" s="377"/>
      <c r="GOP45" s="377"/>
      <c r="GPA45" s="377"/>
      <c r="GPL45" s="377"/>
      <c r="GPW45" s="377"/>
      <c r="GQH45" s="377"/>
      <c r="GQS45" s="377"/>
      <c r="GRD45" s="377"/>
      <c r="GRO45" s="377"/>
      <c r="GRZ45" s="377"/>
      <c r="GSK45" s="377"/>
      <c r="GSV45" s="377"/>
      <c r="GTG45" s="377"/>
      <c r="GTR45" s="377"/>
      <c r="GUC45" s="377"/>
      <c r="GUN45" s="377"/>
      <c r="GUY45" s="377"/>
      <c r="GVJ45" s="377"/>
      <c r="GVU45" s="377"/>
      <c r="GWF45" s="377"/>
      <c r="GWQ45" s="377"/>
      <c r="GXB45" s="377"/>
      <c r="GXM45" s="377"/>
      <c r="GXX45" s="377"/>
      <c r="GYI45" s="377"/>
      <c r="GYT45" s="377"/>
      <c r="GZE45" s="377"/>
      <c r="GZP45" s="377"/>
      <c r="HAA45" s="377"/>
      <c r="HAL45" s="377"/>
      <c r="HAW45" s="377"/>
      <c r="HBH45" s="377"/>
      <c r="HBS45" s="377"/>
      <c r="HCD45" s="377"/>
      <c r="HCO45" s="377"/>
      <c r="HCZ45" s="377"/>
      <c r="HDK45" s="377"/>
      <c r="HDV45" s="377"/>
      <c r="HEG45" s="377"/>
      <c r="HER45" s="377"/>
      <c r="HFC45" s="377"/>
      <c r="HFN45" s="377"/>
      <c r="HFY45" s="377"/>
      <c r="HGJ45" s="377"/>
      <c r="HGU45" s="377"/>
      <c r="HHF45" s="377"/>
      <c r="HHQ45" s="377"/>
      <c r="HIB45" s="377"/>
      <c r="HIM45" s="377"/>
      <c r="HIX45" s="377"/>
      <c r="HJI45" s="377"/>
      <c r="HJT45" s="377"/>
      <c r="HKE45" s="377"/>
      <c r="HKP45" s="377"/>
      <c r="HLA45" s="377"/>
      <c r="HLL45" s="377"/>
      <c r="HLW45" s="377"/>
      <c r="HMH45" s="377"/>
      <c r="HMS45" s="377"/>
      <c r="HND45" s="377"/>
      <c r="HNO45" s="377"/>
      <c r="HNZ45" s="377"/>
      <c r="HOK45" s="377"/>
      <c r="HOV45" s="377"/>
      <c r="HPG45" s="377"/>
      <c r="HPR45" s="377"/>
      <c r="HQC45" s="377"/>
      <c r="HQN45" s="377"/>
      <c r="HQY45" s="377"/>
      <c r="HRJ45" s="377"/>
      <c r="HRU45" s="377"/>
      <c r="HSF45" s="377"/>
      <c r="HSQ45" s="377"/>
      <c r="HTB45" s="377"/>
      <c r="HTM45" s="377"/>
      <c r="HTX45" s="377"/>
      <c r="HUI45" s="377"/>
      <c r="HUT45" s="377"/>
      <c r="HVE45" s="377"/>
      <c r="HVP45" s="377"/>
      <c r="HWA45" s="377"/>
      <c r="HWL45" s="377"/>
      <c r="HWW45" s="377"/>
      <c r="HXH45" s="377"/>
      <c r="HXS45" s="377"/>
      <c r="HYD45" s="377"/>
      <c r="HYO45" s="377"/>
      <c r="HYZ45" s="377"/>
      <c r="HZK45" s="377"/>
      <c r="HZV45" s="377"/>
      <c r="IAG45" s="377"/>
      <c r="IAR45" s="377"/>
      <c r="IBC45" s="377"/>
      <c r="IBN45" s="377"/>
      <c r="IBY45" s="377"/>
      <c r="ICJ45" s="377"/>
      <c r="ICU45" s="377"/>
      <c r="IDF45" s="377"/>
      <c r="IDQ45" s="377"/>
      <c r="IEB45" s="377"/>
      <c r="IEM45" s="377"/>
      <c r="IEX45" s="377"/>
      <c r="IFI45" s="377"/>
      <c r="IFT45" s="377"/>
      <c r="IGE45" s="377"/>
      <c r="IGP45" s="377"/>
      <c r="IHA45" s="377"/>
      <c r="IHL45" s="377"/>
      <c r="IHW45" s="377"/>
      <c r="IIH45" s="377"/>
      <c r="IIS45" s="377"/>
      <c r="IJD45" s="377"/>
      <c r="IJO45" s="377"/>
      <c r="IJZ45" s="377"/>
      <c r="IKK45" s="377"/>
      <c r="IKV45" s="377"/>
      <c r="ILG45" s="377"/>
      <c r="ILR45" s="377"/>
      <c r="IMC45" s="377"/>
      <c r="IMN45" s="377"/>
      <c r="IMY45" s="377"/>
      <c r="INJ45" s="377"/>
      <c r="INU45" s="377"/>
      <c r="IOF45" s="377"/>
      <c r="IOQ45" s="377"/>
      <c r="IPB45" s="377"/>
      <c r="IPM45" s="377"/>
      <c r="IPX45" s="377"/>
      <c r="IQI45" s="377"/>
      <c r="IQT45" s="377"/>
      <c r="IRE45" s="377"/>
      <c r="IRP45" s="377"/>
      <c r="ISA45" s="377"/>
      <c r="ISL45" s="377"/>
      <c r="ISW45" s="377"/>
      <c r="ITH45" s="377"/>
      <c r="ITS45" s="377"/>
      <c r="IUD45" s="377"/>
      <c r="IUO45" s="377"/>
      <c r="IUZ45" s="377"/>
      <c r="IVK45" s="377"/>
      <c r="IVV45" s="377"/>
      <c r="IWG45" s="377"/>
      <c r="IWR45" s="377"/>
      <c r="IXC45" s="377"/>
      <c r="IXN45" s="377"/>
      <c r="IXY45" s="377"/>
      <c r="IYJ45" s="377"/>
      <c r="IYU45" s="377"/>
      <c r="IZF45" s="377"/>
      <c r="IZQ45" s="377"/>
      <c r="JAB45" s="377"/>
      <c r="JAM45" s="377"/>
      <c r="JAX45" s="377"/>
      <c r="JBI45" s="377"/>
      <c r="JBT45" s="377"/>
      <c r="JCE45" s="377"/>
      <c r="JCP45" s="377"/>
      <c r="JDA45" s="377"/>
      <c r="JDL45" s="377"/>
      <c r="JDW45" s="377"/>
      <c r="JEH45" s="377"/>
      <c r="JES45" s="377"/>
      <c r="JFD45" s="377"/>
      <c r="JFO45" s="377"/>
      <c r="JFZ45" s="377"/>
      <c r="JGK45" s="377"/>
      <c r="JGV45" s="377"/>
      <c r="JHG45" s="377"/>
      <c r="JHR45" s="377"/>
      <c r="JIC45" s="377"/>
      <c r="JIN45" s="377"/>
      <c r="JIY45" s="377"/>
      <c r="JJJ45" s="377"/>
      <c r="JJU45" s="377"/>
      <c r="JKF45" s="377"/>
      <c r="JKQ45" s="377"/>
      <c r="JLB45" s="377"/>
      <c r="JLM45" s="377"/>
      <c r="JLX45" s="377"/>
      <c r="JMI45" s="377"/>
      <c r="JMT45" s="377"/>
      <c r="JNE45" s="377"/>
      <c r="JNP45" s="377"/>
      <c r="JOA45" s="377"/>
      <c r="JOL45" s="377"/>
      <c r="JOW45" s="377"/>
      <c r="JPH45" s="377"/>
      <c r="JPS45" s="377"/>
      <c r="JQD45" s="377"/>
      <c r="JQO45" s="377"/>
      <c r="JQZ45" s="377"/>
      <c r="JRK45" s="377"/>
      <c r="JRV45" s="377"/>
      <c r="JSG45" s="377"/>
      <c r="JSR45" s="377"/>
      <c r="JTC45" s="377"/>
      <c r="JTN45" s="377"/>
      <c r="JTY45" s="377"/>
      <c r="JUJ45" s="377"/>
      <c r="JUU45" s="377"/>
      <c r="JVF45" s="377"/>
      <c r="JVQ45" s="377"/>
      <c r="JWB45" s="377"/>
      <c r="JWM45" s="377"/>
      <c r="JWX45" s="377"/>
      <c r="JXI45" s="377"/>
      <c r="JXT45" s="377"/>
      <c r="JYE45" s="377"/>
      <c r="JYP45" s="377"/>
      <c r="JZA45" s="377"/>
      <c r="JZL45" s="377"/>
      <c r="JZW45" s="377"/>
      <c r="KAH45" s="377"/>
      <c r="KAS45" s="377"/>
      <c r="KBD45" s="377"/>
      <c r="KBO45" s="377"/>
      <c r="KBZ45" s="377"/>
      <c r="KCK45" s="377"/>
      <c r="KCV45" s="377"/>
      <c r="KDG45" s="377"/>
      <c r="KDR45" s="377"/>
      <c r="KEC45" s="377"/>
      <c r="KEN45" s="377"/>
      <c r="KEY45" s="377"/>
      <c r="KFJ45" s="377"/>
      <c r="KFU45" s="377"/>
      <c r="KGF45" s="377"/>
      <c r="KGQ45" s="377"/>
      <c r="KHB45" s="377"/>
      <c r="KHM45" s="377"/>
      <c r="KHX45" s="377"/>
      <c r="KII45" s="377"/>
      <c r="KIT45" s="377"/>
      <c r="KJE45" s="377"/>
      <c r="KJP45" s="377"/>
      <c r="KKA45" s="377"/>
      <c r="KKL45" s="377"/>
      <c r="KKW45" s="377"/>
      <c r="KLH45" s="377"/>
      <c r="KLS45" s="377"/>
      <c r="KMD45" s="377"/>
      <c r="KMO45" s="377"/>
      <c r="KMZ45" s="377"/>
      <c r="KNK45" s="377"/>
      <c r="KNV45" s="377"/>
      <c r="KOG45" s="377"/>
      <c r="KOR45" s="377"/>
      <c r="KPC45" s="377"/>
      <c r="KPN45" s="377"/>
      <c r="KPY45" s="377"/>
      <c r="KQJ45" s="377"/>
      <c r="KQU45" s="377"/>
      <c r="KRF45" s="377"/>
      <c r="KRQ45" s="377"/>
      <c r="KSB45" s="377"/>
      <c r="KSM45" s="377"/>
      <c r="KSX45" s="377"/>
      <c r="KTI45" s="377"/>
      <c r="KTT45" s="377"/>
      <c r="KUE45" s="377"/>
      <c r="KUP45" s="377"/>
      <c r="KVA45" s="377"/>
      <c r="KVL45" s="377"/>
      <c r="KVW45" s="377"/>
      <c r="KWH45" s="377"/>
      <c r="KWS45" s="377"/>
      <c r="KXD45" s="377"/>
      <c r="KXO45" s="377"/>
      <c r="KXZ45" s="377"/>
      <c r="KYK45" s="377"/>
      <c r="KYV45" s="377"/>
      <c r="KZG45" s="377"/>
      <c r="KZR45" s="377"/>
      <c r="LAC45" s="377"/>
      <c r="LAN45" s="377"/>
      <c r="LAY45" s="377"/>
      <c r="LBJ45" s="377"/>
      <c r="LBU45" s="377"/>
      <c r="LCF45" s="377"/>
      <c r="LCQ45" s="377"/>
      <c r="LDB45" s="377"/>
      <c r="LDM45" s="377"/>
      <c r="LDX45" s="377"/>
      <c r="LEI45" s="377"/>
      <c r="LET45" s="377"/>
      <c r="LFE45" s="377"/>
      <c r="LFP45" s="377"/>
      <c r="LGA45" s="377"/>
      <c r="LGL45" s="377"/>
      <c r="LGW45" s="377"/>
      <c r="LHH45" s="377"/>
      <c r="LHS45" s="377"/>
      <c r="LID45" s="377"/>
      <c r="LIO45" s="377"/>
      <c r="LIZ45" s="377"/>
      <c r="LJK45" s="377"/>
      <c r="LJV45" s="377"/>
      <c r="LKG45" s="377"/>
      <c r="LKR45" s="377"/>
      <c r="LLC45" s="377"/>
      <c r="LLN45" s="377"/>
      <c r="LLY45" s="377"/>
      <c r="LMJ45" s="377"/>
      <c r="LMU45" s="377"/>
      <c r="LNF45" s="377"/>
      <c r="LNQ45" s="377"/>
      <c r="LOB45" s="377"/>
      <c r="LOM45" s="377"/>
      <c r="LOX45" s="377"/>
      <c r="LPI45" s="377"/>
      <c r="LPT45" s="377"/>
      <c r="LQE45" s="377"/>
      <c r="LQP45" s="377"/>
      <c r="LRA45" s="377"/>
      <c r="LRL45" s="377"/>
      <c r="LRW45" s="377"/>
      <c r="LSH45" s="377"/>
      <c r="LSS45" s="377"/>
      <c r="LTD45" s="377"/>
      <c r="LTO45" s="377"/>
      <c r="LTZ45" s="377"/>
      <c r="LUK45" s="377"/>
      <c r="LUV45" s="377"/>
      <c r="LVG45" s="377"/>
      <c r="LVR45" s="377"/>
      <c r="LWC45" s="377"/>
      <c r="LWN45" s="377"/>
      <c r="LWY45" s="377"/>
      <c r="LXJ45" s="377"/>
      <c r="LXU45" s="377"/>
      <c r="LYF45" s="377"/>
      <c r="LYQ45" s="377"/>
      <c r="LZB45" s="377"/>
      <c r="LZM45" s="377"/>
      <c r="LZX45" s="377"/>
      <c r="MAI45" s="377"/>
      <c r="MAT45" s="377"/>
      <c r="MBE45" s="377"/>
      <c r="MBP45" s="377"/>
      <c r="MCA45" s="377"/>
      <c r="MCL45" s="377"/>
      <c r="MCW45" s="377"/>
      <c r="MDH45" s="377"/>
      <c r="MDS45" s="377"/>
      <c r="MED45" s="377"/>
      <c r="MEO45" s="377"/>
      <c r="MEZ45" s="377"/>
      <c r="MFK45" s="377"/>
      <c r="MFV45" s="377"/>
      <c r="MGG45" s="377"/>
      <c r="MGR45" s="377"/>
      <c r="MHC45" s="377"/>
      <c r="MHN45" s="377"/>
      <c r="MHY45" s="377"/>
      <c r="MIJ45" s="377"/>
      <c r="MIU45" s="377"/>
      <c r="MJF45" s="377"/>
      <c r="MJQ45" s="377"/>
      <c r="MKB45" s="377"/>
      <c r="MKM45" s="377"/>
      <c r="MKX45" s="377"/>
      <c r="MLI45" s="377"/>
      <c r="MLT45" s="377"/>
      <c r="MME45" s="377"/>
      <c r="MMP45" s="377"/>
      <c r="MNA45" s="377"/>
      <c r="MNL45" s="377"/>
      <c r="MNW45" s="377"/>
      <c r="MOH45" s="377"/>
      <c r="MOS45" s="377"/>
      <c r="MPD45" s="377"/>
      <c r="MPO45" s="377"/>
      <c r="MPZ45" s="377"/>
      <c r="MQK45" s="377"/>
      <c r="MQV45" s="377"/>
      <c r="MRG45" s="377"/>
      <c r="MRR45" s="377"/>
      <c r="MSC45" s="377"/>
      <c r="MSN45" s="377"/>
      <c r="MSY45" s="377"/>
      <c r="MTJ45" s="377"/>
      <c r="MTU45" s="377"/>
      <c r="MUF45" s="377"/>
      <c r="MUQ45" s="377"/>
      <c r="MVB45" s="377"/>
      <c r="MVM45" s="377"/>
      <c r="MVX45" s="377"/>
      <c r="MWI45" s="377"/>
      <c r="MWT45" s="377"/>
      <c r="MXE45" s="377"/>
      <c r="MXP45" s="377"/>
      <c r="MYA45" s="377"/>
      <c r="MYL45" s="377"/>
      <c r="MYW45" s="377"/>
      <c r="MZH45" s="377"/>
      <c r="MZS45" s="377"/>
      <c r="NAD45" s="377"/>
      <c r="NAO45" s="377"/>
      <c r="NAZ45" s="377"/>
      <c r="NBK45" s="377"/>
      <c r="NBV45" s="377"/>
      <c r="NCG45" s="377"/>
      <c r="NCR45" s="377"/>
      <c r="NDC45" s="377"/>
      <c r="NDN45" s="377"/>
      <c r="NDY45" s="377"/>
      <c r="NEJ45" s="377"/>
      <c r="NEU45" s="377"/>
      <c r="NFF45" s="377"/>
      <c r="NFQ45" s="377"/>
      <c r="NGB45" s="377"/>
      <c r="NGM45" s="377"/>
      <c r="NGX45" s="377"/>
      <c r="NHI45" s="377"/>
      <c r="NHT45" s="377"/>
      <c r="NIE45" s="377"/>
      <c r="NIP45" s="377"/>
      <c r="NJA45" s="377"/>
      <c r="NJL45" s="377"/>
      <c r="NJW45" s="377"/>
      <c r="NKH45" s="377"/>
      <c r="NKS45" s="377"/>
      <c r="NLD45" s="377"/>
      <c r="NLO45" s="377"/>
      <c r="NLZ45" s="377"/>
      <c r="NMK45" s="377"/>
      <c r="NMV45" s="377"/>
      <c r="NNG45" s="377"/>
      <c r="NNR45" s="377"/>
      <c r="NOC45" s="377"/>
      <c r="NON45" s="377"/>
      <c r="NOY45" s="377"/>
      <c r="NPJ45" s="377"/>
      <c r="NPU45" s="377"/>
      <c r="NQF45" s="377"/>
      <c r="NQQ45" s="377"/>
      <c r="NRB45" s="377"/>
      <c r="NRM45" s="377"/>
      <c r="NRX45" s="377"/>
      <c r="NSI45" s="377"/>
      <c r="NST45" s="377"/>
      <c r="NTE45" s="377"/>
      <c r="NTP45" s="377"/>
      <c r="NUA45" s="377"/>
      <c r="NUL45" s="377"/>
      <c r="NUW45" s="377"/>
      <c r="NVH45" s="377"/>
      <c r="NVS45" s="377"/>
      <c r="NWD45" s="377"/>
      <c r="NWO45" s="377"/>
      <c r="NWZ45" s="377"/>
      <c r="NXK45" s="377"/>
      <c r="NXV45" s="377"/>
      <c r="NYG45" s="377"/>
      <c r="NYR45" s="377"/>
      <c r="NZC45" s="377"/>
      <c r="NZN45" s="377"/>
      <c r="NZY45" s="377"/>
      <c r="OAJ45" s="377"/>
      <c r="OAU45" s="377"/>
      <c r="OBF45" s="377"/>
      <c r="OBQ45" s="377"/>
      <c r="OCB45" s="377"/>
      <c r="OCM45" s="377"/>
      <c r="OCX45" s="377"/>
      <c r="ODI45" s="377"/>
      <c r="ODT45" s="377"/>
      <c r="OEE45" s="377"/>
      <c r="OEP45" s="377"/>
      <c r="OFA45" s="377"/>
      <c r="OFL45" s="377"/>
      <c r="OFW45" s="377"/>
      <c r="OGH45" s="377"/>
      <c r="OGS45" s="377"/>
      <c r="OHD45" s="377"/>
      <c r="OHO45" s="377"/>
      <c r="OHZ45" s="377"/>
      <c r="OIK45" s="377"/>
      <c r="OIV45" s="377"/>
      <c r="OJG45" s="377"/>
      <c r="OJR45" s="377"/>
      <c r="OKC45" s="377"/>
      <c r="OKN45" s="377"/>
      <c r="OKY45" s="377"/>
      <c r="OLJ45" s="377"/>
      <c r="OLU45" s="377"/>
      <c r="OMF45" s="377"/>
      <c r="OMQ45" s="377"/>
      <c r="ONB45" s="377"/>
      <c r="ONM45" s="377"/>
      <c r="ONX45" s="377"/>
      <c r="OOI45" s="377"/>
      <c r="OOT45" s="377"/>
      <c r="OPE45" s="377"/>
      <c r="OPP45" s="377"/>
      <c r="OQA45" s="377"/>
      <c r="OQL45" s="377"/>
      <c r="OQW45" s="377"/>
      <c r="ORH45" s="377"/>
      <c r="ORS45" s="377"/>
      <c r="OSD45" s="377"/>
      <c r="OSO45" s="377"/>
      <c r="OSZ45" s="377"/>
      <c r="OTK45" s="377"/>
      <c r="OTV45" s="377"/>
      <c r="OUG45" s="377"/>
      <c r="OUR45" s="377"/>
      <c r="OVC45" s="377"/>
      <c r="OVN45" s="377"/>
      <c r="OVY45" s="377"/>
      <c r="OWJ45" s="377"/>
      <c r="OWU45" s="377"/>
      <c r="OXF45" s="377"/>
      <c r="OXQ45" s="377"/>
      <c r="OYB45" s="377"/>
      <c r="OYM45" s="377"/>
      <c r="OYX45" s="377"/>
      <c r="OZI45" s="377"/>
      <c r="OZT45" s="377"/>
      <c r="PAE45" s="377"/>
      <c r="PAP45" s="377"/>
      <c r="PBA45" s="377"/>
      <c r="PBL45" s="377"/>
      <c r="PBW45" s="377"/>
      <c r="PCH45" s="377"/>
      <c r="PCS45" s="377"/>
      <c r="PDD45" s="377"/>
      <c r="PDO45" s="377"/>
      <c r="PDZ45" s="377"/>
      <c r="PEK45" s="377"/>
      <c r="PEV45" s="377"/>
      <c r="PFG45" s="377"/>
      <c r="PFR45" s="377"/>
      <c r="PGC45" s="377"/>
      <c r="PGN45" s="377"/>
      <c r="PGY45" s="377"/>
      <c r="PHJ45" s="377"/>
      <c r="PHU45" s="377"/>
      <c r="PIF45" s="377"/>
      <c r="PIQ45" s="377"/>
      <c r="PJB45" s="377"/>
      <c r="PJM45" s="377"/>
      <c r="PJX45" s="377"/>
      <c r="PKI45" s="377"/>
      <c r="PKT45" s="377"/>
      <c r="PLE45" s="377"/>
      <c r="PLP45" s="377"/>
      <c r="PMA45" s="377"/>
      <c r="PML45" s="377"/>
      <c r="PMW45" s="377"/>
      <c r="PNH45" s="377"/>
      <c r="PNS45" s="377"/>
      <c r="POD45" s="377"/>
      <c r="POO45" s="377"/>
      <c r="POZ45" s="377"/>
      <c r="PPK45" s="377"/>
      <c r="PPV45" s="377"/>
      <c r="PQG45" s="377"/>
      <c r="PQR45" s="377"/>
      <c r="PRC45" s="377"/>
      <c r="PRN45" s="377"/>
      <c r="PRY45" s="377"/>
      <c r="PSJ45" s="377"/>
      <c r="PSU45" s="377"/>
      <c r="PTF45" s="377"/>
      <c r="PTQ45" s="377"/>
      <c r="PUB45" s="377"/>
      <c r="PUM45" s="377"/>
      <c r="PUX45" s="377"/>
      <c r="PVI45" s="377"/>
      <c r="PVT45" s="377"/>
      <c r="PWE45" s="377"/>
      <c r="PWP45" s="377"/>
      <c r="PXA45" s="377"/>
      <c r="PXL45" s="377"/>
      <c r="PXW45" s="377"/>
      <c r="PYH45" s="377"/>
      <c r="PYS45" s="377"/>
      <c r="PZD45" s="377"/>
      <c r="PZO45" s="377"/>
      <c r="PZZ45" s="377"/>
      <c r="QAK45" s="377"/>
      <c r="QAV45" s="377"/>
      <c r="QBG45" s="377"/>
      <c r="QBR45" s="377"/>
      <c r="QCC45" s="377"/>
      <c r="QCN45" s="377"/>
      <c r="QCY45" s="377"/>
      <c r="QDJ45" s="377"/>
      <c r="QDU45" s="377"/>
      <c r="QEF45" s="377"/>
      <c r="QEQ45" s="377"/>
      <c r="QFB45" s="377"/>
      <c r="QFM45" s="377"/>
      <c r="QFX45" s="377"/>
      <c r="QGI45" s="377"/>
      <c r="QGT45" s="377"/>
      <c r="QHE45" s="377"/>
      <c r="QHP45" s="377"/>
      <c r="QIA45" s="377"/>
      <c r="QIL45" s="377"/>
      <c r="QIW45" s="377"/>
      <c r="QJH45" s="377"/>
      <c r="QJS45" s="377"/>
      <c r="QKD45" s="377"/>
      <c r="QKO45" s="377"/>
      <c r="QKZ45" s="377"/>
      <c r="QLK45" s="377"/>
      <c r="QLV45" s="377"/>
      <c r="QMG45" s="377"/>
      <c r="QMR45" s="377"/>
      <c r="QNC45" s="377"/>
      <c r="QNN45" s="377"/>
      <c r="QNY45" s="377"/>
      <c r="QOJ45" s="377"/>
      <c r="QOU45" s="377"/>
      <c r="QPF45" s="377"/>
      <c r="QPQ45" s="377"/>
      <c r="QQB45" s="377"/>
      <c r="QQM45" s="377"/>
      <c r="QQX45" s="377"/>
      <c r="QRI45" s="377"/>
      <c r="QRT45" s="377"/>
      <c r="QSE45" s="377"/>
      <c r="QSP45" s="377"/>
      <c r="QTA45" s="377"/>
      <c r="QTL45" s="377"/>
      <c r="QTW45" s="377"/>
      <c r="QUH45" s="377"/>
      <c r="QUS45" s="377"/>
      <c r="QVD45" s="377"/>
      <c r="QVO45" s="377"/>
      <c r="QVZ45" s="377"/>
      <c r="QWK45" s="377"/>
      <c r="QWV45" s="377"/>
      <c r="QXG45" s="377"/>
      <c r="QXR45" s="377"/>
      <c r="QYC45" s="377"/>
      <c r="QYN45" s="377"/>
      <c r="QYY45" s="377"/>
      <c r="QZJ45" s="377"/>
      <c r="QZU45" s="377"/>
      <c r="RAF45" s="377"/>
      <c r="RAQ45" s="377"/>
      <c r="RBB45" s="377"/>
      <c r="RBM45" s="377"/>
      <c r="RBX45" s="377"/>
      <c r="RCI45" s="377"/>
      <c r="RCT45" s="377"/>
      <c r="RDE45" s="377"/>
      <c r="RDP45" s="377"/>
      <c r="REA45" s="377"/>
      <c r="REL45" s="377"/>
      <c r="REW45" s="377"/>
      <c r="RFH45" s="377"/>
      <c r="RFS45" s="377"/>
      <c r="RGD45" s="377"/>
      <c r="RGO45" s="377"/>
      <c r="RGZ45" s="377"/>
      <c r="RHK45" s="377"/>
      <c r="RHV45" s="377"/>
      <c r="RIG45" s="377"/>
      <c r="RIR45" s="377"/>
      <c r="RJC45" s="377"/>
      <c r="RJN45" s="377"/>
      <c r="RJY45" s="377"/>
      <c r="RKJ45" s="377"/>
      <c r="RKU45" s="377"/>
      <c r="RLF45" s="377"/>
      <c r="RLQ45" s="377"/>
      <c r="RMB45" s="377"/>
      <c r="RMM45" s="377"/>
      <c r="RMX45" s="377"/>
      <c r="RNI45" s="377"/>
      <c r="RNT45" s="377"/>
      <c r="ROE45" s="377"/>
      <c r="ROP45" s="377"/>
      <c r="RPA45" s="377"/>
      <c r="RPL45" s="377"/>
      <c r="RPW45" s="377"/>
      <c r="RQH45" s="377"/>
      <c r="RQS45" s="377"/>
      <c r="RRD45" s="377"/>
      <c r="RRO45" s="377"/>
      <c r="RRZ45" s="377"/>
      <c r="RSK45" s="377"/>
      <c r="RSV45" s="377"/>
      <c r="RTG45" s="377"/>
      <c r="RTR45" s="377"/>
      <c r="RUC45" s="377"/>
      <c r="RUN45" s="377"/>
      <c r="RUY45" s="377"/>
      <c r="RVJ45" s="377"/>
      <c r="RVU45" s="377"/>
      <c r="RWF45" s="377"/>
      <c r="RWQ45" s="377"/>
      <c r="RXB45" s="377"/>
      <c r="RXM45" s="377"/>
      <c r="RXX45" s="377"/>
      <c r="RYI45" s="377"/>
      <c r="RYT45" s="377"/>
      <c r="RZE45" s="377"/>
      <c r="RZP45" s="377"/>
      <c r="SAA45" s="377"/>
      <c r="SAL45" s="377"/>
      <c r="SAW45" s="377"/>
      <c r="SBH45" s="377"/>
      <c r="SBS45" s="377"/>
      <c r="SCD45" s="377"/>
      <c r="SCO45" s="377"/>
      <c r="SCZ45" s="377"/>
      <c r="SDK45" s="377"/>
      <c r="SDV45" s="377"/>
      <c r="SEG45" s="377"/>
      <c r="SER45" s="377"/>
      <c r="SFC45" s="377"/>
      <c r="SFN45" s="377"/>
      <c r="SFY45" s="377"/>
      <c r="SGJ45" s="377"/>
      <c r="SGU45" s="377"/>
      <c r="SHF45" s="377"/>
      <c r="SHQ45" s="377"/>
      <c r="SIB45" s="377"/>
      <c r="SIM45" s="377"/>
      <c r="SIX45" s="377"/>
      <c r="SJI45" s="377"/>
      <c r="SJT45" s="377"/>
      <c r="SKE45" s="377"/>
      <c r="SKP45" s="377"/>
      <c r="SLA45" s="377"/>
      <c r="SLL45" s="377"/>
      <c r="SLW45" s="377"/>
      <c r="SMH45" s="377"/>
      <c r="SMS45" s="377"/>
      <c r="SND45" s="377"/>
      <c r="SNO45" s="377"/>
      <c r="SNZ45" s="377"/>
      <c r="SOK45" s="377"/>
      <c r="SOV45" s="377"/>
      <c r="SPG45" s="377"/>
      <c r="SPR45" s="377"/>
      <c r="SQC45" s="377"/>
      <c r="SQN45" s="377"/>
      <c r="SQY45" s="377"/>
      <c r="SRJ45" s="377"/>
      <c r="SRU45" s="377"/>
      <c r="SSF45" s="377"/>
      <c r="SSQ45" s="377"/>
      <c r="STB45" s="377"/>
      <c r="STM45" s="377"/>
      <c r="STX45" s="377"/>
      <c r="SUI45" s="377"/>
      <c r="SUT45" s="377"/>
      <c r="SVE45" s="377"/>
      <c r="SVP45" s="377"/>
      <c r="SWA45" s="377"/>
      <c r="SWL45" s="377"/>
      <c r="SWW45" s="377"/>
      <c r="SXH45" s="377"/>
      <c r="SXS45" s="377"/>
      <c r="SYD45" s="377"/>
      <c r="SYO45" s="377"/>
      <c r="SYZ45" s="377"/>
      <c r="SZK45" s="377"/>
      <c r="SZV45" s="377"/>
      <c r="TAG45" s="377"/>
      <c r="TAR45" s="377"/>
      <c r="TBC45" s="377"/>
      <c r="TBN45" s="377"/>
      <c r="TBY45" s="377"/>
      <c r="TCJ45" s="377"/>
      <c r="TCU45" s="377"/>
      <c r="TDF45" s="377"/>
      <c r="TDQ45" s="377"/>
      <c r="TEB45" s="377"/>
      <c r="TEM45" s="377"/>
      <c r="TEX45" s="377"/>
      <c r="TFI45" s="377"/>
      <c r="TFT45" s="377"/>
      <c r="TGE45" s="377"/>
      <c r="TGP45" s="377"/>
      <c r="THA45" s="377"/>
      <c r="THL45" s="377"/>
      <c r="THW45" s="377"/>
      <c r="TIH45" s="377"/>
      <c r="TIS45" s="377"/>
      <c r="TJD45" s="377"/>
      <c r="TJO45" s="377"/>
      <c r="TJZ45" s="377"/>
      <c r="TKK45" s="377"/>
      <c r="TKV45" s="377"/>
      <c r="TLG45" s="377"/>
      <c r="TLR45" s="377"/>
      <c r="TMC45" s="377"/>
      <c r="TMN45" s="377"/>
      <c r="TMY45" s="377"/>
      <c r="TNJ45" s="377"/>
      <c r="TNU45" s="377"/>
      <c r="TOF45" s="377"/>
      <c r="TOQ45" s="377"/>
      <c r="TPB45" s="377"/>
      <c r="TPM45" s="377"/>
      <c r="TPX45" s="377"/>
      <c r="TQI45" s="377"/>
      <c r="TQT45" s="377"/>
      <c r="TRE45" s="377"/>
      <c r="TRP45" s="377"/>
      <c r="TSA45" s="377"/>
      <c r="TSL45" s="377"/>
      <c r="TSW45" s="377"/>
      <c r="TTH45" s="377"/>
      <c r="TTS45" s="377"/>
      <c r="TUD45" s="377"/>
      <c r="TUO45" s="377"/>
      <c r="TUZ45" s="377"/>
      <c r="TVK45" s="377"/>
      <c r="TVV45" s="377"/>
      <c r="TWG45" s="377"/>
      <c r="TWR45" s="377"/>
      <c r="TXC45" s="377"/>
      <c r="TXN45" s="377"/>
      <c r="TXY45" s="377"/>
      <c r="TYJ45" s="377"/>
      <c r="TYU45" s="377"/>
      <c r="TZF45" s="377"/>
      <c r="TZQ45" s="377"/>
      <c r="UAB45" s="377"/>
      <c r="UAM45" s="377"/>
      <c r="UAX45" s="377"/>
      <c r="UBI45" s="377"/>
      <c r="UBT45" s="377"/>
      <c r="UCE45" s="377"/>
      <c r="UCP45" s="377"/>
      <c r="UDA45" s="377"/>
      <c r="UDL45" s="377"/>
      <c r="UDW45" s="377"/>
      <c r="UEH45" s="377"/>
      <c r="UES45" s="377"/>
      <c r="UFD45" s="377"/>
      <c r="UFO45" s="377"/>
      <c r="UFZ45" s="377"/>
      <c r="UGK45" s="377"/>
      <c r="UGV45" s="377"/>
      <c r="UHG45" s="377"/>
      <c r="UHR45" s="377"/>
      <c r="UIC45" s="377"/>
      <c r="UIN45" s="377"/>
      <c r="UIY45" s="377"/>
      <c r="UJJ45" s="377"/>
      <c r="UJU45" s="377"/>
      <c r="UKF45" s="377"/>
      <c r="UKQ45" s="377"/>
      <c r="ULB45" s="377"/>
      <c r="ULM45" s="377"/>
      <c r="ULX45" s="377"/>
      <c r="UMI45" s="377"/>
      <c r="UMT45" s="377"/>
      <c r="UNE45" s="377"/>
      <c r="UNP45" s="377"/>
      <c r="UOA45" s="377"/>
      <c r="UOL45" s="377"/>
      <c r="UOW45" s="377"/>
      <c r="UPH45" s="377"/>
      <c r="UPS45" s="377"/>
      <c r="UQD45" s="377"/>
      <c r="UQO45" s="377"/>
      <c r="UQZ45" s="377"/>
      <c r="URK45" s="377"/>
      <c r="URV45" s="377"/>
      <c r="USG45" s="377"/>
      <c r="USR45" s="377"/>
      <c r="UTC45" s="377"/>
      <c r="UTN45" s="377"/>
      <c r="UTY45" s="377"/>
      <c r="UUJ45" s="377"/>
      <c r="UUU45" s="377"/>
      <c r="UVF45" s="377"/>
      <c r="UVQ45" s="377"/>
      <c r="UWB45" s="377"/>
      <c r="UWM45" s="377"/>
      <c r="UWX45" s="377"/>
      <c r="UXI45" s="377"/>
      <c r="UXT45" s="377"/>
      <c r="UYE45" s="377"/>
      <c r="UYP45" s="377"/>
      <c r="UZA45" s="377"/>
      <c r="UZL45" s="377"/>
      <c r="UZW45" s="377"/>
      <c r="VAH45" s="377"/>
      <c r="VAS45" s="377"/>
      <c r="VBD45" s="377"/>
      <c r="VBO45" s="377"/>
      <c r="VBZ45" s="377"/>
      <c r="VCK45" s="377"/>
      <c r="VCV45" s="377"/>
      <c r="VDG45" s="377"/>
      <c r="VDR45" s="377"/>
      <c r="VEC45" s="377"/>
      <c r="VEN45" s="377"/>
      <c r="VEY45" s="377"/>
      <c r="VFJ45" s="377"/>
      <c r="VFU45" s="377"/>
      <c r="VGF45" s="377"/>
      <c r="VGQ45" s="377"/>
      <c r="VHB45" s="377"/>
      <c r="VHM45" s="377"/>
      <c r="VHX45" s="377"/>
      <c r="VII45" s="377"/>
      <c r="VIT45" s="377"/>
      <c r="VJE45" s="377"/>
      <c r="VJP45" s="377"/>
      <c r="VKA45" s="377"/>
      <c r="VKL45" s="377"/>
      <c r="VKW45" s="377"/>
      <c r="VLH45" s="377"/>
      <c r="VLS45" s="377"/>
      <c r="VMD45" s="377"/>
      <c r="VMO45" s="377"/>
      <c r="VMZ45" s="377"/>
      <c r="VNK45" s="377"/>
      <c r="VNV45" s="377"/>
      <c r="VOG45" s="377"/>
      <c r="VOR45" s="377"/>
      <c r="VPC45" s="377"/>
      <c r="VPN45" s="377"/>
      <c r="VPY45" s="377"/>
      <c r="VQJ45" s="377"/>
      <c r="VQU45" s="377"/>
      <c r="VRF45" s="377"/>
      <c r="VRQ45" s="377"/>
      <c r="VSB45" s="377"/>
      <c r="VSM45" s="377"/>
      <c r="VSX45" s="377"/>
      <c r="VTI45" s="377"/>
      <c r="VTT45" s="377"/>
      <c r="VUE45" s="377"/>
      <c r="VUP45" s="377"/>
      <c r="VVA45" s="377"/>
      <c r="VVL45" s="377"/>
      <c r="VVW45" s="377"/>
      <c r="VWH45" s="377"/>
      <c r="VWS45" s="377"/>
      <c r="VXD45" s="377"/>
      <c r="VXO45" s="377"/>
      <c r="VXZ45" s="377"/>
      <c r="VYK45" s="377"/>
      <c r="VYV45" s="377"/>
      <c r="VZG45" s="377"/>
      <c r="VZR45" s="377"/>
      <c r="WAC45" s="377"/>
      <c r="WAN45" s="377"/>
      <c r="WAY45" s="377"/>
      <c r="WBJ45" s="377"/>
      <c r="WBU45" s="377"/>
      <c r="WCF45" s="377"/>
      <c r="WCQ45" s="377"/>
      <c r="WDB45" s="377"/>
      <c r="WDM45" s="377"/>
      <c r="WDX45" s="377"/>
      <c r="WEI45" s="377"/>
      <c r="WET45" s="377"/>
      <c r="WFE45" s="377"/>
      <c r="WFP45" s="377"/>
      <c r="WGA45" s="377"/>
      <c r="WGL45" s="377"/>
      <c r="WGW45" s="377"/>
      <c r="WHH45" s="377"/>
      <c r="WHS45" s="377"/>
      <c r="WID45" s="377"/>
      <c r="WIO45" s="377"/>
      <c r="WIZ45" s="377"/>
      <c r="WJK45" s="377"/>
      <c r="WJV45" s="377"/>
      <c r="WKG45" s="377"/>
      <c r="WKR45" s="377"/>
      <c r="WLC45" s="377"/>
      <c r="WLN45" s="377"/>
      <c r="WLY45" s="377"/>
      <c r="WMJ45" s="377"/>
      <c r="WMU45" s="377"/>
      <c r="WNF45" s="377"/>
      <c r="WNQ45" s="377"/>
      <c r="WOB45" s="377"/>
      <c r="WOM45" s="377"/>
      <c r="WOX45" s="377"/>
      <c r="WPI45" s="377"/>
      <c r="WPT45" s="377"/>
      <c r="WQE45" s="377"/>
      <c r="WQP45" s="377"/>
      <c r="WRA45" s="377"/>
      <c r="WRL45" s="377"/>
      <c r="WRW45" s="377"/>
      <c r="WSH45" s="377"/>
      <c r="WSS45" s="377"/>
      <c r="WTD45" s="377"/>
      <c r="WTO45" s="377"/>
      <c r="WTZ45" s="377"/>
      <c r="WUK45" s="377"/>
      <c r="WUV45" s="377"/>
      <c r="WVG45" s="377"/>
      <c r="WVR45" s="377"/>
      <c r="WWC45" s="377"/>
      <c r="WWN45" s="377"/>
      <c r="WWY45" s="377"/>
      <c r="WXJ45" s="377"/>
      <c r="WXU45" s="377"/>
      <c r="WYF45" s="377"/>
      <c r="WYQ45" s="377"/>
      <c r="WZB45" s="377"/>
      <c r="WZM45" s="377"/>
      <c r="WZX45" s="377"/>
      <c r="XAI45" s="377"/>
      <c r="XAT45" s="377"/>
      <c r="XBE45" s="377"/>
      <c r="XBP45" s="377"/>
      <c r="XCA45" s="377"/>
      <c r="XCL45" s="377"/>
      <c r="XCW45" s="377"/>
      <c r="XDH45" s="377"/>
      <c r="XDS45" s="377"/>
      <c r="XED45" s="377"/>
      <c r="XEO45" s="377"/>
      <c r="XEZ45" s="377"/>
    </row>
    <row r="46" spans="1:16384" s="376" customFormat="1" ht="27.75" customHeight="1">
      <c r="A46" s="1209" t="s">
        <v>2072</v>
      </c>
      <c r="B46" s="1208"/>
      <c r="C46" s="1208"/>
      <c r="D46" s="1208"/>
      <c r="E46" s="1208"/>
      <c r="F46" s="1208"/>
      <c r="G46" s="1208"/>
      <c r="H46" s="1208"/>
      <c r="I46" s="1208"/>
      <c r="J46" s="1208"/>
      <c r="K46" s="1208"/>
      <c r="L46" s="377"/>
      <c r="W46" s="377"/>
      <c r="AH46" s="377"/>
      <c r="AS46" s="377"/>
      <c r="BD46" s="377"/>
      <c r="BO46" s="377"/>
      <c r="BZ46" s="377"/>
      <c r="CK46" s="377"/>
      <c r="CV46" s="377"/>
      <c r="DG46" s="377"/>
      <c r="DR46" s="377"/>
      <c r="EC46" s="377"/>
      <c r="EN46" s="377"/>
      <c r="EY46" s="377"/>
      <c r="FJ46" s="377"/>
      <c r="FU46" s="377"/>
      <c r="GF46" s="377"/>
      <c r="GQ46" s="377"/>
      <c r="HB46" s="377"/>
      <c r="HM46" s="377"/>
      <c r="HX46" s="377"/>
      <c r="II46" s="377"/>
      <c r="IT46" s="377"/>
      <c r="JE46" s="377"/>
      <c r="JP46" s="377"/>
      <c r="KA46" s="377"/>
      <c r="KL46" s="377"/>
      <c r="KW46" s="377"/>
      <c r="LH46" s="377"/>
      <c r="LS46" s="377"/>
      <c r="MD46" s="377"/>
      <c r="MO46" s="377"/>
      <c r="MZ46" s="377"/>
      <c r="NK46" s="377"/>
      <c r="NV46" s="377"/>
      <c r="OG46" s="377"/>
      <c r="OR46" s="377"/>
      <c r="PC46" s="377"/>
      <c r="PN46" s="377"/>
      <c r="PY46" s="377"/>
      <c r="QJ46" s="377"/>
      <c r="QU46" s="377"/>
      <c r="RF46" s="377"/>
      <c r="RQ46" s="377"/>
      <c r="SB46" s="377"/>
      <c r="SM46" s="377"/>
      <c r="SX46" s="377"/>
      <c r="TI46" s="377"/>
      <c r="TT46" s="377"/>
      <c r="UE46" s="377"/>
      <c r="UP46" s="377"/>
      <c r="VA46" s="377"/>
      <c r="VL46" s="377"/>
      <c r="VW46" s="377"/>
      <c r="WH46" s="377"/>
      <c r="WS46" s="377"/>
      <c r="XD46" s="377"/>
      <c r="XO46" s="377"/>
      <c r="XZ46" s="377"/>
      <c r="YK46" s="377"/>
      <c r="YV46" s="377"/>
      <c r="ZG46" s="377"/>
      <c r="ZR46" s="377"/>
      <c r="AAC46" s="377"/>
      <c r="AAN46" s="377"/>
      <c r="AAY46" s="377"/>
      <c r="ABJ46" s="377"/>
      <c r="ABU46" s="377"/>
      <c r="ACF46" s="377"/>
      <c r="ACQ46" s="377"/>
      <c r="ADB46" s="377"/>
      <c r="ADM46" s="377"/>
      <c r="ADX46" s="377"/>
      <c r="AEI46" s="377"/>
      <c r="AET46" s="377"/>
      <c r="AFE46" s="377"/>
      <c r="AFP46" s="377"/>
      <c r="AGA46" s="377"/>
      <c r="AGL46" s="377"/>
      <c r="AGW46" s="377"/>
      <c r="AHH46" s="377"/>
      <c r="AHS46" s="377"/>
      <c r="AID46" s="377"/>
      <c r="AIO46" s="377"/>
      <c r="AIZ46" s="377"/>
      <c r="AJK46" s="377"/>
      <c r="AJV46" s="377"/>
      <c r="AKG46" s="377"/>
      <c r="AKR46" s="377"/>
      <c r="ALC46" s="377"/>
      <c r="ALN46" s="377"/>
      <c r="ALY46" s="377"/>
      <c r="AMJ46" s="377"/>
      <c r="AMU46" s="377"/>
      <c r="ANF46" s="377"/>
      <c r="ANQ46" s="377"/>
      <c r="AOB46" s="377"/>
      <c r="AOM46" s="377"/>
      <c r="AOX46" s="377"/>
      <c r="API46" s="377"/>
      <c r="APT46" s="377"/>
      <c r="AQE46" s="377"/>
      <c r="AQP46" s="377"/>
      <c r="ARA46" s="377"/>
      <c r="ARL46" s="377"/>
      <c r="ARW46" s="377"/>
      <c r="ASH46" s="377"/>
      <c r="ASS46" s="377"/>
      <c r="ATD46" s="377"/>
      <c r="ATO46" s="377"/>
      <c r="ATZ46" s="377"/>
      <c r="AUK46" s="377"/>
      <c r="AUV46" s="377"/>
      <c r="AVG46" s="377"/>
      <c r="AVR46" s="377"/>
      <c r="AWC46" s="377"/>
      <c r="AWN46" s="377"/>
      <c r="AWY46" s="377"/>
      <c r="AXJ46" s="377"/>
      <c r="AXU46" s="377"/>
      <c r="AYF46" s="377"/>
      <c r="AYQ46" s="377"/>
      <c r="AZB46" s="377"/>
      <c r="AZM46" s="377"/>
      <c r="AZX46" s="377"/>
      <c r="BAI46" s="377"/>
      <c r="BAT46" s="377"/>
      <c r="BBE46" s="377"/>
      <c r="BBP46" s="377"/>
      <c r="BCA46" s="377"/>
      <c r="BCL46" s="377"/>
      <c r="BCW46" s="377"/>
      <c r="BDH46" s="377"/>
      <c r="BDS46" s="377"/>
      <c r="BED46" s="377"/>
      <c r="BEO46" s="377"/>
      <c r="BEZ46" s="377"/>
      <c r="BFK46" s="377"/>
      <c r="BFV46" s="377"/>
      <c r="BGG46" s="377"/>
      <c r="BGR46" s="377"/>
      <c r="BHC46" s="377"/>
      <c r="BHN46" s="377"/>
      <c r="BHY46" s="377"/>
      <c r="BIJ46" s="377"/>
      <c r="BIU46" s="377"/>
      <c r="BJF46" s="377"/>
      <c r="BJQ46" s="377"/>
      <c r="BKB46" s="377"/>
      <c r="BKM46" s="377"/>
      <c r="BKX46" s="377"/>
      <c r="BLI46" s="377"/>
      <c r="BLT46" s="377"/>
      <c r="BME46" s="377"/>
      <c r="BMP46" s="377"/>
      <c r="BNA46" s="377"/>
      <c r="BNL46" s="377"/>
      <c r="BNW46" s="377"/>
      <c r="BOH46" s="377"/>
      <c r="BOS46" s="377"/>
      <c r="BPD46" s="377"/>
      <c r="BPO46" s="377"/>
      <c r="BPZ46" s="377"/>
      <c r="BQK46" s="377"/>
      <c r="BQV46" s="377"/>
      <c r="BRG46" s="377"/>
      <c r="BRR46" s="377"/>
      <c r="BSC46" s="377"/>
      <c r="BSN46" s="377"/>
      <c r="BSY46" s="377"/>
      <c r="BTJ46" s="377"/>
      <c r="BTU46" s="377"/>
      <c r="BUF46" s="377"/>
      <c r="BUQ46" s="377"/>
      <c r="BVB46" s="377"/>
      <c r="BVM46" s="377"/>
      <c r="BVX46" s="377"/>
      <c r="BWI46" s="377"/>
      <c r="BWT46" s="377"/>
      <c r="BXE46" s="377"/>
      <c r="BXP46" s="377"/>
      <c r="BYA46" s="377"/>
      <c r="BYL46" s="377"/>
      <c r="BYW46" s="377"/>
      <c r="BZH46" s="377"/>
      <c r="BZS46" s="377"/>
      <c r="CAD46" s="377"/>
      <c r="CAO46" s="377"/>
      <c r="CAZ46" s="377"/>
      <c r="CBK46" s="377"/>
      <c r="CBV46" s="377"/>
      <c r="CCG46" s="377"/>
      <c r="CCR46" s="377"/>
      <c r="CDC46" s="377"/>
      <c r="CDN46" s="377"/>
      <c r="CDY46" s="377"/>
      <c r="CEJ46" s="377"/>
      <c r="CEU46" s="377"/>
      <c r="CFF46" s="377"/>
      <c r="CFQ46" s="377"/>
      <c r="CGB46" s="377"/>
      <c r="CGM46" s="377"/>
      <c r="CGX46" s="377"/>
      <c r="CHI46" s="377"/>
      <c r="CHT46" s="377"/>
      <c r="CIE46" s="377"/>
      <c r="CIP46" s="377"/>
      <c r="CJA46" s="377"/>
      <c r="CJL46" s="377"/>
      <c r="CJW46" s="377"/>
      <c r="CKH46" s="377"/>
      <c r="CKS46" s="377"/>
      <c r="CLD46" s="377"/>
      <c r="CLO46" s="377"/>
      <c r="CLZ46" s="377"/>
      <c r="CMK46" s="377"/>
      <c r="CMV46" s="377"/>
      <c r="CNG46" s="377"/>
      <c r="CNR46" s="377"/>
      <c r="COC46" s="377"/>
      <c r="CON46" s="377"/>
      <c r="COY46" s="377"/>
      <c r="CPJ46" s="377"/>
      <c r="CPU46" s="377"/>
      <c r="CQF46" s="377"/>
      <c r="CQQ46" s="377"/>
      <c r="CRB46" s="377"/>
      <c r="CRM46" s="377"/>
      <c r="CRX46" s="377"/>
      <c r="CSI46" s="377"/>
      <c r="CST46" s="377"/>
      <c r="CTE46" s="377"/>
      <c r="CTP46" s="377"/>
      <c r="CUA46" s="377"/>
      <c r="CUL46" s="377"/>
      <c r="CUW46" s="377"/>
      <c r="CVH46" s="377"/>
      <c r="CVS46" s="377"/>
      <c r="CWD46" s="377"/>
      <c r="CWO46" s="377"/>
      <c r="CWZ46" s="377"/>
      <c r="CXK46" s="377"/>
      <c r="CXV46" s="377"/>
      <c r="CYG46" s="377"/>
      <c r="CYR46" s="377"/>
      <c r="CZC46" s="377"/>
      <c r="CZN46" s="377"/>
      <c r="CZY46" s="377"/>
      <c r="DAJ46" s="377"/>
      <c r="DAU46" s="377"/>
      <c r="DBF46" s="377"/>
      <c r="DBQ46" s="377"/>
      <c r="DCB46" s="377"/>
      <c r="DCM46" s="377"/>
      <c r="DCX46" s="377"/>
      <c r="DDI46" s="377"/>
      <c r="DDT46" s="377"/>
      <c r="DEE46" s="377"/>
      <c r="DEP46" s="377"/>
      <c r="DFA46" s="377"/>
      <c r="DFL46" s="377"/>
      <c r="DFW46" s="377"/>
      <c r="DGH46" s="377"/>
      <c r="DGS46" s="377"/>
      <c r="DHD46" s="377"/>
      <c r="DHO46" s="377"/>
      <c r="DHZ46" s="377"/>
      <c r="DIK46" s="377"/>
      <c r="DIV46" s="377"/>
      <c r="DJG46" s="377"/>
      <c r="DJR46" s="377"/>
      <c r="DKC46" s="377"/>
      <c r="DKN46" s="377"/>
      <c r="DKY46" s="377"/>
      <c r="DLJ46" s="377"/>
      <c r="DLU46" s="377"/>
      <c r="DMF46" s="377"/>
      <c r="DMQ46" s="377"/>
      <c r="DNB46" s="377"/>
      <c r="DNM46" s="377"/>
      <c r="DNX46" s="377"/>
      <c r="DOI46" s="377"/>
      <c r="DOT46" s="377"/>
      <c r="DPE46" s="377"/>
      <c r="DPP46" s="377"/>
      <c r="DQA46" s="377"/>
      <c r="DQL46" s="377"/>
      <c r="DQW46" s="377"/>
      <c r="DRH46" s="377"/>
      <c r="DRS46" s="377"/>
      <c r="DSD46" s="377"/>
      <c r="DSO46" s="377"/>
      <c r="DSZ46" s="377"/>
      <c r="DTK46" s="377"/>
      <c r="DTV46" s="377"/>
      <c r="DUG46" s="377"/>
      <c r="DUR46" s="377"/>
      <c r="DVC46" s="377"/>
      <c r="DVN46" s="377"/>
      <c r="DVY46" s="377"/>
      <c r="DWJ46" s="377"/>
      <c r="DWU46" s="377"/>
      <c r="DXF46" s="377"/>
      <c r="DXQ46" s="377"/>
      <c r="DYB46" s="377"/>
      <c r="DYM46" s="377"/>
      <c r="DYX46" s="377"/>
      <c r="DZI46" s="377"/>
      <c r="DZT46" s="377"/>
      <c r="EAE46" s="377"/>
      <c r="EAP46" s="377"/>
      <c r="EBA46" s="377"/>
      <c r="EBL46" s="377"/>
      <c r="EBW46" s="377"/>
      <c r="ECH46" s="377"/>
      <c r="ECS46" s="377"/>
      <c r="EDD46" s="377"/>
      <c r="EDO46" s="377"/>
      <c r="EDZ46" s="377"/>
      <c r="EEK46" s="377"/>
      <c r="EEV46" s="377"/>
      <c r="EFG46" s="377"/>
      <c r="EFR46" s="377"/>
      <c r="EGC46" s="377"/>
      <c r="EGN46" s="377"/>
      <c r="EGY46" s="377"/>
      <c r="EHJ46" s="377"/>
      <c r="EHU46" s="377"/>
      <c r="EIF46" s="377"/>
      <c r="EIQ46" s="377"/>
      <c r="EJB46" s="377"/>
      <c r="EJM46" s="377"/>
      <c r="EJX46" s="377"/>
      <c r="EKI46" s="377"/>
      <c r="EKT46" s="377"/>
      <c r="ELE46" s="377"/>
      <c r="ELP46" s="377"/>
      <c r="EMA46" s="377"/>
      <c r="EML46" s="377"/>
      <c r="EMW46" s="377"/>
      <c r="ENH46" s="377"/>
      <c r="ENS46" s="377"/>
      <c r="EOD46" s="377"/>
      <c r="EOO46" s="377"/>
      <c r="EOZ46" s="377"/>
      <c r="EPK46" s="377"/>
      <c r="EPV46" s="377"/>
      <c r="EQG46" s="377"/>
      <c r="EQR46" s="377"/>
      <c r="ERC46" s="377"/>
      <c r="ERN46" s="377"/>
      <c r="ERY46" s="377"/>
      <c r="ESJ46" s="377"/>
      <c r="ESU46" s="377"/>
      <c r="ETF46" s="377"/>
      <c r="ETQ46" s="377"/>
      <c r="EUB46" s="377"/>
      <c r="EUM46" s="377"/>
      <c r="EUX46" s="377"/>
      <c r="EVI46" s="377"/>
      <c r="EVT46" s="377"/>
      <c r="EWE46" s="377"/>
      <c r="EWP46" s="377"/>
      <c r="EXA46" s="377"/>
      <c r="EXL46" s="377"/>
      <c r="EXW46" s="377"/>
      <c r="EYH46" s="377"/>
      <c r="EYS46" s="377"/>
      <c r="EZD46" s="377"/>
      <c r="EZO46" s="377"/>
      <c r="EZZ46" s="377"/>
      <c r="FAK46" s="377"/>
      <c r="FAV46" s="377"/>
      <c r="FBG46" s="377"/>
      <c r="FBR46" s="377"/>
      <c r="FCC46" s="377"/>
      <c r="FCN46" s="377"/>
      <c r="FCY46" s="377"/>
      <c r="FDJ46" s="377"/>
      <c r="FDU46" s="377"/>
      <c r="FEF46" s="377"/>
      <c r="FEQ46" s="377"/>
      <c r="FFB46" s="377"/>
      <c r="FFM46" s="377"/>
      <c r="FFX46" s="377"/>
      <c r="FGI46" s="377"/>
      <c r="FGT46" s="377"/>
      <c r="FHE46" s="377"/>
      <c r="FHP46" s="377"/>
      <c r="FIA46" s="377"/>
      <c r="FIL46" s="377"/>
      <c r="FIW46" s="377"/>
      <c r="FJH46" s="377"/>
      <c r="FJS46" s="377"/>
      <c r="FKD46" s="377"/>
      <c r="FKO46" s="377"/>
      <c r="FKZ46" s="377"/>
      <c r="FLK46" s="377"/>
      <c r="FLV46" s="377"/>
      <c r="FMG46" s="377"/>
      <c r="FMR46" s="377"/>
      <c r="FNC46" s="377"/>
      <c r="FNN46" s="377"/>
      <c r="FNY46" s="377"/>
      <c r="FOJ46" s="377"/>
      <c r="FOU46" s="377"/>
      <c r="FPF46" s="377"/>
      <c r="FPQ46" s="377"/>
      <c r="FQB46" s="377"/>
      <c r="FQM46" s="377"/>
      <c r="FQX46" s="377"/>
      <c r="FRI46" s="377"/>
      <c r="FRT46" s="377"/>
      <c r="FSE46" s="377"/>
      <c r="FSP46" s="377"/>
      <c r="FTA46" s="377"/>
      <c r="FTL46" s="377"/>
      <c r="FTW46" s="377"/>
      <c r="FUH46" s="377"/>
      <c r="FUS46" s="377"/>
      <c r="FVD46" s="377"/>
      <c r="FVO46" s="377"/>
      <c r="FVZ46" s="377"/>
      <c r="FWK46" s="377"/>
      <c r="FWV46" s="377"/>
      <c r="FXG46" s="377"/>
      <c r="FXR46" s="377"/>
      <c r="FYC46" s="377"/>
      <c r="FYN46" s="377"/>
      <c r="FYY46" s="377"/>
      <c r="FZJ46" s="377"/>
      <c r="FZU46" s="377"/>
      <c r="GAF46" s="377"/>
      <c r="GAQ46" s="377"/>
      <c r="GBB46" s="377"/>
      <c r="GBM46" s="377"/>
      <c r="GBX46" s="377"/>
      <c r="GCI46" s="377"/>
      <c r="GCT46" s="377"/>
      <c r="GDE46" s="377"/>
      <c r="GDP46" s="377"/>
      <c r="GEA46" s="377"/>
      <c r="GEL46" s="377"/>
      <c r="GEW46" s="377"/>
      <c r="GFH46" s="377"/>
      <c r="GFS46" s="377"/>
      <c r="GGD46" s="377"/>
      <c r="GGO46" s="377"/>
      <c r="GGZ46" s="377"/>
      <c r="GHK46" s="377"/>
      <c r="GHV46" s="377"/>
      <c r="GIG46" s="377"/>
      <c r="GIR46" s="377"/>
      <c r="GJC46" s="377"/>
      <c r="GJN46" s="377"/>
      <c r="GJY46" s="377"/>
      <c r="GKJ46" s="377"/>
      <c r="GKU46" s="377"/>
      <c r="GLF46" s="377"/>
      <c r="GLQ46" s="377"/>
      <c r="GMB46" s="377"/>
      <c r="GMM46" s="377"/>
      <c r="GMX46" s="377"/>
      <c r="GNI46" s="377"/>
      <c r="GNT46" s="377"/>
      <c r="GOE46" s="377"/>
      <c r="GOP46" s="377"/>
      <c r="GPA46" s="377"/>
      <c r="GPL46" s="377"/>
      <c r="GPW46" s="377"/>
      <c r="GQH46" s="377"/>
      <c r="GQS46" s="377"/>
      <c r="GRD46" s="377"/>
      <c r="GRO46" s="377"/>
      <c r="GRZ46" s="377"/>
      <c r="GSK46" s="377"/>
      <c r="GSV46" s="377"/>
      <c r="GTG46" s="377"/>
      <c r="GTR46" s="377"/>
      <c r="GUC46" s="377"/>
      <c r="GUN46" s="377"/>
      <c r="GUY46" s="377"/>
      <c r="GVJ46" s="377"/>
      <c r="GVU46" s="377"/>
      <c r="GWF46" s="377"/>
      <c r="GWQ46" s="377"/>
      <c r="GXB46" s="377"/>
      <c r="GXM46" s="377"/>
      <c r="GXX46" s="377"/>
      <c r="GYI46" s="377"/>
      <c r="GYT46" s="377"/>
      <c r="GZE46" s="377"/>
      <c r="GZP46" s="377"/>
      <c r="HAA46" s="377"/>
      <c r="HAL46" s="377"/>
      <c r="HAW46" s="377"/>
      <c r="HBH46" s="377"/>
      <c r="HBS46" s="377"/>
      <c r="HCD46" s="377"/>
      <c r="HCO46" s="377"/>
      <c r="HCZ46" s="377"/>
      <c r="HDK46" s="377"/>
      <c r="HDV46" s="377"/>
      <c r="HEG46" s="377"/>
      <c r="HER46" s="377"/>
      <c r="HFC46" s="377"/>
      <c r="HFN46" s="377"/>
      <c r="HFY46" s="377"/>
      <c r="HGJ46" s="377"/>
      <c r="HGU46" s="377"/>
      <c r="HHF46" s="377"/>
      <c r="HHQ46" s="377"/>
      <c r="HIB46" s="377"/>
      <c r="HIM46" s="377"/>
      <c r="HIX46" s="377"/>
      <c r="HJI46" s="377"/>
      <c r="HJT46" s="377"/>
      <c r="HKE46" s="377"/>
      <c r="HKP46" s="377"/>
      <c r="HLA46" s="377"/>
      <c r="HLL46" s="377"/>
      <c r="HLW46" s="377"/>
      <c r="HMH46" s="377"/>
      <c r="HMS46" s="377"/>
      <c r="HND46" s="377"/>
      <c r="HNO46" s="377"/>
      <c r="HNZ46" s="377"/>
      <c r="HOK46" s="377"/>
      <c r="HOV46" s="377"/>
      <c r="HPG46" s="377"/>
      <c r="HPR46" s="377"/>
      <c r="HQC46" s="377"/>
      <c r="HQN46" s="377"/>
      <c r="HQY46" s="377"/>
      <c r="HRJ46" s="377"/>
      <c r="HRU46" s="377"/>
      <c r="HSF46" s="377"/>
      <c r="HSQ46" s="377"/>
      <c r="HTB46" s="377"/>
      <c r="HTM46" s="377"/>
      <c r="HTX46" s="377"/>
      <c r="HUI46" s="377"/>
      <c r="HUT46" s="377"/>
      <c r="HVE46" s="377"/>
      <c r="HVP46" s="377"/>
      <c r="HWA46" s="377"/>
      <c r="HWL46" s="377"/>
      <c r="HWW46" s="377"/>
      <c r="HXH46" s="377"/>
      <c r="HXS46" s="377"/>
      <c r="HYD46" s="377"/>
      <c r="HYO46" s="377"/>
      <c r="HYZ46" s="377"/>
      <c r="HZK46" s="377"/>
      <c r="HZV46" s="377"/>
      <c r="IAG46" s="377"/>
      <c r="IAR46" s="377"/>
      <c r="IBC46" s="377"/>
      <c r="IBN46" s="377"/>
      <c r="IBY46" s="377"/>
      <c r="ICJ46" s="377"/>
      <c r="ICU46" s="377"/>
      <c r="IDF46" s="377"/>
      <c r="IDQ46" s="377"/>
      <c r="IEB46" s="377"/>
      <c r="IEM46" s="377"/>
      <c r="IEX46" s="377"/>
      <c r="IFI46" s="377"/>
      <c r="IFT46" s="377"/>
      <c r="IGE46" s="377"/>
      <c r="IGP46" s="377"/>
      <c r="IHA46" s="377"/>
      <c r="IHL46" s="377"/>
      <c r="IHW46" s="377"/>
      <c r="IIH46" s="377"/>
      <c r="IIS46" s="377"/>
      <c r="IJD46" s="377"/>
      <c r="IJO46" s="377"/>
      <c r="IJZ46" s="377"/>
      <c r="IKK46" s="377"/>
      <c r="IKV46" s="377"/>
      <c r="ILG46" s="377"/>
      <c r="ILR46" s="377"/>
      <c r="IMC46" s="377"/>
      <c r="IMN46" s="377"/>
      <c r="IMY46" s="377"/>
      <c r="INJ46" s="377"/>
      <c r="INU46" s="377"/>
      <c r="IOF46" s="377"/>
      <c r="IOQ46" s="377"/>
      <c r="IPB46" s="377"/>
      <c r="IPM46" s="377"/>
      <c r="IPX46" s="377"/>
      <c r="IQI46" s="377"/>
      <c r="IQT46" s="377"/>
      <c r="IRE46" s="377"/>
      <c r="IRP46" s="377"/>
      <c r="ISA46" s="377"/>
      <c r="ISL46" s="377"/>
      <c r="ISW46" s="377"/>
      <c r="ITH46" s="377"/>
      <c r="ITS46" s="377"/>
      <c r="IUD46" s="377"/>
      <c r="IUO46" s="377"/>
      <c r="IUZ46" s="377"/>
      <c r="IVK46" s="377"/>
      <c r="IVV46" s="377"/>
      <c r="IWG46" s="377"/>
      <c r="IWR46" s="377"/>
      <c r="IXC46" s="377"/>
      <c r="IXN46" s="377"/>
      <c r="IXY46" s="377"/>
      <c r="IYJ46" s="377"/>
      <c r="IYU46" s="377"/>
      <c r="IZF46" s="377"/>
      <c r="IZQ46" s="377"/>
      <c r="JAB46" s="377"/>
      <c r="JAM46" s="377"/>
      <c r="JAX46" s="377"/>
      <c r="JBI46" s="377"/>
      <c r="JBT46" s="377"/>
      <c r="JCE46" s="377"/>
      <c r="JCP46" s="377"/>
      <c r="JDA46" s="377"/>
      <c r="JDL46" s="377"/>
      <c r="JDW46" s="377"/>
      <c r="JEH46" s="377"/>
      <c r="JES46" s="377"/>
      <c r="JFD46" s="377"/>
      <c r="JFO46" s="377"/>
      <c r="JFZ46" s="377"/>
      <c r="JGK46" s="377"/>
      <c r="JGV46" s="377"/>
      <c r="JHG46" s="377"/>
      <c r="JHR46" s="377"/>
      <c r="JIC46" s="377"/>
      <c r="JIN46" s="377"/>
      <c r="JIY46" s="377"/>
      <c r="JJJ46" s="377"/>
      <c r="JJU46" s="377"/>
      <c r="JKF46" s="377"/>
      <c r="JKQ46" s="377"/>
      <c r="JLB46" s="377"/>
      <c r="JLM46" s="377"/>
      <c r="JLX46" s="377"/>
      <c r="JMI46" s="377"/>
      <c r="JMT46" s="377"/>
      <c r="JNE46" s="377"/>
      <c r="JNP46" s="377"/>
      <c r="JOA46" s="377"/>
      <c r="JOL46" s="377"/>
      <c r="JOW46" s="377"/>
      <c r="JPH46" s="377"/>
      <c r="JPS46" s="377"/>
      <c r="JQD46" s="377"/>
      <c r="JQO46" s="377"/>
      <c r="JQZ46" s="377"/>
      <c r="JRK46" s="377"/>
      <c r="JRV46" s="377"/>
      <c r="JSG46" s="377"/>
      <c r="JSR46" s="377"/>
      <c r="JTC46" s="377"/>
      <c r="JTN46" s="377"/>
      <c r="JTY46" s="377"/>
      <c r="JUJ46" s="377"/>
      <c r="JUU46" s="377"/>
      <c r="JVF46" s="377"/>
      <c r="JVQ46" s="377"/>
      <c r="JWB46" s="377"/>
      <c r="JWM46" s="377"/>
      <c r="JWX46" s="377"/>
      <c r="JXI46" s="377"/>
      <c r="JXT46" s="377"/>
      <c r="JYE46" s="377"/>
      <c r="JYP46" s="377"/>
      <c r="JZA46" s="377"/>
      <c r="JZL46" s="377"/>
      <c r="JZW46" s="377"/>
      <c r="KAH46" s="377"/>
      <c r="KAS46" s="377"/>
      <c r="KBD46" s="377"/>
      <c r="KBO46" s="377"/>
      <c r="KBZ46" s="377"/>
      <c r="KCK46" s="377"/>
      <c r="KCV46" s="377"/>
      <c r="KDG46" s="377"/>
      <c r="KDR46" s="377"/>
      <c r="KEC46" s="377"/>
      <c r="KEN46" s="377"/>
      <c r="KEY46" s="377"/>
      <c r="KFJ46" s="377"/>
      <c r="KFU46" s="377"/>
      <c r="KGF46" s="377"/>
      <c r="KGQ46" s="377"/>
      <c r="KHB46" s="377"/>
      <c r="KHM46" s="377"/>
      <c r="KHX46" s="377"/>
      <c r="KII46" s="377"/>
      <c r="KIT46" s="377"/>
      <c r="KJE46" s="377"/>
      <c r="KJP46" s="377"/>
      <c r="KKA46" s="377"/>
      <c r="KKL46" s="377"/>
      <c r="KKW46" s="377"/>
      <c r="KLH46" s="377"/>
      <c r="KLS46" s="377"/>
      <c r="KMD46" s="377"/>
      <c r="KMO46" s="377"/>
      <c r="KMZ46" s="377"/>
      <c r="KNK46" s="377"/>
      <c r="KNV46" s="377"/>
      <c r="KOG46" s="377"/>
      <c r="KOR46" s="377"/>
      <c r="KPC46" s="377"/>
      <c r="KPN46" s="377"/>
      <c r="KPY46" s="377"/>
      <c r="KQJ46" s="377"/>
      <c r="KQU46" s="377"/>
      <c r="KRF46" s="377"/>
      <c r="KRQ46" s="377"/>
      <c r="KSB46" s="377"/>
      <c r="KSM46" s="377"/>
      <c r="KSX46" s="377"/>
      <c r="KTI46" s="377"/>
      <c r="KTT46" s="377"/>
      <c r="KUE46" s="377"/>
      <c r="KUP46" s="377"/>
      <c r="KVA46" s="377"/>
      <c r="KVL46" s="377"/>
      <c r="KVW46" s="377"/>
      <c r="KWH46" s="377"/>
      <c r="KWS46" s="377"/>
      <c r="KXD46" s="377"/>
      <c r="KXO46" s="377"/>
      <c r="KXZ46" s="377"/>
      <c r="KYK46" s="377"/>
      <c r="KYV46" s="377"/>
      <c r="KZG46" s="377"/>
      <c r="KZR46" s="377"/>
      <c r="LAC46" s="377"/>
      <c r="LAN46" s="377"/>
      <c r="LAY46" s="377"/>
      <c r="LBJ46" s="377"/>
      <c r="LBU46" s="377"/>
      <c r="LCF46" s="377"/>
      <c r="LCQ46" s="377"/>
      <c r="LDB46" s="377"/>
      <c r="LDM46" s="377"/>
      <c r="LDX46" s="377"/>
      <c r="LEI46" s="377"/>
      <c r="LET46" s="377"/>
      <c r="LFE46" s="377"/>
      <c r="LFP46" s="377"/>
      <c r="LGA46" s="377"/>
      <c r="LGL46" s="377"/>
      <c r="LGW46" s="377"/>
      <c r="LHH46" s="377"/>
      <c r="LHS46" s="377"/>
      <c r="LID46" s="377"/>
      <c r="LIO46" s="377"/>
      <c r="LIZ46" s="377"/>
      <c r="LJK46" s="377"/>
      <c r="LJV46" s="377"/>
      <c r="LKG46" s="377"/>
      <c r="LKR46" s="377"/>
      <c r="LLC46" s="377"/>
      <c r="LLN46" s="377"/>
      <c r="LLY46" s="377"/>
      <c r="LMJ46" s="377"/>
      <c r="LMU46" s="377"/>
      <c r="LNF46" s="377"/>
      <c r="LNQ46" s="377"/>
      <c r="LOB46" s="377"/>
      <c r="LOM46" s="377"/>
      <c r="LOX46" s="377"/>
      <c r="LPI46" s="377"/>
      <c r="LPT46" s="377"/>
      <c r="LQE46" s="377"/>
      <c r="LQP46" s="377"/>
      <c r="LRA46" s="377"/>
      <c r="LRL46" s="377"/>
      <c r="LRW46" s="377"/>
      <c r="LSH46" s="377"/>
      <c r="LSS46" s="377"/>
      <c r="LTD46" s="377"/>
      <c r="LTO46" s="377"/>
      <c r="LTZ46" s="377"/>
      <c r="LUK46" s="377"/>
      <c r="LUV46" s="377"/>
      <c r="LVG46" s="377"/>
      <c r="LVR46" s="377"/>
      <c r="LWC46" s="377"/>
      <c r="LWN46" s="377"/>
      <c r="LWY46" s="377"/>
      <c r="LXJ46" s="377"/>
      <c r="LXU46" s="377"/>
      <c r="LYF46" s="377"/>
      <c r="LYQ46" s="377"/>
      <c r="LZB46" s="377"/>
      <c r="LZM46" s="377"/>
      <c r="LZX46" s="377"/>
      <c r="MAI46" s="377"/>
      <c r="MAT46" s="377"/>
      <c r="MBE46" s="377"/>
      <c r="MBP46" s="377"/>
      <c r="MCA46" s="377"/>
      <c r="MCL46" s="377"/>
      <c r="MCW46" s="377"/>
      <c r="MDH46" s="377"/>
      <c r="MDS46" s="377"/>
      <c r="MED46" s="377"/>
      <c r="MEO46" s="377"/>
      <c r="MEZ46" s="377"/>
      <c r="MFK46" s="377"/>
      <c r="MFV46" s="377"/>
      <c r="MGG46" s="377"/>
      <c r="MGR46" s="377"/>
      <c r="MHC46" s="377"/>
      <c r="MHN46" s="377"/>
      <c r="MHY46" s="377"/>
      <c r="MIJ46" s="377"/>
      <c r="MIU46" s="377"/>
      <c r="MJF46" s="377"/>
      <c r="MJQ46" s="377"/>
      <c r="MKB46" s="377"/>
      <c r="MKM46" s="377"/>
      <c r="MKX46" s="377"/>
      <c r="MLI46" s="377"/>
      <c r="MLT46" s="377"/>
      <c r="MME46" s="377"/>
      <c r="MMP46" s="377"/>
      <c r="MNA46" s="377"/>
      <c r="MNL46" s="377"/>
      <c r="MNW46" s="377"/>
      <c r="MOH46" s="377"/>
      <c r="MOS46" s="377"/>
      <c r="MPD46" s="377"/>
      <c r="MPO46" s="377"/>
      <c r="MPZ46" s="377"/>
      <c r="MQK46" s="377"/>
      <c r="MQV46" s="377"/>
      <c r="MRG46" s="377"/>
      <c r="MRR46" s="377"/>
      <c r="MSC46" s="377"/>
      <c r="MSN46" s="377"/>
      <c r="MSY46" s="377"/>
      <c r="MTJ46" s="377"/>
      <c r="MTU46" s="377"/>
      <c r="MUF46" s="377"/>
      <c r="MUQ46" s="377"/>
      <c r="MVB46" s="377"/>
      <c r="MVM46" s="377"/>
      <c r="MVX46" s="377"/>
      <c r="MWI46" s="377"/>
      <c r="MWT46" s="377"/>
      <c r="MXE46" s="377"/>
      <c r="MXP46" s="377"/>
      <c r="MYA46" s="377"/>
      <c r="MYL46" s="377"/>
      <c r="MYW46" s="377"/>
      <c r="MZH46" s="377"/>
      <c r="MZS46" s="377"/>
      <c r="NAD46" s="377"/>
      <c r="NAO46" s="377"/>
      <c r="NAZ46" s="377"/>
      <c r="NBK46" s="377"/>
      <c r="NBV46" s="377"/>
      <c r="NCG46" s="377"/>
      <c r="NCR46" s="377"/>
      <c r="NDC46" s="377"/>
      <c r="NDN46" s="377"/>
      <c r="NDY46" s="377"/>
      <c r="NEJ46" s="377"/>
      <c r="NEU46" s="377"/>
      <c r="NFF46" s="377"/>
      <c r="NFQ46" s="377"/>
      <c r="NGB46" s="377"/>
      <c r="NGM46" s="377"/>
      <c r="NGX46" s="377"/>
      <c r="NHI46" s="377"/>
      <c r="NHT46" s="377"/>
      <c r="NIE46" s="377"/>
      <c r="NIP46" s="377"/>
      <c r="NJA46" s="377"/>
      <c r="NJL46" s="377"/>
      <c r="NJW46" s="377"/>
      <c r="NKH46" s="377"/>
      <c r="NKS46" s="377"/>
      <c r="NLD46" s="377"/>
      <c r="NLO46" s="377"/>
      <c r="NLZ46" s="377"/>
      <c r="NMK46" s="377"/>
      <c r="NMV46" s="377"/>
      <c r="NNG46" s="377"/>
      <c r="NNR46" s="377"/>
      <c r="NOC46" s="377"/>
      <c r="NON46" s="377"/>
      <c r="NOY46" s="377"/>
      <c r="NPJ46" s="377"/>
      <c r="NPU46" s="377"/>
      <c r="NQF46" s="377"/>
      <c r="NQQ46" s="377"/>
      <c r="NRB46" s="377"/>
      <c r="NRM46" s="377"/>
      <c r="NRX46" s="377"/>
      <c r="NSI46" s="377"/>
      <c r="NST46" s="377"/>
      <c r="NTE46" s="377"/>
      <c r="NTP46" s="377"/>
      <c r="NUA46" s="377"/>
      <c r="NUL46" s="377"/>
      <c r="NUW46" s="377"/>
      <c r="NVH46" s="377"/>
      <c r="NVS46" s="377"/>
      <c r="NWD46" s="377"/>
      <c r="NWO46" s="377"/>
      <c r="NWZ46" s="377"/>
      <c r="NXK46" s="377"/>
      <c r="NXV46" s="377"/>
      <c r="NYG46" s="377"/>
      <c r="NYR46" s="377"/>
      <c r="NZC46" s="377"/>
      <c r="NZN46" s="377"/>
      <c r="NZY46" s="377"/>
      <c r="OAJ46" s="377"/>
      <c r="OAU46" s="377"/>
      <c r="OBF46" s="377"/>
      <c r="OBQ46" s="377"/>
      <c r="OCB46" s="377"/>
      <c r="OCM46" s="377"/>
      <c r="OCX46" s="377"/>
      <c r="ODI46" s="377"/>
      <c r="ODT46" s="377"/>
      <c r="OEE46" s="377"/>
      <c r="OEP46" s="377"/>
      <c r="OFA46" s="377"/>
      <c r="OFL46" s="377"/>
      <c r="OFW46" s="377"/>
      <c r="OGH46" s="377"/>
      <c r="OGS46" s="377"/>
      <c r="OHD46" s="377"/>
      <c r="OHO46" s="377"/>
      <c r="OHZ46" s="377"/>
      <c r="OIK46" s="377"/>
      <c r="OIV46" s="377"/>
      <c r="OJG46" s="377"/>
      <c r="OJR46" s="377"/>
      <c r="OKC46" s="377"/>
      <c r="OKN46" s="377"/>
      <c r="OKY46" s="377"/>
      <c r="OLJ46" s="377"/>
      <c r="OLU46" s="377"/>
      <c r="OMF46" s="377"/>
      <c r="OMQ46" s="377"/>
      <c r="ONB46" s="377"/>
      <c r="ONM46" s="377"/>
      <c r="ONX46" s="377"/>
      <c r="OOI46" s="377"/>
      <c r="OOT46" s="377"/>
      <c r="OPE46" s="377"/>
      <c r="OPP46" s="377"/>
      <c r="OQA46" s="377"/>
      <c r="OQL46" s="377"/>
      <c r="OQW46" s="377"/>
      <c r="ORH46" s="377"/>
      <c r="ORS46" s="377"/>
      <c r="OSD46" s="377"/>
      <c r="OSO46" s="377"/>
      <c r="OSZ46" s="377"/>
      <c r="OTK46" s="377"/>
      <c r="OTV46" s="377"/>
      <c r="OUG46" s="377"/>
      <c r="OUR46" s="377"/>
      <c r="OVC46" s="377"/>
      <c r="OVN46" s="377"/>
      <c r="OVY46" s="377"/>
      <c r="OWJ46" s="377"/>
      <c r="OWU46" s="377"/>
      <c r="OXF46" s="377"/>
      <c r="OXQ46" s="377"/>
      <c r="OYB46" s="377"/>
      <c r="OYM46" s="377"/>
      <c r="OYX46" s="377"/>
      <c r="OZI46" s="377"/>
      <c r="OZT46" s="377"/>
      <c r="PAE46" s="377"/>
      <c r="PAP46" s="377"/>
      <c r="PBA46" s="377"/>
      <c r="PBL46" s="377"/>
      <c r="PBW46" s="377"/>
      <c r="PCH46" s="377"/>
      <c r="PCS46" s="377"/>
      <c r="PDD46" s="377"/>
      <c r="PDO46" s="377"/>
      <c r="PDZ46" s="377"/>
      <c r="PEK46" s="377"/>
      <c r="PEV46" s="377"/>
      <c r="PFG46" s="377"/>
      <c r="PFR46" s="377"/>
      <c r="PGC46" s="377"/>
      <c r="PGN46" s="377"/>
      <c r="PGY46" s="377"/>
      <c r="PHJ46" s="377"/>
      <c r="PHU46" s="377"/>
      <c r="PIF46" s="377"/>
      <c r="PIQ46" s="377"/>
      <c r="PJB46" s="377"/>
      <c r="PJM46" s="377"/>
      <c r="PJX46" s="377"/>
      <c r="PKI46" s="377"/>
      <c r="PKT46" s="377"/>
      <c r="PLE46" s="377"/>
      <c r="PLP46" s="377"/>
      <c r="PMA46" s="377"/>
      <c r="PML46" s="377"/>
      <c r="PMW46" s="377"/>
      <c r="PNH46" s="377"/>
      <c r="PNS46" s="377"/>
      <c r="POD46" s="377"/>
      <c r="POO46" s="377"/>
      <c r="POZ46" s="377"/>
      <c r="PPK46" s="377"/>
      <c r="PPV46" s="377"/>
      <c r="PQG46" s="377"/>
      <c r="PQR46" s="377"/>
      <c r="PRC46" s="377"/>
      <c r="PRN46" s="377"/>
      <c r="PRY46" s="377"/>
      <c r="PSJ46" s="377"/>
      <c r="PSU46" s="377"/>
      <c r="PTF46" s="377"/>
      <c r="PTQ46" s="377"/>
      <c r="PUB46" s="377"/>
      <c r="PUM46" s="377"/>
      <c r="PUX46" s="377"/>
      <c r="PVI46" s="377"/>
      <c r="PVT46" s="377"/>
      <c r="PWE46" s="377"/>
      <c r="PWP46" s="377"/>
      <c r="PXA46" s="377"/>
      <c r="PXL46" s="377"/>
      <c r="PXW46" s="377"/>
      <c r="PYH46" s="377"/>
      <c r="PYS46" s="377"/>
      <c r="PZD46" s="377"/>
      <c r="PZO46" s="377"/>
      <c r="PZZ46" s="377"/>
      <c r="QAK46" s="377"/>
      <c r="QAV46" s="377"/>
      <c r="QBG46" s="377"/>
      <c r="QBR46" s="377"/>
      <c r="QCC46" s="377"/>
      <c r="QCN46" s="377"/>
      <c r="QCY46" s="377"/>
      <c r="QDJ46" s="377"/>
      <c r="QDU46" s="377"/>
      <c r="QEF46" s="377"/>
      <c r="QEQ46" s="377"/>
      <c r="QFB46" s="377"/>
      <c r="QFM46" s="377"/>
      <c r="QFX46" s="377"/>
      <c r="QGI46" s="377"/>
      <c r="QGT46" s="377"/>
      <c r="QHE46" s="377"/>
      <c r="QHP46" s="377"/>
      <c r="QIA46" s="377"/>
      <c r="QIL46" s="377"/>
      <c r="QIW46" s="377"/>
      <c r="QJH46" s="377"/>
      <c r="QJS46" s="377"/>
      <c r="QKD46" s="377"/>
      <c r="QKO46" s="377"/>
      <c r="QKZ46" s="377"/>
      <c r="QLK46" s="377"/>
      <c r="QLV46" s="377"/>
      <c r="QMG46" s="377"/>
      <c r="QMR46" s="377"/>
      <c r="QNC46" s="377"/>
      <c r="QNN46" s="377"/>
      <c r="QNY46" s="377"/>
      <c r="QOJ46" s="377"/>
      <c r="QOU46" s="377"/>
      <c r="QPF46" s="377"/>
      <c r="QPQ46" s="377"/>
      <c r="QQB46" s="377"/>
      <c r="QQM46" s="377"/>
      <c r="QQX46" s="377"/>
      <c r="QRI46" s="377"/>
      <c r="QRT46" s="377"/>
      <c r="QSE46" s="377"/>
      <c r="QSP46" s="377"/>
      <c r="QTA46" s="377"/>
      <c r="QTL46" s="377"/>
      <c r="QTW46" s="377"/>
      <c r="QUH46" s="377"/>
      <c r="QUS46" s="377"/>
      <c r="QVD46" s="377"/>
      <c r="QVO46" s="377"/>
      <c r="QVZ46" s="377"/>
      <c r="QWK46" s="377"/>
      <c r="QWV46" s="377"/>
      <c r="QXG46" s="377"/>
      <c r="QXR46" s="377"/>
      <c r="QYC46" s="377"/>
      <c r="QYN46" s="377"/>
      <c r="QYY46" s="377"/>
      <c r="QZJ46" s="377"/>
      <c r="QZU46" s="377"/>
      <c r="RAF46" s="377"/>
      <c r="RAQ46" s="377"/>
      <c r="RBB46" s="377"/>
      <c r="RBM46" s="377"/>
      <c r="RBX46" s="377"/>
      <c r="RCI46" s="377"/>
      <c r="RCT46" s="377"/>
      <c r="RDE46" s="377"/>
      <c r="RDP46" s="377"/>
      <c r="REA46" s="377"/>
      <c r="REL46" s="377"/>
      <c r="REW46" s="377"/>
      <c r="RFH46" s="377"/>
      <c r="RFS46" s="377"/>
      <c r="RGD46" s="377"/>
      <c r="RGO46" s="377"/>
      <c r="RGZ46" s="377"/>
      <c r="RHK46" s="377"/>
      <c r="RHV46" s="377"/>
      <c r="RIG46" s="377"/>
      <c r="RIR46" s="377"/>
      <c r="RJC46" s="377"/>
      <c r="RJN46" s="377"/>
      <c r="RJY46" s="377"/>
      <c r="RKJ46" s="377"/>
      <c r="RKU46" s="377"/>
      <c r="RLF46" s="377"/>
      <c r="RLQ46" s="377"/>
      <c r="RMB46" s="377"/>
      <c r="RMM46" s="377"/>
      <c r="RMX46" s="377"/>
      <c r="RNI46" s="377"/>
      <c r="RNT46" s="377"/>
      <c r="ROE46" s="377"/>
      <c r="ROP46" s="377"/>
      <c r="RPA46" s="377"/>
      <c r="RPL46" s="377"/>
      <c r="RPW46" s="377"/>
      <c r="RQH46" s="377"/>
      <c r="RQS46" s="377"/>
      <c r="RRD46" s="377"/>
      <c r="RRO46" s="377"/>
      <c r="RRZ46" s="377"/>
      <c r="RSK46" s="377"/>
      <c r="RSV46" s="377"/>
      <c r="RTG46" s="377"/>
      <c r="RTR46" s="377"/>
      <c r="RUC46" s="377"/>
      <c r="RUN46" s="377"/>
      <c r="RUY46" s="377"/>
      <c r="RVJ46" s="377"/>
      <c r="RVU46" s="377"/>
      <c r="RWF46" s="377"/>
      <c r="RWQ46" s="377"/>
      <c r="RXB46" s="377"/>
      <c r="RXM46" s="377"/>
      <c r="RXX46" s="377"/>
      <c r="RYI46" s="377"/>
      <c r="RYT46" s="377"/>
      <c r="RZE46" s="377"/>
      <c r="RZP46" s="377"/>
      <c r="SAA46" s="377"/>
      <c r="SAL46" s="377"/>
      <c r="SAW46" s="377"/>
      <c r="SBH46" s="377"/>
      <c r="SBS46" s="377"/>
      <c r="SCD46" s="377"/>
      <c r="SCO46" s="377"/>
      <c r="SCZ46" s="377"/>
      <c r="SDK46" s="377"/>
      <c r="SDV46" s="377"/>
      <c r="SEG46" s="377"/>
      <c r="SER46" s="377"/>
      <c r="SFC46" s="377"/>
      <c r="SFN46" s="377"/>
      <c r="SFY46" s="377"/>
      <c r="SGJ46" s="377"/>
      <c r="SGU46" s="377"/>
      <c r="SHF46" s="377"/>
      <c r="SHQ46" s="377"/>
      <c r="SIB46" s="377"/>
      <c r="SIM46" s="377"/>
      <c r="SIX46" s="377"/>
      <c r="SJI46" s="377"/>
      <c r="SJT46" s="377"/>
      <c r="SKE46" s="377"/>
      <c r="SKP46" s="377"/>
      <c r="SLA46" s="377"/>
      <c r="SLL46" s="377"/>
      <c r="SLW46" s="377"/>
      <c r="SMH46" s="377"/>
      <c r="SMS46" s="377"/>
      <c r="SND46" s="377"/>
      <c r="SNO46" s="377"/>
      <c r="SNZ46" s="377"/>
      <c r="SOK46" s="377"/>
      <c r="SOV46" s="377"/>
      <c r="SPG46" s="377"/>
      <c r="SPR46" s="377"/>
      <c r="SQC46" s="377"/>
      <c r="SQN46" s="377"/>
      <c r="SQY46" s="377"/>
      <c r="SRJ46" s="377"/>
      <c r="SRU46" s="377"/>
      <c r="SSF46" s="377"/>
      <c r="SSQ46" s="377"/>
      <c r="STB46" s="377"/>
      <c r="STM46" s="377"/>
      <c r="STX46" s="377"/>
      <c r="SUI46" s="377"/>
      <c r="SUT46" s="377"/>
      <c r="SVE46" s="377"/>
      <c r="SVP46" s="377"/>
      <c r="SWA46" s="377"/>
      <c r="SWL46" s="377"/>
      <c r="SWW46" s="377"/>
      <c r="SXH46" s="377"/>
      <c r="SXS46" s="377"/>
      <c r="SYD46" s="377"/>
      <c r="SYO46" s="377"/>
      <c r="SYZ46" s="377"/>
      <c r="SZK46" s="377"/>
      <c r="SZV46" s="377"/>
      <c r="TAG46" s="377"/>
      <c r="TAR46" s="377"/>
      <c r="TBC46" s="377"/>
      <c r="TBN46" s="377"/>
      <c r="TBY46" s="377"/>
      <c r="TCJ46" s="377"/>
      <c r="TCU46" s="377"/>
      <c r="TDF46" s="377"/>
      <c r="TDQ46" s="377"/>
      <c r="TEB46" s="377"/>
      <c r="TEM46" s="377"/>
      <c r="TEX46" s="377"/>
      <c r="TFI46" s="377"/>
      <c r="TFT46" s="377"/>
      <c r="TGE46" s="377"/>
      <c r="TGP46" s="377"/>
      <c r="THA46" s="377"/>
      <c r="THL46" s="377"/>
      <c r="THW46" s="377"/>
      <c r="TIH46" s="377"/>
      <c r="TIS46" s="377"/>
      <c r="TJD46" s="377"/>
      <c r="TJO46" s="377"/>
      <c r="TJZ46" s="377"/>
      <c r="TKK46" s="377"/>
      <c r="TKV46" s="377"/>
      <c r="TLG46" s="377"/>
      <c r="TLR46" s="377"/>
      <c r="TMC46" s="377"/>
      <c r="TMN46" s="377"/>
      <c r="TMY46" s="377"/>
      <c r="TNJ46" s="377"/>
      <c r="TNU46" s="377"/>
      <c r="TOF46" s="377"/>
      <c r="TOQ46" s="377"/>
      <c r="TPB46" s="377"/>
      <c r="TPM46" s="377"/>
      <c r="TPX46" s="377"/>
      <c r="TQI46" s="377"/>
      <c r="TQT46" s="377"/>
      <c r="TRE46" s="377"/>
      <c r="TRP46" s="377"/>
      <c r="TSA46" s="377"/>
      <c r="TSL46" s="377"/>
      <c r="TSW46" s="377"/>
      <c r="TTH46" s="377"/>
      <c r="TTS46" s="377"/>
      <c r="TUD46" s="377"/>
      <c r="TUO46" s="377"/>
      <c r="TUZ46" s="377"/>
      <c r="TVK46" s="377"/>
      <c r="TVV46" s="377"/>
      <c r="TWG46" s="377"/>
      <c r="TWR46" s="377"/>
      <c r="TXC46" s="377"/>
      <c r="TXN46" s="377"/>
      <c r="TXY46" s="377"/>
      <c r="TYJ46" s="377"/>
      <c r="TYU46" s="377"/>
      <c r="TZF46" s="377"/>
      <c r="TZQ46" s="377"/>
      <c r="UAB46" s="377"/>
      <c r="UAM46" s="377"/>
      <c r="UAX46" s="377"/>
      <c r="UBI46" s="377"/>
      <c r="UBT46" s="377"/>
      <c r="UCE46" s="377"/>
      <c r="UCP46" s="377"/>
      <c r="UDA46" s="377"/>
      <c r="UDL46" s="377"/>
      <c r="UDW46" s="377"/>
      <c r="UEH46" s="377"/>
      <c r="UES46" s="377"/>
      <c r="UFD46" s="377"/>
      <c r="UFO46" s="377"/>
      <c r="UFZ46" s="377"/>
      <c r="UGK46" s="377"/>
      <c r="UGV46" s="377"/>
      <c r="UHG46" s="377"/>
      <c r="UHR46" s="377"/>
      <c r="UIC46" s="377"/>
      <c r="UIN46" s="377"/>
      <c r="UIY46" s="377"/>
      <c r="UJJ46" s="377"/>
      <c r="UJU46" s="377"/>
      <c r="UKF46" s="377"/>
      <c r="UKQ46" s="377"/>
      <c r="ULB46" s="377"/>
      <c r="ULM46" s="377"/>
      <c r="ULX46" s="377"/>
      <c r="UMI46" s="377"/>
      <c r="UMT46" s="377"/>
      <c r="UNE46" s="377"/>
      <c r="UNP46" s="377"/>
      <c r="UOA46" s="377"/>
      <c r="UOL46" s="377"/>
      <c r="UOW46" s="377"/>
      <c r="UPH46" s="377"/>
      <c r="UPS46" s="377"/>
      <c r="UQD46" s="377"/>
      <c r="UQO46" s="377"/>
      <c r="UQZ46" s="377"/>
      <c r="URK46" s="377"/>
      <c r="URV46" s="377"/>
      <c r="USG46" s="377"/>
      <c r="USR46" s="377"/>
      <c r="UTC46" s="377"/>
      <c r="UTN46" s="377"/>
      <c r="UTY46" s="377"/>
      <c r="UUJ46" s="377"/>
      <c r="UUU46" s="377"/>
      <c r="UVF46" s="377"/>
      <c r="UVQ46" s="377"/>
      <c r="UWB46" s="377"/>
      <c r="UWM46" s="377"/>
      <c r="UWX46" s="377"/>
      <c r="UXI46" s="377"/>
      <c r="UXT46" s="377"/>
      <c r="UYE46" s="377"/>
      <c r="UYP46" s="377"/>
      <c r="UZA46" s="377"/>
      <c r="UZL46" s="377"/>
      <c r="UZW46" s="377"/>
      <c r="VAH46" s="377"/>
      <c r="VAS46" s="377"/>
      <c r="VBD46" s="377"/>
      <c r="VBO46" s="377"/>
      <c r="VBZ46" s="377"/>
      <c r="VCK46" s="377"/>
      <c r="VCV46" s="377"/>
      <c r="VDG46" s="377"/>
      <c r="VDR46" s="377"/>
      <c r="VEC46" s="377"/>
      <c r="VEN46" s="377"/>
      <c r="VEY46" s="377"/>
      <c r="VFJ46" s="377"/>
      <c r="VFU46" s="377"/>
      <c r="VGF46" s="377"/>
      <c r="VGQ46" s="377"/>
      <c r="VHB46" s="377"/>
      <c r="VHM46" s="377"/>
      <c r="VHX46" s="377"/>
      <c r="VII46" s="377"/>
      <c r="VIT46" s="377"/>
      <c r="VJE46" s="377"/>
      <c r="VJP46" s="377"/>
      <c r="VKA46" s="377"/>
      <c r="VKL46" s="377"/>
      <c r="VKW46" s="377"/>
      <c r="VLH46" s="377"/>
      <c r="VLS46" s="377"/>
      <c r="VMD46" s="377"/>
      <c r="VMO46" s="377"/>
      <c r="VMZ46" s="377"/>
      <c r="VNK46" s="377"/>
      <c r="VNV46" s="377"/>
      <c r="VOG46" s="377"/>
      <c r="VOR46" s="377"/>
      <c r="VPC46" s="377"/>
      <c r="VPN46" s="377"/>
      <c r="VPY46" s="377"/>
      <c r="VQJ46" s="377"/>
      <c r="VQU46" s="377"/>
      <c r="VRF46" s="377"/>
      <c r="VRQ46" s="377"/>
      <c r="VSB46" s="377"/>
      <c r="VSM46" s="377"/>
      <c r="VSX46" s="377"/>
      <c r="VTI46" s="377"/>
      <c r="VTT46" s="377"/>
      <c r="VUE46" s="377"/>
      <c r="VUP46" s="377"/>
      <c r="VVA46" s="377"/>
      <c r="VVL46" s="377"/>
      <c r="VVW46" s="377"/>
      <c r="VWH46" s="377"/>
      <c r="VWS46" s="377"/>
      <c r="VXD46" s="377"/>
      <c r="VXO46" s="377"/>
      <c r="VXZ46" s="377"/>
      <c r="VYK46" s="377"/>
      <c r="VYV46" s="377"/>
      <c r="VZG46" s="377"/>
      <c r="VZR46" s="377"/>
      <c r="WAC46" s="377"/>
      <c r="WAN46" s="377"/>
      <c r="WAY46" s="377"/>
      <c r="WBJ46" s="377"/>
      <c r="WBU46" s="377"/>
      <c r="WCF46" s="377"/>
      <c r="WCQ46" s="377"/>
      <c r="WDB46" s="377"/>
      <c r="WDM46" s="377"/>
      <c r="WDX46" s="377"/>
      <c r="WEI46" s="377"/>
      <c r="WET46" s="377"/>
      <c r="WFE46" s="377"/>
      <c r="WFP46" s="377"/>
      <c r="WGA46" s="377"/>
      <c r="WGL46" s="377"/>
      <c r="WGW46" s="377"/>
      <c r="WHH46" s="377"/>
      <c r="WHS46" s="377"/>
      <c r="WID46" s="377"/>
      <c r="WIO46" s="377"/>
      <c r="WIZ46" s="377"/>
      <c r="WJK46" s="377"/>
      <c r="WJV46" s="377"/>
      <c r="WKG46" s="377"/>
      <c r="WKR46" s="377"/>
      <c r="WLC46" s="377"/>
      <c r="WLN46" s="377"/>
      <c r="WLY46" s="377"/>
      <c r="WMJ46" s="377"/>
      <c r="WMU46" s="377"/>
      <c r="WNF46" s="377"/>
      <c r="WNQ46" s="377"/>
      <c r="WOB46" s="377"/>
      <c r="WOM46" s="377"/>
      <c r="WOX46" s="377"/>
      <c r="WPI46" s="377"/>
      <c r="WPT46" s="377"/>
      <c r="WQE46" s="377"/>
      <c r="WQP46" s="377"/>
      <c r="WRA46" s="377"/>
      <c r="WRL46" s="377"/>
      <c r="WRW46" s="377"/>
      <c r="WSH46" s="377"/>
      <c r="WSS46" s="377"/>
      <c r="WTD46" s="377"/>
      <c r="WTO46" s="377"/>
      <c r="WTZ46" s="377"/>
      <c r="WUK46" s="377"/>
      <c r="WUV46" s="377"/>
      <c r="WVG46" s="377"/>
      <c r="WVR46" s="377"/>
      <c r="WWC46" s="377"/>
      <c r="WWN46" s="377"/>
      <c r="WWY46" s="377"/>
      <c r="WXJ46" s="377"/>
      <c r="WXU46" s="377"/>
      <c r="WYF46" s="377"/>
      <c r="WYQ46" s="377"/>
      <c r="WZB46" s="377"/>
      <c r="WZM46" s="377"/>
      <c r="WZX46" s="377"/>
      <c r="XAI46" s="377"/>
      <c r="XAT46" s="377"/>
      <c r="XBE46" s="377"/>
      <c r="XBP46" s="377"/>
      <c r="XCA46" s="377"/>
      <c r="XCL46" s="377"/>
      <c r="XCW46" s="377"/>
      <c r="XDH46" s="377"/>
      <c r="XDS46" s="377"/>
      <c r="XED46" s="377"/>
      <c r="XEO46" s="377"/>
      <c r="XEZ46" s="377"/>
    </row>
    <row r="47" spans="1:16384" ht="13.5" customHeight="1">
      <c r="A47" s="1202"/>
      <c r="B47" s="1202"/>
      <c r="C47" s="1202"/>
      <c r="D47" s="1202"/>
      <c r="E47" s="1202"/>
      <c r="F47" s="1202"/>
      <c r="G47" s="367"/>
      <c r="H47" s="119"/>
      <c r="I47" s="119"/>
      <c r="J47" s="119"/>
      <c r="K47" s="119"/>
    </row>
    <row r="48" spans="1:16384" ht="44.25" customHeight="1">
      <c r="A48" s="1209" t="s">
        <v>1109</v>
      </c>
      <c r="B48" s="1208"/>
      <c r="C48" s="1208"/>
      <c r="D48" s="1208"/>
      <c r="E48" s="1208"/>
      <c r="F48" s="1208"/>
      <c r="G48" s="1208"/>
      <c r="H48" s="1208"/>
      <c r="I48" s="1208"/>
      <c r="J48" s="1208"/>
      <c r="K48" s="1208"/>
    </row>
    <row r="49" spans="1:11" ht="13.5" customHeight="1">
      <c r="A49" s="1202"/>
      <c r="B49" s="1202"/>
      <c r="C49" s="1202"/>
      <c r="D49" s="1202"/>
      <c r="E49" s="1202"/>
      <c r="F49" s="1202"/>
      <c r="G49" s="367"/>
      <c r="H49" s="119"/>
      <c r="I49" s="119"/>
      <c r="J49" s="119"/>
      <c r="K49" s="119"/>
    </row>
    <row r="50" spans="1:11" ht="215.25" customHeight="1">
      <c r="A50" s="1208" t="s">
        <v>1110</v>
      </c>
      <c r="B50" s="1208"/>
      <c r="C50" s="1208"/>
      <c r="D50" s="1208"/>
      <c r="E50" s="1208"/>
      <c r="F50" s="1208"/>
      <c r="G50" s="1208"/>
      <c r="H50" s="1208"/>
      <c r="I50" s="1208"/>
      <c r="J50" s="1208"/>
      <c r="K50" s="1208"/>
    </row>
    <row r="51" spans="1:11" ht="13.5" customHeight="1">
      <c r="A51" s="1202"/>
      <c r="B51" s="1202"/>
      <c r="C51" s="1202"/>
      <c r="D51" s="1202"/>
      <c r="E51" s="1202"/>
      <c r="F51" s="1202"/>
      <c r="G51" s="367"/>
      <c r="H51" s="119"/>
      <c r="I51" s="119"/>
      <c r="J51" s="119"/>
      <c r="K51" s="119"/>
    </row>
    <row r="52" spans="1:11" ht="113.25" customHeight="1">
      <c r="A52" s="1202" t="s">
        <v>1111</v>
      </c>
      <c r="B52" s="1202"/>
      <c r="C52" s="1202"/>
      <c r="D52" s="1202"/>
      <c r="E52" s="1202"/>
      <c r="F52" s="1202"/>
      <c r="G52" s="1202"/>
      <c r="H52" s="1202"/>
      <c r="I52" s="1202"/>
      <c r="J52" s="1202"/>
      <c r="K52" s="1202"/>
    </row>
    <row r="53" spans="1:11" ht="13.5" customHeight="1">
      <c r="A53" s="1202"/>
      <c r="B53" s="1202"/>
      <c r="C53" s="1202"/>
      <c r="D53" s="1202"/>
      <c r="E53" s="1202"/>
      <c r="F53" s="1202"/>
      <c r="G53" s="367"/>
      <c r="H53" s="119"/>
      <c r="I53" s="119"/>
      <c r="J53" s="119"/>
      <c r="K53" s="119"/>
    </row>
    <row r="54" spans="1:11" ht="13.5" customHeight="1">
      <c r="A54" s="1203" t="s">
        <v>131</v>
      </c>
      <c r="B54" s="1202"/>
      <c r="C54" s="1202"/>
      <c r="D54" s="1202"/>
      <c r="E54" s="1202"/>
      <c r="F54" s="1202"/>
      <c r="G54" s="367"/>
      <c r="H54" s="119"/>
      <c r="I54" s="119"/>
      <c r="J54" s="119"/>
      <c r="K54" s="119"/>
    </row>
    <row r="55" spans="1:11" ht="13.5" customHeight="1">
      <c r="A55" s="1202"/>
      <c r="B55" s="1202"/>
      <c r="C55" s="1202"/>
      <c r="D55" s="1202"/>
      <c r="E55" s="1202"/>
      <c r="F55" s="1202"/>
      <c r="G55" s="367"/>
      <c r="H55" s="119"/>
      <c r="I55" s="119"/>
      <c r="J55" s="119"/>
      <c r="K55" s="119"/>
    </row>
    <row r="56" spans="1:11" ht="13.5" customHeight="1">
      <c r="A56" s="1201"/>
      <c r="B56" s="1201"/>
      <c r="C56" s="1201"/>
      <c r="D56" s="1201"/>
      <c r="E56" s="1201"/>
      <c r="F56" s="1201"/>
      <c r="G56" s="365"/>
    </row>
    <row r="57" spans="1:11" ht="13.5" customHeight="1">
      <c r="A57" s="1201"/>
      <c r="B57" s="1201"/>
      <c r="C57" s="1201"/>
      <c r="D57" s="1201"/>
      <c r="E57" s="1201"/>
      <c r="F57" s="1201"/>
      <c r="G57" s="365"/>
    </row>
    <row r="58" spans="1:11" ht="13.5" customHeight="1">
      <c r="A58" s="1201"/>
      <c r="B58" s="1201"/>
      <c r="C58" s="1201"/>
      <c r="D58" s="1201"/>
      <c r="E58" s="1201"/>
      <c r="F58" s="1201"/>
      <c r="G58" s="365"/>
    </row>
    <row r="59" spans="1:11" ht="13.5" customHeight="1">
      <c r="A59" s="1201"/>
      <c r="B59" s="1201"/>
      <c r="C59" s="1201"/>
      <c r="D59" s="1201"/>
      <c r="E59" s="1201"/>
      <c r="F59" s="1201"/>
      <c r="G59" s="365"/>
    </row>
    <row r="60" spans="1:11" ht="13.5" customHeight="1">
      <c r="A60" s="1201"/>
      <c r="B60" s="1201"/>
      <c r="C60" s="1201"/>
      <c r="D60" s="1201"/>
      <c r="E60" s="1201"/>
      <c r="F60" s="1201"/>
      <c r="G60" s="365"/>
    </row>
    <row r="61" spans="1:11" ht="13.5" customHeight="1">
      <c r="A61" s="1201"/>
      <c r="B61" s="1201"/>
      <c r="C61" s="1201"/>
      <c r="D61" s="1201"/>
      <c r="E61" s="1201"/>
      <c r="F61" s="1201"/>
      <c r="G61" s="365"/>
    </row>
    <row r="62" spans="1:11" ht="13.5" customHeight="1">
      <c r="A62" s="1201"/>
      <c r="B62" s="1201"/>
      <c r="C62" s="1201"/>
      <c r="D62" s="1201"/>
      <c r="E62" s="1201"/>
      <c r="F62" s="1201"/>
      <c r="G62" s="365"/>
    </row>
    <row r="63" spans="1:11" ht="13.5" customHeight="1">
      <c r="A63" s="1201"/>
      <c r="B63" s="1201"/>
      <c r="C63" s="1201"/>
      <c r="D63" s="1201"/>
      <c r="E63" s="1201"/>
      <c r="F63" s="1201"/>
      <c r="G63" s="365"/>
    </row>
    <row r="64" spans="1:11" ht="13.5" customHeight="1">
      <c r="A64" s="1201"/>
      <c r="B64" s="1201"/>
      <c r="C64" s="1201"/>
      <c r="D64" s="1201"/>
      <c r="E64" s="1201"/>
      <c r="F64" s="1201"/>
      <c r="G64" s="365"/>
    </row>
    <row r="65" spans="1:7" ht="13.5" customHeight="1">
      <c r="A65" s="1201"/>
      <c r="B65" s="1201"/>
      <c r="C65" s="1201"/>
      <c r="D65" s="1201"/>
      <c r="E65" s="1201"/>
      <c r="F65" s="1201"/>
      <c r="G65" s="365"/>
    </row>
    <row r="66" spans="1:7" ht="13.5" customHeight="1">
      <c r="A66" s="1201"/>
      <c r="B66" s="1201"/>
      <c r="C66" s="1201"/>
      <c r="D66" s="1201"/>
      <c r="E66" s="1201"/>
      <c r="F66" s="1201"/>
      <c r="G66" s="365"/>
    </row>
    <row r="67" spans="1:7" ht="13.5" customHeight="1">
      <c r="A67" s="1201"/>
      <c r="B67" s="1201"/>
      <c r="C67" s="1201"/>
      <c r="D67" s="1201"/>
      <c r="E67" s="1201"/>
      <c r="F67" s="1201"/>
      <c r="G67" s="365"/>
    </row>
    <row r="68" spans="1:7" ht="13.5" customHeight="1">
      <c r="A68" s="1201"/>
      <c r="B68" s="1201"/>
      <c r="C68" s="1201"/>
      <c r="D68" s="1201"/>
      <c r="E68" s="1201"/>
      <c r="F68" s="1201"/>
      <c r="G68" s="365"/>
    </row>
    <row r="69" spans="1:7" ht="13.5" customHeight="1">
      <c r="A69" s="1201"/>
      <c r="B69" s="1201"/>
      <c r="C69" s="1201"/>
      <c r="D69" s="1201"/>
      <c r="E69" s="1201"/>
      <c r="F69" s="1201"/>
      <c r="G69" s="365"/>
    </row>
    <row r="70" spans="1:7" ht="13.5" customHeight="1">
      <c r="A70" s="1201"/>
      <c r="B70" s="1201"/>
      <c r="C70" s="1201"/>
      <c r="D70" s="1201"/>
      <c r="E70" s="1201"/>
      <c r="F70" s="1201"/>
      <c r="G70" s="365"/>
    </row>
    <row r="71" spans="1:7" ht="13.5" customHeight="1">
      <c r="A71" s="1201"/>
      <c r="B71" s="1201"/>
      <c r="C71" s="1201"/>
      <c r="D71" s="1201"/>
      <c r="E71" s="1201"/>
      <c r="F71" s="1201"/>
      <c r="G71" s="365"/>
    </row>
    <row r="72" spans="1:7" ht="13.5" customHeight="1">
      <c r="A72" s="1201"/>
      <c r="B72" s="1201"/>
      <c r="C72" s="1201"/>
      <c r="D72" s="1201"/>
      <c r="E72" s="1201"/>
      <c r="F72" s="1201"/>
      <c r="G72" s="365"/>
    </row>
    <row r="73" spans="1:7" ht="13.5" customHeight="1">
      <c r="A73" s="1201"/>
      <c r="B73" s="1201"/>
      <c r="C73" s="1201"/>
      <c r="D73" s="1201"/>
      <c r="E73" s="1201"/>
      <c r="F73" s="1201"/>
      <c r="G73" s="365"/>
    </row>
    <row r="74" spans="1:7" ht="13.5" customHeight="1">
      <c r="A74" s="1201"/>
      <c r="B74" s="1201"/>
      <c r="C74" s="1201"/>
      <c r="D74" s="1201"/>
      <c r="E74" s="1201"/>
      <c r="F74" s="1201"/>
      <c r="G74" s="365"/>
    </row>
    <row r="75" spans="1:7" ht="13.5" customHeight="1">
      <c r="A75" s="1201"/>
      <c r="B75" s="1201"/>
      <c r="C75" s="1201"/>
      <c r="D75" s="1201"/>
      <c r="E75" s="1201"/>
      <c r="F75" s="1201"/>
      <c r="G75" s="365"/>
    </row>
    <row r="76" spans="1:7" ht="13.5" customHeight="1">
      <c r="A76" s="1201"/>
      <c r="B76" s="1201"/>
      <c r="C76" s="1201"/>
      <c r="D76" s="1201"/>
      <c r="E76" s="1201"/>
      <c r="F76" s="1201"/>
      <c r="G76" s="365"/>
    </row>
    <row r="77" spans="1:7" ht="13.5" customHeight="1">
      <c r="A77" s="1201"/>
      <c r="B77" s="1201"/>
      <c r="C77" s="1201"/>
      <c r="D77" s="1201"/>
      <c r="E77" s="1201"/>
      <c r="F77" s="1201"/>
      <c r="G77" s="365"/>
    </row>
    <row r="78" spans="1:7" ht="13.5" customHeight="1">
      <c r="A78" s="1201"/>
      <c r="B78" s="1201"/>
      <c r="C78" s="1201"/>
      <c r="D78" s="1201"/>
      <c r="E78" s="1201"/>
      <c r="F78" s="1201"/>
      <c r="G78" s="365"/>
    </row>
    <row r="79" spans="1:7" ht="13.5" customHeight="1">
      <c r="A79" s="1201"/>
      <c r="B79" s="1201"/>
      <c r="C79" s="1201"/>
      <c r="D79" s="1201"/>
      <c r="E79" s="1201"/>
      <c r="F79" s="1201"/>
      <c r="G79" s="365"/>
    </row>
    <row r="80" spans="1:7" ht="13.5" customHeight="1">
      <c r="A80" s="1201"/>
      <c r="B80" s="1201"/>
      <c r="C80" s="1201"/>
      <c r="D80" s="1201"/>
      <c r="E80" s="1201"/>
      <c r="F80" s="1201"/>
      <c r="G80" s="365"/>
    </row>
    <row r="81" spans="1:7" ht="13.5" customHeight="1">
      <c r="A81" s="1201"/>
      <c r="B81" s="1201"/>
      <c r="C81" s="1201"/>
      <c r="D81" s="1201"/>
      <c r="E81" s="1201"/>
      <c r="F81" s="1201"/>
      <c r="G81" s="365"/>
    </row>
    <row r="82" spans="1:7" ht="13.5" customHeight="1">
      <c r="A82" s="1201"/>
      <c r="B82" s="1201"/>
      <c r="C82" s="1201"/>
      <c r="D82" s="1201"/>
      <c r="E82" s="1201"/>
      <c r="F82" s="1201"/>
      <c r="G82" s="365"/>
    </row>
    <row r="83" spans="1:7" ht="13.5" customHeight="1">
      <c r="A83" s="1201"/>
      <c r="B83" s="1201"/>
      <c r="C83" s="1201"/>
      <c r="D83" s="1201"/>
      <c r="E83" s="1201"/>
      <c r="F83" s="1201"/>
      <c r="G83" s="365"/>
    </row>
    <row r="84" spans="1:7" ht="13.5" customHeight="1">
      <c r="A84" s="1201"/>
      <c r="B84" s="1201"/>
      <c r="C84" s="1201"/>
      <c r="D84" s="1201"/>
      <c r="E84" s="1201"/>
      <c r="F84" s="1201"/>
      <c r="G84" s="365"/>
    </row>
    <row r="85" spans="1:7" ht="13.5" customHeight="1">
      <c r="A85" s="1201"/>
      <c r="B85" s="1201"/>
      <c r="C85" s="1201"/>
      <c r="D85" s="1201"/>
      <c r="E85" s="1201"/>
      <c r="F85" s="1201"/>
      <c r="G85" s="365"/>
    </row>
    <row r="86" spans="1:7" ht="13.5" customHeight="1">
      <c r="A86" s="1201"/>
      <c r="B86" s="1201"/>
      <c r="C86" s="1201"/>
      <c r="D86" s="1201"/>
      <c r="E86" s="1201"/>
      <c r="F86" s="1201"/>
      <c r="G86" s="365"/>
    </row>
    <row r="87" spans="1:7" ht="13.5" customHeight="1">
      <c r="A87" s="1201"/>
      <c r="B87" s="1201"/>
      <c r="C87" s="1201"/>
      <c r="D87" s="1201"/>
      <c r="E87" s="1201"/>
      <c r="F87" s="1201"/>
      <c r="G87" s="365"/>
    </row>
    <row r="88" spans="1:7" ht="13.5" customHeight="1">
      <c r="A88" s="1201"/>
      <c r="B88" s="1201"/>
      <c r="C88" s="1201"/>
      <c r="D88" s="1201"/>
      <c r="E88" s="1201"/>
      <c r="F88" s="1201"/>
      <c r="G88" s="365"/>
    </row>
    <row r="89" spans="1:7" ht="13.5" customHeight="1">
      <c r="A89" s="1201"/>
      <c r="B89" s="1201"/>
      <c r="C89" s="1201"/>
      <c r="D89" s="1201"/>
      <c r="E89" s="1201"/>
      <c r="F89" s="1201"/>
      <c r="G89" s="365"/>
    </row>
    <row r="90" spans="1:7" ht="13.5" customHeight="1">
      <c r="A90" s="1201"/>
      <c r="B90" s="1201"/>
      <c r="C90" s="1201"/>
      <c r="D90" s="1201"/>
      <c r="E90" s="1201"/>
      <c r="F90" s="1201"/>
      <c r="G90" s="365"/>
    </row>
    <row r="91" spans="1:7" ht="13.5" customHeight="1">
      <c r="A91" s="1201"/>
      <c r="B91" s="1201"/>
      <c r="C91" s="1201"/>
      <c r="D91" s="1201"/>
      <c r="E91" s="1201"/>
      <c r="F91" s="1201"/>
      <c r="G91" s="365"/>
    </row>
    <row r="92" spans="1:7" ht="13.5" customHeight="1">
      <c r="A92" s="1201"/>
      <c r="B92" s="1201"/>
      <c r="C92" s="1201"/>
      <c r="D92" s="1201"/>
      <c r="E92" s="1201"/>
      <c r="F92" s="1201"/>
      <c r="G92" s="365"/>
    </row>
    <row r="93" spans="1:7" ht="13.5" customHeight="1">
      <c r="A93" s="1201"/>
      <c r="B93" s="1201"/>
      <c r="C93" s="1201"/>
      <c r="D93" s="1201"/>
      <c r="E93" s="1201"/>
      <c r="F93" s="1201"/>
      <c r="G93" s="365"/>
    </row>
    <row r="94" spans="1:7" ht="13.5" customHeight="1">
      <c r="A94" s="1201"/>
      <c r="B94" s="1201"/>
      <c r="C94" s="1201"/>
      <c r="D94" s="1201"/>
      <c r="E94" s="1201"/>
      <c r="F94" s="1201"/>
      <c r="G94" s="365"/>
    </row>
    <row r="95" spans="1:7" ht="13.5" customHeight="1">
      <c r="A95" s="1201"/>
      <c r="B95" s="1201"/>
      <c r="C95" s="1201"/>
      <c r="D95" s="1201"/>
      <c r="E95" s="1201"/>
      <c r="F95" s="1201"/>
      <c r="G95" s="365"/>
    </row>
    <row r="96" spans="1:7" ht="13.5" customHeight="1">
      <c r="A96" s="1201"/>
      <c r="B96" s="1201"/>
      <c r="C96" s="1201"/>
      <c r="D96" s="1201"/>
      <c r="E96" s="1201"/>
      <c r="F96" s="1201"/>
      <c r="G96" s="365"/>
    </row>
    <row r="97" spans="1:7" ht="13.5" customHeight="1">
      <c r="A97" s="1201"/>
      <c r="B97" s="1201"/>
      <c r="C97" s="1201"/>
      <c r="D97" s="1201"/>
      <c r="E97" s="1201"/>
      <c r="F97" s="1201"/>
      <c r="G97" s="365"/>
    </row>
    <row r="98" spans="1:7" ht="13.5" customHeight="1">
      <c r="A98" s="1201"/>
      <c r="B98" s="1201"/>
      <c r="C98" s="1201"/>
      <c r="D98" s="1201"/>
      <c r="E98" s="1201"/>
      <c r="F98" s="1201"/>
      <c r="G98" s="365"/>
    </row>
    <row r="99" spans="1:7" ht="13.5" customHeight="1">
      <c r="A99" s="1201"/>
      <c r="B99" s="1201"/>
      <c r="C99" s="1201"/>
      <c r="D99" s="1201"/>
      <c r="E99" s="1201"/>
      <c r="F99" s="1201"/>
      <c r="G99" s="365"/>
    </row>
    <row r="100" spans="1:7" ht="13.5" customHeight="1">
      <c r="A100" s="1201"/>
      <c r="B100" s="1201"/>
      <c r="C100" s="1201"/>
      <c r="D100" s="1201"/>
      <c r="E100" s="1201"/>
      <c r="F100" s="1201"/>
      <c r="G100" s="365"/>
    </row>
    <row r="101" spans="1:7" ht="13.5" customHeight="1">
      <c r="A101" s="1201"/>
      <c r="B101" s="1201"/>
      <c r="C101" s="1201"/>
      <c r="D101" s="1201"/>
      <c r="E101" s="1201"/>
      <c r="F101" s="1201"/>
      <c r="G101" s="365"/>
    </row>
    <row r="102" spans="1:7" ht="13.5" customHeight="1">
      <c r="A102" s="1201"/>
      <c r="B102" s="1201"/>
      <c r="C102" s="1201"/>
      <c r="D102" s="1201"/>
      <c r="E102" s="1201"/>
      <c r="F102" s="1201"/>
      <c r="G102" s="365"/>
    </row>
    <row r="103" spans="1:7" ht="13.5" customHeight="1">
      <c r="A103" s="1201"/>
      <c r="B103" s="1201"/>
      <c r="C103" s="1201"/>
      <c r="D103" s="1201"/>
      <c r="E103" s="1201"/>
      <c r="F103" s="1201"/>
      <c r="G103" s="365"/>
    </row>
    <row r="104" spans="1:7" ht="13.5" customHeight="1">
      <c r="A104" s="1201"/>
      <c r="B104" s="1201"/>
      <c r="C104" s="1201"/>
      <c r="D104" s="1201"/>
      <c r="E104" s="1201"/>
      <c r="F104" s="1201"/>
      <c r="G104" s="365"/>
    </row>
    <row r="105" spans="1:7" ht="13.5" customHeight="1">
      <c r="A105" s="1201"/>
      <c r="B105" s="1201"/>
      <c r="C105" s="1201"/>
      <c r="D105" s="1201"/>
      <c r="E105" s="1201"/>
      <c r="F105" s="1201"/>
      <c r="G105" s="365"/>
    </row>
    <row r="106" spans="1:7" ht="13.5" customHeight="1">
      <c r="A106" s="1201"/>
      <c r="B106" s="1201"/>
      <c r="C106" s="1201"/>
      <c r="D106" s="1201"/>
      <c r="E106" s="1201"/>
      <c r="F106" s="1201"/>
      <c r="G106" s="365"/>
    </row>
    <row r="107" spans="1:7" ht="13.5" customHeight="1">
      <c r="A107" s="1201"/>
      <c r="B107" s="1201"/>
      <c r="C107" s="1201"/>
      <c r="D107" s="1201"/>
      <c r="E107" s="1201"/>
      <c r="F107" s="1201"/>
      <c r="G107" s="365"/>
    </row>
    <row r="108" spans="1:7" ht="13.5" customHeight="1">
      <c r="A108" s="1201"/>
      <c r="B108" s="1201"/>
      <c r="C108" s="1201"/>
      <c r="D108" s="1201"/>
      <c r="E108" s="1201"/>
      <c r="F108" s="1201"/>
      <c r="G108" s="365"/>
    </row>
    <row r="109" spans="1:7" ht="13.5" customHeight="1">
      <c r="A109" s="1201"/>
      <c r="B109" s="1201"/>
      <c r="C109" s="1201"/>
      <c r="D109" s="1201"/>
      <c r="E109" s="1201"/>
      <c r="F109" s="1201"/>
      <c r="G109" s="365"/>
    </row>
    <row r="110" spans="1:7" ht="13.5" customHeight="1">
      <c r="A110" s="1201"/>
      <c r="B110" s="1201"/>
      <c r="C110" s="1201"/>
      <c r="D110" s="1201"/>
      <c r="E110" s="1201"/>
      <c r="F110" s="1201"/>
      <c r="G110" s="365"/>
    </row>
    <row r="111" spans="1:7" ht="13.5" customHeight="1">
      <c r="A111" s="1201"/>
      <c r="B111" s="1201"/>
      <c r="C111" s="1201"/>
      <c r="D111" s="1201"/>
      <c r="E111" s="1201"/>
      <c r="F111" s="1201"/>
      <c r="G111" s="365"/>
    </row>
  </sheetData>
  <sheetProtection algorithmName="SHA-512" hashValue="N9rv9INcrv5AgJmFb5deXAKt+0YNx9jJZlckYj+29ydywRqU8Tu04SFkLwyNG9g/lvJkJYtZ6rumuFg62ewu/Q==" saltValue="SoyhCcI9Dy41rSKILYqOmg==" spinCount="100000" sheet="1" objects="1" scenarios="1"/>
  <mergeCells count="3078">
    <mergeCell ref="WUV44:WVF44"/>
    <mergeCell ref="WVG44:WVQ44"/>
    <mergeCell ref="WVR44:WWB44"/>
    <mergeCell ref="WWC44:WWM44"/>
    <mergeCell ref="WWN44:WWX44"/>
    <mergeCell ref="WSS44:WTC44"/>
    <mergeCell ref="WTD44:WTN44"/>
    <mergeCell ref="WTO44:WTY44"/>
    <mergeCell ref="WTZ44:WUJ44"/>
    <mergeCell ref="WUK44:WUU44"/>
    <mergeCell ref="WQP44:WQZ44"/>
    <mergeCell ref="XDH44:XDR44"/>
    <mergeCell ref="XDS44:XEC44"/>
    <mergeCell ref="XED44:XEN44"/>
    <mergeCell ref="XEO44:XEY44"/>
    <mergeCell ref="XEZ44:XFD44"/>
    <mergeCell ref="XBE44:XBO44"/>
    <mergeCell ref="XBP44:XBZ44"/>
    <mergeCell ref="XCA44:XCK44"/>
    <mergeCell ref="XCL44:XCV44"/>
    <mergeCell ref="XCW44:XDG44"/>
    <mergeCell ref="WZB44:WZL44"/>
    <mergeCell ref="WZM44:WZW44"/>
    <mergeCell ref="WZX44:XAH44"/>
    <mergeCell ref="XAI44:XAS44"/>
    <mergeCell ref="XAT44:XBD44"/>
    <mergeCell ref="WWY44:WXI44"/>
    <mergeCell ref="WXJ44:WXT44"/>
    <mergeCell ref="WXU44:WYE44"/>
    <mergeCell ref="WYF44:WYP44"/>
    <mergeCell ref="WYQ44:WZA44"/>
    <mergeCell ref="WRA44:WRK44"/>
    <mergeCell ref="WRL44:WRV44"/>
    <mergeCell ref="WRW44:WSG44"/>
    <mergeCell ref="WSH44:WSR44"/>
    <mergeCell ref="WOM44:WOW44"/>
    <mergeCell ref="WOX44:WPH44"/>
    <mergeCell ref="WPI44:WPS44"/>
    <mergeCell ref="WPT44:WQD44"/>
    <mergeCell ref="WQE44:WQO44"/>
    <mergeCell ref="WMJ44:WMT44"/>
    <mergeCell ref="WMU44:WNE44"/>
    <mergeCell ref="WNF44:WNP44"/>
    <mergeCell ref="WNQ44:WOA44"/>
    <mergeCell ref="WOB44:WOL44"/>
    <mergeCell ref="WKG44:WKQ44"/>
    <mergeCell ref="WKR44:WLB44"/>
    <mergeCell ref="WLC44:WLM44"/>
    <mergeCell ref="WLN44:WLX44"/>
    <mergeCell ref="WLY44:WMI44"/>
    <mergeCell ref="WID44:WIN44"/>
    <mergeCell ref="WIO44:WIY44"/>
    <mergeCell ref="WIZ44:WJJ44"/>
    <mergeCell ref="WJK44:WJU44"/>
    <mergeCell ref="WJV44:WKF44"/>
    <mergeCell ref="WGA44:WGK44"/>
    <mergeCell ref="WGL44:WGV44"/>
    <mergeCell ref="WGW44:WHG44"/>
    <mergeCell ref="WHH44:WHR44"/>
    <mergeCell ref="WHS44:WIC44"/>
    <mergeCell ref="WDX44:WEH44"/>
    <mergeCell ref="WEI44:WES44"/>
    <mergeCell ref="WET44:WFD44"/>
    <mergeCell ref="WFE44:WFO44"/>
    <mergeCell ref="WFP44:WFZ44"/>
    <mergeCell ref="WBU44:WCE44"/>
    <mergeCell ref="WCF44:WCP44"/>
    <mergeCell ref="WCQ44:WDA44"/>
    <mergeCell ref="WDB44:WDL44"/>
    <mergeCell ref="WDM44:WDW44"/>
    <mergeCell ref="VZR44:WAB44"/>
    <mergeCell ref="WAC44:WAM44"/>
    <mergeCell ref="WAN44:WAX44"/>
    <mergeCell ref="WAY44:WBI44"/>
    <mergeCell ref="WBJ44:WBT44"/>
    <mergeCell ref="VXO44:VXY44"/>
    <mergeCell ref="VXZ44:VYJ44"/>
    <mergeCell ref="VYK44:VYU44"/>
    <mergeCell ref="VYV44:VZF44"/>
    <mergeCell ref="VZG44:VZQ44"/>
    <mergeCell ref="VVL44:VVV44"/>
    <mergeCell ref="VVW44:VWG44"/>
    <mergeCell ref="VWH44:VWR44"/>
    <mergeCell ref="VWS44:VXC44"/>
    <mergeCell ref="VXD44:VXN44"/>
    <mergeCell ref="VTI44:VTS44"/>
    <mergeCell ref="VTT44:VUD44"/>
    <mergeCell ref="VUE44:VUO44"/>
    <mergeCell ref="VUP44:VUZ44"/>
    <mergeCell ref="VVA44:VVK44"/>
    <mergeCell ref="VRF44:VRP44"/>
    <mergeCell ref="VRQ44:VSA44"/>
    <mergeCell ref="VSB44:VSL44"/>
    <mergeCell ref="VSM44:VSW44"/>
    <mergeCell ref="VSX44:VTH44"/>
    <mergeCell ref="VPC44:VPM44"/>
    <mergeCell ref="VPN44:VPX44"/>
    <mergeCell ref="VPY44:VQI44"/>
    <mergeCell ref="VQJ44:VQT44"/>
    <mergeCell ref="VQU44:VRE44"/>
    <mergeCell ref="VMZ44:VNJ44"/>
    <mergeCell ref="VNK44:VNU44"/>
    <mergeCell ref="VNV44:VOF44"/>
    <mergeCell ref="VOG44:VOQ44"/>
    <mergeCell ref="VOR44:VPB44"/>
    <mergeCell ref="VKW44:VLG44"/>
    <mergeCell ref="VLH44:VLR44"/>
    <mergeCell ref="VLS44:VMC44"/>
    <mergeCell ref="VMD44:VMN44"/>
    <mergeCell ref="VMO44:VMY44"/>
    <mergeCell ref="VIT44:VJD44"/>
    <mergeCell ref="VJE44:VJO44"/>
    <mergeCell ref="VJP44:VJZ44"/>
    <mergeCell ref="VKA44:VKK44"/>
    <mergeCell ref="VKL44:VKV44"/>
    <mergeCell ref="VGQ44:VHA44"/>
    <mergeCell ref="VHB44:VHL44"/>
    <mergeCell ref="VHM44:VHW44"/>
    <mergeCell ref="VHX44:VIH44"/>
    <mergeCell ref="VII44:VIS44"/>
    <mergeCell ref="VEN44:VEX44"/>
    <mergeCell ref="VEY44:VFI44"/>
    <mergeCell ref="VFJ44:VFT44"/>
    <mergeCell ref="VFU44:VGE44"/>
    <mergeCell ref="VGF44:VGP44"/>
    <mergeCell ref="VCK44:VCU44"/>
    <mergeCell ref="VCV44:VDF44"/>
    <mergeCell ref="VDG44:VDQ44"/>
    <mergeCell ref="VDR44:VEB44"/>
    <mergeCell ref="VEC44:VEM44"/>
    <mergeCell ref="VAH44:VAR44"/>
    <mergeCell ref="VAS44:VBC44"/>
    <mergeCell ref="VBD44:VBN44"/>
    <mergeCell ref="VBO44:VBY44"/>
    <mergeCell ref="VBZ44:VCJ44"/>
    <mergeCell ref="UYE44:UYO44"/>
    <mergeCell ref="UYP44:UYZ44"/>
    <mergeCell ref="UZA44:UZK44"/>
    <mergeCell ref="UZL44:UZV44"/>
    <mergeCell ref="UZW44:VAG44"/>
    <mergeCell ref="UWB44:UWL44"/>
    <mergeCell ref="UWM44:UWW44"/>
    <mergeCell ref="UWX44:UXH44"/>
    <mergeCell ref="UXI44:UXS44"/>
    <mergeCell ref="UXT44:UYD44"/>
    <mergeCell ref="UTY44:UUI44"/>
    <mergeCell ref="UUJ44:UUT44"/>
    <mergeCell ref="UUU44:UVE44"/>
    <mergeCell ref="UVF44:UVP44"/>
    <mergeCell ref="UVQ44:UWA44"/>
    <mergeCell ref="URV44:USF44"/>
    <mergeCell ref="USG44:USQ44"/>
    <mergeCell ref="USR44:UTB44"/>
    <mergeCell ref="UTC44:UTM44"/>
    <mergeCell ref="UTN44:UTX44"/>
    <mergeCell ref="UPS44:UQC44"/>
    <mergeCell ref="UQD44:UQN44"/>
    <mergeCell ref="UQO44:UQY44"/>
    <mergeCell ref="UQZ44:URJ44"/>
    <mergeCell ref="URK44:URU44"/>
    <mergeCell ref="UNP44:UNZ44"/>
    <mergeCell ref="UOA44:UOK44"/>
    <mergeCell ref="UOL44:UOV44"/>
    <mergeCell ref="UOW44:UPG44"/>
    <mergeCell ref="UPH44:UPR44"/>
    <mergeCell ref="ULM44:ULW44"/>
    <mergeCell ref="ULX44:UMH44"/>
    <mergeCell ref="UMI44:UMS44"/>
    <mergeCell ref="UMT44:UND44"/>
    <mergeCell ref="UNE44:UNO44"/>
    <mergeCell ref="UJJ44:UJT44"/>
    <mergeCell ref="UJU44:UKE44"/>
    <mergeCell ref="UKF44:UKP44"/>
    <mergeCell ref="UKQ44:ULA44"/>
    <mergeCell ref="ULB44:ULL44"/>
    <mergeCell ref="UHG44:UHQ44"/>
    <mergeCell ref="UHR44:UIB44"/>
    <mergeCell ref="UIC44:UIM44"/>
    <mergeCell ref="UIN44:UIX44"/>
    <mergeCell ref="UIY44:UJI44"/>
    <mergeCell ref="UFD44:UFN44"/>
    <mergeCell ref="UFO44:UFY44"/>
    <mergeCell ref="UFZ44:UGJ44"/>
    <mergeCell ref="UGK44:UGU44"/>
    <mergeCell ref="UGV44:UHF44"/>
    <mergeCell ref="UDA44:UDK44"/>
    <mergeCell ref="UDL44:UDV44"/>
    <mergeCell ref="UDW44:UEG44"/>
    <mergeCell ref="UEH44:UER44"/>
    <mergeCell ref="UES44:UFC44"/>
    <mergeCell ref="UAX44:UBH44"/>
    <mergeCell ref="UBI44:UBS44"/>
    <mergeCell ref="UBT44:UCD44"/>
    <mergeCell ref="UCE44:UCO44"/>
    <mergeCell ref="UCP44:UCZ44"/>
    <mergeCell ref="TYU44:TZE44"/>
    <mergeCell ref="TZF44:TZP44"/>
    <mergeCell ref="TZQ44:UAA44"/>
    <mergeCell ref="UAB44:UAL44"/>
    <mergeCell ref="UAM44:UAW44"/>
    <mergeCell ref="TWR44:TXB44"/>
    <mergeCell ref="TXC44:TXM44"/>
    <mergeCell ref="TXN44:TXX44"/>
    <mergeCell ref="TXY44:TYI44"/>
    <mergeCell ref="TYJ44:TYT44"/>
    <mergeCell ref="TUO44:TUY44"/>
    <mergeCell ref="TUZ44:TVJ44"/>
    <mergeCell ref="TVK44:TVU44"/>
    <mergeCell ref="TVV44:TWF44"/>
    <mergeCell ref="TWG44:TWQ44"/>
    <mergeCell ref="TSL44:TSV44"/>
    <mergeCell ref="TSW44:TTG44"/>
    <mergeCell ref="TTH44:TTR44"/>
    <mergeCell ref="TTS44:TUC44"/>
    <mergeCell ref="TUD44:TUN44"/>
    <mergeCell ref="TQI44:TQS44"/>
    <mergeCell ref="TQT44:TRD44"/>
    <mergeCell ref="TRE44:TRO44"/>
    <mergeCell ref="TRP44:TRZ44"/>
    <mergeCell ref="TSA44:TSK44"/>
    <mergeCell ref="TOF44:TOP44"/>
    <mergeCell ref="TOQ44:TPA44"/>
    <mergeCell ref="TPB44:TPL44"/>
    <mergeCell ref="TPM44:TPW44"/>
    <mergeCell ref="TPX44:TQH44"/>
    <mergeCell ref="TMC44:TMM44"/>
    <mergeCell ref="TMN44:TMX44"/>
    <mergeCell ref="TMY44:TNI44"/>
    <mergeCell ref="TNJ44:TNT44"/>
    <mergeCell ref="TNU44:TOE44"/>
    <mergeCell ref="TJZ44:TKJ44"/>
    <mergeCell ref="TKK44:TKU44"/>
    <mergeCell ref="TKV44:TLF44"/>
    <mergeCell ref="TLG44:TLQ44"/>
    <mergeCell ref="TLR44:TMB44"/>
    <mergeCell ref="THW44:TIG44"/>
    <mergeCell ref="TIH44:TIR44"/>
    <mergeCell ref="TIS44:TJC44"/>
    <mergeCell ref="TJD44:TJN44"/>
    <mergeCell ref="TJO44:TJY44"/>
    <mergeCell ref="TFT44:TGD44"/>
    <mergeCell ref="TGE44:TGO44"/>
    <mergeCell ref="TGP44:TGZ44"/>
    <mergeCell ref="THA44:THK44"/>
    <mergeCell ref="THL44:THV44"/>
    <mergeCell ref="TDQ44:TEA44"/>
    <mergeCell ref="TEB44:TEL44"/>
    <mergeCell ref="TEM44:TEW44"/>
    <mergeCell ref="TEX44:TFH44"/>
    <mergeCell ref="TFI44:TFS44"/>
    <mergeCell ref="TBN44:TBX44"/>
    <mergeCell ref="TBY44:TCI44"/>
    <mergeCell ref="TCJ44:TCT44"/>
    <mergeCell ref="TCU44:TDE44"/>
    <mergeCell ref="TDF44:TDP44"/>
    <mergeCell ref="SZK44:SZU44"/>
    <mergeCell ref="SZV44:TAF44"/>
    <mergeCell ref="TAG44:TAQ44"/>
    <mergeCell ref="TAR44:TBB44"/>
    <mergeCell ref="TBC44:TBM44"/>
    <mergeCell ref="SXH44:SXR44"/>
    <mergeCell ref="SXS44:SYC44"/>
    <mergeCell ref="SYD44:SYN44"/>
    <mergeCell ref="SYO44:SYY44"/>
    <mergeCell ref="SYZ44:SZJ44"/>
    <mergeCell ref="SVE44:SVO44"/>
    <mergeCell ref="SVP44:SVZ44"/>
    <mergeCell ref="SWA44:SWK44"/>
    <mergeCell ref="SWL44:SWV44"/>
    <mergeCell ref="SWW44:SXG44"/>
    <mergeCell ref="STB44:STL44"/>
    <mergeCell ref="STM44:STW44"/>
    <mergeCell ref="STX44:SUH44"/>
    <mergeCell ref="SUI44:SUS44"/>
    <mergeCell ref="SUT44:SVD44"/>
    <mergeCell ref="SQY44:SRI44"/>
    <mergeCell ref="SRJ44:SRT44"/>
    <mergeCell ref="SRU44:SSE44"/>
    <mergeCell ref="SSF44:SSP44"/>
    <mergeCell ref="SSQ44:STA44"/>
    <mergeCell ref="SOV44:SPF44"/>
    <mergeCell ref="SPG44:SPQ44"/>
    <mergeCell ref="SPR44:SQB44"/>
    <mergeCell ref="SQC44:SQM44"/>
    <mergeCell ref="SQN44:SQX44"/>
    <mergeCell ref="SMS44:SNC44"/>
    <mergeCell ref="SND44:SNN44"/>
    <mergeCell ref="SNO44:SNY44"/>
    <mergeCell ref="SNZ44:SOJ44"/>
    <mergeCell ref="SOK44:SOU44"/>
    <mergeCell ref="SKP44:SKZ44"/>
    <mergeCell ref="SLA44:SLK44"/>
    <mergeCell ref="SLL44:SLV44"/>
    <mergeCell ref="SLW44:SMG44"/>
    <mergeCell ref="SMH44:SMR44"/>
    <mergeCell ref="SIM44:SIW44"/>
    <mergeCell ref="SIX44:SJH44"/>
    <mergeCell ref="SJI44:SJS44"/>
    <mergeCell ref="SJT44:SKD44"/>
    <mergeCell ref="SKE44:SKO44"/>
    <mergeCell ref="SGJ44:SGT44"/>
    <mergeCell ref="SGU44:SHE44"/>
    <mergeCell ref="SHF44:SHP44"/>
    <mergeCell ref="SHQ44:SIA44"/>
    <mergeCell ref="SIB44:SIL44"/>
    <mergeCell ref="SEG44:SEQ44"/>
    <mergeCell ref="SER44:SFB44"/>
    <mergeCell ref="SFC44:SFM44"/>
    <mergeCell ref="SFN44:SFX44"/>
    <mergeCell ref="SFY44:SGI44"/>
    <mergeCell ref="SCD44:SCN44"/>
    <mergeCell ref="SCO44:SCY44"/>
    <mergeCell ref="SCZ44:SDJ44"/>
    <mergeCell ref="SDK44:SDU44"/>
    <mergeCell ref="SDV44:SEF44"/>
    <mergeCell ref="SAA44:SAK44"/>
    <mergeCell ref="SAL44:SAV44"/>
    <mergeCell ref="SAW44:SBG44"/>
    <mergeCell ref="SBH44:SBR44"/>
    <mergeCell ref="SBS44:SCC44"/>
    <mergeCell ref="RXX44:RYH44"/>
    <mergeCell ref="RYI44:RYS44"/>
    <mergeCell ref="RYT44:RZD44"/>
    <mergeCell ref="RZE44:RZO44"/>
    <mergeCell ref="RZP44:RZZ44"/>
    <mergeCell ref="RVU44:RWE44"/>
    <mergeCell ref="RWF44:RWP44"/>
    <mergeCell ref="RWQ44:RXA44"/>
    <mergeCell ref="RXB44:RXL44"/>
    <mergeCell ref="RXM44:RXW44"/>
    <mergeCell ref="RTR44:RUB44"/>
    <mergeCell ref="RUC44:RUM44"/>
    <mergeCell ref="RUN44:RUX44"/>
    <mergeCell ref="RUY44:RVI44"/>
    <mergeCell ref="RVJ44:RVT44"/>
    <mergeCell ref="RRO44:RRY44"/>
    <mergeCell ref="RRZ44:RSJ44"/>
    <mergeCell ref="RSK44:RSU44"/>
    <mergeCell ref="RSV44:RTF44"/>
    <mergeCell ref="RTG44:RTQ44"/>
    <mergeCell ref="RPL44:RPV44"/>
    <mergeCell ref="RPW44:RQG44"/>
    <mergeCell ref="RQH44:RQR44"/>
    <mergeCell ref="RQS44:RRC44"/>
    <mergeCell ref="RRD44:RRN44"/>
    <mergeCell ref="RNI44:RNS44"/>
    <mergeCell ref="RNT44:ROD44"/>
    <mergeCell ref="ROE44:ROO44"/>
    <mergeCell ref="ROP44:ROZ44"/>
    <mergeCell ref="RPA44:RPK44"/>
    <mergeCell ref="RLF44:RLP44"/>
    <mergeCell ref="RLQ44:RMA44"/>
    <mergeCell ref="RMB44:RML44"/>
    <mergeCell ref="RMM44:RMW44"/>
    <mergeCell ref="RMX44:RNH44"/>
    <mergeCell ref="RJC44:RJM44"/>
    <mergeCell ref="RJN44:RJX44"/>
    <mergeCell ref="RJY44:RKI44"/>
    <mergeCell ref="RKJ44:RKT44"/>
    <mergeCell ref="RKU44:RLE44"/>
    <mergeCell ref="RGZ44:RHJ44"/>
    <mergeCell ref="RHK44:RHU44"/>
    <mergeCell ref="RHV44:RIF44"/>
    <mergeCell ref="RIG44:RIQ44"/>
    <mergeCell ref="RIR44:RJB44"/>
    <mergeCell ref="REW44:RFG44"/>
    <mergeCell ref="RFH44:RFR44"/>
    <mergeCell ref="RFS44:RGC44"/>
    <mergeCell ref="RGD44:RGN44"/>
    <mergeCell ref="RGO44:RGY44"/>
    <mergeCell ref="RCT44:RDD44"/>
    <mergeCell ref="RDE44:RDO44"/>
    <mergeCell ref="RDP44:RDZ44"/>
    <mergeCell ref="REA44:REK44"/>
    <mergeCell ref="REL44:REV44"/>
    <mergeCell ref="RAQ44:RBA44"/>
    <mergeCell ref="RBB44:RBL44"/>
    <mergeCell ref="RBM44:RBW44"/>
    <mergeCell ref="RBX44:RCH44"/>
    <mergeCell ref="RCI44:RCS44"/>
    <mergeCell ref="QYN44:QYX44"/>
    <mergeCell ref="QYY44:QZI44"/>
    <mergeCell ref="QZJ44:QZT44"/>
    <mergeCell ref="QZU44:RAE44"/>
    <mergeCell ref="RAF44:RAP44"/>
    <mergeCell ref="QWK44:QWU44"/>
    <mergeCell ref="QWV44:QXF44"/>
    <mergeCell ref="QXG44:QXQ44"/>
    <mergeCell ref="QXR44:QYB44"/>
    <mergeCell ref="QYC44:QYM44"/>
    <mergeCell ref="QUH44:QUR44"/>
    <mergeCell ref="QUS44:QVC44"/>
    <mergeCell ref="QVD44:QVN44"/>
    <mergeCell ref="QVO44:QVY44"/>
    <mergeCell ref="QVZ44:QWJ44"/>
    <mergeCell ref="QSE44:QSO44"/>
    <mergeCell ref="QSP44:QSZ44"/>
    <mergeCell ref="QTA44:QTK44"/>
    <mergeCell ref="QTL44:QTV44"/>
    <mergeCell ref="QTW44:QUG44"/>
    <mergeCell ref="QQB44:QQL44"/>
    <mergeCell ref="QQM44:QQW44"/>
    <mergeCell ref="QQX44:QRH44"/>
    <mergeCell ref="QRI44:QRS44"/>
    <mergeCell ref="QRT44:QSD44"/>
    <mergeCell ref="QNY44:QOI44"/>
    <mergeCell ref="QOJ44:QOT44"/>
    <mergeCell ref="QOU44:QPE44"/>
    <mergeCell ref="QPF44:QPP44"/>
    <mergeCell ref="QPQ44:QQA44"/>
    <mergeCell ref="QLV44:QMF44"/>
    <mergeCell ref="QMG44:QMQ44"/>
    <mergeCell ref="QMR44:QNB44"/>
    <mergeCell ref="QNC44:QNM44"/>
    <mergeCell ref="QNN44:QNX44"/>
    <mergeCell ref="QJS44:QKC44"/>
    <mergeCell ref="QKD44:QKN44"/>
    <mergeCell ref="QKO44:QKY44"/>
    <mergeCell ref="QKZ44:QLJ44"/>
    <mergeCell ref="QLK44:QLU44"/>
    <mergeCell ref="QHP44:QHZ44"/>
    <mergeCell ref="QIA44:QIK44"/>
    <mergeCell ref="QIL44:QIV44"/>
    <mergeCell ref="QIW44:QJG44"/>
    <mergeCell ref="QJH44:QJR44"/>
    <mergeCell ref="QFM44:QFW44"/>
    <mergeCell ref="QFX44:QGH44"/>
    <mergeCell ref="QGI44:QGS44"/>
    <mergeCell ref="QGT44:QHD44"/>
    <mergeCell ref="QHE44:QHO44"/>
    <mergeCell ref="QDJ44:QDT44"/>
    <mergeCell ref="QDU44:QEE44"/>
    <mergeCell ref="QEF44:QEP44"/>
    <mergeCell ref="QEQ44:QFA44"/>
    <mergeCell ref="QFB44:QFL44"/>
    <mergeCell ref="QBG44:QBQ44"/>
    <mergeCell ref="QBR44:QCB44"/>
    <mergeCell ref="QCC44:QCM44"/>
    <mergeCell ref="QCN44:QCX44"/>
    <mergeCell ref="QCY44:QDI44"/>
    <mergeCell ref="PZD44:PZN44"/>
    <mergeCell ref="PZO44:PZY44"/>
    <mergeCell ref="PZZ44:QAJ44"/>
    <mergeCell ref="QAK44:QAU44"/>
    <mergeCell ref="QAV44:QBF44"/>
    <mergeCell ref="PXA44:PXK44"/>
    <mergeCell ref="PXL44:PXV44"/>
    <mergeCell ref="PXW44:PYG44"/>
    <mergeCell ref="PYH44:PYR44"/>
    <mergeCell ref="PYS44:PZC44"/>
    <mergeCell ref="PUX44:PVH44"/>
    <mergeCell ref="PVI44:PVS44"/>
    <mergeCell ref="PVT44:PWD44"/>
    <mergeCell ref="PWE44:PWO44"/>
    <mergeCell ref="PWP44:PWZ44"/>
    <mergeCell ref="PSU44:PTE44"/>
    <mergeCell ref="PTF44:PTP44"/>
    <mergeCell ref="PTQ44:PUA44"/>
    <mergeCell ref="PUB44:PUL44"/>
    <mergeCell ref="PUM44:PUW44"/>
    <mergeCell ref="PQR44:PRB44"/>
    <mergeCell ref="PRC44:PRM44"/>
    <mergeCell ref="PRN44:PRX44"/>
    <mergeCell ref="PRY44:PSI44"/>
    <mergeCell ref="PSJ44:PST44"/>
    <mergeCell ref="POO44:POY44"/>
    <mergeCell ref="POZ44:PPJ44"/>
    <mergeCell ref="PPK44:PPU44"/>
    <mergeCell ref="PPV44:PQF44"/>
    <mergeCell ref="PQG44:PQQ44"/>
    <mergeCell ref="PML44:PMV44"/>
    <mergeCell ref="PMW44:PNG44"/>
    <mergeCell ref="PNH44:PNR44"/>
    <mergeCell ref="PNS44:POC44"/>
    <mergeCell ref="POD44:PON44"/>
    <mergeCell ref="PKI44:PKS44"/>
    <mergeCell ref="PKT44:PLD44"/>
    <mergeCell ref="PLE44:PLO44"/>
    <mergeCell ref="PLP44:PLZ44"/>
    <mergeCell ref="PMA44:PMK44"/>
    <mergeCell ref="PIF44:PIP44"/>
    <mergeCell ref="PIQ44:PJA44"/>
    <mergeCell ref="PJB44:PJL44"/>
    <mergeCell ref="PJM44:PJW44"/>
    <mergeCell ref="PJX44:PKH44"/>
    <mergeCell ref="PGC44:PGM44"/>
    <mergeCell ref="PGN44:PGX44"/>
    <mergeCell ref="PGY44:PHI44"/>
    <mergeCell ref="PHJ44:PHT44"/>
    <mergeCell ref="PHU44:PIE44"/>
    <mergeCell ref="PDZ44:PEJ44"/>
    <mergeCell ref="PEK44:PEU44"/>
    <mergeCell ref="PEV44:PFF44"/>
    <mergeCell ref="PFG44:PFQ44"/>
    <mergeCell ref="PFR44:PGB44"/>
    <mergeCell ref="PBW44:PCG44"/>
    <mergeCell ref="PCH44:PCR44"/>
    <mergeCell ref="PCS44:PDC44"/>
    <mergeCell ref="PDD44:PDN44"/>
    <mergeCell ref="PDO44:PDY44"/>
    <mergeCell ref="OZT44:PAD44"/>
    <mergeCell ref="PAE44:PAO44"/>
    <mergeCell ref="PAP44:PAZ44"/>
    <mergeCell ref="PBA44:PBK44"/>
    <mergeCell ref="PBL44:PBV44"/>
    <mergeCell ref="OXQ44:OYA44"/>
    <mergeCell ref="OYB44:OYL44"/>
    <mergeCell ref="OYM44:OYW44"/>
    <mergeCell ref="OYX44:OZH44"/>
    <mergeCell ref="OZI44:OZS44"/>
    <mergeCell ref="OVN44:OVX44"/>
    <mergeCell ref="OVY44:OWI44"/>
    <mergeCell ref="OWJ44:OWT44"/>
    <mergeCell ref="OWU44:OXE44"/>
    <mergeCell ref="OXF44:OXP44"/>
    <mergeCell ref="OTK44:OTU44"/>
    <mergeCell ref="OTV44:OUF44"/>
    <mergeCell ref="OUG44:OUQ44"/>
    <mergeCell ref="OUR44:OVB44"/>
    <mergeCell ref="OVC44:OVM44"/>
    <mergeCell ref="ORH44:ORR44"/>
    <mergeCell ref="ORS44:OSC44"/>
    <mergeCell ref="OSD44:OSN44"/>
    <mergeCell ref="OSO44:OSY44"/>
    <mergeCell ref="OSZ44:OTJ44"/>
    <mergeCell ref="OPE44:OPO44"/>
    <mergeCell ref="OPP44:OPZ44"/>
    <mergeCell ref="OQA44:OQK44"/>
    <mergeCell ref="OQL44:OQV44"/>
    <mergeCell ref="OQW44:ORG44"/>
    <mergeCell ref="ONB44:ONL44"/>
    <mergeCell ref="ONM44:ONW44"/>
    <mergeCell ref="ONX44:OOH44"/>
    <mergeCell ref="OOI44:OOS44"/>
    <mergeCell ref="OOT44:OPD44"/>
    <mergeCell ref="OKY44:OLI44"/>
    <mergeCell ref="OLJ44:OLT44"/>
    <mergeCell ref="OLU44:OME44"/>
    <mergeCell ref="OMF44:OMP44"/>
    <mergeCell ref="OMQ44:ONA44"/>
    <mergeCell ref="OIV44:OJF44"/>
    <mergeCell ref="OJG44:OJQ44"/>
    <mergeCell ref="OJR44:OKB44"/>
    <mergeCell ref="OKC44:OKM44"/>
    <mergeCell ref="OKN44:OKX44"/>
    <mergeCell ref="OGS44:OHC44"/>
    <mergeCell ref="OHD44:OHN44"/>
    <mergeCell ref="OHO44:OHY44"/>
    <mergeCell ref="OHZ44:OIJ44"/>
    <mergeCell ref="OIK44:OIU44"/>
    <mergeCell ref="OEP44:OEZ44"/>
    <mergeCell ref="OFA44:OFK44"/>
    <mergeCell ref="OFL44:OFV44"/>
    <mergeCell ref="OFW44:OGG44"/>
    <mergeCell ref="OGH44:OGR44"/>
    <mergeCell ref="OCM44:OCW44"/>
    <mergeCell ref="OCX44:ODH44"/>
    <mergeCell ref="ODI44:ODS44"/>
    <mergeCell ref="ODT44:OED44"/>
    <mergeCell ref="OEE44:OEO44"/>
    <mergeCell ref="OAJ44:OAT44"/>
    <mergeCell ref="OAU44:OBE44"/>
    <mergeCell ref="OBF44:OBP44"/>
    <mergeCell ref="OBQ44:OCA44"/>
    <mergeCell ref="OCB44:OCL44"/>
    <mergeCell ref="NYG44:NYQ44"/>
    <mergeCell ref="NYR44:NZB44"/>
    <mergeCell ref="NZC44:NZM44"/>
    <mergeCell ref="NZN44:NZX44"/>
    <mergeCell ref="NZY44:OAI44"/>
    <mergeCell ref="NWD44:NWN44"/>
    <mergeCell ref="NWO44:NWY44"/>
    <mergeCell ref="NWZ44:NXJ44"/>
    <mergeCell ref="NXK44:NXU44"/>
    <mergeCell ref="NXV44:NYF44"/>
    <mergeCell ref="NUA44:NUK44"/>
    <mergeCell ref="NUL44:NUV44"/>
    <mergeCell ref="NUW44:NVG44"/>
    <mergeCell ref="NVH44:NVR44"/>
    <mergeCell ref="NVS44:NWC44"/>
    <mergeCell ref="NRX44:NSH44"/>
    <mergeCell ref="NSI44:NSS44"/>
    <mergeCell ref="NST44:NTD44"/>
    <mergeCell ref="NTE44:NTO44"/>
    <mergeCell ref="NTP44:NTZ44"/>
    <mergeCell ref="NPU44:NQE44"/>
    <mergeCell ref="NQF44:NQP44"/>
    <mergeCell ref="NQQ44:NRA44"/>
    <mergeCell ref="NRB44:NRL44"/>
    <mergeCell ref="NRM44:NRW44"/>
    <mergeCell ref="NNR44:NOB44"/>
    <mergeCell ref="NOC44:NOM44"/>
    <mergeCell ref="NON44:NOX44"/>
    <mergeCell ref="NOY44:NPI44"/>
    <mergeCell ref="NPJ44:NPT44"/>
    <mergeCell ref="NLO44:NLY44"/>
    <mergeCell ref="NLZ44:NMJ44"/>
    <mergeCell ref="NMK44:NMU44"/>
    <mergeCell ref="NMV44:NNF44"/>
    <mergeCell ref="NNG44:NNQ44"/>
    <mergeCell ref="NJL44:NJV44"/>
    <mergeCell ref="NJW44:NKG44"/>
    <mergeCell ref="NKH44:NKR44"/>
    <mergeCell ref="NKS44:NLC44"/>
    <mergeCell ref="NLD44:NLN44"/>
    <mergeCell ref="NHI44:NHS44"/>
    <mergeCell ref="NHT44:NID44"/>
    <mergeCell ref="NIE44:NIO44"/>
    <mergeCell ref="NIP44:NIZ44"/>
    <mergeCell ref="NJA44:NJK44"/>
    <mergeCell ref="NFF44:NFP44"/>
    <mergeCell ref="NFQ44:NGA44"/>
    <mergeCell ref="NGB44:NGL44"/>
    <mergeCell ref="NGM44:NGW44"/>
    <mergeCell ref="NGX44:NHH44"/>
    <mergeCell ref="NDC44:NDM44"/>
    <mergeCell ref="NDN44:NDX44"/>
    <mergeCell ref="NDY44:NEI44"/>
    <mergeCell ref="NEJ44:NET44"/>
    <mergeCell ref="NEU44:NFE44"/>
    <mergeCell ref="NAZ44:NBJ44"/>
    <mergeCell ref="NBK44:NBU44"/>
    <mergeCell ref="NBV44:NCF44"/>
    <mergeCell ref="NCG44:NCQ44"/>
    <mergeCell ref="NCR44:NDB44"/>
    <mergeCell ref="MYW44:MZG44"/>
    <mergeCell ref="MZH44:MZR44"/>
    <mergeCell ref="MZS44:NAC44"/>
    <mergeCell ref="NAD44:NAN44"/>
    <mergeCell ref="NAO44:NAY44"/>
    <mergeCell ref="MWT44:MXD44"/>
    <mergeCell ref="MXE44:MXO44"/>
    <mergeCell ref="MXP44:MXZ44"/>
    <mergeCell ref="MYA44:MYK44"/>
    <mergeCell ref="MYL44:MYV44"/>
    <mergeCell ref="MUQ44:MVA44"/>
    <mergeCell ref="MVB44:MVL44"/>
    <mergeCell ref="MVM44:MVW44"/>
    <mergeCell ref="MVX44:MWH44"/>
    <mergeCell ref="MWI44:MWS44"/>
    <mergeCell ref="MSN44:MSX44"/>
    <mergeCell ref="MSY44:MTI44"/>
    <mergeCell ref="MTJ44:MTT44"/>
    <mergeCell ref="MTU44:MUE44"/>
    <mergeCell ref="MUF44:MUP44"/>
    <mergeCell ref="MQK44:MQU44"/>
    <mergeCell ref="MQV44:MRF44"/>
    <mergeCell ref="MRG44:MRQ44"/>
    <mergeCell ref="MRR44:MSB44"/>
    <mergeCell ref="MSC44:MSM44"/>
    <mergeCell ref="MOH44:MOR44"/>
    <mergeCell ref="MOS44:MPC44"/>
    <mergeCell ref="MPD44:MPN44"/>
    <mergeCell ref="MPO44:MPY44"/>
    <mergeCell ref="MPZ44:MQJ44"/>
    <mergeCell ref="MME44:MMO44"/>
    <mergeCell ref="MMP44:MMZ44"/>
    <mergeCell ref="MNA44:MNK44"/>
    <mergeCell ref="MNL44:MNV44"/>
    <mergeCell ref="MNW44:MOG44"/>
    <mergeCell ref="MKB44:MKL44"/>
    <mergeCell ref="MKM44:MKW44"/>
    <mergeCell ref="MKX44:MLH44"/>
    <mergeCell ref="MLI44:MLS44"/>
    <mergeCell ref="MLT44:MMD44"/>
    <mergeCell ref="MHY44:MII44"/>
    <mergeCell ref="MIJ44:MIT44"/>
    <mergeCell ref="MIU44:MJE44"/>
    <mergeCell ref="MJF44:MJP44"/>
    <mergeCell ref="MJQ44:MKA44"/>
    <mergeCell ref="MFV44:MGF44"/>
    <mergeCell ref="MGG44:MGQ44"/>
    <mergeCell ref="MGR44:MHB44"/>
    <mergeCell ref="MHC44:MHM44"/>
    <mergeCell ref="MHN44:MHX44"/>
    <mergeCell ref="MDS44:MEC44"/>
    <mergeCell ref="MED44:MEN44"/>
    <mergeCell ref="MEO44:MEY44"/>
    <mergeCell ref="MEZ44:MFJ44"/>
    <mergeCell ref="MFK44:MFU44"/>
    <mergeCell ref="MBP44:MBZ44"/>
    <mergeCell ref="MCA44:MCK44"/>
    <mergeCell ref="MCL44:MCV44"/>
    <mergeCell ref="MCW44:MDG44"/>
    <mergeCell ref="MDH44:MDR44"/>
    <mergeCell ref="LZM44:LZW44"/>
    <mergeCell ref="LZX44:MAH44"/>
    <mergeCell ref="MAI44:MAS44"/>
    <mergeCell ref="MAT44:MBD44"/>
    <mergeCell ref="MBE44:MBO44"/>
    <mergeCell ref="LXJ44:LXT44"/>
    <mergeCell ref="LXU44:LYE44"/>
    <mergeCell ref="LYF44:LYP44"/>
    <mergeCell ref="LYQ44:LZA44"/>
    <mergeCell ref="LZB44:LZL44"/>
    <mergeCell ref="LVG44:LVQ44"/>
    <mergeCell ref="LVR44:LWB44"/>
    <mergeCell ref="LWC44:LWM44"/>
    <mergeCell ref="LWN44:LWX44"/>
    <mergeCell ref="LWY44:LXI44"/>
    <mergeCell ref="LTD44:LTN44"/>
    <mergeCell ref="LTO44:LTY44"/>
    <mergeCell ref="LTZ44:LUJ44"/>
    <mergeCell ref="LUK44:LUU44"/>
    <mergeCell ref="LUV44:LVF44"/>
    <mergeCell ref="LRA44:LRK44"/>
    <mergeCell ref="LRL44:LRV44"/>
    <mergeCell ref="LRW44:LSG44"/>
    <mergeCell ref="LSH44:LSR44"/>
    <mergeCell ref="LSS44:LTC44"/>
    <mergeCell ref="LOX44:LPH44"/>
    <mergeCell ref="LPI44:LPS44"/>
    <mergeCell ref="LPT44:LQD44"/>
    <mergeCell ref="LQE44:LQO44"/>
    <mergeCell ref="LQP44:LQZ44"/>
    <mergeCell ref="LMU44:LNE44"/>
    <mergeCell ref="LNF44:LNP44"/>
    <mergeCell ref="LNQ44:LOA44"/>
    <mergeCell ref="LOB44:LOL44"/>
    <mergeCell ref="LOM44:LOW44"/>
    <mergeCell ref="LKR44:LLB44"/>
    <mergeCell ref="LLC44:LLM44"/>
    <mergeCell ref="LLN44:LLX44"/>
    <mergeCell ref="LLY44:LMI44"/>
    <mergeCell ref="LMJ44:LMT44"/>
    <mergeCell ref="LIO44:LIY44"/>
    <mergeCell ref="LIZ44:LJJ44"/>
    <mergeCell ref="LJK44:LJU44"/>
    <mergeCell ref="LJV44:LKF44"/>
    <mergeCell ref="LKG44:LKQ44"/>
    <mergeCell ref="LGL44:LGV44"/>
    <mergeCell ref="LGW44:LHG44"/>
    <mergeCell ref="LHH44:LHR44"/>
    <mergeCell ref="LHS44:LIC44"/>
    <mergeCell ref="LID44:LIN44"/>
    <mergeCell ref="LEI44:LES44"/>
    <mergeCell ref="LET44:LFD44"/>
    <mergeCell ref="LFE44:LFO44"/>
    <mergeCell ref="LFP44:LFZ44"/>
    <mergeCell ref="LGA44:LGK44"/>
    <mergeCell ref="LCF44:LCP44"/>
    <mergeCell ref="LCQ44:LDA44"/>
    <mergeCell ref="LDB44:LDL44"/>
    <mergeCell ref="LDM44:LDW44"/>
    <mergeCell ref="LDX44:LEH44"/>
    <mergeCell ref="LAC44:LAM44"/>
    <mergeCell ref="LAN44:LAX44"/>
    <mergeCell ref="LAY44:LBI44"/>
    <mergeCell ref="LBJ44:LBT44"/>
    <mergeCell ref="LBU44:LCE44"/>
    <mergeCell ref="KXZ44:KYJ44"/>
    <mergeCell ref="KYK44:KYU44"/>
    <mergeCell ref="KYV44:KZF44"/>
    <mergeCell ref="KZG44:KZQ44"/>
    <mergeCell ref="KZR44:LAB44"/>
    <mergeCell ref="KVW44:KWG44"/>
    <mergeCell ref="KWH44:KWR44"/>
    <mergeCell ref="KWS44:KXC44"/>
    <mergeCell ref="KXD44:KXN44"/>
    <mergeCell ref="KXO44:KXY44"/>
    <mergeCell ref="KTT44:KUD44"/>
    <mergeCell ref="KUE44:KUO44"/>
    <mergeCell ref="KUP44:KUZ44"/>
    <mergeCell ref="KVA44:KVK44"/>
    <mergeCell ref="KVL44:KVV44"/>
    <mergeCell ref="KRQ44:KSA44"/>
    <mergeCell ref="KSB44:KSL44"/>
    <mergeCell ref="KSM44:KSW44"/>
    <mergeCell ref="KSX44:KTH44"/>
    <mergeCell ref="KTI44:KTS44"/>
    <mergeCell ref="KPN44:KPX44"/>
    <mergeCell ref="KPY44:KQI44"/>
    <mergeCell ref="KQJ44:KQT44"/>
    <mergeCell ref="KQU44:KRE44"/>
    <mergeCell ref="KRF44:KRP44"/>
    <mergeCell ref="KNK44:KNU44"/>
    <mergeCell ref="KNV44:KOF44"/>
    <mergeCell ref="KOG44:KOQ44"/>
    <mergeCell ref="KOR44:KPB44"/>
    <mergeCell ref="KPC44:KPM44"/>
    <mergeCell ref="KLH44:KLR44"/>
    <mergeCell ref="KLS44:KMC44"/>
    <mergeCell ref="KMD44:KMN44"/>
    <mergeCell ref="KMO44:KMY44"/>
    <mergeCell ref="KMZ44:KNJ44"/>
    <mergeCell ref="KJE44:KJO44"/>
    <mergeCell ref="KJP44:KJZ44"/>
    <mergeCell ref="KKA44:KKK44"/>
    <mergeCell ref="KKL44:KKV44"/>
    <mergeCell ref="KKW44:KLG44"/>
    <mergeCell ref="KHB44:KHL44"/>
    <mergeCell ref="KHM44:KHW44"/>
    <mergeCell ref="KHX44:KIH44"/>
    <mergeCell ref="KII44:KIS44"/>
    <mergeCell ref="KIT44:KJD44"/>
    <mergeCell ref="KEY44:KFI44"/>
    <mergeCell ref="KFJ44:KFT44"/>
    <mergeCell ref="KFU44:KGE44"/>
    <mergeCell ref="KGF44:KGP44"/>
    <mergeCell ref="KGQ44:KHA44"/>
    <mergeCell ref="KCV44:KDF44"/>
    <mergeCell ref="KDG44:KDQ44"/>
    <mergeCell ref="KDR44:KEB44"/>
    <mergeCell ref="KEC44:KEM44"/>
    <mergeCell ref="KEN44:KEX44"/>
    <mergeCell ref="KAS44:KBC44"/>
    <mergeCell ref="KBD44:KBN44"/>
    <mergeCell ref="KBO44:KBY44"/>
    <mergeCell ref="KBZ44:KCJ44"/>
    <mergeCell ref="KCK44:KCU44"/>
    <mergeCell ref="JYP44:JYZ44"/>
    <mergeCell ref="JZA44:JZK44"/>
    <mergeCell ref="JZL44:JZV44"/>
    <mergeCell ref="JZW44:KAG44"/>
    <mergeCell ref="KAH44:KAR44"/>
    <mergeCell ref="JWM44:JWW44"/>
    <mergeCell ref="JWX44:JXH44"/>
    <mergeCell ref="JXI44:JXS44"/>
    <mergeCell ref="JXT44:JYD44"/>
    <mergeCell ref="JYE44:JYO44"/>
    <mergeCell ref="JUJ44:JUT44"/>
    <mergeCell ref="JUU44:JVE44"/>
    <mergeCell ref="JVF44:JVP44"/>
    <mergeCell ref="JVQ44:JWA44"/>
    <mergeCell ref="JWB44:JWL44"/>
    <mergeCell ref="JSG44:JSQ44"/>
    <mergeCell ref="JSR44:JTB44"/>
    <mergeCell ref="JTC44:JTM44"/>
    <mergeCell ref="JTN44:JTX44"/>
    <mergeCell ref="JTY44:JUI44"/>
    <mergeCell ref="JQD44:JQN44"/>
    <mergeCell ref="JQO44:JQY44"/>
    <mergeCell ref="JQZ44:JRJ44"/>
    <mergeCell ref="JRK44:JRU44"/>
    <mergeCell ref="JRV44:JSF44"/>
    <mergeCell ref="JOA44:JOK44"/>
    <mergeCell ref="JOL44:JOV44"/>
    <mergeCell ref="JOW44:JPG44"/>
    <mergeCell ref="JPH44:JPR44"/>
    <mergeCell ref="JPS44:JQC44"/>
    <mergeCell ref="JLX44:JMH44"/>
    <mergeCell ref="JMI44:JMS44"/>
    <mergeCell ref="JMT44:JND44"/>
    <mergeCell ref="JNE44:JNO44"/>
    <mergeCell ref="JNP44:JNZ44"/>
    <mergeCell ref="JJU44:JKE44"/>
    <mergeCell ref="JKF44:JKP44"/>
    <mergeCell ref="JKQ44:JLA44"/>
    <mergeCell ref="JLB44:JLL44"/>
    <mergeCell ref="JLM44:JLW44"/>
    <mergeCell ref="JHR44:JIB44"/>
    <mergeCell ref="JIC44:JIM44"/>
    <mergeCell ref="JIN44:JIX44"/>
    <mergeCell ref="JIY44:JJI44"/>
    <mergeCell ref="JJJ44:JJT44"/>
    <mergeCell ref="JFO44:JFY44"/>
    <mergeCell ref="JFZ44:JGJ44"/>
    <mergeCell ref="JGK44:JGU44"/>
    <mergeCell ref="JGV44:JHF44"/>
    <mergeCell ref="JHG44:JHQ44"/>
    <mergeCell ref="JDL44:JDV44"/>
    <mergeCell ref="JDW44:JEG44"/>
    <mergeCell ref="JEH44:JER44"/>
    <mergeCell ref="JES44:JFC44"/>
    <mergeCell ref="JFD44:JFN44"/>
    <mergeCell ref="JBI44:JBS44"/>
    <mergeCell ref="JBT44:JCD44"/>
    <mergeCell ref="JCE44:JCO44"/>
    <mergeCell ref="JCP44:JCZ44"/>
    <mergeCell ref="JDA44:JDK44"/>
    <mergeCell ref="IZF44:IZP44"/>
    <mergeCell ref="IZQ44:JAA44"/>
    <mergeCell ref="JAB44:JAL44"/>
    <mergeCell ref="JAM44:JAW44"/>
    <mergeCell ref="JAX44:JBH44"/>
    <mergeCell ref="IXC44:IXM44"/>
    <mergeCell ref="IXN44:IXX44"/>
    <mergeCell ref="IXY44:IYI44"/>
    <mergeCell ref="IYJ44:IYT44"/>
    <mergeCell ref="IYU44:IZE44"/>
    <mergeCell ref="IUZ44:IVJ44"/>
    <mergeCell ref="IVK44:IVU44"/>
    <mergeCell ref="IVV44:IWF44"/>
    <mergeCell ref="IWG44:IWQ44"/>
    <mergeCell ref="IWR44:IXB44"/>
    <mergeCell ref="ISW44:ITG44"/>
    <mergeCell ref="ITH44:ITR44"/>
    <mergeCell ref="ITS44:IUC44"/>
    <mergeCell ref="IUD44:IUN44"/>
    <mergeCell ref="IUO44:IUY44"/>
    <mergeCell ref="IQT44:IRD44"/>
    <mergeCell ref="IRE44:IRO44"/>
    <mergeCell ref="IRP44:IRZ44"/>
    <mergeCell ref="ISA44:ISK44"/>
    <mergeCell ref="ISL44:ISV44"/>
    <mergeCell ref="IOQ44:IPA44"/>
    <mergeCell ref="IPB44:IPL44"/>
    <mergeCell ref="IPM44:IPW44"/>
    <mergeCell ref="IPX44:IQH44"/>
    <mergeCell ref="IQI44:IQS44"/>
    <mergeCell ref="IMN44:IMX44"/>
    <mergeCell ref="IMY44:INI44"/>
    <mergeCell ref="INJ44:INT44"/>
    <mergeCell ref="INU44:IOE44"/>
    <mergeCell ref="IOF44:IOP44"/>
    <mergeCell ref="IKK44:IKU44"/>
    <mergeCell ref="IKV44:ILF44"/>
    <mergeCell ref="ILG44:ILQ44"/>
    <mergeCell ref="ILR44:IMB44"/>
    <mergeCell ref="IMC44:IMM44"/>
    <mergeCell ref="IIH44:IIR44"/>
    <mergeCell ref="IIS44:IJC44"/>
    <mergeCell ref="IJD44:IJN44"/>
    <mergeCell ref="IJO44:IJY44"/>
    <mergeCell ref="IJZ44:IKJ44"/>
    <mergeCell ref="IGE44:IGO44"/>
    <mergeCell ref="IGP44:IGZ44"/>
    <mergeCell ref="IHA44:IHK44"/>
    <mergeCell ref="IHL44:IHV44"/>
    <mergeCell ref="IHW44:IIG44"/>
    <mergeCell ref="IEB44:IEL44"/>
    <mergeCell ref="IEM44:IEW44"/>
    <mergeCell ref="IEX44:IFH44"/>
    <mergeCell ref="IFI44:IFS44"/>
    <mergeCell ref="IFT44:IGD44"/>
    <mergeCell ref="IBY44:ICI44"/>
    <mergeCell ref="ICJ44:ICT44"/>
    <mergeCell ref="ICU44:IDE44"/>
    <mergeCell ref="IDF44:IDP44"/>
    <mergeCell ref="IDQ44:IEA44"/>
    <mergeCell ref="HZV44:IAF44"/>
    <mergeCell ref="IAG44:IAQ44"/>
    <mergeCell ref="IAR44:IBB44"/>
    <mergeCell ref="IBC44:IBM44"/>
    <mergeCell ref="IBN44:IBX44"/>
    <mergeCell ref="HXS44:HYC44"/>
    <mergeCell ref="HYD44:HYN44"/>
    <mergeCell ref="HYO44:HYY44"/>
    <mergeCell ref="HYZ44:HZJ44"/>
    <mergeCell ref="HZK44:HZU44"/>
    <mergeCell ref="HVP44:HVZ44"/>
    <mergeCell ref="HWA44:HWK44"/>
    <mergeCell ref="HWL44:HWV44"/>
    <mergeCell ref="HWW44:HXG44"/>
    <mergeCell ref="HXH44:HXR44"/>
    <mergeCell ref="HTM44:HTW44"/>
    <mergeCell ref="HTX44:HUH44"/>
    <mergeCell ref="HUI44:HUS44"/>
    <mergeCell ref="HUT44:HVD44"/>
    <mergeCell ref="HVE44:HVO44"/>
    <mergeCell ref="HRJ44:HRT44"/>
    <mergeCell ref="HRU44:HSE44"/>
    <mergeCell ref="HSF44:HSP44"/>
    <mergeCell ref="HSQ44:HTA44"/>
    <mergeCell ref="HTB44:HTL44"/>
    <mergeCell ref="HPG44:HPQ44"/>
    <mergeCell ref="HPR44:HQB44"/>
    <mergeCell ref="HQC44:HQM44"/>
    <mergeCell ref="HQN44:HQX44"/>
    <mergeCell ref="HQY44:HRI44"/>
    <mergeCell ref="HND44:HNN44"/>
    <mergeCell ref="HNO44:HNY44"/>
    <mergeCell ref="HNZ44:HOJ44"/>
    <mergeCell ref="HOK44:HOU44"/>
    <mergeCell ref="HOV44:HPF44"/>
    <mergeCell ref="HLA44:HLK44"/>
    <mergeCell ref="HLL44:HLV44"/>
    <mergeCell ref="HLW44:HMG44"/>
    <mergeCell ref="HMH44:HMR44"/>
    <mergeCell ref="HMS44:HNC44"/>
    <mergeCell ref="HIX44:HJH44"/>
    <mergeCell ref="HJI44:HJS44"/>
    <mergeCell ref="HJT44:HKD44"/>
    <mergeCell ref="HKE44:HKO44"/>
    <mergeCell ref="HKP44:HKZ44"/>
    <mergeCell ref="HGU44:HHE44"/>
    <mergeCell ref="HHF44:HHP44"/>
    <mergeCell ref="HHQ44:HIA44"/>
    <mergeCell ref="HIB44:HIL44"/>
    <mergeCell ref="HIM44:HIW44"/>
    <mergeCell ref="HER44:HFB44"/>
    <mergeCell ref="HFC44:HFM44"/>
    <mergeCell ref="HFN44:HFX44"/>
    <mergeCell ref="HFY44:HGI44"/>
    <mergeCell ref="HGJ44:HGT44"/>
    <mergeCell ref="HCO44:HCY44"/>
    <mergeCell ref="HCZ44:HDJ44"/>
    <mergeCell ref="HDK44:HDU44"/>
    <mergeCell ref="HDV44:HEF44"/>
    <mergeCell ref="HEG44:HEQ44"/>
    <mergeCell ref="HAL44:HAV44"/>
    <mergeCell ref="HAW44:HBG44"/>
    <mergeCell ref="HBH44:HBR44"/>
    <mergeCell ref="HBS44:HCC44"/>
    <mergeCell ref="HCD44:HCN44"/>
    <mergeCell ref="GYI44:GYS44"/>
    <mergeCell ref="GYT44:GZD44"/>
    <mergeCell ref="GZE44:GZO44"/>
    <mergeCell ref="GZP44:GZZ44"/>
    <mergeCell ref="HAA44:HAK44"/>
    <mergeCell ref="GWF44:GWP44"/>
    <mergeCell ref="GWQ44:GXA44"/>
    <mergeCell ref="GXB44:GXL44"/>
    <mergeCell ref="GXM44:GXW44"/>
    <mergeCell ref="GXX44:GYH44"/>
    <mergeCell ref="GUC44:GUM44"/>
    <mergeCell ref="GUN44:GUX44"/>
    <mergeCell ref="GUY44:GVI44"/>
    <mergeCell ref="GVJ44:GVT44"/>
    <mergeCell ref="GVU44:GWE44"/>
    <mergeCell ref="GRZ44:GSJ44"/>
    <mergeCell ref="GSK44:GSU44"/>
    <mergeCell ref="GSV44:GTF44"/>
    <mergeCell ref="GTG44:GTQ44"/>
    <mergeCell ref="GTR44:GUB44"/>
    <mergeCell ref="GPW44:GQG44"/>
    <mergeCell ref="GQH44:GQR44"/>
    <mergeCell ref="GQS44:GRC44"/>
    <mergeCell ref="GRD44:GRN44"/>
    <mergeCell ref="GRO44:GRY44"/>
    <mergeCell ref="GNT44:GOD44"/>
    <mergeCell ref="GOE44:GOO44"/>
    <mergeCell ref="GOP44:GOZ44"/>
    <mergeCell ref="GPA44:GPK44"/>
    <mergeCell ref="GPL44:GPV44"/>
    <mergeCell ref="GLQ44:GMA44"/>
    <mergeCell ref="GMB44:GML44"/>
    <mergeCell ref="GMM44:GMW44"/>
    <mergeCell ref="GMX44:GNH44"/>
    <mergeCell ref="GNI44:GNS44"/>
    <mergeCell ref="GJN44:GJX44"/>
    <mergeCell ref="GJY44:GKI44"/>
    <mergeCell ref="GKJ44:GKT44"/>
    <mergeCell ref="GKU44:GLE44"/>
    <mergeCell ref="GLF44:GLP44"/>
    <mergeCell ref="GHK44:GHU44"/>
    <mergeCell ref="GHV44:GIF44"/>
    <mergeCell ref="GIG44:GIQ44"/>
    <mergeCell ref="GIR44:GJB44"/>
    <mergeCell ref="GJC44:GJM44"/>
    <mergeCell ref="GFH44:GFR44"/>
    <mergeCell ref="GFS44:GGC44"/>
    <mergeCell ref="GGD44:GGN44"/>
    <mergeCell ref="GGO44:GGY44"/>
    <mergeCell ref="GGZ44:GHJ44"/>
    <mergeCell ref="GDE44:GDO44"/>
    <mergeCell ref="GDP44:GDZ44"/>
    <mergeCell ref="GEA44:GEK44"/>
    <mergeCell ref="GEL44:GEV44"/>
    <mergeCell ref="GEW44:GFG44"/>
    <mergeCell ref="GBB44:GBL44"/>
    <mergeCell ref="GBM44:GBW44"/>
    <mergeCell ref="GBX44:GCH44"/>
    <mergeCell ref="GCI44:GCS44"/>
    <mergeCell ref="GCT44:GDD44"/>
    <mergeCell ref="FYY44:FZI44"/>
    <mergeCell ref="FZJ44:FZT44"/>
    <mergeCell ref="FZU44:GAE44"/>
    <mergeCell ref="GAF44:GAP44"/>
    <mergeCell ref="GAQ44:GBA44"/>
    <mergeCell ref="FWV44:FXF44"/>
    <mergeCell ref="FXG44:FXQ44"/>
    <mergeCell ref="FXR44:FYB44"/>
    <mergeCell ref="FYC44:FYM44"/>
    <mergeCell ref="FYN44:FYX44"/>
    <mergeCell ref="FUS44:FVC44"/>
    <mergeCell ref="FVD44:FVN44"/>
    <mergeCell ref="FVO44:FVY44"/>
    <mergeCell ref="FVZ44:FWJ44"/>
    <mergeCell ref="FWK44:FWU44"/>
    <mergeCell ref="FSP44:FSZ44"/>
    <mergeCell ref="FTA44:FTK44"/>
    <mergeCell ref="FTL44:FTV44"/>
    <mergeCell ref="FTW44:FUG44"/>
    <mergeCell ref="FUH44:FUR44"/>
    <mergeCell ref="FQM44:FQW44"/>
    <mergeCell ref="FQX44:FRH44"/>
    <mergeCell ref="FRI44:FRS44"/>
    <mergeCell ref="FRT44:FSD44"/>
    <mergeCell ref="FSE44:FSO44"/>
    <mergeCell ref="FOJ44:FOT44"/>
    <mergeCell ref="FOU44:FPE44"/>
    <mergeCell ref="FPF44:FPP44"/>
    <mergeCell ref="FPQ44:FQA44"/>
    <mergeCell ref="FQB44:FQL44"/>
    <mergeCell ref="FMG44:FMQ44"/>
    <mergeCell ref="FMR44:FNB44"/>
    <mergeCell ref="FNC44:FNM44"/>
    <mergeCell ref="FNN44:FNX44"/>
    <mergeCell ref="FNY44:FOI44"/>
    <mergeCell ref="FKD44:FKN44"/>
    <mergeCell ref="FKO44:FKY44"/>
    <mergeCell ref="FKZ44:FLJ44"/>
    <mergeCell ref="FLK44:FLU44"/>
    <mergeCell ref="FLV44:FMF44"/>
    <mergeCell ref="FIA44:FIK44"/>
    <mergeCell ref="FIL44:FIV44"/>
    <mergeCell ref="FIW44:FJG44"/>
    <mergeCell ref="FJH44:FJR44"/>
    <mergeCell ref="FJS44:FKC44"/>
    <mergeCell ref="FFX44:FGH44"/>
    <mergeCell ref="FGI44:FGS44"/>
    <mergeCell ref="FGT44:FHD44"/>
    <mergeCell ref="FHE44:FHO44"/>
    <mergeCell ref="FHP44:FHZ44"/>
    <mergeCell ref="FDU44:FEE44"/>
    <mergeCell ref="FEF44:FEP44"/>
    <mergeCell ref="FEQ44:FFA44"/>
    <mergeCell ref="FFB44:FFL44"/>
    <mergeCell ref="FFM44:FFW44"/>
    <mergeCell ref="FBR44:FCB44"/>
    <mergeCell ref="FCC44:FCM44"/>
    <mergeCell ref="FCN44:FCX44"/>
    <mergeCell ref="FCY44:FDI44"/>
    <mergeCell ref="FDJ44:FDT44"/>
    <mergeCell ref="EZO44:EZY44"/>
    <mergeCell ref="EZZ44:FAJ44"/>
    <mergeCell ref="FAK44:FAU44"/>
    <mergeCell ref="FAV44:FBF44"/>
    <mergeCell ref="FBG44:FBQ44"/>
    <mergeCell ref="EXL44:EXV44"/>
    <mergeCell ref="EXW44:EYG44"/>
    <mergeCell ref="EYH44:EYR44"/>
    <mergeCell ref="EYS44:EZC44"/>
    <mergeCell ref="EZD44:EZN44"/>
    <mergeCell ref="EVI44:EVS44"/>
    <mergeCell ref="EVT44:EWD44"/>
    <mergeCell ref="EWE44:EWO44"/>
    <mergeCell ref="EWP44:EWZ44"/>
    <mergeCell ref="EXA44:EXK44"/>
    <mergeCell ref="ETF44:ETP44"/>
    <mergeCell ref="ETQ44:EUA44"/>
    <mergeCell ref="EUB44:EUL44"/>
    <mergeCell ref="EUM44:EUW44"/>
    <mergeCell ref="EUX44:EVH44"/>
    <mergeCell ref="ERC44:ERM44"/>
    <mergeCell ref="ERN44:ERX44"/>
    <mergeCell ref="ERY44:ESI44"/>
    <mergeCell ref="ESJ44:EST44"/>
    <mergeCell ref="ESU44:ETE44"/>
    <mergeCell ref="EOZ44:EPJ44"/>
    <mergeCell ref="EPK44:EPU44"/>
    <mergeCell ref="EPV44:EQF44"/>
    <mergeCell ref="EQG44:EQQ44"/>
    <mergeCell ref="EQR44:ERB44"/>
    <mergeCell ref="EMW44:ENG44"/>
    <mergeCell ref="ENH44:ENR44"/>
    <mergeCell ref="ENS44:EOC44"/>
    <mergeCell ref="EOD44:EON44"/>
    <mergeCell ref="EOO44:EOY44"/>
    <mergeCell ref="EKT44:ELD44"/>
    <mergeCell ref="ELE44:ELO44"/>
    <mergeCell ref="ELP44:ELZ44"/>
    <mergeCell ref="EMA44:EMK44"/>
    <mergeCell ref="EML44:EMV44"/>
    <mergeCell ref="EIQ44:EJA44"/>
    <mergeCell ref="EJB44:EJL44"/>
    <mergeCell ref="EJM44:EJW44"/>
    <mergeCell ref="EJX44:EKH44"/>
    <mergeCell ref="EKI44:EKS44"/>
    <mergeCell ref="EGN44:EGX44"/>
    <mergeCell ref="EGY44:EHI44"/>
    <mergeCell ref="EHJ44:EHT44"/>
    <mergeCell ref="EHU44:EIE44"/>
    <mergeCell ref="EIF44:EIP44"/>
    <mergeCell ref="EEK44:EEU44"/>
    <mergeCell ref="EEV44:EFF44"/>
    <mergeCell ref="EFG44:EFQ44"/>
    <mergeCell ref="EFR44:EGB44"/>
    <mergeCell ref="EGC44:EGM44"/>
    <mergeCell ref="ECH44:ECR44"/>
    <mergeCell ref="ECS44:EDC44"/>
    <mergeCell ref="EDD44:EDN44"/>
    <mergeCell ref="EDO44:EDY44"/>
    <mergeCell ref="EDZ44:EEJ44"/>
    <mergeCell ref="EAE44:EAO44"/>
    <mergeCell ref="EAP44:EAZ44"/>
    <mergeCell ref="EBA44:EBK44"/>
    <mergeCell ref="EBL44:EBV44"/>
    <mergeCell ref="EBW44:ECG44"/>
    <mergeCell ref="DYB44:DYL44"/>
    <mergeCell ref="DYM44:DYW44"/>
    <mergeCell ref="DYX44:DZH44"/>
    <mergeCell ref="DZI44:DZS44"/>
    <mergeCell ref="DZT44:EAD44"/>
    <mergeCell ref="DVY44:DWI44"/>
    <mergeCell ref="DWJ44:DWT44"/>
    <mergeCell ref="DWU44:DXE44"/>
    <mergeCell ref="DXF44:DXP44"/>
    <mergeCell ref="DXQ44:DYA44"/>
    <mergeCell ref="DTV44:DUF44"/>
    <mergeCell ref="DUG44:DUQ44"/>
    <mergeCell ref="DUR44:DVB44"/>
    <mergeCell ref="DVC44:DVM44"/>
    <mergeCell ref="DVN44:DVX44"/>
    <mergeCell ref="DRS44:DSC44"/>
    <mergeCell ref="DSD44:DSN44"/>
    <mergeCell ref="DSO44:DSY44"/>
    <mergeCell ref="DSZ44:DTJ44"/>
    <mergeCell ref="DTK44:DTU44"/>
    <mergeCell ref="DPP44:DPZ44"/>
    <mergeCell ref="DQA44:DQK44"/>
    <mergeCell ref="DQL44:DQV44"/>
    <mergeCell ref="DQW44:DRG44"/>
    <mergeCell ref="DRH44:DRR44"/>
    <mergeCell ref="DNM44:DNW44"/>
    <mergeCell ref="DNX44:DOH44"/>
    <mergeCell ref="DOI44:DOS44"/>
    <mergeCell ref="DOT44:DPD44"/>
    <mergeCell ref="DPE44:DPO44"/>
    <mergeCell ref="DLJ44:DLT44"/>
    <mergeCell ref="DLU44:DME44"/>
    <mergeCell ref="DMF44:DMP44"/>
    <mergeCell ref="DMQ44:DNA44"/>
    <mergeCell ref="DNB44:DNL44"/>
    <mergeCell ref="DJG44:DJQ44"/>
    <mergeCell ref="DJR44:DKB44"/>
    <mergeCell ref="DKC44:DKM44"/>
    <mergeCell ref="DKN44:DKX44"/>
    <mergeCell ref="DKY44:DLI44"/>
    <mergeCell ref="DHD44:DHN44"/>
    <mergeCell ref="DHO44:DHY44"/>
    <mergeCell ref="DHZ44:DIJ44"/>
    <mergeCell ref="DIK44:DIU44"/>
    <mergeCell ref="DIV44:DJF44"/>
    <mergeCell ref="DFA44:DFK44"/>
    <mergeCell ref="DFL44:DFV44"/>
    <mergeCell ref="DFW44:DGG44"/>
    <mergeCell ref="DGH44:DGR44"/>
    <mergeCell ref="DGS44:DHC44"/>
    <mergeCell ref="DCX44:DDH44"/>
    <mergeCell ref="DDI44:DDS44"/>
    <mergeCell ref="DDT44:DED44"/>
    <mergeCell ref="DEE44:DEO44"/>
    <mergeCell ref="DEP44:DEZ44"/>
    <mergeCell ref="DAU44:DBE44"/>
    <mergeCell ref="DBF44:DBP44"/>
    <mergeCell ref="DBQ44:DCA44"/>
    <mergeCell ref="DCB44:DCL44"/>
    <mergeCell ref="DCM44:DCW44"/>
    <mergeCell ref="CYR44:CZB44"/>
    <mergeCell ref="CZC44:CZM44"/>
    <mergeCell ref="CZN44:CZX44"/>
    <mergeCell ref="CZY44:DAI44"/>
    <mergeCell ref="DAJ44:DAT44"/>
    <mergeCell ref="CWO44:CWY44"/>
    <mergeCell ref="CWZ44:CXJ44"/>
    <mergeCell ref="CXK44:CXU44"/>
    <mergeCell ref="CXV44:CYF44"/>
    <mergeCell ref="CYG44:CYQ44"/>
    <mergeCell ref="CUL44:CUV44"/>
    <mergeCell ref="CUW44:CVG44"/>
    <mergeCell ref="CVH44:CVR44"/>
    <mergeCell ref="CVS44:CWC44"/>
    <mergeCell ref="CWD44:CWN44"/>
    <mergeCell ref="CSI44:CSS44"/>
    <mergeCell ref="CST44:CTD44"/>
    <mergeCell ref="CTE44:CTO44"/>
    <mergeCell ref="CTP44:CTZ44"/>
    <mergeCell ref="CUA44:CUK44"/>
    <mergeCell ref="CQF44:CQP44"/>
    <mergeCell ref="CQQ44:CRA44"/>
    <mergeCell ref="CRB44:CRL44"/>
    <mergeCell ref="CRM44:CRW44"/>
    <mergeCell ref="CRX44:CSH44"/>
    <mergeCell ref="COC44:COM44"/>
    <mergeCell ref="CON44:COX44"/>
    <mergeCell ref="COY44:CPI44"/>
    <mergeCell ref="CPJ44:CPT44"/>
    <mergeCell ref="CPU44:CQE44"/>
    <mergeCell ref="CLZ44:CMJ44"/>
    <mergeCell ref="CMK44:CMU44"/>
    <mergeCell ref="CMV44:CNF44"/>
    <mergeCell ref="CNG44:CNQ44"/>
    <mergeCell ref="CNR44:COB44"/>
    <mergeCell ref="CJW44:CKG44"/>
    <mergeCell ref="CKH44:CKR44"/>
    <mergeCell ref="CKS44:CLC44"/>
    <mergeCell ref="CLD44:CLN44"/>
    <mergeCell ref="CLO44:CLY44"/>
    <mergeCell ref="CHT44:CID44"/>
    <mergeCell ref="CIE44:CIO44"/>
    <mergeCell ref="CIP44:CIZ44"/>
    <mergeCell ref="CJA44:CJK44"/>
    <mergeCell ref="CJL44:CJV44"/>
    <mergeCell ref="CFQ44:CGA44"/>
    <mergeCell ref="CGB44:CGL44"/>
    <mergeCell ref="CGM44:CGW44"/>
    <mergeCell ref="CGX44:CHH44"/>
    <mergeCell ref="CHI44:CHS44"/>
    <mergeCell ref="CDN44:CDX44"/>
    <mergeCell ref="CDY44:CEI44"/>
    <mergeCell ref="CEJ44:CET44"/>
    <mergeCell ref="CEU44:CFE44"/>
    <mergeCell ref="CFF44:CFP44"/>
    <mergeCell ref="CBK44:CBU44"/>
    <mergeCell ref="CBV44:CCF44"/>
    <mergeCell ref="CCG44:CCQ44"/>
    <mergeCell ref="CCR44:CDB44"/>
    <mergeCell ref="CDC44:CDM44"/>
    <mergeCell ref="BZH44:BZR44"/>
    <mergeCell ref="BZS44:CAC44"/>
    <mergeCell ref="CAD44:CAN44"/>
    <mergeCell ref="CAO44:CAY44"/>
    <mergeCell ref="CAZ44:CBJ44"/>
    <mergeCell ref="BXE44:BXO44"/>
    <mergeCell ref="BXP44:BXZ44"/>
    <mergeCell ref="BYA44:BYK44"/>
    <mergeCell ref="BYL44:BYV44"/>
    <mergeCell ref="BYW44:BZG44"/>
    <mergeCell ref="BVB44:BVL44"/>
    <mergeCell ref="BVM44:BVW44"/>
    <mergeCell ref="BVX44:BWH44"/>
    <mergeCell ref="BWI44:BWS44"/>
    <mergeCell ref="BWT44:BXD44"/>
    <mergeCell ref="BSY44:BTI44"/>
    <mergeCell ref="BTJ44:BTT44"/>
    <mergeCell ref="BTU44:BUE44"/>
    <mergeCell ref="BUF44:BUP44"/>
    <mergeCell ref="BUQ44:BVA44"/>
    <mergeCell ref="BQV44:BRF44"/>
    <mergeCell ref="BRG44:BRQ44"/>
    <mergeCell ref="BRR44:BSB44"/>
    <mergeCell ref="BSC44:BSM44"/>
    <mergeCell ref="BSN44:BSX44"/>
    <mergeCell ref="BOS44:BPC44"/>
    <mergeCell ref="BPD44:BPN44"/>
    <mergeCell ref="BPO44:BPY44"/>
    <mergeCell ref="BPZ44:BQJ44"/>
    <mergeCell ref="BQK44:BQU44"/>
    <mergeCell ref="BMP44:BMZ44"/>
    <mergeCell ref="BNA44:BNK44"/>
    <mergeCell ref="BNL44:BNV44"/>
    <mergeCell ref="BNW44:BOG44"/>
    <mergeCell ref="BOH44:BOR44"/>
    <mergeCell ref="BKM44:BKW44"/>
    <mergeCell ref="BKX44:BLH44"/>
    <mergeCell ref="BLI44:BLS44"/>
    <mergeCell ref="BLT44:BMD44"/>
    <mergeCell ref="BME44:BMO44"/>
    <mergeCell ref="BIJ44:BIT44"/>
    <mergeCell ref="BIU44:BJE44"/>
    <mergeCell ref="BJF44:BJP44"/>
    <mergeCell ref="BJQ44:BKA44"/>
    <mergeCell ref="BKB44:BKL44"/>
    <mergeCell ref="BGG44:BGQ44"/>
    <mergeCell ref="BGR44:BHB44"/>
    <mergeCell ref="BHC44:BHM44"/>
    <mergeCell ref="BHN44:BHX44"/>
    <mergeCell ref="BHY44:BII44"/>
    <mergeCell ref="BED44:BEN44"/>
    <mergeCell ref="BEO44:BEY44"/>
    <mergeCell ref="BEZ44:BFJ44"/>
    <mergeCell ref="BFK44:BFU44"/>
    <mergeCell ref="BFV44:BGF44"/>
    <mergeCell ref="BCA44:BCK44"/>
    <mergeCell ref="BCL44:BCV44"/>
    <mergeCell ref="BCW44:BDG44"/>
    <mergeCell ref="BDH44:BDR44"/>
    <mergeCell ref="BDS44:BEC44"/>
    <mergeCell ref="AZX44:BAH44"/>
    <mergeCell ref="BAI44:BAS44"/>
    <mergeCell ref="BAT44:BBD44"/>
    <mergeCell ref="BBE44:BBO44"/>
    <mergeCell ref="BBP44:BBZ44"/>
    <mergeCell ref="AXU44:AYE44"/>
    <mergeCell ref="AYF44:AYP44"/>
    <mergeCell ref="AYQ44:AZA44"/>
    <mergeCell ref="AZB44:AZL44"/>
    <mergeCell ref="AZM44:AZW44"/>
    <mergeCell ref="AVR44:AWB44"/>
    <mergeCell ref="AWC44:AWM44"/>
    <mergeCell ref="AWN44:AWX44"/>
    <mergeCell ref="AWY44:AXI44"/>
    <mergeCell ref="AXJ44:AXT44"/>
    <mergeCell ref="ATO44:ATY44"/>
    <mergeCell ref="ATZ44:AUJ44"/>
    <mergeCell ref="AUK44:AUU44"/>
    <mergeCell ref="AUV44:AVF44"/>
    <mergeCell ref="AVG44:AVQ44"/>
    <mergeCell ref="ARL44:ARV44"/>
    <mergeCell ref="ARW44:ASG44"/>
    <mergeCell ref="ASH44:ASR44"/>
    <mergeCell ref="ASS44:ATC44"/>
    <mergeCell ref="ATD44:ATN44"/>
    <mergeCell ref="API44:APS44"/>
    <mergeCell ref="APT44:AQD44"/>
    <mergeCell ref="AQE44:AQO44"/>
    <mergeCell ref="AQP44:AQZ44"/>
    <mergeCell ref="ARA44:ARK44"/>
    <mergeCell ref="ANF44:ANP44"/>
    <mergeCell ref="ANQ44:AOA44"/>
    <mergeCell ref="AOB44:AOL44"/>
    <mergeCell ref="AOM44:AOW44"/>
    <mergeCell ref="AOX44:APH44"/>
    <mergeCell ref="ALC44:ALM44"/>
    <mergeCell ref="ALN44:ALX44"/>
    <mergeCell ref="ALY44:AMI44"/>
    <mergeCell ref="AMJ44:AMT44"/>
    <mergeCell ref="AMU44:ANE44"/>
    <mergeCell ref="AIZ44:AJJ44"/>
    <mergeCell ref="AJK44:AJU44"/>
    <mergeCell ref="AJV44:AKF44"/>
    <mergeCell ref="AKG44:AKQ44"/>
    <mergeCell ref="AKR44:ALB44"/>
    <mergeCell ref="AGW44:AHG44"/>
    <mergeCell ref="AHH44:AHR44"/>
    <mergeCell ref="AHS44:AIC44"/>
    <mergeCell ref="AID44:AIN44"/>
    <mergeCell ref="AIO44:AIY44"/>
    <mergeCell ref="AET44:AFD44"/>
    <mergeCell ref="AFE44:AFO44"/>
    <mergeCell ref="AFP44:AFZ44"/>
    <mergeCell ref="AGA44:AGK44"/>
    <mergeCell ref="AGL44:AGV44"/>
    <mergeCell ref="ACQ44:ADA44"/>
    <mergeCell ref="ADB44:ADL44"/>
    <mergeCell ref="ADM44:ADW44"/>
    <mergeCell ref="ADX44:AEH44"/>
    <mergeCell ref="AEI44:AES44"/>
    <mergeCell ref="AAN44:AAX44"/>
    <mergeCell ref="AAY44:ABI44"/>
    <mergeCell ref="ABJ44:ABT44"/>
    <mergeCell ref="ABU44:ACE44"/>
    <mergeCell ref="ACF44:ACP44"/>
    <mergeCell ref="YK44:YU44"/>
    <mergeCell ref="YV44:ZF44"/>
    <mergeCell ref="ZG44:ZQ44"/>
    <mergeCell ref="ZR44:AAB44"/>
    <mergeCell ref="AAC44:AAM44"/>
    <mergeCell ref="WH44:WR44"/>
    <mergeCell ref="WS44:XC44"/>
    <mergeCell ref="XD44:XN44"/>
    <mergeCell ref="XO44:XY44"/>
    <mergeCell ref="XZ44:YJ44"/>
    <mergeCell ref="UE44:UO44"/>
    <mergeCell ref="UP44:UZ44"/>
    <mergeCell ref="VA44:VK44"/>
    <mergeCell ref="VL44:VV44"/>
    <mergeCell ref="VW44:WG44"/>
    <mergeCell ref="SB44:SL44"/>
    <mergeCell ref="SM44:SW44"/>
    <mergeCell ref="SX44:TH44"/>
    <mergeCell ref="TI44:TS44"/>
    <mergeCell ref="TT44:UD44"/>
    <mergeCell ref="PY44:QI44"/>
    <mergeCell ref="QJ44:QT44"/>
    <mergeCell ref="QU44:RE44"/>
    <mergeCell ref="RF44:RP44"/>
    <mergeCell ref="RQ44:SA44"/>
    <mergeCell ref="NV44:OF44"/>
    <mergeCell ref="OG44:OQ44"/>
    <mergeCell ref="OR44:PB44"/>
    <mergeCell ref="PC44:PM44"/>
    <mergeCell ref="PN44:PX44"/>
    <mergeCell ref="LS44:MC44"/>
    <mergeCell ref="MD44:MN44"/>
    <mergeCell ref="MO44:MY44"/>
    <mergeCell ref="MZ44:NJ44"/>
    <mergeCell ref="NK44:NU44"/>
    <mergeCell ref="JP44:JZ44"/>
    <mergeCell ref="KA44:KK44"/>
    <mergeCell ref="KL44:KV44"/>
    <mergeCell ref="KW44:LG44"/>
    <mergeCell ref="LH44:LR44"/>
    <mergeCell ref="HM44:HW44"/>
    <mergeCell ref="HX44:IH44"/>
    <mergeCell ref="II44:IS44"/>
    <mergeCell ref="IT44:JD44"/>
    <mergeCell ref="JE44:JO44"/>
    <mergeCell ref="FJ44:FT44"/>
    <mergeCell ref="FU44:GE44"/>
    <mergeCell ref="GF44:GP44"/>
    <mergeCell ref="GQ44:HA44"/>
    <mergeCell ref="HB44:HL44"/>
    <mergeCell ref="DG44:DQ44"/>
    <mergeCell ref="DR44:EB44"/>
    <mergeCell ref="EC44:EM44"/>
    <mergeCell ref="EN44:EX44"/>
    <mergeCell ref="EY44:FI44"/>
    <mergeCell ref="BD44:BN44"/>
    <mergeCell ref="BO44:BY44"/>
    <mergeCell ref="BZ44:CJ44"/>
    <mergeCell ref="CK44:CU44"/>
    <mergeCell ref="CV44:DF44"/>
    <mergeCell ref="A44:K44"/>
    <mergeCell ref="L44:V44"/>
    <mergeCell ref="W44:AG44"/>
    <mergeCell ref="AH44:AR44"/>
    <mergeCell ref="AS44:BC44"/>
    <mergeCell ref="XDH42:XDR42"/>
    <mergeCell ref="XDS42:XEC42"/>
    <mergeCell ref="XED42:XEN42"/>
    <mergeCell ref="XEO42:XEY42"/>
    <mergeCell ref="XEZ42:XFD42"/>
    <mergeCell ref="XBE42:XBO42"/>
    <mergeCell ref="XBP42:XBZ42"/>
    <mergeCell ref="XCA42:XCK42"/>
    <mergeCell ref="XCL42:XCV42"/>
    <mergeCell ref="XCW42:XDG42"/>
    <mergeCell ref="WZB42:WZL42"/>
    <mergeCell ref="WZM42:WZW42"/>
    <mergeCell ref="WZX42:XAH42"/>
    <mergeCell ref="XAI42:XAS42"/>
    <mergeCell ref="XAT42:XBD42"/>
    <mergeCell ref="WWY42:WXI42"/>
    <mergeCell ref="WXJ42:WXT42"/>
    <mergeCell ref="WXU42:WYE42"/>
    <mergeCell ref="WYF42:WYP42"/>
    <mergeCell ref="WYQ42:WZA42"/>
    <mergeCell ref="WUV42:WVF42"/>
    <mergeCell ref="WVG42:WVQ42"/>
    <mergeCell ref="WVR42:WWB42"/>
    <mergeCell ref="WWC42:WWM42"/>
    <mergeCell ref="WWN42:WWX42"/>
    <mergeCell ref="WSS42:WTC42"/>
    <mergeCell ref="WTD42:WTN42"/>
    <mergeCell ref="WTO42:WTY42"/>
    <mergeCell ref="WTZ42:WUJ42"/>
    <mergeCell ref="WUK42:WUU42"/>
    <mergeCell ref="WQP42:WQZ42"/>
    <mergeCell ref="WRA42:WRK42"/>
    <mergeCell ref="WRL42:WRV42"/>
    <mergeCell ref="WRW42:WSG42"/>
    <mergeCell ref="WSH42:WSR42"/>
    <mergeCell ref="WOM42:WOW42"/>
    <mergeCell ref="WOX42:WPH42"/>
    <mergeCell ref="WPI42:WPS42"/>
    <mergeCell ref="WPT42:WQD42"/>
    <mergeCell ref="WQE42:WQO42"/>
    <mergeCell ref="WMJ42:WMT42"/>
    <mergeCell ref="WMU42:WNE42"/>
    <mergeCell ref="WNF42:WNP42"/>
    <mergeCell ref="WNQ42:WOA42"/>
    <mergeCell ref="WOB42:WOL42"/>
    <mergeCell ref="WKG42:WKQ42"/>
    <mergeCell ref="WKR42:WLB42"/>
    <mergeCell ref="WLC42:WLM42"/>
    <mergeCell ref="WLN42:WLX42"/>
    <mergeCell ref="WLY42:WMI42"/>
    <mergeCell ref="WID42:WIN42"/>
    <mergeCell ref="WIO42:WIY42"/>
    <mergeCell ref="WIZ42:WJJ42"/>
    <mergeCell ref="WJK42:WJU42"/>
    <mergeCell ref="WJV42:WKF42"/>
    <mergeCell ref="WGA42:WGK42"/>
    <mergeCell ref="WGL42:WGV42"/>
    <mergeCell ref="WGW42:WHG42"/>
    <mergeCell ref="WHH42:WHR42"/>
    <mergeCell ref="WHS42:WIC42"/>
    <mergeCell ref="WDX42:WEH42"/>
    <mergeCell ref="WEI42:WES42"/>
    <mergeCell ref="WET42:WFD42"/>
    <mergeCell ref="WFE42:WFO42"/>
    <mergeCell ref="WFP42:WFZ42"/>
    <mergeCell ref="WBU42:WCE42"/>
    <mergeCell ref="WCF42:WCP42"/>
    <mergeCell ref="WCQ42:WDA42"/>
    <mergeCell ref="WDB42:WDL42"/>
    <mergeCell ref="WDM42:WDW42"/>
    <mergeCell ref="VZR42:WAB42"/>
    <mergeCell ref="WAC42:WAM42"/>
    <mergeCell ref="WAN42:WAX42"/>
    <mergeCell ref="WAY42:WBI42"/>
    <mergeCell ref="WBJ42:WBT42"/>
    <mergeCell ref="VXO42:VXY42"/>
    <mergeCell ref="VXZ42:VYJ42"/>
    <mergeCell ref="VYK42:VYU42"/>
    <mergeCell ref="VYV42:VZF42"/>
    <mergeCell ref="VZG42:VZQ42"/>
    <mergeCell ref="VVL42:VVV42"/>
    <mergeCell ref="VVW42:VWG42"/>
    <mergeCell ref="VWH42:VWR42"/>
    <mergeCell ref="VWS42:VXC42"/>
    <mergeCell ref="VXD42:VXN42"/>
    <mergeCell ref="VTI42:VTS42"/>
    <mergeCell ref="VTT42:VUD42"/>
    <mergeCell ref="VUE42:VUO42"/>
    <mergeCell ref="VUP42:VUZ42"/>
    <mergeCell ref="VVA42:VVK42"/>
    <mergeCell ref="VRF42:VRP42"/>
    <mergeCell ref="VRQ42:VSA42"/>
    <mergeCell ref="VSB42:VSL42"/>
    <mergeCell ref="VSM42:VSW42"/>
    <mergeCell ref="VSX42:VTH42"/>
    <mergeCell ref="VPC42:VPM42"/>
    <mergeCell ref="VPN42:VPX42"/>
    <mergeCell ref="VPY42:VQI42"/>
    <mergeCell ref="VQJ42:VQT42"/>
    <mergeCell ref="VQU42:VRE42"/>
    <mergeCell ref="VMZ42:VNJ42"/>
    <mergeCell ref="VNK42:VNU42"/>
    <mergeCell ref="VNV42:VOF42"/>
    <mergeCell ref="VOG42:VOQ42"/>
    <mergeCell ref="VOR42:VPB42"/>
    <mergeCell ref="VKW42:VLG42"/>
    <mergeCell ref="VLH42:VLR42"/>
    <mergeCell ref="VLS42:VMC42"/>
    <mergeCell ref="VMD42:VMN42"/>
    <mergeCell ref="VMO42:VMY42"/>
    <mergeCell ref="VIT42:VJD42"/>
    <mergeCell ref="VJE42:VJO42"/>
    <mergeCell ref="VJP42:VJZ42"/>
    <mergeCell ref="VKA42:VKK42"/>
    <mergeCell ref="VKL42:VKV42"/>
    <mergeCell ref="VGQ42:VHA42"/>
    <mergeCell ref="VHB42:VHL42"/>
    <mergeCell ref="VHM42:VHW42"/>
    <mergeCell ref="VHX42:VIH42"/>
    <mergeCell ref="VII42:VIS42"/>
    <mergeCell ref="VEN42:VEX42"/>
    <mergeCell ref="VEY42:VFI42"/>
    <mergeCell ref="VFJ42:VFT42"/>
    <mergeCell ref="VFU42:VGE42"/>
    <mergeCell ref="VGF42:VGP42"/>
    <mergeCell ref="VCK42:VCU42"/>
    <mergeCell ref="VCV42:VDF42"/>
    <mergeCell ref="VDG42:VDQ42"/>
    <mergeCell ref="VDR42:VEB42"/>
    <mergeCell ref="VEC42:VEM42"/>
    <mergeCell ref="VAH42:VAR42"/>
    <mergeCell ref="VAS42:VBC42"/>
    <mergeCell ref="VBD42:VBN42"/>
    <mergeCell ref="VBO42:VBY42"/>
    <mergeCell ref="VBZ42:VCJ42"/>
    <mergeCell ref="UYE42:UYO42"/>
    <mergeCell ref="UYP42:UYZ42"/>
    <mergeCell ref="UZA42:UZK42"/>
    <mergeCell ref="UZL42:UZV42"/>
    <mergeCell ref="UZW42:VAG42"/>
    <mergeCell ref="UWB42:UWL42"/>
    <mergeCell ref="UWM42:UWW42"/>
    <mergeCell ref="UWX42:UXH42"/>
    <mergeCell ref="UXI42:UXS42"/>
    <mergeCell ref="UXT42:UYD42"/>
    <mergeCell ref="UTY42:UUI42"/>
    <mergeCell ref="UUJ42:UUT42"/>
    <mergeCell ref="UUU42:UVE42"/>
    <mergeCell ref="UVF42:UVP42"/>
    <mergeCell ref="UVQ42:UWA42"/>
    <mergeCell ref="URV42:USF42"/>
    <mergeCell ref="USG42:USQ42"/>
    <mergeCell ref="USR42:UTB42"/>
    <mergeCell ref="UTC42:UTM42"/>
    <mergeCell ref="UTN42:UTX42"/>
    <mergeCell ref="UPS42:UQC42"/>
    <mergeCell ref="UQD42:UQN42"/>
    <mergeCell ref="UQO42:UQY42"/>
    <mergeCell ref="UQZ42:URJ42"/>
    <mergeCell ref="URK42:URU42"/>
    <mergeCell ref="UNP42:UNZ42"/>
    <mergeCell ref="UOA42:UOK42"/>
    <mergeCell ref="UOL42:UOV42"/>
    <mergeCell ref="UOW42:UPG42"/>
    <mergeCell ref="UPH42:UPR42"/>
    <mergeCell ref="ULM42:ULW42"/>
    <mergeCell ref="ULX42:UMH42"/>
    <mergeCell ref="UMI42:UMS42"/>
    <mergeCell ref="UMT42:UND42"/>
    <mergeCell ref="UNE42:UNO42"/>
    <mergeCell ref="UJJ42:UJT42"/>
    <mergeCell ref="UJU42:UKE42"/>
    <mergeCell ref="UKF42:UKP42"/>
    <mergeCell ref="UKQ42:ULA42"/>
    <mergeCell ref="ULB42:ULL42"/>
    <mergeCell ref="UHG42:UHQ42"/>
    <mergeCell ref="UHR42:UIB42"/>
    <mergeCell ref="UIC42:UIM42"/>
    <mergeCell ref="UIN42:UIX42"/>
    <mergeCell ref="UIY42:UJI42"/>
    <mergeCell ref="UFD42:UFN42"/>
    <mergeCell ref="UFO42:UFY42"/>
    <mergeCell ref="UFZ42:UGJ42"/>
    <mergeCell ref="UGK42:UGU42"/>
    <mergeCell ref="UGV42:UHF42"/>
    <mergeCell ref="UDA42:UDK42"/>
    <mergeCell ref="UDL42:UDV42"/>
    <mergeCell ref="UDW42:UEG42"/>
    <mergeCell ref="UEH42:UER42"/>
    <mergeCell ref="UES42:UFC42"/>
    <mergeCell ref="UAX42:UBH42"/>
    <mergeCell ref="UBI42:UBS42"/>
    <mergeCell ref="UBT42:UCD42"/>
    <mergeCell ref="UCE42:UCO42"/>
    <mergeCell ref="UCP42:UCZ42"/>
    <mergeCell ref="TYU42:TZE42"/>
    <mergeCell ref="TZF42:TZP42"/>
    <mergeCell ref="TZQ42:UAA42"/>
    <mergeCell ref="UAB42:UAL42"/>
    <mergeCell ref="UAM42:UAW42"/>
    <mergeCell ref="TWR42:TXB42"/>
    <mergeCell ref="TXC42:TXM42"/>
    <mergeCell ref="TXN42:TXX42"/>
    <mergeCell ref="TXY42:TYI42"/>
    <mergeCell ref="TYJ42:TYT42"/>
    <mergeCell ref="TUO42:TUY42"/>
    <mergeCell ref="TUZ42:TVJ42"/>
    <mergeCell ref="TVK42:TVU42"/>
    <mergeCell ref="TVV42:TWF42"/>
    <mergeCell ref="TWG42:TWQ42"/>
    <mergeCell ref="TSL42:TSV42"/>
    <mergeCell ref="TSW42:TTG42"/>
    <mergeCell ref="TTH42:TTR42"/>
    <mergeCell ref="TTS42:TUC42"/>
    <mergeCell ref="TUD42:TUN42"/>
    <mergeCell ref="TQI42:TQS42"/>
    <mergeCell ref="TQT42:TRD42"/>
    <mergeCell ref="TRE42:TRO42"/>
    <mergeCell ref="TRP42:TRZ42"/>
    <mergeCell ref="TSA42:TSK42"/>
    <mergeCell ref="TOF42:TOP42"/>
    <mergeCell ref="TOQ42:TPA42"/>
    <mergeCell ref="TPB42:TPL42"/>
    <mergeCell ref="TPM42:TPW42"/>
    <mergeCell ref="TPX42:TQH42"/>
    <mergeCell ref="TMC42:TMM42"/>
    <mergeCell ref="TMN42:TMX42"/>
    <mergeCell ref="TMY42:TNI42"/>
    <mergeCell ref="TNJ42:TNT42"/>
    <mergeCell ref="TNU42:TOE42"/>
    <mergeCell ref="TJZ42:TKJ42"/>
    <mergeCell ref="TKK42:TKU42"/>
    <mergeCell ref="TKV42:TLF42"/>
    <mergeCell ref="TLG42:TLQ42"/>
    <mergeCell ref="TLR42:TMB42"/>
    <mergeCell ref="THW42:TIG42"/>
    <mergeCell ref="TIH42:TIR42"/>
    <mergeCell ref="TIS42:TJC42"/>
    <mergeCell ref="TJD42:TJN42"/>
    <mergeCell ref="TJO42:TJY42"/>
    <mergeCell ref="TFT42:TGD42"/>
    <mergeCell ref="TGE42:TGO42"/>
    <mergeCell ref="TGP42:TGZ42"/>
    <mergeCell ref="THA42:THK42"/>
    <mergeCell ref="THL42:THV42"/>
    <mergeCell ref="TDQ42:TEA42"/>
    <mergeCell ref="TEB42:TEL42"/>
    <mergeCell ref="TEM42:TEW42"/>
    <mergeCell ref="TEX42:TFH42"/>
    <mergeCell ref="TFI42:TFS42"/>
    <mergeCell ref="TBN42:TBX42"/>
    <mergeCell ref="TBY42:TCI42"/>
    <mergeCell ref="TCJ42:TCT42"/>
    <mergeCell ref="TCU42:TDE42"/>
    <mergeCell ref="TDF42:TDP42"/>
    <mergeCell ref="SZK42:SZU42"/>
    <mergeCell ref="SZV42:TAF42"/>
    <mergeCell ref="TAG42:TAQ42"/>
    <mergeCell ref="TAR42:TBB42"/>
    <mergeCell ref="TBC42:TBM42"/>
    <mergeCell ref="SXH42:SXR42"/>
    <mergeCell ref="SXS42:SYC42"/>
    <mergeCell ref="SYD42:SYN42"/>
    <mergeCell ref="SYO42:SYY42"/>
    <mergeCell ref="SYZ42:SZJ42"/>
    <mergeCell ref="SVE42:SVO42"/>
    <mergeCell ref="SVP42:SVZ42"/>
    <mergeCell ref="SWA42:SWK42"/>
    <mergeCell ref="SWL42:SWV42"/>
    <mergeCell ref="SWW42:SXG42"/>
    <mergeCell ref="STB42:STL42"/>
    <mergeCell ref="STM42:STW42"/>
    <mergeCell ref="STX42:SUH42"/>
    <mergeCell ref="SUI42:SUS42"/>
    <mergeCell ref="SUT42:SVD42"/>
    <mergeCell ref="SQY42:SRI42"/>
    <mergeCell ref="SRJ42:SRT42"/>
    <mergeCell ref="SRU42:SSE42"/>
    <mergeCell ref="SSF42:SSP42"/>
    <mergeCell ref="SSQ42:STA42"/>
    <mergeCell ref="SOV42:SPF42"/>
    <mergeCell ref="SPG42:SPQ42"/>
    <mergeCell ref="SPR42:SQB42"/>
    <mergeCell ref="SQC42:SQM42"/>
    <mergeCell ref="SQN42:SQX42"/>
    <mergeCell ref="SMS42:SNC42"/>
    <mergeCell ref="SND42:SNN42"/>
    <mergeCell ref="SNO42:SNY42"/>
    <mergeCell ref="SNZ42:SOJ42"/>
    <mergeCell ref="SOK42:SOU42"/>
    <mergeCell ref="SKP42:SKZ42"/>
    <mergeCell ref="SLA42:SLK42"/>
    <mergeCell ref="SLL42:SLV42"/>
    <mergeCell ref="SLW42:SMG42"/>
    <mergeCell ref="SMH42:SMR42"/>
    <mergeCell ref="SIM42:SIW42"/>
    <mergeCell ref="SIX42:SJH42"/>
    <mergeCell ref="SJI42:SJS42"/>
    <mergeCell ref="SJT42:SKD42"/>
    <mergeCell ref="SKE42:SKO42"/>
    <mergeCell ref="SGJ42:SGT42"/>
    <mergeCell ref="SGU42:SHE42"/>
    <mergeCell ref="SHF42:SHP42"/>
    <mergeCell ref="SHQ42:SIA42"/>
    <mergeCell ref="SIB42:SIL42"/>
    <mergeCell ref="SEG42:SEQ42"/>
    <mergeCell ref="SER42:SFB42"/>
    <mergeCell ref="SFC42:SFM42"/>
    <mergeCell ref="SFN42:SFX42"/>
    <mergeCell ref="SFY42:SGI42"/>
    <mergeCell ref="SCD42:SCN42"/>
    <mergeCell ref="SCO42:SCY42"/>
    <mergeCell ref="SCZ42:SDJ42"/>
    <mergeCell ref="SDK42:SDU42"/>
    <mergeCell ref="SDV42:SEF42"/>
    <mergeCell ref="SAA42:SAK42"/>
    <mergeCell ref="SAL42:SAV42"/>
    <mergeCell ref="SAW42:SBG42"/>
    <mergeCell ref="SBH42:SBR42"/>
    <mergeCell ref="SBS42:SCC42"/>
    <mergeCell ref="RXX42:RYH42"/>
    <mergeCell ref="RYI42:RYS42"/>
    <mergeCell ref="RYT42:RZD42"/>
    <mergeCell ref="RZE42:RZO42"/>
    <mergeCell ref="RZP42:RZZ42"/>
    <mergeCell ref="RVU42:RWE42"/>
    <mergeCell ref="RWF42:RWP42"/>
    <mergeCell ref="RWQ42:RXA42"/>
    <mergeCell ref="RXB42:RXL42"/>
    <mergeCell ref="RXM42:RXW42"/>
    <mergeCell ref="RTR42:RUB42"/>
    <mergeCell ref="RUC42:RUM42"/>
    <mergeCell ref="RUN42:RUX42"/>
    <mergeCell ref="RUY42:RVI42"/>
    <mergeCell ref="RVJ42:RVT42"/>
    <mergeCell ref="RRO42:RRY42"/>
    <mergeCell ref="RRZ42:RSJ42"/>
    <mergeCell ref="RSK42:RSU42"/>
    <mergeCell ref="RSV42:RTF42"/>
    <mergeCell ref="RTG42:RTQ42"/>
    <mergeCell ref="RPL42:RPV42"/>
    <mergeCell ref="RPW42:RQG42"/>
    <mergeCell ref="RQH42:RQR42"/>
    <mergeCell ref="RQS42:RRC42"/>
    <mergeCell ref="RRD42:RRN42"/>
    <mergeCell ref="RNI42:RNS42"/>
    <mergeCell ref="RNT42:ROD42"/>
    <mergeCell ref="ROE42:ROO42"/>
    <mergeCell ref="ROP42:ROZ42"/>
    <mergeCell ref="RPA42:RPK42"/>
    <mergeCell ref="RLF42:RLP42"/>
    <mergeCell ref="RLQ42:RMA42"/>
    <mergeCell ref="RMB42:RML42"/>
    <mergeCell ref="RMM42:RMW42"/>
    <mergeCell ref="RMX42:RNH42"/>
    <mergeCell ref="RJC42:RJM42"/>
    <mergeCell ref="RJN42:RJX42"/>
    <mergeCell ref="RJY42:RKI42"/>
    <mergeCell ref="RKJ42:RKT42"/>
    <mergeCell ref="RKU42:RLE42"/>
    <mergeCell ref="RGZ42:RHJ42"/>
    <mergeCell ref="RHK42:RHU42"/>
    <mergeCell ref="RHV42:RIF42"/>
    <mergeCell ref="RIG42:RIQ42"/>
    <mergeCell ref="RIR42:RJB42"/>
    <mergeCell ref="REW42:RFG42"/>
    <mergeCell ref="RFH42:RFR42"/>
    <mergeCell ref="RFS42:RGC42"/>
    <mergeCell ref="RGD42:RGN42"/>
    <mergeCell ref="RGO42:RGY42"/>
    <mergeCell ref="RCT42:RDD42"/>
    <mergeCell ref="RDE42:RDO42"/>
    <mergeCell ref="RDP42:RDZ42"/>
    <mergeCell ref="REA42:REK42"/>
    <mergeCell ref="REL42:REV42"/>
    <mergeCell ref="RAQ42:RBA42"/>
    <mergeCell ref="RBB42:RBL42"/>
    <mergeCell ref="RBM42:RBW42"/>
    <mergeCell ref="RBX42:RCH42"/>
    <mergeCell ref="RCI42:RCS42"/>
    <mergeCell ref="QYN42:QYX42"/>
    <mergeCell ref="QYY42:QZI42"/>
    <mergeCell ref="QZJ42:QZT42"/>
    <mergeCell ref="QZU42:RAE42"/>
    <mergeCell ref="RAF42:RAP42"/>
    <mergeCell ref="QWK42:QWU42"/>
    <mergeCell ref="QWV42:QXF42"/>
    <mergeCell ref="QXG42:QXQ42"/>
    <mergeCell ref="QXR42:QYB42"/>
    <mergeCell ref="QYC42:QYM42"/>
    <mergeCell ref="QUH42:QUR42"/>
    <mergeCell ref="QUS42:QVC42"/>
    <mergeCell ref="QVD42:QVN42"/>
    <mergeCell ref="QVO42:QVY42"/>
    <mergeCell ref="QVZ42:QWJ42"/>
    <mergeCell ref="QSE42:QSO42"/>
    <mergeCell ref="QSP42:QSZ42"/>
    <mergeCell ref="QTA42:QTK42"/>
    <mergeCell ref="QTL42:QTV42"/>
    <mergeCell ref="QTW42:QUG42"/>
    <mergeCell ref="QQB42:QQL42"/>
    <mergeCell ref="QQM42:QQW42"/>
    <mergeCell ref="QQX42:QRH42"/>
    <mergeCell ref="QRI42:QRS42"/>
    <mergeCell ref="QRT42:QSD42"/>
    <mergeCell ref="QNY42:QOI42"/>
    <mergeCell ref="QOJ42:QOT42"/>
    <mergeCell ref="QOU42:QPE42"/>
    <mergeCell ref="QPF42:QPP42"/>
    <mergeCell ref="QPQ42:QQA42"/>
    <mergeCell ref="QLV42:QMF42"/>
    <mergeCell ref="QMG42:QMQ42"/>
    <mergeCell ref="QMR42:QNB42"/>
    <mergeCell ref="QNC42:QNM42"/>
    <mergeCell ref="QNN42:QNX42"/>
    <mergeCell ref="QJS42:QKC42"/>
    <mergeCell ref="QKD42:QKN42"/>
    <mergeCell ref="QKO42:QKY42"/>
    <mergeCell ref="QKZ42:QLJ42"/>
    <mergeCell ref="QLK42:QLU42"/>
    <mergeCell ref="QHP42:QHZ42"/>
    <mergeCell ref="QIA42:QIK42"/>
    <mergeCell ref="QIL42:QIV42"/>
    <mergeCell ref="QIW42:QJG42"/>
    <mergeCell ref="QJH42:QJR42"/>
    <mergeCell ref="QFM42:QFW42"/>
    <mergeCell ref="QFX42:QGH42"/>
    <mergeCell ref="QGI42:QGS42"/>
    <mergeCell ref="QGT42:QHD42"/>
    <mergeCell ref="QHE42:QHO42"/>
    <mergeCell ref="QDJ42:QDT42"/>
    <mergeCell ref="QDU42:QEE42"/>
    <mergeCell ref="QEF42:QEP42"/>
    <mergeCell ref="QEQ42:QFA42"/>
    <mergeCell ref="QFB42:QFL42"/>
    <mergeCell ref="QBG42:QBQ42"/>
    <mergeCell ref="QBR42:QCB42"/>
    <mergeCell ref="QCC42:QCM42"/>
    <mergeCell ref="QCN42:QCX42"/>
    <mergeCell ref="QCY42:QDI42"/>
    <mergeCell ref="PZD42:PZN42"/>
    <mergeCell ref="PZO42:PZY42"/>
    <mergeCell ref="PZZ42:QAJ42"/>
    <mergeCell ref="QAK42:QAU42"/>
    <mergeCell ref="QAV42:QBF42"/>
    <mergeCell ref="PXA42:PXK42"/>
    <mergeCell ref="PXL42:PXV42"/>
    <mergeCell ref="PXW42:PYG42"/>
    <mergeCell ref="PYH42:PYR42"/>
    <mergeCell ref="PYS42:PZC42"/>
    <mergeCell ref="PUX42:PVH42"/>
    <mergeCell ref="PVI42:PVS42"/>
    <mergeCell ref="PVT42:PWD42"/>
    <mergeCell ref="PWE42:PWO42"/>
    <mergeCell ref="PWP42:PWZ42"/>
    <mergeCell ref="PSU42:PTE42"/>
    <mergeCell ref="PTF42:PTP42"/>
    <mergeCell ref="PTQ42:PUA42"/>
    <mergeCell ref="PUB42:PUL42"/>
    <mergeCell ref="PUM42:PUW42"/>
    <mergeCell ref="PQR42:PRB42"/>
    <mergeCell ref="PRC42:PRM42"/>
    <mergeCell ref="PRN42:PRX42"/>
    <mergeCell ref="PRY42:PSI42"/>
    <mergeCell ref="PSJ42:PST42"/>
    <mergeCell ref="POO42:POY42"/>
    <mergeCell ref="POZ42:PPJ42"/>
    <mergeCell ref="PPK42:PPU42"/>
    <mergeCell ref="PPV42:PQF42"/>
    <mergeCell ref="PQG42:PQQ42"/>
    <mergeCell ref="PML42:PMV42"/>
    <mergeCell ref="PMW42:PNG42"/>
    <mergeCell ref="PNH42:PNR42"/>
    <mergeCell ref="PNS42:POC42"/>
    <mergeCell ref="POD42:PON42"/>
    <mergeCell ref="PKI42:PKS42"/>
    <mergeCell ref="PKT42:PLD42"/>
    <mergeCell ref="PLE42:PLO42"/>
    <mergeCell ref="PLP42:PLZ42"/>
    <mergeCell ref="PMA42:PMK42"/>
    <mergeCell ref="PIF42:PIP42"/>
    <mergeCell ref="PIQ42:PJA42"/>
    <mergeCell ref="PJB42:PJL42"/>
    <mergeCell ref="PJM42:PJW42"/>
    <mergeCell ref="PJX42:PKH42"/>
    <mergeCell ref="PGC42:PGM42"/>
    <mergeCell ref="PGN42:PGX42"/>
    <mergeCell ref="PGY42:PHI42"/>
    <mergeCell ref="PHJ42:PHT42"/>
    <mergeCell ref="PHU42:PIE42"/>
    <mergeCell ref="PDZ42:PEJ42"/>
    <mergeCell ref="PEK42:PEU42"/>
    <mergeCell ref="PEV42:PFF42"/>
    <mergeCell ref="PFG42:PFQ42"/>
    <mergeCell ref="PFR42:PGB42"/>
    <mergeCell ref="PBW42:PCG42"/>
    <mergeCell ref="PCH42:PCR42"/>
    <mergeCell ref="PCS42:PDC42"/>
    <mergeCell ref="PDD42:PDN42"/>
    <mergeCell ref="PDO42:PDY42"/>
    <mergeCell ref="OZT42:PAD42"/>
    <mergeCell ref="PAE42:PAO42"/>
    <mergeCell ref="PAP42:PAZ42"/>
    <mergeCell ref="PBA42:PBK42"/>
    <mergeCell ref="PBL42:PBV42"/>
    <mergeCell ref="OXQ42:OYA42"/>
    <mergeCell ref="OYB42:OYL42"/>
    <mergeCell ref="OYM42:OYW42"/>
    <mergeCell ref="OYX42:OZH42"/>
    <mergeCell ref="OZI42:OZS42"/>
    <mergeCell ref="OVN42:OVX42"/>
    <mergeCell ref="OVY42:OWI42"/>
    <mergeCell ref="OWJ42:OWT42"/>
    <mergeCell ref="OWU42:OXE42"/>
    <mergeCell ref="OXF42:OXP42"/>
    <mergeCell ref="OTK42:OTU42"/>
    <mergeCell ref="OTV42:OUF42"/>
    <mergeCell ref="OUG42:OUQ42"/>
    <mergeCell ref="OUR42:OVB42"/>
    <mergeCell ref="OVC42:OVM42"/>
    <mergeCell ref="ORH42:ORR42"/>
    <mergeCell ref="ORS42:OSC42"/>
    <mergeCell ref="OSD42:OSN42"/>
    <mergeCell ref="OSO42:OSY42"/>
    <mergeCell ref="OSZ42:OTJ42"/>
    <mergeCell ref="OPE42:OPO42"/>
    <mergeCell ref="OPP42:OPZ42"/>
    <mergeCell ref="OQA42:OQK42"/>
    <mergeCell ref="OQL42:OQV42"/>
    <mergeCell ref="OQW42:ORG42"/>
    <mergeCell ref="ONB42:ONL42"/>
    <mergeCell ref="ONM42:ONW42"/>
    <mergeCell ref="ONX42:OOH42"/>
    <mergeCell ref="OOI42:OOS42"/>
    <mergeCell ref="OOT42:OPD42"/>
    <mergeCell ref="OKY42:OLI42"/>
    <mergeCell ref="OLJ42:OLT42"/>
    <mergeCell ref="OLU42:OME42"/>
    <mergeCell ref="OMF42:OMP42"/>
    <mergeCell ref="OMQ42:ONA42"/>
    <mergeCell ref="OIV42:OJF42"/>
    <mergeCell ref="OJG42:OJQ42"/>
    <mergeCell ref="OJR42:OKB42"/>
    <mergeCell ref="OKC42:OKM42"/>
    <mergeCell ref="OKN42:OKX42"/>
    <mergeCell ref="OGS42:OHC42"/>
    <mergeCell ref="OHD42:OHN42"/>
    <mergeCell ref="OHO42:OHY42"/>
    <mergeCell ref="OHZ42:OIJ42"/>
    <mergeCell ref="OIK42:OIU42"/>
    <mergeCell ref="OEP42:OEZ42"/>
    <mergeCell ref="OFA42:OFK42"/>
    <mergeCell ref="OFL42:OFV42"/>
    <mergeCell ref="OFW42:OGG42"/>
    <mergeCell ref="OGH42:OGR42"/>
    <mergeCell ref="OCM42:OCW42"/>
    <mergeCell ref="OCX42:ODH42"/>
    <mergeCell ref="ODI42:ODS42"/>
    <mergeCell ref="ODT42:OED42"/>
    <mergeCell ref="OEE42:OEO42"/>
    <mergeCell ref="OAJ42:OAT42"/>
    <mergeCell ref="OAU42:OBE42"/>
    <mergeCell ref="OBF42:OBP42"/>
    <mergeCell ref="OBQ42:OCA42"/>
    <mergeCell ref="OCB42:OCL42"/>
    <mergeCell ref="NYG42:NYQ42"/>
    <mergeCell ref="NYR42:NZB42"/>
    <mergeCell ref="NZC42:NZM42"/>
    <mergeCell ref="NZN42:NZX42"/>
    <mergeCell ref="NZY42:OAI42"/>
    <mergeCell ref="NWD42:NWN42"/>
    <mergeCell ref="NWO42:NWY42"/>
    <mergeCell ref="NWZ42:NXJ42"/>
    <mergeCell ref="NXK42:NXU42"/>
    <mergeCell ref="NXV42:NYF42"/>
    <mergeCell ref="NUA42:NUK42"/>
    <mergeCell ref="NUL42:NUV42"/>
    <mergeCell ref="NUW42:NVG42"/>
    <mergeCell ref="NVH42:NVR42"/>
    <mergeCell ref="NVS42:NWC42"/>
    <mergeCell ref="NRX42:NSH42"/>
    <mergeCell ref="NSI42:NSS42"/>
    <mergeCell ref="NST42:NTD42"/>
    <mergeCell ref="NTE42:NTO42"/>
    <mergeCell ref="NTP42:NTZ42"/>
    <mergeCell ref="NPU42:NQE42"/>
    <mergeCell ref="NQF42:NQP42"/>
    <mergeCell ref="NQQ42:NRA42"/>
    <mergeCell ref="NRB42:NRL42"/>
    <mergeCell ref="NRM42:NRW42"/>
    <mergeCell ref="NNR42:NOB42"/>
    <mergeCell ref="NOC42:NOM42"/>
    <mergeCell ref="NON42:NOX42"/>
    <mergeCell ref="NOY42:NPI42"/>
    <mergeCell ref="NPJ42:NPT42"/>
    <mergeCell ref="NLO42:NLY42"/>
    <mergeCell ref="NLZ42:NMJ42"/>
    <mergeCell ref="NMK42:NMU42"/>
    <mergeCell ref="NMV42:NNF42"/>
    <mergeCell ref="NNG42:NNQ42"/>
    <mergeCell ref="NJL42:NJV42"/>
    <mergeCell ref="NJW42:NKG42"/>
    <mergeCell ref="NKH42:NKR42"/>
    <mergeCell ref="NKS42:NLC42"/>
    <mergeCell ref="NLD42:NLN42"/>
    <mergeCell ref="NHI42:NHS42"/>
    <mergeCell ref="NHT42:NID42"/>
    <mergeCell ref="NIE42:NIO42"/>
    <mergeCell ref="NIP42:NIZ42"/>
    <mergeCell ref="NJA42:NJK42"/>
    <mergeCell ref="NFF42:NFP42"/>
    <mergeCell ref="NFQ42:NGA42"/>
    <mergeCell ref="NGB42:NGL42"/>
    <mergeCell ref="NGM42:NGW42"/>
    <mergeCell ref="NGX42:NHH42"/>
    <mergeCell ref="NDC42:NDM42"/>
    <mergeCell ref="NDN42:NDX42"/>
    <mergeCell ref="NDY42:NEI42"/>
    <mergeCell ref="NEJ42:NET42"/>
    <mergeCell ref="NEU42:NFE42"/>
    <mergeCell ref="NAZ42:NBJ42"/>
    <mergeCell ref="NBK42:NBU42"/>
    <mergeCell ref="NBV42:NCF42"/>
    <mergeCell ref="NCG42:NCQ42"/>
    <mergeCell ref="NCR42:NDB42"/>
    <mergeCell ref="MYW42:MZG42"/>
    <mergeCell ref="MZH42:MZR42"/>
    <mergeCell ref="MZS42:NAC42"/>
    <mergeCell ref="NAD42:NAN42"/>
    <mergeCell ref="NAO42:NAY42"/>
    <mergeCell ref="MWT42:MXD42"/>
    <mergeCell ref="MXE42:MXO42"/>
    <mergeCell ref="MXP42:MXZ42"/>
    <mergeCell ref="MYA42:MYK42"/>
    <mergeCell ref="MYL42:MYV42"/>
    <mergeCell ref="MUQ42:MVA42"/>
    <mergeCell ref="MVB42:MVL42"/>
    <mergeCell ref="MVM42:MVW42"/>
    <mergeCell ref="MVX42:MWH42"/>
    <mergeCell ref="MWI42:MWS42"/>
    <mergeCell ref="MSN42:MSX42"/>
    <mergeCell ref="MSY42:MTI42"/>
    <mergeCell ref="MTJ42:MTT42"/>
    <mergeCell ref="MTU42:MUE42"/>
    <mergeCell ref="MUF42:MUP42"/>
    <mergeCell ref="MQK42:MQU42"/>
    <mergeCell ref="MQV42:MRF42"/>
    <mergeCell ref="MRG42:MRQ42"/>
    <mergeCell ref="MRR42:MSB42"/>
    <mergeCell ref="MSC42:MSM42"/>
    <mergeCell ref="MOH42:MOR42"/>
    <mergeCell ref="MOS42:MPC42"/>
    <mergeCell ref="MPD42:MPN42"/>
    <mergeCell ref="MPO42:MPY42"/>
    <mergeCell ref="MPZ42:MQJ42"/>
    <mergeCell ref="MME42:MMO42"/>
    <mergeCell ref="MMP42:MMZ42"/>
    <mergeCell ref="MNA42:MNK42"/>
    <mergeCell ref="MNL42:MNV42"/>
    <mergeCell ref="MNW42:MOG42"/>
    <mergeCell ref="MKB42:MKL42"/>
    <mergeCell ref="MKM42:MKW42"/>
    <mergeCell ref="MKX42:MLH42"/>
    <mergeCell ref="MLI42:MLS42"/>
    <mergeCell ref="MLT42:MMD42"/>
    <mergeCell ref="MHY42:MII42"/>
    <mergeCell ref="MIJ42:MIT42"/>
    <mergeCell ref="MIU42:MJE42"/>
    <mergeCell ref="MJF42:MJP42"/>
    <mergeCell ref="MJQ42:MKA42"/>
    <mergeCell ref="MFV42:MGF42"/>
    <mergeCell ref="MGG42:MGQ42"/>
    <mergeCell ref="MGR42:MHB42"/>
    <mergeCell ref="MHC42:MHM42"/>
    <mergeCell ref="MHN42:MHX42"/>
    <mergeCell ref="MDS42:MEC42"/>
    <mergeCell ref="MED42:MEN42"/>
    <mergeCell ref="MEO42:MEY42"/>
    <mergeCell ref="MEZ42:MFJ42"/>
    <mergeCell ref="MFK42:MFU42"/>
    <mergeCell ref="MBP42:MBZ42"/>
    <mergeCell ref="MCA42:MCK42"/>
    <mergeCell ref="MCL42:MCV42"/>
    <mergeCell ref="MCW42:MDG42"/>
    <mergeCell ref="MDH42:MDR42"/>
    <mergeCell ref="LZM42:LZW42"/>
    <mergeCell ref="LZX42:MAH42"/>
    <mergeCell ref="MAI42:MAS42"/>
    <mergeCell ref="MAT42:MBD42"/>
    <mergeCell ref="MBE42:MBO42"/>
    <mergeCell ref="LXJ42:LXT42"/>
    <mergeCell ref="LXU42:LYE42"/>
    <mergeCell ref="LYF42:LYP42"/>
    <mergeCell ref="LYQ42:LZA42"/>
    <mergeCell ref="LZB42:LZL42"/>
    <mergeCell ref="LVG42:LVQ42"/>
    <mergeCell ref="LVR42:LWB42"/>
    <mergeCell ref="LWC42:LWM42"/>
    <mergeCell ref="LWN42:LWX42"/>
    <mergeCell ref="LWY42:LXI42"/>
    <mergeCell ref="LTD42:LTN42"/>
    <mergeCell ref="LTO42:LTY42"/>
    <mergeCell ref="LTZ42:LUJ42"/>
    <mergeCell ref="LUK42:LUU42"/>
    <mergeCell ref="LUV42:LVF42"/>
    <mergeCell ref="LRA42:LRK42"/>
    <mergeCell ref="LRL42:LRV42"/>
    <mergeCell ref="LRW42:LSG42"/>
    <mergeCell ref="LSH42:LSR42"/>
    <mergeCell ref="LSS42:LTC42"/>
    <mergeCell ref="LOX42:LPH42"/>
    <mergeCell ref="LPI42:LPS42"/>
    <mergeCell ref="LPT42:LQD42"/>
    <mergeCell ref="LQE42:LQO42"/>
    <mergeCell ref="LQP42:LQZ42"/>
    <mergeCell ref="LMU42:LNE42"/>
    <mergeCell ref="LNF42:LNP42"/>
    <mergeCell ref="LNQ42:LOA42"/>
    <mergeCell ref="LOB42:LOL42"/>
    <mergeCell ref="LOM42:LOW42"/>
    <mergeCell ref="LKR42:LLB42"/>
    <mergeCell ref="LLC42:LLM42"/>
    <mergeCell ref="LLN42:LLX42"/>
    <mergeCell ref="LLY42:LMI42"/>
    <mergeCell ref="LMJ42:LMT42"/>
    <mergeCell ref="LIO42:LIY42"/>
    <mergeCell ref="LIZ42:LJJ42"/>
    <mergeCell ref="LJK42:LJU42"/>
    <mergeCell ref="LJV42:LKF42"/>
    <mergeCell ref="LKG42:LKQ42"/>
    <mergeCell ref="LGL42:LGV42"/>
    <mergeCell ref="LGW42:LHG42"/>
    <mergeCell ref="LHH42:LHR42"/>
    <mergeCell ref="LHS42:LIC42"/>
    <mergeCell ref="LID42:LIN42"/>
    <mergeCell ref="LEI42:LES42"/>
    <mergeCell ref="LET42:LFD42"/>
    <mergeCell ref="LFE42:LFO42"/>
    <mergeCell ref="LFP42:LFZ42"/>
    <mergeCell ref="LGA42:LGK42"/>
    <mergeCell ref="LCF42:LCP42"/>
    <mergeCell ref="LCQ42:LDA42"/>
    <mergeCell ref="LDB42:LDL42"/>
    <mergeCell ref="LDM42:LDW42"/>
    <mergeCell ref="LDX42:LEH42"/>
    <mergeCell ref="LAC42:LAM42"/>
    <mergeCell ref="LAN42:LAX42"/>
    <mergeCell ref="LAY42:LBI42"/>
    <mergeCell ref="LBJ42:LBT42"/>
    <mergeCell ref="LBU42:LCE42"/>
    <mergeCell ref="KXZ42:KYJ42"/>
    <mergeCell ref="KYK42:KYU42"/>
    <mergeCell ref="KYV42:KZF42"/>
    <mergeCell ref="KZG42:KZQ42"/>
    <mergeCell ref="KZR42:LAB42"/>
    <mergeCell ref="KVW42:KWG42"/>
    <mergeCell ref="KWH42:KWR42"/>
    <mergeCell ref="KWS42:KXC42"/>
    <mergeCell ref="KXD42:KXN42"/>
    <mergeCell ref="KXO42:KXY42"/>
    <mergeCell ref="KTT42:KUD42"/>
    <mergeCell ref="KUE42:KUO42"/>
    <mergeCell ref="KUP42:KUZ42"/>
    <mergeCell ref="KVA42:KVK42"/>
    <mergeCell ref="KVL42:KVV42"/>
    <mergeCell ref="KRQ42:KSA42"/>
    <mergeCell ref="KSB42:KSL42"/>
    <mergeCell ref="KSM42:KSW42"/>
    <mergeCell ref="KSX42:KTH42"/>
    <mergeCell ref="KTI42:KTS42"/>
    <mergeCell ref="KPN42:KPX42"/>
    <mergeCell ref="KPY42:KQI42"/>
    <mergeCell ref="KQJ42:KQT42"/>
    <mergeCell ref="KQU42:KRE42"/>
    <mergeCell ref="KRF42:KRP42"/>
    <mergeCell ref="KNK42:KNU42"/>
    <mergeCell ref="KNV42:KOF42"/>
    <mergeCell ref="KOG42:KOQ42"/>
    <mergeCell ref="KOR42:KPB42"/>
    <mergeCell ref="KPC42:KPM42"/>
    <mergeCell ref="KLH42:KLR42"/>
    <mergeCell ref="KLS42:KMC42"/>
    <mergeCell ref="KMD42:KMN42"/>
    <mergeCell ref="KMO42:KMY42"/>
    <mergeCell ref="KMZ42:KNJ42"/>
    <mergeCell ref="KJE42:KJO42"/>
    <mergeCell ref="KJP42:KJZ42"/>
    <mergeCell ref="KKA42:KKK42"/>
    <mergeCell ref="KKL42:KKV42"/>
    <mergeCell ref="KKW42:KLG42"/>
    <mergeCell ref="KHB42:KHL42"/>
    <mergeCell ref="KHM42:KHW42"/>
    <mergeCell ref="KHX42:KIH42"/>
    <mergeCell ref="KII42:KIS42"/>
    <mergeCell ref="KIT42:KJD42"/>
    <mergeCell ref="KEY42:KFI42"/>
    <mergeCell ref="KFJ42:KFT42"/>
    <mergeCell ref="KFU42:KGE42"/>
    <mergeCell ref="KGF42:KGP42"/>
    <mergeCell ref="KGQ42:KHA42"/>
    <mergeCell ref="KCV42:KDF42"/>
    <mergeCell ref="KDG42:KDQ42"/>
    <mergeCell ref="KDR42:KEB42"/>
    <mergeCell ref="KEC42:KEM42"/>
    <mergeCell ref="KEN42:KEX42"/>
    <mergeCell ref="KAS42:KBC42"/>
    <mergeCell ref="KBD42:KBN42"/>
    <mergeCell ref="KBO42:KBY42"/>
    <mergeCell ref="KBZ42:KCJ42"/>
    <mergeCell ref="KCK42:KCU42"/>
    <mergeCell ref="JYP42:JYZ42"/>
    <mergeCell ref="JZA42:JZK42"/>
    <mergeCell ref="JZL42:JZV42"/>
    <mergeCell ref="JZW42:KAG42"/>
    <mergeCell ref="KAH42:KAR42"/>
    <mergeCell ref="JWM42:JWW42"/>
    <mergeCell ref="JWX42:JXH42"/>
    <mergeCell ref="JXI42:JXS42"/>
    <mergeCell ref="JXT42:JYD42"/>
    <mergeCell ref="JYE42:JYO42"/>
    <mergeCell ref="JUJ42:JUT42"/>
    <mergeCell ref="JUU42:JVE42"/>
    <mergeCell ref="JVF42:JVP42"/>
    <mergeCell ref="JVQ42:JWA42"/>
    <mergeCell ref="JWB42:JWL42"/>
    <mergeCell ref="JSG42:JSQ42"/>
    <mergeCell ref="JSR42:JTB42"/>
    <mergeCell ref="JTC42:JTM42"/>
    <mergeCell ref="JTN42:JTX42"/>
    <mergeCell ref="JTY42:JUI42"/>
    <mergeCell ref="JQD42:JQN42"/>
    <mergeCell ref="JQO42:JQY42"/>
    <mergeCell ref="JQZ42:JRJ42"/>
    <mergeCell ref="JRK42:JRU42"/>
    <mergeCell ref="JRV42:JSF42"/>
    <mergeCell ref="JOA42:JOK42"/>
    <mergeCell ref="JOL42:JOV42"/>
    <mergeCell ref="JOW42:JPG42"/>
    <mergeCell ref="JPH42:JPR42"/>
    <mergeCell ref="JPS42:JQC42"/>
    <mergeCell ref="JLX42:JMH42"/>
    <mergeCell ref="JMI42:JMS42"/>
    <mergeCell ref="JMT42:JND42"/>
    <mergeCell ref="JNE42:JNO42"/>
    <mergeCell ref="JNP42:JNZ42"/>
    <mergeCell ref="JJU42:JKE42"/>
    <mergeCell ref="JKF42:JKP42"/>
    <mergeCell ref="JKQ42:JLA42"/>
    <mergeCell ref="JLB42:JLL42"/>
    <mergeCell ref="JLM42:JLW42"/>
    <mergeCell ref="JHR42:JIB42"/>
    <mergeCell ref="JIC42:JIM42"/>
    <mergeCell ref="JIN42:JIX42"/>
    <mergeCell ref="JIY42:JJI42"/>
    <mergeCell ref="JJJ42:JJT42"/>
    <mergeCell ref="JFO42:JFY42"/>
    <mergeCell ref="JFZ42:JGJ42"/>
    <mergeCell ref="JGK42:JGU42"/>
    <mergeCell ref="JGV42:JHF42"/>
    <mergeCell ref="JHG42:JHQ42"/>
    <mergeCell ref="JDL42:JDV42"/>
    <mergeCell ref="JDW42:JEG42"/>
    <mergeCell ref="JEH42:JER42"/>
    <mergeCell ref="JES42:JFC42"/>
    <mergeCell ref="JFD42:JFN42"/>
    <mergeCell ref="JBI42:JBS42"/>
    <mergeCell ref="JBT42:JCD42"/>
    <mergeCell ref="JCE42:JCO42"/>
    <mergeCell ref="JCP42:JCZ42"/>
    <mergeCell ref="JDA42:JDK42"/>
    <mergeCell ref="IZF42:IZP42"/>
    <mergeCell ref="IZQ42:JAA42"/>
    <mergeCell ref="JAB42:JAL42"/>
    <mergeCell ref="JAM42:JAW42"/>
    <mergeCell ref="JAX42:JBH42"/>
    <mergeCell ref="IXC42:IXM42"/>
    <mergeCell ref="IXN42:IXX42"/>
    <mergeCell ref="IXY42:IYI42"/>
    <mergeCell ref="IYJ42:IYT42"/>
    <mergeCell ref="IYU42:IZE42"/>
    <mergeCell ref="IUZ42:IVJ42"/>
    <mergeCell ref="IVK42:IVU42"/>
    <mergeCell ref="IVV42:IWF42"/>
    <mergeCell ref="IWG42:IWQ42"/>
    <mergeCell ref="IWR42:IXB42"/>
    <mergeCell ref="ISW42:ITG42"/>
    <mergeCell ref="ITH42:ITR42"/>
    <mergeCell ref="ITS42:IUC42"/>
    <mergeCell ref="IUD42:IUN42"/>
    <mergeCell ref="IUO42:IUY42"/>
    <mergeCell ref="IQT42:IRD42"/>
    <mergeCell ref="IRE42:IRO42"/>
    <mergeCell ref="IRP42:IRZ42"/>
    <mergeCell ref="ISA42:ISK42"/>
    <mergeCell ref="ISL42:ISV42"/>
    <mergeCell ref="IOQ42:IPA42"/>
    <mergeCell ref="IPB42:IPL42"/>
    <mergeCell ref="IPM42:IPW42"/>
    <mergeCell ref="IPX42:IQH42"/>
    <mergeCell ref="IQI42:IQS42"/>
    <mergeCell ref="IMN42:IMX42"/>
    <mergeCell ref="IMY42:INI42"/>
    <mergeCell ref="INJ42:INT42"/>
    <mergeCell ref="INU42:IOE42"/>
    <mergeCell ref="IOF42:IOP42"/>
    <mergeCell ref="IKK42:IKU42"/>
    <mergeCell ref="IKV42:ILF42"/>
    <mergeCell ref="ILG42:ILQ42"/>
    <mergeCell ref="ILR42:IMB42"/>
    <mergeCell ref="IMC42:IMM42"/>
    <mergeCell ref="IIH42:IIR42"/>
    <mergeCell ref="IIS42:IJC42"/>
    <mergeCell ref="IJD42:IJN42"/>
    <mergeCell ref="IJO42:IJY42"/>
    <mergeCell ref="IJZ42:IKJ42"/>
    <mergeCell ref="IGE42:IGO42"/>
    <mergeCell ref="IGP42:IGZ42"/>
    <mergeCell ref="IHA42:IHK42"/>
    <mergeCell ref="IHL42:IHV42"/>
    <mergeCell ref="IHW42:IIG42"/>
    <mergeCell ref="IEB42:IEL42"/>
    <mergeCell ref="IEM42:IEW42"/>
    <mergeCell ref="IEX42:IFH42"/>
    <mergeCell ref="IFI42:IFS42"/>
    <mergeCell ref="IFT42:IGD42"/>
    <mergeCell ref="IBY42:ICI42"/>
    <mergeCell ref="ICJ42:ICT42"/>
    <mergeCell ref="ICU42:IDE42"/>
    <mergeCell ref="IDF42:IDP42"/>
    <mergeCell ref="IDQ42:IEA42"/>
    <mergeCell ref="HZV42:IAF42"/>
    <mergeCell ref="IAG42:IAQ42"/>
    <mergeCell ref="IAR42:IBB42"/>
    <mergeCell ref="IBC42:IBM42"/>
    <mergeCell ref="IBN42:IBX42"/>
    <mergeCell ref="HXS42:HYC42"/>
    <mergeCell ref="HYD42:HYN42"/>
    <mergeCell ref="HYO42:HYY42"/>
    <mergeCell ref="HYZ42:HZJ42"/>
    <mergeCell ref="HZK42:HZU42"/>
    <mergeCell ref="HVP42:HVZ42"/>
    <mergeCell ref="HWA42:HWK42"/>
    <mergeCell ref="HWL42:HWV42"/>
    <mergeCell ref="HWW42:HXG42"/>
    <mergeCell ref="HXH42:HXR42"/>
    <mergeCell ref="HTM42:HTW42"/>
    <mergeCell ref="HTX42:HUH42"/>
    <mergeCell ref="HUI42:HUS42"/>
    <mergeCell ref="HUT42:HVD42"/>
    <mergeCell ref="HVE42:HVO42"/>
    <mergeCell ref="HRJ42:HRT42"/>
    <mergeCell ref="HRU42:HSE42"/>
    <mergeCell ref="HSF42:HSP42"/>
    <mergeCell ref="HSQ42:HTA42"/>
    <mergeCell ref="HTB42:HTL42"/>
    <mergeCell ref="HPG42:HPQ42"/>
    <mergeCell ref="HPR42:HQB42"/>
    <mergeCell ref="HQC42:HQM42"/>
    <mergeCell ref="HQN42:HQX42"/>
    <mergeCell ref="HQY42:HRI42"/>
    <mergeCell ref="HND42:HNN42"/>
    <mergeCell ref="HNO42:HNY42"/>
    <mergeCell ref="HNZ42:HOJ42"/>
    <mergeCell ref="HOK42:HOU42"/>
    <mergeCell ref="HOV42:HPF42"/>
    <mergeCell ref="HLA42:HLK42"/>
    <mergeCell ref="HLL42:HLV42"/>
    <mergeCell ref="HLW42:HMG42"/>
    <mergeCell ref="HMH42:HMR42"/>
    <mergeCell ref="HMS42:HNC42"/>
    <mergeCell ref="HIX42:HJH42"/>
    <mergeCell ref="HJI42:HJS42"/>
    <mergeCell ref="HJT42:HKD42"/>
    <mergeCell ref="HKE42:HKO42"/>
    <mergeCell ref="HKP42:HKZ42"/>
    <mergeCell ref="HGU42:HHE42"/>
    <mergeCell ref="HHF42:HHP42"/>
    <mergeCell ref="HHQ42:HIA42"/>
    <mergeCell ref="HIB42:HIL42"/>
    <mergeCell ref="HIM42:HIW42"/>
    <mergeCell ref="HER42:HFB42"/>
    <mergeCell ref="HFC42:HFM42"/>
    <mergeCell ref="HFN42:HFX42"/>
    <mergeCell ref="HFY42:HGI42"/>
    <mergeCell ref="HGJ42:HGT42"/>
    <mergeCell ref="HCO42:HCY42"/>
    <mergeCell ref="HCZ42:HDJ42"/>
    <mergeCell ref="HDK42:HDU42"/>
    <mergeCell ref="HDV42:HEF42"/>
    <mergeCell ref="HEG42:HEQ42"/>
    <mergeCell ref="HAL42:HAV42"/>
    <mergeCell ref="HAW42:HBG42"/>
    <mergeCell ref="HBH42:HBR42"/>
    <mergeCell ref="HBS42:HCC42"/>
    <mergeCell ref="HCD42:HCN42"/>
    <mergeCell ref="GYI42:GYS42"/>
    <mergeCell ref="GYT42:GZD42"/>
    <mergeCell ref="GZE42:GZO42"/>
    <mergeCell ref="GZP42:GZZ42"/>
    <mergeCell ref="HAA42:HAK42"/>
    <mergeCell ref="GWF42:GWP42"/>
    <mergeCell ref="GWQ42:GXA42"/>
    <mergeCell ref="GXB42:GXL42"/>
    <mergeCell ref="GXM42:GXW42"/>
    <mergeCell ref="GXX42:GYH42"/>
    <mergeCell ref="GUC42:GUM42"/>
    <mergeCell ref="GUN42:GUX42"/>
    <mergeCell ref="GUY42:GVI42"/>
    <mergeCell ref="GVJ42:GVT42"/>
    <mergeCell ref="GVU42:GWE42"/>
    <mergeCell ref="GRZ42:GSJ42"/>
    <mergeCell ref="GSK42:GSU42"/>
    <mergeCell ref="GSV42:GTF42"/>
    <mergeCell ref="GTG42:GTQ42"/>
    <mergeCell ref="GTR42:GUB42"/>
    <mergeCell ref="GPW42:GQG42"/>
    <mergeCell ref="GQH42:GQR42"/>
    <mergeCell ref="GQS42:GRC42"/>
    <mergeCell ref="GRD42:GRN42"/>
    <mergeCell ref="GRO42:GRY42"/>
    <mergeCell ref="GNT42:GOD42"/>
    <mergeCell ref="GOE42:GOO42"/>
    <mergeCell ref="GOP42:GOZ42"/>
    <mergeCell ref="GPA42:GPK42"/>
    <mergeCell ref="GPL42:GPV42"/>
    <mergeCell ref="GLQ42:GMA42"/>
    <mergeCell ref="GMB42:GML42"/>
    <mergeCell ref="GMM42:GMW42"/>
    <mergeCell ref="GMX42:GNH42"/>
    <mergeCell ref="GNI42:GNS42"/>
    <mergeCell ref="GJN42:GJX42"/>
    <mergeCell ref="GJY42:GKI42"/>
    <mergeCell ref="GKJ42:GKT42"/>
    <mergeCell ref="GKU42:GLE42"/>
    <mergeCell ref="GLF42:GLP42"/>
    <mergeCell ref="GHK42:GHU42"/>
    <mergeCell ref="GHV42:GIF42"/>
    <mergeCell ref="GIG42:GIQ42"/>
    <mergeCell ref="GIR42:GJB42"/>
    <mergeCell ref="GJC42:GJM42"/>
    <mergeCell ref="GFH42:GFR42"/>
    <mergeCell ref="GFS42:GGC42"/>
    <mergeCell ref="GGD42:GGN42"/>
    <mergeCell ref="GGO42:GGY42"/>
    <mergeCell ref="GGZ42:GHJ42"/>
    <mergeCell ref="GDE42:GDO42"/>
    <mergeCell ref="GDP42:GDZ42"/>
    <mergeCell ref="GEA42:GEK42"/>
    <mergeCell ref="GEL42:GEV42"/>
    <mergeCell ref="GEW42:GFG42"/>
    <mergeCell ref="GBB42:GBL42"/>
    <mergeCell ref="GBM42:GBW42"/>
    <mergeCell ref="GBX42:GCH42"/>
    <mergeCell ref="GCI42:GCS42"/>
    <mergeCell ref="GCT42:GDD42"/>
    <mergeCell ref="FYY42:FZI42"/>
    <mergeCell ref="FZJ42:FZT42"/>
    <mergeCell ref="FZU42:GAE42"/>
    <mergeCell ref="GAF42:GAP42"/>
    <mergeCell ref="GAQ42:GBA42"/>
    <mergeCell ref="FWV42:FXF42"/>
    <mergeCell ref="FXG42:FXQ42"/>
    <mergeCell ref="FXR42:FYB42"/>
    <mergeCell ref="FYC42:FYM42"/>
    <mergeCell ref="FYN42:FYX42"/>
    <mergeCell ref="FUS42:FVC42"/>
    <mergeCell ref="FVD42:FVN42"/>
    <mergeCell ref="FVO42:FVY42"/>
    <mergeCell ref="FVZ42:FWJ42"/>
    <mergeCell ref="FWK42:FWU42"/>
    <mergeCell ref="FSP42:FSZ42"/>
    <mergeCell ref="FTA42:FTK42"/>
    <mergeCell ref="FTL42:FTV42"/>
    <mergeCell ref="FTW42:FUG42"/>
    <mergeCell ref="FUH42:FUR42"/>
    <mergeCell ref="FQM42:FQW42"/>
    <mergeCell ref="FQX42:FRH42"/>
    <mergeCell ref="FRI42:FRS42"/>
    <mergeCell ref="FRT42:FSD42"/>
    <mergeCell ref="FSE42:FSO42"/>
    <mergeCell ref="FOJ42:FOT42"/>
    <mergeCell ref="FOU42:FPE42"/>
    <mergeCell ref="FPF42:FPP42"/>
    <mergeCell ref="FPQ42:FQA42"/>
    <mergeCell ref="FQB42:FQL42"/>
    <mergeCell ref="FMG42:FMQ42"/>
    <mergeCell ref="FMR42:FNB42"/>
    <mergeCell ref="FNC42:FNM42"/>
    <mergeCell ref="FNN42:FNX42"/>
    <mergeCell ref="FNY42:FOI42"/>
    <mergeCell ref="FKD42:FKN42"/>
    <mergeCell ref="FKO42:FKY42"/>
    <mergeCell ref="FKZ42:FLJ42"/>
    <mergeCell ref="FLK42:FLU42"/>
    <mergeCell ref="FLV42:FMF42"/>
    <mergeCell ref="FIA42:FIK42"/>
    <mergeCell ref="FIL42:FIV42"/>
    <mergeCell ref="FIW42:FJG42"/>
    <mergeCell ref="FJH42:FJR42"/>
    <mergeCell ref="FJS42:FKC42"/>
    <mergeCell ref="FFX42:FGH42"/>
    <mergeCell ref="FGI42:FGS42"/>
    <mergeCell ref="FGT42:FHD42"/>
    <mergeCell ref="FHE42:FHO42"/>
    <mergeCell ref="FHP42:FHZ42"/>
    <mergeCell ref="FDU42:FEE42"/>
    <mergeCell ref="FEF42:FEP42"/>
    <mergeCell ref="FEQ42:FFA42"/>
    <mergeCell ref="FFB42:FFL42"/>
    <mergeCell ref="FFM42:FFW42"/>
    <mergeCell ref="FBR42:FCB42"/>
    <mergeCell ref="FCC42:FCM42"/>
    <mergeCell ref="FCN42:FCX42"/>
    <mergeCell ref="FCY42:FDI42"/>
    <mergeCell ref="FDJ42:FDT42"/>
    <mergeCell ref="EZO42:EZY42"/>
    <mergeCell ref="EZZ42:FAJ42"/>
    <mergeCell ref="FAK42:FAU42"/>
    <mergeCell ref="FAV42:FBF42"/>
    <mergeCell ref="FBG42:FBQ42"/>
    <mergeCell ref="EXL42:EXV42"/>
    <mergeCell ref="EXW42:EYG42"/>
    <mergeCell ref="EYH42:EYR42"/>
    <mergeCell ref="EYS42:EZC42"/>
    <mergeCell ref="EZD42:EZN42"/>
    <mergeCell ref="EVI42:EVS42"/>
    <mergeCell ref="EVT42:EWD42"/>
    <mergeCell ref="EWE42:EWO42"/>
    <mergeCell ref="EWP42:EWZ42"/>
    <mergeCell ref="EXA42:EXK42"/>
    <mergeCell ref="ETF42:ETP42"/>
    <mergeCell ref="ETQ42:EUA42"/>
    <mergeCell ref="EUB42:EUL42"/>
    <mergeCell ref="EUM42:EUW42"/>
    <mergeCell ref="EUX42:EVH42"/>
    <mergeCell ref="ERC42:ERM42"/>
    <mergeCell ref="ERN42:ERX42"/>
    <mergeCell ref="ERY42:ESI42"/>
    <mergeCell ref="ESJ42:EST42"/>
    <mergeCell ref="ESU42:ETE42"/>
    <mergeCell ref="EOZ42:EPJ42"/>
    <mergeCell ref="EPK42:EPU42"/>
    <mergeCell ref="EPV42:EQF42"/>
    <mergeCell ref="EQG42:EQQ42"/>
    <mergeCell ref="EQR42:ERB42"/>
    <mergeCell ref="EMW42:ENG42"/>
    <mergeCell ref="ENH42:ENR42"/>
    <mergeCell ref="ENS42:EOC42"/>
    <mergeCell ref="EOD42:EON42"/>
    <mergeCell ref="EOO42:EOY42"/>
    <mergeCell ref="EKT42:ELD42"/>
    <mergeCell ref="ELE42:ELO42"/>
    <mergeCell ref="ELP42:ELZ42"/>
    <mergeCell ref="EMA42:EMK42"/>
    <mergeCell ref="EML42:EMV42"/>
    <mergeCell ref="EIQ42:EJA42"/>
    <mergeCell ref="EJB42:EJL42"/>
    <mergeCell ref="EJM42:EJW42"/>
    <mergeCell ref="EJX42:EKH42"/>
    <mergeCell ref="EKI42:EKS42"/>
    <mergeCell ref="EGN42:EGX42"/>
    <mergeCell ref="EGY42:EHI42"/>
    <mergeCell ref="EHJ42:EHT42"/>
    <mergeCell ref="EHU42:EIE42"/>
    <mergeCell ref="EIF42:EIP42"/>
    <mergeCell ref="EEK42:EEU42"/>
    <mergeCell ref="EEV42:EFF42"/>
    <mergeCell ref="EFG42:EFQ42"/>
    <mergeCell ref="EFR42:EGB42"/>
    <mergeCell ref="EGC42:EGM42"/>
    <mergeCell ref="ECH42:ECR42"/>
    <mergeCell ref="ECS42:EDC42"/>
    <mergeCell ref="EDD42:EDN42"/>
    <mergeCell ref="EDO42:EDY42"/>
    <mergeCell ref="EDZ42:EEJ42"/>
    <mergeCell ref="EAE42:EAO42"/>
    <mergeCell ref="EAP42:EAZ42"/>
    <mergeCell ref="EBA42:EBK42"/>
    <mergeCell ref="EBL42:EBV42"/>
    <mergeCell ref="EBW42:ECG42"/>
    <mergeCell ref="DYB42:DYL42"/>
    <mergeCell ref="DYM42:DYW42"/>
    <mergeCell ref="DYX42:DZH42"/>
    <mergeCell ref="DZI42:DZS42"/>
    <mergeCell ref="DZT42:EAD42"/>
    <mergeCell ref="DVY42:DWI42"/>
    <mergeCell ref="DWJ42:DWT42"/>
    <mergeCell ref="DWU42:DXE42"/>
    <mergeCell ref="DXF42:DXP42"/>
    <mergeCell ref="DXQ42:DYA42"/>
    <mergeCell ref="DTV42:DUF42"/>
    <mergeCell ref="DUG42:DUQ42"/>
    <mergeCell ref="DUR42:DVB42"/>
    <mergeCell ref="DVC42:DVM42"/>
    <mergeCell ref="DVN42:DVX42"/>
    <mergeCell ref="DRS42:DSC42"/>
    <mergeCell ref="DSD42:DSN42"/>
    <mergeCell ref="DSO42:DSY42"/>
    <mergeCell ref="DSZ42:DTJ42"/>
    <mergeCell ref="DTK42:DTU42"/>
    <mergeCell ref="DPP42:DPZ42"/>
    <mergeCell ref="DQA42:DQK42"/>
    <mergeCell ref="DQL42:DQV42"/>
    <mergeCell ref="DQW42:DRG42"/>
    <mergeCell ref="DRH42:DRR42"/>
    <mergeCell ref="DNM42:DNW42"/>
    <mergeCell ref="DNX42:DOH42"/>
    <mergeCell ref="DOI42:DOS42"/>
    <mergeCell ref="DOT42:DPD42"/>
    <mergeCell ref="DPE42:DPO42"/>
    <mergeCell ref="DLJ42:DLT42"/>
    <mergeCell ref="DLU42:DME42"/>
    <mergeCell ref="DMF42:DMP42"/>
    <mergeCell ref="DMQ42:DNA42"/>
    <mergeCell ref="DNB42:DNL42"/>
    <mergeCell ref="DJG42:DJQ42"/>
    <mergeCell ref="DJR42:DKB42"/>
    <mergeCell ref="DKC42:DKM42"/>
    <mergeCell ref="DKN42:DKX42"/>
    <mergeCell ref="DKY42:DLI42"/>
    <mergeCell ref="DHD42:DHN42"/>
    <mergeCell ref="DHO42:DHY42"/>
    <mergeCell ref="DHZ42:DIJ42"/>
    <mergeCell ref="DIK42:DIU42"/>
    <mergeCell ref="DIV42:DJF42"/>
    <mergeCell ref="DFA42:DFK42"/>
    <mergeCell ref="DFL42:DFV42"/>
    <mergeCell ref="DFW42:DGG42"/>
    <mergeCell ref="DGH42:DGR42"/>
    <mergeCell ref="DGS42:DHC42"/>
    <mergeCell ref="DCX42:DDH42"/>
    <mergeCell ref="DDI42:DDS42"/>
    <mergeCell ref="DDT42:DED42"/>
    <mergeCell ref="DEE42:DEO42"/>
    <mergeCell ref="DEP42:DEZ42"/>
    <mergeCell ref="DAU42:DBE42"/>
    <mergeCell ref="DBF42:DBP42"/>
    <mergeCell ref="DBQ42:DCA42"/>
    <mergeCell ref="DCB42:DCL42"/>
    <mergeCell ref="DCM42:DCW42"/>
    <mergeCell ref="CYR42:CZB42"/>
    <mergeCell ref="CZC42:CZM42"/>
    <mergeCell ref="CZN42:CZX42"/>
    <mergeCell ref="CZY42:DAI42"/>
    <mergeCell ref="DAJ42:DAT42"/>
    <mergeCell ref="CWO42:CWY42"/>
    <mergeCell ref="CWZ42:CXJ42"/>
    <mergeCell ref="CXK42:CXU42"/>
    <mergeCell ref="CXV42:CYF42"/>
    <mergeCell ref="CYG42:CYQ42"/>
    <mergeCell ref="CUL42:CUV42"/>
    <mergeCell ref="CUW42:CVG42"/>
    <mergeCell ref="CVH42:CVR42"/>
    <mergeCell ref="CVS42:CWC42"/>
    <mergeCell ref="CWD42:CWN42"/>
    <mergeCell ref="CSI42:CSS42"/>
    <mergeCell ref="CST42:CTD42"/>
    <mergeCell ref="CTE42:CTO42"/>
    <mergeCell ref="CTP42:CTZ42"/>
    <mergeCell ref="CUA42:CUK42"/>
    <mergeCell ref="CQF42:CQP42"/>
    <mergeCell ref="CQQ42:CRA42"/>
    <mergeCell ref="CRB42:CRL42"/>
    <mergeCell ref="CRM42:CRW42"/>
    <mergeCell ref="CRX42:CSH42"/>
    <mergeCell ref="COC42:COM42"/>
    <mergeCell ref="CON42:COX42"/>
    <mergeCell ref="COY42:CPI42"/>
    <mergeCell ref="CPJ42:CPT42"/>
    <mergeCell ref="CPU42:CQE42"/>
    <mergeCell ref="CLZ42:CMJ42"/>
    <mergeCell ref="CMK42:CMU42"/>
    <mergeCell ref="CMV42:CNF42"/>
    <mergeCell ref="CNG42:CNQ42"/>
    <mergeCell ref="CNR42:COB42"/>
    <mergeCell ref="CJW42:CKG42"/>
    <mergeCell ref="CKH42:CKR42"/>
    <mergeCell ref="CKS42:CLC42"/>
    <mergeCell ref="CLD42:CLN42"/>
    <mergeCell ref="CLO42:CLY42"/>
    <mergeCell ref="CHT42:CID42"/>
    <mergeCell ref="CIE42:CIO42"/>
    <mergeCell ref="CIP42:CIZ42"/>
    <mergeCell ref="CJA42:CJK42"/>
    <mergeCell ref="CJL42:CJV42"/>
    <mergeCell ref="CFQ42:CGA42"/>
    <mergeCell ref="CGB42:CGL42"/>
    <mergeCell ref="CGM42:CGW42"/>
    <mergeCell ref="CGX42:CHH42"/>
    <mergeCell ref="CHI42:CHS42"/>
    <mergeCell ref="CDN42:CDX42"/>
    <mergeCell ref="CDY42:CEI42"/>
    <mergeCell ref="CEJ42:CET42"/>
    <mergeCell ref="CEU42:CFE42"/>
    <mergeCell ref="CFF42:CFP42"/>
    <mergeCell ref="CBK42:CBU42"/>
    <mergeCell ref="CBV42:CCF42"/>
    <mergeCell ref="CCG42:CCQ42"/>
    <mergeCell ref="CCR42:CDB42"/>
    <mergeCell ref="CDC42:CDM42"/>
    <mergeCell ref="BZH42:BZR42"/>
    <mergeCell ref="BZS42:CAC42"/>
    <mergeCell ref="CAD42:CAN42"/>
    <mergeCell ref="CAO42:CAY42"/>
    <mergeCell ref="CAZ42:CBJ42"/>
    <mergeCell ref="BXE42:BXO42"/>
    <mergeCell ref="BXP42:BXZ42"/>
    <mergeCell ref="BYA42:BYK42"/>
    <mergeCell ref="BYL42:BYV42"/>
    <mergeCell ref="BYW42:BZG42"/>
    <mergeCell ref="BVB42:BVL42"/>
    <mergeCell ref="BVM42:BVW42"/>
    <mergeCell ref="BVX42:BWH42"/>
    <mergeCell ref="BWI42:BWS42"/>
    <mergeCell ref="BWT42:BXD42"/>
    <mergeCell ref="BSY42:BTI42"/>
    <mergeCell ref="BTJ42:BTT42"/>
    <mergeCell ref="BTU42:BUE42"/>
    <mergeCell ref="BUF42:BUP42"/>
    <mergeCell ref="BUQ42:BVA42"/>
    <mergeCell ref="BQV42:BRF42"/>
    <mergeCell ref="BRG42:BRQ42"/>
    <mergeCell ref="BRR42:BSB42"/>
    <mergeCell ref="BSC42:BSM42"/>
    <mergeCell ref="BSN42:BSX42"/>
    <mergeCell ref="BOS42:BPC42"/>
    <mergeCell ref="BPD42:BPN42"/>
    <mergeCell ref="BPO42:BPY42"/>
    <mergeCell ref="BPZ42:BQJ42"/>
    <mergeCell ref="BQK42:BQU42"/>
    <mergeCell ref="BMP42:BMZ42"/>
    <mergeCell ref="BNA42:BNK42"/>
    <mergeCell ref="BNL42:BNV42"/>
    <mergeCell ref="BNW42:BOG42"/>
    <mergeCell ref="BOH42:BOR42"/>
    <mergeCell ref="BKM42:BKW42"/>
    <mergeCell ref="BKX42:BLH42"/>
    <mergeCell ref="BLI42:BLS42"/>
    <mergeCell ref="BLT42:BMD42"/>
    <mergeCell ref="BME42:BMO42"/>
    <mergeCell ref="BIJ42:BIT42"/>
    <mergeCell ref="BIU42:BJE42"/>
    <mergeCell ref="BJF42:BJP42"/>
    <mergeCell ref="BJQ42:BKA42"/>
    <mergeCell ref="BKB42:BKL42"/>
    <mergeCell ref="BGG42:BGQ42"/>
    <mergeCell ref="BGR42:BHB42"/>
    <mergeCell ref="BHC42:BHM42"/>
    <mergeCell ref="BHN42:BHX42"/>
    <mergeCell ref="BHY42:BII42"/>
    <mergeCell ref="BED42:BEN42"/>
    <mergeCell ref="BEO42:BEY42"/>
    <mergeCell ref="BEZ42:BFJ42"/>
    <mergeCell ref="BFK42:BFU42"/>
    <mergeCell ref="BFV42:BGF42"/>
    <mergeCell ref="BCA42:BCK42"/>
    <mergeCell ref="BCL42:BCV42"/>
    <mergeCell ref="BCW42:BDG42"/>
    <mergeCell ref="BDH42:BDR42"/>
    <mergeCell ref="BDS42:BEC42"/>
    <mergeCell ref="AZX42:BAH42"/>
    <mergeCell ref="BAI42:BAS42"/>
    <mergeCell ref="BAT42:BBD42"/>
    <mergeCell ref="BBE42:BBO42"/>
    <mergeCell ref="BBP42:BBZ42"/>
    <mergeCell ref="AXU42:AYE42"/>
    <mergeCell ref="AYF42:AYP42"/>
    <mergeCell ref="AYQ42:AZA42"/>
    <mergeCell ref="AZB42:AZL42"/>
    <mergeCell ref="AZM42:AZW42"/>
    <mergeCell ref="AVR42:AWB42"/>
    <mergeCell ref="AWC42:AWM42"/>
    <mergeCell ref="AWN42:AWX42"/>
    <mergeCell ref="AWY42:AXI42"/>
    <mergeCell ref="AXJ42:AXT42"/>
    <mergeCell ref="ATO42:ATY42"/>
    <mergeCell ref="ATZ42:AUJ42"/>
    <mergeCell ref="AUK42:AUU42"/>
    <mergeCell ref="AUV42:AVF42"/>
    <mergeCell ref="AVG42:AVQ42"/>
    <mergeCell ref="ARL42:ARV42"/>
    <mergeCell ref="ARW42:ASG42"/>
    <mergeCell ref="ASH42:ASR42"/>
    <mergeCell ref="ASS42:ATC42"/>
    <mergeCell ref="ATD42:ATN42"/>
    <mergeCell ref="API42:APS42"/>
    <mergeCell ref="APT42:AQD42"/>
    <mergeCell ref="AQE42:AQO42"/>
    <mergeCell ref="AQP42:AQZ42"/>
    <mergeCell ref="ARA42:ARK42"/>
    <mergeCell ref="ANF42:ANP42"/>
    <mergeCell ref="ANQ42:AOA42"/>
    <mergeCell ref="AOB42:AOL42"/>
    <mergeCell ref="AOM42:AOW42"/>
    <mergeCell ref="AOX42:APH42"/>
    <mergeCell ref="ALC42:ALM42"/>
    <mergeCell ref="ALN42:ALX42"/>
    <mergeCell ref="ALY42:AMI42"/>
    <mergeCell ref="AMJ42:AMT42"/>
    <mergeCell ref="AMU42:ANE42"/>
    <mergeCell ref="AIZ42:AJJ42"/>
    <mergeCell ref="AJK42:AJU42"/>
    <mergeCell ref="AJV42:AKF42"/>
    <mergeCell ref="AKG42:AKQ42"/>
    <mergeCell ref="AKR42:ALB42"/>
    <mergeCell ref="AGW42:AHG42"/>
    <mergeCell ref="AHH42:AHR42"/>
    <mergeCell ref="AHS42:AIC42"/>
    <mergeCell ref="AID42:AIN42"/>
    <mergeCell ref="AIO42:AIY42"/>
    <mergeCell ref="AET42:AFD42"/>
    <mergeCell ref="AFE42:AFO42"/>
    <mergeCell ref="AFP42:AFZ42"/>
    <mergeCell ref="AGA42:AGK42"/>
    <mergeCell ref="AGL42:AGV42"/>
    <mergeCell ref="ACQ42:ADA42"/>
    <mergeCell ref="ADB42:ADL42"/>
    <mergeCell ref="ADM42:ADW42"/>
    <mergeCell ref="ADX42:AEH42"/>
    <mergeCell ref="AEI42:AES42"/>
    <mergeCell ref="AAN42:AAX42"/>
    <mergeCell ref="AAY42:ABI42"/>
    <mergeCell ref="ABJ42:ABT42"/>
    <mergeCell ref="ABU42:ACE42"/>
    <mergeCell ref="ACF42:ACP42"/>
    <mergeCell ref="YK42:YU42"/>
    <mergeCell ref="YV42:ZF42"/>
    <mergeCell ref="ZG42:ZQ42"/>
    <mergeCell ref="ZR42:AAB42"/>
    <mergeCell ref="AAC42:AAM42"/>
    <mergeCell ref="WH42:WR42"/>
    <mergeCell ref="WS42:XC42"/>
    <mergeCell ref="XD42:XN42"/>
    <mergeCell ref="XO42:XY42"/>
    <mergeCell ref="XZ42:YJ42"/>
    <mergeCell ref="UE42:UO42"/>
    <mergeCell ref="UP42:UZ42"/>
    <mergeCell ref="VA42:VK42"/>
    <mergeCell ref="VL42:VV42"/>
    <mergeCell ref="VW42:WG42"/>
    <mergeCell ref="SB42:SL42"/>
    <mergeCell ref="SM42:SW42"/>
    <mergeCell ref="SX42:TH42"/>
    <mergeCell ref="TI42:TS42"/>
    <mergeCell ref="TT42:UD42"/>
    <mergeCell ref="PY42:QI42"/>
    <mergeCell ref="QJ42:QT42"/>
    <mergeCell ref="QU42:RE42"/>
    <mergeCell ref="RF42:RP42"/>
    <mergeCell ref="RQ42:SA42"/>
    <mergeCell ref="NV42:OF42"/>
    <mergeCell ref="OG42:OQ42"/>
    <mergeCell ref="OR42:PB42"/>
    <mergeCell ref="PC42:PM42"/>
    <mergeCell ref="PN42:PX42"/>
    <mergeCell ref="LS42:MC42"/>
    <mergeCell ref="MD42:MN42"/>
    <mergeCell ref="MO42:MY42"/>
    <mergeCell ref="MZ42:NJ42"/>
    <mergeCell ref="NK42:NU42"/>
    <mergeCell ref="JP42:JZ42"/>
    <mergeCell ref="KA42:KK42"/>
    <mergeCell ref="KL42:KV42"/>
    <mergeCell ref="KW42:LG42"/>
    <mergeCell ref="LH42:LR42"/>
    <mergeCell ref="HM42:HW42"/>
    <mergeCell ref="HX42:IH42"/>
    <mergeCell ref="II42:IS42"/>
    <mergeCell ref="IT42:JD42"/>
    <mergeCell ref="JE42:JO42"/>
    <mergeCell ref="FJ42:FT42"/>
    <mergeCell ref="FU42:GE42"/>
    <mergeCell ref="GF42:GP42"/>
    <mergeCell ref="GQ42:HA42"/>
    <mergeCell ref="HB42:HL42"/>
    <mergeCell ref="DG42:DQ42"/>
    <mergeCell ref="DR42:EB42"/>
    <mergeCell ref="EC42:EM42"/>
    <mergeCell ref="EN42:EX42"/>
    <mergeCell ref="EY42:FI42"/>
    <mergeCell ref="BD42:BN42"/>
    <mergeCell ref="BO42:BY42"/>
    <mergeCell ref="BZ42:CJ42"/>
    <mergeCell ref="CK42:CU42"/>
    <mergeCell ref="CV42:DF42"/>
    <mergeCell ref="A42:K42"/>
    <mergeCell ref="L42:V42"/>
    <mergeCell ref="W42:AG42"/>
    <mergeCell ref="AH42:AR42"/>
    <mergeCell ref="AS42:BC42"/>
    <mergeCell ref="A29:F29"/>
    <mergeCell ref="A31:F31"/>
    <mergeCell ref="A30:K30"/>
    <mergeCell ref="A32:K32"/>
    <mergeCell ref="A51:F51"/>
    <mergeCell ref="A49:F49"/>
    <mergeCell ref="A33:F33"/>
    <mergeCell ref="A34:K34"/>
    <mergeCell ref="A36:K36"/>
    <mergeCell ref="A38:K38"/>
    <mergeCell ref="A40:K40"/>
    <mergeCell ref="A48:K48"/>
    <mergeCell ref="A35:F35"/>
    <mergeCell ref="A37:F37"/>
    <mergeCell ref="A39:F39"/>
    <mergeCell ref="A47:F47"/>
    <mergeCell ref="A50:K50"/>
    <mergeCell ref="A46:K46"/>
    <mergeCell ref="A8:F8"/>
    <mergeCell ref="A9:F9"/>
    <mergeCell ref="A11:F11"/>
    <mergeCell ref="A13:F13"/>
    <mergeCell ref="A15:F15"/>
    <mergeCell ref="A19:F19"/>
    <mergeCell ref="A10:K10"/>
    <mergeCell ref="A12:K12"/>
    <mergeCell ref="A14:K14"/>
    <mergeCell ref="A18:K18"/>
    <mergeCell ref="A16:K16"/>
    <mergeCell ref="A20:K20"/>
    <mergeCell ref="A22:K22"/>
    <mergeCell ref="A24:K24"/>
    <mergeCell ref="A26:K26"/>
    <mergeCell ref="A28:K28"/>
    <mergeCell ref="A21:F21"/>
    <mergeCell ref="A23:F23"/>
    <mergeCell ref="A25:F25"/>
    <mergeCell ref="A27:F27"/>
    <mergeCell ref="A95:F95"/>
    <mergeCell ref="A96:F96"/>
    <mergeCell ref="A97:F97"/>
    <mergeCell ref="A98:F98"/>
    <mergeCell ref="A63:F63"/>
    <mergeCell ref="A53:F53"/>
    <mergeCell ref="A54:F54"/>
    <mergeCell ref="A55:F55"/>
    <mergeCell ref="A56:F56"/>
    <mergeCell ref="A57:F57"/>
    <mergeCell ref="A58:F58"/>
    <mergeCell ref="A59:F59"/>
    <mergeCell ref="A60:F60"/>
    <mergeCell ref="A61:F61"/>
    <mergeCell ref="A62:F62"/>
    <mergeCell ref="A52:K52"/>
    <mergeCell ref="A75:F75"/>
    <mergeCell ref="A64:F64"/>
    <mergeCell ref="A65:F65"/>
    <mergeCell ref="A66:F66"/>
    <mergeCell ref="A67:F67"/>
    <mergeCell ref="A68:F68"/>
    <mergeCell ref="A69:F69"/>
    <mergeCell ref="A70:F70"/>
    <mergeCell ref="A71:F71"/>
    <mergeCell ref="A72:F72"/>
    <mergeCell ref="A73:F73"/>
    <mergeCell ref="A74:F74"/>
    <mergeCell ref="A111:F111"/>
    <mergeCell ref="A100:F100"/>
    <mergeCell ref="A101:F101"/>
    <mergeCell ref="A102:F102"/>
    <mergeCell ref="A103:F103"/>
    <mergeCell ref="A104:F104"/>
    <mergeCell ref="A105:F105"/>
    <mergeCell ref="A106:F106"/>
    <mergeCell ref="A107:F107"/>
    <mergeCell ref="A108:F108"/>
    <mergeCell ref="A109:F109"/>
    <mergeCell ref="A110:F110"/>
    <mergeCell ref="A87:F87"/>
    <mergeCell ref="A76:F76"/>
    <mergeCell ref="A77:F77"/>
    <mergeCell ref="A78:F78"/>
    <mergeCell ref="A79:F79"/>
    <mergeCell ref="A80:F80"/>
    <mergeCell ref="A81:F81"/>
    <mergeCell ref="A82:F82"/>
    <mergeCell ref="A83:F83"/>
    <mergeCell ref="A84:F84"/>
    <mergeCell ref="A85:F85"/>
    <mergeCell ref="A86:F86"/>
    <mergeCell ref="A99:F99"/>
    <mergeCell ref="A88:F88"/>
    <mergeCell ref="A89:F89"/>
    <mergeCell ref="A90:F90"/>
    <mergeCell ref="A91:F91"/>
    <mergeCell ref="A92:F92"/>
    <mergeCell ref="A93:F93"/>
    <mergeCell ref="A94:F94"/>
  </mergeCells>
  <hyperlinks>
    <hyperlink ref="A54" r:id="rId1" xr:uid="{00000000-0004-0000-0C00-000000000000}"/>
  </hyperlinks>
  <printOptions horizontalCentered="1"/>
  <pageMargins left="0.25" right="0.25" top="0.6" bottom="0.6" header="0.25" footer="0.25"/>
  <pageSetup scale="10" fitToHeight="0" orientation="landscape" r:id="rId2"/>
  <headerFooter>
    <oddHeader>&amp;C&amp;"Arial,Bold"&amp;10Draft and Confidential&amp;R&amp;"Arial,Regular"&amp;10&amp;D</oddHeader>
    <oddFooter>&amp;L&amp;"Arial,Regular"&amp;10&amp;A&amp;R&amp;"Arial,Regular"&amp;10&amp;P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76"/>
  <sheetViews>
    <sheetView workbookViewId="0">
      <pane ySplit="1" topLeftCell="A60" activePane="bottomLeft" state="frozen"/>
      <selection pane="bottomLeft" activeCell="B27" sqref="B27"/>
    </sheetView>
  </sheetViews>
  <sheetFormatPr defaultColWidth="9.140625" defaultRowHeight="15"/>
  <cols>
    <col min="1" max="1" width="10" style="22" customWidth="1"/>
    <col min="2" max="2" width="68.42578125" style="27" bestFit="1" customWidth="1"/>
    <col min="3" max="6" width="41" style="27" customWidth="1"/>
    <col min="7" max="16384" width="9.140625" style="27"/>
  </cols>
  <sheetData>
    <row r="1" spans="1:4">
      <c r="A1" s="139" t="s">
        <v>579</v>
      </c>
      <c r="B1" s="140" t="s">
        <v>580</v>
      </c>
      <c r="D1" s="251" t="str">
        <f ca="1">HYPERLINK(MID(CELL("filename",$A$1),FIND("[",CELL("filename",$A$1)),FIND("]",CELL("filename",$A$1))-FIND("[",CELL("filename",$A$1))+1)&amp;"'"&amp;'Document Layout &amp; Tab Objective'!$A$3&amp;"'!A1","Return to Document Overview")</f>
        <v>Return to Document Overview</v>
      </c>
    </row>
    <row r="2" spans="1:4">
      <c r="A2" s="20" t="s">
        <v>581</v>
      </c>
      <c r="B2" s="18" t="s">
        <v>2285</v>
      </c>
    </row>
    <row r="3" spans="1:4">
      <c r="A3" s="20" t="s">
        <v>133</v>
      </c>
      <c r="B3" s="18" t="s">
        <v>1893</v>
      </c>
    </row>
    <row r="4" spans="1:4">
      <c r="A4" s="20" t="s">
        <v>137</v>
      </c>
      <c r="B4" s="18" t="s">
        <v>1892</v>
      </c>
    </row>
    <row r="5" spans="1:4">
      <c r="A5" s="20" t="s">
        <v>135</v>
      </c>
      <c r="B5" s="18" t="s">
        <v>1894</v>
      </c>
    </row>
    <row r="6" spans="1:4">
      <c r="A6" s="20" t="s">
        <v>135</v>
      </c>
      <c r="B6" s="18" t="s">
        <v>1895</v>
      </c>
    </row>
    <row r="7" spans="1:4">
      <c r="A7" s="20" t="s">
        <v>135</v>
      </c>
      <c r="B7" s="18" t="s">
        <v>1896</v>
      </c>
    </row>
    <row r="8" spans="1:4">
      <c r="A8" s="26" t="s">
        <v>135</v>
      </c>
      <c r="B8" s="18" t="s">
        <v>1897</v>
      </c>
    </row>
    <row r="9" spans="1:4">
      <c r="A9" s="20" t="s">
        <v>582</v>
      </c>
      <c r="B9" s="18" t="s">
        <v>689</v>
      </c>
    </row>
    <row r="10" spans="1:4">
      <c r="A10" s="20" t="s">
        <v>583</v>
      </c>
      <c r="B10" s="18" t="s">
        <v>682</v>
      </c>
    </row>
    <row r="11" spans="1:4">
      <c r="A11" s="20" t="s">
        <v>264</v>
      </c>
      <c r="B11" s="18" t="s">
        <v>610</v>
      </c>
    </row>
    <row r="12" spans="1:4">
      <c r="A12" s="20" t="s">
        <v>264</v>
      </c>
      <c r="B12" s="18" t="s">
        <v>1901</v>
      </c>
    </row>
    <row r="13" spans="1:4">
      <c r="A13" s="20" t="s">
        <v>264</v>
      </c>
      <c r="B13" s="18" t="s">
        <v>584</v>
      </c>
    </row>
    <row r="14" spans="1:4">
      <c r="A14" s="20" t="s">
        <v>264</v>
      </c>
      <c r="B14" s="18" t="s">
        <v>1929</v>
      </c>
    </row>
    <row r="15" spans="1:4">
      <c r="A15" s="20" t="s">
        <v>264</v>
      </c>
      <c r="B15" s="18" t="s">
        <v>1930</v>
      </c>
    </row>
    <row r="16" spans="1:4">
      <c r="A16" s="20" t="s">
        <v>264</v>
      </c>
      <c r="B16" s="18" t="s">
        <v>1931</v>
      </c>
    </row>
    <row r="17" spans="1:2">
      <c r="A17" s="20" t="s">
        <v>264</v>
      </c>
      <c r="B17" s="18" t="s">
        <v>1932</v>
      </c>
    </row>
    <row r="18" spans="1:2">
      <c r="A18" s="20" t="s">
        <v>264</v>
      </c>
      <c r="B18" s="18" t="s">
        <v>1933</v>
      </c>
    </row>
    <row r="19" spans="1:2">
      <c r="A19" s="20" t="s">
        <v>264</v>
      </c>
      <c r="B19" s="18" t="s">
        <v>727</v>
      </c>
    </row>
    <row r="20" spans="1:2">
      <c r="A20" s="20" t="s">
        <v>264</v>
      </c>
      <c r="B20" s="18" t="s">
        <v>1934</v>
      </c>
    </row>
    <row r="21" spans="1:2">
      <c r="A21" s="20" t="s">
        <v>264</v>
      </c>
      <c r="B21" s="18" t="s">
        <v>1935</v>
      </c>
    </row>
    <row r="22" spans="1:2">
      <c r="A22" s="20" t="s">
        <v>264</v>
      </c>
      <c r="B22" s="18" t="s">
        <v>1936</v>
      </c>
    </row>
    <row r="23" spans="1:2">
      <c r="A23" s="20" t="s">
        <v>264</v>
      </c>
      <c r="B23" s="18" t="s">
        <v>1937</v>
      </c>
    </row>
    <row r="24" spans="1:2">
      <c r="A24" s="20" t="s">
        <v>264</v>
      </c>
      <c r="B24" s="18" t="s">
        <v>1938</v>
      </c>
    </row>
    <row r="25" spans="1:2">
      <c r="A25" s="20" t="s">
        <v>262</v>
      </c>
      <c r="B25" s="18" t="s">
        <v>592</v>
      </c>
    </row>
    <row r="26" spans="1:2">
      <c r="A26" s="20" t="s">
        <v>262</v>
      </c>
      <c r="B26" s="18" t="s">
        <v>591</v>
      </c>
    </row>
    <row r="27" spans="1:2">
      <c r="A27" s="20" t="s">
        <v>262</v>
      </c>
      <c r="B27" s="18" t="s">
        <v>2478</v>
      </c>
    </row>
    <row r="28" spans="1:2">
      <c r="A28" s="20" t="s">
        <v>262</v>
      </c>
      <c r="B28" s="18" t="s">
        <v>1921</v>
      </c>
    </row>
    <row r="29" spans="1:2">
      <c r="A29" s="20" t="s">
        <v>262</v>
      </c>
      <c r="B29" s="18" t="s">
        <v>717</v>
      </c>
    </row>
    <row r="30" spans="1:2">
      <c r="A30" s="20" t="s">
        <v>262</v>
      </c>
      <c r="B30" s="18" t="s">
        <v>1922</v>
      </c>
    </row>
    <row r="31" spans="1:2">
      <c r="A31" s="20" t="s">
        <v>262</v>
      </c>
      <c r="B31" s="18" t="s">
        <v>1923</v>
      </c>
    </row>
    <row r="32" spans="1:2">
      <c r="A32" s="20" t="s">
        <v>262</v>
      </c>
      <c r="B32" s="18" t="s">
        <v>1924</v>
      </c>
    </row>
    <row r="33" spans="1:2">
      <c r="A33" s="20" t="s">
        <v>262</v>
      </c>
      <c r="B33" s="18" t="s">
        <v>1925</v>
      </c>
    </row>
    <row r="34" spans="1:2">
      <c r="A34" s="20" t="s">
        <v>262</v>
      </c>
      <c r="B34" s="18" t="s">
        <v>1926</v>
      </c>
    </row>
    <row r="35" spans="1:2">
      <c r="A35" s="26" t="s">
        <v>262</v>
      </c>
      <c r="B35" s="23" t="s">
        <v>1917</v>
      </c>
    </row>
    <row r="36" spans="1:2">
      <c r="A36" s="20" t="s">
        <v>262</v>
      </c>
      <c r="B36" s="18" t="s">
        <v>1927</v>
      </c>
    </row>
    <row r="37" spans="1:2">
      <c r="A37" s="20" t="s">
        <v>262</v>
      </c>
      <c r="B37" s="18" t="s">
        <v>1928</v>
      </c>
    </row>
    <row r="38" spans="1:2">
      <c r="A38" s="20" t="s">
        <v>142</v>
      </c>
      <c r="B38" s="23" t="s">
        <v>1917</v>
      </c>
    </row>
    <row r="39" spans="1:2">
      <c r="A39" s="20" t="s">
        <v>142</v>
      </c>
      <c r="B39" s="18" t="s">
        <v>2114</v>
      </c>
    </row>
    <row r="40" spans="1:2">
      <c r="A40" s="20" t="s">
        <v>142</v>
      </c>
      <c r="B40" s="18" t="s">
        <v>592</v>
      </c>
    </row>
    <row r="41" spans="1:2">
      <c r="A41" s="20" t="s">
        <v>142</v>
      </c>
      <c r="B41" s="18" t="s">
        <v>1902</v>
      </c>
    </row>
    <row r="42" spans="1:2">
      <c r="A42" s="20" t="s">
        <v>142</v>
      </c>
      <c r="B42" s="18" t="s">
        <v>1905</v>
      </c>
    </row>
    <row r="43" spans="1:2">
      <c r="A43" s="20" t="s">
        <v>142</v>
      </c>
      <c r="B43" s="18" t="s">
        <v>1906</v>
      </c>
    </row>
    <row r="44" spans="1:2">
      <c r="A44" s="20" t="s">
        <v>142</v>
      </c>
      <c r="B44" s="18" t="s">
        <v>1907</v>
      </c>
    </row>
    <row r="45" spans="1:2">
      <c r="A45" s="20" t="s">
        <v>142</v>
      </c>
      <c r="B45" s="18" t="s">
        <v>1908</v>
      </c>
    </row>
    <row r="46" spans="1:2">
      <c r="A46" s="20" t="s">
        <v>142</v>
      </c>
      <c r="B46" s="18" t="s">
        <v>1909</v>
      </c>
    </row>
    <row r="47" spans="1:2">
      <c r="A47" s="20" t="s">
        <v>142</v>
      </c>
      <c r="B47" s="18" t="s">
        <v>1910</v>
      </c>
    </row>
    <row r="48" spans="1:2">
      <c r="A48" s="20" t="s">
        <v>142</v>
      </c>
      <c r="B48" s="18" t="s">
        <v>1911</v>
      </c>
    </row>
    <row r="49" spans="1:2">
      <c r="A49" s="21" t="s">
        <v>142</v>
      </c>
      <c r="B49" s="19" t="s">
        <v>1912</v>
      </c>
    </row>
    <row r="50" spans="1:2">
      <c r="A50" s="21" t="s">
        <v>142</v>
      </c>
      <c r="B50" s="19" t="s">
        <v>1913</v>
      </c>
    </row>
    <row r="51" spans="1:2">
      <c r="A51" s="21" t="s">
        <v>142</v>
      </c>
      <c r="B51" s="19" t="s">
        <v>1914</v>
      </c>
    </row>
    <row r="52" spans="1:2">
      <c r="A52" s="21" t="s">
        <v>142</v>
      </c>
      <c r="B52" s="19" t="s">
        <v>1915</v>
      </c>
    </row>
    <row r="53" spans="1:2">
      <c r="A53" s="20" t="s">
        <v>142</v>
      </c>
      <c r="B53" s="18" t="s">
        <v>1916</v>
      </c>
    </row>
    <row r="54" spans="1:2">
      <c r="A54" s="20" t="s">
        <v>142</v>
      </c>
      <c r="B54" s="18" t="s">
        <v>1917</v>
      </c>
    </row>
    <row r="55" spans="1:2">
      <c r="A55" s="20" t="s">
        <v>142</v>
      </c>
      <c r="B55" s="18" t="s">
        <v>1918</v>
      </c>
    </row>
    <row r="56" spans="1:2">
      <c r="A56" s="20" t="s">
        <v>142</v>
      </c>
      <c r="B56" s="18" t="s">
        <v>1919</v>
      </c>
    </row>
    <row r="57" spans="1:2">
      <c r="A57" s="20" t="s">
        <v>142</v>
      </c>
      <c r="B57" s="18" t="s">
        <v>1920</v>
      </c>
    </row>
    <row r="58" spans="1:2" ht="30">
      <c r="A58" s="20" t="s">
        <v>142</v>
      </c>
      <c r="B58" s="23" t="s">
        <v>1076</v>
      </c>
    </row>
    <row r="59" spans="1:2">
      <c r="A59" s="20" t="s">
        <v>263</v>
      </c>
      <c r="B59" s="18" t="s">
        <v>1903</v>
      </c>
    </row>
    <row r="60" spans="1:2">
      <c r="A60" s="20" t="s">
        <v>263</v>
      </c>
      <c r="B60" s="18" t="s">
        <v>1904</v>
      </c>
    </row>
    <row r="61" spans="1:2">
      <c r="A61" s="20" t="s">
        <v>263</v>
      </c>
      <c r="B61" s="18" t="s">
        <v>1902</v>
      </c>
    </row>
    <row r="62" spans="1:2">
      <c r="A62" s="20" t="s">
        <v>263</v>
      </c>
      <c r="B62" s="18" t="s">
        <v>592</v>
      </c>
    </row>
    <row r="63" spans="1:2">
      <c r="A63" s="20" t="s">
        <v>263</v>
      </c>
      <c r="B63" s="18" t="s">
        <v>591</v>
      </c>
    </row>
    <row r="64" spans="1:2" ht="30">
      <c r="A64" s="20" t="s">
        <v>263</v>
      </c>
      <c r="B64" s="23" t="s">
        <v>1076</v>
      </c>
    </row>
    <row r="65" spans="1:2">
      <c r="A65" s="20" t="s">
        <v>139</v>
      </c>
      <c r="B65" s="18" t="s">
        <v>1898</v>
      </c>
    </row>
    <row r="66" spans="1:2">
      <c r="A66" s="20" t="s">
        <v>139</v>
      </c>
      <c r="B66" s="18" t="s">
        <v>600</v>
      </c>
    </row>
    <row r="67" spans="1:2">
      <c r="A67" s="20" t="s">
        <v>139</v>
      </c>
      <c r="B67" s="18" t="s">
        <v>599</v>
      </c>
    </row>
    <row r="68" spans="1:2">
      <c r="A68" s="20" t="s">
        <v>265</v>
      </c>
      <c r="B68" s="18" t="s">
        <v>1899</v>
      </c>
    </row>
    <row r="69" spans="1:2">
      <c r="A69" s="20" t="s">
        <v>265</v>
      </c>
      <c r="B69" s="18" t="s">
        <v>1900</v>
      </c>
    </row>
    <row r="70" spans="1:2">
      <c r="A70" s="20" t="s">
        <v>956</v>
      </c>
      <c r="B70" s="18" t="s">
        <v>730</v>
      </c>
    </row>
    <row r="71" spans="1:2">
      <c r="A71" s="20" t="s">
        <v>602</v>
      </c>
      <c r="B71" s="18" t="s">
        <v>1942</v>
      </c>
    </row>
    <row r="72" spans="1:2">
      <c r="A72" s="20" t="s">
        <v>999</v>
      </c>
      <c r="B72" s="18" t="s">
        <v>841</v>
      </c>
    </row>
    <row r="73" spans="1:2">
      <c r="A73" s="20" t="s">
        <v>1059</v>
      </c>
      <c r="B73" s="18" t="s">
        <v>1016</v>
      </c>
    </row>
    <row r="74" spans="1:2">
      <c r="A74" s="20" t="s">
        <v>604</v>
      </c>
      <c r="B74" s="18" t="s">
        <v>1939</v>
      </c>
    </row>
    <row r="75" spans="1:2">
      <c r="A75" s="20" t="s">
        <v>606</v>
      </c>
      <c r="B75" s="18" t="s">
        <v>1940</v>
      </c>
    </row>
    <row r="76" spans="1:2">
      <c r="A76" s="20" t="s">
        <v>608</v>
      </c>
      <c r="B76" s="18" t="s">
        <v>1941</v>
      </c>
    </row>
  </sheetData>
  <sheetProtection algorithmName="SHA-512" hashValue="W++G6w3xeK6QXY3LtOFbsGFy9tlAWlUMFGA7frd3VR0009vWBCOkkvfp6yDt3FsOOiJ1UDcqMhNH/lWMl7Sltw==" saltValue="uCW9stDs73kKZv7bqrXl5A==" spinCount="100000" sheet="1" autoFilter="0"/>
  <sortState xmlns:xlrd2="http://schemas.microsoft.com/office/spreadsheetml/2017/richdata2" ref="C2:D76">
    <sortCondition ref="C2"/>
  </sortState>
  <pageMargins left="0.75" right="0.75" top="0.75" bottom="0.5" header="0.3" footer="0.3"/>
  <pageSetup scale="93" orientation="portrait" horizontalDpi="200" verticalDpi="200" r:id="rId1"/>
  <headerFooter>
    <oddHeader>&amp;C&amp;"Arial,Bold"&amp;10Draft and Confidential&amp;R&amp;D</oddHeader>
    <oddFooter>&amp;L&amp;"Arial,Regular"&amp;10&amp;D&amp;R&amp;"Arial,Regular"&amp;10&amp;P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0"/>
  <sheetViews>
    <sheetView workbookViewId="0">
      <pane ySplit="5" topLeftCell="A6" activePane="bottomLeft" state="frozen"/>
      <selection pane="bottomLeft" activeCell="B12" sqref="B12"/>
    </sheetView>
  </sheetViews>
  <sheetFormatPr defaultColWidth="9.140625" defaultRowHeight="12.75"/>
  <cols>
    <col min="1" max="1" width="8.85546875" style="352" customWidth="1"/>
    <col min="2" max="2" width="22.5703125" style="1" customWidth="1"/>
    <col min="3" max="3" width="68.42578125" style="1" customWidth="1"/>
    <col min="4" max="4" width="10.42578125" style="1" customWidth="1"/>
    <col min="5" max="5" width="9.5703125" style="1" customWidth="1"/>
    <col min="6" max="6" width="14" style="1" customWidth="1"/>
    <col min="7" max="7" width="16" style="1" customWidth="1"/>
    <col min="8" max="16384" width="9.140625" style="1"/>
  </cols>
  <sheetData>
    <row r="1" spans="1:16384" ht="15">
      <c r="A1" s="138" t="s">
        <v>167</v>
      </c>
      <c r="B1" s="3"/>
      <c r="C1" s="3"/>
      <c r="E1" s="251" t="str">
        <f ca="1">HYPERLINK(MID(CELL("filename",$A$1),FIND("[",CELL("filename",$A$1)),FIND("]",CELL("filename",$A$1))-FIND("[",CELL("filename",$A$1))+1)&amp;"'"&amp;'Document Layout &amp; Tab Objective'!$A$3&amp;"'!A1","Return to Document Overview")</f>
        <v>Return to Document Overview</v>
      </c>
    </row>
    <row r="2" spans="1:16384">
      <c r="A2" s="2"/>
      <c r="B2" s="3"/>
      <c r="C2" s="3"/>
    </row>
    <row r="3" spans="1:16384" ht="36" customHeight="1">
      <c r="A3" s="1210" t="s">
        <v>168</v>
      </c>
      <c r="B3" s="1210"/>
      <c r="C3" s="1210"/>
      <c r="D3" s="13"/>
      <c r="E3" s="13"/>
      <c r="F3" s="13"/>
      <c r="G3" s="13"/>
    </row>
    <row r="4" spans="1:16384">
      <c r="A4" s="2"/>
      <c r="B4" s="3"/>
      <c r="C4" s="3"/>
    </row>
    <row r="5" spans="1:16384" ht="24.75" customHeight="1">
      <c r="A5" s="139" t="s">
        <v>169</v>
      </c>
      <c r="B5" s="140" t="s">
        <v>170</v>
      </c>
      <c r="C5" s="139" t="s">
        <v>1609</v>
      </c>
    </row>
    <row r="6" spans="1:16384" ht="74.25" customHeight="1">
      <c r="A6" s="17" t="s">
        <v>190</v>
      </c>
      <c r="B6" s="5" t="s">
        <v>171</v>
      </c>
      <c r="C6" s="5" t="s">
        <v>172</v>
      </c>
    </row>
    <row r="7" spans="1:16384" ht="38.25" customHeight="1">
      <c r="A7" s="17" t="s">
        <v>191</v>
      </c>
      <c r="B7" s="5" t="s">
        <v>173</v>
      </c>
      <c r="C7" s="5" t="s">
        <v>174</v>
      </c>
    </row>
    <row r="8" spans="1:16384" ht="38.25" customHeight="1">
      <c r="A8" s="17" t="s">
        <v>192</v>
      </c>
      <c r="B8" s="5" t="s">
        <v>175</v>
      </c>
      <c r="C8" s="5" t="s">
        <v>176</v>
      </c>
      <c r="H8" s="13"/>
      <c r="I8" s="13"/>
      <c r="J8" s="13"/>
      <c r="K8" s="13"/>
      <c r="L8" s="13"/>
      <c r="M8" s="13"/>
      <c r="N8" s="13"/>
      <c r="O8" s="1211"/>
      <c r="P8" s="1211"/>
      <c r="Q8" s="1211"/>
      <c r="R8" s="1211"/>
      <c r="S8" s="1211"/>
      <c r="T8" s="1211"/>
      <c r="U8" s="1211"/>
      <c r="V8" s="1211"/>
      <c r="W8" s="1211"/>
      <c r="X8" s="1211"/>
      <c r="Y8" s="1211"/>
      <c r="Z8" s="1211"/>
      <c r="AA8" s="1211"/>
      <c r="AB8" s="1211"/>
      <c r="AC8" s="1211"/>
      <c r="AD8" s="1211"/>
      <c r="AE8" s="1211"/>
      <c r="AF8" s="1211"/>
      <c r="AG8" s="1211"/>
      <c r="AH8" s="1211"/>
      <c r="AI8" s="1211"/>
      <c r="AJ8" s="1211"/>
      <c r="AK8" s="1211"/>
      <c r="AL8" s="1211"/>
      <c r="AM8" s="1211"/>
      <c r="AN8" s="1211"/>
      <c r="AO8" s="1211"/>
      <c r="AP8" s="1211"/>
      <c r="AQ8" s="1211"/>
      <c r="AR8" s="1211"/>
      <c r="AS8" s="1211"/>
      <c r="AT8" s="1211"/>
      <c r="AU8" s="1211"/>
      <c r="AV8" s="1211"/>
      <c r="AW8" s="1211"/>
      <c r="AX8" s="1211"/>
      <c r="AY8" s="1211"/>
      <c r="AZ8" s="1211"/>
      <c r="BA8" s="1211"/>
      <c r="BB8" s="1211"/>
      <c r="BC8" s="1211"/>
      <c r="BD8" s="1211"/>
      <c r="BE8" s="1211"/>
      <c r="BF8" s="1211"/>
      <c r="BG8" s="1211"/>
      <c r="BH8" s="1211"/>
      <c r="BI8" s="1211"/>
      <c r="BJ8" s="1211"/>
      <c r="BK8" s="1211"/>
      <c r="BL8" s="1211"/>
      <c r="BM8" s="1211"/>
      <c r="BN8" s="1211"/>
      <c r="BO8" s="1211"/>
      <c r="BP8" s="1211"/>
      <c r="BQ8" s="1211"/>
      <c r="BR8" s="1211"/>
      <c r="BS8" s="1211"/>
      <c r="BT8" s="1211"/>
      <c r="BU8" s="1211"/>
      <c r="BV8" s="1211"/>
      <c r="BW8" s="1211"/>
      <c r="BX8" s="1211"/>
      <c r="BY8" s="1211"/>
      <c r="BZ8" s="1211"/>
      <c r="CA8" s="1211"/>
      <c r="CB8" s="1211"/>
      <c r="CC8" s="1211"/>
      <c r="CD8" s="1211"/>
      <c r="CE8" s="1211"/>
      <c r="CF8" s="1211"/>
      <c r="CG8" s="1211"/>
      <c r="CH8" s="1211"/>
      <c r="CI8" s="1211"/>
      <c r="CJ8" s="1211"/>
      <c r="CK8" s="1211"/>
      <c r="CL8" s="1211"/>
      <c r="CM8" s="1211"/>
      <c r="CN8" s="1211"/>
      <c r="CO8" s="1211"/>
      <c r="CP8" s="1211"/>
      <c r="CQ8" s="1211"/>
      <c r="CR8" s="1211"/>
      <c r="CS8" s="1211"/>
      <c r="CT8" s="1211"/>
      <c r="CU8" s="1211"/>
      <c r="CV8" s="1211"/>
      <c r="CW8" s="1211"/>
      <c r="CX8" s="1211"/>
      <c r="CY8" s="1211"/>
      <c r="CZ8" s="1211"/>
      <c r="DA8" s="1211"/>
      <c r="DB8" s="1211"/>
      <c r="DC8" s="1211"/>
      <c r="DD8" s="1211"/>
      <c r="DE8" s="1211"/>
      <c r="DF8" s="1211"/>
      <c r="DG8" s="1211"/>
      <c r="DH8" s="1211"/>
      <c r="DI8" s="1211"/>
      <c r="DJ8" s="1211"/>
      <c r="DK8" s="1211"/>
      <c r="DL8" s="1211"/>
      <c r="DM8" s="1211"/>
      <c r="DN8" s="1211"/>
      <c r="DO8" s="1211"/>
      <c r="DP8" s="1211"/>
      <c r="DQ8" s="1211"/>
      <c r="DR8" s="1211"/>
      <c r="DS8" s="1211"/>
      <c r="DT8" s="1211"/>
      <c r="DU8" s="1211"/>
      <c r="DV8" s="1211"/>
      <c r="DW8" s="1211"/>
      <c r="DX8" s="1211"/>
      <c r="DY8" s="1211"/>
      <c r="DZ8" s="1211"/>
      <c r="EA8" s="1211"/>
      <c r="EB8" s="1211"/>
      <c r="EC8" s="1211"/>
      <c r="ED8" s="1211"/>
      <c r="EE8" s="1211"/>
      <c r="EF8" s="1211"/>
      <c r="EG8" s="1211"/>
      <c r="EH8" s="1211"/>
      <c r="EI8" s="1211"/>
      <c r="EJ8" s="1211"/>
      <c r="EK8" s="1211"/>
      <c r="EL8" s="1211"/>
      <c r="EM8" s="1211"/>
      <c r="EN8" s="1211"/>
      <c r="EO8" s="1211"/>
      <c r="EP8" s="1211"/>
      <c r="EQ8" s="1211"/>
      <c r="ER8" s="1211"/>
      <c r="ES8" s="1211"/>
      <c r="ET8" s="1211"/>
      <c r="EU8" s="1211"/>
      <c r="EV8" s="1211"/>
      <c r="EW8" s="1211"/>
      <c r="EX8" s="1211"/>
      <c r="EY8" s="1211"/>
      <c r="EZ8" s="1211"/>
      <c r="FA8" s="1211"/>
      <c r="FB8" s="1211"/>
      <c r="FC8" s="1211"/>
      <c r="FD8" s="1211"/>
      <c r="FE8" s="1211"/>
      <c r="FF8" s="1211"/>
      <c r="FG8" s="1211"/>
      <c r="FH8" s="1211"/>
      <c r="FI8" s="1211"/>
      <c r="FJ8" s="1211"/>
      <c r="FK8" s="1211"/>
      <c r="FL8" s="1211"/>
      <c r="FM8" s="1211"/>
      <c r="FN8" s="1211"/>
      <c r="FO8" s="1211"/>
      <c r="FP8" s="1211"/>
      <c r="FQ8" s="1211"/>
      <c r="FR8" s="1211"/>
      <c r="FS8" s="1211"/>
      <c r="FT8" s="1211"/>
      <c r="FU8" s="1211"/>
      <c r="FV8" s="1211"/>
      <c r="FW8" s="1211"/>
      <c r="FX8" s="1211"/>
      <c r="FY8" s="1211"/>
      <c r="FZ8" s="1211"/>
      <c r="GA8" s="1211"/>
      <c r="GB8" s="1211"/>
      <c r="GC8" s="1211"/>
      <c r="GD8" s="1211"/>
      <c r="GE8" s="1211"/>
      <c r="GF8" s="1211"/>
      <c r="GG8" s="1211"/>
      <c r="GH8" s="1211"/>
      <c r="GI8" s="1211"/>
      <c r="GJ8" s="1211"/>
      <c r="GK8" s="1211"/>
      <c r="GL8" s="1211"/>
      <c r="GM8" s="1211"/>
      <c r="GN8" s="1211"/>
      <c r="GO8" s="1211"/>
      <c r="GP8" s="1211"/>
      <c r="GQ8" s="1211"/>
      <c r="GR8" s="1211"/>
      <c r="GS8" s="1211"/>
      <c r="GT8" s="1211"/>
      <c r="GU8" s="1211"/>
      <c r="GV8" s="1211"/>
      <c r="GW8" s="1211"/>
      <c r="GX8" s="1211"/>
      <c r="GY8" s="1211"/>
      <c r="GZ8" s="1211"/>
      <c r="HA8" s="1211"/>
      <c r="HB8" s="1211"/>
      <c r="HC8" s="1211"/>
      <c r="HD8" s="1211"/>
      <c r="HE8" s="1211"/>
      <c r="HF8" s="1211"/>
      <c r="HG8" s="1211"/>
      <c r="HH8" s="1211"/>
      <c r="HI8" s="1211"/>
      <c r="HJ8" s="1211"/>
      <c r="HK8" s="1211"/>
      <c r="HL8" s="1211"/>
      <c r="HM8" s="1211"/>
      <c r="HN8" s="1211"/>
      <c r="HO8" s="1211"/>
      <c r="HP8" s="1211"/>
      <c r="HQ8" s="1211"/>
      <c r="HR8" s="1211"/>
      <c r="HS8" s="1211"/>
      <c r="HT8" s="1211"/>
      <c r="HU8" s="1211"/>
      <c r="HV8" s="1211"/>
      <c r="HW8" s="1211"/>
      <c r="HX8" s="1211"/>
      <c r="HY8" s="1211"/>
      <c r="HZ8" s="1211"/>
      <c r="IA8" s="1211"/>
      <c r="IB8" s="1211"/>
      <c r="IC8" s="1211"/>
      <c r="ID8" s="1211"/>
      <c r="IE8" s="1211"/>
      <c r="IF8" s="1211"/>
      <c r="IG8" s="1211"/>
      <c r="IH8" s="1211"/>
      <c r="II8" s="1211"/>
      <c r="IJ8" s="1211"/>
      <c r="IK8" s="1211"/>
      <c r="IL8" s="1211"/>
      <c r="IM8" s="1211"/>
      <c r="IN8" s="1211"/>
      <c r="IO8" s="1211"/>
      <c r="IP8" s="1211"/>
      <c r="IQ8" s="1211"/>
      <c r="IR8" s="1211"/>
      <c r="IS8" s="1211"/>
      <c r="IT8" s="1211"/>
      <c r="IU8" s="1211"/>
      <c r="IV8" s="1211"/>
      <c r="IW8" s="1211"/>
      <c r="IX8" s="1211"/>
      <c r="IY8" s="1211"/>
      <c r="IZ8" s="1211"/>
      <c r="JA8" s="1211"/>
      <c r="JB8" s="1211"/>
      <c r="JC8" s="1211"/>
      <c r="JD8" s="1211"/>
      <c r="JE8" s="1211"/>
      <c r="JF8" s="1211"/>
      <c r="JG8" s="1211"/>
      <c r="JH8" s="1211"/>
      <c r="JI8" s="1211"/>
      <c r="JJ8" s="1211"/>
      <c r="JK8" s="1211"/>
      <c r="JL8" s="1211"/>
      <c r="JM8" s="1211"/>
      <c r="JN8" s="1211"/>
      <c r="JO8" s="1211"/>
      <c r="JP8" s="1211"/>
      <c r="JQ8" s="1211"/>
      <c r="JR8" s="1211"/>
      <c r="JS8" s="1211"/>
      <c r="JT8" s="1211"/>
      <c r="JU8" s="1211"/>
      <c r="JV8" s="1211"/>
      <c r="JW8" s="1211"/>
      <c r="JX8" s="1211"/>
      <c r="JY8" s="1211"/>
      <c r="JZ8" s="1211"/>
      <c r="KA8" s="1211"/>
      <c r="KB8" s="1211"/>
      <c r="KC8" s="1211"/>
      <c r="KD8" s="1211"/>
      <c r="KE8" s="1211"/>
      <c r="KF8" s="1211"/>
      <c r="KG8" s="1211"/>
      <c r="KH8" s="1211"/>
      <c r="KI8" s="1211"/>
      <c r="KJ8" s="1211"/>
      <c r="KK8" s="1211"/>
      <c r="KL8" s="1211"/>
      <c r="KM8" s="1211"/>
      <c r="KN8" s="1211"/>
      <c r="KO8" s="1211"/>
      <c r="KP8" s="1211"/>
      <c r="KQ8" s="1211"/>
      <c r="KR8" s="1211"/>
      <c r="KS8" s="1211"/>
      <c r="KT8" s="1211"/>
      <c r="KU8" s="1211"/>
      <c r="KV8" s="1211"/>
      <c r="KW8" s="1211"/>
      <c r="KX8" s="1211"/>
      <c r="KY8" s="1211"/>
      <c r="KZ8" s="1211"/>
      <c r="LA8" s="1211"/>
      <c r="LB8" s="1211"/>
      <c r="LC8" s="1211"/>
      <c r="LD8" s="1211"/>
      <c r="LE8" s="1211"/>
      <c r="LF8" s="1211"/>
      <c r="LG8" s="1211"/>
      <c r="LH8" s="1211"/>
      <c r="LI8" s="1211"/>
      <c r="LJ8" s="1211"/>
      <c r="LK8" s="1211"/>
      <c r="LL8" s="1211"/>
      <c r="LM8" s="1211"/>
      <c r="LN8" s="1211"/>
      <c r="LO8" s="1211"/>
      <c r="LP8" s="1211"/>
      <c r="LQ8" s="1211"/>
      <c r="LR8" s="1211"/>
      <c r="LS8" s="1211"/>
      <c r="LT8" s="1211"/>
      <c r="LU8" s="1211"/>
      <c r="LV8" s="1211"/>
      <c r="LW8" s="1211"/>
      <c r="LX8" s="1211"/>
      <c r="LY8" s="1211"/>
      <c r="LZ8" s="1211"/>
      <c r="MA8" s="1211"/>
      <c r="MB8" s="1211"/>
      <c r="MC8" s="1211"/>
      <c r="MD8" s="1211"/>
      <c r="ME8" s="1211"/>
      <c r="MF8" s="1211"/>
      <c r="MG8" s="1211"/>
      <c r="MH8" s="1211"/>
      <c r="MI8" s="1211"/>
      <c r="MJ8" s="1211"/>
      <c r="MK8" s="1211"/>
      <c r="ML8" s="1211"/>
      <c r="MM8" s="1211"/>
      <c r="MN8" s="1211"/>
      <c r="MO8" s="1211"/>
      <c r="MP8" s="1211"/>
      <c r="MQ8" s="1211"/>
      <c r="MR8" s="1211"/>
      <c r="MS8" s="1211"/>
      <c r="MT8" s="1211"/>
      <c r="MU8" s="1211"/>
      <c r="MV8" s="1211"/>
      <c r="MW8" s="1211"/>
      <c r="MX8" s="1211"/>
      <c r="MY8" s="1211"/>
      <c r="MZ8" s="1211"/>
      <c r="NA8" s="1211"/>
      <c r="NB8" s="1211"/>
      <c r="NC8" s="1211"/>
      <c r="ND8" s="1211"/>
      <c r="NE8" s="1211"/>
      <c r="NF8" s="1211"/>
      <c r="NG8" s="1211"/>
      <c r="NH8" s="1211"/>
      <c r="NI8" s="1211"/>
      <c r="NJ8" s="1211"/>
      <c r="NK8" s="1211"/>
      <c r="NL8" s="1211"/>
      <c r="NM8" s="1211"/>
      <c r="NN8" s="1211"/>
      <c r="NO8" s="1211"/>
      <c r="NP8" s="1211"/>
      <c r="NQ8" s="1211"/>
      <c r="NR8" s="1211"/>
      <c r="NS8" s="1211"/>
      <c r="NT8" s="1211"/>
      <c r="NU8" s="1211"/>
      <c r="NV8" s="1211"/>
      <c r="NW8" s="1211"/>
      <c r="NX8" s="1211"/>
      <c r="NY8" s="1211"/>
      <c r="NZ8" s="1211"/>
      <c r="OA8" s="1211"/>
      <c r="OB8" s="1211"/>
      <c r="OC8" s="1211"/>
      <c r="OD8" s="1211"/>
      <c r="OE8" s="1211"/>
      <c r="OF8" s="1211"/>
      <c r="OG8" s="1211"/>
      <c r="OH8" s="1211"/>
      <c r="OI8" s="1211"/>
      <c r="OJ8" s="1211"/>
      <c r="OK8" s="1211"/>
      <c r="OL8" s="1211"/>
      <c r="OM8" s="1211"/>
      <c r="ON8" s="1211"/>
      <c r="OO8" s="1211"/>
      <c r="OP8" s="1211"/>
      <c r="OQ8" s="1211"/>
      <c r="OR8" s="1211"/>
      <c r="OS8" s="1211"/>
      <c r="OT8" s="1211"/>
      <c r="OU8" s="1211"/>
      <c r="OV8" s="1211"/>
      <c r="OW8" s="1211"/>
      <c r="OX8" s="1211"/>
      <c r="OY8" s="1211"/>
      <c r="OZ8" s="1211"/>
      <c r="PA8" s="1211"/>
      <c r="PB8" s="1211"/>
      <c r="PC8" s="1211"/>
      <c r="PD8" s="1211"/>
      <c r="PE8" s="1211"/>
      <c r="PF8" s="1211"/>
      <c r="PG8" s="1211"/>
      <c r="PH8" s="1211"/>
      <c r="PI8" s="1211"/>
      <c r="PJ8" s="1211"/>
      <c r="PK8" s="1211"/>
      <c r="PL8" s="1211"/>
      <c r="PM8" s="1211"/>
      <c r="PN8" s="1211"/>
      <c r="PO8" s="1211"/>
      <c r="PP8" s="1211"/>
      <c r="PQ8" s="1211"/>
      <c r="PR8" s="1211"/>
      <c r="PS8" s="1211"/>
      <c r="PT8" s="1211"/>
      <c r="PU8" s="1211"/>
      <c r="PV8" s="1211"/>
      <c r="PW8" s="1211"/>
      <c r="PX8" s="1211"/>
      <c r="PY8" s="1211"/>
      <c r="PZ8" s="1211"/>
      <c r="QA8" s="1211"/>
      <c r="QB8" s="1211"/>
      <c r="QC8" s="1211"/>
      <c r="QD8" s="1211"/>
      <c r="QE8" s="1211"/>
      <c r="QF8" s="1211"/>
      <c r="QG8" s="1211"/>
      <c r="QH8" s="1211"/>
      <c r="QI8" s="1211"/>
      <c r="QJ8" s="1211"/>
      <c r="QK8" s="1211"/>
      <c r="QL8" s="1211"/>
      <c r="QM8" s="1211"/>
      <c r="QN8" s="1211"/>
      <c r="QO8" s="1211"/>
      <c r="QP8" s="1211"/>
      <c r="QQ8" s="1211"/>
      <c r="QR8" s="1211"/>
      <c r="QS8" s="1211"/>
      <c r="QT8" s="1211"/>
      <c r="QU8" s="1211"/>
      <c r="QV8" s="1211"/>
      <c r="QW8" s="1211"/>
      <c r="QX8" s="1211"/>
      <c r="QY8" s="1211"/>
      <c r="QZ8" s="1211"/>
      <c r="RA8" s="1211"/>
      <c r="RB8" s="1211"/>
      <c r="RC8" s="1211"/>
      <c r="RD8" s="1211"/>
      <c r="RE8" s="1211"/>
      <c r="RF8" s="1211"/>
      <c r="RG8" s="1211"/>
      <c r="RH8" s="1211"/>
      <c r="RI8" s="1211"/>
      <c r="RJ8" s="1211"/>
      <c r="RK8" s="1211"/>
      <c r="RL8" s="1211"/>
      <c r="RM8" s="1211"/>
      <c r="RN8" s="1211"/>
      <c r="RO8" s="1211"/>
      <c r="RP8" s="1211"/>
      <c r="RQ8" s="1211"/>
      <c r="RR8" s="1211"/>
      <c r="RS8" s="1211"/>
      <c r="RT8" s="1211"/>
      <c r="RU8" s="1211"/>
      <c r="RV8" s="1211"/>
      <c r="RW8" s="1211"/>
      <c r="RX8" s="1211"/>
      <c r="RY8" s="1211"/>
      <c r="RZ8" s="1211"/>
      <c r="SA8" s="1211"/>
      <c r="SB8" s="1211"/>
      <c r="SC8" s="1211"/>
      <c r="SD8" s="1211"/>
      <c r="SE8" s="1211"/>
      <c r="SF8" s="1211"/>
      <c r="SG8" s="1211"/>
      <c r="SH8" s="1211"/>
      <c r="SI8" s="1211"/>
      <c r="SJ8" s="1211"/>
      <c r="SK8" s="1211"/>
      <c r="SL8" s="1211"/>
      <c r="SM8" s="1211"/>
      <c r="SN8" s="1211"/>
      <c r="SO8" s="1211"/>
      <c r="SP8" s="1211"/>
      <c r="SQ8" s="1211"/>
      <c r="SR8" s="1211"/>
      <c r="SS8" s="1211"/>
      <c r="ST8" s="1211"/>
      <c r="SU8" s="1211"/>
      <c r="SV8" s="1211"/>
      <c r="SW8" s="1211"/>
      <c r="SX8" s="1211"/>
      <c r="SY8" s="1211"/>
      <c r="SZ8" s="1211"/>
      <c r="TA8" s="1211"/>
      <c r="TB8" s="1211"/>
      <c r="TC8" s="1211"/>
      <c r="TD8" s="1211"/>
      <c r="TE8" s="1211"/>
      <c r="TF8" s="1211"/>
      <c r="TG8" s="1211"/>
      <c r="TH8" s="1211"/>
      <c r="TI8" s="1211"/>
      <c r="TJ8" s="1211"/>
      <c r="TK8" s="1211"/>
      <c r="TL8" s="1211"/>
      <c r="TM8" s="1211"/>
      <c r="TN8" s="1211"/>
      <c r="TO8" s="1211"/>
      <c r="TP8" s="1211"/>
      <c r="TQ8" s="1211"/>
      <c r="TR8" s="1211"/>
      <c r="TS8" s="1211"/>
      <c r="TT8" s="1211"/>
      <c r="TU8" s="1211"/>
      <c r="TV8" s="1211"/>
      <c r="TW8" s="1211"/>
      <c r="TX8" s="1211"/>
      <c r="TY8" s="1211"/>
      <c r="TZ8" s="1211"/>
      <c r="UA8" s="1211"/>
      <c r="UB8" s="1211"/>
      <c r="UC8" s="1211"/>
      <c r="UD8" s="1211"/>
      <c r="UE8" s="1211"/>
      <c r="UF8" s="1211"/>
      <c r="UG8" s="1211"/>
      <c r="UH8" s="1211"/>
      <c r="UI8" s="1211"/>
      <c r="UJ8" s="1211"/>
      <c r="UK8" s="1211"/>
      <c r="UL8" s="1211"/>
      <c r="UM8" s="1211"/>
      <c r="UN8" s="1211"/>
      <c r="UO8" s="1211"/>
      <c r="UP8" s="1211"/>
      <c r="UQ8" s="1211"/>
      <c r="UR8" s="1211"/>
      <c r="US8" s="1211"/>
      <c r="UT8" s="1211"/>
      <c r="UU8" s="1211"/>
      <c r="UV8" s="1211"/>
      <c r="UW8" s="1211"/>
      <c r="UX8" s="1211"/>
      <c r="UY8" s="1211"/>
      <c r="UZ8" s="1211"/>
      <c r="VA8" s="1211"/>
      <c r="VB8" s="1211"/>
      <c r="VC8" s="1211"/>
      <c r="VD8" s="1211"/>
      <c r="VE8" s="1211"/>
      <c r="VF8" s="1211"/>
      <c r="VG8" s="1211"/>
      <c r="VH8" s="1211"/>
      <c r="VI8" s="1211"/>
      <c r="VJ8" s="1211"/>
      <c r="VK8" s="1211"/>
      <c r="VL8" s="1211"/>
      <c r="VM8" s="1211"/>
      <c r="VN8" s="1211"/>
      <c r="VO8" s="1211"/>
      <c r="VP8" s="1211"/>
      <c r="VQ8" s="1211"/>
      <c r="VR8" s="1211"/>
      <c r="VS8" s="1211"/>
      <c r="VT8" s="1211"/>
      <c r="VU8" s="1211"/>
      <c r="VV8" s="1211"/>
      <c r="VW8" s="1211"/>
      <c r="VX8" s="1211"/>
      <c r="VY8" s="1211"/>
      <c r="VZ8" s="1211"/>
      <c r="WA8" s="1211"/>
      <c r="WB8" s="1211"/>
      <c r="WC8" s="1211"/>
      <c r="WD8" s="1211"/>
      <c r="WE8" s="1211"/>
      <c r="WF8" s="1211"/>
      <c r="WG8" s="1211"/>
      <c r="WH8" s="1211"/>
      <c r="WI8" s="1211"/>
      <c r="WJ8" s="1211"/>
      <c r="WK8" s="1211"/>
      <c r="WL8" s="1211"/>
      <c r="WM8" s="1211"/>
      <c r="WN8" s="1211"/>
      <c r="WO8" s="1211"/>
      <c r="WP8" s="1211"/>
      <c r="WQ8" s="1211"/>
      <c r="WR8" s="1211"/>
      <c r="WS8" s="1211"/>
      <c r="WT8" s="1211"/>
      <c r="WU8" s="1211"/>
      <c r="WV8" s="1211"/>
      <c r="WW8" s="1211"/>
      <c r="WX8" s="1211"/>
      <c r="WY8" s="1211"/>
      <c r="WZ8" s="1211"/>
      <c r="XA8" s="1211"/>
      <c r="XB8" s="1211"/>
      <c r="XC8" s="1211"/>
      <c r="XD8" s="1211"/>
      <c r="XE8" s="1211"/>
      <c r="XF8" s="1211"/>
      <c r="XG8" s="1211"/>
      <c r="XH8" s="1211"/>
      <c r="XI8" s="1211"/>
      <c r="XJ8" s="1211"/>
      <c r="XK8" s="1211"/>
      <c r="XL8" s="1211"/>
      <c r="XM8" s="1211"/>
      <c r="XN8" s="1211"/>
      <c r="XO8" s="1211"/>
      <c r="XP8" s="1211"/>
      <c r="XQ8" s="1211"/>
      <c r="XR8" s="1211"/>
      <c r="XS8" s="1211"/>
      <c r="XT8" s="1211"/>
      <c r="XU8" s="1211"/>
      <c r="XV8" s="1211"/>
      <c r="XW8" s="1211"/>
      <c r="XX8" s="1211"/>
      <c r="XY8" s="1211"/>
      <c r="XZ8" s="1211"/>
      <c r="YA8" s="1211"/>
      <c r="YB8" s="1211"/>
      <c r="YC8" s="1211"/>
      <c r="YD8" s="1211"/>
      <c r="YE8" s="1211"/>
      <c r="YF8" s="1211"/>
      <c r="YG8" s="1211"/>
      <c r="YH8" s="1211"/>
      <c r="YI8" s="1211"/>
      <c r="YJ8" s="1211"/>
      <c r="YK8" s="1211"/>
      <c r="YL8" s="1211"/>
      <c r="YM8" s="1211"/>
      <c r="YN8" s="1211"/>
      <c r="YO8" s="1211"/>
      <c r="YP8" s="1211"/>
      <c r="YQ8" s="1211"/>
      <c r="YR8" s="1211"/>
      <c r="YS8" s="1211"/>
      <c r="YT8" s="1211"/>
      <c r="YU8" s="1211"/>
      <c r="YV8" s="1211"/>
      <c r="YW8" s="1211"/>
      <c r="YX8" s="1211"/>
      <c r="YY8" s="1211"/>
      <c r="YZ8" s="1211"/>
      <c r="ZA8" s="1211"/>
      <c r="ZB8" s="1211"/>
      <c r="ZC8" s="1211"/>
      <c r="ZD8" s="1211"/>
      <c r="ZE8" s="1211"/>
      <c r="ZF8" s="1211"/>
      <c r="ZG8" s="1211"/>
      <c r="ZH8" s="1211"/>
      <c r="ZI8" s="1211"/>
      <c r="ZJ8" s="1211"/>
      <c r="ZK8" s="1211"/>
      <c r="ZL8" s="1211"/>
      <c r="ZM8" s="1211"/>
      <c r="ZN8" s="1211"/>
      <c r="ZO8" s="1211"/>
      <c r="ZP8" s="1211"/>
      <c r="ZQ8" s="1211"/>
      <c r="ZR8" s="1211"/>
      <c r="ZS8" s="1211"/>
      <c r="ZT8" s="1211"/>
      <c r="ZU8" s="1211"/>
      <c r="ZV8" s="1211"/>
      <c r="ZW8" s="1211"/>
      <c r="ZX8" s="1211"/>
      <c r="ZY8" s="1211"/>
      <c r="ZZ8" s="1211"/>
      <c r="AAA8" s="1211"/>
      <c r="AAB8" s="1211"/>
      <c r="AAC8" s="1211"/>
      <c r="AAD8" s="1211"/>
      <c r="AAE8" s="1211"/>
      <c r="AAF8" s="1211"/>
      <c r="AAG8" s="1211"/>
      <c r="AAH8" s="1211"/>
      <c r="AAI8" s="1211"/>
      <c r="AAJ8" s="1211"/>
      <c r="AAK8" s="1211"/>
      <c r="AAL8" s="1211"/>
      <c r="AAM8" s="1211"/>
      <c r="AAN8" s="1211"/>
      <c r="AAO8" s="1211"/>
      <c r="AAP8" s="1211"/>
      <c r="AAQ8" s="1211"/>
      <c r="AAR8" s="1211"/>
      <c r="AAS8" s="1211"/>
      <c r="AAT8" s="1211"/>
      <c r="AAU8" s="1211"/>
      <c r="AAV8" s="1211"/>
      <c r="AAW8" s="1211"/>
      <c r="AAX8" s="1211"/>
      <c r="AAY8" s="1211"/>
      <c r="AAZ8" s="1211"/>
      <c r="ABA8" s="1211"/>
      <c r="ABB8" s="1211"/>
      <c r="ABC8" s="1211"/>
      <c r="ABD8" s="1211"/>
      <c r="ABE8" s="1211"/>
      <c r="ABF8" s="1211"/>
      <c r="ABG8" s="1211"/>
      <c r="ABH8" s="1211"/>
      <c r="ABI8" s="1211"/>
      <c r="ABJ8" s="1211"/>
      <c r="ABK8" s="1211"/>
      <c r="ABL8" s="1211"/>
      <c r="ABM8" s="1211"/>
      <c r="ABN8" s="1211"/>
      <c r="ABO8" s="1211"/>
      <c r="ABP8" s="1211"/>
      <c r="ABQ8" s="1211"/>
      <c r="ABR8" s="1211"/>
      <c r="ABS8" s="1211"/>
      <c r="ABT8" s="1211"/>
      <c r="ABU8" s="1211"/>
      <c r="ABV8" s="1211"/>
      <c r="ABW8" s="1211"/>
      <c r="ABX8" s="1211"/>
      <c r="ABY8" s="1211"/>
      <c r="ABZ8" s="1211"/>
      <c r="ACA8" s="1211"/>
      <c r="ACB8" s="1211"/>
      <c r="ACC8" s="1211"/>
      <c r="ACD8" s="1211"/>
      <c r="ACE8" s="1211"/>
      <c r="ACF8" s="1211"/>
      <c r="ACG8" s="1211"/>
      <c r="ACH8" s="1211"/>
      <c r="ACI8" s="1211"/>
      <c r="ACJ8" s="1211"/>
      <c r="ACK8" s="1211"/>
      <c r="ACL8" s="1211"/>
      <c r="ACM8" s="1211"/>
      <c r="ACN8" s="1211"/>
      <c r="ACO8" s="1211"/>
      <c r="ACP8" s="1211"/>
      <c r="ACQ8" s="1211"/>
      <c r="ACR8" s="1211"/>
      <c r="ACS8" s="1211"/>
      <c r="ACT8" s="1211"/>
      <c r="ACU8" s="1211"/>
      <c r="ACV8" s="1211"/>
      <c r="ACW8" s="1211"/>
      <c r="ACX8" s="1211"/>
      <c r="ACY8" s="1211"/>
      <c r="ACZ8" s="1211"/>
      <c r="ADA8" s="1211"/>
      <c r="ADB8" s="1211"/>
      <c r="ADC8" s="1211"/>
      <c r="ADD8" s="1211"/>
      <c r="ADE8" s="1211"/>
      <c r="ADF8" s="1211"/>
      <c r="ADG8" s="1211"/>
      <c r="ADH8" s="1211"/>
      <c r="ADI8" s="1211"/>
      <c r="ADJ8" s="1211"/>
      <c r="ADK8" s="1211"/>
      <c r="ADL8" s="1211"/>
      <c r="ADM8" s="1211"/>
      <c r="ADN8" s="1211"/>
      <c r="ADO8" s="1211"/>
      <c r="ADP8" s="1211"/>
      <c r="ADQ8" s="1211"/>
      <c r="ADR8" s="1211"/>
      <c r="ADS8" s="1211"/>
      <c r="ADT8" s="1211"/>
      <c r="ADU8" s="1211"/>
      <c r="ADV8" s="1211"/>
      <c r="ADW8" s="1211"/>
      <c r="ADX8" s="1211"/>
      <c r="ADY8" s="1211"/>
      <c r="ADZ8" s="1211"/>
      <c r="AEA8" s="1211"/>
      <c r="AEB8" s="1211"/>
      <c r="AEC8" s="1211"/>
      <c r="AED8" s="1211"/>
      <c r="AEE8" s="1211"/>
      <c r="AEF8" s="1211"/>
      <c r="AEG8" s="1211"/>
      <c r="AEH8" s="1211"/>
      <c r="AEI8" s="1211"/>
      <c r="AEJ8" s="1211"/>
      <c r="AEK8" s="1211"/>
      <c r="AEL8" s="1211"/>
      <c r="AEM8" s="1211"/>
      <c r="AEN8" s="1211"/>
      <c r="AEO8" s="1211"/>
      <c r="AEP8" s="1211"/>
      <c r="AEQ8" s="1211"/>
      <c r="AER8" s="1211"/>
      <c r="AES8" s="1211"/>
      <c r="AET8" s="1211"/>
      <c r="AEU8" s="1211"/>
      <c r="AEV8" s="1211"/>
      <c r="AEW8" s="1211"/>
      <c r="AEX8" s="1211"/>
      <c r="AEY8" s="1211"/>
      <c r="AEZ8" s="1211"/>
      <c r="AFA8" s="1211"/>
      <c r="AFB8" s="1211"/>
      <c r="AFC8" s="1211"/>
      <c r="AFD8" s="1211"/>
      <c r="AFE8" s="1211"/>
      <c r="AFF8" s="1211"/>
      <c r="AFG8" s="1211"/>
      <c r="AFH8" s="1211"/>
      <c r="AFI8" s="1211"/>
      <c r="AFJ8" s="1211"/>
      <c r="AFK8" s="1211"/>
      <c r="AFL8" s="1211"/>
      <c r="AFM8" s="1211"/>
      <c r="AFN8" s="1211"/>
      <c r="AFO8" s="1211"/>
      <c r="AFP8" s="1211"/>
      <c r="AFQ8" s="1211"/>
      <c r="AFR8" s="1211"/>
      <c r="AFS8" s="1211"/>
      <c r="AFT8" s="1211"/>
      <c r="AFU8" s="1211"/>
      <c r="AFV8" s="1211"/>
      <c r="AFW8" s="1211"/>
      <c r="AFX8" s="1211"/>
      <c r="AFY8" s="1211"/>
      <c r="AFZ8" s="1211"/>
      <c r="AGA8" s="1211"/>
      <c r="AGB8" s="1211"/>
      <c r="AGC8" s="1211"/>
      <c r="AGD8" s="1211"/>
      <c r="AGE8" s="1211"/>
      <c r="AGF8" s="1211"/>
      <c r="AGG8" s="1211"/>
      <c r="AGH8" s="1211"/>
      <c r="AGI8" s="1211"/>
      <c r="AGJ8" s="1211"/>
      <c r="AGK8" s="1211"/>
      <c r="AGL8" s="1211"/>
      <c r="AGM8" s="1211"/>
      <c r="AGN8" s="1211"/>
      <c r="AGO8" s="1211"/>
      <c r="AGP8" s="1211"/>
      <c r="AGQ8" s="1211"/>
      <c r="AGR8" s="1211"/>
      <c r="AGS8" s="1211"/>
      <c r="AGT8" s="1211"/>
      <c r="AGU8" s="1211"/>
      <c r="AGV8" s="1211"/>
      <c r="AGW8" s="1211"/>
      <c r="AGX8" s="1211"/>
      <c r="AGY8" s="1211"/>
      <c r="AGZ8" s="1211"/>
      <c r="AHA8" s="1211"/>
      <c r="AHB8" s="1211"/>
      <c r="AHC8" s="1211"/>
      <c r="AHD8" s="1211"/>
      <c r="AHE8" s="1211"/>
      <c r="AHF8" s="1211"/>
      <c r="AHG8" s="1211"/>
      <c r="AHH8" s="1211"/>
      <c r="AHI8" s="1211"/>
      <c r="AHJ8" s="1211"/>
      <c r="AHK8" s="1211"/>
      <c r="AHL8" s="1211"/>
      <c r="AHM8" s="1211"/>
      <c r="AHN8" s="1211"/>
      <c r="AHO8" s="1211"/>
      <c r="AHP8" s="1211"/>
      <c r="AHQ8" s="1211"/>
      <c r="AHR8" s="1211"/>
      <c r="AHS8" s="1211"/>
      <c r="AHT8" s="1211"/>
      <c r="AHU8" s="1211"/>
      <c r="AHV8" s="1211"/>
      <c r="AHW8" s="1211"/>
      <c r="AHX8" s="1211"/>
      <c r="AHY8" s="1211"/>
      <c r="AHZ8" s="1211"/>
      <c r="AIA8" s="1211"/>
      <c r="AIB8" s="1211"/>
      <c r="AIC8" s="1211"/>
      <c r="AID8" s="1211"/>
      <c r="AIE8" s="1211"/>
      <c r="AIF8" s="1211"/>
      <c r="AIG8" s="1211"/>
      <c r="AIH8" s="1211"/>
      <c r="AII8" s="1211"/>
      <c r="AIJ8" s="1211"/>
      <c r="AIK8" s="1211"/>
      <c r="AIL8" s="1211"/>
      <c r="AIM8" s="1211"/>
      <c r="AIN8" s="1211"/>
      <c r="AIO8" s="1211"/>
      <c r="AIP8" s="1211"/>
      <c r="AIQ8" s="1211"/>
      <c r="AIR8" s="1211"/>
      <c r="AIS8" s="1211"/>
      <c r="AIT8" s="1211"/>
      <c r="AIU8" s="1211"/>
      <c r="AIV8" s="1211"/>
      <c r="AIW8" s="1211"/>
      <c r="AIX8" s="1211"/>
      <c r="AIY8" s="1211"/>
      <c r="AIZ8" s="1211"/>
      <c r="AJA8" s="1211"/>
      <c r="AJB8" s="1211"/>
      <c r="AJC8" s="1211"/>
      <c r="AJD8" s="1211"/>
      <c r="AJE8" s="1211"/>
      <c r="AJF8" s="1211"/>
      <c r="AJG8" s="1211"/>
      <c r="AJH8" s="1211"/>
      <c r="AJI8" s="1211"/>
      <c r="AJJ8" s="1211"/>
      <c r="AJK8" s="1211"/>
      <c r="AJL8" s="1211"/>
      <c r="AJM8" s="1211"/>
      <c r="AJN8" s="1211"/>
      <c r="AJO8" s="1211"/>
      <c r="AJP8" s="1211"/>
      <c r="AJQ8" s="1211"/>
      <c r="AJR8" s="1211"/>
      <c r="AJS8" s="1211"/>
      <c r="AJT8" s="1211"/>
      <c r="AJU8" s="1211"/>
      <c r="AJV8" s="1211"/>
      <c r="AJW8" s="1211"/>
      <c r="AJX8" s="1211"/>
      <c r="AJY8" s="1211"/>
      <c r="AJZ8" s="1211"/>
      <c r="AKA8" s="1211"/>
      <c r="AKB8" s="1211"/>
      <c r="AKC8" s="1211"/>
      <c r="AKD8" s="1211"/>
      <c r="AKE8" s="1211"/>
      <c r="AKF8" s="1211"/>
      <c r="AKG8" s="1211"/>
      <c r="AKH8" s="1211"/>
      <c r="AKI8" s="1211"/>
      <c r="AKJ8" s="1211"/>
      <c r="AKK8" s="1211"/>
      <c r="AKL8" s="1211"/>
      <c r="AKM8" s="1211"/>
      <c r="AKN8" s="1211"/>
      <c r="AKO8" s="1211"/>
      <c r="AKP8" s="1211"/>
      <c r="AKQ8" s="1211"/>
      <c r="AKR8" s="1211"/>
      <c r="AKS8" s="1211"/>
      <c r="AKT8" s="1211"/>
      <c r="AKU8" s="1211"/>
      <c r="AKV8" s="1211"/>
      <c r="AKW8" s="1211"/>
      <c r="AKX8" s="1211"/>
      <c r="AKY8" s="1211"/>
      <c r="AKZ8" s="1211"/>
      <c r="ALA8" s="1211"/>
      <c r="ALB8" s="1211"/>
      <c r="ALC8" s="1211"/>
      <c r="ALD8" s="1211"/>
      <c r="ALE8" s="1211"/>
      <c r="ALF8" s="1211"/>
      <c r="ALG8" s="1211"/>
      <c r="ALH8" s="1211"/>
      <c r="ALI8" s="1211"/>
      <c r="ALJ8" s="1211"/>
      <c r="ALK8" s="1211"/>
      <c r="ALL8" s="1211"/>
      <c r="ALM8" s="1211"/>
      <c r="ALN8" s="1211"/>
      <c r="ALO8" s="1211"/>
      <c r="ALP8" s="1211"/>
      <c r="ALQ8" s="1211"/>
      <c r="ALR8" s="1211"/>
      <c r="ALS8" s="1211"/>
      <c r="ALT8" s="1211"/>
      <c r="ALU8" s="1211"/>
      <c r="ALV8" s="1211"/>
      <c r="ALW8" s="1211"/>
      <c r="ALX8" s="1211"/>
      <c r="ALY8" s="1211"/>
      <c r="ALZ8" s="1211"/>
      <c r="AMA8" s="1211"/>
      <c r="AMB8" s="1211"/>
      <c r="AMC8" s="1211"/>
      <c r="AMD8" s="1211"/>
      <c r="AME8" s="1211"/>
      <c r="AMF8" s="1211"/>
      <c r="AMG8" s="1211"/>
      <c r="AMH8" s="1211"/>
      <c r="AMI8" s="1211"/>
      <c r="AMJ8" s="1211"/>
      <c r="AMK8" s="1211"/>
      <c r="AML8" s="1211"/>
      <c r="AMM8" s="1211"/>
      <c r="AMN8" s="1211"/>
      <c r="AMO8" s="1211"/>
      <c r="AMP8" s="1211"/>
      <c r="AMQ8" s="1211"/>
      <c r="AMR8" s="1211"/>
      <c r="AMS8" s="1211"/>
      <c r="AMT8" s="1211"/>
      <c r="AMU8" s="1211"/>
      <c r="AMV8" s="1211"/>
      <c r="AMW8" s="1211"/>
      <c r="AMX8" s="1211"/>
      <c r="AMY8" s="1211"/>
      <c r="AMZ8" s="1211"/>
      <c r="ANA8" s="1211"/>
      <c r="ANB8" s="1211"/>
      <c r="ANC8" s="1211"/>
      <c r="AND8" s="1211"/>
      <c r="ANE8" s="1211"/>
      <c r="ANF8" s="1211"/>
      <c r="ANG8" s="1211"/>
      <c r="ANH8" s="1211"/>
      <c r="ANI8" s="1211"/>
      <c r="ANJ8" s="1211"/>
      <c r="ANK8" s="1211"/>
      <c r="ANL8" s="1211"/>
      <c r="ANM8" s="1211"/>
      <c r="ANN8" s="1211"/>
      <c r="ANO8" s="1211"/>
      <c r="ANP8" s="1211"/>
      <c r="ANQ8" s="1211"/>
      <c r="ANR8" s="1211"/>
      <c r="ANS8" s="1211"/>
      <c r="ANT8" s="1211"/>
      <c r="ANU8" s="1211"/>
      <c r="ANV8" s="1211"/>
      <c r="ANW8" s="1211"/>
      <c r="ANX8" s="1211"/>
      <c r="ANY8" s="1211"/>
      <c r="ANZ8" s="1211"/>
      <c r="AOA8" s="1211"/>
      <c r="AOB8" s="1211"/>
      <c r="AOC8" s="1211"/>
      <c r="AOD8" s="1211"/>
      <c r="AOE8" s="1211"/>
      <c r="AOF8" s="1211"/>
      <c r="AOG8" s="1211"/>
      <c r="AOH8" s="1211"/>
      <c r="AOI8" s="1211"/>
      <c r="AOJ8" s="1211"/>
      <c r="AOK8" s="1211"/>
      <c r="AOL8" s="1211"/>
      <c r="AOM8" s="1211"/>
      <c r="AON8" s="1211"/>
      <c r="AOO8" s="1211"/>
      <c r="AOP8" s="1211"/>
      <c r="AOQ8" s="1211"/>
      <c r="AOR8" s="1211"/>
      <c r="AOS8" s="1211"/>
      <c r="AOT8" s="1211"/>
      <c r="AOU8" s="1211"/>
      <c r="AOV8" s="1211"/>
      <c r="AOW8" s="1211"/>
      <c r="AOX8" s="1211"/>
      <c r="AOY8" s="1211"/>
      <c r="AOZ8" s="1211"/>
      <c r="APA8" s="1211"/>
      <c r="APB8" s="1211"/>
      <c r="APC8" s="1211"/>
      <c r="APD8" s="1211"/>
      <c r="APE8" s="1211"/>
      <c r="APF8" s="1211"/>
      <c r="APG8" s="1211"/>
      <c r="APH8" s="1211"/>
      <c r="API8" s="1211"/>
      <c r="APJ8" s="1211"/>
      <c r="APK8" s="1211"/>
      <c r="APL8" s="1211"/>
      <c r="APM8" s="1211"/>
      <c r="APN8" s="1211"/>
      <c r="APO8" s="1211"/>
      <c r="APP8" s="1211"/>
      <c r="APQ8" s="1211"/>
      <c r="APR8" s="1211"/>
      <c r="APS8" s="1211"/>
      <c r="APT8" s="1211"/>
      <c r="APU8" s="1211"/>
      <c r="APV8" s="1211"/>
      <c r="APW8" s="1211"/>
      <c r="APX8" s="1211"/>
      <c r="APY8" s="1211"/>
      <c r="APZ8" s="1211"/>
      <c r="AQA8" s="1211"/>
      <c r="AQB8" s="1211"/>
      <c r="AQC8" s="1211"/>
      <c r="AQD8" s="1211"/>
      <c r="AQE8" s="1211"/>
      <c r="AQF8" s="1211"/>
      <c r="AQG8" s="1211"/>
      <c r="AQH8" s="1211"/>
      <c r="AQI8" s="1211"/>
      <c r="AQJ8" s="1211"/>
      <c r="AQK8" s="1211"/>
      <c r="AQL8" s="1211"/>
      <c r="AQM8" s="1211"/>
      <c r="AQN8" s="1211"/>
      <c r="AQO8" s="1211"/>
      <c r="AQP8" s="1211"/>
      <c r="AQQ8" s="1211"/>
      <c r="AQR8" s="1211"/>
      <c r="AQS8" s="1211"/>
      <c r="AQT8" s="1211"/>
      <c r="AQU8" s="1211"/>
      <c r="AQV8" s="1211"/>
      <c r="AQW8" s="1211"/>
      <c r="AQX8" s="1211"/>
      <c r="AQY8" s="1211"/>
      <c r="AQZ8" s="1211"/>
      <c r="ARA8" s="1211"/>
      <c r="ARB8" s="1211"/>
      <c r="ARC8" s="1211"/>
      <c r="ARD8" s="1211"/>
      <c r="ARE8" s="1211"/>
      <c r="ARF8" s="1211"/>
      <c r="ARG8" s="1211"/>
      <c r="ARH8" s="1211"/>
      <c r="ARI8" s="1211"/>
      <c r="ARJ8" s="1211"/>
      <c r="ARK8" s="1211"/>
      <c r="ARL8" s="1211"/>
      <c r="ARM8" s="1211"/>
      <c r="ARN8" s="1211"/>
      <c r="ARO8" s="1211"/>
      <c r="ARP8" s="1211"/>
      <c r="ARQ8" s="1211"/>
      <c r="ARR8" s="1211"/>
      <c r="ARS8" s="1211"/>
      <c r="ART8" s="1211"/>
      <c r="ARU8" s="1211"/>
      <c r="ARV8" s="1211"/>
      <c r="ARW8" s="1211"/>
      <c r="ARX8" s="1211"/>
      <c r="ARY8" s="1211"/>
      <c r="ARZ8" s="1211"/>
      <c r="ASA8" s="1211"/>
      <c r="ASB8" s="1211"/>
      <c r="ASC8" s="1211"/>
      <c r="ASD8" s="1211"/>
      <c r="ASE8" s="1211"/>
      <c r="ASF8" s="1211"/>
      <c r="ASG8" s="1211"/>
      <c r="ASH8" s="1211"/>
      <c r="ASI8" s="1211"/>
      <c r="ASJ8" s="1211"/>
      <c r="ASK8" s="1211"/>
      <c r="ASL8" s="1211"/>
      <c r="ASM8" s="1211"/>
      <c r="ASN8" s="1211"/>
      <c r="ASO8" s="1211"/>
      <c r="ASP8" s="1211"/>
      <c r="ASQ8" s="1211"/>
      <c r="ASR8" s="1211"/>
      <c r="ASS8" s="1211"/>
      <c r="AST8" s="1211"/>
      <c r="ASU8" s="1211"/>
      <c r="ASV8" s="1211"/>
      <c r="ASW8" s="1211"/>
      <c r="ASX8" s="1211"/>
      <c r="ASY8" s="1211"/>
      <c r="ASZ8" s="1211"/>
      <c r="ATA8" s="1211"/>
      <c r="ATB8" s="1211"/>
      <c r="ATC8" s="1211"/>
      <c r="ATD8" s="1211"/>
      <c r="ATE8" s="1211"/>
      <c r="ATF8" s="1211"/>
      <c r="ATG8" s="1211"/>
      <c r="ATH8" s="1211"/>
      <c r="ATI8" s="1211"/>
      <c r="ATJ8" s="1211"/>
      <c r="ATK8" s="1211"/>
      <c r="ATL8" s="1211"/>
      <c r="ATM8" s="1211"/>
      <c r="ATN8" s="1211"/>
      <c r="ATO8" s="1211"/>
      <c r="ATP8" s="1211"/>
      <c r="ATQ8" s="1211"/>
      <c r="ATR8" s="1211"/>
      <c r="ATS8" s="1211"/>
      <c r="ATT8" s="1211"/>
      <c r="ATU8" s="1211"/>
      <c r="ATV8" s="1211"/>
      <c r="ATW8" s="1211"/>
      <c r="ATX8" s="1211"/>
      <c r="ATY8" s="1211"/>
      <c r="ATZ8" s="1211"/>
      <c r="AUA8" s="1211"/>
      <c r="AUB8" s="1211"/>
      <c r="AUC8" s="1211"/>
      <c r="AUD8" s="1211"/>
      <c r="AUE8" s="1211"/>
      <c r="AUF8" s="1211"/>
      <c r="AUG8" s="1211"/>
      <c r="AUH8" s="1211"/>
      <c r="AUI8" s="1211"/>
      <c r="AUJ8" s="1211"/>
      <c r="AUK8" s="1211"/>
      <c r="AUL8" s="1211"/>
      <c r="AUM8" s="1211"/>
      <c r="AUN8" s="1211"/>
      <c r="AUO8" s="1211"/>
      <c r="AUP8" s="1211"/>
      <c r="AUQ8" s="1211"/>
      <c r="AUR8" s="1211"/>
      <c r="AUS8" s="1211"/>
      <c r="AUT8" s="1211"/>
      <c r="AUU8" s="1211"/>
      <c r="AUV8" s="1211"/>
      <c r="AUW8" s="1211"/>
      <c r="AUX8" s="1211"/>
      <c r="AUY8" s="1211"/>
      <c r="AUZ8" s="1211"/>
      <c r="AVA8" s="1211"/>
      <c r="AVB8" s="1211"/>
      <c r="AVC8" s="1211"/>
      <c r="AVD8" s="1211"/>
      <c r="AVE8" s="1211"/>
      <c r="AVF8" s="1211"/>
      <c r="AVG8" s="1211"/>
      <c r="AVH8" s="1211"/>
      <c r="AVI8" s="1211"/>
      <c r="AVJ8" s="1211"/>
      <c r="AVK8" s="1211"/>
      <c r="AVL8" s="1211"/>
      <c r="AVM8" s="1211"/>
      <c r="AVN8" s="1211"/>
      <c r="AVO8" s="1211"/>
      <c r="AVP8" s="1211"/>
      <c r="AVQ8" s="1211"/>
      <c r="AVR8" s="1211"/>
      <c r="AVS8" s="1211"/>
      <c r="AVT8" s="1211"/>
      <c r="AVU8" s="1211"/>
      <c r="AVV8" s="1211"/>
      <c r="AVW8" s="1211"/>
      <c r="AVX8" s="1211"/>
      <c r="AVY8" s="1211"/>
      <c r="AVZ8" s="1211"/>
      <c r="AWA8" s="1211"/>
      <c r="AWB8" s="1211"/>
      <c r="AWC8" s="1211"/>
      <c r="AWD8" s="1211"/>
      <c r="AWE8" s="1211"/>
      <c r="AWF8" s="1211"/>
      <c r="AWG8" s="1211"/>
      <c r="AWH8" s="1211"/>
      <c r="AWI8" s="1211"/>
      <c r="AWJ8" s="1211"/>
      <c r="AWK8" s="1211"/>
      <c r="AWL8" s="1211"/>
      <c r="AWM8" s="1211"/>
      <c r="AWN8" s="1211"/>
      <c r="AWO8" s="1211"/>
      <c r="AWP8" s="1211"/>
      <c r="AWQ8" s="1211"/>
      <c r="AWR8" s="1211"/>
      <c r="AWS8" s="1211"/>
      <c r="AWT8" s="1211"/>
      <c r="AWU8" s="1211"/>
      <c r="AWV8" s="1211"/>
      <c r="AWW8" s="1211"/>
      <c r="AWX8" s="1211"/>
      <c r="AWY8" s="1211"/>
      <c r="AWZ8" s="1211"/>
      <c r="AXA8" s="1211"/>
      <c r="AXB8" s="1211"/>
      <c r="AXC8" s="1211"/>
      <c r="AXD8" s="1211"/>
      <c r="AXE8" s="1211"/>
      <c r="AXF8" s="1211"/>
      <c r="AXG8" s="1211"/>
      <c r="AXH8" s="1211"/>
      <c r="AXI8" s="1211"/>
      <c r="AXJ8" s="1211"/>
      <c r="AXK8" s="1211"/>
      <c r="AXL8" s="1211"/>
      <c r="AXM8" s="1211"/>
      <c r="AXN8" s="1211"/>
      <c r="AXO8" s="1211"/>
      <c r="AXP8" s="1211"/>
      <c r="AXQ8" s="1211"/>
      <c r="AXR8" s="1211"/>
      <c r="AXS8" s="1211"/>
      <c r="AXT8" s="1211"/>
      <c r="AXU8" s="1211"/>
      <c r="AXV8" s="1211"/>
      <c r="AXW8" s="1211"/>
      <c r="AXX8" s="1211"/>
      <c r="AXY8" s="1211"/>
      <c r="AXZ8" s="1211"/>
      <c r="AYA8" s="1211"/>
      <c r="AYB8" s="1211"/>
      <c r="AYC8" s="1211"/>
      <c r="AYD8" s="1211"/>
      <c r="AYE8" s="1211"/>
      <c r="AYF8" s="1211"/>
      <c r="AYG8" s="1211"/>
      <c r="AYH8" s="1211"/>
      <c r="AYI8" s="1211"/>
      <c r="AYJ8" s="1211"/>
      <c r="AYK8" s="1211"/>
      <c r="AYL8" s="1211"/>
      <c r="AYM8" s="1211"/>
      <c r="AYN8" s="1211"/>
      <c r="AYO8" s="1211"/>
      <c r="AYP8" s="1211"/>
      <c r="AYQ8" s="1211"/>
      <c r="AYR8" s="1211"/>
      <c r="AYS8" s="1211"/>
      <c r="AYT8" s="1211"/>
      <c r="AYU8" s="1211"/>
      <c r="AYV8" s="1211"/>
      <c r="AYW8" s="1211"/>
      <c r="AYX8" s="1211"/>
      <c r="AYY8" s="1211"/>
      <c r="AYZ8" s="1211"/>
      <c r="AZA8" s="1211"/>
      <c r="AZB8" s="1211"/>
      <c r="AZC8" s="1211"/>
      <c r="AZD8" s="1211"/>
      <c r="AZE8" s="1211"/>
      <c r="AZF8" s="1211"/>
      <c r="AZG8" s="1211"/>
      <c r="AZH8" s="1211"/>
      <c r="AZI8" s="1211"/>
      <c r="AZJ8" s="1211"/>
      <c r="AZK8" s="1211"/>
      <c r="AZL8" s="1211"/>
      <c r="AZM8" s="1211"/>
      <c r="AZN8" s="1211"/>
      <c r="AZO8" s="1211"/>
      <c r="AZP8" s="1211"/>
      <c r="AZQ8" s="1211"/>
      <c r="AZR8" s="1211"/>
      <c r="AZS8" s="1211"/>
      <c r="AZT8" s="1211"/>
      <c r="AZU8" s="1211"/>
      <c r="AZV8" s="1211"/>
      <c r="AZW8" s="1211"/>
      <c r="AZX8" s="1211"/>
      <c r="AZY8" s="1211"/>
      <c r="AZZ8" s="1211"/>
      <c r="BAA8" s="1211"/>
      <c r="BAB8" s="1211"/>
      <c r="BAC8" s="1211"/>
      <c r="BAD8" s="1211"/>
      <c r="BAE8" s="1211"/>
      <c r="BAF8" s="1211"/>
      <c r="BAG8" s="1211"/>
      <c r="BAH8" s="1211"/>
      <c r="BAI8" s="1211"/>
      <c r="BAJ8" s="1211"/>
      <c r="BAK8" s="1211"/>
      <c r="BAL8" s="1211"/>
      <c r="BAM8" s="1211"/>
      <c r="BAN8" s="1211"/>
      <c r="BAO8" s="1211"/>
      <c r="BAP8" s="1211"/>
      <c r="BAQ8" s="1211"/>
      <c r="BAR8" s="1211"/>
      <c r="BAS8" s="1211"/>
      <c r="BAT8" s="1211"/>
      <c r="BAU8" s="1211"/>
      <c r="BAV8" s="1211"/>
      <c r="BAW8" s="1211"/>
      <c r="BAX8" s="1211"/>
      <c r="BAY8" s="1211"/>
      <c r="BAZ8" s="1211"/>
      <c r="BBA8" s="1211"/>
      <c r="BBB8" s="1211"/>
      <c r="BBC8" s="1211"/>
      <c r="BBD8" s="1211"/>
      <c r="BBE8" s="1211"/>
      <c r="BBF8" s="1211"/>
      <c r="BBG8" s="1211"/>
      <c r="BBH8" s="1211"/>
      <c r="BBI8" s="1211"/>
      <c r="BBJ8" s="1211"/>
      <c r="BBK8" s="1211"/>
      <c r="BBL8" s="1211"/>
      <c r="BBM8" s="1211"/>
      <c r="BBN8" s="1211"/>
      <c r="BBO8" s="1211"/>
      <c r="BBP8" s="1211"/>
      <c r="BBQ8" s="1211"/>
      <c r="BBR8" s="1211"/>
      <c r="BBS8" s="1211"/>
      <c r="BBT8" s="1211"/>
      <c r="BBU8" s="1211"/>
      <c r="BBV8" s="1211"/>
      <c r="BBW8" s="1211"/>
      <c r="BBX8" s="1211"/>
      <c r="BBY8" s="1211"/>
      <c r="BBZ8" s="1211"/>
      <c r="BCA8" s="1211"/>
      <c r="BCB8" s="1211"/>
      <c r="BCC8" s="1211"/>
      <c r="BCD8" s="1211"/>
      <c r="BCE8" s="1211"/>
      <c r="BCF8" s="1211"/>
      <c r="BCG8" s="1211"/>
      <c r="BCH8" s="1211"/>
      <c r="BCI8" s="1211"/>
      <c r="BCJ8" s="1211"/>
      <c r="BCK8" s="1211"/>
      <c r="BCL8" s="1211"/>
      <c r="BCM8" s="1211"/>
      <c r="BCN8" s="1211"/>
      <c r="BCO8" s="1211"/>
      <c r="BCP8" s="1211"/>
      <c r="BCQ8" s="1211"/>
      <c r="BCR8" s="1211"/>
      <c r="BCS8" s="1211"/>
      <c r="BCT8" s="1211"/>
      <c r="BCU8" s="1211"/>
      <c r="BCV8" s="1211"/>
      <c r="BCW8" s="1211"/>
      <c r="BCX8" s="1211"/>
      <c r="BCY8" s="1211"/>
      <c r="BCZ8" s="1211"/>
      <c r="BDA8" s="1211"/>
      <c r="BDB8" s="1211"/>
      <c r="BDC8" s="1211"/>
      <c r="BDD8" s="1211"/>
      <c r="BDE8" s="1211"/>
      <c r="BDF8" s="1211"/>
      <c r="BDG8" s="1211"/>
      <c r="BDH8" s="1211"/>
      <c r="BDI8" s="1211"/>
      <c r="BDJ8" s="1211"/>
      <c r="BDK8" s="1211"/>
      <c r="BDL8" s="1211"/>
      <c r="BDM8" s="1211"/>
      <c r="BDN8" s="1211"/>
      <c r="BDO8" s="1211"/>
      <c r="BDP8" s="1211"/>
      <c r="BDQ8" s="1211"/>
      <c r="BDR8" s="1211"/>
      <c r="BDS8" s="1211"/>
      <c r="BDT8" s="1211"/>
      <c r="BDU8" s="1211"/>
      <c r="BDV8" s="1211"/>
      <c r="BDW8" s="1211"/>
      <c r="BDX8" s="1211"/>
      <c r="BDY8" s="1211"/>
      <c r="BDZ8" s="1211"/>
      <c r="BEA8" s="1211"/>
      <c r="BEB8" s="1211"/>
      <c r="BEC8" s="1211"/>
      <c r="BED8" s="1211"/>
      <c r="BEE8" s="1211"/>
      <c r="BEF8" s="1211"/>
      <c r="BEG8" s="1211"/>
      <c r="BEH8" s="1211"/>
      <c r="BEI8" s="1211"/>
      <c r="BEJ8" s="1211"/>
      <c r="BEK8" s="1211"/>
      <c r="BEL8" s="1211"/>
      <c r="BEM8" s="1211"/>
      <c r="BEN8" s="1211"/>
      <c r="BEO8" s="1211"/>
      <c r="BEP8" s="1211"/>
      <c r="BEQ8" s="1211"/>
      <c r="BER8" s="1211"/>
      <c r="BES8" s="1211"/>
      <c r="BET8" s="1211"/>
      <c r="BEU8" s="1211"/>
      <c r="BEV8" s="1211"/>
      <c r="BEW8" s="1211"/>
      <c r="BEX8" s="1211"/>
      <c r="BEY8" s="1211"/>
      <c r="BEZ8" s="1211"/>
      <c r="BFA8" s="1211"/>
      <c r="BFB8" s="1211"/>
      <c r="BFC8" s="1211"/>
      <c r="BFD8" s="1211"/>
      <c r="BFE8" s="1211"/>
      <c r="BFF8" s="1211"/>
      <c r="BFG8" s="1211"/>
      <c r="BFH8" s="1211"/>
      <c r="BFI8" s="1211"/>
      <c r="BFJ8" s="1211"/>
      <c r="BFK8" s="1211"/>
      <c r="BFL8" s="1211"/>
      <c r="BFM8" s="1211"/>
      <c r="BFN8" s="1211"/>
      <c r="BFO8" s="1211"/>
      <c r="BFP8" s="1211"/>
      <c r="BFQ8" s="1211"/>
      <c r="BFR8" s="1211"/>
      <c r="BFS8" s="1211"/>
      <c r="BFT8" s="1211"/>
      <c r="BFU8" s="1211"/>
      <c r="BFV8" s="1211"/>
      <c r="BFW8" s="1211"/>
      <c r="BFX8" s="1211"/>
      <c r="BFY8" s="1211"/>
      <c r="BFZ8" s="1211"/>
      <c r="BGA8" s="1211"/>
      <c r="BGB8" s="1211"/>
      <c r="BGC8" s="1211"/>
      <c r="BGD8" s="1211"/>
      <c r="BGE8" s="1211"/>
      <c r="BGF8" s="1211"/>
      <c r="BGG8" s="1211"/>
      <c r="BGH8" s="1211"/>
      <c r="BGI8" s="1211"/>
      <c r="BGJ8" s="1211"/>
      <c r="BGK8" s="1211"/>
      <c r="BGL8" s="1211"/>
      <c r="BGM8" s="1211"/>
      <c r="BGN8" s="1211"/>
      <c r="BGO8" s="1211"/>
      <c r="BGP8" s="1211"/>
      <c r="BGQ8" s="1211"/>
      <c r="BGR8" s="1211"/>
      <c r="BGS8" s="1211"/>
      <c r="BGT8" s="1211"/>
      <c r="BGU8" s="1211"/>
      <c r="BGV8" s="1211"/>
      <c r="BGW8" s="1211"/>
      <c r="BGX8" s="1211"/>
      <c r="BGY8" s="1211"/>
      <c r="BGZ8" s="1211"/>
      <c r="BHA8" s="1211"/>
      <c r="BHB8" s="1211"/>
      <c r="BHC8" s="1211"/>
      <c r="BHD8" s="1211"/>
      <c r="BHE8" s="1211"/>
      <c r="BHF8" s="1211"/>
      <c r="BHG8" s="1211"/>
      <c r="BHH8" s="1211"/>
      <c r="BHI8" s="1211"/>
      <c r="BHJ8" s="1211"/>
      <c r="BHK8" s="1211"/>
      <c r="BHL8" s="1211"/>
      <c r="BHM8" s="1211"/>
      <c r="BHN8" s="1211"/>
      <c r="BHO8" s="1211"/>
      <c r="BHP8" s="1211"/>
      <c r="BHQ8" s="1211"/>
      <c r="BHR8" s="1211"/>
      <c r="BHS8" s="1211"/>
      <c r="BHT8" s="1211"/>
      <c r="BHU8" s="1211"/>
      <c r="BHV8" s="1211"/>
      <c r="BHW8" s="1211"/>
      <c r="BHX8" s="1211"/>
      <c r="BHY8" s="1211"/>
      <c r="BHZ8" s="1211"/>
      <c r="BIA8" s="1211"/>
      <c r="BIB8" s="1211"/>
      <c r="BIC8" s="1211"/>
      <c r="BID8" s="1211"/>
      <c r="BIE8" s="1211"/>
      <c r="BIF8" s="1211"/>
      <c r="BIG8" s="1211"/>
      <c r="BIH8" s="1211"/>
      <c r="BII8" s="1211"/>
      <c r="BIJ8" s="1211"/>
      <c r="BIK8" s="1211"/>
      <c r="BIL8" s="1211"/>
      <c r="BIM8" s="1211"/>
      <c r="BIN8" s="1211"/>
      <c r="BIO8" s="1211"/>
      <c r="BIP8" s="1211"/>
      <c r="BIQ8" s="1211"/>
      <c r="BIR8" s="1211"/>
      <c r="BIS8" s="1211"/>
      <c r="BIT8" s="1211"/>
      <c r="BIU8" s="1211"/>
      <c r="BIV8" s="1211"/>
      <c r="BIW8" s="1211"/>
      <c r="BIX8" s="1211"/>
      <c r="BIY8" s="1211"/>
      <c r="BIZ8" s="1211"/>
      <c r="BJA8" s="1211"/>
      <c r="BJB8" s="1211"/>
      <c r="BJC8" s="1211"/>
      <c r="BJD8" s="1211"/>
      <c r="BJE8" s="1211"/>
      <c r="BJF8" s="1211"/>
      <c r="BJG8" s="1211"/>
      <c r="BJH8" s="1211"/>
      <c r="BJI8" s="1211"/>
      <c r="BJJ8" s="1211"/>
      <c r="BJK8" s="1211"/>
      <c r="BJL8" s="1211"/>
      <c r="BJM8" s="1211"/>
      <c r="BJN8" s="1211"/>
      <c r="BJO8" s="1211"/>
      <c r="BJP8" s="1211"/>
      <c r="BJQ8" s="1211"/>
      <c r="BJR8" s="1211"/>
      <c r="BJS8" s="1211"/>
      <c r="BJT8" s="1211"/>
      <c r="BJU8" s="1211"/>
      <c r="BJV8" s="1211"/>
      <c r="BJW8" s="1211"/>
      <c r="BJX8" s="1211"/>
      <c r="BJY8" s="1211"/>
      <c r="BJZ8" s="1211"/>
      <c r="BKA8" s="1211"/>
      <c r="BKB8" s="1211"/>
      <c r="BKC8" s="1211"/>
      <c r="BKD8" s="1211"/>
      <c r="BKE8" s="1211"/>
      <c r="BKF8" s="1211"/>
      <c r="BKG8" s="1211"/>
      <c r="BKH8" s="1211"/>
      <c r="BKI8" s="1211"/>
      <c r="BKJ8" s="1211"/>
      <c r="BKK8" s="1211"/>
      <c r="BKL8" s="1211"/>
      <c r="BKM8" s="1211"/>
      <c r="BKN8" s="1211"/>
      <c r="BKO8" s="1211"/>
      <c r="BKP8" s="1211"/>
      <c r="BKQ8" s="1211"/>
      <c r="BKR8" s="1211"/>
      <c r="BKS8" s="1211"/>
      <c r="BKT8" s="1211"/>
      <c r="BKU8" s="1211"/>
      <c r="BKV8" s="1211"/>
      <c r="BKW8" s="1211"/>
      <c r="BKX8" s="1211"/>
      <c r="BKY8" s="1211"/>
      <c r="BKZ8" s="1211"/>
      <c r="BLA8" s="1211"/>
      <c r="BLB8" s="1211"/>
      <c r="BLC8" s="1211"/>
      <c r="BLD8" s="1211"/>
      <c r="BLE8" s="1211"/>
      <c r="BLF8" s="1211"/>
      <c r="BLG8" s="1211"/>
      <c r="BLH8" s="1211"/>
      <c r="BLI8" s="1211"/>
      <c r="BLJ8" s="1211"/>
      <c r="BLK8" s="1211"/>
      <c r="BLL8" s="1211"/>
      <c r="BLM8" s="1211"/>
      <c r="BLN8" s="1211"/>
      <c r="BLO8" s="1211"/>
      <c r="BLP8" s="1211"/>
      <c r="BLQ8" s="1211"/>
      <c r="BLR8" s="1211"/>
      <c r="BLS8" s="1211"/>
      <c r="BLT8" s="1211"/>
      <c r="BLU8" s="1211"/>
      <c r="BLV8" s="1211"/>
      <c r="BLW8" s="1211"/>
      <c r="BLX8" s="1211"/>
      <c r="BLY8" s="1211"/>
      <c r="BLZ8" s="1211"/>
      <c r="BMA8" s="1211"/>
      <c r="BMB8" s="1211"/>
      <c r="BMC8" s="1211"/>
      <c r="BMD8" s="1211"/>
      <c r="BME8" s="1211"/>
      <c r="BMF8" s="1211"/>
      <c r="BMG8" s="1211"/>
      <c r="BMH8" s="1211"/>
      <c r="BMI8" s="1211"/>
      <c r="BMJ8" s="1211"/>
      <c r="BMK8" s="1211"/>
      <c r="BML8" s="1211"/>
      <c r="BMM8" s="1211"/>
      <c r="BMN8" s="1211"/>
      <c r="BMO8" s="1211"/>
      <c r="BMP8" s="1211"/>
      <c r="BMQ8" s="1211"/>
      <c r="BMR8" s="1211"/>
      <c r="BMS8" s="1211"/>
      <c r="BMT8" s="1211"/>
      <c r="BMU8" s="1211"/>
      <c r="BMV8" s="1211"/>
      <c r="BMW8" s="1211"/>
      <c r="BMX8" s="1211"/>
      <c r="BMY8" s="1211"/>
      <c r="BMZ8" s="1211"/>
      <c r="BNA8" s="1211"/>
      <c r="BNB8" s="1211"/>
      <c r="BNC8" s="1211"/>
      <c r="BND8" s="1211"/>
      <c r="BNE8" s="1211"/>
      <c r="BNF8" s="1211"/>
      <c r="BNG8" s="1211"/>
      <c r="BNH8" s="1211"/>
      <c r="BNI8" s="1211"/>
      <c r="BNJ8" s="1211"/>
      <c r="BNK8" s="1211"/>
      <c r="BNL8" s="1211"/>
      <c r="BNM8" s="1211"/>
      <c r="BNN8" s="1211"/>
      <c r="BNO8" s="1211"/>
      <c r="BNP8" s="1211"/>
      <c r="BNQ8" s="1211"/>
      <c r="BNR8" s="1211"/>
      <c r="BNS8" s="1211"/>
      <c r="BNT8" s="1211"/>
      <c r="BNU8" s="1211"/>
      <c r="BNV8" s="1211"/>
      <c r="BNW8" s="1211"/>
      <c r="BNX8" s="1211"/>
      <c r="BNY8" s="1211"/>
      <c r="BNZ8" s="1211"/>
      <c r="BOA8" s="1211"/>
      <c r="BOB8" s="1211"/>
      <c r="BOC8" s="1211"/>
      <c r="BOD8" s="1211"/>
      <c r="BOE8" s="1211"/>
      <c r="BOF8" s="1211"/>
      <c r="BOG8" s="1211"/>
      <c r="BOH8" s="1211"/>
      <c r="BOI8" s="1211"/>
      <c r="BOJ8" s="1211"/>
      <c r="BOK8" s="1211"/>
      <c r="BOL8" s="1211"/>
      <c r="BOM8" s="1211"/>
      <c r="BON8" s="1211"/>
      <c r="BOO8" s="1211"/>
      <c r="BOP8" s="1211"/>
      <c r="BOQ8" s="1211"/>
      <c r="BOR8" s="1211"/>
      <c r="BOS8" s="1211"/>
      <c r="BOT8" s="1211"/>
      <c r="BOU8" s="1211"/>
      <c r="BOV8" s="1211"/>
      <c r="BOW8" s="1211"/>
      <c r="BOX8" s="1211"/>
      <c r="BOY8" s="1211"/>
      <c r="BOZ8" s="1211"/>
      <c r="BPA8" s="1211"/>
      <c r="BPB8" s="1211"/>
      <c r="BPC8" s="1211"/>
      <c r="BPD8" s="1211"/>
      <c r="BPE8" s="1211"/>
      <c r="BPF8" s="1211"/>
      <c r="BPG8" s="1211"/>
      <c r="BPH8" s="1211"/>
      <c r="BPI8" s="1211"/>
      <c r="BPJ8" s="1211"/>
      <c r="BPK8" s="1211"/>
      <c r="BPL8" s="1211"/>
      <c r="BPM8" s="1211"/>
      <c r="BPN8" s="1211"/>
      <c r="BPO8" s="1211"/>
      <c r="BPP8" s="1211"/>
      <c r="BPQ8" s="1211"/>
      <c r="BPR8" s="1211"/>
      <c r="BPS8" s="1211"/>
      <c r="BPT8" s="1211"/>
      <c r="BPU8" s="1211"/>
      <c r="BPV8" s="1211"/>
      <c r="BPW8" s="1211"/>
      <c r="BPX8" s="1211"/>
      <c r="BPY8" s="1211"/>
      <c r="BPZ8" s="1211"/>
      <c r="BQA8" s="1211"/>
      <c r="BQB8" s="1211"/>
      <c r="BQC8" s="1211"/>
      <c r="BQD8" s="1211"/>
      <c r="BQE8" s="1211"/>
      <c r="BQF8" s="1211"/>
      <c r="BQG8" s="1211"/>
      <c r="BQH8" s="1211"/>
      <c r="BQI8" s="1211"/>
      <c r="BQJ8" s="1211"/>
      <c r="BQK8" s="1211"/>
      <c r="BQL8" s="1211"/>
      <c r="BQM8" s="1211"/>
      <c r="BQN8" s="1211"/>
      <c r="BQO8" s="1211"/>
      <c r="BQP8" s="1211"/>
      <c r="BQQ8" s="1211"/>
      <c r="BQR8" s="1211"/>
      <c r="BQS8" s="1211"/>
      <c r="BQT8" s="1211"/>
      <c r="BQU8" s="1211"/>
      <c r="BQV8" s="1211"/>
      <c r="BQW8" s="1211"/>
      <c r="BQX8" s="1211"/>
      <c r="BQY8" s="1211"/>
      <c r="BQZ8" s="1211"/>
      <c r="BRA8" s="1211"/>
      <c r="BRB8" s="1211"/>
      <c r="BRC8" s="1211"/>
      <c r="BRD8" s="1211"/>
      <c r="BRE8" s="1211"/>
      <c r="BRF8" s="1211"/>
      <c r="BRG8" s="1211"/>
      <c r="BRH8" s="1211"/>
      <c r="BRI8" s="1211"/>
      <c r="BRJ8" s="1211"/>
      <c r="BRK8" s="1211"/>
      <c r="BRL8" s="1211"/>
      <c r="BRM8" s="1211"/>
      <c r="BRN8" s="1211"/>
      <c r="BRO8" s="1211"/>
      <c r="BRP8" s="1211"/>
      <c r="BRQ8" s="1211"/>
      <c r="BRR8" s="1211"/>
      <c r="BRS8" s="1211"/>
      <c r="BRT8" s="1211"/>
      <c r="BRU8" s="1211"/>
      <c r="BRV8" s="1211"/>
      <c r="BRW8" s="1211"/>
      <c r="BRX8" s="1211"/>
      <c r="BRY8" s="1211"/>
      <c r="BRZ8" s="1211"/>
      <c r="BSA8" s="1211"/>
      <c r="BSB8" s="1211"/>
      <c r="BSC8" s="1211"/>
      <c r="BSD8" s="1211"/>
      <c r="BSE8" s="1211"/>
      <c r="BSF8" s="1211"/>
      <c r="BSG8" s="1211"/>
      <c r="BSH8" s="1211"/>
      <c r="BSI8" s="1211"/>
      <c r="BSJ8" s="1211"/>
      <c r="BSK8" s="1211"/>
      <c r="BSL8" s="1211"/>
      <c r="BSM8" s="1211"/>
      <c r="BSN8" s="1211"/>
      <c r="BSO8" s="1211"/>
      <c r="BSP8" s="1211"/>
      <c r="BSQ8" s="1211"/>
      <c r="BSR8" s="1211"/>
      <c r="BSS8" s="1211"/>
      <c r="BST8" s="1211"/>
      <c r="BSU8" s="1211"/>
      <c r="BSV8" s="1211"/>
      <c r="BSW8" s="1211"/>
      <c r="BSX8" s="1211"/>
      <c r="BSY8" s="1211"/>
      <c r="BSZ8" s="1211"/>
      <c r="BTA8" s="1211"/>
      <c r="BTB8" s="1211"/>
      <c r="BTC8" s="1211"/>
      <c r="BTD8" s="1211"/>
      <c r="BTE8" s="1211"/>
      <c r="BTF8" s="1211"/>
      <c r="BTG8" s="1211"/>
      <c r="BTH8" s="1211"/>
      <c r="BTI8" s="1211"/>
      <c r="BTJ8" s="1211"/>
      <c r="BTK8" s="1211"/>
      <c r="BTL8" s="1211"/>
      <c r="BTM8" s="1211"/>
      <c r="BTN8" s="1211"/>
      <c r="BTO8" s="1211"/>
      <c r="BTP8" s="1211"/>
      <c r="BTQ8" s="1211"/>
      <c r="BTR8" s="1211"/>
      <c r="BTS8" s="1211"/>
      <c r="BTT8" s="1211"/>
      <c r="BTU8" s="1211"/>
      <c r="BTV8" s="1211"/>
      <c r="BTW8" s="1211"/>
      <c r="BTX8" s="1211"/>
      <c r="BTY8" s="1211"/>
      <c r="BTZ8" s="1211"/>
      <c r="BUA8" s="1211"/>
      <c r="BUB8" s="1211"/>
      <c r="BUC8" s="1211"/>
      <c r="BUD8" s="1211"/>
      <c r="BUE8" s="1211"/>
      <c r="BUF8" s="1211"/>
      <c r="BUG8" s="1211"/>
      <c r="BUH8" s="1211"/>
      <c r="BUI8" s="1211"/>
      <c r="BUJ8" s="1211"/>
      <c r="BUK8" s="1211"/>
      <c r="BUL8" s="1211"/>
      <c r="BUM8" s="1211"/>
      <c r="BUN8" s="1211"/>
      <c r="BUO8" s="1211"/>
      <c r="BUP8" s="1211"/>
      <c r="BUQ8" s="1211"/>
      <c r="BUR8" s="1211"/>
      <c r="BUS8" s="1211"/>
      <c r="BUT8" s="1211"/>
      <c r="BUU8" s="1211"/>
      <c r="BUV8" s="1211"/>
      <c r="BUW8" s="1211"/>
      <c r="BUX8" s="1211"/>
      <c r="BUY8" s="1211"/>
      <c r="BUZ8" s="1211"/>
      <c r="BVA8" s="1211"/>
      <c r="BVB8" s="1211"/>
      <c r="BVC8" s="1211"/>
      <c r="BVD8" s="1211"/>
      <c r="BVE8" s="1211"/>
      <c r="BVF8" s="1211"/>
      <c r="BVG8" s="1211"/>
      <c r="BVH8" s="1211"/>
      <c r="BVI8" s="1211"/>
      <c r="BVJ8" s="1211"/>
      <c r="BVK8" s="1211"/>
      <c r="BVL8" s="1211"/>
      <c r="BVM8" s="1211"/>
      <c r="BVN8" s="1211"/>
      <c r="BVO8" s="1211"/>
      <c r="BVP8" s="1211"/>
      <c r="BVQ8" s="1211"/>
      <c r="BVR8" s="1211"/>
      <c r="BVS8" s="1211"/>
      <c r="BVT8" s="1211"/>
      <c r="BVU8" s="1211"/>
      <c r="BVV8" s="1211"/>
      <c r="BVW8" s="1211"/>
      <c r="BVX8" s="1211"/>
      <c r="BVY8" s="1211"/>
      <c r="BVZ8" s="1211"/>
      <c r="BWA8" s="1211"/>
      <c r="BWB8" s="1211"/>
      <c r="BWC8" s="1211"/>
      <c r="BWD8" s="1211"/>
      <c r="BWE8" s="1211"/>
      <c r="BWF8" s="1211"/>
      <c r="BWG8" s="1211"/>
      <c r="BWH8" s="1211"/>
      <c r="BWI8" s="1211"/>
      <c r="BWJ8" s="1211"/>
      <c r="BWK8" s="1211"/>
      <c r="BWL8" s="1211"/>
      <c r="BWM8" s="1211"/>
      <c r="BWN8" s="1211"/>
      <c r="BWO8" s="1211"/>
      <c r="BWP8" s="1211"/>
      <c r="BWQ8" s="1211"/>
      <c r="BWR8" s="1211"/>
      <c r="BWS8" s="1211"/>
      <c r="BWT8" s="1211"/>
      <c r="BWU8" s="1211"/>
      <c r="BWV8" s="1211"/>
      <c r="BWW8" s="1211"/>
      <c r="BWX8" s="1211"/>
      <c r="BWY8" s="1211"/>
      <c r="BWZ8" s="1211"/>
      <c r="BXA8" s="1211"/>
      <c r="BXB8" s="1211"/>
      <c r="BXC8" s="1211"/>
      <c r="BXD8" s="1211"/>
      <c r="BXE8" s="1211"/>
      <c r="BXF8" s="1211"/>
      <c r="BXG8" s="1211"/>
      <c r="BXH8" s="1211"/>
      <c r="BXI8" s="1211"/>
      <c r="BXJ8" s="1211"/>
      <c r="BXK8" s="1211"/>
      <c r="BXL8" s="1211"/>
      <c r="BXM8" s="1211"/>
      <c r="BXN8" s="1211"/>
      <c r="BXO8" s="1211"/>
      <c r="BXP8" s="1211"/>
      <c r="BXQ8" s="1211"/>
      <c r="BXR8" s="1211"/>
      <c r="BXS8" s="1211"/>
      <c r="BXT8" s="1211"/>
      <c r="BXU8" s="1211"/>
      <c r="BXV8" s="1211"/>
      <c r="BXW8" s="1211"/>
      <c r="BXX8" s="1211"/>
      <c r="BXY8" s="1211"/>
      <c r="BXZ8" s="1211"/>
      <c r="BYA8" s="1211"/>
      <c r="BYB8" s="1211"/>
      <c r="BYC8" s="1211"/>
      <c r="BYD8" s="1211"/>
      <c r="BYE8" s="1211"/>
      <c r="BYF8" s="1211"/>
      <c r="BYG8" s="1211"/>
      <c r="BYH8" s="1211"/>
      <c r="BYI8" s="1211"/>
      <c r="BYJ8" s="1211"/>
      <c r="BYK8" s="1211"/>
      <c r="BYL8" s="1211"/>
      <c r="BYM8" s="1211"/>
      <c r="BYN8" s="1211"/>
      <c r="BYO8" s="1211"/>
      <c r="BYP8" s="1211"/>
      <c r="BYQ8" s="1211"/>
      <c r="BYR8" s="1211"/>
      <c r="BYS8" s="1211"/>
      <c r="BYT8" s="1211"/>
      <c r="BYU8" s="1211"/>
      <c r="BYV8" s="1211"/>
      <c r="BYW8" s="1211"/>
      <c r="BYX8" s="1211"/>
      <c r="BYY8" s="1211"/>
      <c r="BYZ8" s="1211"/>
      <c r="BZA8" s="1211"/>
      <c r="BZB8" s="1211"/>
      <c r="BZC8" s="1211"/>
      <c r="BZD8" s="1211"/>
      <c r="BZE8" s="1211"/>
      <c r="BZF8" s="1211"/>
      <c r="BZG8" s="1211"/>
      <c r="BZH8" s="1211"/>
      <c r="BZI8" s="1211"/>
      <c r="BZJ8" s="1211"/>
      <c r="BZK8" s="1211"/>
      <c r="BZL8" s="1211"/>
      <c r="BZM8" s="1211"/>
      <c r="BZN8" s="1211"/>
      <c r="BZO8" s="1211"/>
      <c r="BZP8" s="1211"/>
      <c r="BZQ8" s="1211"/>
      <c r="BZR8" s="1211"/>
      <c r="BZS8" s="1211"/>
      <c r="BZT8" s="1211"/>
      <c r="BZU8" s="1211"/>
      <c r="BZV8" s="1211"/>
      <c r="BZW8" s="1211"/>
      <c r="BZX8" s="1211"/>
      <c r="BZY8" s="1211"/>
      <c r="BZZ8" s="1211"/>
      <c r="CAA8" s="1211"/>
      <c r="CAB8" s="1211"/>
      <c r="CAC8" s="1211"/>
      <c r="CAD8" s="1211"/>
      <c r="CAE8" s="1211"/>
      <c r="CAF8" s="1211"/>
      <c r="CAG8" s="1211"/>
      <c r="CAH8" s="1211"/>
      <c r="CAI8" s="1211"/>
      <c r="CAJ8" s="1211"/>
      <c r="CAK8" s="1211"/>
      <c r="CAL8" s="1211"/>
      <c r="CAM8" s="1211"/>
      <c r="CAN8" s="1211"/>
      <c r="CAO8" s="1211"/>
      <c r="CAP8" s="1211"/>
      <c r="CAQ8" s="1211"/>
      <c r="CAR8" s="1211"/>
      <c r="CAS8" s="1211"/>
      <c r="CAT8" s="1211"/>
      <c r="CAU8" s="1211"/>
      <c r="CAV8" s="1211"/>
      <c r="CAW8" s="1211"/>
      <c r="CAX8" s="1211"/>
      <c r="CAY8" s="1211"/>
      <c r="CAZ8" s="1211"/>
      <c r="CBA8" s="1211"/>
      <c r="CBB8" s="1211"/>
      <c r="CBC8" s="1211"/>
      <c r="CBD8" s="1211"/>
      <c r="CBE8" s="1211"/>
      <c r="CBF8" s="1211"/>
      <c r="CBG8" s="1211"/>
      <c r="CBH8" s="1211"/>
      <c r="CBI8" s="1211"/>
      <c r="CBJ8" s="1211"/>
      <c r="CBK8" s="1211"/>
      <c r="CBL8" s="1211"/>
      <c r="CBM8" s="1211"/>
      <c r="CBN8" s="1211"/>
      <c r="CBO8" s="1211"/>
      <c r="CBP8" s="1211"/>
      <c r="CBQ8" s="1211"/>
      <c r="CBR8" s="1211"/>
      <c r="CBS8" s="1211"/>
      <c r="CBT8" s="1211"/>
      <c r="CBU8" s="1211"/>
      <c r="CBV8" s="1211"/>
      <c r="CBW8" s="1211"/>
      <c r="CBX8" s="1211"/>
      <c r="CBY8" s="1211"/>
      <c r="CBZ8" s="1211"/>
      <c r="CCA8" s="1211"/>
      <c r="CCB8" s="1211"/>
      <c r="CCC8" s="1211"/>
      <c r="CCD8" s="1211"/>
      <c r="CCE8" s="1211"/>
      <c r="CCF8" s="1211"/>
      <c r="CCG8" s="1211"/>
      <c r="CCH8" s="1211"/>
      <c r="CCI8" s="1211"/>
      <c r="CCJ8" s="1211"/>
      <c r="CCK8" s="1211"/>
      <c r="CCL8" s="1211"/>
      <c r="CCM8" s="1211"/>
      <c r="CCN8" s="1211"/>
      <c r="CCO8" s="1211"/>
      <c r="CCP8" s="1211"/>
      <c r="CCQ8" s="1211"/>
      <c r="CCR8" s="1211"/>
      <c r="CCS8" s="1211"/>
      <c r="CCT8" s="1211"/>
      <c r="CCU8" s="1211"/>
      <c r="CCV8" s="1211"/>
      <c r="CCW8" s="1211"/>
      <c r="CCX8" s="1211"/>
      <c r="CCY8" s="1211"/>
      <c r="CCZ8" s="1211"/>
      <c r="CDA8" s="1211"/>
      <c r="CDB8" s="1211"/>
      <c r="CDC8" s="1211"/>
      <c r="CDD8" s="1211"/>
      <c r="CDE8" s="1211"/>
      <c r="CDF8" s="1211"/>
      <c r="CDG8" s="1211"/>
      <c r="CDH8" s="1211"/>
      <c r="CDI8" s="1211"/>
      <c r="CDJ8" s="1211"/>
      <c r="CDK8" s="1211"/>
      <c r="CDL8" s="1211"/>
      <c r="CDM8" s="1211"/>
      <c r="CDN8" s="1211"/>
      <c r="CDO8" s="1211"/>
      <c r="CDP8" s="1211"/>
      <c r="CDQ8" s="1211"/>
      <c r="CDR8" s="1211"/>
      <c r="CDS8" s="1211"/>
      <c r="CDT8" s="1211"/>
      <c r="CDU8" s="1211"/>
      <c r="CDV8" s="1211"/>
      <c r="CDW8" s="1211"/>
      <c r="CDX8" s="1211"/>
      <c r="CDY8" s="1211"/>
      <c r="CDZ8" s="1211"/>
      <c r="CEA8" s="1211"/>
      <c r="CEB8" s="1211"/>
      <c r="CEC8" s="1211"/>
      <c r="CED8" s="1211"/>
      <c r="CEE8" s="1211"/>
      <c r="CEF8" s="1211"/>
      <c r="CEG8" s="1211"/>
      <c r="CEH8" s="1211"/>
      <c r="CEI8" s="1211"/>
      <c r="CEJ8" s="1211"/>
      <c r="CEK8" s="1211"/>
      <c r="CEL8" s="1211"/>
      <c r="CEM8" s="1211"/>
      <c r="CEN8" s="1211"/>
      <c r="CEO8" s="1211"/>
      <c r="CEP8" s="1211"/>
      <c r="CEQ8" s="1211"/>
      <c r="CER8" s="1211"/>
      <c r="CES8" s="1211"/>
      <c r="CET8" s="1211"/>
      <c r="CEU8" s="1211"/>
      <c r="CEV8" s="1211"/>
      <c r="CEW8" s="1211"/>
      <c r="CEX8" s="1211"/>
      <c r="CEY8" s="1211"/>
      <c r="CEZ8" s="1211"/>
      <c r="CFA8" s="1211"/>
      <c r="CFB8" s="1211"/>
      <c r="CFC8" s="1211"/>
      <c r="CFD8" s="1211"/>
      <c r="CFE8" s="1211"/>
      <c r="CFF8" s="1211"/>
      <c r="CFG8" s="1211"/>
      <c r="CFH8" s="1211"/>
      <c r="CFI8" s="1211"/>
      <c r="CFJ8" s="1211"/>
      <c r="CFK8" s="1211"/>
      <c r="CFL8" s="1211"/>
      <c r="CFM8" s="1211"/>
      <c r="CFN8" s="1211"/>
      <c r="CFO8" s="1211"/>
      <c r="CFP8" s="1211"/>
      <c r="CFQ8" s="1211"/>
      <c r="CFR8" s="1211"/>
      <c r="CFS8" s="1211"/>
      <c r="CFT8" s="1211"/>
      <c r="CFU8" s="1211"/>
      <c r="CFV8" s="1211"/>
      <c r="CFW8" s="1211"/>
      <c r="CFX8" s="1211"/>
      <c r="CFY8" s="1211"/>
      <c r="CFZ8" s="1211"/>
      <c r="CGA8" s="1211"/>
      <c r="CGB8" s="1211"/>
      <c r="CGC8" s="1211"/>
      <c r="CGD8" s="1211"/>
      <c r="CGE8" s="1211"/>
      <c r="CGF8" s="1211"/>
      <c r="CGG8" s="1211"/>
      <c r="CGH8" s="1211"/>
      <c r="CGI8" s="1211"/>
      <c r="CGJ8" s="1211"/>
      <c r="CGK8" s="1211"/>
      <c r="CGL8" s="1211"/>
      <c r="CGM8" s="1211"/>
      <c r="CGN8" s="1211"/>
      <c r="CGO8" s="1211"/>
      <c r="CGP8" s="1211"/>
      <c r="CGQ8" s="1211"/>
      <c r="CGR8" s="1211"/>
      <c r="CGS8" s="1211"/>
      <c r="CGT8" s="1211"/>
      <c r="CGU8" s="1211"/>
      <c r="CGV8" s="1211"/>
      <c r="CGW8" s="1211"/>
      <c r="CGX8" s="1211"/>
      <c r="CGY8" s="1211"/>
      <c r="CGZ8" s="1211"/>
      <c r="CHA8" s="1211"/>
      <c r="CHB8" s="1211"/>
      <c r="CHC8" s="1211"/>
      <c r="CHD8" s="1211"/>
      <c r="CHE8" s="1211"/>
      <c r="CHF8" s="1211"/>
      <c r="CHG8" s="1211"/>
      <c r="CHH8" s="1211"/>
      <c r="CHI8" s="1211"/>
      <c r="CHJ8" s="1211"/>
      <c r="CHK8" s="1211"/>
      <c r="CHL8" s="1211"/>
      <c r="CHM8" s="1211"/>
      <c r="CHN8" s="1211"/>
      <c r="CHO8" s="1211"/>
      <c r="CHP8" s="1211"/>
      <c r="CHQ8" s="1211"/>
      <c r="CHR8" s="1211"/>
      <c r="CHS8" s="1211"/>
      <c r="CHT8" s="1211"/>
      <c r="CHU8" s="1211"/>
      <c r="CHV8" s="1211"/>
      <c r="CHW8" s="1211"/>
      <c r="CHX8" s="1211"/>
      <c r="CHY8" s="1211"/>
      <c r="CHZ8" s="1211"/>
      <c r="CIA8" s="1211"/>
      <c r="CIB8" s="1211"/>
      <c r="CIC8" s="1211"/>
      <c r="CID8" s="1211"/>
      <c r="CIE8" s="1211"/>
      <c r="CIF8" s="1211"/>
      <c r="CIG8" s="1211"/>
      <c r="CIH8" s="1211"/>
      <c r="CII8" s="1211"/>
      <c r="CIJ8" s="1211"/>
      <c r="CIK8" s="1211"/>
      <c r="CIL8" s="1211"/>
      <c r="CIM8" s="1211"/>
      <c r="CIN8" s="1211"/>
      <c r="CIO8" s="1211"/>
      <c r="CIP8" s="1211"/>
      <c r="CIQ8" s="1211"/>
      <c r="CIR8" s="1211"/>
      <c r="CIS8" s="1211"/>
      <c r="CIT8" s="1211"/>
      <c r="CIU8" s="1211"/>
      <c r="CIV8" s="1211"/>
      <c r="CIW8" s="1211"/>
      <c r="CIX8" s="1211"/>
      <c r="CIY8" s="1211"/>
      <c r="CIZ8" s="1211"/>
      <c r="CJA8" s="1211"/>
      <c r="CJB8" s="1211"/>
      <c r="CJC8" s="1211"/>
      <c r="CJD8" s="1211"/>
      <c r="CJE8" s="1211"/>
      <c r="CJF8" s="1211"/>
      <c r="CJG8" s="1211"/>
      <c r="CJH8" s="1211"/>
      <c r="CJI8" s="1211"/>
      <c r="CJJ8" s="1211"/>
      <c r="CJK8" s="1211"/>
      <c r="CJL8" s="1211"/>
      <c r="CJM8" s="1211"/>
      <c r="CJN8" s="1211"/>
      <c r="CJO8" s="1211"/>
      <c r="CJP8" s="1211"/>
      <c r="CJQ8" s="1211"/>
      <c r="CJR8" s="1211"/>
      <c r="CJS8" s="1211"/>
      <c r="CJT8" s="1211"/>
      <c r="CJU8" s="1211"/>
      <c r="CJV8" s="1211"/>
      <c r="CJW8" s="1211"/>
      <c r="CJX8" s="1211"/>
      <c r="CJY8" s="1211"/>
      <c r="CJZ8" s="1211"/>
      <c r="CKA8" s="1211"/>
      <c r="CKB8" s="1211"/>
      <c r="CKC8" s="1211"/>
      <c r="CKD8" s="1211"/>
      <c r="CKE8" s="1211"/>
      <c r="CKF8" s="1211"/>
      <c r="CKG8" s="1211"/>
      <c r="CKH8" s="1211"/>
      <c r="CKI8" s="1211"/>
      <c r="CKJ8" s="1211"/>
      <c r="CKK8" s="1211"/>
      <c r="CKL8" s="1211"/>
      <c r="CKM8" s="1211"/>
      <c r="CKN8" s="1211"/>
      <c r="CKO8" s="1211"/>
      <c r="CKP8" s="1211"/>
      <c r="CKQ8" s="1211"/>
      <c r="CKR8" s="1211"/>
      <c r="CKS8" s="1211"/>
      <c r="CKT8" s="1211"/>
      <c r="CKU8" s="1211"/>
      <c r="CKV8" s="1211"/>
      <c r="CKW8" s="1211"/>
      <c r="CKX8" s="1211"/>
      <c r="CKY8" s="1211"/>
      <c r="CKZ8" s="1211"/>
      <c r="CLA8" s="1211"/>
      <c r="CLB8" s="1211"/>
      <c r="CLC8" s="1211"/>
      <c r="CLD8" s="1211"/>
      <c r="CLE8" s="1211"/>
      <c r="CLF8" s="1211"/>
      <c r="CLG8" s="1211"/>
      <c r="CLH8" s="1211"/>
      <c r="CLI8" s="1211"/>
      <c r="CLJ8" s="1211"/>
      <c r="CLK8" s="1211"/>
      <c r="CLL8" s="1211"/>
      <c r="CLM8" s="1211"/>
      <c r="CLN8" s="1211"/>
      <c r="CLO8" s="1211"/>
      <c r="CLP8" s="1211"/>
      <c r="CLQ8" s="1211"/>
      <c r="CLR8" s="1211"/>
      <c r="CLS8" s="1211"/>
      <c r="CLT8" s="1211"/>
      <c r="CLU8" s="1211"/>
      <c r="CLV8" s="1211"/>
      <c r="CLW8" s="1211"/>
      <c r="CLX8" s="1211"/>
      <c r="CLY8" s="1211"/>
      <c r="CLZ8" s="1211"/>
      <c r="CMA8" s="1211"/>
      <c r="CMB8" s="1211"/>
      <c r="CMC8" s="1211"/>
      <c r="CMD8" s="1211"/>
      <c r="CME8" s="1211"/>
      <c r="CMF8" s="1211"/>
      <c r="CMG8" s="1211"/>
      <c r="CMH8" s="1211"/>
      <c r="CMI8" s="1211"/>
      <c r="CMJ8" s="1211"/>
      <c r="CMK8" s="1211"/>
      <c r="CML8" s="1211"/>
      <c r="CMM8" s="1211"/>
      <c r="CMN8" s="1211"/>
      <c r="CMO8" s="1211"/>
      <c r="CMP8" s="1211"/>
      <c r="CMQ8" s="1211"/>
      <c r="CMR8" s="1211"/>
      <c r="CMS8" s="1211"/>
      <c r="CMT8" s="1211"/>
      <c r="CMU8" s="1211"/>
      <c r="CMV8" s="1211"/>
      <c r="CMW8" s="1211"/>
      <c r="CMX8" s="1211"/>
      <c r="CMY8" s="1211"/>
      <c r="CMZ8" s="1211"/>
      <c r="CNA8" s="1211"/>
      <c r="CNB8" s="1211"/>
      <c r="CNC8" s="1211"/>
      <c r="CND8" s="1211"/>
      <c r="CNE8" s="1211"/>
      <c r="CNF8" s="1211"/>
      <c r="CNG8" s="1211"/>
      <c r="CNH8" s="1211"/>
      <c r="CNI8" s="1211"/>
      <c r="CNJ8" s="1211"/>
      <c r="CNK8" s="1211"/>
      <c r="CNL8" s="1211"/>
      <c r="CNM8" s="1211"/>
      <c r="CNN8" s="1211"/>
      <c r="CNO8" s="1211"/>
      <c r="CNP8" s="1211"/>
      <c r="CNQ8" s="1211"/>
      <c r="CNR8" s="1211"/>
      <c r="CNS8" s="1211"/>
      <c r="CNT8" s="1211"/>
      <c r="CNU8" s="1211"/>
      <c r="CNV8" s="1211"/>
      <c r="CNW8" s="1211"/>
      <c r="CNX8" s="1211"/>
      <c r="CNY8" s="1211"/>
      <c r="CNZ8" s="1211"/>
      <c r="COA8" s="1211"/>
      <c r="COB8" s="1211"/>
      <c r="COC8" s="1211"/>
      <c r="COD8" s="1211"/>
      <c r="COE8" s="1211"/>
      <c r="COF8" s="1211"/>
      <c r="COG8" s="1211"/>
      <c r="COH8" s="1211"/>
      <c r="COI8" s="1211"/>
      <c r="COJ8" s="1211"/>
      <c r="COK8" s="1211"/>
      <c r="COL8" s="1211"/>
      <c r="COM8" s="1211"/>
      <c r="CON8" s="1211"/>
      <c r="COO8" s="1211"/>
      <c r="COP8" s="1211"/>
      <c r="COQ8" s="1211"/>
      <c r="COR8" s="1211"/>
      <c r="COS8" s="1211"/>
      <c r="COT8" s="1211"/>
      <c r="COU8" s="1211"/>
      <c r="COV8" s="1211"/>
      <c r="COW8" s="1211"/>
      <c r="COX8" s="1211"/>
      <c r="COY8" s="1211"/>
      <c r="COZ8" s="1211"/>
      <c r="CPA8" s="1211"/>
      <c r="CPB8" s="1211"/>
      <c r="CPC8" s="1211"/>
      <c r="CPD8" s="1211"/>
      <c r="CPE8" s="1211"/>
      <c r="CPF8" s="1211"/>
      <c r="CPG8" s="1211"/>
      <c r="CPH8" s="1211"/>
      <c r="CPI8" s="1211"/>
      <c r="CPJ8" s="1211"/>
      <c r="CPK8" s="1211"/>
      <c r="CPL8" s="1211"/>
      <c r="CPM8" s="1211"/>
      <c r="CPN8" s="1211"/>
      <c r="CPO8" s="1211"/>
      <c r="CPP8" s="1211"/>
      <c r="CPQ8" s="1211"/>
      <c r="CPR8" s="1211"/>
      <c r="CPS8" s="1211"/>
      <c r="CPT8" s="1211"/>
      <c r="CPU8" s="1211"/>
      <c r="CPV8" s="1211"/>
      <c r="CPW8" s="1211"/>
      <c r="CPX8" s="1211"/>
      <c r="CPY8" s="1211"/>
      <c r="CPZ8" s="1211"/>
      <c r="CQA8" s="1211"/>
      <c r="CQB8" s="1211"/>
      <c r="CQC8" s="1211"/>
      <c r="CQD8" s="1211"/>
      <c r="CQE8" s="1211"/>
      <c r="CQF8" s="1211"/>
      <c r="CQG8" s="1211"/>
      <c r="CQH8" s="1211"/>
      <c r="CQI8" s="1211"/>
      <c r="CQJ8" s="1211"/>
      <c r="CQK8" s="1211"/>
      <c r="CQL8" s="1211"/>
      <c r="CQM8" s="1211"/>
      <c r="CQN8" s="1211"/>
      <c r="CQO8" s="1211"/>
      <c r="CQP8" s="1211"/>
      <c r="CQQ8" s="1211"/>
      <c r="CQR8" s="1211"/>
      <c r="CQS8" s="1211"/>
      <c r="CQT8" s="1211"/>
      <c r="CQU8" s="1211"/>
      <c r="CQV8" s="1211"/>
      <c r="CQW8" s="1211"/>
      <c r="CQX8" s="1211"/>
      <c r="CQY8" s="1211"/>
      <c r="CQZ8" s="1211"/>
      <c r="CRA8" s="1211"/>
      <c r="CRB8" s="1211"/>
      <c r="CRC8" s="1211"/>
      <c r="CRD8" s="1211"/>
      <c r="CRE8" s="1211"/>
      <c r="CRF8" s="1211"/>
      <c r="CRG8" s="1211"/>
      <c r="CRH8" s="1211"/>
      <c r="CRI8" s="1211"/>
      <c r="CRJ8" s="1211"/>
      <c r="CRK8" s="1211"/>
      <c r="CRL8" s="1211"/>
      <c r="CRM8" s="1211"/>
      <c r="CRN8" s="1211"/>
      <c r="CRO8" s="1211"/>
      <c r="CRP8" s="1211"/>
      <c r="CRQ8" s="1211"/>
      <c r="CRR8" s="1211"/>
      <c r="CRS8" s="1211"/>
      <c r="CRT8" s="1211"/>
      <c r="CRU8" s="1211"/>
      <c r="CRV8" s="1211"/>
      <c r="CRW8" s="1211"/>
      <c r="CRX8" s="1211"/>
      <c r="CRY8" s="1211"/>
      <c r="CRZ8" s="1211"/>
      <c r="CSA8" s="1211"/>
      <c r="CSB8" s="1211"/>
      <c r="CSC8" s="1211"/>
      <c r="CSD8" s="1211"/>
      <c r="CSE8" s="1211"/>
      <c r="CSF8" s="1211"/>
      <c r="CSG8" s="1211"/>
      <c r="CSH8" s="1211"/>
      <c r="CSI8" s="1211"/>
      <c r="CSJ8" s="1211"/>
      <c r="CSK8" s="1211"/>
      <c r="CSL8" s="1211"/>
      <c r="CSM8" s="1211"/>
      <c r="CSN8" s="1211"/>
      <c r="CSO8" s="1211"/>
      <c r="CSP8" s="1211"/>
      <c r="CSQ8" s="1211"/>
      <c r="CSR8" s="1211"/>
      <c r="CSS8" s="1211"/>
      <c r="CST8" s="1211"/>
      <c r="CSU8" s="1211"/>
      <c r="CSV8" s="1211"/>
      <c r="CSW8" s="1211"/>
      <c r="CSX8" s="1211"/>
      <c r="CSY8" s="1211"/>
      <c r="CSZ8" s="1211"/>
      <c r="CTA8" s="1211"/>
      <c r="CTB8" s="1211"/>
      <c r="CTC8" s="1211"/>
      <c r="CTD8" s="1211"/>
      <c r="CTE8" s="1211"/>
      <c r="CTF8" s="1211"/>
      <c r="CTG8" s="1211"/>
      <c r="CTH8" s="1211"/>
      <c r="CTI8" s="1211"/>
      <c r="CTJ8" s="1211"/>
      <c r="CTK8" s="1211"/>
      <c r="CTL8" s="1211"/>
      <c r="CTM8" s="1211"/>
      <c r="CTN8" s="1211"/>
      <c r="CTO8" s="1211"/>
      <c r="CTP8" s="1211"/>
      <c r="CTQ8" s="1211"/>
      <c r="CTR8" s="1211"/>
      <c r="CTS8" s="1211"/>
      <c r="CTT8" s="1211"/>
      <c r="CTU8" s="1211"/>
      <c r="CTV8" s="1211"/>
      <c r="CTW8" s="1211"/>
      <c r="CTX8" s="1211"/>
      <c r="CTY8" s="1211"/>
      <c r="CTZ8" s="1211"/>
      <c r="CUA8" s="1211"/>
      <c r="CUB8" s="1211"/>
      <c r="CUC8" s="1211"/>
      <c r="CUD8" s="1211"/>
      <c r="CUE8" s="1211"/>
      <c r="CUF8" s="1211"/>
      <c r="CUG8" s="1211"/>
      <c r="CUH8" s="1211"/>
      <c r="CUI8" s="1211"/>
      <c r="CUJ8" s="1211"/>
      <c r="CUK8" s="1211"/>
      <c r="CUL8" s="1211"/>
      <c r="CUM8" s="1211"/>
      <c r="CUN8" s="1211"/>
      <c r="CUO8" s="1211"/>
      <c r="CUP8" s="1211"/>
      <c r="CUQ8" s="1211"/>
      <c r="CUR8" s="1211"/>
      <c r="CUS8" s="1211"/>
      <c r="CUT8" s="1211"/>
      <c r="CUU8" s="1211"/>
      <c r="CUV8" s="1211"/>
      <c r="CUW8" s="1211"/>
      <c r="CUX8" s="1211"/>
      <c r="CUY8" s="1211"/>
      <c r="CUZ8" s="1211"/>
      <c r="CVA8" s="1211"/>
      <c r="CVB8" s="1211"/>
      <c r="CVC8" s="1211"/>
      <c r="CVD8" s="1211"/>
      <c r="CVE8" s="1211"/>
      <c r="CVF8" s="1211"/>
      <c r="CVG8" s="1211"/>
      <c r="CVH8" s="1211"/>
      <c r="CVI8" s="1211"/>
      <c r="CVJ8" s="1211"/>
      <c r="CVK8" s="1211"/>
      <c r="CVL8" s="1211"/>
      <c r="CVM8" s="1211"/>
      <c r="CVN8" s="1211"/>
      <c r="CVO8" s="1211"/>
      <c r="CVP8" s="1211"/>
      <c r="CVQ8" s="1211"/>
      <c r="CVR8" s="1211"/>
      <c r="CVS8" s="1211"/>
      <c r="CVT8" s="1211"/>
      <c r="CVU8" s="1211"/>
      <c r="CVV8" s="1211"/>
      <c r="CVW8" s="1211"/>
      <c r="CVX8" s="1211"/>
      <c r="CVY8" s="1211"/>
      <c r="CVZ8" s="1211"/>
      <c r="CWA8" s="1211"/>
      <c r="CWB8" s="1211"/>
      <c r="CWC8" s="1211"/>
      <c r="CWD8" s="1211"/>
      <c r="CWE8" s="1211"/>
      <c r="CWF8" s="1211"/>
      <c r="CWG8" s="1211"/>
      <c r="CWH8" s="1211"/>
      <c r="CWI8" s="1211"/>
      <c r="CWJ8" s="1211"/>
      <c r="CWK8" s="1211"/>
      <c r="CWL8" s="1211"/>
      <c r="CWM8" s="1211"/>
      <c r="CWN8" s="1211"/>
      <c r="CWO8" s="1211"/>
      <c r="CWP8" s="1211"/>
      <c r="CWQ8" s="1211"/>
      <c r="CWR8" s="1211"/>
      <c r="CWS8" s="1211"/>
      <c r="CWT8" s="1211"/>
      <c r="CWU8" s="1211"/>
      <c r="CWV8" s="1211"/>
      <c r="CWW8" s="1211"/>
      <c r="CWX8" s="1211"/>
      <c r="CWY8" s="1211"/>
      <c r="CWZ8" s="1211"/>
      <c r="CXA8" s="1211"/>
      <c r="CXB8" s="1211"/>
      <c r="CXC8" s="1211"/>
      <c r="CXD8" s="1211"/>
      <c r="CXE8" s="1211"/>
      <c r="CXF8" s="1211"/>
      <c r="CXG8" s="1211"/>
      <c r="CXH8" s="1211"/>
      <c r="CXI8" s="1211"/>
      <c r="CXJ8" s="1211"/>
      <c r="CXK8" s="1211"/>
      <c r="CXL8" s="1211"/>
      <c r="CXM8" s="1211"/>
      <c r="CXN8" s="1211"/>
      <c r="CXO8" s="1211"/>
      <c r="CXP8" s="1211"/>
      <c r="CXQ8" s="1211"/>
      <c r="CXR8" s="1211"/>
      <c r="CXS8" s="1211"/>
      <c r="CXT8" s="1211"/>
      <c r="CXU8" s="1211"/>
      <c r="CXV8" s="1211"/>
      <c r="CXW8" s="1211"/>
      <c r="CXX8" s="1211"/>
      <c r="CXY8" s="1211"/>
      <c r="CXZ8" s="1211"/>
      <c r="CYA8" s="1211"/>
      <c r="CYB8" s="1211"/>
      <c r="CYC8" s="1211"/>
      <c r="CYD8" s="1211"/>
      <c r="CYE8" s="1211"/>
      <c r="CYF8" s="1211"/>
      <c r="CYG8" s="1211"/>
      <c r="CYH8" s="1211"/>
      <c r="CYI8" s="1211"/>
      <c r="CYJ8" s="1211"/>
      <c r="CYK8" s="1211"/>
      <c r="CYL8" s="1211"/>
      <c r="CYM8" s="1211"/>
      <c r="CYN8" s="1211"/>
      <c r="CYO8" s="1211"/>
      <c r="CYP8" s="1211"/>
      <c r="CYQ8" s="1211"/>
      <c r="CYR8" s="1211"/>
      <c r="CYS8" s="1211"/>
      <c r="CYT8" s="1211"/>
      <c r="CYU8" s="1211"/>
      <c r="CYV8" s="1211"/>
      <c r="CYW8" s="1211"/>
      <c r="CYX8" s="1211"/>
      <c r="CYY8" s="1211"/>
      <c r="CYZ8" s="1211"/>
      <c r="CZA8" s="1211"/>
      <c r="CZB8" s="1211"/>
      <c r="CZC8" s="1211"/>
      <c r="CZD8" s="1211"/>
      <c r="CZE8" s="1211"/>
      <c r="CZF8" s="1211"/>
      <c r="CZG8" s="1211"/>
      <c r="CZH8" s="1211"/>
      <c r="CZI8" s="1211"/>
      <c r="CZJ8" s="1211"/>
      <c r="CZK8" s="1211"/>
      <c r="CZL8" s="1211"/>
      <c r="CZM8" s="1211"/>
      <c r="CZN8" s="1211"/>
      <c r="CZO8" s="1211"/>
      <c r="CZP8" s="1211"/>
      <c r="CZQ8" s="1211"/>
      <c r="CZR8" s="1211"/>
      <c r="CZS8" s="1211"/>
      <c r="CZT8" s="1211"/>
      <c r="CZU8" s="1211"/>
      <c r="CZV8" s="1211"/>
      <c r="CZW8" s="1211"/>
      <c r="CZX8" s="1211"/>
      <c r="CZY8" s="1211"/>
      <c r="CZZ8" s="1211"/>
      <c r="DAA8" s="1211"/>
      <c r="DAB8" s="1211"/>
      <c r="DAC8" s="1211"/>
      <c r="DAD8" s="1211"/>
      <c r="DAE8" s="1211"/>
      <c r="DAF8" s="1211"/>
      <c r="DAG8" s="1211"/>
      <c r="DAH8" s="1211"/>
      <c r="DAI8" s="1211"/>
      <c r="DAJ8" s="1211"/>
      <c r="DAK8" s="1211"/>
      <c r="DAL8" s="1211"/>
      <c r="DAM8" s="1211"/>
      <c r="DAN8" s="1211"/>
      <c r="DAO8" s="1211"/>
      <c r="DAP8" s="1211"/>
      <c r="DAQ8" s="1211"/>
      <c r="DAR8" s="1211"/>
      <c r="DAS8" s="1211"/>
      <c r="DAT8" s="1211"/>
      <c r="DAU8" s="1211"/>
      <c r="DAV8" s="1211"/>
      <c r="DAW8" s="1211"/>
      <c r="DAX8" s="1211"/>
      <c r="DAY8" s="1211"/>
      <c r="DAZ8" s="1211"/>
      <c r="DBA8" s="1211"/>
      <c r="DBB8" s="1211"/>
      <c r="DBC8" s="1211"/>
      <c r="DBD8" s="1211"/>
      <c r="DBE8" s="1211"/>
      <c r="DBF8" s="1211"/>
      <c r="DBG8" s="1211"/>
      <c r="DBH8" s="1211"/>
      <c r="DBI8" s="1211"/>
      <c r="DBJ8" s="1211"/>
      <c r="DBK8" s="1211"/>
      <c r="DBL8" s="1211"/>
      <c r="DBM8" s="1211"/>
      <c r="DBN8" s="1211"/>
      <c r="DBO8" s="1211"/>
      <c r="DBP8" s="1211"/>
      <c r="DBQ8" s="1211"/>
      <c r="DBR8" s="1211"/>
      <c r="DBS8" s="1211"/>
      <c r="DBT8" s="1211"/>
      <c r="DBU8" s="1211"/>
      <c r="DBV8" s="1211"/>
      <c r="DBW8" s="1211"/>
      <c r="DBX8" s="1211"/>
      <c r="DBY8" s="1211"/>
      <c r="DBZ8" s="1211"/>
      <c r="DCA8" s="1211"/>
      <c r="DCB8" s="1211"/>
      <c r="DCC8" s="1211"/>
      <c r="DCD8" s="1211"/>
      <c r="DCE8" s="1211"/>
      <c r="DCF8" s="1211"/>
      <c r="DCG8" s="1211"/>
      <c r="DCH8" s="1211"/>
      <c r="DCI8" s="1211"/>
      <c r="DCJ8" s="1211"/>
      <c r="DCK8" s="1211"/>
      <c r="DCL8" s="1211"/>
      <c r="DCM8" s="1211"/>
      <c r="DCN8" s="1211"/>
      <c r="DCO8" s="1211"/>
      <c r="DCP8" s="1211"/>
      <c r="DCQ8" s="1211"/>
      <c r="DCR8" s="1211"/>
      <c r="DCS8" s="1211"/>
      <c r="DCT8" s="1211"/>
      <c r="DCU8" s="1211"/>
      <c r="DCV8" s="1211"/>
      <c r="DCW8" s="1211"/>
      <c r="DCX8" s="1211"/>
      <c r="DCY8" s="1211"/>
      <c r="DCZ8" s="1211"/>
      <c r="DDA8" s="1211"/>
      <c r="DDB8" s="1211"/>
      <c r="DDC8" s="1211"/>
      <c r="DDD8" s="1211"/>
      <c r="DDE8" s="1211"/>
      <c r="DDF8" s="1211"/>
      <c r="DDG8" s="1211"/>
      <c r="DDH8" s="1211"/>
      <c r="DDI8" s="1211"/>
      <c r="DDJ8" s="1211"/>
      <c r="DDK8" s="1211"/>
      <c r="DDL8" s="1211"/>
      <c r="DDM8" s="1211"/>
      <c r="DDN8" s="1211"/>
      <c r="DDO8" s="1211"/>
      <c r="DDP8" s="1211"/>
      <c r="DDQ8" s="1211"/>
      <c r="DDR8" s="1211"/>
      <c r="DDS8" s="1211"/>
      <c r="DDT8" s="1211"/>
      <c r="DDU8" s="1211"/>
      <c r="DDV8" s="1211"/>
      <c r="DDW8" s="1211"/>
      <c r="DDX8" s="1211"/>
      <c r="DDY8" s="1211"/>
      <c r="DDZ8" s="1211"/>
      <c r="DEA8" s="1211"/>
      <c r="DEB8" s="1211"/>
      <c r="DEC8" s="1211"/>
      <c r="DED8" s="1211"/>
      <c r="DEE8" s="1211"/>
      <c r="DEF8" s="1211"/>
      <c r="DEG8" s="1211"/>
      <c r="DEH8" s="1211"/>
      <c r="DEI8" s="1211"/>
      <c r="DEJ8" s="1211"/>
      <c r="DEK8" s="1211"/>
      <c r="DEL8" s="1211"/>
      <c r="DEM8" s="1211"/>
      <c r="DEN8" s="1211"/>
      <c r="DEO8" s="1211"/>
      <c r="DEP8" s="1211"/>
      <c r="DEQ8" s="1211"/>
      <c r="DER8" s="1211"/>
      <c r="DES8" s="1211"/>
      <c r="DET8" s="1211"/>
      <c r="DEU8" s="1211"/>
      <c r="DEV8" s="1211"/>
      <c r="DEW8" s="1211"/>
      <c r="DEX8" s="1211"/>
      <c r="DEY8" s="1211"/>
      <c r="DEZ8" s="1211"/>
      <c r="DFA8" s="1211"/>
      <c r="DFB8" s="1211"/>
      <c r="DFC8" s="1211"/>
      <c r="DFD8" s="1211"/>
      <c r="DFE8" s="1211"/>
      <c r="DFF8" s="1211"/>
      <c r="DFG8" s="1211"/>
      <c r="DFH8" s="1211"/>
      <c r="DFI8" s="1211"/>
      <c r="DFJ8" s="1211"/>
      <c r="DFK8" s="1211"/>
      <c r="DFL8" s="1211"/>
      <c r="DFM8" s="1211"/>
      <c r="DFN8" s="1211"/>
      <c r="DFO8" s="1211"/>
      <c r="DFP8" s="1211"/>
      <c r="DFQ8" s="1211"/>
      <c r="DFR8" s="1211"/>
      <c r="DFS8" s="1211"/>
      <c r="DFT8" s="1211"/>
      <c r="DFU8" s="1211"/>
      <c r="DFV8" s="1211"/>
      <c r="DFW8" s="1211"/>
      <c r="DFX8" s="1211"/>
      <c r="DFY8" s="1211"/>
      <c r="DFZ8" s="1211"/>
      <c r="DGA8" s="1211"/>
      <c r="DGB8" s="1211"/>
      <c r="DGC8" s="1211"/>
      <c r="DGD8" s="1211"/>
      <c r="DGE8" s="1211"/>
      <c r="DGF8" s="1211"/>
      <c r="DGG8" s="1211"/>
      <c r="DGH8" s="1211"/>
      <c r="DGI8" s="1211"/>
      <c r="DGJ8" s="1211"/>
      <c r="DGK8" s="1211"/>
      <c r="DGL8" s="1211"/>
      <c r="DGM8" s="1211"/>
      <c r="DGN8" s="1211"/>
      <c r="DGO8" s="1211"/>
      <c r="DGP8" s="1211"/>
      <c r="DGQ8" s="1211"/>
      <c r="DGR8" s="1211"/>
      <c r="DGS8" s="1211"/>
      <c r="DGT8" s="1211"/>
      <c r="DGU8" s="1211"/>
      <c r="DGV8" s="1211"/>
      <c r="DGW8" s="1211"/>
      <c r="DGX8" s="1211"/>
      <c r="DGY8" s="1211"/>
      <c r="DGZ8" s="1211"/>
      <c r="DHA8" s="1211"/>
      <c r="DHB8" s="1211"/>
      <c r="DHC8" s="1211"/>
      <c r="DHD8" s="1211"/>
      <c r="DHE8" s="1211"/>
      <c r="DHF8" s="1211"/>
      <c r="DHG8" s="1211"/>
      <c r="DHH8" s="1211"/>
      <c r="DHI8" s="1211"/>
      <c r="DHJ8" s="1211"/>
      <c r="DHK8" s="1211"/>
      <c r="DHL8" s="1211"/>
      <c r="DHM8" s="1211"/>
      <c r="DHN8" s="1211"/>
      <c r="DHO8" s="1211"/>
      <c r="DHP8" s="1211"/>
      <c r="DHQ8" s="1211"/>
      <c r="DHR8" s="1211"/>
      <c r="DHS8" s="1211"/>
      <c r="DHT8" s="1211"/>
      <c r="DHU8" s="1211"/>
      <c r="DHV8" s="1211"/>
      <c r="DHW8" s="1211"/>
      <c r="DHX8" s="1211"/>
      <c r="DHY8" s="1211"/>
      <c r="DHZ8" s="1211"/>
      <c r="DIA8" s="1211"/>
      <c r="DIB8" s="1211"/>
      <c r="DIC8" s="1211"/>
      <c r="DID8" s="1211"/>
      <c r="DIE8" s="1211"/>
      <c r="DIF8" s="1211"/>
      <c r="DIG8" s="1211"/>
      <c r="DIH8" s="1211"/>
      <c r="DII8" s="1211"/>
      <c r="DIJ8" s="1211"/>
      <c r="DIK8" s="1211"/>
      <c r="DIL8" s="1211"/>
      <c r="DIM8" s="1211"/>
      <c r="DIN8" s="1211"/>
      <c r="DIO8" s="1211"/>
      <c r="DIP8" s="1211"/>
      <c r="DIQ8" s="1211"/>
      <c r="DIR8" s="1211"/>
      <c r="DIS8" s="1211"/>
      <c r="DIT8" s="1211"/>
      <c r="DIU8" s="1211"/>
      <c r="DIV8" s="1211"/>
      <c r="DIW8" s="1211"/>
      <c r="DIX8" s="1211"/>
      <c r="DIY8" s="1211"/>
      <c r="DIZ8" s="1211"/>
      <c r="DJA8" s="1211"/>
      <c r="DJB8" s="1211"/>
      <c r="DJC8" s="1211"/>
      <c r="DJD8" s="1211"/>
      <c r="DJE8" s="1211"/>
      <c r="DJF8" s="1211"/>
      <c r="DJG8" s="1211"/>
      <c r="DJH8" s="1211"/>
      <c r="DJI8" s="1211"/>
      <c r="DJJ8" s="1211"/>
      <c r="DJK8" s="1211"/>
      <c r="DJL8" s="1211"/>
      <c r="DJM8" s="1211"/>
      <c r="DJN8" s="1211"/>
      <c r="DJO8" s="1211"/>
      <c r="DJP8" s="1211"/>
      <c r="DJQ8" s="1211"/>
      <c r="DJR8" s="1211"/>
      <c r="DJS8" s="1211"/>
      <c r="DJT8" s="1211"/>
      <c r="DJU8" s="1211"/>
      <c r="DJV8" s="1211"/>
      <c r="DJW8" s="1211"/>
      <c r="DJX8" s="1211"/>
      <c r="DJY8" s="1211"/>
      <c r="DJZ8" s="1211"/>
      <c r="DKA8" s="1211"/>
      <c r="DKB8" s="1211"/>
      <c r="DKC8" s="1211"/>
      <c r="DKD8" s="1211"/>
      <c r="DKE8" s="1211"/>
      <c r="DKF8" s="1211"/>
      <c r="DKG8" s="1211"/>
      <c r="DKH8" s="1211"/>
      <c r="DKI8" s="1211"/>
      <c r="DKJ8" s="1211"/>
      <c r="DKK8" s="1211"/>
      <c r="DKL8" s="1211"/>
      <c r="DKM8" s="1211"/>
      <c r="DKN8" s="1211"/>
      <c r="DKO8" s="1211"/>
      <c r="DKP8" s="1211"/>
      <c r="DKQ8" s="1211"/>
      <c r="DKR8" s="1211"/>
      <c r="DKS8" s="1211"/>
      <c r="DKT8" s="1211"/>
      <c r="DKU8" s="1211"/>
      <c r="DKV8" s="1211"/>
      <c r="DKW8" s="1211"/>
      <c r="DKX8" s="1211"/>
      <c r="DKY8" s="1211"/>
      <c r="DKZ8" s="1211"/>
      <c r="DLA8" s="1211"/>
      <c r="DLB8" s="1211"/>
      <c r="DLC8" s="1211"/>
      <c r="DLD8" s="1211"/>
      <c r="DLE8" s="1211"/>
      <c r="DLF8" s="1211"/>
      <c r="DLG8" s="1211"/>
      <c r="DLH8" s="1211"/>
      <c r="DLI8" s="1211"/>
      <c r="DLJ8" s="1211"/>
      <c r="DLK8" s="1211"/>
      <c r="DLL8" s="1211"/>
      <c r="DLM8" s="1211"/>
      <c r="DLN8" s="1211"/>
      <c r="DLO8" s="1211"/>
      <c r="DLP8" s="1211"/>
      <c r="DLQ8" s="1211"/>
      <c r="DLR8" s="1211"/>
      <c r="DLS8" s="1211"/>
      <c r="DLT8" s="1211"/>
      <c r="DLU8" s="1211"/>
      <c r="DLV8" s="1211"/>
      <c r="DLW8" s="1211"/>
      <c r="DLX8" s="1211"/>
      <c r="DLY8" s="1211"/>
      <c r="DLZ8" s="1211"/>
      <c r="DMA8" s="1211"/>
      <c r="DMB8" s="1211"/>
      <c r="DMC8" s="1211"/>
      <c r="DMD8" s="1211"/>
      <c r="DME8" s="1211"/>
      <c r="DMF8" s="1211"/>
      <c r="DMG8" s="1211"/>
      <c r="DMH8" s="1211"/>
      <c r="DMI8" s="1211"/>
      <c r="DMJ8" s="1211"/>
      <c r="DMK8" s="1211"/>
      <c r="DML8" s="1211"/>
      <c r="DMM8" s="1211"/>
      <c r="DMN8" s="1211"/>
      <c r="DMO8" s="1211"/>
      <c r="DMP8" s="1211"/>
      <c r="DMQ8" s="1211"/>
      <c r="DMR8" s="1211"/>
      <c r="DMS8" s="1211"/>
      <c r="DMT8" s="1211"/>
      <c r="DMU8" s="1211"/>
      <c r="DMV8" s="1211"/>
      <c r="DMW8" s="1211"/>
      <c r="DMX8" s="1211"/>
      <c r="DMY8" s="1211"/>
      <c r="DMZ8" s="1211"/>
      <c r="DNA8" s="1211"/>
      <c r="DNB8" s="1211"/>
      <c r="DNC8" s="1211"/>
      <c r="DND8" s="1211"/>
      <c r="DNE8" s="1211"/>
      <c r="DNF8" s="1211"/>
      <c r="DNG8" s="1211"/>
      <c r="DNH8" s="1211"/>
      <c r="DNI8" s="1211"/>
      <c r="DNJ8" s="1211"/>
      <c r="DNK8" s="1211"/>
      <c r="DNL8" s="1211"/>
      <c r="DNM8" s="1211"/>
      <c r="DNN8" s="1211"/>
      <c r="DNO8" s="1211"/>
      <c r="DNP8" s="1211"/>
      <c r="DNQ8" s="1211"/>
      <c r="DNR8" s="1211"/>
      <c r="DNS8" s="1211"/>
      <c r="DNT8" s="1211"/>
      <c r="DNU8" s="1211"/>
      <c r="DNV8" s="1211"/>
      <c r="DNW8" s="1211"/>
      <c r="DNX8" s="1211"/>
      <c r="DNY8" s="1211"/>
      <c r="DNZ8" s="1211"/>
      <c r="DOA8" s="1211"/>
      <c r="DOB8" s="1211"/>
      <c r="DOC8" s="1211"/>
      <c r="DOD8" s="1211"/>
      <c r="DOE8" s="1211"/>
      <c r="DOF8" s="1211"/>
      <c r="DOG8" s="1211"/>
      <c r="DOH8" s="1211"/>
      <c r="DOI8" s="1211"/>
      <c r="DOJ8" s="1211"/>
      <c r="DOK8" s="1211"/>
      <c r="DOL8" s="1211"/>
      <c r="DOM8" s="1211"/>
      <c r="DON8" s="1211"/>
      <c r="DOO8" s="1211"/>
      <c r="DOP8" s="1211"/>
      <c r="DOQ8" s="1211"/>
      <c r="DOR8" s="1211"/>
      <c r="DOS8" s="1211"/>
      <c r="DOT8" s="1211"/>
      <c r="DOU8" s="1211"/>
      <c r="DOV8" s="1211"/>
      <c r="DOW8" s="1211"/>
      <c r="DOX8" s="1211"/>
      <c r="DOY8" s="1211"/>
      <c r="DOZ8" s="1211"/>
      <c r="DPA8" s="1211"/>
      <c r="DPB8" s="1211"/>
      <c r="DPC8" s="1211"/>
      <c r="DPD8" s="1211"/>
      <c r="DPE8" s="1211"/>
      <c r="DPF8" s="1211"/>
      <c r="DPG8" s="1211"/>
      <c r="DPH8" s="1211"/>
      <c r="DPI8" s="1211"/>
      <c r="DPJ8" s="1211"/>
      <c r="DPK8" s="1211"/>
      <c r="DPL8" s="1211"/>
      <c r="DPM8" s="1211"/>
      <c r="DPN8" s="1211"/>
      <c r="DPO8" s="1211"/>
      <c r="DPP8" s="1211"/>
      <c r="DPQ8" s="1211"/>
      <c r="DPR8" s="1211"/>
      <c r="DPS8" s="1211"/>
      <c r="DPT8" s="1211"/>
      <c r="DPU8" s="1211"/>
      <c r="DPV8" s="1211"/>
      <c r="DPW8" s="1211"/>
      <c r="DPX8" s="1211"/>
      <c r="DPY8" s="1211"/>
      <c r="DPZ8" s="1211"/>
      <c r="DQA8" s="1211"/>
      <c r="DQB8" s="1211"/>
      <c r="DQC8" s="1211"/>
      <c r="DQD8" s="1211"/>
      <c r="DQE8" s="1211"/>
      <c r="DQF8" s="1211"/>
      <c r="DQG8" s="1211"/>
      <c r="DQH8" s="1211"/>
      <c r="DQI8" s="1211"/>
      <c r="DQJ8" s="1211"/>
      <c r="DQK8" s="1211"/>
      <c r="DQL8" s="1211"/>
      <c r="DQM8" s="1211"/>
      <c r="DQN8" s="1211"/>
      <c r="DQO8" s="1211"/>
      <c r="DQP8" s="1211"/>
      <c r="DQQ8" s="1211"/>
      <c r="DQR8" s="1211"/>
      <c r="DQS8" s="1211"/>
      <c r="DQT8" s="1211"/>
      <c r="DQU8" s="1211"/>
      <c r="DQV8" s="1211"/>
      <c r="DQW8" s="1211"/>
      <c r="DQX8" s="1211"/>
      <c r="DQY8" s="1211"/>
      <c r="DQZ8" s="1211"/>
      <c r="DRA8" s="1211"/>
      <c r="DRB8" s="1211"/>
      <c r="DRC8" s="1211"/>
      <c r="DRD8" s="1211"/>
      <c r="DRE8" s="1211"/>
      <c r="DRF8" s="1211"/>
      <c r="DRG8" s="1211"/>
      <c r="DRH8" s="1211"/>
      <c r="DRI8" s="1211"/>
      <c r="DRJ8" s="1211"/>
      <c r="DRK8" s="1211"/>
      <c r="DRL8" s="1211"/>
      <c r="DRM8" s="1211"/>
      <c r="DRN8" s="1211"/>
      <c r="DRO8" s="1211"/>
      <c r="DRP8" s="1211"/>
      <c r="DRQ8" s="1211"/>
      <c r="DRR8" s="1211"/>
      <c r="DRS8" s="1211"/>
      <c r="DRT8" s="1211"/>
      <c r="DRU8" s="1211"/>
      <c r="DRV8" s="1211"/>
      <c r="DRW8" s="1211"/>
      <c r="DRX8" s="1211"/>
      <c r="DRY8" s="1211"/>
      <c r="DRZ8" s="1211"/>
      <c r="DSA8" s="1211"/>
      <c r="DSB8" s="1211"/>
      <c r="DSC8" s="1211"/>
      <c r="DSD8" s="1211"/>
      <c r="DSE8" s="1211"/>
      <c r="DSF8" s="1211"/>
      <c r="DSG8" s="1211"/>
      <c r="DSH8" s="1211"/>
      <c r="DSI8" s="1211"/>
      <c r="DSJ8" s="1211"/>
      <c r="DSK8" s="1211"/>
      <c r="DSL8" s="1211"/>
      <c r="DSM8" s="1211"/>
      <c r="DSN8" s="1211"/>
      <c r="DSO8" s="1211"/>
      <c r="DSP8" s="1211"/>
      <c r="DSQ8" s="1211"/>
      <c r="DSR8" s="1211"/>
      <c r="DSS8" s="1211"/>
      <c r="DST8" s="1211"/>
      <c r="DSU8" s="1211"/>
      <c r="DSV8" s="1211"/>
      <c r="DSW8" s="1211"/>
      <c r="DSX8" s="1211"/>
      <c r="DSY8" s="1211"/>
      <c r="DSZ8" s="1211"/>
      <c r="DTA8" s="1211"/>
      <c r="DTB8" s="1211"/>
      <c r="DTC8" s="1211"/>
      <c r="DTD8" s="1211"/>
      <c r="DTE8" s="1211"/>
      <c r="DTF8" s="1211"/>
      <c r="DTG8" s="1211"/>
      <c r="DTH8" s="1211"/>
      <c r="DTI8" s="1211"/>
      <c r="DTJ8" s="1211"/>
      <c r="DTK8" s="1211"/>
      <c r="DTL8" s="1211"/>
      <c r="DTM8" s="1211"/>
      <c r="DTN8" s="1211"/>
      <c r="DTO8" s="1211"/>
      <c r="DTP8" s="1211"/>
      <c r="DTQ8" s="1211"/>
      <c r="DTR8" s="1211"/>
      <c r="DTS8" s="1211"/>
      <c r="DTT8" s="1211"/>
      <c r="DTU8" s="1211"/>
      <c r="DTV8" s="1211"/>
      <c r="DTW8" s="1211"/>
      <c r="DTX8" s="1211"/>
      <c r="DTY8" s="1211"/>
      <c r="DTZ8" s="1211"/>
      <c r="DUA8" s="1211"/>
      <c r="DUB8" s="1211"/>
      <c r="DUC8" s="1211"/>
      <c r="DUD8" s="1211"/>
      <c r="DUE8" s="1211"/>
      <c r="DUF8" s="1211"/>
      <c r="DUG8" s="1211"/>
      <c r="DUH8" s="1211"/>
      <c r="DUI8" s="1211"/>
      <c r="DUJ8" s="1211"/>
      <c r="DUK8" s="1211"/>
      <c r="DUL8" s="1211"/>
      <c r="DUM8" s="1211"/>
      <c r="DUN8" s="1211"/>
      <c r="DUO8" s="1211"/>
      <c r="DUP8" s="1211"/>
      <c r="DUQ8" s="1211"/>
      <c r="DUR8" s="1211"/>
      <c r="DUS8" s="1211"/>
      <c r="DUT8" s="1211"/>
      <c r="DUU8" s="1211"/>
      <c r="DUV8" s="1211"/>
      <c r="DUW8" s="1211"/>
      <c r="DUX8" s="1211"/>
      <c r="DUY8" s="1211"/>
      <c r="DUZ8" s="1211"/>
      <c r="DVA8" s="1211"/>
      <c r="DVB8" s="1211"/>
      <c r="DVC8" s="1211"/>
      <c r="DVD8" s="1211"/>
      <c r="DVE8" s="1211"/>
      <c r="DVF8" s="1211"/>
      <c r="DVG8" s="1211"/>
      <c r="DVH8" s="1211"/>
      <c r="DVI8" s="1211"/>
      <c r="DVJ8" s="1211"/>
      <c r="DVK8" s="1211"/>
      <c r="DVL8" s="1211"/>
      <c r="DVM8" s="1211"/>
      <c r="DVN8" s="1211"/>
      <c r="DVO8" s="1211"/>
      <c r="DVP8" s="1211"/>
      <c r="DVQ8" s="1211"/>
      <c r="DVR8" s="1211"/>
      <c r="DVS8" s="1211"/>
      <c r="DVT8" s="1211"/>
      <c r="DVU8" s="1211"/>
      <c r="DVV8" s="1211"/>
      <c r="DVW8" s="1211"/>
      <c r="DVX8" s="1211"/>
      <c r="DVY8" s="1211"/>
      <c r="DVZ8" s="1211"/>
      <c r="DWA8" s="1211"/>
      <c r="DWB8" s="1211"/>
      <c r="DWC8" s="1211"/>
      <c r="DWD8" s="1211"/>
      <c r="DWE8" s="1211"/>
      <c r="DWF8" s="1211"/>
      <c r="DWG8" s="1211"/>
      <c r="DWH8" s="1211"/>
      <c r="DWI8" s="1211"/>
      <c r="DWJ8" s="1211"/>
      <c r="DWK8" s="1211"/>
      <c r="DWL8" s="1211"/>
      <c r="DWM8" s="1211"/>
      <c r="DWN8" s="1211"/>
      <c r="DWO8" s="1211"/>
      <c r="DWP8" s="1211"/>
      <c r="DWQ8" s="1211"/>
      <c r="DWR8" s="1211"/>
      <c r="DWS8" s="1211"/>
      <c r="DWT8" s="1211"/>
      <c r="DWU8" s="1211"/>
      <c r="DWV8" s="1211"/>
      <c r="DWW8" s="1211"/>
      <c r="DWX8" s="1211"/>
      <c r="DWY8" s="1211"/>
      <c r="DWZ8" s="1211"/>
      <c r="DXA8" s="1211"/>
      <c r="DXB8" s="1211"/>
      <c r="DXC8" s="1211"/>
      <c r="DXD8" s="1211"/>
      <c r="DXE8" s="1211"/>
      <c r="DXF8" s="1211"/>
      <c r="DXG8" s="1211"/>
      <c r="DXH8" s="1211"/>
      <c r="DXI8" s="1211"/>
      <c r="DXJ8" s="1211"/>
      <c r="DXK8" s="1211"/>
      <c r="DXL8" s="1211"/>
      <c r="DXM8" s="1211"/>
      <c r="DXN8" s="1211"/>
      <c r="DXO8" s="1211"/>
      <c r="DXP8" s="1211"/>
      <c r="DXQ8" s="1211"/>
      <c r="DXR8" s="1211"/>
      <c r="DXS8" s="1211"/>
      <c r="DXT8" s="1211"/>
      <c r="DXU8" s="1211"/>
      <c r="DXV8" s="1211"/>
      <c r="DXW8" s="1211"/>
      <c r="DXX8" s="1211"/>
      <c r="DXY8" s="1211"/>
      <c r="DXZ8" s="1211"/>
      <c r="DYA8" s="1211"/>
      <c r="DYB8" s="1211"/>
      <c r="DYC8" s="1211"/>
      <c r="DYD8" s="1211"/>
      <c r="DYE8" s="1211"/>
      <c r="DYF8" s="1211"/>
      <c r="DYG8" s="1211"/>
      <c r="DYH8" s="1211"/>
      <c r="DYI8" s="1211"/>
      <c r="DYJ8" s="1211"/>
      <c r="DYK8" s="1211"/>
      <c r="DYL8" s="1211"/>
      <c r="DYM8" s="1211"/>
      <c r="DYN8" s="1211"/>
      <c r="DYO8" s="1211"/>
      <c r="DYP8" s="1211"/>
      <c r="DYQ8" s="1211"/>
      <c r="DYR8" s="1211"/>
      <c r="DYS8" s="1211"/>
      <c r="DYT8" s="1211"/>
      <c r="DYU8" s="1211"/>
      <c r="DYV8" s="1211"/>
      <c r="DYW8" s="1211"/>
      <c r="DYX8" s="1211"/>
      <c r="DYY8" s="1211"/>
      <c r="DYZ8" s="1211"/>
      <c r="DZA8" s="1211"/>
      <c r="DZB8" s="1211"/>
      <c r="DZC8" s="1211"/>
      <c r="DZD8" s="1211"/>
      <c r="DZE8" s="1211"/>
      <c r="DZF8" s="1211"/>
      <c r="DZG8" s="1211"/>
      <c r="DZH8" s="1211"/>
      <c r="DZI8" s="1211"/>
      <c r="DZJ8" s="1211"/>
      <c r="DZK8" s="1211"/>
      <c r="DZL8" s="1211"/>
      <c r="DZM8" s="1211"/>
      <c r="DZN8" s="1211"/>
      <c r="DZO8" s="1211"/>
      <c r="DZP8" s="1211"/>
      <c r="DZQ8" s="1211"/>
      <c r="DZR8" s="1211"/>
      <c r="DZS8" s="1211"/>
      <c r="DZT8" s="1211"/>
      <c r="DZU8" s="1211"/>
      <c r="DZV8" s="1211"/>
      <c r="DZW8" s="1211"/>
      <c r="DZX8" s="1211"/>
      <c r="DZY8" s="1211"/>
      <c r="DZZ8" s="1211"/>
      <c r="EAA8" s="1211"/>
      <c r="EAB8" s="1211"/>
      <c r="EAC8" s="1211"/>
      <c r="EAD8" s="1211"/>
      <c r="EAE8" s="1211"/>
      <c r="EAF8" s="1211"/>
      <c r="EAG8" s="1211"/>
      <c r="EAH8" s="1211"/>
      <c r="EAI8" s="1211"/>
      <c r="EAJ8" s="1211"/>
      <c r="EAK8" s="1211"/>
      <c r="EAL8" s="1211"/>
      <c r="EAM8" s="1211"/>
      <c r="EAN8" s="1211"/>
      <c r="EAO8" s="1211"/>
      <c r="EAP8" s="1211"/>
      <c r="EAQ8" s="1211"/>
      <c r="EAR8" s="1211"/>
      <c r="EAS8" s="1211"/>
      <c r="EAT8" s="1211"/>
      <c r="EAU8" s="1211"/>
      <c r="EAV8" s="1211"/>
      <c r="EAW8" s="1211"/>
      <c r="EAX8" s="1211"/>
      <c r="EAY8" s="1211"/>
      <c r="EAZ8" s="1211"/>
      <c r="EBA8" s="1211"/>
      <c r="EBB8" s="1211"/>
      <c r="EBC8" s="1211"/>
      <c r="EBD8" s="1211"/>
      <c r="EBE8" s="1211"/>
      <c r="EBF8" s="1211"/>
      <c r="EBG8" s="1211"/>
      <c r="EBH8" s="1211"/>
      <c r="EBI8" s="1211"/>
      <c r="EBJ8" s="1211"/>
      <c r="EBK8" s="1211"/>
      <c r="EBL8" s="1211"/>
      <c r="EBM8" s="1211"/>
      <c r="EBN8" s="1211"/>
      <c r="EBO8" s="1211"/>
      <c r="EBP8" s="1211"/>
      <c r="EBQ8" s="1211"/>
      <c r="EBR8" s="1211"/>
      <c r="EBS8" s="1211"/>
      <c r="EBT8" s="1211"/>
      <c r="EBU8" s="1211"/>
      <c r="EBV8" s="1211"/>
      <c r="EBW8" s="1211"/>
      <c r="EBX8" s="1211"/>
      <c r="EBY8" s="1211"/>
      <c r="EBZ8" s="1211"/>
      <c r="ECA8" s="1211"/>
      <c r="ECB8" s="1211"/>
      <c r="ECC8" s="1211"/>
      <c r="ECD8" s="1211"/>
      <c r="ECE8" s="1211"/>
      <c r="ECF8" s="1211"/>
      <c r="ECG8" s="1211"/>
      <c r="ECH8" s="1211"/>
      <c r="ECI8" s="1211"/>
      <c r="ECJ8" s="1211"/>
      <c r="ECK8" s="1211"/>
      <c r="ECL8" s="1211"/>
      <c r="ECM8" s="1211"/>
      <c r="ECN8" s="1211"/>
      <c r="ECO8" s="1211"/>
      <c r="ECP8" s="1211"/>
      <c r="ECQ8" s="1211"/>
      <c r="ECR8" s="1211"/>
      <c r="ECS8" s="1211"/>
      <c r="ECT8" s="1211"/>
      <c r="ECU8" s="1211"/>
      <c r="ECV8" s="1211"/>
      <c r="ECW8" s="1211"/>
      <c r="ECX8" s="1211"/>
      <c r="ECY8" s="1211"/>
      <c r="ECZ8" s="1211"/>
      <c r="EDA8" s="1211"/>
      <c r="EDB8" s="1211"/>
      <c r="EDC8" s="1211"/>
      <c r="EDD8" s="1211"/>
      <c r="EDE8" s="1211"/>
      <c r="EDF8" s="1211"/>
      <c r="EDG8" s="1211"/>
      <c r="EDH8" s="1211"/>
      <c r="EDI8" s="1211"/>
      <c r="EDJ8" s="1211"/>
      <c r="EDK8" s="1211"/>
      <c r="EDL8" s="1211"/>
      <c r="EDM8" s="1211"/>
      <c r="EDN8" s="1211"/>
      <c r="EDO8" s="1211"/>
      <c r="EDP8" s="1211"/>
      <c r="EDQ8" s="1211"/>
      <c r="EDR8" s="1211"/>
      <c r="EDS8" s="1211"/>
      <c r="EDT8" s="1211"/>
      <c r="EDU8" s="1211"/>
      <c r="EDV8" s="1211"/>
      <c r="EDW8" s="1211"/>
      <c r="EDX8" s="1211"/>
      <c r="EDY8" s="1211"/>
      <c r="EDZ8" s="1211"/>
      <c r="EEA8" s="1211"/>
      <c r="EEB8" s="1211"/>
      <c r="EEC8" s="1211"/>
      <c r="EED8" s="1211"/>
      <c r="EEE8" s="1211"/>
      <c r="EEF8" s="1211"/>
      <c r="EEG8" s="1211"/>
      <c r="EEH8" s="1211"/>
      <c r="EEI8" s="1211"/>
      <c r="EEJ8" s="1211"/>
      <c r="EEK8" s="1211"/>
      <c r="EEL8" s="1211"/>
      <c r="EEM8" s="1211"/>
      <c r="EEN8" s="1211"/>
      <c r="EEO8" s="1211"/>
      <c r="EEP8" s="1211"/>
      <c r="EEQ8" s="1211"/>
      <c r="EER8" s="1211"/>
      <c r="EES8" s="1211"/>
      <c r="EET8" s="1211"/>
      <c r="EEU8" s="1211"/>
      <c r="EEV8" s="1211"/>
      <c r="EEW8" s="1211"/>
      <c r="EEX8" s="1211"/>
      <c r="EEY8" s="1211"/>
      <c r="EEZ8" s="1211"/>
      <c r="EFA8" s="1211"/>
      <c r="EFB8" s="1211"/>
      <c r="EFC8" s="1211"/>
      <c r="EFD8" s="1211"/>
      <c r="EFE8" s="1211"/>
      <c r="EFF8" s="1211"/>
      <c r="EFG8" s="1211"/>
      <c r="EFH8" s="1211"/>
      <c r="EFI8" s="1211"/>
      <c r="EFJ8" s="1211"/>
      <c r="EFK8" s="1211"/>
      <c r="EFL8" s="1211"/>
      <c r="EFM8" s="1211"/>
      <c r="EFN8" s="1211"/>
      <c r="EFO8" s="1211"/>
      <c r="EFP8" s="1211"/>
      <c r="EFQ8" s="1211"/>
      <c r="EFR8" s="1211"/>
      <c r="EFS8" s="1211"/>
      <c r="EFT8" s="1211"/>
      <c r="EFU8" s="1211"/>
      <c r="EFV8" s="1211"/>
      <c r="EFW8" s="1211"/>
      <c r="EFX8" s="1211"/>
      <c r="EFY8" s="1211"/>
      <c r="EFZ8" s="1211"/>
      <c r="EGA8" s="1211"/>
      <c r="EGB8" s="1211"/>
      <c r="EGC8" s="1211"/>
      <c r="EGD8" s="1211"/>
      <c r="EGE8" s="1211"/>
      <c r="EGF8" s="1211"/>
      <c r="EGG8" s="1211"/>
      <c r="EGH8" s="1211"/>
      <c r="EGI8" s="1211"/>
      <c r="EGJ8" s="1211"/>
      <c r="EGK8" s="1211"/>
      <c r="EGL8" s="1211"/>
      <c r="EGM8" s="1211"/>
      <c r="EGN8" s="1211"/>
      <c r="EGO8" s="1211"/>
      <c r="EGP8" s="1211"/>
      <c r="EGQ8" s="1211"/>
      <c r="EGR8" s="1211"/>
      <c r="EGS8" s="1211"/>
      <c r="EGT8" s="1211"/>
      <c r="EGU8" s="1211"/>
      <c r="EGV8" s="1211"/>
      <c r="EGW8" s="1211"/>
      <c r="EGX8" s="1211"/>
      <c r="EGY8" s="1211"/>
      <c r="EGZ8" s="1211"/>
      <c r="EHA8" s="1211"/>
      <c r="EHB8" s="1211"/>
      <c r="EHC8" s="1211"/>
      <c r="EHD8" s="1211"/>
      <c r="EHE8" s="1211"/>
      <c r="EHF8" s="1211"/>
      <c r="EHG8" s="1211"/>
      <c r="EHH8" s="1211"/>
      <c r="EHI8" s="1211"/>
      <c r="EHJ8" s="1211"/>
      <c r="EHK8" s="1211"/>
      <c r="EHL8" s="1211"/>
      <c r="EHM8" s="1211"/>
      <c r="EHN8" s="1211"/>
      <c r="EHO8" s="1211"/>
      <c r="EHP8" s="1211"/>
      <c r="EHQ8" s="1211"/>
      <c r="EHR8" s="1211"/>
      <c r="EHS8" s="1211"/>
      <c r="EHT8" s="1211"/>
      <c r="EHU8" s="1211"/>
      <c r="EHV8" s="1211"/>
      <c r="EHW8" s="1211"/>
      <c r="EHX8" s="1211"/>
      <c r="EHY8" s="1211"/>
      <c r="EHZ8" s="1211"/>
      <c r="EIA8" s="1211"/>
      <c r="EIB8" s="1211"/>
      <c r="EIC8" s="1211"/>
      <c r="EID8" s="1211"/>
      <c r="EIE8" s="1211"/>
      <c r="EIF8" s="1211"/>
      <c r="EIG8" s="1211"/>
      <c r="EIH8" s="1211"/>
      <c r="EII8" s="1211"/>
      <c r="EIJ8" s="1211"/>
      <c r="EIK8" s="1211"/>
      <c r="EIL8" s="1211"/>
      <c r="EIM8" s="1211"/>
      <c r="EIN8" s="1211"/>
      <c r="EIO8" s="1211"/>
      <c r="EIP8" s="1211"/>
      <c r="EIQ8" s="1211"/>
      <c r="EIR8" s="1211"/>
      <c r="EIS8" s="1211"/>
      <c r="EIT8" s="1211"/>
      <c r="EIU8" s="1211"/>
      <c r="EIV8" s="1211"/>
      <c r="EIW8" s="1211"/>
      <c r="EIX8" s="1211"/>
      <c r="EIY8" s="1211"/>
      <c r="EIZ8" s="1211"/>
      <c r="EJA8" s="1211"/>
      <c r="EJB8" s="1211"/>
      <c r="EJC8" s="1211"/>
      <c r="EJD8" s="1211"/>
      <c r="EJE8" s="1211"/>
      <c r="EJF8" s="1211"/>
      <c r="EJG8" s="1211"/>
      <c r="EJH8" s="1211"/>
      <c r="EJI8" s="1211"/>
      <c r="EJJ8" s="1211"/>
      <c r="EJK8" s="1211"/>
      <c r="EJL8" s="1211"/>
      <c r="EJM8" s="1211"/>
      <c r="EJN8" s="1211"/>
      <c r="EJO8" s="1211"/>
      <c r="EJP8" s="1211"/>
      <c r="EJQ8" s="1211"/>
      <c r="EJR8" s="1211"/>
      <c r="EJS8" s="1211"/>
      <c r="EJT8" s="1211"/>
      <c r="EJU8" s="1211"/>
      <c r="EJV8" s="1211"/>
      <c r="EJW8" s="1211"/>
      <c r="EJX8" s="1211"/>
      <c r="EJY8" s="1211"/>
      <c r="EJZ8" s="1211"/>
      <c r="EKA8" s="1211"/>
      <c r="EKB8" s="1211"/>
      <c r="EKC8" s="1211"/>
      <c r="EKD8" s="1211"/>
      <c r="EKE8" s="1211"/>
      <c r="EKF8" s="1211"/>
      <c r="EKG8" s="1211"/>
      <c r="EKH8" s="1211"/>
      <c r="EKI8" s="1211"/>
      <c r="EKJ8" s="1211"/>
      <c r="EKK8" s="1211"/>
      <c r="EKL8" s="1211"/>
      <c r="EKM8" s="1211"/>
      <c r="EKN8" s="1211"/>
      <c r="EKO8" s="1211"/>
      <c r="EKP8" s="1211"/>
      <c r="EKQ8" s="1211"/>
      <c r="EKR8" s="1211"/>
      <c r="EKS8" s="1211"/>
      <c r="EKT8" s="1211"/>
      <c r="EKU8" s="1211"/>
      <c r="EKV8" s="1211"/>
      <c r="EKW8" s="1211"/>
      <c r="EKX8" s="1211"/>
      <c r="EKY8" s="1211"/>
      <c r="EKZ8" s="1211"/>
      <c r="ELA8" s="1211"/>
      <c r="ELB8" s="1211"/>
      <c r="ELC8" s="1211"/>
      <c r="ELD8" s="1211"/>
      <c r="ELE8" s="1211"/>
      <c r="ELF8" s="1211"/>
      <c r="ELG8" s="1211"/>
      <c r="ELH8" s="1211"/>
      <c r="ELI8" s="1211"/>
      <c r="ELJ8" s="1211"/>
      <c r="ELK8" s="1211"/>
      <c r="ELL8" s="1211"/>
      <c r="ELM8" s="1211"/>
      <c r="ELN8" s="1211"/>
      <c r="ELO8" s="1211"/>
      <c r="ELP8" s="1211"/>
      <c r="ELQ8" s="1211"/>
      <c r="ELR8" s="1211"/>
      <c r="ELS8" s="1211"/>
      <c r="ELT8" s="1211"/>
      <c r="ELU8" s="1211"/>
      <c r="ELV8" s="1211"/>
      <c r="ELW8" s="1211"/>
      <c r="ELX8" s="1211"/>
      <c r="ELY8" s="1211"/>
      <c r="ELZ8" s="1211"/>
      <c r="EMA8" s="1211"/>
      <c r="EMB8" s="1211"/>
      <c r="EMC8" s="1211"/>
      <c r="EMD8" s="1211"/>
      <c r="EME8" s="1211"/>
      <c r="EMF8" s="1211"/>
      <c r="EMG8" s="1211"/>
      <c r="EMH8" s="1211"/>
      <c r="EMI8" s="1211"/>
      <c r="EMJ8" s="1211"/>
      <c r="EMK8" s="1211"/>
      <c r="EML8" s="1211"/>
      <c r="EMM8" s="1211"/>
      <c r="EMN8" s="1211"/>
      <c r="EMO8" s="1211"/>
      <c r="EMP8" s="1211"/>
      <c r="EMQ8" s="1211"/>
      <c r="EMR8" s="1211"/>
      <c r="EMS8" s="1211"/>
      <c r="EMT8" s="1211"/>
      <c r="EMU8" s="1211"/>
      <c r="EMV8" s="1211"/>
      <c r="EMW8" s="1211"/>
      <c r="EMX8" s="1211"/>
      <c r="EMY8" s="1211"/>
      <c r="EMZ8" s="1211"/>
      <c r="ENA8" s="1211"/>
      <c r="ENB8" s="1211"/>
      <c r="ENC8" s="1211"/>
      <c r="END8" s="1211"/>
      <c r="ENE8" s="1211"/>
      <c r="ENF8" s="1211"/>
      <c r="ENG8" s="1211"/>
      <c r="ENH8" s="1211"/>
      <c r="ENI8" s="1211"/>
      <c r="ENJ8" s="1211"/>
      <c r="ENK8" s="1211"/>
      <c r="ENL8" s="1211"/>
      <c r="ENM8" s="1211"/>
      <c r="ENN8" s="1211"/>
      <c r="ENO8" s="1211"/>
      <c r="ENP8" s="1211"/>
      <c r="ENQ8" s="1211"/>
      <c r="ENR8" s="1211"/>
      <c r="ENS8" s="1211"/>
      <c r="ENT8" s="1211"/>
      <c r="ENU8" s="1211"/>
      <c r="ENV8" s="1211"/>
      <c r="ENW8" s="1211"/>
      <c r="ENX8" s="1211"/>
      <c r="ENY8" s="1211"/>
      <c r="ENZ8" s="1211"/>
      <c r="EOA8" s="1211"/>
      <c r="EOB8" s="1211"/>
      <c r="EOC8" s="1211"/>
      <c r="EOD8" s="1211"/>
      <c r="EOE8" s="1211"/>
      <c r="EOF8" s="1211"/>
      <c r="EOG8" s="1211"/>
      <c r="EOH8" s="1211"/>
      <c r="EOI8" s="1211"/>
      <c r="EOJ8" s="1211"/>
      <c r="EOK8" s="1211"/>
      <c r="EOL8" s="1211"/>
      <c r="EOM8" s="1211"/>
      <c r="EON8" s="1211"/>
      <c r="EOO8" s="1211"/>
      <c r="EOP8" s="1211"/>
      <c r="EOQ8" s="1211"/>
      <c r="EOR8" s="1211"/>
      <c r="EOS8" s="1211"/>
      <c r="EOT8" s="1211"/>
      <c r="EOU8" s="1211"/>
      <c r="EOV8" s="1211"/>
      <c r="EOW8" s="1211"/>
      <c r="EOX8" s="1211"/>
      <c r="EOY8" s="1211"/>
      <c r="EOZ8" s="1211"/>
      <c r="EPA8" s="1211"/>
      <c r="EPB8" s="1211"/>
      <c r="EPC8" s="1211"/>
      <c r="EPD8" s="1211"/>
      <c r="EPE8" s="1211"/>
      <c r="EPF8" s="1211"/>
      <c r="EPG8" s="1211"/>
      <c r="EPH8" s="1211"/>
      <c r="EPI8" s="1211"/>
      <c r="EPJ8" s="1211"/>
      <c r="EPK8" s="1211"/>
      <c r="EPL8" s="1211"/>
      <c r="EPM8" s="1211"/>
      <c r="EPN8" s="1211"/>
      <c r="EPO8" s="1211"/>
      <c r="EPP8" s="1211"/>
      <c r="EPQ8" s="1211"/>
      <c r="EPR8" s="1211"/>
      <c r="EPS8" s="1211"/>
      <c r="EPT8" s="1211"/>
      <c r="EPU8" s="1211"/>
      <c r="EPV8" s="1211"/>
      <c r="EPW8" s="1211"/>
      <c r="EPX8" s="1211"/>
      <c r="EPY8" s="1211"/>
      <c r="EPZ8" s="1211"/>
      <c r="EQA8" s="1211"/>
      <c r="EQB8" s="1211"/>
      <c r="EQC8" s="1211"/>
      <c r="EQD8" s="1211"/>
      <c r="EQE8" s="1211"/>
      <c r="EQF8" s="1211"/>
      <c r="EQG8" s="1211"/>
      <c r="EQH8" s="1211"/>
      <c r="EQI8" s="1211"/>
      <c r="EQJ8" s="1211"/>
      <c r="EQK8" s="1211"/>
      <c r="EQL8" s="1211"/>
      <c r="EQM8" s="1211"/>
      <c r="EQN8" s="1211"/>
      <c r="EQO8" s="1211"/>
      <c r="EQP8" s="1211"/>
      <c r="EQQ8" s="1211"/>
      <c r="EQR8" s="1211"/>
      <c r="EQS8" s="1211"/>
      <c r="EQT8" s="1211"/>
      <c r="EQU8" s="1211"/>
      <c r="EQV8" s="1211"/>
      <c r="EQW8" s="1211"/>
      <c r="EQX8" s="1211"/>
      <c r="EQY8" s="1211"/>
      <c r="EQZ8" s="1211"/>
      <c r="ERA8" s="1211"/>
      <c r="ERB8" s="1211"/>
      <c r="ERC8" s="1211"/>
      <c r="ERD8" s="1211"/>
      <c r="ERE8" s="1211"/>
      <c r="ERF8" s="1211"/>
      <c r="ERG8" s="1211"/>
      <c r="ERH8" s="1211"/>
      <c r="ERI8" s="1211"/>
      <c r="ERJ8" s="1211"/>
      <c r="ERK8" s="1211"/>
      <c r="ERL8" s="1211"/>
      <c r="ERM8" s="1211"/>
      <c r="ERN8" s="1211"/>
      <c r="ERO8" s="1211"/>
      <c r="ERP8" s="1211"/>
      <c r="ERQ8" s="1211"/>
      <c r="ERR8" s="1211"/>
      <c r="ERS8" s="1211"/>
      <c r="ERT8" s="1211"/>
      <c r="ERU8" s="1211"/>
      <c r="ERV8" s="1211"/>
      <c r="ERW8" s="1211"/>
      <c r="ERX8" s="1211"/>
      <c r="ERY8" s="1211"/>
      <c r="ERZ8" s="1211"/>
      <c r="ESA8" s="1211"/>
      <c r="ESB8" s="1211"/>
      <c r="ESC8" s="1211"/>
      <c r="ESD8" s="1211"/>
      <c r="ESE8" s="1211"/>
      <c r="ESF8" s="1211"/>
      <c r="ESG8" s="1211"/>
      <c r="ESH8" s="1211"/>
      <c r="ESI8" s="1211"/>
      <c r="ESJ8" s="1211"/>
      <c r="ESK8" s="1211"/>
      <c r="ESL8" s="1211"/>
      <c r="ESM8" s="1211"/>
      <c r="ESN8" s="1211"/>
      <c r="ESO8" s="1211"/>
      <c r="ESP8" s="1211"/>
      <c r="ESQ8" s="1211"/>
      <c r="ESR8" s="1211"/>
      <c r="ESS8" s="1211"/>
      <c r="EST8" s="1211"/>
      <c r="ESU8" s="1211"/>
      <c r="ESV8" s="1211"/>
      <c r="ESW8" s="1211"/>
      <c r="ESX8" s="1211"/>
      <c r="ESY8" s="1211"/>
      <c r="ESZ8" s="1211"/>
      <c r="ETA8" s="1211"/>
      <c r="ETB8" s="1211"/>
      <c r="ETC8" s="1211"/>
      <c r="ETD8" s="1211"/>
      <c r="ETE8" s="1211"/>
      <c r="ETF8" s="1211"/>
      <c r="ETG8" s="1211"/>
      <c r="ETH8" s="1211"/>
      <c r="ETI8" s="1211"/>
      <c r="ETJ8" s="1211"/>
      <c r="ETK8" s="1211"/>
      <c r="ETL8" s="1211"/>
      <c r="ETM8" s="1211"/>
      <c r="ETN8" s="1211"/>
      <c r="ETO8" s="1211"/>
      <c r="ETP8" s="1211"/>
      <c r="ETQ8" s="1211"/>
      <c r="ETR8" s="1211"/>
      <c r="ETS8" s="1211"/>
      <c r="ETT8" s="1211"/>
      <c r="ETU8" s="1211"/>
      <c r="ETV8" s="1211"/>
      <c r="ETW8" s="1211"/>
      <c r="ETX8" s="1211"/>
      <c r="ETY8" s="1211"/>
      <c r="ETZ8" s="1211"/>
      <c r="EUA8" s="1211"/>
      <c r="EUB8" s="1211"/>
      <c r="EUC8" s="1211"/>
      <c r="EUD8" s="1211"/>
      <c r="EUE8" s="1211"/>
      <c r="EUF8" s="1211"/>
      <c r="EUG8" s="1211"/>
      <c r="EUH8" s="1211"/>
      <c r="EUI8" s="1211"/>
      <c r="EUJ8" s="1211"/>
      <c r="EUK8" s="1211"/>
      <c r="EUL8" s="1211"/>
      <c r="EUM8" s="1211"/>
      <c r="EUN8" s="1211"/>
      <c r="EUO8" s="1211"/>
      <c r="EUP8" s="1211"/>
      <c r="EUQ8" s="1211"/>
      <c r="EUR8" s="1211"/>
      <c r="EUS8" s="1211"/>
      <c r="EUT8" s="1211"/>
      <c r="EUU8" s="1211"/>
      <c r="EUV8" s="1211"/>
      <c r="EUW8" s="1211"/>
      <c r="EUX8" s="1211"/>
      <c r="EUY8" s="1211"/>
      <c r="EUZ8" s="1211"/>
      <c r="EVA8" s="1211"/>
      <c r="EVB8" s="1211"/>
      <c r="EVC8" s="1211"/>
      <c r="EVD8" s="1211"/>
      <c r="EVE8" s="1211"/>
      <c r="EVF8" s="1211"/>
      <c r="EVG8" s="1211"/>
      <c r="EVH8" s="1211"/>
      <c r="EVI8" s="1211"/>
      <c r="EVJ8" s="1211"/>
      <c r="EVK8" s="1211"/>
      <c r="EVL8" s="1211"/>
      <c r="EVM8" s="1211"/>
      <c r="EVN8" s="1211"/>
      <c r="EVO8" s="1211"/>
      <c r="EVP8" s="1211"/>
      <c r="EVQ8" s="1211"/>
      <c r="EVR8" s="1211"/>
      <c r="EVS8" s="1211"/>
      <c r="EVT8" s="1211"/>
      <c r="EVU8" s="1211"/>
      <c r="EVV8" s="1211"/>
      <c r="EVW8" s="1211"/>
      <c r="EVX8" s="1211"/>
      <c r="EVY8" s="1211"/>
      <c r="EVZ8" s="1211"/>
      <c r="EWA8" s="1211"/>
      <c r="EWB8" s="1211"/>
      <c r="EWC8" s="1211"/>
      <c r="EWD8" s="1211"/>
      <c r="EWE8" s="1211"/>
      <c r="EWF8" s="1211"/>
      <c r="EWG8" s="1211"/>
      <c r="EWH8" s="1211"/>
      <c r="EWI8" s="1211"/>
      <c r="EWJ8" s="1211"/>
      <c r="EWK8" s="1211"/>
      <c r="EWL8" s="1211"/>
      <c r="EWM8" s="1211"/>
      <c r="EWN8" s="1211"/>
      <c r="EWO8" s="1211"/>
      <c r="EWP8" s="1211"/>
      <c r="EWQ8" s="1211"/>
      <c r="EWR8" s="1211"/>
      <c r="EWS8" s="1211"/>
      <c r="EWT8" s="1211"/>
      <c r="EWU8" s="1211"/>
      <c r="EWV8" s="1211"/>
      <c r="EWW8" s="1211"/>
      <c r="EWX8" s="1211"/>
      <c r="EWY8" s="1211"/>
      <c r="EWZ8" s="1211"/>
      <c r="EXA8" s="1211"/>
      <c r="EXB8" s="1211"/>
      <c r="EXC8" s="1211"/>
      <c r="EXD8" s="1211"/>
      <c r="EXE8" s="1211"/>
      <c r="EXF8" s="1211"/>
      <c r="EXG8" s="1211"/>
      <c r="EXH8" s="1211"/>
      <c r="EXI8" s="1211"/>
      <c r="EXJ8" s="1211"/>
      <c r="EXK8" s="1211"/>
      <c r="EXL8" s="1211"/>
      <c r="EXM8" s="1211"/>
      <c r="EXN8" s="1211"/>
      <c r="EXO8" s="1211"/>
      <c r="EXP8" s="1211"/>
      <c r="EXQ8" s="1211"/>
      <c r="EXR8" s="1211"/>
      <c r="EXS8" s="1211"/>
      <c r="EXT8" s="1211"/>
      <c r="EXU8" s="1211"/>
      <c r="EXV8" s="1211"/>
      <c r="EXW8" s="1211"/>
      <c r="EXX8" s="1211"/>
      <c r="EXY8" s="1211"/>
      <c r="EXZ8" s="1211"/>
      <c r="EYA8" s="1211"/>
      <c r="EYB8" s="1211"/>
      <c r="EYC8" s="1211"/>
      <c r="EYD8" s="1211"/>
      <c r="EYE8" s="1211"/>
      <c r="EYF8" s="1211"/>
      <c r="EYG8" s="1211"/>
      <c r="EYH8" s="1211"/>
      <c r="EYI8" s="1211"/>
      <c r="EYJ8" s="1211"/>
      <c r="EYK8" s="1211"/>
      <c r="EYL8" s="1211"/>
      <c r="EYM8" s="1211"/>
      <c r="EYN8" s="1211"/>
      <c r="EYO8" s="1211"/>
      <c r="EYP8" s="1211"/>
      <c r="EYQ8" s="1211"/>
      <c r="EYR8" s="1211"/>
      <c r="EYS8" s="1211"/>
      <c r="EYT8" s="1211"/>
      <c r="EYU8" s="1211"/>
      <c r="EYV8" s="1211"/>
      <c r="EYW8" s="1211"/>
      <c r="EYX8" s="1211"/>
      <c r="EYY8" s="1211"/>
      <c r="EYZ8" s="1211"/>
      <c r="EZA8" s="1211"/>
      <c r="EZB8" s="1211"/>
      <c r="EZC8" s="1211"/>
      <c r="EZD8" s="1211"/>
      <c r="EZE8" s="1211"/>
      <c r="EZF8" s="1211"/>
      <c r="EZG8" s="1211"/>
      <c r="EZH8" s="1211"/>
      <c r="EZI8" s="1211"/>
      <c r="EZJ8" s="1211"/>
      <c r="EZK8" s="1211"/>
      <c r="EZL8" s="1211"/>
      <c r="EZM8" s="1211"/>
      <c r="EZN8" s="1211"/>
      <c r="EZO8" s="1211"/>
      <c r="EZP8" s="1211"/>
      <c r="EZQ8" s="1211"/>
      <c r="EZR8" s="1211"/>
      <c r="EZS8" s="1211"/>
      <c r="EZT8" s="1211"/>
      <c r="EZU8" s="1211"/>
      <c r="EZV8" s="1211"/>
      <c r="EZW8" s="1211"/>
      <c r="EZX8" s="1211"/>
      <c r="EZY8" s="1211"/>
      <c r="EZZ8" s="1211"/>
      <c r="FAA8" s="1211"/>
      <c r="FAB8" s="1211"/>
      <c r="FAC8" s="1211"/>
      <c r="FAD8" s="1211"/>
      <c r="FAE8" s="1211"/>
      <c r="FAF8" s="1211"/>
      <c r="FAG8" s="1211"/>
      <c r="FAH8" s="1211"/>
      <c r="FAI8" s="1211"/>
      <c r="FAJ8" s="1211"/>
      <c r="FAK8" s="1211"/>
      <c r="FAL8" s="1211"/>
      <c r="FAM8" s="1211"/>
      <c r="FAN8" s="1211"/>
      <c r="FAO8" s="1211"/>
      <c r="FAP8" s="1211"/>
      <c r="FAQ8" s="1211"/>
      <c r="FAR8" s="1211"/>
      <c r="FAS8" s="1211"/>
      <c r="FAT8" s="1211"/>
      <c r="FAU8" s="1211"/>
      <c r="FAV8" s="1211"/>
      <c r="FAW8" s="1211"/>
      <c r="FAX8" s="1211"/>
      <c r="FAY8" s="1211"/>
      <c r="FAZ8" s="1211"/>
      <c r="FBA8" s="1211"/>
      <c r="FBB8" s="1211"/>
      <c r="FBC8" s="1211"/>
      <c r="FBD8" s="1211"/>
      <c r="FBE8" s="1211"/>
      <c r="FBF8" s="1211"/>
      <c r="FBG8" s="1211"/>
      <c r="FBH8" s="1211"/>
      <c r="FBI8" s="1211"/>
      <c r="FBJ8" s="1211"/>
      <c r="FBK8" s="1211"/>
      <c r="FBL8" s="1211"/>
      <c r="FBM8" s="1211"/>
      <c r="FBN8" s="1211"/>
      <c r="FBO8" s="1211"/>
      <c r="FBP8" s="1211"/>
      <c r="FBQ8" s="1211"/>
      <c r="FBR8" s="1211"/>
      <c r="FBS8" s="1211"/>
      <c r="FBT8" s="1211"/>
      <c r="FBU8" s="1211"/>
      <c r="FBV8" s="1211"/>
      <c r="FBW8" s="1211"/>
      <c r="FBX8" s="1211"/>
      <c r="FBY8" s="1211"/>
      <c r="FBZ8" s="1211"/>
      <c r="FCA8" s="1211"/>
      <c r="FCB8" s="1211"/>
      <c r="FCC8" s="1211"/>
      <c r="FCD8" s="1211"/>
      <c r="FCE8" s="1211"/>
      <c r="FCF8" s="1211"/>
      <c r="FCG8" s="1211"/>
      <c r="FCH8" s="1211"/>
      <c r="FCI8" s="1211"/>
      <c r="FCJ8" s="1211"/>
      <c r="FCK8" s="1211"/>
      <c r="FCL8" s="1211"/>
      <c r="FCM8" s="1211"/>
      <c r="FCN8" s="1211"/>
      <c r="FCO8" s="1211"/>
      <c r="FCP8" s="1211"/>
      <c r="FCQ8" s="1211"/>
      <c r="FCR8" s="1211"/>
      <c r="FCS8" s="1211"/>
      <c r="FCT8" s="1211"/>
      <c r="FCU8" s="1211"/>
      <c r="FCV8" s="1211"/>
      <c r="FCW8" s="1211"/>
      <c r="FCX8" s="1211"/>
      <c r="FCY8" s="1211"/>
      <c r="FCZ8" s="1211"/>
      <c r="FDA8" s="1211"/>
      <c r="FDB8" s="1211"/>
      <c r="FDC8" s="1211"/>
      <c r="FDD8" s="1211"/>
      <c r="FDE8" s="1211"/>
      <c r="FDF8" s="1211"/>
      <c r="FDG8" s="1211"/>
      <c r="FDH8" s="1211"/>
      <c r="FDI8" s="1211"/>
      <c r="FDJ8" s="1211"/>
      <c r="FDK8" s="1211"/>
      <c r="FDL8" s="1211"/>
      <c r="FDM8" s="1211"/>
      <c r="FDN8" s="1211"/>
      <c r="FDO8" s="1211"/>
      <c r="FDP8" s="1211"/>
      <c r="FDQ8" s="1211"/>
      <c r="FDR8" s="1211"/>
      <c r="FDS8" s="1211"/>
      <c r="FDT8" s="1211"/>
      <c r="FDU8" s="1211"/>
      <c r="FDV8" s="1211"/>
      <c r="FDW8" s="1211"/>
      <c r="FDX8" s="1211"/>
      <c r="FDY8" s="1211"/>
      <c r="FDZ8" s="1211"/>
      <c r="FEA8" s="1211"/>
      <c r="FEB8" s="1211"/>
      <c r="FEC8" s="1211"/>
      <c r="FED8" s="1211"/>
      <c r="FEE8" s="1211"/>
      <c r="FEF8" s="1211"/>
      <c r="FEG8" s="1211"/>
      <c r="FEH8" s="1211"/>
      <c r="FEI8" s="1211"/>
      <c r="FEJ8" s="1211"/>
      <c r="FEK8" s="1211"/>
      <c r="FEL8" s="1211"/>
      <c r="FEM8" s="1211"/>
      <c r="FEN8" s="1211"/>
      <c r="FEO8" s="1211"/>
      <c r="FEP8" s="1211"/>
      <c r="FEQ8" s="1211"/>
      <c r="FER8" s="1211"/>
      <c r="FES8" s="1211"/>
      <c r="FET8" s="1211"/>
      <c r="FEU8" s="1211"/>
      <c r="FEV8" s="1211"/>
      <c r="FEW8" s="1211"/>
      <c r="FEX8" s="1211"/>
      <c r="FEY8" s="1211"/>
      <c r="FEZ8" s="1211"/>
      <c r="FFA8" s="1211"/>
      <c r="FFB8" s="1211"/>
      <c r="FFC8" s="1211"/>
      <c r="FFD8" s="1211"/>
      <c r="FFE8" s="1211"/>
      <c r="FFF8" s="1211"/>
      <c r="FFG8" s="1211"/>
      <c r="FFH8" s="1211"/>
      <c r="FFI8" s="1211"/>
      <c r="FFJ8" s="1211"/>
      <c r="FFK8" s="1211"/>
      <c r="FFL8" s="1211"/>
      <c r="FFM8" s="1211"/>
      <c r="FFN8" s="1211"/>
      <c r="FFO8" s="1211"/>
      <c r="FFP8" s="1211"/>
      <c r="FFQ8" s="1211"/>
      <c r="FFR8" s="1211"/>
      <c r="FFS8" s="1211"/>
      <c r="FFT8" s="1211"/>
      <c r="FFU8" s="1211"/>
      <c r="FFV8" s="1211"/>
      <c r="FFW8" s="1211"/>
      <c r="FFX8" s="1211"/>
      <c r="FFY8" s="1211"/>
      <c r="FFZ8" s="1211"/>
      <c r="FGA8" s="1211"/>
      <c r="FGB8" s="1211"/>
      <c r="FGC8" s="1211"/>
      <c r="FGD8" s="1211"/>
      <c r="FGE8" s="1211"/>
      <c r="FGF8" s="1211"/>
      <c r="FGG8" s="1211"/>
      <c r="FGH8" s="1211"/>
      <c r="FGI8" s="1211"/>
      <c r="FGJ8" s="1211"/>
      <c r="FGK8" s="1211"/>
      <c r="FGL8" s="1211"/>
      <c r="FGM8" s="1211"/>
      <c r="FGN8" s="1211"/>
      <c r="FGO8" s="1211"/>
      <c r="FGP8" s="1211"/>
      <c r="FGQ8" s="1211"/>
      <c r="FGR8" s="1211"/>
      <c r="FGS8" s="1211"/>
      <c r="FGT8" s="1211"/>
      <c r="FGU8" s="1211"/>
      <c r="FGV8" s="1211"/>
      <c r="FGW8" s="1211"/>
      <c r="FGX8" s="1211"/>
      <c r="FGY8" s="1211"/>
      <c r="FGZ8" s="1211"/>
      <c r="FHA8" s="1211"/>
      <c r="FHB8" s="1211"/>
      <c r="FHC8" s="1211"/>
      <c r="FHD8" s="1211"/>
      <c r="FHE8" s="1211"/>
      <c r="FHF8" s="1211"/>
      <c r="FHG8" s="1211"/>
      <c r="FHH8" s="1211"/>
      <c r="FHI8" s="1211"/>
      <c r="FHJ8" s="1211"/>
      <c r="FHK8" s="1211"/>
      <c r="FHL8" s="1211"/>
      <c r="FHM8" s="1211"/>
      <c r="FHN8" s="1211"/>
      <c r="FHO8" s="1211"/>
      <c r="FHP8" s="1211"/>
      <c r="FHQ8" s="1211"/>
      <c r="FHR8" s="1211"/>
      <c r="FHS8" s="1211"/>
      <c r="FHT8" s="1211"/>
      <c r="FHU8" s="1211"/>
      <c r="FHV8" s="1211"/>
      <c r="FHW8" s="1211"/>
      <c r="FHX8" s="1211"/>
      <c r="FHY8" s="1211"/>
      <c r="FHZ8" s="1211"/>
      <c r="FIA8" s="1211"/>
      <c r="FIB8" s="1211"/>
      <c r="FIC8" s="1211"/>
      <c r="FID8" s="1211"/>
      <c r="FIE8" s="1211"/>
      <c r="FIF8" s="1211"/>
      <c r="FIG8" s="1211"/>
      <c r="FIH8" s="1211"/>
      <c r="FII8" s="1211"/>
      <c r="FIJ8" s="1211"/>
      <c r="FIK8" s="1211"/>
      <c r="FIL8" s="1211"/>
      <c r="FIM8" s="1211"/>
      <c r="FIN8" s="1211"/>
      <c r="FIO8" s="1211"/>
      <c r="FIP8" s="1211"/>
      <c r="FIQ8" s="1211"/>
      <c r="FIR8" s="1211"/>
      <c r="FIS8" s="1211"/>
      <c r="FIT8" s="1211"/>
      <c r="FIU8" s="1211"/>
      <c r="FIV8" s="1211"/>
      <c r="FIW8" s="1211"/>
      <c r="FIX8" s="1211"/>
      <c r="FIY8" s="1211"/>
      <c r="FIZ8" s="1211"/>
      <c r="FJA8" s="1211"/>
      <c r="FJB8" s="1211"/>
      <c r="FJC8" s="1211"/>
      <c r="FJD8" s="1211"/>
      <c r="FJE8" s="1211"/>
      <c r="FJF8" s="1211"/>
      <c r="FJG8" s="1211"/>
      <c r="FJH8" s="1211"/>
      <c r="FJI8" s="1211"/>
      <c r="FJJ8" s="1211"/>
      <c r="FJK8" s="1211"/>
      <c r="FJL8" s="1211"/>
      <c r="FJM8" s="1211"/>
      <c r="FJN8" s="1211"/>
      <c r="FJO8" s="1211"/>
      <c r="FJP8" s="1211"/>
      <c r="FJQ8" s="1211"/>
      <c r="FJR8" s="1211"/>
      <c r="FJS8" s="1211"/>
      <c r="FJT8" s="1211"/>
      <c r="FJU8" s="1211"/>
      <c r="FJV8" s="1211"/>
      <c r="FJW8" s="1211"/>
      <c r="FJX8" s="1211"/>
      <c r="FJY8" s="1211"/>
      <c r="FJZ8" s="1211"/>
      <c r="FKA8" s="1211"/>
      <c r="FKB8" s="1211"/>
      <c r="FKC8" s="1211"/>
      <c r="FKD8" s="1211"/>
      <c r="FKE8" s="1211"/>
      <c r="FKF8" s="1211"/>
      <c r="FKG8" s="1211"/>
      <c r="FKH8" s="1211"/>
      <c r="FKI8" s="1211"/>
      <c r="FKJ8" s="1211"/>
      <c r="FKK8" s="1211"/>
      <c r="FKL8" s="1211"/>
      <c r="FKM8" s="1211"/>
      <c r="FKN8" s="1211"/>
      <c r="FKO8" s="1211"/>
      <c r="FKP8" s="1211"/>
      <c r="FKQ8" s="1211"/>
      <c r="FKR8" s="1211"/>
      <c r="FKS8" s="1211"/>
      <c r="FKT8" s="1211"/>
      <c r="FKU8" s="1211"/>
      <c r="FKV8" s="1211"/>
      <c r="FKW8" s="1211"/>
      <c r="FKX8" s="1211"/>
      <c r="FKY8" s="1211"/>
      <c r="FKZ8" s="1211"/>
      <c r="FLA8" s="1211"/>
      <c r="FLB8" s="1211"/>
      <c r="FLC8" s="1211"/>
      <c r="FLD8" s="1211"/>
      <c r="FLE8" s="1211"/>
      <c r="FLF8" s="1211"/>
      <c r="FLG8" s="1211"/>
      <c r="FLH8" s="1211"/>
      <c r="FLI8" s="1211"/>
      <c r="FLJ8" s="1211"/>
      <c r="FLK8" s="1211"/>
      <c r="FLL8" s="1211"/>
      <c r="FLM8" s="1211"/>
      <c r="FLN8" s="1211"/>
      <c r="FLO8" s="1211"/>
      <c r="FLP8" s="1211"/>
      <c r="FLQ8" s="1211"/>
      <c r="FLR8" s="1211"/>
      <c r="FLS8" s="1211"/>
      <c r="FLT8" s="1211"/>
      <c r="FLU8" s="1211"/>
      <c r="FLV8" s="1211"/>
      <c r="FLW8" s="1211"/>
      <c r="FLX8" s="1211"/>
      <c r="FLY8" s="1211"/>
      <c r="FLZ8" s="1211"/>
      <c r="FMA8" s="1211"/>
      <c r="FMB8" s="1211"/>
      <c r="FMC8" s="1211"/>
      <c r="FMD8" s="1211"/>
      <c r="FME8" s="1211"/>
      <c r="FMF8" s="1211"/>
      <c r="FMG8" s="1211"/>
      <c r="FMH8" s="1211"/>
      <c r="FMI8" s="1211"/>
      <c r="FMJ8" s="1211"/>
      <c r="FMK8" s="1211"/>
      <c r="FML8" s="1211"/>
      <c r="FMM8" s="1211"/>
      <c r="FMN8" s="1211"/>
      <c r="FMO8" s="1211"/>
      <c r="FMP8" s="1211"/>
      <c r="FMQ8" s="1211"/>
      <c r="FMR8" s="1211"/>
      <c r="FMS8" s="1211"/>
      <c r="FMT8" s="1211"/>
      <c r="FMU8" s="1211"/>
      <c r="FMV8" s="1211"/>
      <c r="FMW8" s="1211"/>
      <c r="FMX8" s="1211"/>
      <c r="FMY8" s="1211"/>
      <c r="FMZ8" s="1211"/>
      <c r="FNA8" s="1211"/>
      <c r="FNB8" s="1211"/>
      <c r="FNC8" s="1211"/>
      <c r="FND8" s="1211"/>
      <c r="FNE8" s="1211"/>
      <c r="FNF8" s="1211"/>
      <c r="FNG8" s="1211"/>
      <c r="FNH8" s="1211"/>
      <c r="FNI8" s="1211"/>
      <c r="FNJ8" s="1211"/>
      <c r="FNK8" s="1211"/>
      <c r="FNL8" s="1211"/>
      <c r="FNM8" s="1211"/>
      <c r="FNN8" s="1211"/>
      <c r="FNO8" s="1211"/>
      <c r="FNP8" s="1211"/>
      <c r="FNQ8" s="1211"/>
      <c r="FNR8" s="1211"/>
      <c r="FNS8" s="1211"/>
      <c r="FNT8" s="1211"/>
      <c r="FNU8" s="1211"/>
      <c r="FNV8" s="1211"/>
      <c r="FNW8" s="1211"/>
      <c r="FNX8" s="1211"/>
      <c r="FNY8" s="1211"/>
      <c r="FNZ8" s="1211"/>
      <c r="FOA8" s="1211"/>
      <c r="FOB8" s="1211"/>
      <c r="FOC8" s="1211"/>
      <c r="FOD8" s="1211"/>
      <c r="FOE8" s="1211"/>
      <c r="FOF8" s="1211"/>
      <c r="FOG8" s="1211"/>
      <c r="FOH8" s="1211"/>
      <c r="FOI8" s="1211"/>
      <c r="FOJ8" s="1211"/>
      <c r="FOK8" s="1211"/>
      <c r="FOL8" s="1211"/>
      <c r="FOM8" s="1211"/>
      <c r="FON8" s="1211"/>
      <c r="FOO8" s="1211"/>
      <c r="FOP8" s="1211"/>
      <c r="FOQ8" s="1211"/>
      <c r="FOR8" s="1211"/>
      <c r="FOS8" s="1211"/>
      <c r="FOT8" s="1211"/>
      <c r="FOU8" s="1211"/>
      <c r="FOV8" s="1211"/>
      <c r="FOW8" s="1211"/>
      <c r="FOX8" s="1211"/>
      <c r="FOY8" s="1211"/>
      <c r="FOZ8" s="1211"/>
      <c r="FPA8" s="1211"/>
      <c r="FPB8" s="1211"/>
      <c r="FPC8" s="1211"/>
      <c r="FPD8" s="1211"/>
      <c r="FPE8" s="1211"/>
      <c r="FPF8" s="1211"/>
      <c r="FPG8" s="1211"/>
      <c r="FPH8" s="1211"/>
      <c r="FPI8" s="1211"/>
      <c r="FPJ8" s="1211"/>
      <c r="FPK8" s="1211"/>
      <c r="FPL8" s="1211"/>
      <c r="FPM8" s="1211"/>
      <c r="FPN8" s="1211"/>
      <c r="FPO8" s="1211"/>
      <c r="FPP8" s="1211"/>
      <c r="FPQ8" s="1211"/>
      <c r="FPR8" s="1211"/>
      <c r="FPS8" s="1211"/>
      <c r="FPT8" s="1211"/>
      <c r="FPU8" s="1211"/>
      <c r="FPV8" s="1211"/>
      <c r="FPW8" s="1211"/>
      <c r="FPX8" s="1211"/>
      <c r="FPY8" s="1211"/>
      <c r="FPZ8" s="1211"/>
      <c r="FQA8" s="1211"/>
      <c r="FQB8" s="1211"/>
      <c r="FQC8" s="1211"/>
      <c r="FQD8" s="1211"/>
      <c r="FQE8" s="1211"/>
      <c r="FQF8" s="1211"/>
      <c r="FQG8" s="1211"/>
      <c r="FQH8" s="1211"/>
      <c r="FQI8" s="1211"/>
      <c r="FQJ8" s="1211"/>
      <c r="FQK8" s="1211"/>
      <c r="FQL8" s="1211"/>
      <c r="FQM8" s="1211"/>
      <c r="FQN8" s="1211"/>
      <c r="FQO8" s="1211"/>
      <c r="FQP8" s="1211"/>
      <c r="FQQ8" s="1211"/>
      <c r="FQR8" s="1211"/>
      <c r="FQS8" s="1211"/>
      <c r="FQT8" s="1211"/>
      <c r="FQU8" s="1211"/>
      <c r="FQV8" s="1211"/>
      <c r="FQW8" s="1211"/>
      <c r="FQX8" s="1211"/>
      <c r="FQY8" s="1211"/>
      <c r="FQZ8" s="1211"/>
      <c r="FRA8" s="1211"/>
      <c r="FRB8" s="1211"/>
      <c r="FRC8" s="1211"/>
      <c r="FRD8" s="1211"/>
      <c r="FRE8" s="1211"/>
      <c r="FRF8" s="1211"/>
      <c r="FRG8" s="1211"/>
      <c r="FRH8" s="1211"/>
      <c r="FRI8" s="1211"/>
      <c r="FRJ8" s="1211"/>
      <c r="FRK8" s="1211"/>
      <c r="FRL8" s="1211"/>
      <c r="FRM8" s="1211"/>
      <c r="FRN8" s="1211"/>
      <c r="FRO8" s="1211"/>
      <c r="FRP8" s="1211"/>
      <c r="FRQ8" s="1211"/>
      <c r="FRR8" s="1211"/>
      <c r="FRS8" s="1211"/>
      <c r="FRT8" s="1211"/>
      <c r="FRU8" s="1211"/>
      <c r="FRV8" s="1211"/>
      <c r="FRW8" s="1211"/>
      <c r="FRX8" s="1211"/>
      <c r="FRY8" s="1211"/>
      <c r="FRZ8" s="1211"/>
      <c r="FSA8" s="1211"/>
      <c r="FSB8" s="1211"/>
      <c r="FSC8" s="1211"/>
      <c r="FSD8" s="1211"/>
      <c r="FSE8" s="1211"/>
      <c r="FSF8" s="1211"/>
      <c r="FSG8" s="1211"/>
      <c r="FSH8" s="1211"/>
      <c r="FSI8" s="1211"/>
      <c r="FSJ8" s="1211"/>
      <c r="FSK8" s="1211"/>
      <c r="FSL8" s="1211"/>
      <c r="FSM8" s="1211"/>
      <c r="FSN8" s="1211"/>
      <c r="FSO8" s="1211"/>
      <c r="FSP8" s="1211"/>
      <c r="FSQ8" s="1211"/>
      <c r="FSR8" s="1211"/>
      <c r="FSS8" s="1211"/>
      <c r="FST8" s="1211"/>
      <c r="FSU8" s="1211"/>
      <c r="FSV8" s="1211"/>
      <c r="FSW8" s="1211"/>
      <c r="FSX8" s="1211"/>
      <c r="FSY8" s="1211"/>
      <c r="FSZ8" s="1211"/>
      <c r="FTA8" s="1211"/>
      <c r="FTB8" s="1211"/>
      <c r="FTC8" s="1211"/>
      <c r="FTD8" s="1211"/>
      <c r="FTE8" s="1211"/>
      <c r="FTF8" s="1211"/>
      <c r="FTG8" s="1211"/>
      <c r="FTH8" s="1211"/>
      <c r="FTI8" s="1211"/>
      <c r="FTJ8" s="1211"/>
      <c r="FTK8" s="1211"/>
      <c r="FTL8" s="1211"/>
      <c r="FTM8" s="1211"/>
      <c r="FTN8" s="1211"/>
      <c r="FTO8" s="1211"/>
      <c r="FTP8" s="1211"/>
      <c r="FTQ8" s="1211"/>
      <c r="FTR8" s="1211"/>
      <c r="FTS8" s="1211"/>
      <c r="FTT8" s="1211"/>
      <c r="FTU8" s="1211"/>
      <c r="FTV8" s="1211"/>
      <c r="FTW8" s="1211"/>
      <c r="FTX8" s="1211"/>
      <c r="FTY8" s="1211"/>
      <c r="FTZ8" s="1211"/>
      <c r="FUA8" s="1211"/>
      <c r="FUB8" s="1211"/>
      <c r="FUC8" s="1211"/>
      <c r="FUD8" s="1211"/>
      <c r="FUE8" s="1211"/>
      <c r="FUF8" s="1211"/>
      <c r="FUG8" s="1211"/>
      <c r="FUH8" s="1211"/>
      <c r="FUI8" s="1211"/>
      <c r="FUJ8" s="1211"/>
      <c r="FUK8" s="1211"/>
      <c r="FUL8" s="1211"/>
      <c r="FUM8" s="1211"/>
      <c r="FUN8" s="1211"/>
      <c r="FUO8" s="1211"/>
      <c r="FUP8" s="1211"/>
      <c r="FUQ8" s="1211"/>
      <c r="FUR8" s="1211"/>
      <c r="FUS8" s="1211"/>
      <c r="FUT8" s="1211"/>
      <c r="FUU8" s="1211"/>
      <c r="FUV8" s="1211"/>
      <c r="FUW8" s="1211"/>
      <c r="FUX8" s="1211"/>
      <c r="FUY8" s="1211"/>
      <c r="FUZ8" s="1211"/>
      <c r="FVA8" s="1211"/>
      <c r="FVB8" s="1211"/>
      <c r="FVC8" s="1211"/>
      <c r="FVD8" s="1211"/>
      <c r="FVE8" s="1211"/>
      <c r="FVF8" s="1211"/>
      <c r="FVG8" s="1211"/>
      <c r="FVH8" s="1211"/>
      <c r="FVI8" s="1211"/>
      <c r="FVJ8" s="1211"/>
      <c r="FVK8" s="1211"/>
      <c r="FVL8" s="1211"/>
      <c r="FVM8" s="1211"/>
      <c r="FVN8" s="1211"/>
      <c r="FVO8" s="1211"/>
      <c r="FVP8" s="1211"/>
      <c r="FVQ8" s="1211"/>
      <c r="FVR8" s="1211"/>
      <c r="FVS8" s="1211"/>
      <c r="FVT8" s="1211"/>
      <c r="FVU8" s="1211"/>
      <c r="FVV8" s="1211"/>
      <c r="FVW8" s="1211"/>
      <c r="FVX8" s="1211"/>
      <c r="FVY8" s="1211"/>
      <c r="FVZ8" s="1211"/>
      <c r="FWA8" s="1211"/>
      <c r="FWB8" s="1211"/>
      <c r="FWC8" s="1211"/>
      <c r="FWD8" s="1211"/>
      <c r="FWE8" s="1211"/>
      <c r="FWF8" s="1211"/>
      <c r="FWG8" s="1211"/>
      <c r="FWH8" s="1211"/>
      <c r="FWI8" s="1211"/>
      <c r="FWJ8" s="1211"/>
      <c r="FWK8" s="1211"/>
      <c r="FWL8" s="1211"/>
      <c r="FWM8" s="1211"/>
      <c r="FWN8" s="1211"/>
      <c r="FWO8" s="1211"/>
      <c r="FWP8" s="1211"/>
      <c r="FWQ8" s="1211"/>
      <c r="FWR8" s="1211"/>
      <c r="FWS8" s="1211"/>
      <c r="FWT8" s="1211"/>
      <c r="FWU8" s="1211"/>
      <c r="FWV8" s="1211"/>
      <c r="FWW8" s="1211"/>
      <c r="FWX8" s="1211"/>
      <c r="FWY8" s="1211"/>
      <c r="FWZ8" s="1211"/>
      <c r="FXA8" s="1211"/>
      <c r="FXB8" s="1211"/>
      <c r="FXC8" s="1211"/>
      <c r="FXD8" s="1211"/>
      <c r="FXE8" s="1211"/>
      <c r="FXF8" s="1211"/>
      <c r="FXG8" s="1211"/>
      <c r="FXH8" s="1211"/>
      <c r="FXI8" s="1211"/>
      <c r="FXJ8" s="1211"/>
      <c r="FXK8" s="1211"/>
      <c r="FXL8" s="1211"/>
      <c r="FXM8" s="1211"/>
      <c r="FXN8" s="1211"/>
      <c r="FXO8" s="1211"/>
      <c r="FXP8" s="1211"/>
      <c r="FXQ8" s="1211"/>
      <c r="FXR8" s="1211"/>
      <c r="FXS8" s="1211"/>
      <c r="FXT8" s="1211"/>
      <c r="FXU8" s="1211"/>
      <c r="FXV8" s="1211"/>
      <c r="FXW8" s="1211"/>
      <c r="FXX8" s="1211"/>
      <c r="FXY8" s="1211"/>
      <c r="FXZ8" s="1211"/>
      <c r="FYA8" s="1211"/>
      <c r="FYB8" s="1211"/>
      <c r="FYC8" s="1211"/>
      <c r="FYD8" s="1211"/>
      <c r="FYE8" s="1211"/>
      <c r="FYF8" s="1211"/>
      <c r="FYG8" s="1211"/>
      <c r="FYH8" s="1211"/>
      <c r="FYI8" s="1211"/>
      <c r="FYJ8" s="1211"/>
      <c r="FYK8" s="1211"/>
      <c r="FYL8" s="1211"/>
      <c r="FYM8" s="1211"/>
      <c r="FYN8" s="1211"/>
      <c r="FYO8" s="1211"/>
      <c r="FYP8" s="1211"/>
      <c r="FYQ8" s="1211"/>
      <c r="FYR8" s="1211"/>
      <c r="FYS8" s="1211"/>
      <c r="FYT8" s="1211"/>
      <c r="FYU8" s="1211"/>
      <c r="FYV8" s="1211"/>
      <c r="FYW8" s="1211"/>
      <c r="FYX8" s="1211"/>
      <c r="FYY8" s="1211"/>
      <c r="FYZ8" s="1211"/>
      <c r="FZA8" s="1211"/>
      <c r="FZB8" s="1211"/>
      <c r="FZC8" s="1211"/>
      <c r="FZD8" s="1211"/>
      <c r="FZE8" s="1211"/>
      <c r="FZF8" s="1211"/>
      <c r="FZG8" s="1211"/>
      <c r="FZH8" s="1211"/>
      <c r="FZI8" s="1211"/>
      <c r="FZJ8" s="1211"/>
      <c r="FZK8" s="1211"/>
      <c r="FZL8" s="1211"/>
      <c r="FZM8" s="1211"/>
      <c r="FZN8" s="1211"/>
      <c r="FZO8" s="1211"/>
      <c r="FZP8" s="1211"/>
      <c r="FZQ8" s="1211"/>
      <c r="FZR8" s="1211"/>
      <c r="FZS8" s="1211"/>
      <c r="FZT8" s="1211"/>
      <c r="FZU8" s="1211"/>
      <c r="FZV8" s="1211"/>
      <c r="FZW8" s="1211"/>
      <c r="FZX8" s="1211"/>
      <c r="FZY8" s="1211"/>
      <c r="FZZ8" s="1211"/>
      <c r="GAA8" s="1211"/>
      <c r="GAB8" s="1211"/>
      <c r="GAC8" s="1211"/>
      <c r="GAD8" s="1211"/>
      <c r="GAE8" s="1211"/>
      <c r="GAF8" s="1211"/>
      <c r="GAG8" s="1211"/>
      <c r="GAH8" s="1211"/>
      <c r="GAI8" s="1211"/>
      <c r="GAJ8" s="1211"/>
      <c r="GAK8" s="1211"/>
      <c r="GAL8" s="1211"/>
      <c r="GAM8" s="1211"/>
      <c r="GAN8" s="1211"/>
      <c r="GAO8" s="1211"/>
      <c r="GAP8" s="1211"/>
      <c r="GAQ8" s="1211"/>
      <c r="GAR8" s="1211"/>
      <c r="GAS8" s="1211"/>
      <c r="GAT8" s="1211"/>
      <c r="GAU8" s="1211"/>
      <c r="GAV8" s="1211"/>
      <c r="GAW8" s="1211"/>
      <c r="GAX8" s="1211"/>
      <c r="GAY8" s="1211"/>
      <c r="GAZ8" s="1211"/>
      <c r="GBA8" s="1211"/>
      <c r="GBB8" s="1211"/>
      <c r="GBC8" s="1211"/>
      <c r="GBD8" s="1211"/>
      <c r="GBE8" s="1211"/>
      <c r="GBF8" s="1211"/>
      <c r="GBG8" s="1211"/>
      <c r="GBH8" s="1211"/>
      <c r="GBI8" s="1211"/>
      <c r="GBJ8" s="1211"/>
      <c r="GBK8" s="1211"/>
      <c r="GBL8" s="1211"/>
      <c r="GBM8" s="1211"/>
      <c r="GBN8" s="1211"/>
      <c r="GBO8" s="1211"/>
      <c r="GBP8" s="1211"/>
      <c r="GBQ8" s="1211"/>
      <c r="GBR8" s="1211"/>
      <c r="GBS8" s="1211"/>
      <c r="GBT8" s="1211"/>
      <c r="GBU8" s="1211"/>
      <c r="GBV8" s="1211"/>
      <c r="GBW8" s="1211"/>
      <c r="GBX8" s="1211"/>
      <c r="GBY8" s="1211"/>
      <c r="GBZ8" s="1211"/>
      <c r="GCA8" s="1211"/>
      <c r="GCB8" s="1211"/>
      <c r="GCC8" s="1211"/>
      <c r="GCD8" s="1211"/>
      <c r="GCE8" s="1211"/>
      <c r="GCF8" s="1211"/>
      <c r="GCG8" s="1211"/>
      <c r="GCH8" s="1211"/>
      <c r="GCI8" s="1211"/>
      <c r="GCJ8" s="1211"/>
      <c r="GCK8" s="1211"/>
      <c r="GCL8" s="1211"/>
      <c r="GCM8" s="1211"/>
      <c r="GCN8" s="1211"/>
      <c r="GCO8" s="1211"/>
      <c r="GCP8" s="1211"/>
      <c r="GCQ8" s="1211"/>
      <c r="GCR8" s="1211"/>
      <c r="GCS8" s="1211"/>
      <c r="GCT8" s="1211"/>
      <c r="GCU8" s="1211"/>
      <c r="GCV8" s="1211"/>
      <c r="GCW8" s="1211"/>
      <c r="GCX8" s="1211"/>
      <c r="GCY8" s="1211"/>
      <c r="GCZ8" s="1211"/>
      <c r="GDA8" s="1211"/>
      <c r="GDB8" s="1211"/>
      <c r="GDC8" s="1211"/>
      <c r="GDD8" s="1211"/>
      <c r="GDE8" s="1211"/>
      <c r="GDF8" s="1211"/>
      <c r="GDG8" s="1211"/>
      <c r="GDH8" s="1211"/>
      <c r="GDI8" s="1211"/>
      <c r="GDJ8" s="1211"/>
      <c r="GDK8" s="1211"/>
      <c r="GDL8" s="1211"/>
      <c r="GDM8" s="1211"/>
      <c r="GDN8" s="1211"/>
      <c r="GDO8" s="1211"/>
      <c r="GDP8" s="1211"/>
      <c r="GDQ8" s="1211"/>
      <c r="GDR8" s="1211"/>
      <c r="GDS8" s="1211"/>
      <c r="GDT8" s="1211"/>
      <c r="GDU8" s="1211"/>
      <c r="GDV8" s="1211"/>
      <c r="GDW8" s="1211"/>
      <c r="GDX8" s="1211"/>
      <c r="GDY8" s="1211"/>
      <c r="GDZ8" s="1211"/>
      <c r="GEA8" s="1211"/>
      <c r="GEB8" s="1211"/>
      <c r="GEC8" s="1211"/>
      <c r="GED8" s="1211"/>
      <c r="GEE8" s="1211"/>
      <c r="GEF8" s="1211"/>
      <c r="GEG8" s="1211"/>
      <c r="GEH8" s="1211"/>
      <c r="GEI8" s="1211"/>
      <c r="GEJ8" s="1211"/>
      <c r="GEK8" s="1211"/>
      <c r="GEL8" s="1211"/>
      <c r="GEM8" s="1211"/>
      <c r="GEN8" s="1211"/>
      <c r="GEO8" s="1211"/>
      <c r="GEP8" s="1211"/>
      <c r="GEQ8" s="1211"/>
      <c r="GER8" s="1211"/>
      <c r="GES8" s="1211"/>
      <c r="GET8" s="1211"/>
      <c r="GEU8" s="1211"/>
      <c r="GEV8" s="1211"/>
      <c r="GEW8" s="1211"/>
      <c r="GEX8" s="1211"/>
      <c r="GEY8" s="1211"/>
      <c r="GEZ8" s="1211"/>
      <c r="GFA8" s="1211"/>
      <c r="GFB8" s="1211"/>
      <c r="GFC8" s="1211"/>
      <c r="GFD8" s="1211"/>
      <c r="GFE8" s="1211"/>
      <c r="GFF8" s="1211"/>
      <c r="GFG8" s="1211"/>
      <c r="GFH8" s="1211"/>
      <c r="GFI8" s="1211"/>
      <c r="GFJ8" s="1211"/>
      <c r="GFK8" s="1211"/>
      <c r="GFL8" s="1211"/>
      <c r="GFM8" s="1211"/>
      <c r="GFN8" s="1211"/>
      <c r="GFO8" s="1211"/>
      <c r="GFP8" s="1211"/>
      <c r="GFQ8" s="1211"/>
      <c r="GFR8" s="1211"/>
      <c r="GFS8" s="1211"/>
      <c r="GFT8" s="1211"/>
      <c r="GFU8" s="1211"/>
      <c r="GFV8" s="1211"/>
      <c r="GFW8" s="1211"/>
      <c r="GFX8" s="1211"/>
      <c r="GFY8" s="1211"/>
      <c r="GFZ8" s="1211"/>
      <c r="GGA8" s="1211"/>
      <c r="GGB8" s="1211"/>
      <c r="GGC8" s="1211"/>
      <c r="GGD8" s="1211"/>
      <c r="GGE8" s="1211"/>
      <c r="GGF8" s="1211"/>
      <c r="GGG8" s="1211"/>
      <c r="GGH8" s="1211"/>
      <c r="GGI8" s="1211"/>
      <c r="GGJ8" s="1211"/>
      <c r="GGK8" s="1211"/>
      <c r="GGL8" s="1211"/>
      <c r="GGM8" s="1211"/>
      <c r="GGN8" s="1211"/>
      <c r="GGO8" s="1211"/>
      <c r="GGP8" s="1211"/>
      <c r="GGQ8" s="1211"/>
      <c r="GGR8" s="1211"/>
      <c r="GGS8" s="1211"/>
      <c r="GGT8" s="1211"/>
      <c r="GGU8" s="1211"/>
      <c r="GGV8" s="1211"/>
      <c r="GGW8" s="1211"/>
      <c r="GGX8" s="1211"/>
      <c r="GGY8" s="1211"/>
      <c r="GGZ8" s="1211"/>
      <c r="GHA8" s="1211"/>
      <c r="GHB8" s="1211"/>
      <c r="GHC8" s="1211"/>
      <c r="GHD8" s="1211"/>
      <c r="GHE8" s="1211"/>
      <c r="GHF8" s="1211"/>
      <c r="GHG8" s="1211"/>
      <c r="GHH8" s="1211"/>
      <c r="GHI8" s="1211"/>
      <c r="GHJ8" s="1211"/>
      <c r="GHK8" s="1211"/>
      <c r="GHL8" s="1211"/>
      <c r="GHM8" s="1211"/>
      <c r="GHN8" s="1211"/>
      <c r="GHO8" s="1211"/>
      <c r="GHP8" s="1211"/>
      <c r="GHQ8" s="1211"/>
      <c r="GHR8" s="1211"/>
      <c r="GHS8" s="1211"/>
      <c r="GHT8" s="1211"/>
      <c r="GHU8" s="1211"/>
      <c r="GHV8" s="1211"/>
      <c r="GHW8" s="1211"/>
      <c r="GHX8" s="1211"/>
      <c r="GHY8" s="1211"/>
      <c r="GHZ8" s="1211"/>
      <c r="GIA8" s="1211"/>
      <c r="GIB8" s="1211"/>
      <c r="GIC8" s="1211"/>
      <c r="GID8" s="1211"/>
      <c r="GIE8" s="1211"/>
      <c r="GIF8" s="1211"/>
      <c r="GIG8" s="1211"/>
      <c r="GIH8" s="1211"/>
      <c r="GII8" s="1211"/>
      <c r="GIJ8" s="1211"/>
      <c r="GIK8" s="1211"/>
      <c r="GIL8" s="1211"/>
      <c r="GIM8" s="1211"/>
      <c r="GIN8" s="1211"/>
      <c r="GIO8" s="1211"/>
      <c r="GIP8" s="1211"/>
      <c r="GIQ8" s="1211"/>
      <c r="GIR8" s="1211"/>
      <c r="GIS8" s="1211"/>
      <c r="GIT8" s="1211"/>
      <c r="GIU8" s="1211"/>
      <c r="GIV8" s="1211"/>
      <c r="GIW8" s="1211"/>
      <c r="GIX8" s="1211"/>
      <c r="GIY8" s="1211"/>
      <c r="GIZ8" s="1211"/>
      <c r="GJA8" s="1211"/>
      <c r="GJB8" s="1211"/>
      <c r="GJC8" s="1211"/>
      <c r="GJD8" s="1211"/>
      <c r="GJE8" s="1211"/>
      <c r="GJF8" s="1211"/>
      <c r="GJG8" s="1211"/>
      <c r="GJH8" s="1211"/>
      <c r="GJI8" s="1211"/>
      <c r="GJJ8" s="1211"/>
      <c r="GJK8" s="1211"/>
      <c r="GJL8" s="1211"/>
      <c r="GJM8" s="1211"/>
      <c r="GJN8" s="1211"/>
      <c r="GJO8" s="1211"/>
      <c r="GJP8" s="1211"/>
      <c r="GJQ8" s="1211"/>
      <c r="GJR8" s="1211"/>
      <c r="GJS8" s="1211"/>
      <c r="GJT8" s="1211"/>
      <c r="GJU8" s="1211"/>
      <c r="GJV8" s="1211"/>
      <c r="GJW8" s="1211"/>
      <c r="GJX8" s="1211"/>
      <c r="GJY8" s="1211"/>
      <c r="GJZ8" s="1211"/>
      <c r="GKA8" s="1211"/>
      <c r="GKB8" s="1211"/>
      <c r="GKC8" s="1211"/>
      <c r="GKD8" s="1211"/>
      <c r="GKE8" s="1211"/>
      <c r="GKF8" s="1211"/>
      <c r="GKG8" s="1211"/>
      <c r="GKH8" s="1211"/>
      <c r="GKI8" s="1211"/>
      <c r="GKJ8" s="1211"/>
      <c r="GKK8" s="1211"/>
      <c r="GKL8" s="1211"/>
      <c r="GKM8" s="1211"/>
      <c r="GKN8" s="1211"/>
      <c r="GKO8" s="1211"/>
      <c r="GKP8" s="1211"/>
      <c r="GKQ8" s="1211"/>
      <c r="GKR8" s="1211"/>
      <c r="GKS8" s="1211"/>
      <c r="GKT8" s="1211"/>
      <c r="GKU8" s="1211"/>
      <c r="GKV8" s="1211"/>
      <c r="GKW8" s="1211"/>
      <c r="GKX8" s="1211"/>
      <c r="GKY8" s="1211"/>
      <c r="GKZ8" s="1211"/>
      <c r="GLA8" s="1211"/>
      <c r="GLB8" s="1211"/>
      <c r="GLC8" s="1211"/>
      <c r="GLD8" s="1211"/>
      <c r="GLE8" s="1211"/>
      <c r="GLF8" s="1211"/>
      <c r="GLG8" s="1211"/>
      <c r="GLH8" s="1211"/>
      <c r="GLI8" s="1211"/>
      <c r="GLJ8" s="1211"/>
      <c r="GLK8" s="1211"/>
      <c r="GLL8" s="1211"/>
      <c r="GLM8" s="1211"/>
      <c r="GLN8" s="1211"/>
      <c r="GLO8" s="1211"/>
      <c r="GLP8" s="1211"/>
      <c r="GLQ8" s="1211"/>
      <c r="GLR8" s="1211"/>
      <c r="GLS8" s="1211"/>
      <c r="GLT8" s="1211"/>
      <c r="GLU8" s="1211"/>
      <c r="GLV8" s="1211"/>
      <c r="GLW8" s="1211"/>
      <c r="GLX8" s="1211"/>
      <c r="GLY8" s="1211"/>
      <c r="GLZ8" s="1211"/>
      <c r="GMA8" s="1211"/>
      <c r="GMB8" s="1211"/>
      <c r="GMC8" s="1211"/>
      <c r="GMD8" s="1211"/>
      <c r="GME8" s="1211"/>
      <c r="GMF8" s="1211"/>
      <c r="GMG8" s="1211"/>
      <c r="GMH8" s="1211"/>
      <c r="GMI8" s="1211"/>
      <c r="GMJ8" s="1211"/>
      <c r="GMK8" s="1211"/>
      <c r="GML8" s="1211"/>
      <c r="GMM8" s="1211"/>
      <c r="GMN8" s="1211"/>
      <c r="GMO8" s="1211"/>
      <c r="GMP8" s="1211"/>
      <c r="GMQ8" s="1211"/>
      <c r="GMR8" s="1211"/>
      <c r="GMS8" s="1211"/>
      <c r="GMT8" s="1211"/>
      <c r="GMU8" s="1211"/>
      <c r="GMV8" s="1211"/>
      <c r="GMW8" s="1211"/>
      <c r="GMX8" s="1211"/>
      <c r="GMY8" s="1211"/>
      <c r="GMZ8" s="1211"/>
      <c r="GNA8" s="1211"/>
      <c r="GNB8" s="1211"/>
      <c r="GNC8" s="1211"/>
      <c r="GND8" s="1211"/>
      <c r="GNE8" s="1211"/>
      <c r="GNF8" s="1211"/>
      <c r="GNG8" s="1211"/>
      <c r="GNH8" s="1211"/>
      <c r="GNI8" s="1211"/>
      <c r="GNJ8" s="1211"/>
      <c r="GNK8" s="1211"/>
      <c r="GNL8" s="1211"/>
      <c r="GNM8" s="1211"/>
      <c r="GNN8" s="1211"/>
      <c r="GNO8" s="1211"/>
      <c r="GNP8" s="1211"/>
      <c r="GNQ8" s="1211"/>
      <c r="GNR8" s="1211"/>
      <c r="GNS8" s="1211"/>
      <c r="GNT8" s="1211"/>
      <c r="GNU8" s="1211"/>
      <c r="GNV8" s="1211"/>
      <c r="GNW8" s="1211"/>
      <c r="GNX8" s="1211"/>
      <c r="GNY8" s="1211"/>
      <c r="GNZ8" s="1211"/>
      <c r="GOA8" s="1211"/>
      <c r="GOB8" s="1211"/>
      <c r="GOC8" s="1211"/>
      <c r="GOD8" s="1211"/>
      <c r="GOE8" s="1211"/>
      <c r="GOF8" s="1211"/>
      <c r="GOG8" s="1211"/>
      <c r="GOH8" s="1211"/>
      <c r="GOI8" s="1211"/>
      <c r="GOJ8" s="1211"/>
      <c r="GOK8" s="1211"/>
      <c r="GOL8" s="1211"/>
      <c r="GOM8" s="1211"/>
      <c r="GON8" s="1211"/>
      <c r="GOO8" s="1211"/>
      <c r="GOP8" s="1211"/>
      <c r="GOQ8" s="1211"/>
      <c r="GOR8" s="1211"/>
      <c r="GOS8" s="1211"/>
      <c r="GOT8" s="1211"/>
      <c r="GOU8" s="1211"/>
      <c r="GOV8" s="1211"/>
      <c r="GOW8" s="1211"/>
      <c r="GOX8" s="1211"/>
      <c r="GOY8" s="1211"/>
      <c r="GOZ8" s="1211"/>
      <c r="GPA8" s="1211"/>
      <c r="GPB8" s="1211"/>
      <c r="GPC8" s="1211"/>
      <c r="GPD8" s="1211"/>
      <c r="GPE8" s="1211"/>
      <c r="GPF8" s="1211"/>
      <c r="GPG8" s="1211"/>
      <c r="GPH8" s="1211"/>
      <c r="GPI8" s="1211"/>
      <c r="GPJ8" s="1211"/>
      <c r="GPK8" s="1211"/>
      <c r="GPL8" s="1211"/>
      <c r="GPM8" s="1211"/>
      <c r="GPN8" s="1211"/>
      <c r="GPO8" s="1211"/>
      <c r="GPP8" s="1211"/>
      <c r="GPQ8" s="1211"/>
      <c r="GPR8" s="1211"/>
      <c r="GPS8" s="1211"/>
      <c r="GPT8" s="1211"/>
      <c r="GPU8" s="1211"/>
      <c r="GPV8" s="1211"/>
      <c r="GPW8" s="1211"/>
      <c r="GPX8" s="1211"/>
      <c r="GPY8" s="1211"/>
      <c r="GPZ8" s="1211"/>
      <c r="GQA8" s="1211"/>
      <c r="GQB8" s="1211"/>
      <c r="GQC8" s="1211"/>
      <c r="GQD8" s="1211"/>
      <c r="GQE8" s="1211"/>
      <c r="GQF8" s="1211"/>
      <c r="GQG8" s="1211"/>
      <c r="GQH8" s="1211"/>
      <c r="GQI8" s="1211"/>
      <c r="GQJ8" s="1211"/>
      <c r="GQK8" s="1211"/>
      <c r="GQL8" s="1211"/>
      <c r="GQM8" s="1211"/>
      <c r="GQN8" s="1211"/>
      <c r="GQO8" s="1211"/>
      <c r="GQP8" s="1211"/>
      <c r="GQQ8" s="1211"/>
      <c r="GQR8" s="1211"/>
      <c r="GQS8" s="1211"/>
      <c r="GQT8" s="1211"/>
      <c r="GQU8" s="1211"/>
      <c r="GQV8" s="1211"/>
      <c r="GQW8" s="1211"/>
      <c r="GQX8" s="1211"/>
      <c r="GQY8" s="1211"/>
      <c r="GQZ8" s="1211"/>
      <c r="GRA8" s="1211"/>
      <c r="GRB8" s="1211"/>
      <c r="GRC8" s="1211"/>
      <c r="GRD8" s="1211"/>
      <c r="GRE8" s="1211"/>
      <c r="GRF8" s="1211"/>
      <c r="GRG8" s="1211"/>
      <c r="GRH8" s="1211"/>
      <c r="GRI8" s="1211"/>
      <c r="GRJ8" s="1211"/>
      <c r="GRK8" s="1211"/>
      <c r="GRL8" s="1211"/>
      <c r="GRM8" s="1211"/>
      <c r="GRN8" s="1211"/>
      <c r="GRO8" s="1211"/>
      <c r="GRP8" s="1211"/>
      <c r="GRQ8" s="1211"/>
      <c r="GRR8" s="1211"/>
      <c r="GRS8" s="1211"/>
      <c r="GRT8" s="1211"/>
      <c r="GRU8" s="1211"/>
      <c r="GRV8" s="1211"/>
      <c r="GRW8" s="1211"/>
      <c r="GRX8" s="1211"/>
      <c r="GRY8" s="1211"/>
      <c r="GRZ8" s="1211"/>
      <c r="GSA8" s="1211"/>
      <c r="GSB8" s="1211"/>
      <c r="GSC8" s="1211"/>
      <c r="GSD8" s="1211"/>
      <c r="GSE8" s="1211"/>
      <c r="GSF8" s="1211"/>
      <c r="GSG8" s="1211"/>
      <c r="GSH8" s="1211"/>
      <c r="GSI8" s="1211"/>
      <c r="GSJ8" s="1211"/>
      <c r="GSK8" s="1211"/>
      <c r="GSL8" s="1211"/>
      <c r="GSM8" s="1211"/>
      <c r="GSN8" s="1211"/>
      <c r="GSO8" s="1211"/>
      <c r="GSP8" s="1211"/>
      <c r="GSQ8" s="1211"/>
      <c r="GSR8" s="1211"/>
      <c r="GSS8" s="1211"/>
      <c r="GST8" s="1211"/>
      <c r="GSU8" s="1211"/>
      <c r="GSV8" s="1211"/>
      <c r="GSW8" s="1211"/>
      <c r="GSX8" s="1211"/>
      <c r="GSY8" s="1211"/>
      <c r="GSZ8" s="1211"/>
      <c r="GTA8" s="1211"/>
      <c r="GTB8" s="1211"/>
      <c r="GTC8" s="1211"/>
      <c r="GTD8" s="1211"/>
      <c r="GTE8" s="1211"/>
      <c r="GTF8" s="1211"/>
      <c r="GTG8" s="1211"/>
      <c r="GTH8" s="1211"/>
      <c r="GTI8" s="1211"/>
      <c r="GTJ8" s="1211"/>
      <c r="GTK8" s="1211"/>
      <c r="GTL8" s="1211"/>
      <c r="GTM8" s="1211"/>
      <c r="GTN8" s="1211"/>
      <c r="GTO8" s="1211"/>
      <c r="GTP8" s="1211"/>
      <c r="GTQ8" s="1211"/>
      <c r="GTR8" s="1211"/>
      <c r="GTS8" s="1211"/>
      <c r="GTT8" s="1211"/>
      <c r="GTU8" s="1211"/>
      <c r="GTV8" s="1211"/>
      <c r="GTW8" s="1211"/>
      <c r="GTX8" s="1211"/>
      <c r="GTY8" s="1211"/>
      <c r="GTZ8" s="1211"/>
      <c r="GUA8" s="1211"/>
      <c r="GUB8" s="1211"/>
      <c r="GUC8" s="1211"/>
      <c r="GUD8" s="1211"/>
      <c r="GUE8" s="1211"/>
      <c r="GUF8" s="1211"/>
      <c r="GUG8" s="1211"/>
      <c r="GUH8" s="1211"/>
      <c r="GUI8" s="1211"/>
      <c r="GUJ8" s="1211"/>
      <c r="GUK8" s="1211"/>
      <c r="GUL8" s="1211"/>
      <c r="GUM8" s="1211"/>
      <c r="GUN8" s="1211"/>
      <c r="GUO8" s="1211"/>
      <c r="GUP8" s="1211"/>
      <c r="GUQ8" s="1211"/>
      <c r="GUR8" s="1211"/>
      <c r="GUS8" s="1211"/>
      <c r="GUT8" s="1211"/>
      <c r="GUU8" s="1211"/>
      <c r="GUV8" s="1211"/>
      <c r="GUW8" s="1211"/>
      <c r="GUX8" s="1211"/>
      <c r="GUY8" s="1211"/>
      <c r="GUZ8" s="1211"/>
      <c r="GVA8" s="1211"/>
      <c r="GVB8" s="1211"/>
      <c r="GVC8" s="1211"/>
      <c r="GVD8" s="1211"/>
      <c r="GVE8" s="1211"/>
      <c r="GVF8" s="1211"/>
      <c r="GVG8" s="1211"/>
      <c r="GVH8" s="1211"/>
      <c r="GVI8" s="1211"/>
      <c r="GVJ8" s="1211"/>
      <c r="GVK8" s="1211"/>
      <c r="GVL8" s="1211"/>
      <c r="GVM8" s="1211"/>
      <c r="GVN8" s="1211"/>
      <c r="GVO8" s="1211"/>
      <c r="GVP8" s="1211"/>
      <c r="GVQ8" s="1211"/>
      <c r="GVR8" s="1211"/>
      <c r="GVS8" s="1211"/>
      <c r="GVT8" s="1211"/>
      <c r="GVU8" s="1211"/>
      <c r="GVV8" s="1211"/>
      <c r="GVW8" s="1211"/>
      <c r="GVX8" s="1211"/>
      <c r="GVY8" s="1211"/>
      <c r="GVZ8" s="1211"/>
      <c r="GWA8" s="1211"/>
      <c r="GWB8" s="1211"/>
      <c r="GWC8" s="1211"/>
      <c r="GWD8" s="1211"/>
      <c r="GWE8" s="1211"/>
      <c r="GWF8" s="1211"/>
      <c r="GWG8" s="1211"/>
      <c r="GWH8" s="1211"/>
      <c r="GWI8" s="1211"/>
      <c r="GWJ8" s="1211"/>
      <c r="GWK8" s="1211"/>
      <c r="GWL8" s="1211"/>
      <c r="GWM8" s="1211"/>
      <c r="GWN8" s="1211"/>
      <c r="GWO8" s="1211"/>
      <c r="GWP8" s="1211"/>
      <c r="GWQ8" s="1211"/>
      <c r="GWR8" s="1211"/>
      <c r="GWS8" s="1211"/>
      <c r="GWT8" s="1211"/>
      <c r="GWU8" s="1211"/>
      <c r="GWV8" s="1211"/>
      <c r="GWW8" s="1211"/>
      <c r="GWX8" s="1211"/>
      <c r="GWY8" s="1211"/>
      <c r="GWZ8" s="1211"/>
      <c r="GXA8" s="1211"/>
      <c r="GXB8" s="1211"/>
      <c r="GXC8" s="1211"/>
      <c r="GXD8" s="1211"/>
      <c r="GXE8" s="1211"/>
      <c r="GXF8" s="1211"/>
      <c r="GXG8" s="1211"/>
      <c r="GXH8" s="1211"/>
      <c r="GXI8" s="1211"/>
      <c r="GXJ8" s="1211"/>
      <c r="GXK8" s="1211"/>
      <c r="GXL8" s="1211"/>
      <c r="GXM8" s="1211"/>
      <c r="GXN8" s="1211"/>
      <c r="GXO8" s="1211"/>
      <c r="GXP8" s="1211"/>
      <c r="GXQ8" s="1211"/>
      <c r="GXR8" s="1211"/>
      <c r="GXS8" s="1211"/>
      <c r="GXT8" s="1211"/>
      <c r="GXU8" s="1211"/>
      <c r="GXV8" s="1211"/>
      <c r="GXW8" s="1211"/>
      <c r="GXX8" s="1211"/>
      <c r="GXY8" s="1211"/>
      <c r="GXZ8" s="1211"/>
      <c r="GYA8" s="1211"/>
      <c r="GYB8" s="1211"/>
      <c r="GYC8" s="1211"/>
      <c r="GYD8" s="1211"/>
      <c r="GYE8" s="1211"/>
      <c r="GYF8" s="1211"/>
      <c r="GYG8" s="1211"/>
      <c r="GYH8" s="1211"/>
      <c r="GYI8" s="1211"/>
      <c r="GYJ8" s="1211"/>
      <c r="GYK8" s="1211"/>
      <c r="GYL8" s="1211"/>
      <c r="GYM8" s="1211"/>
      <c r="GYN8" s="1211"/>
      <c r="GYO8" s="1211"/>
      <c r="GYP8" s="1211"/>
      <c r="GYQ8" s="1211"/>
      <c r="GYR8" s="1211"/>
      <c r="GYS8" s="1211"/>
      <c r="GYT8" s="1211"/>
      <c r="GYU8" s="1211"/>
      <c r="GYV8" s="1211"/>
      <c r="GYW8" s="1211"/>
      <c r="GYX8" s="1211"/>
      <c r="GYY8" s="1211"/>
      <c r="GYZ8" s="1211"/>
      <c r="GZA8" s="1211"/>
      <c r="GZB8" s="1211"/>
      <c r="GZC8" s="1211"/>
      <c r="GZD8" s="1211"/>
      <c r="GZE8" s="1211"/>
      <c r="GZF8" s="1211"/>
      <c r="GZG8" s="1211"/>
      <c r="GZH8" s="1211"/>
      <c r="GZI8" s="1211"/>
      <c r="GZJ8" s="1211"/>
      <c r="GZK8" s="1211"/>
      <c r="GZL8" s="1211"/>
      <c r="GZM8" s="1211"/>
      <c r="GZN8" s="1211"/>
      <c r="GZO8" s="1211"/>
      <c r="GZP8" s="1211"/>
      <c r="GZQ8" s="1211"/>
      <c r="GZR8" s="1211"/>
      <c r="GZS8" s="1211"/>
      <c r="GZT8" s="1211"/>
      <c r="GZU8" s="1211"/>
      <c r="GZV8" s="1211"/>
      <c r="GZW8" s="1211"/>
      <c r="GZX8" s="1211"/>
      <c r="GZY8" s="1211"/>
      <c r="GZZ8" s="1211"/>
      <c r="HAA8" s="1211"/>
      <c r="HAB8" s="1211"/>
      <c r="HAC8" s="1211"/>
      <c r="HAD8" s="1211"/>
      <c r="HAE8" s="1211"/>
      <c r="HAF8" s="1211"/>
      <c r="HAG8" s="1211"/>
      <c r="HAH8" s="1211"/>
      <c r="HAI8" s="1211"/>
      <c r="HAJ8" s="1211"/>
      <c r="HAK8" s="1211"/>
      <c r="HAL8" s="1211"/>
      <c r="HAM8" s="1211"/>
      <c r="HAN8" s="1211"/>
      <c r="HAO8" s="1211"/>
      <c r="HAP8" s="1211"/>
      <c r="HAQ8" s="1211"/>
      <c r="HAR8" s="1211"/>
      <c r="HAS8" s="1211"/>
      <c r="HAT8" s="1211"/>
      <c r="HAU8" s="1211"/>
      <c r="HAV8" s="1211"/>
      <c r="HAW8" s="1211"/>
      <c r="HAX8" s="1211"/>
      <c r="HAY8" s="1211"/>
      <c r="HAZ8" s="1211"/>
      <c r="HBA8" s="1211"/>
      <c r="HBB8" s="1211"/>
      <c r="HBC8" s="1211"/>
      <c r="HBD8" s="1211"/>
      <c r="HBE8" s="1211"/>
      <c r="HBF8" s="1211"/>
      <c r="HBG8" s="1211"/>
      <c r="HBH8" s="1211"/>
      <c r="HBI8" s="1211"/>
      <c r="HBJ8" s="1211"/>
      <c r="HBK8" s="1211"/>
      <c r="HBL8" s="1211"/>
      <c r="HBM8" s="1211"/>
      <c r="HBN8" s="1211"/>
      <c r="HBO8" s="1211"/>
      <c r="HBP8" s="1211"/>
      <c r="HBQ8" s="1211"/>
      <c r="HBR8" s="1211"/>
      <c r="HBS8" s="1211"/>
      <c r="HBT8" s="1211"/>
      <c r="HBU8" s="1211"/>
      <c r="HBV8" s="1211"/>
      <c r="HBW8" s="1211"/>
      <c r="HBX8" s="1211"/>
      <c r="HBY8" s="1211"/>
      <c r="HBZ8" s="1211"/>
      <c r="HCA8" s="1211"/>
      <c r="HCB8" s="1211"/>
      <c r="HCC8" s="1211"/>
      <c r="HCD8" s="1211"/>
      <c r="HCE8" s="1211"/>
      <c r="HCF8" s="1211"/>
      <c r="HCG8" s="1211"/>
      <c r="HCH8" s="1211"/>
      <c r="HCI8" s="1211"/>
      <c r="HCJ8" s="1211"/>
      <c r="HCK8" s="1211"/>
      <c r="HCL8" s="1211"/>
      <c r="HCM8" s="1211"/>
      <c r="HCN8" s="1211"/>
      <c r="HCO8" s="1211"/>
      <c r="HCP8" s="1211"/>
      <c r="HCQ8" s="1211"/>
      <c r="HCR8" s="1211"/>
      <c r="HCS8" s="1211"/>
      <c r="HCT8" s="1211"/>
      <c r="HCU8" s="1211"/>
      <c r="HCV8" s="1211"/>
      <c r="HCW8" s="1211"/>
      <c r="HCX8" s="1211"/>
      <c r="HCY8" s="1211"/>
      <c r="HCZ8" s="1211"/>
      <c r="HDA8" s="1211"/>
      <c r="HDB8" s="1211"/>
      <c r="HDC8" s="1211"/>
      <c r="HDD8" s="1211"/>
      <c r="HDE8" s="1211"/>
      <c r="HDF8" s="1211"/>
      <c r="HDG8" s="1211"/>
      <c r="HDH8" s="1211"/>
      <c r="HDI8" s="1211"/>
      <c r="HDJ8" s="1211"/>
      <c r="HDK8" s="1211"/>
      <c r="HDL8" s="1211"/>
      <c r="HDM8" s="1211"/>
      <c r="HDN8" s="1211"/>
      <c r="HDO8" s="1211"/>
      <c r="HDP8" s="1211"/>
      <c r="HDQ8" s="1211"/>
      <c r="HDR8" s="1211"/>
      <c r="HDS8" s="1211"/>
      <c r="HDT8" s="1211"/>
      <c r="HDU8" s="1211"/>
      <c r="HDV8" s="1211"/>
      <c r="HDW8" s="1211"/>
      <c r="HDX8" s="1211"/>
      <c r="HDY8" s="1211"/>
      <c r="HDZ8" s="1211"/>
      <c r="HEA8" s="1211"/>
      <c r="HEB8" s="1211"/>
      <c r="HEC8" s="1211"/>
      <c r="HED8" s="1211"/>
      <c r="HEE8" s="1211"/>
      <c r="HEF8" s="1211"/>
      <c r="HEG8" s="1211"/>
      <c r="HEH8" s="1211"/>
      <c r="HEI8" s="1211"/>
      <c r="HEJ8" s="1211"/>
      <c r="HEK8" s="1211"/>
      <c r="HEL8" s="1211"/>
      <c r="HEM8" s="1211"/>
      <c r="HEN8" s="1211"/>
      <c r="HEO8" s="1211"/>
      <c r="HEP8" s="1211"/>
      <c r="HEQ8" s="1211"/>
      <c r="HER8" s="1211"/>
      <c r="HES8" s="1211"/>
      <c r="HET8" s="1211"/>
      <c r="HEU8" s="1211"/>
      <c r="HEV8" s="1211"/>
      <c r="HEW8" s="1211"/>
      <c r="HEX8" s="1211"/>
      <c r="HEY8" s="1211"/>
      <c r="HEZ8" s="1211"/>
      <c r="HFA8" s="1211"/>
      <c r="HFB8" s="1211"/>
      <c r="HFC8" s="1211"/>
      <c r="HFD8" s="1211"/>
      <c r="HFE8" s="1211"/>
      <c r="HFF8" s="1211"/>
      <c r="HFG8" s="1211"/>
      <c r="HFH8" s="1211"/>
      <c r="HFI8" s="1211"/>
      <c r="HFJ8" s="1211"/>
      <c r="HFK8" s="1211"/>
      <c r="HFL8" s="1211"/>
      <c r="HFM8" s="1211"/>
      <c r="HFN8" s="1211"/>
      <c r="HFO8" s="1211"/>
      <c r="HFP8" s="1211"/>
      <c r="HFQ8" s="1211"/>
      <c r="HFR8" s="1211"/>
      <c r="HFS8" s="1211"/>
      <c r="HFT8" s="1211"/>
      <c r="HFU8" s="1211"/>
      <c r="HFV8" s="1211"/>
      <c r="HFW8" s="1211"/>
      <c r="HFX8" s="1211"/>
      <c r="HFY8" s="1211"/>
      <c r="HFZ8" s="1211"/>
      <c r="HGA8" s="1211"/>
      <c r="HGB8" s="1211"/>
      <c r="HGC8" s="1211"/>
      <c r="HGD8" s="1211"/>
      <c r="HGE8" s="1211"/>
      <c r="HGF8" s="1211"/>
      <c r="HGG8" s="1211"/>
      <c r="HGH8" s="1211"/>
      <c r="HGI8" s="1211"/>
      <c r="HGJ8" s="1211"/>
      <c r="HGK8" s="1211"/>
      <c r="HGL8" s="1211"/>
      <c r="HGM8" s="1211"/>
      <c r="HGN8" s="1211"/>
      <c r="HGO8" s="1211"/>
      <c r="HGP8" s="1211"/>
      <c r="HGQ8" s="1211"/>
      <c r="HGR8" s="1211"/>
      <c r="HGS8" s="1211"/>
      <c r="HGT8" s="1211"/>
      <c r="HGU8" s="1211"/>
      <c r="HGV8" s="1211"/>
      <c r="HGW8" s="1211"/>
      <c r="HGX8" s="1211"/>
      <c r="HGY8" s="1211"/>
      <c r="HGZ8" s="1211"/>
      <c r="HHA8" s="1211"/>
      <c r="HHB8" s="1211"/>
      <c r="HHC8" s="1211"/>
      <c r="HHD8" s="1211"/>
      <c r="HHE8" s="1211"/>
      <c r="HHF8" s="1211"/>
      <c r="HHG8" s="1211"/>
      <c r="HHH8" s="1211"/>
      <c r="HHI8" s="1211"/>
      <c r="HHJ8" s="1211"/>
      <c r="HHK8" s="1211"/>
      <c r="HHL8" s="1211"/>
      <c r="HHM8" s="1211"/>
      <c r="HHN8" s="1211"/>
      <c r="HHO8" s="1211"/>
      <c r="HHP8" s="1211"/>
      <c r="HHQ8" s="1211"/>
      <c r="HHR8" s="1211"/>
      <c r="HHS8" s="1211"/>
      <c r="HHT8" s="1211"/>
      <c r="HHU8" s="1211"/>
      <c r="HHV8" s="1211"/>
      <c r="HHW8" s="1211"/>
      <c r="HHX8" s="1211"/>
      <c r="HHY8" s="1211"/>
      <c r="HHZ8" s="1211"/>
      <c r="HIA8" s="1211"/>
      <c r="HIB8" s="1211"/>
      <c r="HIC8" s="1211"/>
      <c r="HID8" s="1211"/>
      <c r="HIE8" s="1211"/>
      <c r="HIF8" s="1211"/>
      <c r="HIG8" s="1211"/>
      <c r="HIH8" s="1211"/>
      <c r="HII8" s="1211"/>
      <c r="HIJ8" s="1211"/>
      <c r="HIK8" s="1211"/>
      <c r="HIL8" s="1211"/>
      <c r="HIM8" s="1211"/>
      <c r="HIN8" s="1211"/>
      <c r="HIO8" s="1211"/>
      <c r="HIP8" s="1211"/>
      <c r="HIQ8" s="1211"/>
      <c r="HIR8" s="1211"/>
      <c r="HIS8" s="1211"/>
      <c r="HIT8" s="1211"/>
      <c r="HIU8" s="1211"/>
      <c r="HIV8" s="1211"/>
      <c r="HIW8" s="1211"/>
      <c r="HIX8" s="1211"/>
      <c r="HIY8" s="1211"/>
      <c r="HIZ8" s="1211"/>
      <c r="HJA8" s="1211"/>
      <c r="HJB8" s="1211"/>
      <c r="HJC8" s="1211"/>
      <c r="HJD8" s="1211"/>
      <c r="HJE8" s="1211"/>
      <c r="HJF8" s="1211"/>
      <c r="HJG8" s="1211"/>
      <c r="HJH8" s="1211"/>
      <c r="HJI8" s="1211"/>
      <c r="HJJ8" s="1211"/>
      <c r="HJK8" s="1211"/>
      <c r="HJL8" s="1211"/>
      <c r="HJM8" s="1211"/>
      <c r="HJN8" s="1211"/>
      <c r="HJO8" s="1211"/>
      <c r="HJP8" s="1211"/>
      <c r="HJQ8" s="1211"/>
      <c r="HJR8" s="1211"/>
      <c r="HJS8" s="1211"/>
      <c r="HJT8" s="1211"/>
      <c r="HJU8" s="1211"/>
      <c r="HJV8" s="1211"/>
      <c r="HJW8" s="1211"/>
      <c r="HJX8" s="1211"/>
      <c r="HJY8" s="1211"/>
      <c r="HJZ8" s="1211"/>
      <c r="HKA8" s="1211"/>
      <c r="HKB8" s="1211"/>
      <c r="HKC8" s="1211"/>
      <c r="HKD8" s="1211"/>
      <c r="HKE8" s="1211"/>
      <c r="HKF8" s="1211"/>
      <c r="HKG8" s="1211"/>
      <c r="HKH8" s="1211"/>
      <c r="HKI8" s="1211"/>
      <c r="HKJ8" s="1211"/>
      <c r="HKK8" s="1211"/>
      <c r="HKL8" s="1211"/>
      <c r="HKM8" s="1211"/>
      <c r="HKN8" s="1211"/>
      <c r="HKO8" s="1211"/>
      <c r="HKP8" s="1211"/>
      <c r="HKQ8" s="1211"/>
      <c r="HKR8" s="1211"/>
      <c r="HKS8" s="1211"/>
      <c r="HKT8" s="1211"/>
      <c r="HKU8" s="1211"/>
      <c r="HKV8" s="1211"/>
      <c r="HKW8" s="1211"/>
      <c r="HKX8" s="1211"/>
      <c r="HKY8" s="1211"/>
      <c r="HKZ8" s="1211"/>
      <c r="HLA8" s="1211"/>
      <c r="HLB8" s="1211"/>
      <c r="HLC8" s="1211"/>
      <c r="HLD8" s="1211"/>
      <c r="HLE8" s="1211"/>
      <c r="HLF8" s="1211"/>
      <c r="HLG8" s="1211"/>
      <c r="HLH8" s="1211"/>
      <c r="HLI8" s="1211"/>
      <c r="HLJ8" s="1211"/>
      <c r="HLK8" s="1211"/>
      <c r="HLL8" s="1211"/>
      <c r="HLM8" s="1211"/>
      <c r="HLN8" s="1211"/>
      <c r="HLO8" s="1211"/>
      <c r="HLP8" s="1211"/>
      <c r="HLQ8" s="1211"/>
      <c r="HLR8" s="1211"/>
      <c r="HLS8" s="1211"/>
      <c r="HLT8" s="1211"/>
      <c r="HLU8" s="1211"/>
      <c r="HLV8" s="1211"/>
      <c r="HLW8" s="1211"/>
      <c r="HLX8" s="1211"/>
      <c r="HLY8" s="1211"/>
      <c r="HLZ8" s="1211"/>
      <c r="HMA8" s="1211"/>
      <c r="HMB8" s="1211"/>
      <c r="HMC8" s="1211"/>
      <c r="HMD8" s="1211"/>
      <c r="HME8" s="1211"/>
      <c r="HMF8" s="1211"/>
      <c r="HMG8" s="1211"/>
      <c r="HMH8" s="1211"/>
      <c r="HMI8" s="1211"/>
      <c r="HMJ8" s="1211"/>
      <c r="HMK8" s="1211"/>
      <c r="HML8" s="1211"/>
      <c r="HMM8" s="1211"/>
      <c r="HMN8" s="1211"/>
      <c r="HMO8" s="1211"/>
      <c r="HMP8" s="1211"/>
      <c r="HMQ8" s="1211"/>
      <c r="HMR8" s="1211"/>
      <c r="HMS8" s="1211"/>
      <c r="HMT8" s="1211"/>
      <c r="HMU8" s="1211"/>
      <c r="HMV8" s="1211"/>
      <c r="HMW8" s="1211"/>
      <c r="HMX8" s="1211"/>
      <c r="HMY8" s="1211"/>
      <c r="HMZ8" s="1211"/>
      <c r="HNA8" s="1211"/>
      <c r="HNB8" s="1211"/>
      <c r="HNC8" s="1211"/>
      <c r="HND8" s="1211"/>
      <c r="HNE8" s="1211"/>
      <c r="HNF8" s="1211"/>
      <c r="HNG8" s="1211"/>
      <c r="HNH8" s="1211"/>
      <c r="HNI8" s="1211"/>
      <c r="HNJ8" s="1211"/>
      <c r="HNK8" s="1211"/>
      <c r="HNL8" s="1211"/>
      <c r="HNM8" s="1211"/>
      <c r="HNN8" s="1211"/>
      <c r="HNO8" s="1211"/>
      <c r="HNP8" s="1211"/>
      <c r="HNQ8" s="1211"/>
      <c r="HNR8" s="1211"/>
      <c r="HNS8" s="1211"/>
      <c r="HNT8" s="1211"/>
      <c r="HNU8" s="1211"/>
      <c r="HNV8" s="1211"/>
      <c r="HNW8" s="1211"/>
      <c r="HNX8" s="1211"/>
      <c r="HNY8" s="1211"/>
      <c r="HNZ8" s="1211"/>
      <c r="HOA8" s="1211"/>
      <c r="HOB8" s="1211"/>
      <c r="HOC8" s="1211"/>
      <c r="HOD8" s="1211"/>
      <c r="HOE8" s="1211"/>
      <c r="HOF8" s="1211"/>
      <c r="HOG8" s="1211"/>
      <c r="HOH8" s="1211"/>
      <c r="HOI8" s="1211"/>
      <c r="HOJ8" s="1211"/>
      <c r="HOK8" s="1211"/>
      <c r="HOL8" s="1211"/>
      <c r="HOM8" s="1211"/>
      <c r="HON8" s="1211"/>
      <c r="HOO8" s="1211"/>
      <c r="HOP8" s="1211"/>
      <c r="HOQ8" s="1211"/>
      <c r="HOR8" s="1211"/>
      <c r="HOS8" s="1211"/>
      <c r="HOT8" s="1211"/>
      <c r="HOU8" s="1211"/>
      <c r="HOV8" s="1211"/>
      <c r="HOW8" s="1211"/>
      <c r="HOX8" s="1211"/>
      <c r="HOY8" s="1211"/>
      <c r="HOZ8" s="1211"/>
      <c r="HPA8" s="1211"/>
      <c r="HPB8" s="1211"/>
      <c r="HPC8" s="1211"/>
      <c r="HPD8" s="1211"/>
      <c r="HPE8" s="1211"/>
      <c r="HPF8" s="1211"/>
      <c r="HPG8" s="1211"/>
      <c r="HPH8" s="1211"/>
      <c r="HPI8" s="1211"/>
      <c r="HPJ8" s="1211"/>
      <c r="HPK8" s="1211"/>
      <c r="HPL8" s="1211"/>
      <c r="HPM8" s="1211"/>
      <c r="HPN8" s="1211"/>
      <c r="HPO8" s="1211"/>
      <c r="HPP8" s="1211"/>
      <c r="HPQ8" s="1211"/>
      <c r="HPR8" s="1211"/>
      <c r="HPS8" s="1211"/>
      <c r="HPT8" s="1211"/>
      <c r="HPU8" s="1211"/>
      <c r="HPV8" s="1211"/>
      <c r="HPW8" s="1211"/>
      <c r="HPX8" s="1211"/>
      <c r="HPY8" s="1211"/>
      <c r="HPZ8" s="1211"/>
      <c r="HQA8" s="1211"/>
      <c r="HQB8" s="1211"/>
      <c r="HQC8" s="1211"/>
      <c r="HQD8" s="1211"/>
      <c r="HQE8" s="1211"/>
      <c r="HQF8" s="1211"/>
      <c r="HQG8" s="1211"/>
      <c r="HQH8" s="1211"/>
      <c r="HQI8" s="1211"/>
      <c r="HQJ8" s="1211"/>
      <c r="HQK8" s="1211"/>
      <c r="HQL8" s="1211"/>
      <c r="HQM8" s="1211"/>
      <c r="HQN8" s="1211"/>
      <c r="HQO8" s="1211"/>
      <c r="HQP8" s="1211"/>
      <c r="HQQ8" s="1211"/>
      <c r="HQR8" s="1211"/>
      <c r="HQS8" s="1211"/>
      <c r="HQT8" s="1211"/>
      <c r="HQU8" s="1211"/>
      <c r="HQV8" s="1211"/>
      <c r="HQW8" s="1211"/>
      <c r="HQX8" s="1211"/>
      <c r="HQY8" s="1211"/>
      <c r="HQZ8" s="1211"/>
      <c r="HRA8" s="1211"/>
      <c r="HRB8" s="1211"/>
      <c r="HRC8" s="1211"/>
      <c r="HRD8" s="1211"/>
      <c r="HRE8" s="1211"/>
      <c r="HRF8" s="1211"/>
      <c r="HRG8" s="1211"/>
      <c r="HRH8" s="1211"/>
      <c r="HRI8" s="1211"/>
      <c r="HRJ8" s="1211"/>
      <c r="HRK8" s="1211"/>
      <c r="HRL8" s="1211"/>
      <c r="HRM8" s="1211"/>
      <c r="HRN8" s="1211"/>
      <c r="HRO8" s="1211"/>
      <c r="HRP8" s="1211"/>
      <c r="HRQ8" s="1211"/>
      <c r="HRR8" s="1211"/>
      <c r="HRS8" s="1211"/>
      <c r="HRT8" s="1211"/>
      <c r="HRU8" s="1211"/>
      <c r="HRV8" s="1211"/>
      <c r="HRW8" s="1211"/>
      <c r="HRX8" s="1211"/>
      <c r="HRY8" s="1211"/>
      <c r="HRZ8" s="1211"/>
      <c r="HSA8" s="1211"/>
      <c r="HSB8" s="1211"/>
      <c r="HSC8" s="1211"/>
      <c r="HSD8" s="1211"/>
      <c r="HSE8" s="1211"/>
      <c r="HSF8" s="1211"/>
      <c r="HSG8" s="1211"/>
      <c r="HSH8" s="1211"/>
      <c r="HSI8" s="1211"/>
      <c r="HSJ8" s="1211"/>
      <c r="HSK8" s="1211"/>
      <c r="HSL8" s="1211"/>
      <c r="HSM8" s="1211"/>
      <c r="HSN8" s="1211"/>
      <c r="HSO8" s="1211"/>
      <c r="HSP8" s="1211"/>
      <c r="HSQ8" s="1211"/>
      <c r="HSR8" s="1211"/>
      <c r="HSS8" s="1211"/>
      <c r="HST8" s="1211"/>
      <c r="HSU8" s="1211"/>
      <c r="HSV8" s="1211"/>
      <c r="HSW8" s="1211"/>
      <c r="HSX8" s="1211"/>
      <c r="HSY8" s="1211"/>
      <c r="HSZ8" s="1211"/>
      <c r="HTA8" s="1211"/>
      <c r="HTB8" s="1211"/>
      <c r="HTC8" s="1211"/>
      <c r="HTD8" s="1211"/>
      <c r="HTE8" s="1211"/>
      <c r="HTF8" s="1211"/>
      <c r="HTG8" s="1211"/>
      <c r="HTH8" s="1211"/>
      <c r="HTI8" s="1211"/>
      <c r="HTJ8" s="1211"/>
      <c r="HTK8" s="1211"/>
      <c r="HTL8" s="1211"/>
      <c r="HTM8" s="1211"/>
      <c r="HTN8" s="1211"/>
      <c r="HTO8" s="1211"/>
      <c r="HTP8" s="1211"/>
      <c r="HTQ8" s="1211"/>
      <c r="HTR8" s="1211"/>
      <c r="HTS8" s="1211"/>
      <c r="HTT8" s="1211"/>
      <c r="HTU8" s="1211"/>
      <c r="HTV8" s="1211"/>
      <c r="HTW8" s="1211"/>
      <c r="HTX8" s="1211"/>
      <c r="HTY8" s="1211"/>
      <c r="HTZ8" s="1211"/>
      <c r="HUA8" s="1211"/>
      <c r="HUB8" s="1211"/>
      <c r="HUC8" s="1211"/>
      <c r="HUD8" s="1211"/>
      <c r="HUE8" s="1211"/>
      <c r="HUF8" s="1211"/>
      <c r="HUG8" s="1211"/>
      <c r="HUH8" s="1211"/>
      <c r="HUI8" s="1211"/>
      <c r="HUJ8" s="1211"/>
      <c r="HUK8" s="1211"/>
      <c r="HUL8" s="1211"/>
      <c r="HUM8" s="1211"/>
      <c r="HUN8" s="1211"/>
      <c r="HUO8" s="1211"/>
      <c r="HUP8" s="1211"/>
      <c r="HUQ8" s="1211"/>
      <c r="HUR8" s="1211"/>
      <c r="HUS8" s="1211"/>
      <c r="HUT8" s="1211"/>
      <c r="HUU8" s="1211"/>
      <c r="HUV8" s="1211"/>
      <c r="HUW8" s="1211"/>
      <c r="HUX8" s="1211"/>
      <c r="HUY8" s="1211"/>
      <c r="HUZ8" s="1211"/>
      <c r="HVA8" s="1211"/>
      <c r="HVB8" s="1211"/>
      <c r="HVC8" s="1211"/>
      <c r="HVD8" s="1211"/>
      <c r="HVE8" s="1211"/>
      <c r="HVF8" s="1211"/>
      <c r="HVG8" s="1211"/>
      <c r="HVH8" s="1211"/>
      <c r="HVI8" s="1211"/>
      <c r="HVJ8" s="1211"/>
      <c r="HVK8" s="1211"/>
      <c r="HVL8" s="1211"/>
      <c r="HVM8" s="1211"/>
      <c r="HVN8" s="1211"/>
      <c r="HVO8" s="1211"/>
      <c r="HVP8" s="1211"/>
      <c r="HVQ8" s="1211"/>
      <c r="HVR8" s="1211"/>
      <c r="HVS8" s="1211"/>
      <c r="HVT8" s="1211"/>
      <c r="HVU8" s="1211"/>
      <c r="HVV8" s="1211"/>
      <c r="HVW8" s="1211"/>
      <c r="HVX8" s="1211"/>
      <c r="HVY8" s="1211"/>
      <c r="HVZ8" s="1211"/>
      <c r="HWA8" s="1211"/>
      <c r="HWB8" s="1211"/>
      <c r="HWC8" s="1211"/>
      <c r="HWD8" s="1211"/>
      <c r="HWE8" s="1211"/>
      <c r="HWF8" s="1211"/>
      <c r="HWG8" s="1211"/>
      <c r="HWH8" s="1211"/>
      <c r="HWI8" s="1211"/>
      <c r="HWJ8" s="1211"/>
      <c r="HWK8" s="1211"/>
      <c r="HWL8" s="1211"/>
      <c r="HWM8" s="1211"/>
      <c r="HWN8" s="1211"/>
      <c r="HWO8" s="1211"/>
      <c r="HWP8" s="1211"/>
      <c r="HWQ8" s="1211"/>
      <c r="HWR8" s="1211"/>
      <c r="HWS8" s="1211"/>
      <c r="HWT8" s="1211"/>
      <c r="HWU8" s="1211"/>
      <c r="HWV8" s="1211"/>
      <c r="HWW8" s="1211"/>
      <c r="HWX8" s="1211"/>
      <c r="HWY8" s="1211"/>
      <c r="HWZ8" s="1211"/>
      <c r="HXA8" s="1211"/>
      <c r="HXB8" s="1211"/>
      <c r="HXC8" s="1211"/>
      <c r="HXD8" s="1211"/>
      <c r="HXE8" s="1211"/>
      <c r="HXF8" s="1211"/>
      <c r="HXG8" s="1211"/>
      <c r="HXH8" s="1211"/>
      <c r="HXI8" s="1211"/>
      <c r="HXJ8" s="1211"/>
      <c r="HXK8" s="1211"/>
      <c r="HXL8" s="1211"/>
      <c r="HXM8" s="1211"/>
      <c r="HXN8" s="1211"/>
      <c r="HXO8" s="1211"/>
      <c r="HXP8" s="1211"/>
      <c r="HXQ8" s="1211"/>
      <c r="HXR8" s="1211"/>
      <c r="HXS8" s="1211"/>
      <c r="HXT8" s="1211"/>
      <c r="HXU8" s="1211"/>
      <c r="HXV8" s="1211"/>
      <c r="HXW8" s="1211"/>
      <c r="HXX8" s="1211"/>
      <c r="HXY8" s="1211"/>
      <c r="HXZ8" s="1211"/>
      <c r="HYA8" s="1211"/>
      <c r="HYB8" s="1211"/>
      <c r="HYC8" s="1211"/>
      <c r="HYD8" s="1211"/>
      <c r="HYE8" s="1211"/>
      <c r="HYF8" s="1211"/>
      <c r="HYG8" s="1211"/>
      <c r="HYH8" s="1211"/>
      <c r="HYI8" s="1211"/>
      <c r="HYJ8" s="1211"/>
      <c r="HYK8" s="1211"/>
      <c r="HYL8" s="1211"/>
      <c r="HYM8" s="1211"/>
      <c r="HYN8" s="1211"/>
      <c r="HYO8" s="1211"/>
      <c r="HYP8" s="1211"/>
      <c r="HYQ8" s="1211"/>
      <c r="HYR8" s="1211"/>
      <c r="HYS8" s="1211"/>
      <c r="HYT8" s="1211"/>
      <c r="HYU8" s="1211"/>
      <c r="HYV8" s="1211"/>
      <c r="HYW8" s="1211"/>
      <c r="HYX8" s="1211"/>
      <c r="HYY8" s="1211"/>
      <c r="HYZ8" s="1211"/>
      <c r="HZA8" s="1211"/>
      <c r="HZB8" s="1211"/>
      <c r="HZC8" s="1211"/>
      <c r="HZD8" s="1211"/>
      <c r="HZE8" s="1211"/>
      <c r="HZF8" s="1211"/>
      <c r="HZG8" s="1211"/>
      <c r="HZH8" s="1211"/>
      <c r="HZI8" s="1211"/>
      <c r="HZJ8" s="1211"/>
      <c r="HZK8" s="1211"/>
      <c r="HZL8" s="1211"/>
      <c r="HZM8" s="1211"/>
      <c r="HZN8" s="1211"/>
      <c r="HZO8" s="1211"/>
      <c r="HZP8" s="1211"/>
      <c r="HZQ8" s="1211"/>
      <c r="HZR8" s="1211"/>
      <c r="HZS8" s="1211"/>
      <c r="HZT8" s="1211"/>
      <c r="HZU8" s="1211"/>
      <c r="HZV8" s="1211"/>
      <c r="HZW8" s="1211"/>
      <c r="HZX8" s="1211"/>
      <c r="HZY8" s="1211"/>
      <c r="HZZ8" s="1211"/>
      <c r="IAA8" s="1211"/>
      <c r="IAB8" s="1211"/>
      <c r="IAC8" s="1211"/>
      <c r="IAD8" s="1211"/>
      <c r="IAE8" s="1211"/>
      <c r="IAF8" s="1211"/>
      <c r="IAG8" s="1211"/>
      <c r="IAH8" s="1211"/>
      <c r="IAI8" s="1211"/>
      <c r="IAJ8" s="1211"/>
      <c r="IAK8" s="1211"/>
      <c r="IAL8" s="1211"/>
      <c r="IAM8" s="1211"/>
      <c r="IAN8" s="1211"/>
      <c r="IAO8" s="1211"/>
      <c r="IAP8" s="1211"/>
      <c r="IAQ8" s="1211"/>
      <c r="IAR8" s="1211"/>
      <c r="IAS8" s="1211"/>
      <c r="IAT8" s="1211"/>
      <c r="IAU8" s="1211"/>
      <c r="IAV8" s="1211"/>
      <c r="IAW8" s="1211"/>
      <c r="IAX8" s="1211"/>
      <c r="IAY8" s="1211"/>
      <c r="IAZ8" s="1211"/>
      <c r="IBA8" s="1211"/>
      <c r="IBB8" s="1211"/>
      <c r="IBC8" s="1211"/>
      <c r="IBD8" s="1211"/>
      <c r="IBE8" s="1211"/>
      <c r="IBF8" s="1211"/>
      <c r="IBG8" s="1211"/>
      <c r="IBH8" s="1211"/>
      <c r="IBI8" s="1211"/>
      <c r="IBJ8" s="1211"/>
      <c r="IBK8" s="1211"/>
      <c r="IBL8" s="1211"/>
      <c r="IBM8" s="1211"/>
      <c r="IBN8" s="1211"/>
      <c r="IBO8" s="1211"/>
      <c r="IBP8" s="1211"/>
      <c r="IBQ8" s="1211"/>
      <c r="IBR8" s="1211"/>
      <c r="IBS8" s="1211"/>
      <c r="IBT8" s="1211"/>
      <c r="IBU8" s="1211"/>
      <c r="IBV8" s="1211"/>
      <c r="IBW8" s="1211"/>
      <c r="IBX8" s="1211"/>
      <c r="IBY8" s="1211"/>
      <c r="IBZ8" s="1211"/>
      <c r="ICA8" s="1211"/>
      <c r="ICB8" s="1211"/>
      <c r="ICC8" s="1211"/>
      <c r="ICD8" s="1211"/>
      <c r="ICE8" s="1211"/>
      <c r="ICF8" s="1211"/>
      <c r="ICG8" s="1211"/>
      <c r="ICH8" s="1211"/>
      <c r="ICI8" s="1211"/>
      <c r="ICJ8" s="1211"/>
      <c r="ICK8" s="1211"/>
      <c r="ICL8" s="1211"/>
      <c r="ICM8" s="1211"/>
      <c r="ICN8" s="1211"/>
      <c r="ICO8" s="1211"/>
      <c r="ICP8" s="1211"/>
      <c r="ICQ8" s="1211"/>
      <c r="ICR8" s="1211"/>
      <c r="ICS8" s="1211"/>
      <c r="ICT8" s="1211"/>
      <c r="ICU8" s="1211"/>
      <c r="ICV8" s="1211"/>
      <c r="ICW8" s="1211"/>
      <c r="ICX8" s="1211"/>
      <c r="ICY8" s="1211"/>
      <c r="ICZ8" s="1211"/>
      <c r="IDA8" s="1211"/>
      <c r="IDB8" s="1211"/>
      <c r="IDC8" s="1211"/>
      <c r="IDD8" s="1211"/>
      <c r="IDE8" s="1211"/>
      <c r="IDF8" s="1211"/>
      <c r="IDG8" s="1211"/>
      <c r="IDH8" s="1211"/>
      <c r="IDI8" s="1211"/>
      <c r="IDJ8" s="1211"/>
      <c r="IDK8" s="1211"/>
      <c r="IDL8" s="1211"/>
      <c r="IDM8" s="1211"/>
      <c r="IDN8" s="1211"/>
      <c r="IDO8" s="1211"/>
      <c r="IDP8" s="1211"/>
      <c r="IDQ8" s="1211"/>
      <c r="IDR8" s="1211"/>
      <c r="IDS8" s="1211"/>
      <c r="IDT8" s="1211"/>
      <c r="IDU8" s="1211"/>
      <c r="IDV8" s="1211"/>
      <c r="IDW8" s="1211"/>
      <c r="IDX8" s="1211"/>
      <c r="IDY8" s="1211"/>
      <c r="IDZ8" s="1211"/>
      <c r="IEA8" s="1211"/>
      <c r="IEB8" s="1211"/>
      <c r="IEC8" s="1211"/>
      <c r="IED8" s="1211"/>
      <c r="IEE8" s="1211"/>
      <c r="IEF8" s="1211"/>
      <c r="IEG8" s="1211"/>
      <c r="IEH8" s="1211"/>
      <c r="IEI8" s="1211"/>
      <c r="IEJ8" s="1211"/>
      <c r="IEK8" s="1211"/>
      <c r="IEL8" s="1211"/>
      <c r="IEM8" s="1211"/>
      <c r="IEN8" s="1211"/>
      <c r="IEO8" s="1211"/>
      <c r="IEP8" s="1211"/>
      <c r="IEQ8" s="1211"/>
      <c r="IER8" s="1211"/>
      <c r="IES8" s="1211"/>
      <c r="IET8" s="1211"/>
      <c r="IEU8" s="1211"/>
      <c r="IEV8" s="1211"/>
      <c r="IEW8" s="1211"/>
      <c r="IEX8" s="1211"/>
      <c r="IEY8" s="1211"/>
      <c r="IEZ8" s="1211"/>
      <c r="IFA8" s="1211"/>
      <c r="IFB8" s="1211"/>
      <c r="IFC8" s="1211"/>
      <c r="IFD8" s="1211"/>
      <c r="IFE8" s="1211"/>
      <c r="IFF8" s="1211"/>
      <c r="IFG8" s="1211"/>
      <c r="IFH8" s="1211"/>
      <c r="IFI8" s="1211"/>
      <c r="IFJ8" s="1211"/>
      <c r="IFK8" s="1211"/>
      <c r="IFL8" s="1211"/>
      <c r="IFM8" s="1211"/>
      <c r="IFN8" s="1211"/>
      <c r="IFO8" s="1211"/>
      <c r="IFP8" s="1211"/>
      <c r="IFQ8" s="1211"/>
      <c r="IFR8" s="1211"/>
      <c r="IFS8" s="1211"/>
      <c r="IFT8" s="1211"/>
      <c r="IFU8" s="1211"/>
      <c r="IFV8" s="1211"/>
      <c r="IFW8" s="1211"/>
      <c r="IFX8" s="1211"/>
      <c r="IFY8" s="1211"/>
      <c r="IFZ8" s="1211"/>
      <c r="IGA8" s="1211"/>
      <c r="IGB8" s="1211"/>
      <c r="IGC8" s="1211"/>
      <c r="IGD8" s="1211"/>
      <c r="IGE8" s="1211"/>
      <c r="IGF8" s="1211"/>
      <c r="IGG8" s="1211"/>
      <c r="IGH8" s="1211"/>
      <c r="IGI8" s="1211"/>
      <c r="IGJ8" s="1211"/>
      <c r="IGK8" s="1211"/>
      <c r="IGL8" s="1211"/>
      <c r="IGM8" s="1211"/>
      <c r="IGN8" s="1211"/>
      <c r="IGO8" s="1211"/>
      <c r="IGP8" s="1211"/>
      <c r="IGQ8" s="1211"/>
      <c r="IGR8" s="1211"/>
      <c r="IGS8" s="1211"/>
      <c r="IGT8" s="1211"/>
      <c r="IGU8" s="1211"/>
      <c r="IGV8" s="1211"/>
      <c r="IGW8" s="1211"/>
      <c r="IGX8" s="1211"/>
      <c r="IGY8" s="1211"/>
      <c r="IGZ8" s="1211"/>
      <c r="IHA8" s="1211"/>
      <c r="IHB8" s="1211"/>
      <c r="IHC8" s="1211"/>
      <c r="IHD8" s="1211"/>
      <c r="IHE8" s="1211"/>
      <c r="IHF8" s="1211"/>
      <c r="IHG8" s="1211"/>
      <c r="IHH8" s="1211"/>
      <c r="IHI8" s="1211"/>
      <c r="IHJ8" s="1211"/>
      <c r="IHK8" s="1211"/>
      <c r="IHL8" s="1211"/>
      <c r="IHM8" s="1211"/>
      <c r="IHN8" s="1211"/>
      <c r="IHO8" s="1211"/>
      <c r="IHP8" s="1211"/>
      <c r="IHQ8" s="1211"/>
      <c r="IHR8" s="1211"/>
      <c r="IHS8" s="1211"/>
      <c r="IHT8" s="1211"/>
      <c r="IHU8" s="1211"/>
      <c r="IHV8" s="1211"/>
      <c r="IHW8" s="1211"/>
      <c r="IHX8" s="1211"/>
      <c r="IHY8" s="1211"/>
      <c r="IHZ8" s="1211"/>
      <c r="IIA8" s="1211"/>
      <c r="IIB8" s="1211"/>
      <c r="IIC8" s="1211"/>
      <c r="IID8" s="1211"/>
      <c r="IIE8" s="1211"/>
      <c r="IIF8" s="1211"/>
      <c r="IIG8" s="1211"/>
      <c r="IIH8" s="1211"/>
      <c r="III8" s="1211"/>
      <c r="IIJ8" s="1211"/>
      <c r="IIK8" s="1211"/>
      <c r="IIL8" s="1211"/>
      <c r="IIM8" s="1211"/>
      <c r="IIN8" s="1211"/>
      <c r="IIO8" s="1211"/>
      <c r="IIP8" s="1211"/>
      <c r="IIQ8" s="1211"/>
      <c r="IIR8" s="1211"/>
      <c r="IIS8" s="1211"/>
      <c r="IIT8" s="1211"/>
      <c r="IIU8" s="1211"/>
      <c r="IIV8" s="1211"/>
      <c r="IIW8" s="1211"/>
      <c r="IIX8" s="1211"/>
      <c r="IIY8" s="1211"/>
      <c r="IIZ8" s="1211"/>
      <c r="IJA8" s="1211"/>
      <c r="IJB8" s="1211"/>
      <c r="IJC8" s="1211"/>
      <c r="IJD8" s="1211"/>
      <c r="IJE8" s="1211"/>
      <c r="IJF8" s="1211"/>
      <c r="IJG8" s="1211"/>
      <c r="IJH8" s="1211"/>
      <c r="IJI8" s="1211"/>
      <c r="IJJ8" s="1211"/>
      <c r="IJK8" s="1211"/>
      <c r="IJL8" s="1211"/>
      <c r="IJM8" s="1211"/>
      <c r="IJN8" s="1211"/>
      <c r="IJO8" s="1211"/>
      <c r="IJP8" s="1211"/>
      <c r="IJQ8" s="1211"/>
      <c r="IJR8" s="1211"/>
      <c r="IJS8" s="1211"/>
      <c r="IJT8" s="1211"/>
      <c r="IJU8" s="1211"/>
      <c r="IJV8" s="1211"/>
      <c r="IJW8" s="1211"/>
      <c r="IJX8" s="1211"/>
      <c r="IJY8" s="1211"/>
      <c r="IJZ8" s="1211"/>
      <c r="IKA8" s="1211"/>
      <c r="IKB8" s="1211"/>
      <c r="IKC8" s="1211"/>
      <c r="IKD8" s="1211"/>
      <c r="IKE8" s="1211"/>
      <c r="IKF8" s="1211"/>
      <c r="IKG8" s="1211"/>
      <c r="IKH8" s="1211"/>
      <c r="IKI8" s="1211"/>
      <c r="IKJ8" s="1211"/>
      <c r="IKK8" s="1211"/>
      <c r="IKL8" s="1211"/>
      <c r="IKM8" s="1211"/>
      <c r="IKN8" s="1211"/>
      <c r="IKO8" s="1211"/>
      <c r="IKP8" s="1211"/>
      <c r="IKQ8" s="1211"/>
      <c r="IKR8" s="1211"/>
      <c r="IKS8" s="1211"/>
      <c r="IKT8" s="1211"/>
      <c r="IKU8" s="1211"/>
      <c r="IKV8" s="1211"/>
      <c r="IKW8" s="1211"/>
      <c r="IKX8" s="1211"/>
      <c r="IKY8" s="1211"/>
      <c r="IKZ8" s="1211"/>
      <c r="ILA8" s="1211"/>
      <c r="ILB8" s="1211"/>
      <c r="ILC8" s="1211"/>
      <c r="ILD8" s="1211"/>
      <c r="ILE8" s="1211"/>
      <c r="ILF8" s="1211"/>
      <c r="ILG8" s="1211"/>
      <c r="ILH8" s="1211"/>
      <c r="ILI8" s="1211"/>
      <c r="ILJ8" s="1211"/>
      <c r="ILK8" s="1211"/>
      <c r="ILL8" s="1211"/>
      <c r="ILM8" s="1211"/>
      <c r="ILN8" s="1211"/>
      <c r="ILO8" s="1211"/>
      <c r="ILP8" s="1211"/>
      <c r="ILQ8" s="1211"/>
      <c r="ILR8" s="1211"/>
      <c r="ILS8" s="1211"/>
      <c r="ILT8" s="1211"/>
      <c r="ILU8" s="1211"/>
      <c r="ILV8" s="1211"/>
      <c r="ILW8" s="1211"/>
      <c r="ILX8" s="1211"/>
      <c r="ILY8" s="1211"/>
      <c r="ILZ8" s="1211"/>
      <c r="IMA8" s="1211"/>
      <c r="IMB8" s="1211"/>
      <c r="IMC8" s="1211"/>
      <c r="IMD8" s="1211"/>
      <c r="IME8" s="1211"/>
      <c r="IMF8" s="1211"/>
      <c r="IMG8" s="1211"/>
      <c r="IMH8" s="1211"/>
      <c r="IMI8" s="1211"/>
      <c r="IMJ8" s="1211"/>
      <c r="IMK8" s="1211"/>
      <c r="IML8" s="1211"/>
      <c r="IMM8" s="1211"/>
      <c r="IMN8" s="1211"/>
      <c r="IMO8" s="1211"/>
      <c r="IMP8" s="1211"/>
      <c r="IMQ8" s="1211"/>
      <c r="IMR8" s="1211"/>
      <c r="IMS8" s="1211"/>
      <c r="IMT8" s="1211"/>
      <c r="IMU8" s="1211"/>
      <c r="IMV8" s="1211"/>
      <c r="IMW8" s="1211"/>
      <c r="IMX8" s="1211"/>
      <c r="IMY8" s="1211"/>
      <c r="IMZ8" s="1211"/>
      <c r="INA8" s="1211"/>
      <c r="INB8" s="1211"/>
      <c r="INC8" s="1211"/>
      <c r="IND8" s="1211"/>
      <c r="INE8" s="1211"/>
      <c r="INF8" s="1211"/>
      <c r="ING8" s="1211"/>
      <c r="INH8" s="1211"/>
      <c r="INI8" s="1211"/>
      <c r="INJ8" s="1211"/>
      <c r="INK8" s="1211"/>
      <c r="INL8" s="1211"/>
      <c r="INM8" s="1211"/>
      <c r="INN8" s="1211"/>
      <c r="INO8" s="1211"/>
      <c r="INP8" s="1211"/>
      <c r="INQ8" s="1211"/>
      <c r="INR8" s="1211"/>
      <c r="INS8" s="1211"/>
      <c r="INT8" s="1211"/>
      <c r="INU8" s="1211"/>
      <c r="INV8" s="1211"/>
      <c r="INW8" s="1211"/>
      <c r="INX8" s="1211"/>
      <c r="INY8" s="1211"/>
      <c r="INZ8" s="1211"/>
      <c r="IOA8" s="1211"/>
      <c r="IOB8" s="1211"/>
      <c r="IOC8" s="1211"/>
      <c r="IOD8" s="1211"/>
      <c r="IOE8" s="1211"/>
      <c r="IOF8" s="1211"/>
      <c r="IOG8" s="1211"/>
      <c r="IOH8" s="1211"/>
      <c r="IOI8" s="1211"/>
      <c r="IOJ8" s="1211"/>
      <c r="IOK8" s="1211"/>
      <c r="IOL8" s="1211"/>
      <c r="IOM8" s="1211"/>
      <c r="ION8" s="1211"/>
      <c r="IOO8" s="1211"/>
      <c r="IOP8" s="1211"/>
      <c r="IOQ8" s="1211"/>
      <c r="IOR8" s="1211"/>
      <c r="IOS8" s="1211"/>
      <c r="IOT8" s="1211"/>
      <c r="IOU8" s="1211"/>
      <c r="IOV8" s="1211"/>
      <c r="IOW8" s="1211"/>
      <c r="IOX8" s="1211"/>
      <c r="IOY8" s="1211"/>
      <c r="IOZ8" s="1211"/>
      <c r="IPA8" s="1211"/>
      <c r="IPB8" s="1211"/>
      <c r="IPC8" s="1211"/>
      <c r="IPD8" s="1211"/>
      <c r="IPE8" s="1211"/>
      <c r="IPF8" s="1211"/>
      <c r="IPG8" s="1211"/>
      <c r="IPH8" s="1211"/>
      <c r="IPI8" s="1211"/>
      <c r="IPJ8" s="1211"/>
      <c r="IPK8" s="1211"/>
      <c r="IPL8" s="1211"/>
      <c r="IPM8" s="1211"/>
      <c r="IPN8" s="1211"/>
      <c r="IPO8" s="1211"/>
      <c r="IPP8" s="1211"/>
      <c r="IPQ8" s="1211"/>
      <c r="IPR8" s="1211"/>
      <c r="IPS8" s="1211"/>
      <c r="IPT8" s="1211"/>
      <c r="IPU8" s="1211"/>
      <c r="IPV8" s="1211"/>
      <c r="IPW8" s="1211"/>
      <c r="IPX8" s="1211"/>
      <c r="IPY8" s="1211"/>
      <c r="IPZ8" s="1211"/>
      <c r="IQA8" s="1211"/>
      <c r="IQB8" s="1211"/>
      <c r="IQC8" s="1211"/>
      <c r="IQD8" s="1211"/>
      <c r="IQE8" s="1211"/>
      <c r="IQF8" s="1211"/>
      <c r="IQG8" s="1211"/>
      <c r="IQH8" s="1211"/>
      <c r="IQI8" s="1211"/>
      <c r="IQJ8" s="1211"/>
      <c r="IQK8" s="1211"/>
      <c r="IQL8" s="1211"/>
      <c r="IQM8" s="1211"/>
      <c r="IQN8" s="1211"/>
      <c r="IQO8" s="1211"/>
      <c r="IQP8" s="1211"/>
      <c r="IQQ8" s="1211"/>
      <c r="IQR8" s="1211"/>
      <c r="IQS8" s="1211"/>
      <c r="IQT8" s="1211"/>
      <c r="IQU8" s="1211"/>
      <c r="IQV8" s="1211"/>
      <c r="IQW8" s="1211"/>
      <c r="IQX8" s="1211"/>
      <c r="IQY8" s="1211"/>
      <c r="IQZ8" s="1211"/>
      <c r="IRA8" s="1211"/>
      <c r="IRB8" s="1211"/>
      <c r="IRC8" s="1211"/>
      <c r="IRD8" s="1211"/>
      <c r="IRE8" s="1211"/>
      <c r="IRF8" s="1211"/>
      <c r="IRG8" s="1211"/>
      <c r="IRH8" s="1211"/>
      <c r="IRI8" s="1211"/>
      <c r="IRJ8" s="1211"/>
      <c r="IRK8" s="1211"/>
      <c r="IRL8" s="1211"/>
      <c r="IRM8" s="1211"/>
      <c r="IRN8" s="1211"/>
      <c r="IRO8" s="1211"/>
      <c r="IRP8" s="1211"/>
      <c r="IRQ8" s="1211"/>
      <c r="IRR8" s="1211"/>
      <c r="IRS8" s="1211"/>
      <c r="IRT8" s="1211"/>
      <c r="IRU8" s="1211"/>
      <c r="IRV8" s="1211"/>
      <c r="IRW8" s="1211"/>
      <c r="IRX8" s="1211"/>
      <c r="IRY8" s="1211"/>
      <c r="IRZ8" s="1211"/>
      <c r="ISA8" s="1211"/>
      <c r="ISB8" s="1211"/>
      <c r="ISC8" s="1211"/>
      <c r="ISD8" s="1211"/>
      <c r="ISE8" s="1211"/>
      <c r="ISF8" s="1211"/>
      <c r="ISG8" s="1211"/>
      <c r="ISH8" s="1211"/>
      <c r="ISI8" s="1211"/>
      <c r="ISJ8" s="1211"/>
      <c r="ISK8" s="1211"/>
      <c r="ISL8" s="1211"/>
      <c r="ISM8" s="1211"/>
      <c r="ISN8" s="1211"/>
      <c r="ISO8" s="1211"/>
      <c r="ISP8" s="1211"/>
      <c r="ISQ8" s="1211"/>
      <c r="ISR8" s="1211"/>
      <c r="ISS8" s="1211"/>
      <c r="IST8" s="1211"/>
      <c r="ISU8" s="1211"/>
      <c r="ISV8" s="1211"/>
      <c r="ISW8" s="1211"/>
      <c r="ISX8" s="1211"/>
      <c r="ISY8" s="1211"/>
      <c r="ISZ8" s="1211"/>
      <c r="ITA8" s="1211"/>
      <c r="ITB8" s="1211"/>
      <c r="ITC8" s="1211"/>
      <c r="ITD8" s="1211"/>
      <c r="ITE8" s="1211"/>
      <c r="ITF8" s="1211"/>
      <c r="ITG8" s="1211"/>
      <c r="ITH8" s="1211"/>
      <c r="ITI8" s="1211"/>
      <c r="ITJ8" s="1211"/>
      <c r="ITK8" s="1211"/>
      <c r="ITL8" s="1211"/>
      <c r="ITM8" s="1211"/>
      <c r="ITN8" s="1211"/>
      <c r="ITO8" s="1211"/>
      <c r="ITP8" s="1211"/>
      <c r="ITQ8" s="1211"/>
      <c r="ITR8" s="1211"/>
      <c r="ITS8" s="1211"/>
      <c r="ITT8" s="1211"/>
      <c r="ITU8" s="1211"/>
      <c r="ITV8" s="1211"/>
      <c r="ITW8" s="1211"/>
      <c r="ITX8" s="1211"/>
      <c r="ITY8" s="1211"/>
      <c r="ITZ8" s="1211"/>
      <c r="IUA8" s="1211"/>
      <c r="IUB8" s="1211"/>
      <c r="IUC8" s="1211"/>
      <c r="IUD8" s="1211"/>
      <c r="IUE8" s="1211"/>
      <c r="IUF8" s="1211"/>
      <c r="IUG8" s="1211"/>
      <c r="IUH8" s="1211"/>
      <c r="IUI8" s="1211"/>
      <c r="IUJ8" s="1211"/>
      <c r="IUK8" s="1211"/>
      <c r="IUL8" s="1211"/>
      <c r="IUM8" s="1211"/>
      <c r="IUN8" s="1211"/>
      <c r="IUO8" s="1211"/>
      <c r="IUP8" s="1211"/>
      <c r="IUQ8" s="1211"/>
      <c r="IUR8" s="1211"/>
      <c r="IUS8" s="1211"/>
      <c r="IUT8" s="1211"/>
      <c r="IUU8" s="1211"/>
      <c r="IUV8" s="1211"/>
      <c r="IUW8" s="1211"/>
      <c r="IUX8" s="1211"/>
      <c r="IUY8" s="1211"/>
      <c r="IUZ8" s="1211"/>
      <c r="IVA8" s="1211"/>
      <c r="IVB8" s="1211"/>
      <c r="IVC8" s="1211"/>
      <c r="IVD8" s="1211"/>
      <c r="IVE8" s="1211"/>
      <c r="IVF8" s="1211"/>
      <c r="IVG8" s="1211"/>
      <c r="IVH8" s="1211"/>
      <c r="IVI8" s="1211"/>
      <c r="IVJ8" s="1211"/>
      <c r="IVK8" s="1211"/>
      <c r="IVL8" s="1211"/>
      <c r="IVM8" s="1211"/>
      <c r="IVN8" s="1211"/>
      <c r="IVO8" s="1211"/>
      <c r="IVP8" s="1211"/>
      <c r="IVQ8" s="1211"/>
      <c r="IVR8" s="1211"/>
      <c r="IVS8" s="1211"/>
      <c r="IVT8" s="1211"/>
      <c r="IVU8" s="1211"/>
      <c r="IVV8" s="1211"/>
      <c r="IVW8" s="1211"/>
      <c r="IVX8" s="1211"/>
      <c r="IVY8" s="1211"/>
      <c r="IVZ8" s="1211"/>
      <c r="IWA8" s="1211"/>
      <c r="IWB8" s="1211"/>
      <c r="IWC8" s="1211"/>
      <c r="IWD8" s="1211"/>
      <c r="IWE8" s="1211"/>
      <c r="IWF8" s="1211"/>
      <c r="IWG8" s="1211"/>
      <c r="IWH8" s="1211"/>
      <c r="IWI8" s="1211"/>
      <c r="IWJ8" s="1211"/>
      <c r="IWK8" s="1211"/>
      <c r="IWL8" s="1211"/>
      <c r="IWM8" s="1211"/>
      <c r="IWN8" s="1211"/>
      <c r="IWO8" s="1211"/>
      <c r="IWP8" s="1211"/>
      <c r="IWQ8" s="1211"/>
      <c r="IWR8" s="1211"/>
      <c r="IWS8" s="1211"/>
      <c r="IWT8" s="1211"/>
      <c r="IWU8" s="1211"/>
      <c r="IWV8" s="1211"/>
      <c r="IWW8" s="1211"/>
      <c r="IWX8" s="1211"/>
      <c r="IWY8" s="1211"/>
      <c r="IWZ8" s="1211"/>
      <c r="IXA8" s="1211"/>
      <c r="IXB8" s="1211"/>
      <c r="IXC8" s="1211"/>
      <c r="IXD8" s="1211"/>
      <c r="IXE8" s="1211"/>
      <c r="IXF8" s="1211"/>
      <c r="IXG8" s="1211"/>
      <c r="IXH8" s="1211"/>
      <c r="IXI8" s="1211"/>
      <c r="IXJ8" s="1211"/>
      <c r="IXK8" s="1211"/>
      <c r="IXL8" s="1211"/>
      <c r="IXM8" s="1211"/>
      <c r="IXN8" s="1211"/>
      <c r="IXO8" s="1211"/>
      <c r="IXP8" s="1211"/>
      <c r="IXQ8" s="1211"/>
      <c r="IXR8" s="1211"/>
      <c r="IXS8" s="1211"/>
      <c r="IXT8" s="1211"/>
      <c r="IXU8" s="1211"/>
      <c r="IXV8" s="1211"/>
      <c r="IXW8" s="1211"/>
      <c r="IXX8" s="1211"/>
      <c r="IXY8" s="1211"/>
      <c r="IXZ8" s="1211"/>
      <c r="IYA8" s="1211"/>
      <c r="IYB8" s="1211"/>
      <c r="IYC8" s="1211"/>
      <c r="IYD8" s="1211"/>
      <c r="IYE8" s="1211"/>
      <c r="IYF8" s="1211"/>
      <c r="IYG8" s="1211"/>
      <c r="IYH8" s="1211"/>
      <c r="IYI8" s="1211"/>
      <c r="IYJ8" s="1211"/>
      <c r="IYK8" s="1211"/>
      <c r="IYL8" s="1211"/>
      <c r="IYM8" s="1211"/>
      <c r="IYN8" s="1211"/>
      <c r="IYO8" s="1211"/>
      <c r="IYP8" s="1211"/>
      <c r="IYQ8" s="1211"/>
      <c r="IYR8" s="1211"/>
      <c r="IYS8" s="1211"/>
      <c r="IYT8" s="1211"/>
      <c r="IYU8" s="1211"/>
      <c r="IYV8" s="1211"/>
      <c r="IYW8" s="1211"/>
      <c r="IYX8" s="1211"/>
      <c r="IYY8" s="1211"/>
      <c r="IYZ8" s="1211"/>
      <c r="IZA8" s="1211"/>
      <c r="IZB8" s="1211"/>
      <c r="IZC8" s="1211"/>
      <c r="IZD8" s="1211"/>
      <c r="IZE8" s="1211"/>
      <c r="IZF8" s="1211"/>
      <c r="IZG8" s="1211"/>
      <c r="IZH8" s="1211"/>
      <c r="IZI8" s="1211"/>
      <c r="IZJ8" s="1211"/>
      <c r="IZK8" s="1211"/>
      <c r="IZL8" s="1211"/>
      <c r="IZM8" s="1211"/>
      <c r="IZN8" s="1211"/>
      <c r="IZO8" s="1211"/>
      <c r="IZP8" s="1211"/>
      <c r="IZQ8" s="1211"/>
      <c r="IZR8" s="1211"/>
      <c r="IZS8" s="1211"/>
      <c r="IZT8" s="1211"/>
      <c r="IZU8" s="1211"/>
      <c r="IZV8" s="1211"/>
      <c r="IZW8" s="1211"/>
      <c r="IZX8" s="1211"/>
      <c r="IZY8" s="1211"/>
      <c r="IZZ8" s="1211"/>
      <c r="JAA8" s="1211"/>
      <c r="JAB8" s="1211"/>
      <c r="JAC8" s="1211"/>
      <c r="JAD8" s="1211"/>
      <c r="JAE8" s="1211"/>
      <c r="JAF8" s="1211"/>
      <c r="JAG8" s="1211"/>
      <c r="JAH8" s="1211"/>
      <c r="JAI8" s="1211"/>
      <c r="JAJ8" s="1211"/>
      <c r="JAK8" s="1211"/>
      <c r="JAL8" s="1211"/>
      <c r="JAM8" s="1211"/>
      <c r="JAN8" s="1211"/>
      <c r="JAO8" s="1211"/>
      <c r="JAP8" s="1211"/>
      <c r="JAQ8" s="1211"/>
      <c r="JAR8" s="1211"/>
      <c r="JAS8" s="1211"/>
      <c r="JAT8" s="1211"/>
      <c r="JAU8" s="1211"/>
      <c r="JAV8" s="1211"/>
      <c r="JAW8" s="1211"/>
      <c r="JAX8" s="1211"/>
      <c r="JAY8" s="1211"/>
      <c r="JAZ8" s="1211"/>
      <c r="JBA8" s="1211"/>
      <c r="JBB8" s="1211"/>
      <c r="JBC8" s="1211"/>
      <c r="JBD8" s="1211"/>
      <c r="JBE8" s="1211"/>
      <c r="JBF8" s="1211"/>
      <c r="JBG8" s="1211"/>
      <c r="JBH8" s="1211"/>
      <c r="JBI8" s="1211"/>
      <c r="JBJ8" s="1211"/>
      <c r="JBK8" s="1211"/>
      <c r="JBL8" s="1211"/>
      <c r="JBM8" s="1211"/>
      <c r="JBN8" s="1211"/>
      <c r="JBO8" s="1211"/>
      <c r="JBP8" s="1211"/>
      <c r="JBQ8" s="1211"/>
      <c r="JBR8" s="1211"/>
      <c r="JBS8" s="1211"/>
      <c r="JBT8" s="1211"/>
      <c r="JBU8" s="1211"/>
      <c r="JBV8" s="1211"/>
      <c r="JBW8" s="1211"/>
      <c r="JBX8" s="1211"/>
      <c r="JBY8" s="1211"/>
      <c r="JBZ8" s="1211"/>
      <c r="JCA8" s="1211"/>
      <c r="JCB8" s="1211"/>
      <c r="JCC8" s="1211"/>
      <c r="JCD8" s="1211"/>
      <c r="JCE8" s="1211"/>
      <c r="JCF8" s="1211"/>
      <c r="JCG8" s="1211"/>
      <c r="JCH8" s="1211"/>
      <c r="JCI8" s="1211"/>
      <c r="JCJ8" s="1211"/>
      <c r="JCK8" s="1211"/>
      <c r="JCL8" s="1211"/>
      <c r="JCM8" s="1211"/>
      <c r="JCN8" s="1211"/>
      <c r="JCO8" s="1211"/>
      <c r="JCP8" s="1211"/>
      <c r="JCQ8" s="1211"/>
      <c r="JCR8" s="1211"/>
      <c r="JCS8" s="1211"/>
      <c r="JCT8" s="1211"/>
      <c r="JCU8" s="1211"/>
      <c r="JCV8" s="1211"/>
      <c r="JCW8" s="1211"/>
      <c r="JCX8" s="1211"/>
      <c r="JCY8" s="1211"/>
      <c r="JCZ8" s="1211"/>
      <c r="JDA8" s="1211"/>
      <c r="JDB8" s="1211"/>
      <c r="JDC8" s="1211"/>
      <c r="JDD8" s="1211"/>
      <c r="JDE8" s="1211"/>
      <c r="JDF8" s="1211"/>
      <c r="JDG8" s="1211"/>
      <c r="JDH8" s="1211"/>
      <c r="JDI8" s="1211"/>
      <c r="JDJ8" s="1211"/>
      <c r="JDK8" s="1211"/>
      <c r="JDL8" s="1211"/>
      <c r="JDM8" s="1211"/>
      <c r="JDN8" s="1211"/>
      <c r="JDO8" s="1211"/>
      <c r="JDP8" s="1211"/>
      <c r="JDQ8" s="1211"/>
      <c r="JDR8" s="1211"/>
      <c r="JDS8" s="1211"/>
      <c r="JDT8" s="1211"/>
      <c r="JDU8" s="1211"/>
      <c r="JDV8" s="1211"/>
      <c r="JDW8" s="1211"/>
      <c r="JDX8" s="1211"/>
      <c r="JDY8" s="1211"/>
      <c r="JDZ8" s="1211"/>
      <c r="JEA8" s="1211"/>
      <c r="JEB8" s="1211"/>
      <c r="JEC8" s="1211"/>
      <c r="JED8" s="1211"/>
      <c r="JEE8" s="1211"/>
      <c r="JEF8" s="1211"/>
      <c r="JEG8" s="1211"/>
      <c r="JEH8" s="1211"/>
      <c r="JEI8" s="1211"/>
      <c r="JEJ8" s="1211"/>
      <c r="JEK8" s="1211"/>
      <c r="JEL8" s="1211"/>
      <c r="JEM8" s="1211"/>
      <c r="JEN8" s="1211"/>
      <c r="JEO8" s="1211"/>
      <c r="JEP8" s="1211"/>
      <c r="JEQ8" s="1211"/>
      <c r="JER8" s="1211"/>
      <c r="JES8" s="1211"/>
      <c r="JET8" s="1211"/>
      <c r="JEU8" s="1211"/>
      <c r="JEV8" s="1211"/>
      <c r="JEW8" s="1211"/>
      <c r="JEX8" s="1211"/>
      <c r="JEY8" s="1211"/>
      <c r="JEZ8" s="1211"/>
      <c r="JFA8" s="1211"/>
      <c r="JFB8" s="1211"/>
      <c r="JFC8" s="1211"/>
      <c r="JFD8" s="1211"/>
      <c r="JFE8" s="1211"/>
      <c r="JFF8" s="1211"/>
      <c r="JFG8" s="1211"/>
      <c r="JFH8" s="1211"/>
      <c r="JFI8" s="1211"/>
      <c r="JFJ8" s="1211"/>
      <c r="JFK8" s="1211"/>
      <c r="JFL8" s="1211"/>
      <c r="JFM8" s="1211"/>
      <c r="JFN8" s="1211"/>
      <c r="JFO8" s="1211"/>
      <c r="JFP8" s="1211"/>
      <c r="JFQ8" s="1211"/>
      <c r="JFR8" s="1211"/>
      <c r="JFS8" s="1211"/>
      <c r="JFT8" s="1211"/>
      <c r="JFU8" s="1211"/>
      <c r="JFV8" s="1211"/>
      <c r="JFW8" s="1211"/>
      <c r="JFX8" s="1211"/>
      <c r="JFY8" s="1211"/>
      <c r="JFZ8" s="1211"/>
      <c r="JGA8" s="1211"/>
      <c r="JGB8" s="1211"/>
      <c r="JGC8" s="1211"/>
      <c r="JGD8" s="1211"/>
      <c r="JGE8" s="1211"/>
      <c r="JGF8" s="1211"/>
      <c r="JGG8" s="1211"/>
      <c r="JGH8" s="1211"/>
      <c r="JGI8" s="1211"/>
      <c r="JGJ8" s="1211"/>
      <c r="JGK8" s="1211"/>
      <c r="JGL8" s="1211"/>
      <c r="JGM8" s="1211"/>
      <c r="JGN8" s="1211"/>
      <c r="JGO8" s="1211"/>
      <c r="JGP8" s="1211"/>
      <c r="JGQ8" s="1211"/>
      <c r="JGR8" s="1211"/>
      <c r="JGS8" s="1211"/>
      <c r="JGT8" s="1211"/>
      <c r="JGU8" s="1211"/>
      <c r="JGV8" s="1211"/>
      <c r="JGW8" s="1211"/>
      <c r="JGX8" s="1211"/>
      <c r="JGY8" s="1211"/>
      <c r="JGZ8" s="1211"/>
      <c r="JHA8" s="1211"/>
      <c r="JHB8" s="1211"/>
      <c r="JHC8" s="1211"/>
      <c r="JHD8" s="1211"/>
      <c r="JHE8" s="1211"/>
      <c r="JHF8" s="1211"/>
      <c r="JHG8" s="1211"/>
      <c r="JHH8" s="1211"/>
      <c r="JHI8" s="1211"/>
      <c r="JHJ8" s="1211"/>
      <c r="JHK8" s="1211"/>
      <c r="JHL8" s="1211"/>
      <c r="JHM8" s="1211"/>
      <c r="JHN8" s="1211"/>
      <c r="JHO8" s="1211"/>
      <c r="JHP8" s="1211"/>
      <c r="JHQ8" s="1211"/>
      <c r="JHR8" s="1211"/>
      <c r="JHS8" s="1211"/>
      <c r="JHT8" s="1211"/>
      <c r="JHU8" s="1211"/>
      <c r="JHV8" s="1211"/>
      <c r="JHW8" s="1211"/>
      <c r="JHX8" s="1211"/>
      <c r="JHY8" s="1211"/>
      <c r="JHZ8" s="1211"/>
      <c r="JIA8" s="1211"/>
      <c r="JIB8" s="1211"/>
      <c r="JIC8" s="1211"/>
      <c r="JID8" s="1211"/>
      <c r="JIE8" s="1211"/>
      <c r="JIF8" s="1211"/>
      <c r="JIG8" s="1211"/>
      <c r="JIH8" s="1211"/>
      <c r="JII8" s="1211"/>
      <c r="JIJ8" s="1211"/>
      <c r="JIK8" s="1211"/>
      <c r="JIL8" s="1211"/>
      <c r="JIM8" s="1211"/>
      <c r="JIN8" s="1211"/>
      <c r="JIO8" s="1211"/>
      <c r="JIP8" s="1211"/>
      <c r="JIQ8" s="1211"/>
      <c r="JIR8" s="1211"/>
      <c r="JIS8" s="1211"/>
      <c r="JIT8" s="1211"/>
      <c r="JIU8" s="1211"/>
      <c r="JIV8" s="1211"/>
      <c r="JIW8" s="1211"/>
      <c r="JIX8" s="1211"/>
      <c r="JIY8" s="1211"/>
      <c r="JIZ8" s="1211"/>
      <c r="JJA8" s="1211"/>
      <c r="JJB8" s="1211"/>
      <c r="JJC8" s="1211"/>
      <c r="JJD8" s="1211"/>
      <c r="JJE8" s="1211"/>
      <c r="JJF8" s="1211"/>
      <c r="JJG8" s="1211"/>
      <c r="JJH8" s="1211"/>
      <c r="JJI8" s="1211"/>
      <c r="JJJ8" s="1211"/>
      <c r="JJK8" s="1211"/>
      <c r="JJL8" s="1211"/>
      <c r="JJM8" s="1211"/>
      <c r="JJN8" s="1211"/>
      <c r="JJO8" s="1211"/>
      <c r="JJP8" s="1211"/>
      <c r="JJQ8" s="1211"/>
      <c r="JJR8" s="1211"/>
      <c r="JJS8" s="1211"/>
      <c r="JJT8" s="1211"/>
      <c r="JJU8" s="1211"/>
      <c r="JJV8" s="1211"/>
      <c r="JJW8" s="1211"/>
      <c r="JJX8" s="1211"/>
      <c r="JJY8" s="1211"/>
      <c r="JJZ8" s="1211"/>
      <c r="JKA8" s="1211"/>
      <c r="JKB8" s="1211"/>
      <c r="JKC8" s="1211"/>
      <c r="JKD8" s="1211"/>
      <c r="JKE8" s="1211"/>
      <c r="JKF8" s="1211"/>
      <c r="JKG8" s="1211"/>
      <c r="JKH8" s="1211"/>
      <c r="JKI8" s="1211"/>
      <c r="JKJ8" s="1211"/>
      <c r="JKK8" s="1211"/>
      <c r="JKL8" s="1211"/>
      <c r="JKM8" s="1211"/>
      <c r="JKN8" s="1211"/>
      <c r="JKO8" s="1211"/>
      <c r="JKP8" s="1211"/>
      <c r="JKQ8" s="1211"/>
      <c r="JKR8" s="1211"/>
      <c r="JKS8" s="1211"/>
      <c r="JKT8" s="1211"/>
      <c r="JKU8" s="1211"/>
      <c r="JKV8" s="1211"/>
      <c r="JKW8" s="1211"/>
      <c r="JKX8" s="1211"/>
      <c r="JKY8" s="1211"/>
      <c r="JKZ8" s="1211"/>
      <c r="JLA8" s="1211"/>
      <c r="JLB8" s="1211"/>
      <c r="JLC8" s="1211"/>
      <c r="JLD8" s="1211"/>
      <c r="JLE8" s="1211"/>
      <c r="JLF8" s="1211"/>
      <c r="JLG8" s="1211"/>
      <c r="JLH8" s="1211"/>
      <c r="JLI8" s="1211"/>
      <c r="JLJ8" s="1211"/>
      <c r="JLK8" s="1211"/>
      <c r="JLL8" s="1211"/>
      <c r="JLM8" s="1211"/>
      <c r="JLN8" s="1211"/>
      <c r="JLO8" s="1211"/>
      <c r="JLP8" s="1211"/>
      <c r="JLQ8" s="1211"/>
      <c r="JLR8" s="1211"/>
      <c r="JLS8" s="1211"/>
      <c r="JLT8" s="1211"/>
      <c r="JLU8" s="1211"/>
      <c r="JLV8" s="1211"/>
      <c r="JLW8" s="1211"/>
      <c r="JLX8" s="1211"/>
      <c r="JLY8" s="1211"/>
      <c r="JLZ8" s="1211"/>
      <c r="JMA8" s="1211"/>
      <c r="JMB8" s="1211"/>
      <c r="JMC8" s="1211"/>
      <c r="JMD8" s="1211"/>
      <c r="JME8" s="1211"/>
      <c r="JMF8" s="1211"/>
      <c r="JMG8" s="1211"/>
      <c r="JMH8" s="1211"/>
      <c r="JMI8" s="1211"/>
      <c r="JMJ8" s="1211"/>
      <c r="JMK8" s="1211"/>
      <c r="JML8" s="1211"/>
      <c r="JMM8" s="1211"/>
      <c r="JMN8" s="1211"/>
      <c r="JMO8" s="1211"/>
      <c r="JMP8" s="1211"/>
      <c r="JMQ8" s="1211"/>
      <c r="JMR8" s="1211"/>
      <c r="JMS8" s="1211"/>
      <c r="JMT8" s="1211"/>
      <c r="JMU8" s="1211"/>
      <c r="JMV8" s="1211"/>
      <c r="JMW8" s="1211"/>
      <c r="JMX8" s="1211"/>
      <c r="JMY8" s="1211"/>
      <c r="JMZ8" s="1211"/>
      <c r="JNA8" s="1211"/>
      <c r="JNB8" s="1211"/>
      <c r="JNC8" s="1211"/>
      <c r="JND8" s="1211"/>
      <c r="JNE8" s="1211"/>
      <c r="JNF8" s="1211"/>
      <c r="JNG8" s="1211"/>
      <c r="JNH8" s="1211"/>
      <c r="JNI8" s="1211"/>
      <c r="JNJ8" s="1211"/>
      <c r="JNK8" s="1211"/>
      <c r="JNL8" s="1211"/>
      <c r="JNM8" s="1211"/>
      <c r="JNN8" s="1211"/>
      <c r="JNO8" s="1211"/>
      <c r="JNP8" s="1211"/>
      <c r="JNQ8" s="1211"/>
      <c r="JNR8" s="1211"/>
      <c r="JNS8" s="1211"/>
      <c r="JNT8" s="1211"/>
      <c r="JNU8" s="1211"/>
      <c r="JNV8" s="1211"/>
      <c r="JNW8" s="1211"/>
      <c r="JNX8" s="1211"/>
      <c r="JNY8" s="1211"/>
      <c r="JNZ8" s="1211"/>
      <c r="JOA8" s="1211"/>
      <c r="JOB8" s="1211"/>
      <c r="JOC8" s="1211"/>
      <c r="JOD8" s="1211"/>
      <c r="JOE8" s="1211"/>
      <c r="JOF8" s="1211"/>
      <c r="JOG8" s="1211"/>
      <c r="JOH8" s="1211"/>
      <c r="JOI8" s="1211"/>
      <c r="JOJ8" s="1211"/>
      <c r="JOK8" s="1211"/>
      <c r="JOL8" s="1211"/>
      <c r="JOM8" s="1211"/>
      <c r="JON8" s="1211"/>
      <c r="JOO8" s="1211"/>
      <c r="JOP8" s="1211"/>
      <c r="JOQ8" s="1211"/>
      <c r="JOR8" s="1211"/>
      <c r="JOS8" s="1211"/>
      <c r="JOT8" s="1211"/>
      <c r="JOU8" s="1211"/>
      <c r="JOV8" s="1211"/>
      <c r="JOW8" s="1211"/>
      <c r="JOX8" s="1211"/>
      <c r="JOY8" s="1211"/>
      <c r="JOZ8" s="1211"/>
      <c r="JPA8" s="1211"/>
      <c r="JPB8" s="1211"/>
      <c r="JPC8" s="1211"/>
      <c r="JPD8" s="1211"/>
      <c r="JPE8" s="1211"/>
      <c r="JPF8" s="1211"/>
      <c r="JPG8" s="1211"/>
      <c r="JPH8" s="1211"/>
      <c r="JPI8" s="1211"/>
      <c r="JPJ8" s="1211"/>
      <c r="JPK8" s="1211"/>
      <c r="JPL8" s="1211"/>
      <c r="JPM8" s="1211"/>
      <c r="JPN8" s="1211"/>
      <c r="JPO8" s="1211"/>
      <c r="JPP8" s="1211"/>
      <c r="JPQ8" s="1211"/>
      <c r="JPR8" s="1211"/>
      <c r="JPS8" s="1211"/>
      <c r="JPT8" s="1211"/>
      <c r="JPU8" s="1211"/>
      <c r="JPV8" s="1211"/>
      <c r="JPW8" s="1211"/>
      <c r="JPX8" s="1211"/>
      <c r="JPY8" s="1211"/>
      <c r="JPZ8" s="1211"/>
      <c r="JQA8" s="1211"/>
      <c r="JQB8" s="1211"/>
      <c r="JQC8" s="1211"/>
      <c r="JQD8" s="1211"/>
      <c r="JQE8" s="1211"/>
      <c r="JQF8" s="1211"/>
      <c r="JQG8" s="1211"/>
      <c r="JQH8" s="1211"/>
      <c r="JQI8" s="1211"/>
      <c r="JQJ8" s="1211"/>
      <c r="JQK8" s="1211"/>
      <c r="JQL8" s="1211"/>
      <c r="JQM8" s="1211"/>
      <c r="JQN8" s="1211"/>
      <c r="JQO8" s="1211"/>
      <c r="JQP8" s="1211"/>
      <c r="JQQ8" s="1211"/>
      <c r="JQR8" s="1211"/>
      <c r="JQS8" s="1211"/>
      <c r="JQT8" s="1211"/>
      <c r="JQU8" s="1211"/>
      <c r="JQV8" s="1211"/>
      <c r="JQW8" s="1211"/>
      <c r="JQX8" s="1211"/>
      <c r="JQY8" s="1211"/>
      <c r="JQZ8" s="1211"/>
      <c r="JRA8" s="1211"/>
      <c r="JRB8" s="1211"/>
      <c r="JRC8" s="1211"/>
      <c r="JRD8" s="1211"/>
      <c r="JRE8" s="1211"/>
      <c r="JRF8" s="1211"/>
      <c r="JRG8" s="1211"/>
      <c r="JRH8" s="1211"/>
      <c r="JRI8" s="1211"/>
      <c r="JRJ8" s="1211"/>
      <c r="JRK8" s="1211"/>
      <c r="JRL8" s="1211"/>
      <c r="JRM8" s="1211"/>
      <c r="JRN8" s="1211"/>
      <c r="JRO8" s="1211"/>
      <c r="JRP8" s="1211"/>
      <c r="JRQ8" s="1211"/>
      <c r="JRR8" s="1211"/>
      <c r="JRS8" s="1211"/>
      <c r="JRT8" s="1211"/>
      <c r="JRU8" s="1211"/>
      <c r="JRV8" s="1211"/>
      <c r="JRW8" s="1211"/>
      <c r="JRX8" s="1211"/>
      <c r="JRY8" s="1211"/>
      <c r="JRZ8" s="1211"/>
      <c r="JSA8" s="1211"/>
      <c r="JSB8" s="1211"/>
      <c r="JSC8" s="1211"/>
      <c r="JSD8" s="1211"/>
      <c r="JSE8" s="1211"/>
      <c r="JSF8" s="1211"/>
      <c r="JSG8" s="1211"/>
      <c r="JSH8" s="1211"/>
      <c r="JSI8" s="1211"/>
      <c r="JSJ8" s="1211"/>
      <c r="JSK8" s="1211"/>
      <c r="JSL8" s="1211"/>
      <c r="JSM8" s="1211"/>
      <c r="JSN8" s="1211"/>
      <c r="JSO8" s="1211"/>
      <c r="JSP8" s="1211"/>
      <c r="JSQ8" s="1211"/>
      <c r="JSR8" s="1211"/>
      <c r="JSS8" s="1211"/>
      <c r="JST8" s="1211"/>
      <c r="JSU8" s="1211"/>
      <c r="JSV8" s="1211"/>
      <c r="JSW8" s="1211"/>
      <c r="JSX8" s="1211"/>
      <c r="JSY8" s="1211"/>
      <c r="JSZ8" s="1211"/>
      <c r="JTA8" s="1211"/>
      <c r="JTB8" s="1211"/>
      <c r="JTC8" s="1211"/>
      <c r="JTD8" s="1211"/>
      <c r="JTE8" s="1211"/>
      <c r="JTF8" s="1211"/>
      <c r="JTG8" s="1211"/>
      <c r="JTH8" s="1211"/>
      <c r="JTI8" s="1211"/>
      <c r="JTJ8" s="1211"/>
      <c r="JTK8" s="1211"/>
      <c r="JTL8" s="1211"/>
      <c r="JTM8" s="1211"/>
      <c r="JTN8" s="1211"/>
      <c r="JTO8" s="1211"/>
      <c r="JTP8" s="1211"/>
      <c r="JTQ8" s="1211"/>
      <c r="JTR8" s="1211"/>
      <c r="JTS8" s="1211"/>
      <c r="JTT8" s="1211"/>
      <c r="JTU8" s="1211"/>
      <c r="JTV8" s="1211"/>
      <c r="JTW8" s="1211"/>
      <c r="JTX8" s="1211"/>
      <c r="JTY8" s="1211"/>
      <c r="JTZ8" s="1211"/>
      <c r="JUA8" s="1211"/>
      <c r="JUB8" s="1211"/>
      <c r="JUC8" s="1211"/>
      <c r="JUD8" s="1211"/>
      <c r="JUE8" s="1211"/>
      <c r="JUF8" s="1211"/>
      <c r="JUG8" s="1211"/>
      <c r="JUH8" s="1211"/>
      <c r="JUI8" s="1211"/>
      <c r="JUJ8" s="1211"/>
      <c r="JUK8" s="1211"/>
      <c r="JUL8" s="1211"/>
      <c r="JUM8" s="1211"/>
      <c r="JUN8" s="1211"/>
      <c r="JUO8" s="1211"/>
      <c r="JUP8" s="1211"/>
      <c r="JUQ8" s="1211"/>
      <c r="JUR8" s="1211"/>
      <c r="JUS8" s="1211"/>
      <c r="JUT8" s="1211"/>
      <c r="JUU8" s="1211"/>
      <c r="JUV8" s="1211"/>
      <c r="JUW8" s="1211"/>
      <c r="JUX8" s="1211"/>
      <c r="JUY8" s="1211"/>
      <c r="JUZ8" s="1211"/>
      <c r="JVA8" s="1211"/>
      <c r="JVB8" s="1211"/>
      <c r="JVC8" s="1211"/>
      <c r="JVD8" s="1211"/>
      <c r="JVE8" s="1211"/>
      <c r="JVF8" s="1211"/>
      <c r="JVG8" s="1211"/>
      <c r="JVH8" s="1211"/>
      <c r="JVI8" s="1211"/>
      <c r="JVJ8" s="1211"/>
      <c r="JVK8" s="1211"/>
      <c r="JVL8" s="1211"/>
      <c r="JVM8" s="1211"/>
      <c r="JVN8" s="1211"/>
      <c r="JVO8" s="1211"/>
      <c r="JVP8" s="1211"/>
      <c r="JVQ8" s="1211"/>
      <c r="JVR8" s="1211"/>
      <c r="JVS8" s="1211"/>
      <c r="JVT8" s="1211"/>
      <c r="JVU8" s="1211"/>
      <c r="JVV8" s="1211"/>
      <c r="JVW8" s="1211"/>
      <c r="JVX8" s="1211"/>
      <c r="JVY8" s="1211"/>
      <c r="JVZ8" s="1211"/>
      <c r="JWA8" s="1211"/>
      <c r="JWB8" s="1211"/>
      <c r="JWC8" s="1211"/>
      <c r="JWD8" s="1211"/>
      <c r="JWE8" s="1211"/>
      <c r="JWF8" s="1211"/>
      <c r="JWG8" s="1211"/>
      <c r="JWH8" s="1211"/>
      <c r="JWI8" s="1211"/>
      <c r="JWJ8" s="1211"/>
      <c r="JWK8" s="1211"/>
      <c r="JWL8" s="1211"/>
      <c r="JWM8" s="1211"/>
      <c r="JWN8" s="1211"/>
      <c r="JWO8" s="1211"/>
      <c r="JWP8" s="1211"/>
      <c r="JWQ8" s="1211"/>
      <c r="JWR8" s="1211"/>
      <c r="JWS8" s="1211"/>
      <c r="JWT8" s="1211"/>
      <c r="JWU8" s="1211"/>
      <c r="JWV8" s="1211"/>
      <c r="JWW8" s="1211"/>
      <c r="JWX8" s="1211"/>
      <c r="JWY8" s="1211"/>
      <c r="JWZ8" s="1211"/>
      <c r="JXA8" s="1211"/>
      <c r="JXB8" s="1211"/>
      <c r="JXC8" s="1211"/>
      <c r="JXD8" s="1211"/>
      <c r="JXE8" s="1211"/>
      <c r="JXF8" s="1211"/>
      <c r="JXG8" s="1211"/>
      <c r="JXH8" s="1211"/>
      <c r="JXI8" s="1211"/>
      <c r="JXJ8" s="1211"/>
      <c r="JXK8" s="1211"/>
      <c r="JXL8" s="1211"/>
      <c r="JXM8" s="1211"/>
      <c r="JXN8" s="1211"/>
      <c r="JXO8" s="1211"/>
      <c r="JXP8" s="1211"/>
      <c r="JXQ8" s="1211"/>
      <c r="JXR8" s="1211"/>
      <c r="JXS8" s="1211"/>
      <c r="JXT8" s="1211"/>
      <c r="JXU8" s="1211"/>
      <c r="JXV8" s="1211"/>
      <c r="JXW8" s="1211"/>
      <c r="JXX8" s="1211"/>
      <c r="JXY8" s="1211"/>
      <c r="JXZ8" s="1211"/>
      <c r="JYA8" s="1211"/>
      <c r="JYB8" s="1211"/>
      <c r="JYC8" s="1211"/>
      <c r="JYD8" s="1211"/>
      <c r="JYE8" s="1211"/>
      <c r="JYF8" s="1211"/>
      <c r="JYG8" s="1211"/>
      <c r="JYH8" s="1211"/>
      <c r="JYI8" s="1211"/>
      <c r="JYJ8" s="1211"/>
      <c r="JYK8" s="1211"/>
      <c r="JYL8" s="1211"/>
      <c r="JYM8" s="1211"/>
      <c r="JYN8" s="1211"/>
      <c r="JYO8" s="1211"/>
      <c r="JYP8" s="1211"/>
      <c r="JYQ8" s="1211"/>
      <c r="JYR8" s="1211"/>
      <c r="JYS8" s="1211"/>
      <c r="JYT8" s="1211"/>
      <c r="JYU8" s="1211"/>
      <c r="JYV8" s="1211"/>
      <c r="JYW8" s="1211"/>
      <c r="JYX8" s="1211"/>
      <c r="JYY8" s="1211"/>
      <c r="JYZ8" s="1211"/>
      <c r="JZA8" s="1211"/>
      <c r="JZB8" s="1211"/>
      <c r="JZC8" s="1211"/>
      <c r="JZD8" s="1211"/>
      <c r="JZE8" s="1211"/>
      <c r="JZF8" s="1211"/>
      <c r="JZG8" s="1211"/>
      <c r="JZH8" s="1211"/>
      <c r="JZI8" s="1211"/>
      <c r="JZJ8" s="1211"/>
      <c r="JZK8" s="1211"/>
      <c r="JZL8" s="1211"/>
      <c r="JZM8" s="1211"/>
      <c r="JZN8" s="1211"/>
      <c r="JZO8" s="1211"/>
      <c r="JZP8" s="1211"/>
      <c r="JZQ8" s="1211"/>
      <c r="JZR8" s="1211"/>
      <c r="JZS8" s="1211"/>
      <c r="JZT8" s="1211"/>
      <c r="JZU8" s="1211"/>
      <c r="JZV8" s="1211"/>
      <c r="JZW8" s="1211"/>
      <c r="JZX8" s="1211"/>
      <c r="JZY8" s="1211"/>
      <c r="JZZ8" s="1211"/>
      <c r="KAA8" s="1211"/>
      <c r="KAB8" s="1211"/>
      <c r="KAC8" s="1211"/>
      <c r="KAD8" s="1211"/>
      <c r="KAE8" s="1211"/>
      <c r="KAF8" s="1211"/>
      <c r="KAG8" s="1211"/>
      <c r="KAH8" s="1211"/>
      <c r="KAI8" s="1211"/>
      <c r="KAJ8" s="1211"/>
      <c r="KAK8" s="1211"/>
      <c r="KAL8" s="1211"/>
      <c r="KAM8" s="1211"/>
      <c r="KAN8" s="1211"/>
      <c r="KAO8" s="1211"/>
      <c r="KAP8" s="1211"/>
      <c r="KAQ8" s="1211"/>
      <c r="KAR8" s="1211"/>
      <c r="KAS8" s="1211"/>
      <c r="KAT8" s="1211"/>
      <c r="KAU8" s="1211"/>
      <c r="KAV8" s="1211"/>
      <c r="KAW8" s="1211"/>
      <c r="KAX8" s="1211"/>
      <c r="KAY8" s="1211"/>
      <c r="KAZ8" s="1211"/>
      <c r="KBA8" s="1211"/>
      <c r="KBB8" s="1211"/>
      <c r="KBC8" s="1211"/>
      <c r="KBD8" s="1211"/>
      <c r="KBE8" s="1211"/>
      <c r="KBF8" s="1211"/>
      <c r="KBG8" s="1211"/>
      <c r="KBH8" s="1211"/>
      <c r="KBI8" s="1211"/>
      <c r="KBJ8" s="1211"/>
      <c r="KBK8" s="1211"/>
      <c r="KBL8" s="1211"/>
      <c r="KBM8" s="1211"/>
      <c r="KBN8" s="1211"/>
      <c r="KBO8" s="1211"/>
      <c r="KBP8" s="1211"/>
      <c r="KBQ8" s="1211"/>
      <c r="KBR8" s="1211"/>
      <c r="KBS8" s="1211"/>
      <c r="KBT8" s="1211"/>
      <c r="KBU8" s="1211"/>
      <c r="KBV8" s="1211"/>
      <c r="KBW8" s="1211"/>
      <c r="KBX8" s="1211"/>
      <c r="KBY8" s="1211"/>
      <c r="KBZ8" s="1211"/>
      <c r="KCA8" s="1211"/>
      <c r="KCB8" s="1211"/>
      <c r="KCC8" s="1211"/>
      <c r="KCD8" s="1211"/>
      <c r="KCE8" s="1211"/>
      <c r="KCF8" s="1211"/>
      <c r="KCG8" s="1211"/>
      <c r="KCH8" s="1211"/>
      <c r="KCI8" s="1211"/>
      <c r="KCJ8" s="1211"/>
      <c r="KCK8" s="1211"/>
      <c r="KCL8" s="1211"/>
      <c r="KCM8" s="1211"/>
      <c r="KCN8" s="1211"/>
      <c r="KCO8" s="1211"/>
      <c r="KCP8" s="1211"/>
      <c r="KCQ8" s="1211"/>
      <c r="KCR8" s="1211"/>
      <c r="KCS8" s="1211"/>
      <c r="KCT8" s="1211"/>
      <c r="KCU8" s="1211"/>
      <c r="KCV8" s="1211"/>
      <c r="KCW8" s="1211"/>
      <c r="KCX8" s="1211"/>
      <c r="KCY8" s="1211"/>
      <c r="KCZ8" s="1211"/>
      <c r="KDA8" s="1211"/>
      <c r="KDB8" s="1211"/>
      <c r="KDC8" s="1211"/>
      <c r="KDD8" s="1211"/>
      <c r="KDE8" s="1211"/>
      <c r="KDF8" s="1211"/>
      <c r="KDG8" s="1211"/>
      <c r="KDH8" s="1211"/>
      <c r="KDI8" s="1211"/>
      <c r="KDJ8" s="1211"/>
      <c r="KDK8" s="1211"/>
      <c r="KDL8" s="1211"/>
      <c r="KDM8" s="1211"/>
      <c r="KDN8" s="1211"/>
      <c r="KDO8" s="1211"/>
      <c r="KDP8" s="1211"/>
      <c r="KDQ8" s="1211"/>
      <c r="KDR8" s="1211"/>
      <c r="KDS8" s="1211"/>
      <c r="KDT8" s="1211"/>
      <c r="KDU8" s="1211"/>
      <c r="KDV8" s="1211"/>
      <c r="KDW8" s="1211"/>
      <c r="KDX8" s="1211"/>
      <c r="KDY8" s="1211"/>
      <c r="KDZ8" s="1211"/>
      <c r="KEA8" s="1211"/>
      <c r="KEB8" s="1211"/>
      <c r="KEC8" s="1211"/>
      <c r="KED8" s="1211"/>
      <c r="KEE8" s="1211"/>
      <c r="KEF8" s="1211"/>
      <c r="KEG8" s="1211"/>
      <c r="KEH8" s="1211"/>
      <c r="KEI8" s="1211"/>
      <c r="KEJ8" s="1211"/>
      <c r="KEK8" s="1211"/>
      <c r="KEL8" s="1211"/>
      <c r="KEM8" s="1211"/>
      <c r="KEN8" s="1211"/>
      <c r="KEO8" s="1211"/>
      <c r="KEP8" s="1211"/>
      <c r="KEQ8" s="1211"/>
      <c r="KER8" s="1211"/>
      <c r="KES8" s="1211"/>
      <c r="KET8" s="1211"/>
      <c r="KEU8" s="1211"/>
      <c r="KEV8" s="1211"/>
      <c r="KEW8" s="1211"/>
      <c r="KEX8" s="1211"/>
      <c r="KEY8" s="1211"/>
      <c r="KEZ8" s="1211"/>
      <c r="KFA8" s="1211"/>
      <c r="KFB8" s="1211"/>
      <c r="KFC8" s="1211"/>
      <c r="KFD8" s="1211"/>
      <c r="KFE8" s="1211"/>
      <c r="KFF8" s="1211"/>
      <c r="KFG8" s="1211"/>
      <c r="KFH8" s="1211"/>
      <c r="KFI8" s="1211"/>
      <c r="KFJ8" s="1211"/>
      <c r="KFK8" s="1211"/>
      <c r="KFL8" s="1211"/>
      <c r="KFM8" s="1211"/>
      <c r="KFN8" s="1211"/>
      <c r="KFO8" s="1211"/>
      <c r="KFP8" s="1211"/>
      <c r="KFQ8" s="1211"/>
      <c r="KFR8" s="1211"/>
      <c r="KFS8" s="1211"/>
      <c r="KFT8" s="1211"/>
      <c r="KFU8" s="1211"/>
      <c r="KFV8" s="1211"/>
      <c r="KFW8" s="1211"/>
      <c r="KFX8" s="1211"/>
      <c r="KFY8" s="1211"/>
      <c r="KFZ8" s="1211"/>
      <c r="KGA8" s="1211"/>
      <c r="KGB8" s="1211"/>
      <c r="KGC8" s="1211"/>
      <c r="KGD8" s="1211"/>
      <c r="KGE8" s="1211"/>
      <c r="KGF8" s="1211"/>
      <c r="KGG8" s="1211"/>
      <c r="KGH8" s="1211"/>
      <c r="KGI8" s="1211"/>
      <c r="KGJ8" s="1211"/>
      <c r="KGK8" s="1211"/>
      <c r="KGL8" s="1211"/>
      <c r="KGM8" s="1211"/>
      <c r="KGN8" s="1211"/>
      <c r="KGO8" s="1211"/>
      <c r="KGP8" s="1211"/>
      <c r="KGQ8" s="1211"/>
      <c r="KGR8" s="1211"/>
      <c r="KGS8" s="1211"/>
      <c r="KGT8" s="1211"/>
      <c r="KGU8" s="1211"/>
      <c r="KGV8" s="1211"/>
      <c r="KGW8" s="1211"/>
      <c r="KGX8" s="1211"/>
      <c r="KGY8" s="1211"/>
      <c r="KGZ8" s="1211"/>
      <c r="KHA8" s="1211"/>
      <c r="KHB8" s="1211"/>
      <c r="KHC8" s="1211"/>
      <c r="KHD8" s="1211"/>
      <c r="KHE8" s="1211"/>
      <c r="KHF8" s="1211"/>
      <c r="KHG8" s="1211"/>
      <c r="KHH8" s="1211"/>
      <c r="KHI8" s="1211"/>
      <c r="KHJ8" s="1211"/>
      <c r="KHK8" s="1211"/>
      <c r="KHL8" s="1211"/>
      <c r="KHM8" s="1211"/>
      <c r="KHN8" s="1211"/>
      <c r="KHO8" s="1211"/>
      <c r="KHP8" s="1211"/>
      <c r="KHQ8" s="1211"/>
      <c r="KHR8" s="1211"/>
      <c r="KHS8" s="1211"/>
      <c r="KHT8" s="1211"/>
      <c r="KHU8" s="1211"/>
      <c r="KHV8" s="1211"/>
      <c r="KHW8" s="1211"/>
      <c r="KHX8" s="1211"/>
      <c r="KHY8" s="1211"/>
      <c r="KHZ8" s="1211"/>
      <c r="KIA8" s="1211"/>
      <c r="KIB8" s="1211"/>
      <c r="KIC8" s="1211"/>
      <c r="KID8" s="1211"/>
      <c r="KIE8" s="1211"/>
      <c r="KIF8" s="1211"/>
      <c r="KIG8" s="1211"/>
      <c r="KIH8" s="1211"/>
      <c r="KII8" s="1211"/>
      <c r="KIJ8" s="1211"/>
      <c r="KIK8" s="1211"/>
      <c r="KIL8" s="1211"/>
      <c r="KIM8" s="1211"/>
      <c r="KIN8" s="1211"/>
      <c r="KIO8" s="1211"/>
      <c r="KIP8" s="1211"/>
      <c r="KIQ8" s="1211"/>
      <c r="KIR8" s="1211"/>
      <c r="KIS8" s="1211"/>
      <c r="KIT8" s="1211"/>
      <c r="KIU8" s="1211"/>
      <c r="KIV8" s="1211"/>
      <c r="KIW8" s="1211"/>
      <c r="KIX8" s="1211"/>
      <c r="KIY8" s="1211"/>
      <c r="KIZ8" s="1211"/>
      <c r="KJA8" s="1211"/>
      <c r="KJB8" s="1211"/>
      <c r="KJC8" s="1211"/>
      <c r="KJD8" s="1211"/>
      <c r="KJE8" s="1211"/>
      <c r="KJF8" s="1211"/>
      <c r="KJG8" s="1211"/>
      <c r="KJH8" s="1211"/>
      <c r="KJI8" s="1211"/>
      <c r="KJJ8" s="1211"/>
      <c r="KJK8" s="1211"/>
      <c r="KJL8" s="1211"/>
      <c r="KJM8" s="1211"/>
      <c r="KJN8" s="1211"/>
      <c r="KJO8" s="1211"/>
      <c r="KJP8" s="1211"/>
      <c r="KJQ8" s="1211"/>
      <c r="KJR8" s="1211"/>
      <c r="KJS8" s="1211"/>
      <c r="KJT8" s="1211"/>
      <c r="KJU8" s="1211"/>
      <c r="KJV8" s="1211"/>
      <c r="KJW8" s="1211"/>
      <c r="KJX8" s="1211"/>
      <c r="KJY8" s="1211"/>
      <c r="KJZ8" s="1211"/>
      <c r="KKA8" s="1211"/>
      <c r="KKB8" s="1211"/>
      <c r="KKC8" s="1211"/>
      <c r="KKD8" s="1211"/>
      <c r="KKE8" s="1211"/>
      <c r="KKF8" s="1211"/>
      <c r="KKG8" s="1211"/>
      <c r="KKH8" s="1211"/>
      <c r="KKI8" s="1211"/>
      <c r="KKJ8" s="1211"/>
      <c r="KKK8" s="1211"/>
      <c r="KKL8" s="1211"/>
      <c r="KKM8" s="1211"/>
      <c r="KKN8" s="1211"/>
      <c r="KKO8" s="1211"/>
      <c r="KKP8" s="1211"/>
      <c r="KKQ8" s="1211"/>
      <c r="KKR8" s="1211"/>
      <c r="KKS8" s="1211"/>
      <c r="KKT8" s="1211"/>
      <c r="KKU8" s="1211"/>
      <c r="KKV8" s="1211"/>
      <c r="KKW8" s="1211"/>
      <c r="KKX8" s="1211"/>
      <c r="KKY8" s="1211"/>
      <c r="KKZ8" s="1211"/>
      <c r="KLA8" s="1211"/>
      <c r="KLB8" s="1211"/>
      <c r="KLC8" s="1211"/>
      <c r="KLD8" s="1211"/>
      <c r="KLE8" s="1211"/>
      <c r="KLF8" s="1211"/>
      <c r="KLG8" s="1211"/>
      <c r="KLH8" s="1211"/>
      <c r="KLI8" s="1211"/>
      <c r="KLJ8" s="1211"/>
      <c r="KLK8" s="1211"/>
      <c r="KLL8" s="1211"/>
      <c r="KLM8" s="1211"/>
      <c r="KLN8" s="1211"/>
      <c r="KLO8" s="1211"/>
      <c r="KLP8" s="1211"/>
      <c r="KLQ8" s="1211"/>
      <c r="KLR8" s="1211"/>
      <c r="KLS8" s="1211"/>
      <c r="KLT8" s="1211"/>
      <c r="KLU8" s="1211"/>
      <c r="KLV8" s="1211"/>
      <c r="KLW8" s="1211"/>
      <c r="KLX8" s="1211"/>
      <c r="KLY8" s="1211"/>
      <c r="KLZ8" s="1211"/>
      <c r="KMA8" s="1211"/>
      <c r="KMB8" s="1211"/>
      <c r="KMC8" s="1211"/>
      <c r="KMD8" s="1211"/>
      <c r="KME8" s="1211"/>
      <c r="KMF8" s="1211"/>
      <c r="KMG8" s="1211"/>
      <c r="KMH8" s="1211"/>
      <c r="KMI8" s="1211"/>
      <c r="KMJ8" s="1211"/>
      <c r="KMK8" s="1211"/>
      <c r="KML8" s="1211"/>
      <c r="KMM8" s="1211"/>
      <c r="KMN8" s="1211"/>
      <c r="KMO8" s="1211"/>
      <c r="KMP8" s="1211"/>
      <c r="KMQ8" s="1211"/>
      <c r="KMR8" s="1211"/>
      <c r="KMS8" s="1211"/>
      <c r="KMT8" s="1211"/>
      <c r="KMU8" s="1211"/>
      <c r="KMV8" s="1211"/>
      <c r="KMW8" s="1211"/>
      <c r="KMX8" s="1211"/>
      <c r="KMY8" s="1211"/>
      <c r="KMZ8" s="1211"/>
      <c r="KNA8" s="1211"/>
      <c r="KNB8" s="1211"/>
      <c r="KNC8" s="1211"/>
      <c r="KND8" s="1211"/>
      <c r="KNE8" s="1211"/>
      <c r="KNF8" s="1211"/>
      <c r="KNG8" s="1211"/>
      <c r="KNH8" s="1211"/>
      <c r="KNI8" s="1211"/>
      <c r="KNJ8" s="1211"/>
      <c r="KNK8" s="1211"/>
      <c r="KNL8" s="1211"/>
      <c r="KNM8" s="1211"/>
      <c r="KNN8" s="1211"/>
      <c r="KNO8" s="1211"/>
      <c r="KNP8" s="1211"/>
      <c r="KNQ8" s="1211"/>
      <c r="KNR8" s="1211"/>
      <c r="KNS8" s="1211"/>
      <c r="KNT8" s="1211"/>
      <c r="KNU8" s="1211"/>
      <c r="KNV8" s="1211"/>
      <c r="KNW8" s="1211"/>
      <c r="KNX8" s="1211"/>
      <c r="KNY8" s="1211"/>
      <c r="KNZ8" s="1211"/>
      <c r="KOA8" s="1211"/>
      <c r="KOB8" s="1211"/>
      <c r="KOC8" s="1211"/>
      <c r="KOD8" s="1211"/>
      <c r="KOE8" s="1211"/>
      <c r="KOF8" s="1211"/>
      <c r="KOG8" s="1211"/>
      <c r="KOH8" s="1211"/>
      <c r="KOI8" s="1211"/>
      <c r="KOJ8" s="1211"/>
      <c r="KOK8" s="1211"/>
      <c r="KOL8" s="1211"/>
      <c r="KOM8" s="1211"/>
      <c r="KON8" s="1211"/>
      <c r="KOO8" s="1211"/>
      <c r="KOP8" s="1211"/>
      <c r="KOQ8" s="1211"/>
      <c r="KOR8" s="1211"/>
      <c r="KOS8" s="1211"/>
      <c r="KOT8" s="1211"/>
      <c r="KOU8" s="1211"/>
      <c r="KOV8" s="1211"/>
      <c r="KOW8" s="1211"/>
      <c r="KOX8" s="1211"/>
      <c r="KOY8" s="1211"/>
      <c r="KOZ8" s="1211"/>
      <c r="KPA8" s="1211"/>
      <c r="KPB8" s="1211"/>
      <c r="KPC8" s="1211"/>
      <c r="KPD8" s="1211"/>
      <c r="KPE8" s="1211"/>
      <c r="KPF8" s="1211"/>
      <c r="KPG8" s="1211"/>
      <c r="KPH8" s="1211"/>
      <c r="KPI8" s="1211"/>
      <c r="KPJ8" s="1211"/>
      <c r="KPK8" s="1211"/>
      <c r="KPL8" s="1211"/>
      <c r="KPM8" s="1211"/>
      <c r="KPN8" s="1211"/>
      <c r="KPO8" s="1211"/>
      <c r="KPP8" s="1211"/>
      <c r="KPQ8" s="1211"/>
      <c r="KPR8" s="1211"/>
      <c r="KPS8" s="1211"/>
      <c r="KPT8" s="1211"/>
      <c r="KPU8" s="1211"/>
      <c r="KPV8" s="1211"/>
      <c r="KPW8" s="1211"/>
      <c r="KPX8" s="1211"/>
      <c r="KPY8" s="1211"/>
      <c r="KPZ8" s="1211"/>
      <c r="KQA8" s="1211"/>
      <c r="KQB8" s="1211"/>
      <c r="KQC8" s="1211"/>
      <c r="KQD8" s="1211"/>
      <c r="KQE8" s="1211"/>
      <c r="KQF8" s="1211"/>
      <c r="KQG8" s="1211"/>
      <c r="KQH8" s="1211"/>
      <c r="KQI8" s="1211"/>
      <c r="KQJ8" s="1211"/>
      <c r="KQK8" s="1211"/>
      <c r="KQL8" s="1211"/>
      <c r="KQM8" s="1211"/>
      <c r="KQN8" s="1211"/>
      <c r="KQO8" s="1211"/>
      <c r="KQP8" s="1211"/>
      <c r="KQQ8" s="1211"/>
      <c r="KQR8" s="1211"/>
      <c r="KQS8" s="1211"/>
      <c r="KQT8" s="1211"/>
      <c r="KQU8" s="1211"/>
      <c r="KQV8" s="1211"/>
      <c r="KQW8" s="1211"/>
      <c r="KQX8" s="1211"/>
      <c r="KQY8" s="1211"/>
      <c r="KQZ8" s="1211"/>
      <c r="KRA8" s="1211"/>
      <c r="KRB8" s="1211"/>
      <c r="KRC8" s="1211"/>
      <c r="KRD8" s="1211"/>
      <c r="KRE8" s="1211"/>
      <c r="KRF8" s="1211"/>
      <c r="KRG8" s="1211"/>
      <c r="KRH8" s="1211"/>
      <c r="KRI8" s="1211"/>
      <c r="KRJ8" s="1211"/>
      <c r="KRK8" s="1211"/>
      <c r="KRL8" s="1211"/>
      <c r="KRM8" s="1211"/>
      <c r="KRN8" s="1211"/>
      <c r="KRO8" s="1211"/>
      <c r="KRP8" s="1211"/>
      <c r="KRQ8" s="1211"/>
      <c r="KRR8" s="1211"/>
      <c r="KRS8" s="1211"/>
      <c r="KRT8" s="1211"/>
      <c r="KRU8" s="1211"/>
      <c r="KRV8" s="1211"/>
      <c r="KRW8" s="1211"/>
      <c r="KRX8" s="1211"/>
      <c r="KRY8" s="1211"/>
      <c r="KRZ8" s="1211"/>
      <c r="KSA8" s="1211"/>
      <c r="KSB8" s="1211"/>
      <c r="KSC8" s="1211"/>
      <c r="KSD8" s="1211"/>
      <c r="KSE8" s="1211"/>
      <c r="KSF8" s="1211"/>
      <c r="KSG8" s="1211"/>
      <c r="KSH8" s="1211"/>
      <c r="KSI8" s="1211"/>
      <c r="KSJ8" s="1211"/>
      <c r="KSK8" s="1211"/>
      <c r="KSL8" s="1211"/>
      <c r="KSM8" s="1211"/>
      <c r="KSN8" s="1211"/>
      <c r="KSO8" s="1211"/>
      <c r="KSP8" s="1211"/>
      <c r="KSQ8" s="1211"/>
      <c r="KSR8" s="1211"/>
      <c r="KSS8" s="1211"/>
      <c r="KST8" s="1211"/>
      <c r="KSU8" s="1211"/>
      <c r="KSV8" s="1211"/>
      <c r="KSW8" s="1211"/>
      <c r="KSX8" s="1211"/>
      <c r="KSY8" s="1211"/>
      <c r="KSZ8" s="1211"/>
      <c r="KTA8" s="1211"/>
      <c r="KTB8" s="1211"/>
      <c r="KTC8" s="1211"/>
      <c r="KTD8" s="1211"/>
      <c r="KTE8" s="1211"/>
      <c r="KTF8" s="1211"/>
      <c r="KTG8" s="1211"/>
      <c r="KTH8" s="1211"/>
      <c r="KTI8" s="1211"/>
      <c r="KTJ8" s="1211"/>
      <c r="KTK8" s="1211"/>
      <c r="KTL8" s="1211"/>
      <c r="KTM8" s="1211"/>
      <c r="KTN8" s="1211"/>
      <c r="KTO8" s="1211"/>
      <c r="KTP8" s="1211"/>
      <c r="KTQ8" s="1211"/>
      <c r="KTR8" s="1211"/>
      <c r="KTS8" s="1211"/>
      <c r="KTT8" s="1211"/>
      <c r="KTU8" s="1211"/>
      <c r="KTV8" s="1211"/>
      <c r="KTW8" s="1211"/>
      <c r="KTX8" s="1211"/>
      <c r="KTY8" s="1211"/>
      <c r="KTZ8" s="1211"/>
      <c r="KUA8" s="1211"/>
      <c r="KUB8" s="1211"/>
      <c r="KUC8" s="1211"/>
      <c r="KUD8" s="1211"/>
      <c r="KUE8" s="1211"/>
      <c r="KUF8" s="1211"/>
      <c r="KUG8" s="1211"/>
      <c r="KUH8" s="1211"/>
      <c r="KUI8" s="1211"/>
      <c r="KUJ8" s="1211"/>
      <c r="KUK8" s="1211"/>
      <c r="KUL8" s="1211"/>
      <c r="KUM8" s="1211"/>
      <c r="KUN8" s="1211"/>
      <c r="KUO8" s="1211"/>
      <c r="KUP8" s="1211"/>
      <c r="KUQ8" s="1211"/>
      <c r="KUR8" s="1211"/>
      <c r="KUS8" s="1211"/>
      <c r="KUT8" s="1211"/>
      <c r="KUU8" s="1211"/>
      <c r="KUV8" s="1211"/>
      <c r="KUW8" s="1211"/>
      <c r="KUX8" s="1211"/>
      <c r="KUY8" s="1211"/>
      <c r="KUZ8" s="1211"/>
      <c r="KVA8" s="1211"/>
      <c r="KVB8" s="1211"/>
      <c r="KVC8" s="1211"/>
      <c r="KVD8" s="1211"/>
      <c r="KVE8" s="1211"/>
      <c r="KVF8" s="1211"/>
      <c r="KVG8" s="1211"/>
      <c r="KVH8" s="1211"/>
      <c r="KVI8" s="1211"/>
      <c r="KVJ8" s="1211"/>
      <c r="KVK8" s="1211"/>
      <c r="KVL8" s="1211"/>
      <c r="KVM8" s="1211"/>
      <c r="KVN8" s="1211"/>
      <c r="KVO8" s="1211"/>
      <c r="KVP8" s="1211"/>
      <c r="KVQ8" s="1211"/>
      <c r="KVR8" s="1211"/>
      <c r="KVS8" s="1211"/>
      <c r="KVT8" s="1211"/>
      <c r="KVU8" s="1211"/>
      <c r="KVV8" s="1211"/>
      <c r="KVW8" s="1211"/>
      <c r="KVX8" s="1211"/>
      <c r="KVY8" s="1211"/>
      <c r="KVZ8" s="1211"/>
      <c r="KWA8" s="1211"/>
      <c r="KWB8" s="1211"/>
      <c r="KWC8" s="1211"/>
      <c r="KWD8" s="1211"/>
      <c r="KWE8" s="1211"/>
      <c r="KWF8" s="1211"/>
      <c r="KWG8" s="1211"/>
      <c r="KWH8" s="1211"/>
      <c r="KWI8" s="1211"/>
      <c r="KWJ8" s="1211"/>
      <c r="KWK8" s="1211"/>
      <c r="KWL8" s="1211"/>
      <c r="KWM8" s="1211"/>
      <c r="KWN8" s="1211"/>
      <c r="KWO8" s="1211"/>
      <c r="KWP8" s="1211"/>
      <c r="KWQ8" s="1211"/>
      <c r="KWR8" s="1211"/>
      <c r="KWS8" s="1211"/>
      <c r="KWT8" s="1211"/>
      <c r="KWU8" s="1211"/>
      <c r="KWV8" s="1211"/>
      <c r="KWW8" s="1211"/>
      <c r="KWX8" s="1211"/>
      <c r="KWY8" s="1211"/>
      <c r="KWZ8" s="1211"/>
      <c r="KXA8" s="1211"/>
      <c r="KXB8" s="1211"/>
      <c r="KXC8" s="1211"/>
      <c r="KXD8" s="1211"/>
      <c r="KXE8" s="1211"/>
      <c r="KXF8" s="1211"/>
      <c r="KXG8" s="1211"/>
      <c r="KXH8" s="1211"/>
      <c r="KXI8" s="1211"/>
      <c r="KXJ8" s="1211"/>
      <c r="KXK8" s="1211"/>
      <c r="KXL8" s="1211"/>
      <c r="KXM8" s="1211"/>
      <c r="KXN8" s="1211"/>
      <c r="KXO8" s="1211"/>
      <c r="KXP8" s="1211"/>
      <c r="KXQ8" s="1211"/>
      <c r="KXR8" s="1211"/>
      <c r="KXS8" s="1211"/>
      <c r="KXT8" s="1211"/>
      <c r="KXU8" s="1211"/>
      <c r="KXV8" s="1211"/>
      <c r="KXW8" s="1211"/>
      <c r="KXX8" s="1211"/>
      <c r="KXY8" s="1211"/>
      <c r="KXZ8" s="1211"/>
      <c r="KYA8" s="1211"/>
      <c r="KYB8" s="1211"/>
      <c r="KYC8" s="1211"/>
      <c r="KYD8" s="1211"/>
      <c r="KYE8" s="1211"/>
      <c r="KYF8" s="1211"/>
      <c r="KYG8" s="1211"/>
      <c r="KYH8" s="1211"/>
      <c r="KYI8" s="1211"/>
      <c r="KYJ8" s="1211"/>
      <c r="KYK8" s="1211"/>
      <c r="KYL8" s="1211"/>
      <c r="KYM8" s="1211"/>
      <c r="KYN8" s="1211"/>
      <c r="KYO8" s="1211"/>
      <c r="KYP8" s="1211"/>
      <c r="KYQ8" s="1211"/>
      <c r="KYR8" s="1211"/>
      <c r="KYS8" s="1211"/>
      <c r="KYT8" s="1211"/>
      <c r="KYU8" s="1211"/>
      <c r="KYV8" s="1211"/>
      <c r="KYW8" s="1211"/>
      <c r="KYX8" s="1211"/>
      <c r="KYY8" s="1211"/>
      <c r="KYZ8" s="1211"/>
      <c r="KZA8" s="1211"/>
      <c r="KZB8" s="1211"/>
      <c r="KZC8" s="1211"/>
      <c r="KZD8" s="1211"/>
      <c r="KZE8" s="1211"/>
      <c r="KZF8" s="1211"/>
      <c r="KZG8" s="1211"/>
      <c r="KZH8" s="1211"/>
      <c r="KZI8" s="1211"/>
      <c r="KZJ8" s="1211"/>
      <c r="KZK8" s="1211"/>
      <c r="KZL8" s="1211"/>
      <c r="KZM8" s="1211"/>
      <c r="KZN8" s="1211"/>
      <c r="KZO8" s="1211"/>
      <c r="KZP8" s="1211"/>
      <c r="KZQ8" s="1211"/>
      <c r="KZR8" s="1211"/>
      <c r="KZS8" s="1211"/>
      <c r="KZT8" s="1211"/>
      <c r="KZU8" s="1211"/>
      <c r="KZV8" s="1211"/>
      <c r="KZW8" s="1211"/>
      <c r="KZX8" s="1211"/>
      <c r="KZY8" s="1211"/>
      <c r="KZZ8" s="1211"/>
      <c r="LAA8" s="1211"/>
      <c r="LAB8" s="1211"/>
      <c r="LAC8" s="1211"/>
      <c r="LAD8" s="1211"/>
      <c r="LAE8" s="1211"/>
      <c r="LAF8" s="1211"/>
      <c r="LAG8" s="1211"/>
      <c r="LAH8" s="1211"/>
      <c r="LAI8" s="1211"/>
      <c r="LAJ8" s="1211"/>
      <c r="LAK8" s="1211"/>
      <c r="LAL8" s="1211"/>
      <c r="LAM8" s="1211"/>
      <c r="LAN8" s="1211"/>
      <c r="LAO8" s="1211"/>
      <c r="LAP8" s="1211"/>
      <c r="LAQ8" s="1211"/>
      <c r="LAR8" s="1211"/>
      <c r="LAS8" s="1211"/>
      <c r="LAT8" s="1211"/>
      <c r="LAU8" s="1211"/>
      <c r="LAV8" s="1211"/>
      <c r="LAW8" s="1211"/>
      <c r="LAX8" s="1211"/>
      <c r="LAY8" s="1211"/>
      <c r="LAZ8" s="1211"/>
      <c r="LBA8" s="1211"/>
      <c r="LBB8" s="1211"/>
      <c r="LBC8" s="1211"/>
      <c r="LBD8" s="1211"/>
      <c r="LBE8" s="1211"/>
      <c r="LBF8" s="1211"/>
      <c r="LBG8" s="1211"/>
      <c r="LBH8" s="1211"/>
      <c r="LBI8" s="1211"/>
      <c r="LBJ8" s="1211"/>
      <c r="LBK8" s="1211"/>
      <c r="LBL8" s="1211"/>
      <c r="LBM8" s="1211"/>
      <c r="LBN8" s="1211"/>
      <c r="LBO8" s="1211"/>
      <c r="LBP8" s="1211"/>
      <c r="LBQ8" s="1211"/>
      <c r="LBR8" s="1211"/>
      <c r="LBS8" s="1211"/>
      <c r="LBT8" s="1211"/>
      <c r="LBU8" s="1211"/>
      <c r="LBV8" s="1211"/>
      <c r="LBW8" s="1211"/>
      <c r="LBX8" s="1211"/>
      <c r="LBY8" s="1211"/>
      <c r="LBZ8" s="1211"/>
      <c r="LCA8" s="1211"/>
      <c r="LCB8" s="1211"/>
      <c r="LCC8" s="1211"/>
      <c r="LCD8" s="1211"/>
      <c r="LCE8" s="1211"/>
      <c r="LCF8" s="1211"/>
      <c r="LCG8" s="1211"/>
      <c r="LCH8" s="1211"/>
      <c r="LCI8" s="1211"/>
      <c r="LCJ8" s="1211"/>
      <c r="LCK8" s="1211"/>
      <c r="LCL8" s="1211"/>
      <c r="LCM8" s="1211"/>
      <c r="LCN8" s="1211"/>
      <c r="LCO8" s="1211"/>
      <c r="LCP8" s="1211"/>
      <c r="LCQ8" s="1211"/>
      <c r="LCR8" s="1211"/>
      <c r="LCS8" s="1211"/>
      <c r="LCT8" s="1211"/>
      <c r="LCU8" s="1211"/>
      <c r="LCV8" s="1211"/>
      <c r="LCW8" s="1211"/>
      <c r="LCX8" s="1211"/>
      <c r="LCY8" s="1211"/>
      <c r="LCZ8" s="1211"/>
      <c r="LDA8" s="1211"/>
      <c r="LDB8" s="1211"/>
      <c r="LDC8" s="1211"/>
      <c r="LDD8" s="1211"/>
      <c r="LDE8" s="1211"/>
      <c r="LDF8" s="1211"/>
      <c r="LDG8" s="1211"/>
      <c r="LDH8" s="1211"/>
      <c r="LDI8" s="1211"/>
      <c r="LDJ8" s="1211"/>
      <c r="LDK8" s="1211"/>
      <c r="LDL8" s="1211"/>
      <c r="LDM8" s="1211"/>
      <c r="LDN8" s="1211"/>
      <c r="LDO8" s="1211"/>
      <c r="LDP8" s="1211"/>
      <c r="LDQ8" s="1211"/>
      <c r="LDR8" s="1211"/>
      <c r="LDS8" s="1211"/>
      <c r="LDT8" s="1211"/>
      <c r="LDU8" s="1211"/>
      <c r="LDV8" s="1211"/>
      <c r="LDW8" s="1211"/>
      <c r="LDX8" s="1211"/>
      <c r="LDY8" s="1211"/>
      <c r="LDZ8" s="1211"/>
      <c r="LEA8" s="1211"/>
      <c r="LEB8" s="1211"/>
      <c r="LEC8" s="1211"/>
      <c r="LED8" s="1211"/>
      <c r="LEE8" s="1211"/>
      <c r="LEF8" s="1211"/>
      <c r="LEG8" s="1211"/>
      <c r="LEH8" s="1211"/>
      <c r="LEI8" s="1211"/>
      <c r="LEJ8" s="1211"/>
      <c r="LEK8" s="1211"/>
      <c r="LEL8" s="1211"/>
      <c r="LEM8" s="1211"/>
      <c r="LEN8" s="1211"/>
      <c r="LEO8" s="1211"/>
      <c r="LEP8" s="1211"/>
      <c r="LEQ8" s="1211"/>
      <c r="LER8" s="1211"/>
      <c r="LES8" s="1211"/>
      <c r="LET8" s="1211"/>
      <c r="LEU8" s="1211"/>
      <c r="LEV8" s="1211"/>
      <c r="LEW8" s="1211"/>
      <c r="LEX8" s="1211"/>
      <c r="LEY8" s="1211"/>
      <c r="LEZ8" s="1211"/>
      <c r="LFA8" s="1211"/>
      <c r="LFB8" s="1211"/>
      <c r="LFC8" s="1211"/>
      <c r="LFD8" s="1211"/>
      <c r="LFE8" s="1211"/>
      <c r="LFF8" s="1211"/>
      <c r="LFG8" s="1211"/>
      <c r="LFH8" s="1211"/>
      <c r="LFI8" s="1211"/>
      <c r="LFJ8" s="1211"/>
      <c r="LFK8" s="1211"/>
      <c r="LFL8" s="1211"/>
      <c r="LFM8" s="1211"/>
      <c r="LFN8" s="1211"/>
      <c r="LFO8" s="1211"/>
      <c r="LFP8" s="1211"/>
      <c r="LFQ8" s="1211"/>
      <c r="LFR8" s="1211"/>
      <c r="LFS8" s="1211"/>
      <c r="LFT8" s="1211"/>
      <c r="LFU8" s="1211"/>
      <c r="LFV8" s="1211"/>
      <c r="LFW8" s="1211"/>
      <c r="LFX8" s="1211"/>
      <c r="LFY8" s="1211"/>
      <c r="LFZ8" s="1211"/>
      <c r="LGA8" s="1211"/>
      <c r="LGB8" s="1211"/>
      <c r="LGC8" s="1211"/>
      <c r="LGD8" s="1211"/>
      <c r="LGE8" s="1211"/>
      <c r="LGF8" s="1211"/>
      <c r="LGG8" s="1211"/>
      <c r="LGH8" s="1211"/>
      <c r="LGI8" s="1211"/>
      <c r="LGJ8" s="1211"/>
      <c r="LGK8" s="1211"/>
      <c r="LGL8" s="1211"/>
      <c r="LGM8" s="1211"/>
      <c r="LGN8" s="1211"/>
      <c r="LGO8" s="1211"/>
      <c r="LGP8" s="1211"/>
      <c r="LGQ8" s="1211"/>
      <c r="LGR8" s="1211"/>
      <c r="LGS8" s="1211"/>
      <c r="LGT8" s="1211"/>
      <c r="LGU8" s="1211"/>
      <c r="LGV8" s="1211"/>
      <c r="LGW8" s="1211"/>
      <c r="LGX8" s="1211"/>
      <c r="LGY8" s="1211"/>
      <c r="LGZ8" s="1211"/>
      <c r="LHA8" s="1211"/>
      <c r="LHB8" s="1211"/>
      <c r="LHC8" s="1211"/>
      <c r="LHD8" s="1211"/>
      <c r="LHE8" s="1211"/>
      <c r="LHF8" s="1211"/>
      <c r="LHG8" s="1211"/>
      <c r="LHH8" s="1211"/>
      <c r="LHI8" s="1211"/>
      <c r="LHJ8" s="1211"/>
      <c r="LHK8" s="1211"/>
      <c r="LHL8" s="1211"/>
      <c r="LHM8" s="1211"/>
      <c r="LHN8" s="1211"/>
      <c r="LHO8" s="1211"/>
      <c r="LHP8" s="1211"/>
      <c r="LHQ8" s="1211"/>
      <c r="LHR8" s="1211"/>
      <c r="LHS8" s="1211"/>
      <c r="LHT8" s="1211"/>
      <c r="LHU8" s="1211"/>
      <c r="LHV8" s="1211"/>
      <c r="LHW8" s="1211"/>
      <c r="LHX8" s="1211"/>
      <c r="LHY8" s="1211"/>
      <c r="LHZ8" s="1211"/>
      <c r="LIA8" s="1211"/>
      <c r="LIB8" s="1211"/>
      <c r="LIC8" s="1211"/>
      <c r="LID8" s="1211"/>
      <c r="LIE8" s="1211"/>
      <c r="LIF8" s="1211"/>
      <c r="LIG8" s="1211"/>
      <c r="LIH8" s="1211"/>
      <c r="LII8" s="1211"/>
      <c r="LIJ8" s="1211"/>
      <c r="LIK8" s="1211"/>
      <c r="LIL8" s="1211"/>
      <c r="LIM8" s="1211"/>
      <c r="LIN8" s="1211"/>
      <c r="LIO8" s="1211"/>
      <c r="LIP8" s="1211"/>
      <c r="LIQ8" s="1211"/>
      <c r="LIR8" s="1211"/>
      <c r="LIS8" s="1211"/>
      <c r="LIT8" s="1211"/>
      <c r="LIU8" s="1211"/>
      <c r="LIV8" s="1211"/>
      <c r="LIW8" s="1211"/>
      <c r="LIX8" s="1211"/>
      <c r="LIY8" s="1211"/>
      <c r="LIZ8" s="1211"/>
      <c r="LJA8" s="1211"/>
      <c r="LJB8" s="1211"/>
      <c r="LJC8" s="1211"/>
      <c r="LJD8" s="1211"/>
      <c r="LJE8" s="1211"/>
      <c r="LJF8" s="1211"/>
      <c r="LJG8" s="1211"/>
      <c r="LJH8" s="1211"/>
      <c r="LJI8" s="1211"/>
      <c r="LJJ8" s="1211"/>
      <c r="LJK8" s="1211"/>
      <c r="LJL8" s="1211"/>
      <c r="LJM8" s="1211"/>
      <c r="LJN8" s="1211"/>
      <c r="LJO8" s="1211"/>
      <c r="LJP8" s="1211"/>
      <c r="LJQ8" s="1211"/>
      <c r="LJR8" s="1211"/>
      <c r="LJS8" s="1211"/>
      <c r="LJT8" s="1211"/>
      <c r="LJU8" s="1211"/>
      <c r="LJV8" s="1211"/>
      <c r="LJW8" s="1211"/>
      <c r="LJX8" s="1211"/>
      <c r="LJY8" s="1211"/>
      <c r="LJZ8" s="1211"/>
      <c r="LKA8" s="1211"/>
      <c r="LKB8" s="1211"/>
      <c r="LKC8" s="1211"/>
      <c r="LKD8" s="1211"/>
      <c r="LKE8" s="1211"/>
      <c r="LKF8" s="1211"/>
      <c r="LKG8" s="1211"/>
      <c r="LKH8" s="1211"/>
      <c r="LKI8" s="1211"/>
      <c r="LKJ8" s="1211"/>
      <c r="LKK8" s="1211"/>
      <c r="LKL8" s="1211"/>
      <c r="LKM8" s="1211"/>
      <c r="LKN8" s="1211"/>
      <c r="LKO8" s="1211"/>
      <c r="LKP8" s="1211"/>
      <c r="LKQ8" s="1211"/>
      <c r="LKR8" s="1211"/>
      <c r="LKS8" s="1211"/>
      <c r="LKT8" s="1211"/>
      <c r="LKU8" s="1211"/>
      <c r="LKV8" s="1211"/>
      <c r="LKW8" s="1211"/>
      <c r="LKX8" s="1211"/>
      <c r="LKY8" s="1211"/>
      <c r="LKZ8" s="1211"/>
      <c r="LLA8" s="1211"/>
      <c r="LLB8" s="1211"/>
      <c r="LLC8" s="1211"/>
      <c r="LLD8" s="1211"/>
      <c r="LLE8" s="1211"/>
      <c r="LLF8" s="1211"/>
      <c r="LLG8" s="1211"/>
      <c r="LLH8" s="1211"/>
      <c r="LLI8" s="1211"/>
      <c r="LLJ8" s="1211"/>
      <c r="LLK8" s="1211"/>
      <c r="LLL8" s="1211"/>
      <c r="LLM8" s="1211"/>
      <c r="LLN8" s="1211"/>
      <c r="LLO8" s="1211"/>
      <c r="LLP8" s="1211"/>
      <c r="LLQ8" s="1211"/>
      <c r="LLR8" s="1211"/>
      <c r="LLS8" s="1211"/>
      <c r="LLT8" s="1211"/>
      <c r="LLU8" s="1211"/>
      <c r="LLV8" s="1211"/>
      <c r="LLW8" s="1211"/>
      <c r="LLX8" s="1211"/>
      <c r="LLY8" s="1211"/>
      <c r="LLZ8" s="1211"/>
      <c r="LMA8" s="1211"/>
      <c r="LMB8" s="1211"/>
      <c r="LMC8" s="1211"/>
      <c r="LMD8" s="1211"/>
      <c r="LME8" s="1211"/>
      <c r="LMF8" s="1211"/>
      <c r="LMG8" s="1211"/>
      <c r="LMH8" s="1211"/>
      <c r="LMI8" s="1211"/>
      <c r="LMJ8" s="1211"/>
      <c r="LMK8" s="1211"/>
      <c r="LML8" s="1211"/>
      <c r="LMM8" s="1211"/>
      <c r="LMN8" s="1211"/>
      <c r="LMO8" s="1211"/>
      <c r="LMP8" s="1211"/>
      <c r="LMQ8" s="1211"/>
      <c r="LMR8" s="1211"/>
      <c r="LMS8" s="1211"/>
      <c r="LMT8" s="1211"/>
      <c r="LMU8" s="1211"/>
      <c r="LMV8" s="1211"/>
      <c r="LMW8" s="1211"/>
      <c r="LMX8" s="1211"/>
      <c r="LMY8" s="1211"/>
      <c r="LMZ8" s="1211"/>
      <c r="LNA8" s="1211"/>
      <c r="LNB8" s="1211"/>
      <c r="LNC8" s="1211"/>
      <c r="LND8" s="1211"/>
      <c r="LNE8" s="1211"/>
      <c r="LNF8" s="1211"/>
      <c r="LNG8" s="1211"/>
      <c r="LNH8" s="1211"/>
      <c r="LNI8" s="1211"/>
      <c r="LNJ8" s="1211"/>
      <c r="LNK8" s="1211"/>
      <c r="LNL8" s="1211"/>
      <c r="LNM8" s="1211"/>
      <c r="LNN8" s="1211"/>
      <c r="LNO8" s="1211"/>
      <c r="LNP8" s="1211"/>
      <c r="LNQ8" s="1211"/>
      <c r="LNR8" s="1211"/>
      <c r="LNS8" s="1211"/>
      <c r="LNT8" s="1211"/>
      <c r="LNU8" s="1211"/>
      <c r="LNV8" s="1211"/>
      <c r="LNW8" s="1211"/>
      <c r="LNX8" s="1211"/>
      <c r="LNY8" s="1211"/>
      <c r="LNZ8" s="1211"/>
      <c r="LOA8" s="1211"/>
      <c r="LOB8" s="1211"/>
      <c r="LOC8" s="1211"/>
      <c r="LOD8" s="1211"/>
      <c r="LOE8" s="1211"/>
      <c r="LOF8" s="1211"/>
      <c r="LOG8" s="1211"/>
      <c r="LOH8" s="1211"/>
      <c r="LOI8" s="1211"/>
      <c r="LOJ8" s="1211"/>
      <c r="LOK8" s="1211"/>
      <c r="LOL8" s="1211"/>
      <c r="LOM8" s="1211"/>
      <c r="LON8" s="1211"/>
      <c r="LOO8" s="1211"/>
      <c r="LOP8" s="1211"/>
      <c r="LOQ8" s="1211"/>
      <c r="LOR8" s="1211"/>
      <c r="LOS8" s="1211"/>
      <c r="LOT8" s="1211"/>
      <c r="LOU8" s="1211"/>
      <c r="LOV8" s="1211"/>
      <c r="LOW8" s="1211"/>
      <c r="LOX8" s="1211"/>
      <c r="LOY8" s="1211"/>
      <c r="LOZ8" s="1211"/>
      <c r="LPA8" s="1211"/>
      <c r="LPB8" s="1211"/>
      <c r="LPC8" s="1211"/>
      <c r="LPD8" s="1211"/>
      <c r="LPE8" s="1211"/>
      <c r="LPF8" s="1211"/>
      <c r="LPG8" s="1211"/>
      <c r="LPH8" s="1211"/>
      <c r="LPI8" s="1211"/>
      <c r="LPJ8" s="1211"/>
      <c r="LPK8" s="1211"/>
      <c r="LPL8" s="1211"/>
      <c r="LPM8" s="1211"/>
      <c r="LPN8" s="1211"/>
      <c r="LPO8" s="1211"/>
      <c r="LPP8" s="1211"/>
      <c r="LPQ8" s="1211"/>
      <c r="LPR8" s="1211"/>
      <c r="LPS8" s="1211"/>
      <c r="LPT8" s="1211"/>
      <c r="LPU8" s="1211"/>
      <c r="LPV8" s="1211"/>
      <c r="LPW8" s="1211"/>
      <c r="LPX8" s="1211"/>
      <c r="LPY8" s="1211"/>
      <c r="LPZ8" s="1211"/>
      <c r="LQA8" s="1211"/>
      <c r="LQB8" s="1211"/>
      <c r="LQC8" s="1211"/>
      <c r="LQD8" s="1211"/>
      <c r="LQE8" s="1211"/>
      <c r="LQF8" s="1211"/>
      <c r="LQG8" s="1211"/>
      <c r="LQH8" s="1211"/>
      <c r="LQI8" s="1211"/>
      <c r="LQJ8" s="1211"/>
      <c r="LQK8" s="1211"/>
      <c r="LQL8" s="1211"/>
      <c r="LQM8" s="1211"/>
      <c r="LQN8" s="1211"/>
      <c r="LQO8" s="1211"/>
      <c r="LQP8" s="1211"/>
      <c r="LQQ8" s="1211"/>
      <c r="LQR8" s="1211"/>
      <c r="LQS8" s="1211"/>
      <c r="LQT8" s="1211"/>
      <c r="LQU8" s="1211"/>
      <c r="LQV8" s="1211"/>
      <c r="LQW8" s="1211"/>
      <c r="LQX8" s="1211"/>
      <c r="LQY8" s="1211"/>
      <c r="LQZ8" s="1211"/>
      <c r="LRA8" s="1211"/>
      <c r="LRB8" s="1211"/>
      <c r="LRC8" s="1211"/>
      <c r="LRD8" s="1211"/>
      <c r="LRE8" s="1211"/>
      <c r="LRF8" s="1211"/>
      <c r="LRG8" s="1211"/>
      <c r="LRH8" s="1211"/>
      <c r="LRI8" s="1211"/>
      <c r="LRJ8" s="1211"/>
      <c r="LRK8" s="1211"/>
      <c r="LRL8" s="1211"/>
      <c r="LRM8" s="1211"/>
      <c r="LRN8" s="1211"/>
      <c r="LRO8" s="1211"/>
      <c r="LRP8" s="1211"/>
      <c r="LRQ8" s="1211"/>
      <c r="LRR8" s="1211"/>
      <c r="LRS8" s="1211"/>
      <c r="LRT8" s="1211"/>
      <c r="LRU8" s="1211"/>
      <c r="LRV8" s="1211"/>
      <c r="LRW8" s="1211"/>
      <c r="LRX8" s="1211"/>
      <c r="LRY8" s="1211"/>
      <c r="LRZ8" s="1211"/>
      <c r="LSA8" s="1211"/>
      <c r="LSB8" s="1211"/>
      <c r="LSC8" s="1211"/>
      <c r="LSD8" s="1211"/>
      <c r="LSE8" s="1211"/>
      <c r="LSF8" s="1211"/>
      <c r="LSG8" s="1211"/>
      <c r="LSH8" s="1211"/>
      <c r="LSI8" s="1211"/>
      <c r="LSJ8" s="1211"/>
      <c r="LSK8" s="1211"/>
      <c r="LSL8" s="1211"/>
      <c r="LSM8" s="1211"/>
      <c r="LSN8" s="1211"/>
      <c r="LSO8" s="1211"/>
      <c r="LSP8" s="1211"/>
      <c r="LSQ8" s="1211"/>
      <c r="LSR8" s="1211"/>
      <c r="LSS8" s="1211"/>
      <c r="LST8" s="1211"/>
      <c r="LSU8" s="1211"/>
      <c r="LSV8" s="1211"/>
      <c r="LSW8" s="1211"/>
      <c r="LSX8" s="1211"/>
      <c r="LSY8" s="1211"/>
      <c r="LSZ8" s="1211"/>
      <c r="LTA8" s="1211"/>
      <c r="LTB8" s="1211"/>
      <c r="LTC8" s="1211"/>
      <c r="LTD8" s="1211"/>
      <c r="LTE8" s="1211"/>
      <c r="LTF8" s="1211"/>
      <c r="LTG8" s="1211"/>
      <c r="LTH8" s="1211"/>
      <c r="LTI8" s="1211"/>
      <c r="LTJ8" s="1211"/>
      <c r="LTK8" s="1211"/>
      <c r="LTL8" s="1211"/>
      <c r="LTM8" s="1211"/>
      <c r="LTN8" s="1211"/>
      <c r="LTO8" s="1211"/>
      <c r="LTP8" s="1211"/>
      <c r="LTQ8" s="1211"/>
      <c r="LTR8" s="1211"/>
      <c r="LTS8" s="1211"/>
      <c r="LTT8" s="1211"/>
      <c r="LTU8" s="1211"/>
      <c r="LTV8" s="1211"/>
      <c r="LTW8" s="1211"/>
      <c r="LTX8" s="1211"/>
      <c r="LTY8" s="1211"/>
      <c r="LTZ8" s="1211"/>
      <c r="LUA8" s="1211"/>
      <c r="LUB8" s="1211"/>
      <c r="LUC8" s="1211"/>
      <c r="LUD8" s="1211"/>
      <c r="LUE8" s="1211"/>
      <c r="LUF8" s="1211"/>
      <c r="LUG8" s="1211"/>
      <c r="LUH8" s="1211"/>
      <c r="LUI8" s="1211"/>
      <c r="LUJ8" s="1211"/>
      <c r="LUK8" s="1211"/>
      <c r="LUL8" s="1211"/>
      <c r="LUM8" s="1211"/>
      <c r="LUN8" s="1211"/>
      <c r="LUO8" s="1211"/>
      <c r="LUP8" s="1211"/>
      <c r="LUQ8" s="1211"/>
      <c r="LUR8" s="1211"/>
      <c r="LUS8" s="1211"/>
      <c r="LUT8" s="1211"/>
      <c r="LUU8" s="1211"/>
      <c r="LUV8" s="1211"/>
      <c r="LUW8" s="1211"/>
      <c r="LUX8" s="1211"/>
      <c r="LUY8" s="1211"/>
      <c r="LUZ8" s="1211"/>
      <c r="LVA8" s="1211"/>
      <c r="LVB8" s="1211"/>
      <c r="LVC8" s="1211"/>
      <c r="LVD8" s="1211"/>
      <c r="LVE8" s="1211"/>
      <c r="LVF8" s="1211"/>
      <c r="LVG8" s="1211"/>
      <c r="LVH8" s="1211"/>
      <c r="LVI8" s="1211"/>
      <c r="LVJ8" s="1211"/>
      <c r="LVK8" s="1211"/>
      <c r="LVL8" s="1211"/>
      <c r="LVM8" s="1211"/>
      <c r="LVN8" s="1211"/>
      <c r="LVO8" s="1211"/>
      <c r="LVP8" s="1211"/>
      <c r="LVQ8" s="1211"/>
      <c r="LVR8" s="1211"/>
      <c r="LVS8" s="1211"/>
      <c r="LVT8" s="1211"/>
      <c r="LVU8" s="1211"/>
      <c r="LVV8" s="1211"/>
      <c r="LVW8" s="1211"/>
      <c r="LVX8" s="1211"/>
      <c r="LVY8" s="1211"/>
      <c r="LVZ8" s="1211"/>
      <c r="LWA8" s="1211"/>
      <c r="LWB8" s="1211"/>
      <c r="LWC8" s="1211"/>
      <c r="LWD8" s="1211"/>
      <c r="LWE8" s="1211"/>
      <c r="LWF8" s="1211"/>
      <c r="LWG8" s="1211"/>
      <c r="LWH8" s="1211"/>
      <c r="LWI8" s="1211"/>
      <c r="LWJ8" s="1211"/>
      <c r="LWK8" s="1211"/>
      <c r="LWL8" s="1211"/>
      <c r="LWM8" s="1211"/>
      <c r="LWN8" s="1211"/>
      <c r="LWO8" s="1211"/>
      <c r="LWP8" s="1211"/>
      <c r="LWQ8" s="1211"/>
      <c r="LWR8" s="1211"/>
      <c r="LWS8" s="1211"/>
      <c r="LWT8" s="1211"/>
      <c r="LWU8" s="1211"/>
      <c r="LWV8" s="1211"/>
      <c r="LWW8" s="1211"/>
      <c r="LWX8" s="1211"/>
      <c r="LWY8" s="1211"/>
      <c r="LWZ8" s="1211"/>
      <c r="LXA8" s="1211"/>
      <c r="LXB8" s="1211"/>
      <c r="LXC8" s="1211"/>
      <c r="LXD8" s="1211"/>
      <c r="LXE8" s="1211"/>
      <c r="LXF8" s="1211"/>
      <c r="LXG8" s="1211"/>
      <c r="LXH8" s="1211"/>
      <c r="LXI8" s="1211"/>
      <c r="LXJ8" s="1211"/>
      <c r="LXK8" s="1211"/>
      <c r="LXL8" s="1211"/>
      <c r="LXM8" s="1211"/>
      <c r="LXN8" s="1211"/>
      <c r="LXO8" s="1211"/>
      <c r="LXP8" s="1211"/>
      <c r="LXQ8" s="1211"/>
      <c r="LXR8" s="1211"/>
      <c r="LXS8" s="1211"/>
      <c r="LXT8" s="1211"/>
      <c r="LXU8" s="1211"/>
      <c r="LXV8" s="1211"/>
      <c r="LXW8" s="1211"/>
      <c r="LXX8" s="1211"/>
      <c r="LXY8" s="1211"/>
      <c r="LXZ8" s="1211"/>
      <c r="LYA8" s="1211"/>
      <c r="LYB8" s="1211"/>
      <c r="LYC8" s="1211"/>
      <c r="LYD8" s="1211"/>
      <c r="LYE8" s="1211"/>
      <c r="LYF8" s="1211"/>
      <c r="LYG8" s="1211"/>
      <c r="LYH8" s="1211"/>
      <c r="LYI8" s="1211"/>
      <c r="LYJ8" s="1211"/>
      <c r="LYK8" s="1211"/>
      <c r="LYL8" s="1211"/>
      <c r="LYM8" s="1211"/>
      <c r="LYN8" s="1211"/>
      <c r="LYO8" s="1211"/>
      <c r="LYP8" s="1211"/>
      <c r="LYQ8" s="1211"/>
      <c r="LYR8" s="1211"/>
      <c r="LYS8" s="1211"/>
      <c r="LYT8" s="1211"/>
      <c r="LYU8" s="1211"/>
      <c r="LYV8" s="1211"/>
      <c r="LYW8" s="1211"/>
      <c r="LYX8" s="1211"/>
      <c r="LYY8" s="1211"/>
      <c r="LYZ8" s="1211"/>
      <c r="LZA8" s="1211"/>
      <c r="LZB8" s="1211"/>
      <c r="LZC8" s="1211"/>
      <c r="LZD8" s="1211"/>
      <c r="LZE8" s="1211"/>
      <c r="LZF8" s="1211"/>
      <c r="LZG8" s="1211"/>
      <c r="LZH8" s="1211"/>
      <c r="LZI8" s="1211"/>
      <c r="LZJ8" s="1211"/>
      <c r="LZK8" s="1211"/>
      <c r="LZL8" s="1211"/>
      <c r="LZM8" s="1211"/>
      <c r="LZN8" s="1211"/>
      <c r="LZO8" s="1211"/>
      <c r="LZP8" s="1211"/>
      <c r="LZQ8" s="1211"/>
      <c r="LZR8" s="1211"/>
      <c r="LZS8" s="1211"/>
      <c r="LZT8" s="1211"/>
      <c r="LZU8" s="1211"/>
      <c r="LZV8" s="1211"/>
      <c r="LZW8" s="1211"/>
      <c r="LZX8" s="1211"/>
      <c r="LZY8" s="1211"/>
      <c r="LZZ8" s="1211"/>
      <c r="MAA8" s="1211"/>
      <c r="MAB8" s="1211"/>
      <c r="MAC8" s="1211"/>
      <c r="MAD8" s="1211"/>
      <c r="MAE8" s="1211"/>
      <c r="MAF8" s="1211"/>
      <c r="MAG8" s="1211"/>
      <c r="MAH8" s="1211"/>
      <c r="MAI8" s="1211"/>
      <c r="MAJ8" s="1211"/>
      <c r="MAK8" s="1211"/>
      <c r="MAL8" s="1211"/>
      <c r="MAM8" s="1211"/>
      <c r="MAN8" s="1211"/>
      <c r="MAO8" s="1211"/>
      <c r="MAP8" s="1211"/>
      <c r="MAQ8" s="1211"/>
      <c r="MAR8" s="1211"/>
      <c r="MAS8" s="1211"/>
      <c r="MAT8" s="1211"/>
      <c r="MAU8" s="1211"/>
      <c r="MAV8" s="1211"/>
      <c r="MAW8" s="1211"/>
      <c r="MAX8" s="1211"/>
      <c r="MAY8" s="1211"/>
      <c r="MAZ8" s="1211"/>
      <c r="MBA8" s="1211"/>
      <c r="MBB8" s="1211"/>
      <c r="MBC8" s="1211"/>
      <c r="MBD8" s="1211"/>
      <c r="MBE8" s="1211"/>
      <c r="MBF8" s="1211"/>
      <c r="MBG8" s="1211"/>
      <c r="MBH8" s="1211"/>
      <c r="MBI8" s="1211"/>
      <c r="MBJ8" s="1211"/>
      <c r="MBK8" s="1211"/>
      <c r="MBL8" s="1211"/>
      <c r="MBM8" s="1211"/>
      <c r="MBN8" s="1211"/>
      <c r="MBO8" s="1211"/>
      <c r="MBP8" s="1211"/>
      <c r="MBQ8" s="1211"/>
      <c r="MBR8" s="1211"/>
      <c r="MBS8" s="1211"/>
      <c r="MBT8" s="1211"/>
      <c r="MBU8" s="1211"/>
      <c r="MBV8" s="1211"/>
      <c r="MBW8" s="1211"/>
      <c r="MBX8" s="1211"/>
      <c r="MBY8" s="1211"/>
      <c r="MBZ8" s="1211"/>
      <c r="MCA8" s="1211"/>
      <c r="MCB8" s="1211"/>
      <c r="MCC8" s="1211"/>
      <c r="MCD8" s="1211"/>
      <c r="MCE8" s="1211"/>
      <c r="MCF8" s="1211"/>
      <c r="MCG8" s="1211"/>
      <c r="MCH8" s="1211"/>
      <c r="MCI8" s="1211"/>
      <c r="MCJ8" s="1211"/>
      <c r="MCK8" s="1211"/>
      <c r="MCL8" s="1211"/>
      <c r="MCM8" s="1211"/>
      <c r="MCN8" s="1211"/>
      <c r="MCO8" s="1211"/>
      <c r="MCP8" s="1211"/>
      <c r="MCQ8" s="1211"/>
      <c r="MCR8" s="1211"/>
      <c r="MCS8" s="1211"/>
      <c r="MCT8" s="1211"/>
      <c r="MCU8" s="1211"/>
      <c r="MCV8" s="1211"/>
      <c r="MCW8" s="1211"/>
      <c r="MCX8" s="1211"/>
      <c r="MCY8" s="1211"/>
      <c r="MCZ8" s="1211"/>
      <c r="MDA8" s="1211"/>
      <c r="MDB8" s="1211"/>
      <c r="MDC8" s="1211"/>
      <c r="MDD8" s="1211"/>
      <c r="MDE8" s="1211"/>
      <c r="MDF8" s="1211"/>
      <c r="MDG8" s="1211"/>
      <c r="MDH8" s="1211"/>
      <c r="MDI8" s="1211"/>
      <c r="MDJ8" s="1211"/>
      <c r="MDK8" s="1211"/>
      <c r="MDL8" s="1211"/>
      <c r="MDM8" s="1211"/>
      <c r="MDN8" s="1211"/>
      <c r="MDO8" s="1211"/>
      <c r="MDP8" s="1211"/>
      <c r="MDQ8" s="1211"/>
      <c r="MDR8" s="1211"/>
      <c r="MDS8" s="1211"/>
      <c r="MDT8" s="1211"/>
      <c r="MDU8" s="1211"/>
      <c r="MDV8" s="1211"/>
      <c r="MDW8" s="1211"/>
      <c r="MDX8" s="1211"/>
      <c r="MDY8" s="1211"/>
      <c r="MDZ8" s="1211"/>
      <c r="MEA8" s="1211"/>
      <c r="MEB8" s="1211"/>
      <c r="MEC8" s="1211"/>
      <c r="MED8" s="1211"/>
      <c r="MEE8" s="1211"/>
      <c r="MEF8" s="1211"/>
      <c r="MEG8" s="1211"/>
      <c r="MEH8" s="1211"/>
      <c r="MEI8" s="1211"/>
      <c r="MEJ8" s="1211"/>
      <c r="MEK8" s="1211"/>
      <c r="MEL8" s="1211"/>
      <c r="MEM8" s="1211"/>
      <c r="MEN8" s="1211"/>
      <c r="MEO8" s="1211"/>
      <c r="MEP8" s="1211"/>
      <c r="MEQ8" s="1211"/>
      <c r="MER8" s="1211"/>
      <c r="MES8" s="1211"/>
      <c r="MET8" s="1211"/>
      <c r="MEU8" s="1211"/>
      <c r="MEV8" s="1211"/>
      <c r="MEW8" s="1211"/>
      <c r="MEX8" s="1211"/>
      <c r="MEY8" s="1211"/>
      <c r="MEZ8" s="1211"/>
      <c r="MFA8" s="1211"/>
      <c r="MFB8" s="1211"/>
      <c r="MFC8" s="1211"/>
      <c r="MFD8" s="1211"/>
      <c r="MFE8" s="1211"/>
      <c r="MFF8" s="1211"/>
      <c r="MFG8" s="1211"/>
      <c r="MFH8" s="1211"/>
      <c r="MFI8" s="1211"/>
      <c r="MFJ8" s="1211"/>
      <c r="MFK8" s="1211"/>
      <c r="MFL8" s="1211"/>
      <c r="MFM8" s="1211"/>
      <c r="MFN8" s="1211"/>
      <c r="MFO8" s="1211"/>
      <c r="MFP8" s="1211"/>
      <c r="MFQ8" s="1211"/>
      <c r="MFR8" s="1211"/>
      <c r="MFS8" s="1211"/>
      <c r="MFT8" s="1211"/>
      <c r="MFU8" s="1211"/>
      <c r="MFV8" s="1211"/>
      <c r="MFW8" s="1211"/>
      <c r="MFX8" s="1211"/>
      <c r="MFY8" s="1211"/>
      <c r="MFZ8" s="1211"/>
      <c r="MGA8" s="1211"/>
      <c r="MGB8" s="1211"/>
      <c r="MGC8" s="1211"/>
      <c r="MGD8" s="1211"/>
      <c r="MGE8" s="1211"/>
      <c r="MGF8" s="1211"/>
      <c r="MGG8" s="1211"/>
      <c r="MGH8" s="1211"/>
      <c r="MGI8" s="1211"/>
      <c r="MGJ8" s="1211"/>
      <c r="MGK8" s="1211"/>
      <c r="MGL8" s="1211"/>
      <c r="MGM8" s="1211"/>
      <c r="MGN8" s="1211"/>
      <c r="MGO8" s="1211"/>
      <c r="MGP8" s="1211"/>
      <c r="MGQ8" s="1211"/>
      <c r="MGR8" s="1211"/>
      <c r="MGS8" s="1211"/>
      <c r="MGT8" s="1211"/>
      <c r="MGU8" s="1211"/>
      <c r="MGV8" s="1211"/>
      <c r="MGW8" s="1211"/>
      <c r="MGX8" s="1211"/>
      <c r="MGY8" s="1211"/>
      <c r="MGZ8" s="1211"/>
      <c r="MHA8" s="1211"/>
      <c r="MHB8" s="1211"/>
      <c r="MHC8" s="1211"/>
      <c r="MHD8" s="1211"/>
      <c r="MHE8" s="1211"/>
      <c r="MHF8" s="1211"/>
      <c r="MHG8" s="1211"/>
      <c r="MHH8" s="1211"/>
      <c r="MHI8" s="1211"/>
      <c r="MHJ8" s="1211"/>
      <c r="MHK8" s="1211"/>
      <c r="MHL8" s="1211"/>
      <c r="MHM8" s="1211"/>
      <c r="MHN8" s="1211"/>
      <c r="MHO8" s="1211"/>
      <c r="MHP8" s="1211"/>
      <c r="MHQ8" s="1211"/>
      <c r="MHR8" s="1211"/>
      <c r="MHS8" s="1211"/>
      <c r="MHT8" s="1211"/>
      <c r="MHU8" s="1211"/>
      <c r="MHV8" s="1211"/>
      <c r="MHW8" s="1211"/>
      <c r="MHX8" s="1211"/>
      <c r="MHY8" s="1211"/>
      <c r="MHZ8" s="1211"/>
      <c r="MIA8" s="1211"/>
      <c r="MIB8" s="1211"/>
      <c r="MIC8" s="1211"/>
      <c r="MID8" s="1211"/>
      <c r="MIE8" s="1211"/>
      <c r="MIF8" s="1211"/>
      <c r="MIG8" s="1211"/>
      <c r="MIH8" s="1211"/>
      <c r="MII8" s="1211"/>
      <c r="MIJ8" s="1211"/>
      <c r="MIK8" s="1211"/>
      <c r="MIL8" s="1211"/>
      <c r="MIM8" s="1211"/>
      <c r="MIN8" s="1211"/>
      <c r="MIO8" s="1211"/>
      <c r="MIP8" s="1211"/>
      <c r="MIQ8" s="1211"/>
      <c r="MIR8" s="1211"/>
      <c r="MIS8" s="1211"/>
      <c r="MIT8" s="1211"/>
      <c r="MIU8" s="1211"/>
      <c r="MIV8" s="1211"/>
      <c r="MIW8" s="1211"/>
      <c r="MIX8" s="1211"/>
      <c r="MIY8" s="1211"/>
      <c r="MIZ8" s="1211"/>
      <c r="MJA8" s="1211"/>
      <c r="MJB8" s="1211"/>
      <c r="MJC8" s="1211"/>
      <c r="MJD8" s="1211"/>
      <c r="MJE8" s="1211"/>
      <c r="MJF8" s="1211"/>
      <c r="MJG8" s="1211"/>
      <c r="MJH8" s="1211"/>
      <c r="MJI8" s="1211"/>
      <c r="MJJ8" s="1211"/>
      <c r="MJK8" s="1211"/>
      <c r="MJL8" s="1211"/>
      <c r="MJM8" s="1211"/>
      <c r="MJN8" s="1211"/>
      <c r="MJO8" s="1211"/>
      <c r="MJP8" s="1211"/>
      <c r="MJQ8" s="1211"/>
      <c r="MJR8" s="1211"/>
      <c r="MJS8" s="1211"/>
      <c r="MJT8" s="1211"/>
      <c r="MJU8" s="1211"/>
      <c r="MJV8" s="1211"/>
      <c r="MJW8" s="1211"/>
      <c r="MJX8" s="1211"/>
      <c r="MJY8" s="1211"/>
      <c r="MJZ8" s="1211"/>
      <c r="MKA8" s="1211"/>
      <c r="MKB8" s="1211"/>
      <c r="MKC8" s="1211"/>
      <c r="MKD8" s="1211"/>
      <c r="MKE8" s="1211"/>
      <c r="MKF8" s="1211"/>
      <c r="MKG8" s="1211"/>
      <c r="MKH8" s="1211"/>
      <c r="MKI8" s="1211"/>
      <c r="MKJ8" s="1211"/>
      <c r="MKK8" s="1211"/>
      <c r="MKL8" s="1211"/>
      <c r="MKM8" s="1211"/>
      <c r="MKN8" s="1211"/>
      <c r="MKO8" s="1211"/>
      <c r="MKP8" s="1211"/>
      <c r="MKQ8" s="1211"/>
      <c r="MKR8" s="1211"/>
      <c r="MKS8" s="1211"/>
      <c r="MKT8" s="1211"/>
      <c r="MKU8" s="1211"/>
      <c r="MKV8" s="1211"/>
      <c r="MKW8" s="1211"/>
      <c r="MKX8" s="1211"/>
      <c r="MKY8" s="1211"/>
      <c r="MKZ8" s="1211"/>
      <c r="MLA8" s="1211"/>
      <c r="MLB8" s="1211"/>
      <c r="MLC8" s="1211"/>
      <c r="MLD8" s="1211"/>
      <c r="MLE8" s="1211"/>
      <c r="MLF8" s="1211"/>
      <c r="MLG8" s="1211"/>
      <c r="MLH8" s="1211"/>
      <c r="MLI8" s="1211"/>
      <c r="MLJ8" s="1211"/>
      <c r="MLK8" s="1211"/>
      <c r="MLL8" s="1211"/>
      <c r="MLM8" s="1211"/>
      <c r="MLN8" s="1211"/>
      <c r="MLO8" s="1211"/>
      <c r="MLP8" s="1211"/>
      <c r="MLQ8" s="1211"/>
      <c r="MLR8" s="1211"/>
      <c r="MLS8" s="1211"/>
      <c r="MLT8" s="1211"/>
      <c r="MLU8" s="1211"/>
      <c r="MLV8" s="1211"/>
      <c r="MLW8" s="1211"/>
      <c r="MLX8" s="1211"/>
      <c r="MLY8" s="1211"/>
      <c r="MLZ8" s="1211"/>
      <c r="MMA8" s="1211"/>
      <c r="MMB8" s="1211"/>
      <c r="MMC8" s="1211"/>
      <c r="MMD8" s="1211"/>
      <c r="MME8" s="1211"/>
      <c r="MMF8" s="1211"/>
      <c r="MMG8" s="1211"/>
      <c r="MMH8" s="1211"/>
      <c r="MMI8" s="1211"/>
      <c r="MMJ8" s="1211"/>
      <c r="MMK8" s="1211"/>
      <c r="MML8" s="1211"/>
      <c r="MMM8" s="1211"/>
      <c r="MMN8" s="1211"/>
      <c r="MMO8" s="1211"/>
      <c r="MMP8" s="1211"/>
      <c r="MMQ8" s="1211"/>
      <c r="MMR8" s="1211"/>
      <c r="MMS8" s="1211"/>
      <c r="MMT8" s="1211"/>
      <c r="MMU8" s="1211"/>
      <c r="MMV8" s="1211"/>
      <c r="MMW8" s="1211"/>
      <c r="MMX8" s="1211"/>
      <c r="MMY8" s="1211"/>
      <c r="MMZ8" s="1211"/>
      <c r="MNA8" s="1211"/>
      <c r="MNB8" s="1211"/>
      <c r="MNC8" s="1211"/>
      <c r="MND8" s="1211"/>
      <c r="MNE8" s="1211"/>
      <c r="MNF8" s="1211"/>
      <c r="MNG8" s="1211"/>
      <c r="MNH8" s="1211"/>
      <c r="MNI8" s="1211"/>
      <c r="MNJ8" s="1211"/>
      <c r="MNK8" s="1211"/>
      <c r="MNL8" s="1211"/>
      <c r="MNM8" s="1211"/>
      <c r="MNN8" s="1211"/>
      <c r="MNO8" s="1211"/>
      <c r="MNP8" s="1211"/>
      <c r="MNQ8" s="1211"/>
      <c r="MNR8" s="1211"/>
      <c r="MNS8" s="1211"/>
      <c r="MNT8" s="1211"/>
      <c r="MNU8" s="1211"/>
      <c r="MNV8" s="1211"/>
      <c r="MNW8" s="1211"/>
      <c r="MNX8" s="1211"/>
      <c r="MNY8" s="1211"/>
      <c r="MNZ8" s="1211"/>
      <c r="MOA8" s="1211"/>
      <c r="MOB8" s="1211"/>
      <c r="MOC8" s="1211"/>
      <c r="MOD8" s="1211"/>
      <c r="MOE8" s="1211"/>
      <c r="MOF8" s="1211"/>
      <c r="MOG8" s="1211"/>
      <c r="MOH8" s="1211"/>
      <c r="MOI8" s="1211"/>
      <c r="MOJ8" s="1211"/>
      <c r="MOK8" s="1211"/>
      <c r="MOL8" s="1211"/>
      <c r="MOM8" s="1211"/>
      <c r="MON8" s="1211"/>
      <c r="MOO8" s="1211"/>
      <c r="MOP8" s="1211"/>
      <c r="MOQ8" s="1211"/>
      <c r="MOR8" s="1211"/>
      <c r="MOS8" s="1211"/>
      <c r="MOT8" s="1211"/>
      <c r="MOU8" s="1211"/>
      <c r="MOV8" s="1211"/>
      <c r="MOW8" s="1211"/>
      <c r="MOX8" s="1211"/>
      <c r="MOY8" s="1211"/>
      <c r="MOZ8" s="1211"/>
      <c r="MPA8" s="1211"/>
      <c r="MPB8" s="1211"/>
      <c r="MPC8" s="1211"/>
      <c r="MPD8" s="1211"/>
      <c r="MPE8" s="1211"/>
      <c r="MPF8" s="1211"/>
      <c r="MPG8" s="1211"/>
      <c r="MPH8" s="1211"/>
      <c r="MPI8" s="1211"/>
      <c r="MPJ8" s="1211"/>
      <c r="MPK8" s="1211"/>
      <c r="MPL8" s="1211"/>
      <c r="MPM8" s="1211"/>
      <c r="MPN8" s="1211"/>
      <c r="MPO8" s="1211"/>
      <c r="MPP8" s="1211"/>
      <c r="MPQ8" s="1211"/>
      <c r="MPR8" s="1211"/>
      <c r="MPS8" s="1211"/>
      <c r="MPT8" s="1211"/>
      <c r="MPU8" s="1211"/>
      <c r="MPV8" s="1211"/>
      <c r="MPW8" s="1211"/>
      <c r="MPX8" s="1211"/>
      <c r="MPY8" s="1211"/>
      <c r="MPZ8" s="1211"/>
      <c r="MQA8" s="1211"/>
      <c r="MQB8" s="1211"/>
      <c r="MQC8" s="1211"/>
      <c r="MQD8" s="1211"/>
      <c r="MQE8" s="1211"/>
      <c r="MQF8" s="1211"/>
      <c r="MQG8" s="1211"/>
      <c r="MQH8" s="1211"/>
      <c r="MQI8" s="1211"/>
      <c r="MQJ8" s="1211"/>
      <c r="MQK8" s="1211"/>
      <c r="MQL8" s="1211"/>
      <c r="MQM8" s="1211"/>
      <c r="MQN8" s="1211"/>
      <c r="MQO8" s="1211"/>
      <c r="MQP8" s="1211"/>
      <c r="MQQ8" s="1211"/>
      <c r="MQR8" s="1211"/>
      <c r="MQS8" s="1211"/>
      <c r="MQT8" s="1211"/>
      <c r="MQU8" s="1211"/>
      <c r="MQV8" s="1211"/>
      <c r="MQW8" s="1211"/>
      <c r="MQX8" s="1211"/>
      <c r="MQY8" s="1211"/>
      <c r="MQZ8" s="1211"/>
      <c r="MRA8" s="1211"/>
      <c r="MRB8" s="1211"/>
      <c r="MRC8" s="1211"/>
      <c r="MRD8" s="1211"/>
      <c r="MRE8" s="1211"/>
      <c r="MRF8" s="1211"/>
      <c r="MRG8" s="1211"/>
      <c r="MRH8" s="1211"/>
      <c r="MRI8" s="1211"/>
      <c r="MRJ8" s="1211"/>
      <c r="MRK8" s="1211"/>
      <c r="MRL8" s="1211"/>
      <c r="MRM8" s="1211"/>
      <c r="MRN8" s="1211"/>
      <c r="MRO8" s="1211"/>
      <c r="MRP8" s="1211"/>
      <c r="MRQ8" s="1211"/>
      <c r="MRR8" s="1211"/>
      <c r="MRS8" s="1211"/>
      <c r="MRT8" s="1211"/>
      <c r="MRU8" s="1211"/>
      <c r="MRV8" s="1211"/>
      <c r="MRW8" s="1211"/>
      <c r="MRX8" s="1211"/>
      <c r="MRY8" s="1211"/>
      <c r="MRZ8" s="1211"/>
      <c r="MSA8" s="1211"/>
      <c r="MSB8" s="1211"/>
      <c r="MSC8" s="1211"/>
      <c r="MSD8" s="1211"/>
      <c r="MSE8" s="1211"/>
      <c r="MSF8" s="1211"/>
      <c r="MSG8" s="1211"/>
      <c r="MSH8" s="1211"/>
      <c r="MSI8" s="1211"/>
      <c r="MSJ8" s="1211"/>
      <c r="MSK8" s="1211"/>
      <c r="MSL8" s="1211"/>
      <c r="MSM8" s="1211"/>
      <c r="MSN8" s="1211"/>
      <c r="MSO8" s="1211"/>
      <c r="MSP8" s="1211"/>
      <c r="MSQ8" s="1211"/>
      <c r="MSR8" s="1211"/>
      <c r="MSS8" s="1211"/>
      <c r="MST8" s="1211"/>
      <c r="MSU8" s="1211"/>
      <c r="MSV8" s="1211"/>
      <c r="MSW8" s="1211"/>
      <c r="MSX8" s="1211"/>
      <c r="MSY8" s="1211"/>
      <c r="MSZ8" s="1211"/>
      <c r="MTA8" s="1211"/>
      <c r="MTB8" s="1211"/>
      <c r="MTC8" s="1211"/>
      <c r="MTD8" s="1211"/>
      <c r="MTE8" s="1211"/>
      <c r="MTF8" s="1211"/>
      <c r="MTG8" s="1211"/>
      <c r="MTH8" s="1211"/>
      <c r="MTI8" s="1211"/>
      <c r="MTJ8" s="1211"/>
      <c r="MTK8" s="1211"/>
      <c r="MTL8" s="1211"/>
      <c r="MTM8" s="1211"/>
      <c r="MTN8" s="1211"/>
      <c r="MTO8" s="1211"/>
      <c r="MTP8" s="1211"/>
      <c r="MTQ8" s="1211"/>
      <c r="MTR8" s="1211"/>
      <c r="MTS8" s="1211"/>
      <c r="MTT8" s="1211"/>
      <c r="MTU8" s="1211"/>
      <c r="MTV8" s="1211"/>
      <c r="MTW8" s="1211"/>
      <c r="MTX8" s="1211"/>
      <c r="MTY8" s="1211"/>
      <c r="MTZ8" s="1211"/>
      <c r="MUA8" s="1211"/>
      <c r="MUB8" s="1211"/>
      <c r="MUC8" s="1211"/>
      <c r="MUD8" s="1211"/>
      <c r="MUE8" s="1211"/>
      <c r="MUF8" s="1211"/>
      <c r="MUG8" s="1211"/>
      <c r="MUH8" s="1211"/>
      <c r="MUI8" s="1211"/>
      <c r="MUJ8" s="1211"/>
      <c r="MUK8" s="1211"/>
      <c r="MUL8" s="1211"/>
      <c r="MUM8" s="1211"/>
      <c r="MUN8" s="1211"/>
      <c r="MUO8" s="1211"/>
      <c r="MUP8" s="1211"/>
      <c r="MUQ8" s="1211"/>
      <c r="MUR8" s="1211"/>
      <c r="MUS8" s="1211"/>
      <c r="MUT8" s="1211"/>
      <c r="MUU8" s="1211"/>
      <c r="MUV8" s="1211"/>
      <c r="MUW8" s="1211"/>
      <c r="MUX8" s="1211"/>
      <c r="MUY8" s="1211"/>
      <c r="MUZ8" s="1211"/>
      <c r="MVA8" s="1211"/>
      <c r="MVB8" s="1211"/>
      <c r="MVC8" s="1211"/>
      <c r="MVD8" s="1211"/>
      <c r="MVE8" s="1211"/>
      <c r="MVF8" s="1211"/>
      <c r="MVG8" s="1211"/>
      <c r="MVH8" s="1211"/>
      <c r="MVI8" s="1211"/>
      <c r="MVJ8" s="1211"/>
      <c r="MVK8" s="1211"/>
      <c r="MVL8" s="1211"/>
      <c r="MVM8" s="1211"/>
      <c r="MVN8" s="1211"/>
      <c r="MVO8" s="1211"/>
      <c r="MVP8" s="1211"/>
      <c r="MVQ8" s="1211"/>
      <c r="MVR8" s="1211"/>
      <c r="MVS8" s="1211"/>
      <c r="MVT8" s="1211"/>
      <c r="MVU8" s="1211"/>
      <c r="MVV8" s="1211"/>
      <c r="MVW8" s="1211"/>
      <c r="MVX8" s="1211"/>
      <c r="MVY8" s="1211"/>
      <c r="MVZ8" s="1211"/>
      <c r="MWA8" s="1211"/>
      <c r="MWB8" s="1211"/>
      <c r="MWC8" s="1211"/>
      <c r="MWD8" s="1211"/>
      <c r="MWE8" s="1211"/>
      <c r="MWF8" s="1211"/>
      <c r="MWG8" s="1211"/>
      <c r="MWH8" s="1211"/>
      <c r="MWI8" s="1211"/>
      <c r="MWJ8" s="1211"/>
      <c r="MWK8" s="1211"/>
      <c r="MWL8" s="1211"/>
      <c r="MWM8" s="1211"/>
      <c r="MWN8" s="1211"/>
      <c r="MWO8" s="1211"/>
      <c r="MWP8" s="1211"/>
      <c r="MWQ8" s="1211"/>
      <c r="MWR8" s="1211"/>
      <c r="MWS8" s="1211"/>
      <c r="MWT8" s="1211"/>
      <c r="MWU8" s="1211"/>
      <c r="MWV8" s="1211"/>
      <c r="MWW8" s="1211"/>
      <c r="MWX8" s="1211"/>
      <c r="MWY8" s="1211"/>
      <c r="MWZ8" s="1211"/>
      <c r="MXA8" s="1211"/>
      <c r="MXB8" s="1211"/>
      <c r="MXC8" s="1211"/>
      <c r="MXD8" s="1211"/>
      <c r="MXE8" s="1211"/>
      <c r="MXF8" s="1211"/>
      <c r="MXG8" s="1211"/>
      <c r="MXH8" s="1211"/>
      <c r="MXI8" s="1211"/>
      <c r="MXJ8" s="1211"/>
      <c r="MXK8" s="1211"/>
      <c r="MXL8" s="1211"/>
      <c r="MXM8" s="1211"/>
      <c r="MXN8" s="1211"/>
      <c r="MXO8" s="1211"/>
      <c r="MXP8" s="1211"/>
      <c r="MXQ8" s="1211"/>
      <c r="MXR8" s="1211"/>
      <c r="MXS8" s="1211"/>
      <c r="MXT8" s="1211"/>
      <c r="MXU8" s="1211"/>
      <c r="MXV8" s="1211"/>
      <c r="MXW8" s="1211"/>
      <c r="MXX8" s="1211"/>
      <c r="MXY8" s="1211"/>
      <c r="MXZ8" s="1211"/>
      <c r="MYA8" s="1211"/>
      <c r="MYB8" s="1211"/>
      <c r="MYC8" s="1211"/>
      <c r="MYD8" s="1211"/>
      <c r="MYE8" s="1211"/>
      <c r="MYF8" s="1211"/>
      <c r="MYG8" s="1211"/>
      <c r="MYH8" s="1211"/>
      <c r="MYI8" s="1211"/>
      <c r="MYJ8" s="1211"/>
      <c r="MYK8" s="1211"/>
      <c r="MYL8" s="1211"/>
      <c r="MYM8" s="1211"/>
      <c r="MYN8" s="1211"/>
      <c r="MYO8" s="1211"/>
      <c r="MYP8" s="1211"/>
      <c r="MYQ8" s="1211"/>
      <c r="MYR8" s="1211"/>
      <c r="MYS8" s="1211"/>
      <c r="MYT8" s="1211"/>
      <c r="MYU8" s="1211"/>
      <c r="MYV8" s="1211"/>
      <c r="MYW8" s="1211"/>
      <c r="MYX8" s="1211"/>
      <c r="MYY8" s="1211"/>
      <c r="MYZ8" s="1211"/>
      <c r="MZA8" s="1211"/>
      <c r="MZB8" s="1211"/>
      <c r="MZC8" s="1211"/>
      <c r="MZD8" s="1211"/>
      <c r="MZE8" s="1211"/>
      <c r="MZF8" s="1211"/>
      <c r="MZG8" s="1211"/>
      <c r="MZH8" s="1211"/>
      <c r="MZI8" s="1211"/>
      <c r="MZJ8" s="1211"/>
      <c r="MZK8" s="1211"/>
      <c r="MZL8" s="1211"/>
      <c r="MZM8" s="1211"/>
      <c r="MZN8" s="1211"/>
      <c r="MZO8" s="1211"/>
      <c r="MZP8" s="1211"/>
      <c r="MZQ8" s="1211"/>
      <c r="MZR8" s="1211"/>
      <c r="MZS8" s="1211"/>
      <c r="MZT8" s="1211"/>
      <c r="MZU8" s="1211"/>
      <c r="MZV8" s="1211"/>
      <c r="MZW8" s="1211"/>
      <c r="MZX8" s="1211"/>
      <c r="MZY8" s="1211"/>
      <c r="MZZ8" s="1211"/>
      <c r="NAA8" s="1211"/>
      <c r="NAB8" s="1211"/>
      <c r="NAC8" s="1211"/>
      <c r="NAD8" s="1211"/>
      <c r="NAE8" s="1211"/>
      <c r="NAF8" s="1211"/>
      <c r="NAG8" s="1211"/>
      <c r="NAH8" s="1211"/>
      <c r="NAI8" s="1211"/>
      <c r="NAJ8" s="1211"/>
      <c r="NAK8" s="1211"/>
      <c r="NAL8" s="1211"/>
      <c r="NAM8" s="1211"/>
      <c r="NAN8" s="1211"/>
      <c r="NAO8" s="1211"/>
      <c r="NAP8" s="1211"/>
      <c r="NAQ8" s="1211"/>
      <c r="NAR8" s="1211"/>
      <c r="NAS8" s="1211"/>
      <c r="NAT8" s="1211"/>
      <c r="NAU8" s="1211"/>
      <c r="NAV8" s="1211"/>
      <c r="NAW8" s="1211"/>
      <c r="NAX8" s="1211"/>
      <c r="NAY8" s="1211"/>
      <c r="NAZ8" s="1211"/>
      <c r="NBA8" s="1211"/>
      <c r="NBB8" s="1211"/>
      <c r="NBC8" s="1211"/>
      <c r="NBD8" s="1211"/>
      <c r="NBE8" s="1211"/>
      <c r="NBF8" s="1211"/>
      <c r="NBG8" s="1211"/>
      <c r="NBH8" s="1211"/>
      <c r="NBI8" s="1211"/>
      <c r="NBJ8" s="1211"/>
      <c r="NBK8" s="1211"/>
      <c r="NBL8" s="1211"/>
      <c r="NBM8" s="1211"/>
      <c r="NBN8" s="1211"/>
      <c r="NBO8" s="1211"/>
      <c r="NBP8" s="1211"/>
      <c r="NBQ8" s="1211"/>
      <c r="NBR8" s="1211"/>
      <c r="NBS8" s="1211"/>
      <c r="NBT8" s="1211"/>
      <c r="NBU8" s="1211"/>
      <c r="NBV8" s="1211"/>
      <c r="NBW8" s="1211"/>
      <c r="NBX8" s="1211"/>
      <c r="NBY8" s="1211"/>
      <c r="NBZ8" s="1211"/>
      <c r="NCA8" s="1211"/>
      <c r="NCB8" s="1211"/>
      <c r="NCC8" s="1211"/>
      <c r="NCD8" s="1211"/>
      <c r="NCE8" s="1211"/>
      <c r="NCF8" s="1211"/>
      <c r="NCG8" s="1211"/>
      <c r="NCH8" s="1211"/>
      <c r="NCI8" s="1211"/>
      <c r="NCJ8" s="1211"/>
      <c r="NCK8" s="1211"/>
      <c r="NCL8" s="1211"/>
      <c r="NCM8" s="1211"/>
      <c r="NCN8" s="1211"/>
      <c r="NCO8" s="1211"/>
      <c r="NCP8" s="1211"/>
      <c r="NCQ8" s="1211"/>
      <c r="NCR8" s="1211"/>
      <c r="NCS8" s="1211"/>
      <c r="NCT8" s="1211"/>
      <c r="NCU8" s="1211"/>
      <c r="NCV8" s="1211"/>
      <c r="NCW8" s="1211"/>
      <c r="NCX8" s="1211"/>
      <c r="NCY8" s="1211"/>
      <c r="NCZ8" s="1211"/>
      <c r="NDA8" s="1211"/>
      <c r="NDB8" s="1211"/>
      <c r="NDC8" s="1211"/>
      <c r="NDD8" s="1211"/>
      <c r="NDE8" s="1211"/>
      <c r="NDF8" s="1211"/>
      <c r="NDG8" s="1211"/>
      <c r="NDH8" s="1211"/>
      <c r="NDI8" s="1211"/>
      <c r="NDJ8" s="1211"/>
      <c r="NDK8" s="1211"/>
      <c r="NDL8" s="1211"/>
      <c r="NDM8" s="1211"/>
      <c r="NDN8" s="1211"/>
      <c r="NDO8" s="1211"/>
      <c r="NDP8" s="1211"/>
      <c r="NDQ8" s="1211"/>
      <c r="NDR8" s="1211"/>
      <c r="NDS8" s="1211"/>
      <c r="NDT8" s="1211"/>
      <c r="NDU8" s="1211"/>
      <c r="NDV8" s="1211"/>
      <c r="NDW8" s="1211"/>
      <c r="NDX8" s="1211"/>
      <c r="NDY8" s="1211"/>
      <c r="NDZ8" s="1211"/>
      <c r="NEA8" s="1211"/>
      <c r="NEB8" s="1211"/>
      <c r="NEC8" s="1211"/>
      <c r="NED8" s="1211"/>
      <c r="NEE8" s="1211"/>
      <c r="NEF8" s="1211"/>
      <c r="NEG8" s="1211"/>
      <c r="NEH8" s="1211"/>
      <c r="NEI8" s="1211"/>
      <c r="NEJ8" s="1211"/>
      <c r="NEK8" s="1211"/>
      <c r="NEL8" s="1211"/>
      <c r="NEM8" s="1211"/>
      <c r="NEN8" s="1211"/>
      <c r="NEO8" s="1211"/>
      <c r="NEP8" s="1211"/>
      <c r="NEQ8" s="1211"/>
      <c r="NER8" s="1211"/>
      <c r="NES8" s="1211"/>
      <c r="NET8" s="1211"/>
      <c r="NEU8" s="1211"/>
      <c r="NEV8" s="1211"/>
      <c r="NEW8" s="1211"/>
      <c r="NEX8" s="1211"/>
      <c r="NEY8" s="1211"/>
      <c r="NEZ8" s="1211"/>
      <c r="NFA8" s="1211"/>
      <c r="NFB8" s="1211"/>
      <c r="NFC8" s="1211"/>
      <c r="NFD8" s="1211"/>
      <c r="NFE8" s="1211"/>
      <c r="NFF8" s="1211"/>
      <c r="NFG8" s="1211"/>
      <c r="NFH8" s="1211"/>
      <c r="NFI8" s="1211"/>
      <c r="NFJ8" s="1211"/>
      <c r="NFK8" s="1211"/>
      <c r="NFL8" s="1211"/>
      <c r="NFM8" s="1211"/>
      <c r="NFN8" s="1211"/>
      <c r="NFO8" s="1211"/>
      <c r="NFP8" s="1211"/>
      <c r="NFQ8" s="1211"/>
      <c r="NFR8" s="1211"/>
      <c r="NFS8" s="1211"/>
      <c r="NFT8" s="1211"/>
      <c r="NFU8" s="1211"/>
      <c r="NFV8" s="1211"/>
      <c r="NFW8" s="1211"/>
      <c r="NFX8" s="1211"/>
      <c r="NFY8" s="1211"/>
      <c r="NFZ8" s="1211"/>
      <c r="NGA8" s="1211"/>
      <c r="NGB8" s="1211"/>
      <c r="NGC8" s="1211"/>
      <c r="NGD8" s="1211"/>
      <c r="NGE8" s="1211"/>
      <c r="NGF8" s="1211"/>
      <c r="NGG8" s="1211"/>
      <c r="NGH8" s="1211"/>
      <c r="NGI8" s="1211"/>
      <c r="NGJ8" s="1211"/>
      <c r="NGK8" s="1211"/>
      <c r="NGL8" s="1211"/>
      <c r="NGM8" s="1211"/>
      <c r="NGN8" s="1211"/>
      <c r="NGO8" s="1211"/>
      <c r="NGP8" s="1211"/>
      <c r="NGQ8" s="1211"/>
      <c r="NGR8" s="1211"/>
      <c r="NGS8" s="1211"/>
      <c r="NGT8" s="1211"/>
      <c r="NGU8" s="1211"/>
      <c r="NGV8" s="1211"/>
      <c r="NGW8" s="1211"/>
      <c r="NGX8" s="1211"/>
      <c r="NGY8" s="1211"/>
      <c r="NGZ8" s="1211"/>
      <c r="NHA8" s="1211"/>
      <c r="NHB8" s="1211"/>
      <c r="NHC8" s="1211"/>
      <c r="NHD8" s="1211"/>
      <c r="NHE8" s="1211"/>
      <c r="NHF8" s="1211"/>
      <c r="NHG8" s="1211"/>
      <c r="NHH8" s="1211"/>
      <c r="NHI8" s="1211"/>
      <c r="NHJ8" s="1211"/>
      <c r="NHK8" s="1211"/>
      <c r="NHL8" s="1211"/>
      <c r="NHM8" s="1211"/>
      <c r="NHN8" s="1211"/>
      <c r="NHO8" s="1211"/>
      <c r="NHP8" s="1211"/>
      <c r="NHQ8" s="1211"/>
      <c r="NHR8" s="1211"/>
      <c r="NHS8" s="1211"/>
      <c r="NHT8" s="1211"/>
      <c r="NHU8" s="1211"/>
      <c r="NHV8" s="1211"/>
      <c r="NHW8" s="1211"/>
      <c r="NHX8" s="1211"/>
      <c r="NHY8" s="1211"/>
      <c r="NHZ8" s="1211"/>
      <c r="NIA8" s="1211"/>
      <c r="NIB8" s="1211"/>
      <c r="NIC8" s="1211"/>
      <c r="NID8" s="1211"/>
      <c r="NIE8" s="1211"/>
      <c r="NIF8" s="1211"/>
      <c r="NIG8" s="1211"/>
      <c r="NIH8" s="1211"/>
      <c r="NII8" s="1211"/>
      <c r="NIJ8" s="1211"/>
      <c r="NIK8" s="1211"/>
      <c r="NIL8" s="1211"/>
      <c r="NIM8" s="1211"/>
      <c r="NIN8" s="1211"/>
      <c r="NIO8" s="1211"/>
      <c r="NIP8" s="1211"/>
      <c r="NIQ8" s="1211"/>
      <c r="NIR8" s="1211"/>
      <c r="NIS8" s="1211"/>
      <c r="NIT8" s="1211"/>
      <c r="NIU8" s="1211"/>
      <c r="NIV8" s="1211"/>
      <c r="NIW8" s="1211"/>
      <c r="NIX8" s="1211"/>
      <c r="NIY8" s="1211"/>
      <c r="NIZ8" s="1211"/>
      <c r="NJA8" s="1211"/>
      <c r="NJB8" s="1211"/>
      <c r="NJC8" s="1211"/>
      <c r="NJD8" s="1211"/>
      <c r="NJE8" s="1211"/>
      <c r="NJF8" s="1211"/>
      <c r="NJG8" s="1211"/>
      <c r="NJH8" s="1211"/>
      <c r="NJI8" s="1211"/>
      <c r="NJJ8" s="1211"/>
      <c r="NJK8" s="1211"/>
      <c r="NJL8" s="1211"/>
      <c r="NJM8" s="1211"/>
      <c r="NJN8" s="1211"/>
      <c r="NJO8" s="1211"/>
      <c r="NJP8" s="1211"/>
      <c r="NJQ8" s="1211"/>
      <c r="NJR8" s="1211"/>
      <c r="NJS8" s="1211"/>
      <c r="NJT8" s="1211"/>
      <c r="NJU8" s="1211"/>
      <c r="NJV8" s="1211"/>
      <c r="NJW8" s="1211"/>
      <c r="NJX8" s="1211"/>
      <c r="NJY8" s="1211"/>
      <c r="NJZ8" s="1211"/>
      <c r="NKA8" s="1211"/>
      <c r="NKB8" s="1211"/>
      <c r="NKC8" s="1211"/>
      <c r="NKD8" s="1211"/>
      <c r="NKE8" s="1211"/>
      <c r="NKF8" s="1211"/>
      <c r="NKG8" s="1211"/>
      <c r="NKH8" s="1211"/>
      <c r="NKI8" s="1211"/>
      <c r="NKJ8" s="1211"/>
      <c r="NKK8" s="1211"/>
      <c r="NKL8" s="1211"/>
      <c r="NKM8" s="1211"/>
      <c r="NKN8" s="1211"/>
      <c r="NKO8" s="1211"/>
      <c r="NKP8" s="1211"/>
      <c r="NKQ8" s="1211"/>
      <c r="NKR8" s="1211"/>
      <c r="NKS8" s="1211"/>
      <c r="NKT8" s="1211"/>
      <c r="NKU8" s="1211"/>
      <c r="NKV8" s="1211"/>
      <c r="NKW8" s="1211"/>
      <c r="NKX8" s="1211"/>
      <c r="NKY8" s="1211"/>
      <c r="NKZ8" s="1211"/>
      <c r="NLA8" s="1211"/>
      <c r="NLB8" s="1211"/>
      <c r="NLC8" s="1211"/>
      <c r="NLD8" s="1211"/>
      <c r="NLE8" s="1211"/>
      <c r="NLF8" s="1211"/>
      <c r="NLG8" s="1211"/>
      <c r="NLH8" s="1211"/>
      <c r="NLI8" s="1211"/>
      <c r="NLJ8" s="1211"/>
      <c r="NLK8" s="1211"/>
      <c r="NLL8" s="1211"/>
      <c r="NLM8" s="1211"/>
      <c r="NLN8" s="1211"/>
      <c r="NLO8" s="1211"/>
      <c r="NLP8" s="1211"/>
      <c r="NLQ8" s="1211"/>
      <c r="NLR8" s="1211"/>
      <c r="NLS8" s="1211"/>
      <c r="NLT8" s="1211"/>
      <c r="NLU8" s="1211"/>
      <c r="NLV8" s="1211"/>
      <c r="NLW8" s="1211"/>
      <c r="NLX8" s="1211"/>
      <c r="NLY8" s="1211"/>
      <c r="NLZ8" s="1211"/>
      <c r="NMA8" s="1211"/>
      <c r="NMB8" s="1211"/>
      <c r="NMC8" s="1211"/>
      <c r="NMD8" s="1211"/>
      <c r="NME8" s="1211"/>
      <c r="NMF8" s="1211"/>
      <c r="NMG8" s="1211"/>
      <c r="NMH8" s="1211"/>
      <c r="NMI8" s="1211"/>
      <c r="NMJ8" s="1211"/>
      <c r="NMK8" s="1211"/>
      <c r="NML8" s="1211"/>
      <c r="NMM8" s="1211"/>
      <c r="NMN8" s="1211"/>
      <c r="NMO8" s="1211"/>
      <c r="NMP8" s="1211"/>
      <c r="NMQ8" s="1211"/>
      <c r="NMR8" s="1211"/>
      <c r="NMS8" s="1211"/>
      <c r="NMT8" s="1211"/>
      <c r="NMU8" s="1211"/>
      <c r="NMV8" s="1211"/>
      <c r="NMW8" s="1211"/>
      <c r="NMX8" s="1211"/>
      <c r="NMY8" s="1211"/>
      <c r="NMZ8" s="1211"/>
      <c r="NNA8" s="1211"/>
      <c r="NNB8" s="1211"/>
      <c r="NNC8" s="1211"/>
      <c r="NND8" s="1211"/>
      <c r="NNE8" s="1211"/>
      <c r="NNF8" s="1211"/>
      <c r="NNG8" s="1211"/>
      <c r="NNH8" s="1211"/>
      <c r="NNI8" s="1211"/>
      <c r="NNJ8" s="1211"/>
      <c r="NNK8" s="1211"/>
      <c r="NNL8" s="1211"/>
      <c r="NNM8" s="1211"/>
      <c r="NNN8" s="1211"/>
      <c r="NNO8" s="1211"/>
      <c r="NNP8" s="1211"/>
      <c r="NNQ8" s="1211"/>
      <c r="NNR8" s="1211"/>
      <c r="NNS8" s="1211"/>
      <c r="NNT8" s="1211"/>
      <c r="NNU8" s="1211"/>
      <c r="NNV8" s="1211"/>
      <c r="NNW8" s="1211"/>
      <c r="NNX8" s="1211"/>
      <c r="NNY8" s="1211"/>
      <c r="NNZ8" s="1211"/>
      <c r="NOA8" s="1211"/>
      <c r="NOB8" s="1211"/>
      <c r="NOC8" s="1211"/>
      <c r="NOD8" s="1211"/>
      <c r="NOE8" s="1211"/>
      <c r="NOF8" s="1211"/>
      <c r="NOG8" s="1211"/>
      <c r="NOH8" s="1211"/>
      <c r="NOI8" s="1211"/>
      <c r="NOJ8" s="1211"/>
      <c r="NOK8" s="1211"/>
      <c r="NOL8" s="1211"/>
      <c r="NOM8" s="1211"/>
      <c r="NON8" s="1211"/>
      <c r="NOO8" s="1211"/>
      <c r="NOP8" s="1211"/>
      <c r="NOQ8" s="1211"/>
      <c r="NOR8" s="1211"/>
      <c r="NOS8" s="1211"/>
      <c r="NOT8" s="1211"/>
      <c r="NOU8" s="1211"/>
      <c r="NOV8" s="1211"/>
      <c r="NOW8" s="1211"/>
      <c r="NOX8" s="1211"/>
      <c r="NOY8" s="1211"/>
      <c r="NOZ8" s="1211"/>
      <c r="NPA8" s="1211"/>
      <c r="NPB8" s="1211"/>
      <c r="NPC8" s="1211"/>
      <c r="NPD8" s="1211"/>
      <c r="NPE8" s="1211"/>
      <c r="NPF8" s="1211"/>
      <c r="NPG8" s="1211"/>
      <c r="NPH8" s="1211"/>
      <c r="NPI8" s="1211"/>
      <c r="NPJ8" s="1211"/>
      <c r="NPK8" s="1211"/>
      <c r="NPL8" s="1211"/>
      <c r="NPM8" s="1211"/>
      <c r="NPN8" s="1211"/>
      <c r="NPO8" s="1211"/>
      <c r="NPP8" s="1211"/>
      <c r="NPQ8" s="1211"/>
      <c r="NPR8" s="1211"/>
      <c r="NPS8" s="1211"/>
      <c r="NPT8" s="1211"/>
      <c r="NPU8" s="1211"/>
      <c r="NPV8" s="1211"/>
      <c r="NPW8" s="1211"/>
      <c r="NPX8" s="1211"/>
      <c r="NPY8" s="1211"/>
      <c r="NPZ8" s="1211"/>
      <c r="NQA8" s="1211"/>
      <c r="NQB8" s="1211"/>
      <c r="NQC8" s="1211"/>
      <c r="NQD8" s="1211"/>
      <c r="NQE8" s="1211"/>
      <c r="NQF8" s="1211"/>
      <c r="NQG8" s="1211"/>
      <c r="NQH8" s="1211"/>
      <c r="NQI8" s="1211"/>
      <c r="NQJ8" s="1211"/>
      <c r="NQK8" s="1211"/>
      <c r="NQL8" s="1211"/>
      <c r="NQM8" s="1211"/>
      <c r="NQN8" s="1211"/>
      <c r="NQO8" s="1211"/>
      <c r="NQP8" s="1211"/>
      <c r="NQQ8" s="1211"/>
      <c r="NQR8" s="1211"/>
      <c r="NQS8" s="1211"/>
      <c r="NQT8" s="1211"/>
      <c r="NQU8" s="1211"/>
      <c r="NQV8" s="1211"/>
      <c r="NQW8" s="1211"/>
      <c r="NQX8" s="1211"/>
      <c r="NQY8" s="1211"/>
      <c r="NQZ8" s="1211"/>
      <c r="NRA8" s="1211"/>
      <c r="NRB8" s="1211"/>
      <c r="NRC8" s="1211"/>
      <c r="NRD8" s="1211"/>
      <c r="NRE8" s="1211"/>
      <c r="NRF8" s="1211"/>
      <c r="NRG8" s="1211"/>
      <c r="NRH8" s="1211"/>
      <c r="NRI8" s="1211"/>
      <c r="NRJ8" s="1211"/>
      <c r="NRK8" s="1211"/>
      <c r="NRL8" s="1211"/>
      <c r="NRM8" s="1211"/>
      <c r="NRN8" s="1211"/>
      <c r="NRO8" s="1211"/>
      <c r="NRP8" s="1211"/>
      <c r="NRQ8" s="1211"/>
      <c r="NRR8" s="1211"/>
      <c r="NRS8" s="1211"/>
      <c r="NRT8" s="1211"/>
      <c r="NRU8" s="1211"/>
      <c r="NRV8" s="1211"/>
      <c r="NRW8" s="1211"/>
      <c r="NRX8" s="1211"/>
      <c r="NRY8" s="1211"/>
      <c r="NRZ8" s="1211"/>
      <c r="NSA8" s="1211"/>
      <c r="NSB8" s="1211"/>
      <c r="NSC8" s="1211"/>
      <c r="NSD8" s="1211"/>
      <c r="NSE8" s="1211"/>
      <c r="NSF8" s="1211"/>
      <c r="NSG8" s="1211"/>
      <c r="NSH8" s="1211"/>
      <c r="NSI8" s="1211"/>
      <c r="NSJ8" s="1211"/>
      <c r="NSK8" s="1211"/>
      <c r="NSL8" s="1211"/>
      <c r="NSM8" s="1211"/>
      <c r="NSN8" s="1211"/>
      <c r="NSO8" s="1211"/>
      <c r="NSP8" s="1211"/>
      <c r="NSQ8" s="1211"/>
      <c r="NSR8" s="1211"/>
      <c r="NSS8" s="1211"/>
      <c r="NST8" s="1211"/>
      <c r="NSU8" s="1211"/>
      <c r="NSV8" s="1211"/>
      <c r="NSW8" s="1211"/>
      <c r="NSX8" s="1211"/>
      <c r="NSY8" s="1211"/>
      <c r="NSZ8" s="1211"/>
      <c r="NTA8" s="1211"/>
      <c r="NTB8" s="1211"/>
      <c r="NTC8" s="1211"/>
      <c r="NTD8" s="1211"/>
      <c r="NTE8" s="1211"/>
      <c r="NTF8" s="1211"/>
      <c r="NTG8" s="1211"/>
      <c r="NTH8" s="1211"/>
      <c r="NTI8" s="1211"/>
      <c r="NTJ8" s="1211"/>
      <c r="NTK8" s="1211"/>
      <c r="NTL8" s="1211"/>
      <c r="NTM8" s="1211"/>
      <c r="NTN8" s="1211"/>
      <c r="NTO8" s="1211"/>
      <c r="NTP8" s="1211"/>
      <c r="NTQ8" s="1211"/>
      <c r="NTR8" s="1211"/>
      <c r="NTS8" s="1211"/>
      <c r="NTT8" s="1211"/>
      <c r="NTU8" s="1211"/>
      <c r="NTV8" s="1211"/>
      <c r="NTW8" s="1211"/>
      <c r="NTX8" s="1211"/>
      <c r="NTY8" s="1211"/>
      <c r="NTZ8" s="1211"/>
      <c r="NUA8" s="1211"/>
      <c r="NUB8" s="1211"/>
      <c r="NUC8" s="1211"/>
      <c r="NUD8" s="1211"/>
      <c r="NUE8" s="1211"/>
      <c r="NUF8" s="1211"/>
      <c r="NUG8" s="1211"/>
      <c r="NUH8" s="1211"/>
      <c r="NUI8" s="1211"/>
      <c r="NUJ8" s="1211"/>
      <c r="NUK8" s="1211"/>
      <c r="NUL8" s="1211"/>
      <c r="NUM8" s="1211"/>
      <c r="NUN8" s="1211"/>
      <c r="NUO8" s="1211"/>
      <c r="NUP8" s="1211"/>
      <c r="NUQ8" s="1211"/>
      <c r="NUR8" s="1211"/>
      <c r="NUS8" s="1211"/>
      <c r="NUT8" s="1211"/>
      <c r="NUU8" s="1211"/>
      <c r="NUV8" s="1211"/>
      <c r="NUW8" s="1211"/>
      <c r="NUX8" s="1211"/>
      <c r="NUY8" s="1211"/>
      <c r="NUZ8" s="1211"/>
      <c r="NVA8" s="1211"/>
      <c r="NVB8" s="1211"/>
      <c r="NVC8" s="1211"/>
      <c r="NVD8" s="1211"/>
      <c r="NVE8" s="1211"/>
      <c r="NVF8" s="1211"/>
      <c r="NVG8" s="1211"/>
      <c r="NVH8" s="1211"/>
      <c r="NVI8" s="1211"/>
      <c r="NVJ8" s="1211"/>
      <c r="NVK8" s="1211"/>
      <c r="NVL8" s="1211"/>
      <c r="NVM8" s="1211"/>
      <c r="NVN8" s="1211"/>
      <c r="NVO8" s="1211"/>
      <c r="NVP8" s="1211"/>
      <c r="NVQ8" s="1211"/>
      <c r="NVR8" s="1211"/>
      <c r="NVS8" s="1211"/>
      <c r="NVT8" s="1211"/>
      <c r="NVU8" s="1211"/>
      <c r="NVV8" s="1211"/>
      <c r="NVW8" s="1211"/>
      <c r="NVX8" s="1211"/>
      <c r="NVY8" s="1211"/>
      <c r="NVZ8" s="1211"/>
      <c r="NWA8" s="1211"/>
      <c r="NWB8" s="1211"/>
      <c r="NWC8" s="1211"/>
      <c r="NWD8" s="1211"/>
      <c r="NWE8" s="1211"/>
      <c r="NWF8" s="1211"/>
      <c r="NWG8" s="1211"/>
      <c r="NWH8" s="1211"/>
      <c r="NWI8" s="1211"/>
      <c r="NWJ8" s="1211"/>
      <c r="NWK8" s="1211"/>
      <c r="NWL8" s="1211"/>
      <c r="NWM8" s="1211"/>
      <c r="NWN8" s="1211"/>
      <c r="NWO8" s="1211"/>
      <c r="NWP8" s="1211"/>
      <c r="NWQ8" s="1211"/>
      <c r="NWR8" s="1211"/>
      <c r="NWS8" s="1211"/>
      <c r="NWT8" s="1211"/>
      <c r="NWU8" s="1211"/>
      <c r="NWV8" s="1211"/>
      <c r="NWW8" s="1211"/>
      <c r="NWX8" s="1211"/>
      <c r="NWY8" s="1211"/>
      <c r="NWZ8" s="1211"/>
      <c r="NXA8" s="1211"/>
      <c r="NXB8" s="1211"/>
      <c r="NXC8" s="1211"/>
      <c r="NXD8" s="1211"/>
      <c r="NXE8" s="1211"/>
      <c r="NXF8" s="1211"/>
      <c r="NXG8" s="1211"/>
      <c r="NXH8" s="1211"/>
      <c r="NXI8" s="1211"/>
      <c r="NXJ8" s="1211"/>
      <c r="NXK8" s="1211"/>
      <c r="NXL8" s="1211"/>
      <c r="NXM8" s="1211"/>
      <c r="NXN8" s="1211"/>
      <c r="NXO8" s="1211"/>
      <c r="NXP8" s="1211"/>
      <c r="NXQ8" s="1211"/>
      <c r="NXR8" s="1211"/>
      <c r="NXS8" s="1211"/>
      <c r="NXT8" s="1211"/>
      <c r="NXU8" s="1211"/>
      <c r="NXV8" s="1211"/>
      <c r="NXW8" s="1211"/>
      <c r="NXX8" s="1211"/>
      <c r="NXY8" s="1211"/>
      <c r="NXZ8" s="1211"/>
      <c r="NYA8" s="1211"/>
      <c r="NYB8" s="1211"/>
      <c r="NYC8" s="1211"/>
      <c r="NYD8" s="1211"/>
      <c r="NYE8" s="1211"/>
      <c r="NYF8" s="1211"/>
      <c r="NYG8" s="1211"/>
      <c r="NYH8" s="1211"/>
      <c r="NYI8" s="1211"/>
      <c r="NYJ8" s="1211"/>
      <c r="NYK8" s="1211"/>
      <c r="NYL8" s="1211"/>
      <c r="NYM8" s="1211"/>
      <c r="NYN8" s="1211"/>
      <c r="NYO8" s="1211"/>
      <c r="NYP8" s="1211"/>
      <c r="NYQ8" s="1211"/>
      <c r="NYR8" s="1211"/>
      <c r="NYS8" s="1211"/>
      <c r="NYT8" s="1211"/>
      <c r="NYU8" s="1211"/>
      <c r="NYV8" s="1211"/>
      <c r="NYW8" s="1211"/>
      <c r="NYX8" s="1211"/>
      <c r="NYY8" s="1211"/>
      <c r="NYZ8" s="1211"/>
      <c r="NZA8" s="1211"/>
      <c r="NZB8" s="1211"/>
      <c r="NZC8" s="1211"/>
      <c r="NZD8" s="1211"/>
      <c r="NZE8" s="1211"/>
      <c r="NZF8" s="1211"/>
      <c r="NZG8" s="1211"/>
      <c r="NZH8" s="1211"/>
      <c r="NZI8" s="1211"/>
      <c r="NZJ8" s="1211"/>
      <c r="NZK8" s="1211"/>
      <c r="NZL8" s="1211"/>
      <c r="NZM8" s="1211"/>
      <c r="NZN8" s="1211"/>
      <c r="NZO8" s="1211"/>
      <c r="NZP8" s="1211"/>
      <c r="NZQ8" s="1211"/>
      <c r="NZR8" s="1211"/>
      <c r="NZS8" s="1211"/>
      <c r="NZT8" s="1211"/>
      <c r="NZU8" s="1211"/>
      <c r="NZV8" s="1211"/>
      <c r="NZW8" s="1211"/>
      <c r="NZX8" s="1211"/>
      <c r="NZY8" s="1211"/>
      <c r="NZZ8" s="1211"/>
      <c r="OAA8" s="1211"/>
      <c r="OAB8" s="1211"/>
      <c r="OAC8" s="1211"/>
      <c r="OAD8" s="1211"/>
      <c r="OAE8" s="1211"/>
      <c r="OAF8" s="1211"/>
      <c r="OAG8" s="1211"/>
      <c r="OAH8" s="1211"/>
      <c r="OAI8" s="1211"/>
      <c r="OAJ8" s="1211"/>
      <c r="OAK8" s="1211"/>
      <c r="OAL8" s="1211"/>
      <c r="OAM8" s="1211"/>
      <c r="OAN8" s="1211"/>
      <c r="OAO8" s="1211"/>
      <c r="OAP8" s="1211"/>
      <c r="OAQ8" s="1211"/>
      <c r="OAR8" s="1211"/>
      <c r="OAS8" s="1211"/>
      <c r="OAT8" s="1211"/>
      <c r="OAU8" s="1211"/>
      <c r="OAV8" s="1211"/>
      <c r="OAW8" s="1211"/>
      <c r="OAX8" s="1211"/>
      <c r="OAY8" s="1211"/>
      <c r="OAZ8" s="1211"/>
      <c r="OBA8" s="1211"/>
      <c r="OBB8" s="1211"/>
      <c r="OBC8" s="1211"/>
      <c r="OBD8" s="1211"/>
      <c r="OBE8" s="1211"/>
      <c r="OBF8" s="1211"/>
      <c r="OBG8" s="1211"/>
      <c r="OBH8" s="1211"/>
      <c r="OBI8" s="1211"/>
      <c r="OBJ8" s="1211"/>
      <c r="OBK8" s="1211"/>
      <c r="OBL8" s="1211"/>
      <c r="OBM8" s="1211"/>
      <c r="OBN8" s="1211"/>
      <c r="OBO8" s="1211"/>
      <c r="OBP8" s="1211"/>
      <c r="OBQ8" s="1211"/>
      <c r="OBR8" s="1211"/>
      <c r="OBS8" s="1211"/>
      <c r="OBT8" s="1211"/>
      <c r="OBU8" s="1211"/>
      <c r="OBV8" s="1211"/>
      <c r="OBW8" s="1211"/>
      <c r="OBX8" s="1211"/>
      <c r="OBY8" s="1211"/>
      <c r="OBZ8" s="1211"/>
      <c r="OCA8" s="1211"/>
      <c r="OCB8" s="1211"/>
      <c r="OCC8" s="1211"/>
      <c r="OCD8" s="1211"/>
      <c r="OCE8" s="1211"/>
      <c r="OCF8" s="1211"/>
      <c r="OCG8" s="1211"/>
      <c r="OCH8" s="1211"/>
      <c r="OCI8" s="1211"/>
      <c r="OCJ8" s="1211"/>
      <c r="OCK8" s="1211"/>
      <c r="OCL8" s="1211"/>
      <c r="OCM8" s="1211"/>
      <c r="OCN8" s="1211"/>
      <c r="OCO8" s="1211"/>
      <c r="OCP8" s="1211"/>
      <c r="OCQ8" s="1211"/>
      <c r="OCR8" s="1211"/>
      <c r="OCS8" s="1211"/>
      <c r="OCT8" s="1211"/>
      <c r="OCU8" s="1211"/>
      <c r="OCV8" s="1211"/>
      <c r="OCW8" s="1211"/>
      <c r="OCX8" s="1211"/>
      <c r="OCY8" s="1211"/>
      <c r="OCZ8" s="1211"/>
      <c r="ODA8" s="1211"/>
      <c r="ODB8" s="1211"/>
      <c r="ODC8" s="1211"/>
      <c r="ODD8" s="1211"/>
      <c r="ODE8" s="1211"/>
      <c r="ODF8" s="1211"/>
      <c r="ODG8" s="1211"/>
      <c r="ODH8" s="1211"/>
      <c r="ODI8" s="1211"/>
      <c r="ODJ8" s="1211"/>
      <c r="ODK8" s="1211"/>
      <c r="ODL8" s="1211"/>
      <c r="ODM8" s="1211"/>
      <c r="ODN8" s="1211"/>
      <c r="ODO8" s="1211"/>
      <c r="ODP8" s="1211"/>
      <c r="ODQ8" s="1211"/>
      <c r="ODR8" s="1211"/>
      <c r="ODS8" s="1211"/>
      <c r="ODT8" s="1211"/>
      <c r="ODU8" s="1211"/>
      <c r="ODV8" s="1211"/>
      <c r="ODW8" s="1211"/>
      <c r="ODX8" s="1211"/>
      <c r="ODY8" s="1211"/>
      <c r="ODZ8" s="1211"/>
      <c r="OEA8" s="1211"/>
      <c r="OEB8" s="1211"/>
      <c r="OEC8" s="1211"/>
      <c r="OED8" s="1211"/>
      <c r="OEE8" s="1211"/>
      <c r="OEF8" s="1211"/>
      <c r="OEG8" s="1211"/>
      <c r="OEH8" s="1211"/>
      <c r="OEI8" s="1211"/>
      <c r="OEJ8" s="1211"/>
      <c r="OEK8" s="1211"/>
      <c r="OEL8" s="1211"/>
      <c r="OEM8" s="1211"/>
      <c r="OEN8" s="1211"/>
      <c r="OEO8" s="1211"/>
      <c r="OEP8" s="1211"/>
      <c r="OEQ8" s="1211"/>
      <c r="OER8" s="1211"/>
      <c r="OES8" s="1211"/>
      <c r="OET8" s="1211"/>
      <c r="OEU8" s="1211"/>
      <c r="OEV8" s="1211"/>
      <c r="OEW8" s="1211"/>
      <c r="OEX8" s="1211"/>
      <c r="OEY8" s="1211"/>
      <c r="OEZ8" s="1211"/>
      <c r="OFA8" s="1211"/>
      <c r="OFB8" s="1211"/>
      <c r="OFC8" s="1211"/>
      <c r="OFD8" s="1211"/>
      <c r="OFE8" s="1211"/>
      <c r="OFF8" s="1211"/>
      <c r="OFG8" s="1211"/>
      <c r="OFH8" s="1211"/>
      <c r="OFI8" s="1211"/>
      <c r="OFJ8" s="1211"/>
      <c r="OFK8" s="1211"/>
      <c r="OFL8" s="1211"/>
      <c r="OFM8" s="1211"/>
      <c r="OFN8" s="1211"/>
      <c r="OFO8" s="1211"/>
      <c r="OFP8" s="1211"/>
      <c r="OFQ8" s="1211"/>
      <c r="OFR8" s="1211"/>
      <c r="OFS8" s="1211"/>
      <c r="OFT8" s="1211"/>
      <c r="OFU8" s="1211"/>
      <c r="OFV8" s="1211"/>
      <c r="OFW8" s="1211"/>
      <c r="OFX8" s="1211"/>
      <c r="OFY8" s="1211"/>
      <c r="OFZ8" s="1211"/>
      <c r="OGA8" s="1211"/>
      <c r="OGB8" s="1211"/>
      <c r="OGC8" s="1211"/>
      <c r="OGD8" s="1211"/>
      <c r="OGE8" s="1211"/>
      <c r="OGF8" s="1211"/>
      <c r="OGG8" s="1211"/>
      <c r="OGH8" s="1211"/>
      <c r="OGI8" s="1211"/>
      <c r="OGJ8" s="1211"/>
      <c r="OGK8" s="1211"/>
      <c r="OGL8" s="1211"/>
      <c r="OGM8" s="1211"/>
      <c r="OGN8" s="1211"/>
      <c r="OGO8" s="1211"/>
      <c r="OGP8" s="1211"/>
      <c r="OGQ8" s="1211"/>
      <c r="OGR8" s="1211"/>
      <c r="OGS8" s="1211"/>
      <c r="OGT8" s="1211"/>
      <c r="OGU8" s="1211"/>
      <c r="OGV8" s="1211"/>
      <c r="OGW8" s="1211"/>
      <c r="OGX8" s="1211"/>
      <c r="OGY8" s="1211"/>
      <c r="OGZ8" s="1211"/>
      <c r="OHA8" s="1211"/>
      <c r="OHB8" s="1211"/>
      <c r="OHC8" s="1211"/>
      <c r="OHD8" s="1211"/>
      <c r="OHE8" s="1211"/>
      <c r="OHF8" s="1211"/>
      <c r="OHG8" s="1211"/>
      <c r="OHH8" s="1211"/>
      <c r="OHI8" s="1211"/>
      <c r="OHJ8" s="1211"/>
      <c r="OHK8" s="1211"/>
      <c r="OHL8" s="1211"/>
      <c r="OHM8" s="1211"/>
      <c r="OHN8" s="1211"/>
      <c r="OHO8" s="1211"/>
      <c r="OHP8" s="1211"/>
      <c r="OHQ8" s="1211"/>
      <c r="OHR8" s="1211"/>
      <c r="OHS8" s="1211"/>
      <c r="OHT8" s="1211"/>
      <c r="OHU8" s="1211"/>
      <c r="OHV8" s="1211"/>
      <c r="OHW8" s="1211"/>
      <c r="OHX8" s="1211"/>
      <c r="OHY8" s="1211"/>
      <c r="OHZ8" s="1211"/>
      <c r="OIA8" s="1211"/>
      <c r="OIB8" s="1211"/>
      <c r="OIC8" s="1211"/>
      <c r="OID8" s="1211"/>
      <c r="OIE8" s="1211"/>
      <c r="OIF8" s="1211"/>
      <c r="OIG8" s="1211"/>
      <c r="OIH8" s="1211"/>
      <c r="OII8" s="1211"/>
      <c r="OIJ8" s="1211"/>
      <c r="OIK8" s="1211"/>
      <c r="OIL8" s="1211"/>
      <c r="OIM8" s="1211"/>
      <c r="OIN8" s="1211"/>
      <c r="OIO8" s="1211"/>
      <c r="OIP8" s="1211"/>
      <c r="OIQ8" s="1211"/>
      <c r="OIR8" s="1211"/>
      <c r="OIS8" s="1211"/>
      <c r="OIT8" s="1211"/>
      <c r="OIU8" s="1211"/>
      <c r="OIV8" s="1211"/>
      <c r="OIW8" s="1211"/>
      <c r="OIX8" s="1211"/>
      <c r="OIY8" s="1211"/>
      <c r="OIZ8" s="1211"/>
      <c r="OJA8" s="1211"/>
      <c r="OJB8" s="1211"/>
      <c r="OJC8" s="1211"/>
      <c r="OJD8" s="1211"/>
      <c r="OJE8" s="1211"/>
      <c r="OJF8" s="1211"/>
      <c r="OJG8" s="1211"/>
      <c r="OJH8" s="1211"/>
      <c r="OJI8" s="1211"/>
      <c r="OJJ8" s="1211"/>
      <c r="OJK8" s="1211"/>
      <c r="OJL8" s="1211"/>
      <c r="OJM8" s="1211"/>
      <c r="OJN8" s="1211"/>
      <c r="OJO8" s="1211"/>
      <c r="OJP8" s="1211"/>
      <c r="OJQ8" s="1211"/>
      <c r="OJR8" s="1211"/>
      <c r="OJS8" s="1211"/>
      <c r="OJT8" s="1211"/>
      <c r="OJU8" s="1211"/>
      <c r="OJV8" s="1211"/>
      <c r="OJW8" s="1211"/>
      <c r="OJX8" s="1211"/>
      <c r="OJY8" s="1211"/>
      <c r="OJZ8" s="1211"/>
      <c r="OKA8" s="1211"/>
      <c r="OKB8" s="1211"/>
      <c r="OKC8" s="1211"/>
      <c r="OKD8" s="1211"/>
      <c r="OKE8" s="1211"/>
      <c r="OKF8" s="1211"/>
      <c r="OKG8" s="1211"/>
      <c r="OKH8" s="1211"/>
      <c r="OKI8" s="1211"/>
      <c r="OKJ8" s="1211"/>
      <c r="OKK8" s="1211"/>
      <c r="OKL8" s="1211"/>
      <c r="OKM8" s="1211"/>
      <c r="OKN8" s="1211"/>
      <c r="OKO8" s="1211"/>
      <c r="OKP8" s="1211"/>
      <c r="OKQ8" s="1211"/>
      <c r="OKR8" s="1211"/>
      <c r="OKS8" s="1211"/>
      <c r="OKT8" s="1211"/>
      <c r="OKU8" s="1211"/>
      <c r="OKV8" s="1211"/>
      <c r="OKW8" s="1211"/>
      <c r="OKX8" s="1211"/>
      <c r="OKY8" s="1211"/>
      <c r="OKZ8" s="1211"/>
      <c r="OLA8" s="1211"/>
      <c r="OLB8" s="1211"/>
      <c r="OLC8" s="1211"/>
      <c r="OLD8" s="1211"/>
      <c r="OLE8" s="1211"/>
      <c r="OLF8" s="1211"/>
      <c r="OLG8" s="1211"/>
      <c r="OLH8" s="1211"/>
      <c r="OLI8" s="1211"/>
      <c r="OLJ8" s="1211"/>
      <c r="OLK8" s="1211"/>
      <c r="OLL8" s="1211"/>
      <c r="OLM8" s="1211"/>
      <c r="OLN8" s="1211"/>
      <c r="OLO8" s="1211"/>
      <c r="OLP8" s="1211"/>
      <c r="OLQ8" s="1211"/>
      <c r="OLR8" s="1211"/>
      <c r="OLS8" s="1211"/>
      <c r="OLT8" s="1211"/>
      <c r="OLU8" s="1211"/>
      <c r="OLV8" s="1211"/>
      <c r="OLW8" s="1211"/>
      <c r="OLX8" s="1211"/>
      <c r="OLY8" s="1211"/>
      <c r="OLZ8" s="1211"/>
      <c r="OMA8" s="1211"/>
      <c r="OMB8" s="1211"/>
      <c r="OMC8" s="1211"/>
      <c r="OMD8" s="1211"/>
      <c r="OME8" s="1211"/>
      <c r="OMF8" s="1211"/>
      <c r="OMG8" s="1211"/>
      <c r="OMH8" s="1211"/>
      <c r="OMI8" s="1211"/>
      <c r="OMJ8" s="1211"/>
      <c r="OMK8" s="1211"/>
      <c r="OML8" s="1211"/>
      <c r="OMM8" s="1211"/>
      <c r="OMN8" s="1211"/>
      <c r="OMO8" s="1211"/>
      <c r="OMP8" s="1211"/>
      <c r="OMQ8" s="1211"/>
      <c r="OMR8" s="1211"/>
      <c r="OMS8" s="1211"/>
      <c r="OMT8" s="1211"/>
      <c r="OMU8" s="1211"/>
      <c r="OMV8" s="1211"/>
      <c r="OMW8" s="1211"/>
      <c r="OMX8" s="1211"/>
      <c r="OMY8" s="1211"/>
      <c r="OMZ8" s="1211"/>
      <c r="ONA8" s="1211"/>
      <c r="ONB8" s="1211"/>
      <c r="ONC8" s="1211"/>
      <c r="OND8" s="1211"/>
      <c r="ONE8" s="1211"/>
      <c r="ONF8" s="1211"/>
      <c r="ONG8" s="1211"/>
      <c r="ONH8" s="1211"/>
      <c r="ONI8" s="1211"/>
      <c r="ONJ8" s="1211"/>
      <c r="ONK8" s="1211"/>
      <c r="ONL8" s="1211"/>
      <c r="ONM8" s="1211"/>
      <c r="ONN8" s="1211"/>
      <c r="ONO8" s="1211"/>
      <c r="ONP8" s="1211"/>
      <c r="ONQ8" s="1211"/>
      <c r="ONR8" s="1211"/>
      <c r="ONS8" s="1211"/>
      <c r="ONT8" s="1211"/>
      <c r="ONU8" s="1211"/>
      <c r="ONV8" s="1211"/>
      <c r="ONW8" s="1211"/>
      <c r="ONX8" s="1211"/>
      <c r="ONY8" s="1211"/>
      <c r="ONZ8" s="1211"/>
      <c r="OOA8" s="1211"/>
      <c r="OOB8" s="1211"/>
      <c r="OOC8" s="1211"/>
      <c r="OOD8" s="1211"/>
      <c r="OOE8" s="1211"/>
      <c r="OOF8" s="1211"/>
      <c r="OOG8" s="1211"/>
      <c r="OOH8" s="1211"/>
      <c r="OOI8" s="1211"/>
      <c r="OOJ8" s="1211"/>
      <c r="OOK8" s="1211"/>
      <c r="OOL8" s="1211"/>
      <c r="OOM8" s="1211"/>
      <c r="OON8" s="1211"/>
      <c r="OOO8" s="1211"/>
      <c r="OOP8" s="1211"/>
      <c r="OOQ8" s="1211"/>
      <c r="OOR8" s="1211"/>
      <c r="OOS8" s="1211"/>
      <c r="OOT8" s="1211"/>
      <c r="OOU8" s="1211"/>
      <c r="OOV8" s="1211"/>
      <c r="OOW8" s="1211"/>
      <c r="OOX8" s="1211"/>
      <c r="OOY8" s="1211"/>
      <c r="OOZ8" s="1211"/>
      <c r="OPA8" s="1211"/>
      <c r="OPB8" s="1211"/>
      <c r="OPC8" s="1211"/>
      <c r="OPD8" s="1211"/>
      <c r="OPE8" s="1211"/>
      <c r="OPF8" s="1211"/>
      <c r="OPG8" s="1211"/>
      <c r="OPH8" s="1211"/>
      <c r="OPI8" s="1211"/>
      <c r="OPJ8" s="1211"/>
      <c r="OPK8" s="1211"/>
      <c r="OPL8" s="1211"/>
      <c r="OPM8" s="1211"/>
      <c r="OPN8" s="1211"/>
      <c r="OPO8" s="1211"/>
      <c r="OPP8" s="1211"/>
      <c r="OPQ8" s="1211"/>
      <c r="OPR8" s="1211"/>
      <c r="OPS8" s="1211"/>
      <c r="OPT8" s="1211"/>
      <c r="OPU8" s="1211"/>
      <c r="OPV8" s="1211"/>
      <c r="OPW8" s="1211"/>
      <c r="OPX8" s="1211"/>
      <c r="OPY8" s="1211"/>
      <c r="OPZ8" s="1211"/>
      <c r="OQA8" s="1211"/>
      <c r="OQB8" s="1211"/>
      <c r="OQC8" s="1211"/>
      <c r="OQD8" s="1211"/>
      <c r="OQE8" s="1211"/>
      <c r="OQF8" s="1211"/>
      <c r="OQG8" s="1211"/>
      <c r="OQH8" s="1211"/>
      <c r="OQI8" s="1211"/>
      <c r="OQJ8" s="1211"/>
      <c r="OQK8" s="1211"/>
      <c r="OQL8" s="1211"/>
      <c r="OQM8" s="1211"/>
      <c r="OQN8" s="1211"/>
      <c r="OQO8" s="1211"/>
      <c r="OQP8" s="1211"/>
      <c r="OQQ8" s="1211"/>
      <c r="OQR8" s="1211"/>
      <c r="OQS8" s="1211"/>
      <c r="OQT8" s="1211"/>
      <c r="OQU8" s="1211"/>
      <c r="OQV8" s="1211"/>
      <c r="OQW8" s="1211"/>
      <c r="OQX8" s="1211"/>
      <c r="OQY8" s="1211"/>
      <c r="OQZ8" s="1211"/>
      <c r="ORA8" s="1211"/>
      <c r="ORB8" s="1211"/>
      <c r="ORC8" s="1211"/>
      <c r="ORD8" s="1211"/>
      <c r="ORE8" s="1211"/>
      <c r="ORF8" s="1211"/>
      <c r="ORG8" s="1211"/>
      <c r="ORH8" s="1211"/>
      <c r="ORI8" s="1211"/>
      <c r="ORJ8" s="1211"/>
      <c r="ORK8" s="1211"/>
      <c r="ORL8" s="1211"/>
      <c r="ORM8" s="1211"/>
      <c r="ORN8" s="1211"/>
      <c r="ORO8" s="1211"/>
      <c r="ORP8" s="1211"/>
      <c r="ORQ8" s="1211"/>
      <c r="ORR8" s="1211"/>
      <c r="ORS8" s="1211"/>
      <c r="ORT8" s="1211"/>
      <c r="ORU8" s="1211"/>
      <c r="ORV8" s="1211"/>
      <c r="ORW8" s="1211"/>
      <c r="ORX8" s="1211"/>
      <c r="ORY8" s="1211"/>
      <c r="ORZ8" s="1211"/>
      <c r="OSA8" s="1211"/>
      <c r="OSB8" s="1211"/>
      <c r="OSC8" s="1211"/>
      <c r="OSD8" s="1211"/>
      <c r="OSE8" s="1211"/>
      <c r="OSF8" s="1211"/>
      <c r="OSG8" s="1211"/>
      <c r="OSH8" s="1211"/>
      <c r="OSI8" s="1211"/>
      <c r="OSJ8" s="1211"/>
      <c r="OSK8" s="1211"/>
      <c r="OSL8" s="1211"/>
      <c r="OSM8" s="1211"/>
      <c r="OSN8" s="1211"/>
      <c r="OSO8" s="1211"/>
      <c r="OSP8" s="1211"/>
      <c r="OSQ8" s="1211"/>
      <c r="OSR8" s="1211"/>
      <c r="OSS8" s="1211"/>
      <c r="OST8" s="1211"/>
      <c r="OSU8" s="1211"/>
      <c r="OSV8" s="1211"/>
      <c r="OSW8" s="1211"/>
      <c r="OSX8" s="1211"/>
      <c r="OSY8" s="1211"/>
      <c r="OSZ8" s="1211"/>
      <c r="OTA8" s="1211"/>
      <c r="OTB8" s="1211"/>
      <c r="OTC8" s="1211"/>
      <c r="OTD8" s="1211"/>
      <c r="OTE8" s="1211"/>
      <c r="OTF8" s="1211"/>
      <c r="OTG8" s="1211"/>
      <c r="OTH8" s="1211"/>
      <c r="OTI8" s="1211"/>
      <c r="OTJ8" s="1211"/>
      <c r="OTK8" s="1211"/>
      <c r="OTL8" s="1211"/>
      <c r="OTM8" s="1211"/>
      <c r="OTN8" s="1211"/>
      <c r="OTO8" s="1211"/>
      <c r="OTP8" s="1211"/>
      <c r="OTQ8" s="1211"/>
      <c r="OTR8" s="1211"/>
      <c r="OTS8" s="1211"/>
      <c r="OTT8" s="1211"/>
      <c r="OTU8" s="1211"/>
      <c r="OTV8" s="1211"/>
      <c r="OTW8" s="1211"/>
      <c r="OTX8" s="1211"/>
      <c r="OTY8" s="1211"/>
      <c r="OTZ8" s="1211"/>
      <c r="OUA8" s="1211"/>
      <c r="OUB8" s="1211"/>
      <c r="OUC8" s="1211"/>
      <c r="OUD8" s="1211"/>
      <c r="OUE8" s="1211"/>
      <c r="OUF8" s="1211"/>
      <c r="OUG8" s="1211"/>
      <c r="OUH8" s="1211"/>
      <c r="OUI8" s="1211"/>
      <c r="OUJ8" s="1211"/>
      <c r="OUK8" s="1211"/>
      <c r="OUL8" s="1211"/>
      <c r="OUM8" s="1211"/>
      <c r="OUN8" s="1211"/>
      <c r="OUO8" s="1211"/>
      <c r="OUP8" s="1211"/>
      <c r="OUQ8" s="1211"/>
      <c r="OUR8" s="1211"/>
      <c r="OUS8" s="1211"/>
      <c r="OUT8" s="1211"/>
      <c r="OUU8" s="1211"/>
      <c r="OUV8" s="1211"/>
      <c r="OUW8" s="1211"/>
      <c r="OUX8" s="1211"/>
      <c r="OUY8" s="1211"/>
      <c r="OUZ8" s="1211"/>
      <c r="OVA8" s="1211"/>
      <c r="OVB8" s="1211"/>
      <c r="OVC8" s="1211"/>
      <c r="OVD8" s="1211"/>
      <c r="OVE8" s="1211"/>
      <c r="OVF8" s="1211"/>
      <c r="OVG8" s="1211"/>
      <c r="OVH8" s="1211"/>
      <c r="OVI8" s="1211"/>
      <c r="OVJ8" s="1211"/>
      <c r="OVK8" s="1211"/>
      <c r="OVL8" s="1211"/>
      <c r="OVM8" s="1211"/>
      <c r="OVN8" s="1211"/>
      <c r="OVO8" s="1211"/>
      <c r="OVP8" s="1211"/>
      <c r="OVQ8" s="1211"/>
      <c r="OVR8" s="1211"/>
      <c r="OVS8" s="1211"/>
      <c r="OVT8" s="1211"/>
      <c r="OVU8" s="1211"/>
      <c r="OVV8" s="1211"/>
      <c r="OVW8" s="1211"/>
      <c r="OVX8" s="1211"/>
      <c r="OVY8" s="1211"/>
      <c r="OVZ8" s="1211"/>
      <c r="OWA8" s="1211"/>
      <c r="OWB8" s="1211"/>
      <c r="OWC8" s="1211"/>
      <c r="OWD8" s="1211"/>
      <c r="OWE8" s="1211"/>
      <c r="OWF8" s="1211"/>
      <c r="OWG8" s="1211"/>
      <c r="OWH8" s="1211"/>
      <c r="OWI8" s="1211"/>
      <c r="OWJ8" s="1211"/>
      <c r="OWK8" s="1211"/>
      <c r="OWL8" s="1211"/>
      <c r="OWM8" s="1211"/>
      <c r="OWN8" s="1211"/>
      <c r="OWO8" s="1211"/>
      <c r="OWP8" s="1211"/>
      <c r="OWQ8" s="1211"/>
      <c r="OWR8" s="1211"/>
      <c r="OWS8" s="1211"/>
      <c r="OWT8" s="1211"/>
      <c r="OWU8" s="1211"/>
      <c r="OWV8" s="1211"/>
      <c r="OWW8" s="1211"/>
      <c r="OWX8" s="1211"/>
      <c r="OWY8" s="1211"/>
      <c r="OWZ8" s="1211"/>
      <c r="OXA8" s="1211"/>
      <c r="OXB8" s="1211"/>
      <c r="OXC8" s="1211"/>
      <c r="OXD8" s="1211"/>
      <c r="OXE8" s="1211"/>
      <c r="OXF8" s="1211"/>
      <c r="OXG8" s="1211"/>
      <c r="OXH8" s="1211"/>
      <c r="OXI8" s="1211"/>
      <c r="OXJ8" s="1211"/>
      <c r="OXK8" s="1211"/>
      <c r="OXL8" s="1211"/>
      <c r="OXM8" s="1211"/>
      <c r="OXN8" s="1211"/>
      <c r="OXO8" s="1211"/>
      <c r="OXP8" s="1211"/>
      <c r="OXQ8" s="1211"/>
      <c r="OXR8" s="1211"/>
      <c r="OXS8" s="1211"/>
      <c r="OXT8" s="1211"/>
      <c r="OXU8" s="1211"/>
      <c r="OXV8" s="1211"/>
      <c r="OXW8" s="1211"/>
      <c r="OXX8" s="1211"/>
      <c r="OXY8" s="1211"/>
      <c r="OXZ8" s="1211"/>
      <c r="OYA8" s="1211"/>
      <c r="OYB8" s="1211"/>
      <c r="OYC8" s="1211"/>
      <c r="OYD8" s="1211"/>
      <c r="OYE8" s="1211"/>
      <c r="OYF8" s="1211"/>
      <c r="OYG8" s="1211"/>
      <c r="OYH8" s="1211"/>
      <c r="OYI8" s="1211"/>
      <c r="OYJ8" s="1211"/>
      <c r="OYK8" s="1211"/>
      <c r="OYL8" s="1211"/>
      <c r="OYM8" s="1211"/>
      <c r="OYN8" s="1211"/>
      <c r="OYO8" s="1211"/>
      <c r="OYP8" s="1211"/>
      <c r="OYQ8" s="1211"/>
      <c r="OYR8" s="1211"/>
      <c r="OYS8" s="1211"/>
      <c r="OYT8" s="1211"/>
      <c r="OYU8" s="1211"/>
      <c r="OYV8" s="1211"/>
      <c r="OYW8" s="1211"/>
      <c r="OYX8" s="1211"/>
      <c r="OYY8" s="1211"/>
      <c r="OYZ8" s="1211"/>
      <c r="OZA8" s="1211"/>
      <c r="OZB8" s="1211"/>
      <c r="OZC8" s="1211"/>
      <c r="OZD8" s="1211"/>
      <c r="OZE8" s="1211"/>
      <c r="OZF8" s="1211"/>
      <c r="OZG8" s="1211"/>
      <c r="OZH8" s="1211"/>
      <c r="OZI8" s="1211"/>
      <c r="OZJ8" s="1211"/>
      <c r="OZK8" s="1211"/>
      <c r="OZL8" s="1211"/>
      <c r="OZM8" s="1211"/>
      <c r="OZN8" s="1211"/>
      <c r="OZO8" s="1211"/>
      <c r="OZP8" s="1211"/>
      <c r="OZQ8" s="1211"/>
      <c r="OZR8" s="1211"/>
      <c r="OZS8" s="1211"/>
      <c r="OZT8" s="1211"/>
      <c r="OZU8" s="1211"/>
      <c r="OZV8" s="1211"/>
      <c r="OZW8" s="1211"/>
      <c r="OZX8" s="1211"/>
      <c r="OZY8" s="1211"/>
      <c r="OZZ8" s="1211"/>
      <c r="PAA8" s="1211"/>
      <c r="PAB8" s="1211"/>
      <c r="PAC8" s="1211"/>
      <c r="PAD8" s="1211"/>
      <c r="PAE8" s="1211"/>
      <c r="PAF8" s="1211"/>
      <c r="PAG8" s="1211"/>
      <c r="PAH8" s="1211"/>
      <c r="PAI8" s="1211"/>
      <c r="PAJ8" s="1211"/>
      <c r="PAK8" s="1211"/>
      <c r="PAL8" s="1211"/>
      <c r="PAM8" s="1211"/>
      <c r="PAN8" s="1211"/>
      <c r="PAO8" s="1211"/>
      <c r="PAP8" s="1211"/>
      <c r="PAQ8" s="1211"/>
      <c r="PAR8" s="1211"/>
      <c r="PAS8" s="1211"/>
      <c r="PAT8" s="1211"/>
      <c r="PAU8" s="1211"/>
      <c r="PAV8" s="1211"/>
      <c r="PAW8" s="1211"/>
      <c r="PAX8" s="1211"/>
      <c r="PAY8" s="1211"/>
      <c r="PAZ8" s="1211"/>
      <c r="PBA8" s="1211"/>
      <c r="PBB8" s="1211"/>
      <c r="PBC8" s="1211"/>
      <c r="PBD8" s="1211"/>
      <c r="PBE8" s="1211"/>
      <c r="PBF8" s="1211"/>
      <c r="PBG8" s="1211"/>
      <c r="PBH8" s="1211"/>
      <c r="PBI8" s="1211"/>
      <c r="PBJ8" s="1211"/>
      <c r="PBK8" s="1211"/>
      <c r="PBL8" s="1211"/>
      <c r="PBM8" s="1211"/>
      <c r="PBN8" s="1211"/>
      <c r="PBO8" s="1211"/>
      <c r="PBP8" s="1211"/>
      <c r="PBQ8" s="1211"/>
      <c r="PBR8" s="1211"/>
      <c r="PBS8" s="1211"/>
      <c r="PBT8" s="1211"/>
      <c r="PBU8" s="1211"/>
      <c r="PBV8" s="1211"/>
      <c r="PBW8" s="1211"/>
      <c r="PBX8" s="1211"/>
      <c r="PBY8" s="1211"/>
      <c r="PBZ8" s="1211"/>
      <c r="PCA8" s="1211"/>
      <c r="PCB8" s="1211"/>
      <c r="PCC8" s="1211"/>
      <c r="PCD8" s="1211"/>
      <c r="PCE8" s="1211"/>
      <c r="PCF8" s="1211"/>
      <c r="PCG8" s="1211"/>
      <c r="PCH8" s="1211"/>
      <c r="PCI8" s="1211"/>
      <c r="PCJ8" s="1211"/>
      <c r="PCK8" s="1211"/>
      <c r="PCL8" s="1211"/>
      <c r="PCM8" s="1211"/>
      <c r="PCN8" s="1211"/>
      <c r="PCO8" s="1211"/>
      <c r="PCP8" s="1211"/>
      <c r="PCQ8" s="1211"/>
      <c r="PCR8" s="1211"/>
      <c r="PCS8" s="1211"/>
      <c r="PCT8" s="1211"/>
      <c r="PCU8" s="1211"/>
      <c r="PCV8" s="1211"/>
      <c r="PCW8" s="1211"/>
      <c r="PCX8" s="1211"/>
      <c r="PCY8" s="1211"/>
      <c r="PCZ8" s="1211"/>
      <c r="PDA8" s="1211"/>
      <c r="PDB8" s="1211"/>
      <c r="PDC8" s="1211"/>
      <c r="PDD8" s="1211"/>
      <c r="PDE8" s="1211"/>
      <c r="PDF8" s="1211"/>
      <c r="PDG8" s="1211"/>
      <c r="PDH8" s="1211"/>
      <c r="PDI8" s="1211"/>
      <c r="PDJ8" s="1211"/>
      <c r="PDK8" s="1211"/>
      <c r="PDL8" s="1211"/>
      <c r="PDM8" s="1211"/>
      <c r="PDN8" s="1211"/>
      <c r="PDO8" s="1211"/>
      <c r="PDP8" s="1211"/>
      <c r="PDQ8" s="1211"/>
      <c r="PDR8" s="1211"/>
      <c r="PDS8" s="1211"/>
      <c r="PDT8" s="1211"/>
      <c r="PDU8" s="1211"/>
      <c r="PDV8" s="1211"/>
      <c r="PDW8" s="1211"/>
      <c r="PDX8" s="1211"/>
      <c r="PDY8" s="1211"/>
      <c r="PDZ8" s="1211"/>
      <c r="PEA8" s="1211"/>
      <c r="PEB8" s="1211"/>
      <c r="PEC8" s="1211"/>
      <c r="PED8" s="1211"/>
      <c r="PEE8" s="1211"/>
      <c r="PEF8" s="1211"/>
      <c r="PEG8" s="1211"/>
      <c r="PEH8" s="1211"/>
      <c r="PEI8" s="1211"/>
      <c r="PEJ8" s="1211"/>
      <c r="PEK8" s="1211"/>
      <c r="PEL8" s="1211"/>
      <c r="PEM8" s="1211"/>
      <c r="PEN8" s="1211"/>
      <c r="PEO8" s="1211"/>
      <c r="PEP8" s="1211"/>
      <c r="PEQ8" s="1211"/>
      <c r="PER8" s="1211"/>
      <c r="PES8" s="1211"/>
      <c r="PET8" s="1211"/>
      <c r="PEU8" s="1211"/>
      <c r="PEV8" s="1211"/>
      <c r="PEW8" s="1211"/>
      <c r="PEX8" s="1211"/>
      <c r="PEY8" s="1211"/>
      <c r="PEZ8" s="1211"/>
      <c r="PFA8" s="1211"/>
      <c r="PFB8" s="1211"/>
      <c r="PFC8" s="1211"/>
      <c r="PFD8" s="1211"/>
      <c r="PFE8" s="1211"/>
      <c r="PFF8" s="1211"/>
      <c r="PFG8" s="1211"/>
      <c r="PFH8" s="1211"/>
      <c r="PFI8" s="1211"/>
      <c r="PFJ8" s="1211"/>
      <c r="PFK8" s="1211"/>
      <c r="PFL8" s="1211"/>
      <c r="PFM8" s="1211"/>
      <c r="PFN8" s="1211"/>
      <c r="PFO8" s="1211"/>
      <c r="PFP8" s="1211"/>
      <c r="PFQ8" s="1211"/>
      <c r="PFR8" s="1211"/>
      <c r="PFS8" s="1211"/>
      <c r="PFT8" s="1211"/>
      <c r="PFU8" s="1211"/>
      <c r="PFV8" s="1211"/>
      <c r="PFW8" s="1211"/>
      <c r="PFX8" s="1211"/>
      <c r="PFY8" s="1211"/>
      <c r="PFZ8" s="1211"/>
      <c r="PGA8" s="1211"/>
      <c r="PGB8" s="1211"/>
      <c r="PGC8" s="1211"/>
      <c r="PGD8" s="1211"/>
      <c r="PGE8" s="1211"/>
      <c r="PGF8" s="1211"/>
      <c r="PGG8" s="1211"/>
      <c r="PGH8" s="1211"/>
      <c r="PGI8" s="1211"/>
      <c r="PGJ8" s="1211"/>
      <c r="PGK8" s="1211"/>
      <c r="PGL8" s="1211"/>
      <c r="PGM8" s="1211"/>
      <c r="PGN8" s="1211"/>
      <c r="PGO8" s="1211"/>
      <c r="PGP8" s="1211"/>
      <c r="PGQ8" s="1211"/>
      <c r="PGR8" s="1211"/>
      <c r="PGS8" s="1211"/>
      <c r="PGT8" s="1211"/>
      <c r="PGU8" s="1211"/>
      <c r="PGV8" s="1211"/>
      <c r="PGW8" s="1211"/>
      <c r="PGX8" s="1211"/>
      <c r="PGY8" s="1211"/>
      <c r="PGZ8" s="1211"/>
      <c r="PHA8" s="1211"/>
      <c r="PHB8" s="1211"/>
      <c r="PHC8" s="1211"/>
      <c r="PHD8" s="1211"/>
      <c r="PHE8" s="1211"/>
      <c r="PHF8" s="1211"/>
      <c r="PHG8" s="1211"/>
      <c r="PHH8" s="1211"/>
      <c r="PHI8" s="1211"/>
      <c r="PHJ8" s="1211"/>
      <c r="PHK8" s="1211"/>
      <c r="PHL8" s="1211"/>
      <c r="PHM8" s="1211"/>
      <c r="PHN8" s="1211"/>
      <c r="PHO8" s="1211"/>
      <c r="PHP8" s="1211"/>
      <c r="PHQ8" s="1211"/>
      <c r="PHR8" s="1211"/>
      <c r="PHS8" s="1211"/>
      <c r="PHT8" s="1211"/>
      <c r="PHU8" s="1211"/>
      <c r="PHV8" s="1211"/>
      <c r="PHW8" s="1211"/>
      <c r="PHX8" s="1211"/>
      <c r="PHY8" s="1211"/>
      <c r="PHZ8" s="1211"/>
      <c r="PIA8" s="1211"/>
      <c r="PIB8" s="1211"/>
      <c r="PIC8" s="1211"/>
      <c r="PID8" s="1211"/>
      <c r="PIE8" s="1211"/>
      <c r="PIF8" s="1211"/>
      <c r="PIG8" s="1211"/>
      <c r="PIH8" s="1211"/>
      <c r="PII8" s="1211"/>
      <c r="PIJ8" s="1211"/>
      <c r="PIK8" s="1211"/>
      <c r="PIL8" s="1211"/>
      <c r="PIM8" s="1211"/>
      <c r="PIN8" s="1211"/>
      <c r="PIO8" s="1211"/>
      <c r="PIP8" s="1211"/>
      <c r="PIQ8" s="1211"/>
      <c r="PIR8" s="1211"/>
      <c r="PIS8" s="1211"/>
      <c r="PIT8" s="1211"/>
      <c r="PIU8" s="1211"/>
      <c r="PIV8" s="1211"/>
      <c r="PIW8" s="1211"/>
      <c r="PIX8" s="1211"/>
      <c r="PIY8" s="1211"/>
      <c r="PIZ8" s="1211"/>
      <c r="PJA8" s="1211"/>
      <c r="PJB8" s="1211"/>
      <c r="PJC8" s="1211"/>
      <c r="PJD8" s="1211"/>
      <c r="PJE8" s="1211"/>
      <c r="PJF8" s="1211"/>
      <c r="PJG8" s="1211"/>
      <c r="PJH8" s="1211"/>
      <c r="PJI8" s="1211"/>
      <c r="PJJ8" s="1211"/>
      <c r="PJK8" s="1211"/>
      <c r="PJL8" s="1211"/>
      <c r="PJM8" s="1211"/>
      <c r="PJN8" s="1211"/>
      <c r="PJO8" s="1211"/>
      <c r="PJP8" s="1211"/>
      <c r="PJQ8" s="1211"/>
      <c r="PJR8" s="1211"/>
      <c r="PJS8" s="1211"/>
      <c r="PJT8" s="1211"/>
      <c r="PJU8" s="1211"/>
      <c r="PJV8" s="1211"/>
      <c r="PJW8" s="1211"/>
      <c r="PJX8" s="1211"/>
      <c r="PJY8" s="1211"/>
      <c r="PJZ8" s="1211"/>
      <c r="PKA8" s="1211"/>
      <c r="PKB8" s="1211"/>
      <c r="PKC8" s="1211"/>
      <c r="PKD8" s="1211"/>
      <c r="PKE8" s="1211"/>
      <c r="PKF8" s="1211"/>
      <c r="PKG8" s="1211"/>
      <c r="PKH8" s="1211"/>
      <c r="PKI8" s="1211"/>
      <c r="PKJ8" s="1211"/>
      <c r="PKK8" s="1211"/>
      <c r="PKL8" s="1211"/>
      <c r="PKM8" s="1211"/>
      <c r="PKN8" s="1211"/>
      <c r="PKO8" s="1211"/>
      <c r="PKP8" s="1211"/>
      <c r="PKQ8" s="1211"/>
      <c r="PKR8" s="1211"/>
      <c r="PKS8" s="1211"/>
      <c r="PKT8" s="1211"/>
      <c r="PKU8" s="1211"/>
      <c r="PKV8" s="1211"/>
      <c r="PKW8" s="1211"/>
      <c r="PKX8" s="1211"/>
      <c r="PKY8" s="1211"/>
      <c r="PKZ8" s="1211"/>
      <c r="PLA8" s="1211"/>
      <c r="PLB8" s="1211"/>
      <c r="PLC8" s="1211"/>
      <c r="PLD8" s="1211"/>
      <c r="PLE8" s="1211"/>
      <c r="PLF8" s="1211"/>
      <c r="PLG8" s="1211"/>
      <c r="PLH8" s="1211"/>
      <c r="PLI8" s="1211"/>
      <c r="PLJ8" s="1211"/>
      <c r="PLK8" s="1211"/>
      <c r="PLL8" s="1211"/>
      <c r="PLM8" s="1211"/>
      <c r="PLN8" s="1211"/>
      <c r="PLO8" s="1211"/>
      <c r="PLP8" s="1211"/>
      <c r="PLQ8" s="1211"/>
      <c r="PLR8" s="1211"/>
      <c r="PLS8" s="1211"/>
      <c r="PLT8" s="1211"/>
      <c r="PLU8" s="1211"/>
      <c r="PLV8" s="1211"/>
      <c r="PLW8" s="1211"/>
      <c r="PLX8" s="1211"/>
      <c r="PLY8" s="1211"/>
      <c r="PLZ8" s="1211"/>
      <c r="PMA8" s="1211"/>
      <c r="PMB8" s="1211"/>
      <c r="PMC8" s="1211"/>
      <c r="PMD8" s="1211"/>
      <c r="PME8" s="1211"/>
      <c r="PMF8" s="1211"/>
      <c r="PMG8" s="1211"/>
      <c r="PMH8" s="1211"/>
      <c r="PMI8" s="1211"/>
      <c r="PMJ8" s="1211"/>
      <c r="PMK8" s="1211"/>
      <c r="PML8" s="1211"/>
      <c r="PMM8" s="1211"/>
      <c r="PMN8" s="1211"/>
      <c r="PMO8" s="1211"/>
      <c r="PMP8" s="1211"/>
      <c r="PMQ8" s="1211"/>
      <c r="PMR8" s="1211"/>
      <c r="PMS8" s="1211"/>
      <c r="PMT8" s="1211"/>
      <c r="PMU8" s="1211"/>
      <c r="PMV8" s="1211"/>
      <c r="PMW8" s="1211"/>
      <c r="PMX8" s="1211"/>
      <c r="PMY8" s="1211"/>
      <c r="PMZ8" s="1211"/>
      <c r="PNA8" s="1211"/>
      <c r="PNB8" s="1211"/>
      <c r="PNC8" s="1211"/>
      <c r="PND8" s="1211"/>
      <c r="PNE8" s="1211"/>
      <c r="PNF8" s="1211"/>
      <c r="PNG8" s="1211"/>
      <c r="PNH8" s="1211"/>
      <c r="PNI8" s="1211"/>
      <c r="PNJ8" s="1211"/>
      <c r="PNK8" s="1211"/>
      <c r="PNL8" s="1211"/>
      <c r="PNM8" s="1211"/>
      <c r="PNN8" s="1211"/>
      <c r="PNO8" s="1211"/>
      <c r="PNP8" s="1211"/>
      <c r="PNQ8" s="1211"/>
      <c r="PNR8" s="1211"/>
      <c r="PNS8" s="1211"/>
      <c r="PNT8" s="1211"/>
      <c r="PNU8" s="1211"/>
      <c r="PNV8" s="1211"/>
      <c r="PNW8" s="1211"/>
      <c r="PNX8" s="1211"/>
      <c r="PNY8" s="1211"/>
      <c r="PNZ8" s="1211"/>
      <c r="POA8" s="1211"/>
      <c r="POB8" s="1211"/>
      <c r="POC8" s="1211"/>
      <c r="POD8" s="1211"/>
      <c r="POE8" s="1211"/>
      <c r="POF8" s="1211"/>
      <c r="POG8" s="1211"/>
      <c r="POH8" s="1211"/>
      <c r="POI8" s="1211"/>
      <c r="POJ8" s="1211"/>
      <c r="POK8" s="1211"/>
      <c r="POL8" s="1211"/>
      <c r="POM8" s="1211"/>
      <c r="PON8" s="1211"/>
      <c r="POO8" s="1211"/>
      <c r="POP8" s="1211"/>
      <c r="POQ8" s="1211"/>
      <c r="POR8" s="1211"/>
      <c r="POS8" s="1211"/>
      <c r="POT8" s="1211"/>
      <c r="POU8" s="1211"/>
      <c r="POV8" s="1211"/>
      <c r="POW8" s="1211"/>
      <c r="POX8" s="1211"/>
      <c r="POY8" s="1211"/>
      <c r="POZ8" s="1211"/>
      <c r="PPA8" s="1211"/>
      <c r="PPB8" s="1211"/>
      <c r="PPC8" s="1211"/>
      <c r="PPD8" s="1211"/>
      <c r="PPE8" s="1211"/>
      <c r="PPF8" s="1211"/>
      <c r="PPG8" s="1211"/>
      <c r="PPH8" s="1211"/>
      <c r="PPI8" s="1211"/>
      <c r="PPJ8" s="1211"/>
      <c r="PPK8" s="1211"/>
      <c r="PPL8" s="1211"/>
      <c r="PPM8" s="1211"/>
      <c r="PPN8" s="1211"/>
      <c r="PPO8" s="1211"/>
      <c r="PPP8" s="1211"/>
      <c r="PPQ8" s="1211"/>
      <c r="PPR8" s="1211"/>
      <c r="PPS8" s="1211"/>
      <c r="PPT8" s="1211"/>
      <c r="PPU8" s="1211"/>
      <c r="PPV8" s="1211"/>
      <c r="PPW8" s="1211"/>
      <c r="PPX8" s="1211"/>
      <c r="PPY8" s="1211"/>
      <c r="PPZ8" s="1211"/>
      <c r="PQA8" s="1211"/>
      <c r="PQB8" s="1211"/>
      <c r="PQC8" s="1211"/>
      <c r="PQD8" s="1211"/>
      <c r="PQE8" s="1211"/>
      <c r="PQF8" s="1211"/>
      <c r="PQG8" s="1211"/>
      <c r="PQH8" s="1211"/>
      <c r="PQI8" s="1211"/>
      <c r="PQJ8" s="1211"/>
      <c r="PQK8" s="1211"/>
      <c r="PQL8" s="1211"/>
      <c r="PQM8" s="1211"/>
      <c r="PQN8" s="1211"/>
      <c r="PQO8" s="1211"/>
      <c r="PQP8" s="1211"/>
      <c r="PQQ8" s="1211"/>
      <c r="PQR8" s="1211"/>
      <c r="PQS8" s="1211"/>
      <c r="PQT8" s="1211"/>
      <c r="PQU8" s="1211"/>
      <c r="PQV8" s="1211"/>
      <c r="PQW8" s="1211"/>
      <c r="PQX8" s="1211"/>
      <c r="PQY8" s="1211"/>
      <c r="PQZ8" s="1211"/>
      <c r="PRA8" s="1211"/>
      <c r="PRB8" s="1211"/>
      <c r="PRC8" s="1211"/>
      <c r="PRD8" s="1211"/>
      <c r="PRE8" s="1211"/>
      <c r="PRF8" s="1211"/>
      <c r="PRG8" s="1211"/>
      <c r="PRH8" s="1211"/>
      <c r="PRI8" s="1211"/>
      <c r="PRJ8" s="1211"/>
      <c r="PRK8" s="1211"/>
      <c r="PRL8" s="1211"/>
      <c r="PRM8" s="1211"/>
      <c r="PRN8" s="1211"/>
      <c r="PRO8" s="1211"/>
      <c r="PRP8" s="1211"/>
      <c r="PRQ8" s="1211"/>
      <c r="PRR8" s="1211"/>
      <c r="PRS8" s="1211"/>
      <c r="PRT8" s="1211"/>
      <c r="PRU8" s="1211"/>
      <c r="PRV8" s="1211"/>
      <c r="PRW8" s="1211"/>
      <c r="PRX8" s="1211"/>
      <c r="PRY8" s="1211"/>
      <c r="PRZ8" s="1211"/>
      <c r="PSA8" s="1211"/>
      <c r="PSB8" s="1211"/>
      <c r="PSC8" s="1211"/>
      <c r="PSD8" s="1211"/>
      <c r="PSE8" s="1211"/>
      <c r="PSF8" s="1211"/>
      <c r="PSG8" s="1211"/>
      <c r="PSH8" s="1211"/>
      <c r="PSI8" s="1211"/>
      <c r="PSJ8" s="1211"/>
      <c r="PSK8" s="1211"/>
      <c r="PSL8" s="1211"/>
      <c r="PSM8" s="1211"/>
      <c r="PSN8" s="1211"/>
      <c r="PSO8" s="1211"/>
      <c r="PSP8" s="1211"/>
      <c r="PSQ8" s="1211"/>
      <c r="PSR8" s="1211"/>
      <c r="PSS8" s="1211"/>
      <c r="PST8" s="1211"/>
      <c r="PSU8" s="1211"/>
      <c r="PSV8" s="1211"/>
      <c r="PSW8" s="1211"/>
      <c r="PSX8" s="1211"/>
      <c r="PSY8" s="1211"/>
      <c r="PSZ8" s="1211"/>
      <c r="PTA8" s="1211"/>
      <c r="PTB8" s="1211"/>
      <c r="PTC8" s="1211"/>
      <c r="PTD8" s="1211"/>
      <c r="PTE8" s="1211"/>
      <c r="PTF8" s="1211"/>
      <c r="PTG8" s="1211"/>
      <c r="PTH8" s="1211"/>
      <c r="PTI8" s="1211"/>
      <c r="PTJ8" s="1211"/>
      <c r="PTK8" s="1211"/>
      <c r="PTL8" s="1211"/>
      <c r="PTM8" s="1211"/>
      <c r="PTN8" s="1211"/>
      <c r="PTO8" s="1211"/>
      <c r="PTP8" s="1211"/>
      <c r="PTQ8" s="1211"/>
      <c r="PTR8" s="1211"/>
      <c r="PTS8" s="1211"/>
      <c r="PTT8" s="1211"/>
      <c r="PTU8" s="1211"/>
      <c r="PTV8" s="1211"/>
      <c r="PTW8" s="1211"/>
      <c r="PTX8" s="1211"/>
      <c r="PTY8" s="1211"/>
      <c r="PTZ8" s="1211"/>
      <c r="PUA8" s="1211"/>
      <c r="PUB8" s="1211"/>
      <c r="PUC8" s="1211"/>
      <c r="PUD8" s="1211"/>
      <c r="PUE8" s="1211"/>
      <c r="PUF8" s="1211"/>
      <c r="PUG8" s="1211"/>
      <c r="PUH8" s="1211"/>
      <c r="PUI8" s="1211"/>
      <c r="PUJ8" s="1211"/>
      <c r="PUK8" s="1211"/>
      <c r="PUL8" s="1211"/>
      <c r="PUM8" s="1211"/>
      <c r="PUN8" s="1211"/>
      <c r="PUO8" s="1211"/>
      <c r="PUP8" s="1211"/>
      <c r="PUQ8" s="1211"/>
      <c r="PUR8" s="1211"/>
      <c r="PUS8" s="1211"/>
      <c r="PUT8" s="1211"/>
      <c r="PUU8" s="1211"/>
      <c r="PUV8" s="1211"/>
      <c r="PUW8" s="1211"/>
      <c r="PUX8" s="1211"/>
      <c r="PUY8" s="1211"/>
      <c r="PUZ8" s="1211"/>
      <c r="PVA8" s="1211"/>
      <c r="PVB8" s="1211"/>
      <c r="PVC8" s="1211"/>
      <c r="PVD8" s="1211"/>
      <c r="PVE8" s="1211"/>
      <c r="PVF8" s="1211"/>
      <c r="PVG8" s="1211"/>
      <c r="PVH8" s="1211"/>
      <c r="PVI8" s="1211"/>
      <c r="PVJ8" s="1211"/>
      <c r="PVK8" s="1211"/>
      <c r="PVL8" s="1211"/>
      <c r="PVM8" s="1211"/>
      <c r="PVN8" s="1211"/>
      <c r="PVO8" s="1211"/>
      <c r="PVP8" s="1211"/>
      <c r="PVQ8" s="1211"/>
      <c r="PVR8" s="1211"/>
      <c r="PVS8" s="1211"/>
      <c r="PVT8" s="1211"/>
      <c r="PVU8" s="1211"/>
      <c r="PVV8" s="1211"/>
      <c r="PVW8" s="1211"/>
      <c r="PVX8" s="1211"/>
      <c r="PVY8" s="1211"/>
      <c r="PVZ8" s="1211"/>
      <c r="PWA8" s="1211"/>
      <c r="PWB8" s="1211"/>
      <c r="PWC8" s="1211"/>
      <c r="PWD8" s="1211"/>
      <c r="PWE8" s="1211"/>
      <c r="PWF8" s="1211"/>
      <c r="PWG8" s="1211"/>
      <c r="PWH8" s="1211"/>
      <c r="PWI8" s="1211"/>
      <c r="PWJ8" s="1211"/>
      <c r="PWK8" s="1211"/>
      <c r="PWL8" s="1211"/>
      <c r="PWM8" s="1211"/>
      <c r="PWN8" s="1211"/>
      <c r="PWO8" s="1211"/>
      <c r="PWP8" s="1211"/>
      <c r="PWQ8" s="1211"/>
      <c r="PWR8" s="1211"/>
      <c r="PWS8" s="1211"/>
      <c r="PWT8" s="1211"/>
      <c r="PWU8" s="1211"/>
      <c r="PWV8" s="1211"/>
      <c r="PWW8" s="1211"/>
      <c r="PWX8" s="1211"/>
      <c r="PWY8" s="1211"/>
      <c r="PWZ8" s="1211"/>
      <c r="PXA8" s="1211"/>
      <c r="PXB8" s="1211"/>
      <c r="PXC8" s="1211"/>
      <c r="PXD8" s="1211"/>
      <c r="PXE8" s="1211"/>
      <c r="PXF8" s="1211"/>
      <c r="PXG8" s="1211"/>
      <c r="PXH8" s="1211"/>
      <c r="PXI8" s="1211"/>
      <c r="PXJ8" s="1211"/>
      <c r="PXK8" s="1211"/>
      <c r="PXL8" s="1211"/>
      <c r="PXM8" s="1211"/>
      <c r="PXN8" s="1211"/>
      <c r="PXO8" s="1211"/>
      <c r="PXP8" s="1211"/>
      <c r="PXQ8" s="1211"/>
      <c r="PXR8" s="1211"/>
      <c r="PXS8" s="1211"/>
      <c r="PXT8" s="1211"/>
      <c r="PXU8" s="1211"/>
      <c r="PXV8" s="1211"/>
      <c r="PXW8" s="1211"/>
      <c r="PXX8" s="1211"/>
      <c r="PXY8" s="1211"/>
      <c r="PXZ8" s="1211"/>
      <c r="PYA8" s="1211"/>
      <c r="PYB8" s="1211"/>
      <c r="PYC8" s="1211"/>
      <c r="PYD8" s="1211"/>
      <c r="PYE8" s="1211"/>
      <c r="PYF8" s="1211"/>
      <c r="PYG8" s="1211"/>
      <c r="PYH8" s="1211"/>
      <c r="PYI8" s="1211"/>
      <c r="PYJ8" s="1211"/>
      <c r="PYK8" s="1211"/>
      <c r="PYL8" s="1211"/>
      <c r="PYM8" s="1211"/>
      <c r="PYN8" s="1211"/>
      <c r="PYO8" s="1211"/>
      <c r="PYP8" s="1211"/>
      <c r="PYQ8" s="1211"/>
      <c r="PYR8" s="1211"/>
      <c r="PYS8" s="1211"/>
      <c r="PYT8" s="1211"/>
      <c r="PYU8" s="1211"/>
      <c r="PYV8" s="1211"/>
      <c r="PYW8" s="1211"/>
      <c r="PYX8" s="1211"/>
      <c r="PYY8" s="1211"/>
      <c r="PYZ8" s="1211"/>
      <c r="PZA8" s="1211"/>
      <c r="PZB8" s="1211"/>
      <c r="PZC8" s="1211"/>
      <c r="PZD8" s="1211"/>
      <c r="PZE8" s="1211"/>
      <c r="PZF8" s="1211"/>
      <c r="PZG8" s="1211"/>
      <c r="PZH8" s="1211"/>
      <c r="PZI8" s="1211"/>
      <c r="PZJ8" s="1211"/>
      <c r="PZK8" s="1211"/>
      <c r="PZL8" s="1211"/>
      <c r="PZM8" s="1211"/>
      <c r="PZN8" s="1211"/>
      <c r="PZO8" s="1211"/>
      <c r="PZP8" s="1211"/>
      <c r="PZQ8" s="1211"/>
      <c r="PZR8" s="1211"/>
      <c r="PZS8" s="1211"/>
      <c r="PZT8" s="1211"/>
      <c r="PZU8" s="1211"/>
      <c r="PZV8" s="1211"/>
      <c r="PZW8" s="1211"/>
      <c r="PZX8" s="1211"/>
      <c r="PZY8" s="1211"/>
      <c r="PZZ8" s="1211"/>
      <c r="QAA8" s="1211"/>
      <c r="QAB8" s="1211"/>
      <c r="QAC8" s="1211"/>
      <c r="QAD8" s="1211"/>
      <c r="QAE8" s="1211"/>
      <c r="QAF8" s="1211"/>
      <c r="QAG8" s="1211"/>
      <c r="QAH8" s="1211"/>
      <c r="QAI8" s="1211"/>
      <c r="QAJ8" s="1211"/>
      <c r="QAK8" s="1211"/>
      <c r="QAL8" s="1211"/>
      <c r="QAM8" s="1211"/>
      <c r="QAN8" s="1211"/>
      <c r="QAO8" s="1211"/>
      <c r="QAP8" s="1211"/>
      <c r="QAQ8" s="1211"/>
      <c r="QAR8" s="1211"/>
      <c r="QAS8" s="1211"/>
      <c r="QAT8" s="1211"/>
      <c r="QAU8" s="1211"/>
      <c r="QAV8" s="1211"/>
      <c r="QAW8" s="1211"/>
      <c r="QAX8" s="1211"/>
      <c r="QAY8" s="1211"/>
      <c r="QAZ8" s="1211"/>
      <c r="QBA8" s="1211"/>
      <c r="QBB8" s="1211"/>
      <c r="QBC8" s="1211"/>
      <c r="QBD8" s="1211"/>
      <c r="QBE8" s="1211"/>
      <c r="QBF8" s="1211"/>
      <c r="QBG8" s="1211"/>
      <c r="QBH8" s="1211"/>
      <c r="QBI8" s="1211"/>
      <c r="QBJ8" s="1211"/>
      <c r="QBK8" s="1211"/>
      <c r="QBL8" s="1211"/>
      <c r="QBM8" s="1211"/>
      <c r="QBN8" s="1211"/>
      <c r="QBO8" s="1211"/>
      <c r="QBP8" s="1211"/>
      <c r="QBQ8" s="1211"/>
      <c r="QBR8" s="1211"/>
      <c r="QBS8" s="1211"/>
      <c r="QBT8" s="1211"/>
      <c r="QBU8" s="1211"/>
      <c r="QBV8" s="1211"/>
      <c r="QBW8" s="1211"/>
      <c r="QBX8" s="1211"/>
      <c r="QBY8" s="1211"/>
      <c r="QBZ8" s="1211"/>
      <c r="QCA8" s="1211"/>
      <c r="QCB8" s="1211"/>
      <c r="QCC8" s="1211"/>
      <c r="QCD8" s="1211"/>
      <c r="QCE8" s="1211"/>
      <c r="QCF8" s="1211"/>
      <c r="QCG8" s="1211"/>
      <c r="QCH8" s="1211"/>
      <c r="QCI8" s="1211"/>
      <c r="QCJ8" s="1211"/>
      <c r="QCK8" s="1211"/>
      <c r="QCL8" s="1211"/>
      <c r="QCM8" s="1211"/>
      <c r="QCN8" s="1211"/>
      <c r="QCO8" s="1211"/>
      <c r="QCP8" s="1211"/>
      <c r="QCQ8" s="1211"/>
      <c r="QCR8" s="1211"/>
      <c r="QCS8" s="1211"/>
      <c r="QCT8" s="1211"/>
      <c r="QCU8" s="1211"/>
      <c r="QCV8" s="1211"/>
      <c r="QCW8" s="1211"/>
      <c r="QCX8" s="1211"/>
      <c r="QCY8" s="1211"/>
      <c r="QCZ8" s="1211"/>
      <c r="QDA8" s="1211"/>
      <c r="QDB8" s="1211"/>
      <c r="QDC8" s="1211"/>
      <c r="QDD8" s="1211"/>
      <c r="QDE8" s="1211"/>
      <c r="QDF8" s="1211"/>
      <c r="QDG8" s="1211"/>
      <c r="QDH8" s="1211"/>
      <c r="QDI8" s="1211"/>
      <c r="QDJ8" s="1211"/>
      <c r="QDK8" s="1211"/>
      <c r="QDL8" s="1211"/>
      <c r="QDM8" s="1211"/>
      <c r="QDN8" s="1211"/>
      <c r="QDO8" s="1211"/>
      <c r="QDP8" s="1211"/>
      <c r="QDQ8" s="1211"/>
      <c r="QDR8" s="1211"/>
      <c r="QDS8" s="1211"/>
      <c r="QDT8" s="1211"/>
      <c r="QDU8" s="1211"/>
      <c r="QDV8" s="1211"/>
      <c r="QDW8" s="1211"/>
      <c r="QDX8" s="1211"/>
      <c r="QDY8" s="1211"/>
      <c r="QDZ8" s="1211"/>
      <c r="QEA8" s="1211"/>
      <c r="QEB8" s="1211"/>
      <c r="QEC8" s="1211"/>
      <c r="QED8" s="1211"/>
      <c r="QEE8" s="1211"/>
      <c r="QEF8" s="1211"/>
      <c r="QEG8" s="1211"/>
      <c r="QEH8" s="1211"/>
      <c r="QEI8" s="1211"/>
      <c r="QEJ8" s="1211"/>
      <c r="QEK8" s="1211"/>
      <c r="QEL8" s="1211"/>
      <c r="QEM8" s="1211"/>
      <c r="QEN8" s="1211"/>
      <c r="QEO8" s="1211"/>
      <c r="QEP8" s="1211"/>
      <c r="QEQ8" s="1211"/>
      <c r="QER8" s="1211"/>
      <c r="QES8" s="1211"/>
      <c r="QET8" s="1211"/>
      <c r="QEU8" s="1211"/>
      <c r="QEV8" s="1211"/>
      <c r="QEW8" s="1211"/>
      <c r="QEX8" s="1211"/>
      <c r="QEY8" s="1211"/>
      <c r="QEZ8" s="1211"/>
      <c r="QFA8" s="1211"/>
      <c r="QFB8" s="1211"/>
      <c r="QFC8" s="1211"/>
      <c r="QFD8" s="1211"/>
      <c r="QFE8" s="1211"/>
      <c r="QFF8" s="1211"/>
      <c r="QFG8" s="1211"/>
      <c r="QFH8" s="1211"/>
      <c r="QFI8" s="1211"/>
      <c r="QFJ8" s="1211"/>
      <c r="QFK8" s="1211"/>
      <c r="QFL8" s="1211"/>
      <c r="QFM8" s="1211"/>
      <c r="QFN8" s="1211"/>
      <c r="QFO8" s="1211"/>
      <c r="QFP8" s="1211"/>
      <c r="QFQ8" s="1211"/>
      <c r="QFR8" s="1211"/>
      <c r="QFS8" s="1211"/>
      <c r="QFT8" s="1211"/>
      <c r="QFU8" s="1211"/>
      <c r="QFV8" s="1211"/>
      <c r="QFW8" s="1211"/>
      <c r="QFX8" s="1211"/>
      <c r="QFY8" s="1211"/>
      <c r="QFZ8" s="1211"/>
      <c r="QGA8" s="1211"/>
      <c r="QGB8" s="1211"/>
      <c r="QGC8" s="1211"/>
      <c r="QGD8" s="1211"/>
      <c r="QGE8" s="1211"/>
      <c r="QGF8" s="1211"/>
      <c r="QGG8" s="1211"/>
      <c r="QGH8" s="1211"/>
      <c r="QGI8" s="1211"/>
      <c r="QGJ8" s="1211"/>
      <c r="QGK8" s="1211"/>
      <c r="QGL8" s="1211"/>
      <c r="QGM8" s="1211"/>
      <c r="QGN8" s="1211"/>
      <c r="QGO8" s="1211"/>
      <c r="QGP8" s="1211"/>
      <c r="QGQ8" s="1211"/>
      <c r="QGR8" s="1211"/>
      <c r="QGS8" s="1211"/>
      <c r="QGT8" s="1211"/>
      <c r="QGU8" s="1211"/>
      <c r="QGV8" s="1211"/>
      <c r="QGW8" s="1211"/>
      <c r="QGX8" s="1211"/>
      <c r="QGY8" s="1211"/>
      <c r="QGZ8" s="1211"/>
      <c r="QHA8" s="1211"/>
      <c r="QHB8" s="1211"/>
      <c r="QHC8" s="1211"/>
      <c r="QHD8" s="1211"/>
      <c r="QHE8" s="1211"/>
      <c r="QHF8" s="1211"/>
      <c r="QHG8" s="1211"/>
      <c r="QHH8" s="1211"/>
      <c r="QHI8" s="1211"/>
      <c r="QHJ8" s="1211"/>
      <c r="QHK8" s="1211"/>
      <c r="QHL8" s="1211"/>
      <c r="QHM8" s="1211"/>
      <c r="QHN8" s="1211"/>
      <c r="QHO8" s="1211"/>
      <c r="QHP8" s="1211"/>
      <c r="QHQ8" s="1211"/>
      <c r="QHR8" s="1211"/>
      <c r="QHS8" s="1211"/>
      <c r="QHT8" s="1211"/>
      <c r="QHU8" s="1211"/>
      <c r="QHV8" s="1211"/>
      <c r="QHW8" s="1211"/>
      <c r="QHX8" s="1211"/>
      <c r="QHY8" s="1211"/>
      <c r="QHZ8" s="1211"/>
      <c r="QIA8" s="1211"/>
      <c r="QIB8" s="1211"/>
      <c r="QIC8" s="1211"/>
      <c r="QID8" s="1211"/>
      <c r="QIE8" s="1211"/>
      <c r="QIF8" s="1211"/>
      <c r="QIG8" s="1211"/>
      <c r="QIH8" s="1211"/>
      <c r="QII8" s="1211"/>
      <c r="QIJ8" s="1211"/>
      <c r="QIK8" s="1211"/>
      <c r="QIL8" s="1211"/>
      <c r="QIM8" s="1211"/>
      <c r="QIN8" s="1211"/>
      <c r="QIO8" s="1211"/>
      <c r="QIP8" s="1211"/>
      <c r="QIQ8" s="1211"/>
      <c r="QIR8" s="1211"/>
      <c r="QIS8" s="1211"/>
      <c r="QIT8" s="1211"/>
      <c r="QIU8" s="1211"/>
      <c r="QIV8" s="1211"/>
      <c r="QIW8" s="1211"/>
      <c r="QIX8" s="1211"/>
      <c r="QIY8" s="1211"/>
      <c r="QIZ8" s="1211"/>
      <c r="QJA8" s="1211"/>
      <c r="QJB8" s="1211"/>
      <c r="QJC8" s="1211"/>
      <c r="QJD8" s="1211"/>
      <c r="QJE8" s="1211"/>
      <c r="QJF8" s="1211"/>
      <c r="QJG8" s="1211"/>
      <c r="QJH8" s="1211"/>
      <c r="QJI8" s="1211"/>
      <c r="QJJ8" s="1211"/>
      <c r="QJK8" s="1211"/>
      <c r="QJL8" s="1211"/>
      <c r="QJM8" s="1211"/>
      <c r="QJN8" s="1211"/>
      <c r="QJO8" s="1211"/>
      <c r="QJP8" s="1211"/>
      <c r="QJQ8" s="1211"/>
      <c r="QJR8" s="1211"/>
      <c r="QJS8" s="1211"/>
      <c r="QJT8" s="1211"/>
      <c r="QJU8" s="1211"/>
      <c r="QJV8" s="1211"/>
      <c r="QJW8" s="1211"/>
      <c r="QJX8" s="1211"/>
      <c r="QJY8" s="1211"/>
      <c r="QJZ8" s="1211"/>
      <c r="QKA8" s="1211"/>
      <c r="QKB8" s="1211"/>
      <c r="QKC8" s="1211"/>
      <c r="QKD8" s="1211"/>
      <c r="QKE8" s="1211"/>
      <c r="QKF8" s="1211"/>
      <c r="QKG8" s="1211"/>
      <c r="QKH8" s="1211"/>
      <c r="QKI8" s="1211"/>
      <c r="QKJ8" s="1211"/>
      <c r="QKK8" s="1211"/>
      <c r="QKL8" s="1211"/>
      <c r="QKM8" s="1211"/>
      <c r="QKN8" s="1211"/>
      <c r="QKO8" s="1211"/>
      <c r="QKP8" s="1211"/>
      <c r="QKQ8" s="1211"/>
      <c r="QKR8" s="1211"/>
      <c r="QKS8" s="1211"/>
      <c r="QKT8" s="1211"/>
      <c r="QKU8" s="1211"/>
      <c r="QKV8" s="1211"/>
      <c r="QKW8" s="1211"/>
      <c r="QKX8" s="1211"/>
      <c r="QKY8" s="1211"/>
      <c r="QKZ8" s="1211"/>
      <c r="QLA8" s="1211"/>
      <c r="QLB8" s="1211"/>
      <c r="QLC8" s="1211"/>
      <c r="QLD8" s="1211"/>
      <c r="QLE8" s="1211"/>
      <c r="QLF8" s="1211"/>
      <c r="QLG8" s="1211"/>
      <c r="QLH8" s="1211"/>
      <c r="QLI8" s="1211"/>
      <c r="QLJ8" s="1211"/>
      <c r="QLK8" s="1211"/>
      <c r="QLL8" s="1211"/>
      <c r="QLM8" s="1211"/>
      <c r="QLN8" s="1211"/>
      <c r="QLO8" s="1211"/>
      <c r="QLP8" s="1211"/>
      <c r="QLQ8" s="1211"/>
      <c r="QLR8" s="1211"/>
      <c r="QLS8" s="1211"/>
      <c r="QLT8" s="1211"/>
      <c r="QLU8" s="1211"/>
      <c r="QLV8" s="1211"/>
      <c r="QLW8" s="1211"/>
      <c r="QLX8" s="1211"/>
      <c r="QLY8" s="1211"/>
      <c r="QLZ8" s="1211"/>
      <c r="QMA8" s="1211"/>
      <c r="QMB8" s="1211"/>
      <c r="QMC8" s="1211"/>
      <c r="QMD8" s="1211"/>
      <c r="QME8" s="1211"/>
      <c r="QMF8" s="1211"/>
      <c r="QMG8" s="1211"/>
      <c r="QMH8" s="1211"/>
      <c r="QMI8" s="1211"/>
      <c r="QMJ8" s="1211"/>
      <c r="QMK8" s="1211"/>
      <c r="QML8" s="1211"/>
      <c r="QMM8" s="1211"/>
      <c r="QMN8" s="1211"/>
      <c r="QMO8" s="1211"/>
      <c r="QMP8" s="1211"/>
      <c r="QMQ8" s="1211"/>
      <c r="QMR8" s="1211"/>
      <c r="QMS8" s="1211"/>
      <c r="QMT8" s="1211"/>
      <c r="QMU8" s="1211"/>
      <c r="QMV8" s="1211"/>
      <c r="QMW8" s="1211"/>
      <c r="QMX8" s="1211"/>
      <c r="QMY8" s="1211"/>
      <c r="QMZ8" s="1211"/>
      <c r="QNA8" s="1211"/>
      <c r="QNB8" s="1211"/>
      <c r="QNC8" s="1211"/>
      <c r="QND8" s="1211"/>
      <c r="QNE8" s="1211"/>
      <c r="QNF8" s="1211"/>
      <c r="QNG8" s="1211"/>
      <c r="QNH8" s="1211"/>
      <c r="QNI8" s="1211"/>
      <c r="QNJ8" s="1211"/>
      <c r="QNK8" s="1211"/>
      <c r="QNL8" s="1211"/>
      <c r="QNM8" s="1211"/>
      <c r="QNN8" s="1211"/>
      <c r="QNO8" s="1211"/>
      <c r="QNP8" s="1211"/>
      <c r="QNQ8" s="1211"/>
      <c r="QNR8" s="1211"/>
      <c r="QNS8" s="1211"/>
      <c r="QNT8" s="1211"/>
      <c r="QNU8" s="1211"/>
      <c r="QNV8" s="1211"/>
      <c r="QNW8" s="1211"/>
      <c r="QNX8" s="1211"/>
      <c r="QNY8" s="1211"/>
      <c r="QNZ8" s="1211"/>
      <c r="QOA8" s="1211"/>
      <c r="QOB8" s="1211"/>
      <c r="QOC8" s="1211"/>
      <c r="QOD8" s="1211"/>
      <c r="QOE8" s="1211"/>
      <c r="QOF8" s="1211"/>
      <c r="QOG8" s="1211"/>
      <c r="QOH8" s="1211"/>
      <c r="QOI8" s="1211"/>
      <c r="QOJ8" s="1211"/>
      <c r="QOK8" s="1211"/>
      <c r="QOL8" s="1211"/>
      <c r="QOM8" s="1211"/>
      <c r="QON8" s="1211"/>
      <c r="QOO8" s="1211"/>
      <c r="QOP8" s="1211"/>
      <c r="QOQ8" s="1211"/>
      <c r="QOR8" s="1211"/>
      <c r="QOS8" s="1211"/>
      <c r="QOT8" s="1211"/>
      <c r="QOU8" s="1211"/>
      <c r="QOV8" s="1211"/>
      <c r="QOW8" s="1211"/>
      <c r="QOX8" s="1211"/>
      <c r="QOY8" s="1211"/>
      <c r="QOZ8" s="1211"/>
      <c r="QPA8" s="1211"/>
      <c r="QPB8" s="1211"/>
      <c r="QPC8" s="1211"/>
      <c r="QPD8" s="1211"/>
      <c r="QPE8" s="1211"/>
      <c r="QPF8" s="1211"/>
      <c r="QPG8" s="1211"/>
      <c r="QPH8" s="1211"/>
      <c r="QPI8" s="1211"/>
      <c r="QPJ8" s="1211"/>
      <c r="QPK8" s="1211"/>
      <c r="QPL8" s="1211"/>
      <c r="QPM8" s="1211"/>
      <c r="QPN8" s="1211"/>
      <c r="QPO8" s="1211"/>
      <c r="QPP8" s="1211"/>
      <c r="QPQ8" s="1211"/>
      <c r="QPR8" s="1211"/>
      <c r="QPS8" s="1211"/>
      <c r="QPT8" s="1211"/>
      <c r="QPU8" s="1211"/>
      <c r="QPV8" s="1211"/>
      <c r="QPW8" s="1211"/>
      <c r="QPX8" s="1211"/>
      <c r="QPY8" s="1211"/>
      <c r="QPZ8" s="1211"/>
      <c r="QQA8" s="1211"/>
      <c r="QQB8" s="1211"/>
      <c r="QQC8" s="1211"/>
      <c r="QQD8" s="1211"/>
      <c r="QQE8" s="1211"/>
      <c r="QQF8" s="1211"/>
      <c r="QQG8" s="1211"/>
      <c r="QQH8" s="1211"/>
      <c r="QQI8" s="1211"/>
      <c r="QQJ8" s="1211"/>
      <c r="QQK8" s="1211"/>
      <c r="QQL8" s="1211"/>
      <c r="QQM8" s="1211"/>
      <c r="QQN8" s="1211"/>
      <c r="QQO8" s="1211"/>
      <c r="QQP8" s="1211"/>
      <c r="QQQ8" s="1211"/>
      <c r="QQR8" s="1211"/>
      <c r="QQS8" s="1211"/>
      <c r="QQT8" s="1211"/>
      <c r="QQU8" s="1211"/>
      <c r="QQV8" s="1211"/>
      <c r="QQW8" s="1211"/>
      <c r="QQX8" s="1211"/>
      <c r="QQY8" s="1211"/>
      <c r="QQZ8" s="1211"/>
      <c r="QRA8" s="1211"/>
      <c r="QRB8" s="1211"/>
      <c r="QRC8" s="1211"/>
      <c r="QRD8" s="1211"/>
      <c r="QRE8" s="1211"/>
      <c r="QRF8" s="1211"/>
      <c r="QRG8" s="1211"/>
      <c r="QRH8" s="1211"/>
      <c r="QRI8" s="1211"/>
      <c r="QRJ8" s="1211"/>
      <c r="QRK8" s="1211"/>
      <c r="QRL8" s="1211"/>
      <c r="QRM8" s="1211"/>
      <c r="QRN8" s="1211"/>
      <c r="QRO8" s="1211"/>
      <c r="QRP8" s="1211"/>
      <c r="QRQ8" s="1211"/>
      <c r="QRR8" s="1211"/>
      <c r="QRS8" s="1211"/>
      <c r="QRT8" s="1211"/>
      <c r="QRU8" s="1211"/>
      <c r="QRV8" s="1211"/>
      <c r="QRW8" s="1211"/>
      <c r="QRX8" s="1211"/>
      <c r="QRY8" s="1211"/>
      <c r="QRZ8" s="1211"/>
      <c r="QSA8" s="1211"/>
      <c r="QSB8" s="1211"/>
      <c r="QSC8" s="1211"/>
      <c r="QSD8" s="1211"/>
      <c r="QSE8" s="1211"/>
      <c r="QSF8" s="1211"/>
      <c r="QSG8" s="1211"/>
      <c r="QSH8" s="1211"/>
      <c r="QSI8" s="1211"/>
      <c r="QSJ8" s="1211"/>
      <c r="QSK8" s="1211"/>
      <c r="QSL8" s="1211"/>
      <c r="QSM8" s="1211"/>
      <c r="QSN8" s="1211"/>
      <c r="QSO8" s="1211"/>
      <c r="QSP8" s="1211"/>
      <c r="QSQ8" s="1211"/>
      <c r="QSR8" s="1211"/>
      <c r="QSS8" s="1211"/>
      <c r="QST8" s="1211"/>
      <c r="QSU8" s="1211"/>
      <c r="QSV8" s="1211"/>
      <c r="QSW8" s="1211"/>
      <c r="QSX8" s="1211"/>
      <c r="QSY8" s="1211"/>
      <c r="QSZ8" s="1211"/>
      <c r="QTA8" s="1211"/>
      <c r="QTB8" s="1211"/>
      <c r="QTC8" s="1211"/>
      <c r="QTD8" s="1211"/>
      <c r="QTE8" s="1211"/>
      <c r="QTF8" s="1211"/>
      <c r="QTG8" s="1211"/>
      <c r="QTH8" s="1211"/>
      <c r="QTI8" s="1211"/>
      <c r="QTJ8" s="1211"/>
      <c r="QTK8" s="1211"/>
      <c r="QTL8" s="1211"/>
      <c r="QTM8" s="1211"/>
      <c r="QTN8" s="1211"/>
      <c r="QTO8" s="1211"/>
      <c r="QTP8" s="1211"/>
      <c r="QTQ8" s="1211"/>
      <c r="QTR8" s="1211"/>
      <c r="QTS8" s="1211"/>
      <c r="QTT8" s="1211"/>
      <c r="QTU8" s="1211"/>
      <c r="QTV8" s="1211"/>
      <c r="QTW8" s="1211"/>
      <c r="QTX8" s="1211"/>
      <c r="QTY8" s="1211"/>
      <c r="QTZ8" s="1211"/>
      <c r="QUA8" s="1211"/>
      <c r="QUB8" s="1211"/>
      <c r="QUC8" s="1211"/>
      <c r="QUD8" s="1211"/>
      <c r="QUE8" s="1211"/>
      <c r="QUF8" s="1211"/>
      <c r="QUG8" s="1211"/>
      <c r="QUH8" s="1211"/>
      <c r="QUI8" s="1211"/>
      <c r="QUJ8" s="1211"/>
      <c r="QUK8" s="1211"/>
      <c r="QUL8" s="1211"/>
      <c r="QUM8" s="1211"/>
      <c r="QUN8" s="1211"/>
      <c r="QUO8" s="1211"/>
      <c r="QUP8" s="1211"/>
      <c r="QUQ8" s="1211"/>
      <c r="QUR8" s="1211"/>
      <c r="QUS8" s="1211"/>
      <c r="QUT8" s="1211"/>
      <c r="QUU8" s="1211"/>
      <c r="QUV8" s="1211"/>
      <c r="QUW8" s="1211"/>
      <c r="QUX8" s="1211"/>
      <c r="QUY8" s="1211"/>
      <c r="QUZ8" s="1211"/>
      <c r="QVA8" s="1211"/>
      <c r="QVB8" s="1211"/>
      <c r="QVC8" s="1211"/>
      <c r="QVD8" s="1211"/>
      <c r="QVE8" s="1211"/>
      <c r="QVF8" s="1211"/>
      <c r="QVG8" s="1211"/>
      <c r="QVH8" s="1211"/>
      <c r="QVI8" s="1211"/>
      <c r="QVJ8" s="1211"/>
      <c r="QVK8" s="1211"/>
      <c r="QVL8" s="1211"/>
      <c r="QVM8" s="1211"/>
      <c r="QVN8" s="1211"/>
      <c r="QVO8" s="1211"/>
      <c r="QVP8" s="1211"/>
      <c r="QVQ8" s="1211"/>
      <c r="QVR8" s="1211"/>
      <c r="QVS8" s="1211"/>
      <c r="QVT8" s="1211"/>
      <c r="QVU8" s="1211"/>
      <c r="QVV8" s="1211"/>
      <c r="QVW8" s="1211"/>
      <c r="QVX8" s="1211"/>
      <c r="QVY8" s="1211"/>
      <c r="QVZ8" s="1211"/>
      <c r="QWA8" s="1211"/>
      <c r="QWB8" s="1211"/>
      <c r="QWC8" s="1211"/>
      <c r="QWD8" s="1211"/>
      <c r="QWE8" s="1211"/>
      <c r="QWF8" s="1211"/>
      <c r="QWG8" s="1211"/>
      <c r="QWH8" s="1211"/>
      <c r="QWI8" s="1211"/>
      <c r="QWJ8" s="1211"/>
      <c r="QWK8" s="1211"/>
      <c r="QWL8" s="1211"/>
      <c r="QWM8" s="1211"/>
      <c r="QWN8" s="1211"/>
      <c r="QWO8" s="1211"/>
      <c r="QWP8" s="1211"/>
      <c r="QWQ8" s="1211"/>
      <c r="QWR8" s="1211"/>
      <c r="QWS8" s="1211"/>
      <c r="QWT8" s="1211"/>
      <c r="QWU8" s="1211"/>
      <c r="QWV8" s="1211"/>
      <c r="QWW8" s="1211"/>
      <c r="QWX8" s="1211"/>
      <c r="QWY8" s="1211"/>
      <c r="QWZ8" s="1211"/>
      <c r="QXA8" s="1211"/>
      <c r="QXB8" s="1211"/>
      <c r="QXC8" s="1211"/>
      <c r="QXD8" s="1211"/>
      <c r="QXE8" s="1211"/>
      <c r="QXF8" s="1211"/>
      <c r="QXG8" s="1211"/>
      <c r="QXH8" s="1211"/>
      <c r="QXI8" s="1211"/>
      <c r="QXJ8" s="1211"/>
      <c r="QXK8" s="1211"/>
      <c r="QXL8" s="1211"/>
      <c r="QXM8" s="1211"/>
      <c r="QXN8" s="1211"/>
      <c r="QXO8" s="1211"/>
      <c r="QXP8" s="1211"/>
      <c r="QXQ8" s="1211"/>
      <c r="QXR8" s="1211"/>
      <c r="QXS8" s="1211"/>
      <c r="QXT8" s="1211"/>
      <c r="QXU8" s="1211"/>
      <c r="QXV8" s="1211"/>
      <c r="QXW8" s="1211"/>
      <c r="QXX8" s="1211"/>
      <c r="QXY8" s="1211"/>
      <c r="QXZ8" s="1211"/>
      <c r="QYA8" s="1211"/>
      <c r="QYB8" s="1211"/>
      <c r="QYC8" s="1211"/>
      <c r="QYD8" s="1211"/>
      <c r="QYE8" s="1211"/>
      <c r="QYF8" s="1211"/>
      <c r="QYG8" s="1211"/>
      <c r="QYH8" s="1211"/>
      <c r="QYI8" s="1211"/>
      <c r="QYJ8" s="1211"/>
      <c r="QYK8" s="1211"/>
      <c r="QYL8" s="1211"/>
      <c r="QYM8" s="1211"/>
      <c r="QYN8" s="1211"/>
      <c r="QYO8" s="1211"/>
      <c r="QYP8" s="1211"/>
      <c r="QYQ8" s="1211"/>
      <c r="QYR8" s="1211"/>
      <c r="QYS8" s="1211"/>
      <c r="QYT8" s="1211"/>
      <c r="QYU8" s="1211"/>
      <c r="QYV8" s="1211"/>
      <c r="QYW8" s="1211"/>
      <c r="QYX8" s="1211"/>
      <c r="QYY8" s="1211"/>
      <c r="QYZ8" s="1211"/>
      <c r="QZA8" s="1211"/>
      <c r="QZB8" s="1211"/>
      <c r="QZC8" s="1211"/>
      <c r="QZD8" s="1211"/>
      <c r="QZE8" s="1211"/>
      <c r="QZF8" s="1211"/>
      <c r="QZG8" s="1211"/>
      <c r="QZH8" s="1211"/>
      <c r="QZI8" s="1211"/>
      <c r="QZJ8" s="1211"/>
      <c r="QZK8" s="1211"/>
      <c r="QZL8" s="1211"/>
      <c r="QZM8" s="1211"/>
      <c r="QZN8" s="1211"/>
      <c r="QZO8" s="1211"/>
      <c r="QZP8" s="1211"/>
      <c r="QZQ8" s="1211"/>
      <c r="QZR8" s="1211"/>
      <c r="QZS8" s="1211"/>
      <c r="QZT8" s="1211"/>
      <c r="QZU8" s="1211"/>
      <c r="QZV8" s="1211"/>
      <c r="QZW8" s="1211"/>
      <c r="QZX8" s="1211"/>
      <c r="QZY8" s="1211"/>
      <c r="QZZ8" s="1211"/>
      <c r="RAA8" s="1211"/>
      <c r="RAB8" s="1211"/>
      <c r="RAC8" s="1211"/>
      <c r="RAD8" s="1211"/>
      <c r="RAE8" s="1211"/>
      <c r="RAF8" s="1211"/>
      <c r="RAG8" s="1211"/>
      <c r="RAH8" s="1211"/>
      <c r="RAI8" s="1211"/>
      <c r="RAJ8" s="1211"/>
      <c r="RAK8" s="1211"/>
      <c r="RAL8" s="1211"/>
      <c r="RAM8" s="1211"/>
      <c r="RAN8" s="1211"/>
      <c r="RAO8" s="1211"/>
      <c r="RAP8" s="1211"/>
      <c r="RAQ8" s="1211"/>
      <c r="RAR8" s="1211"/>
      <c r="RAS8" s="1211"/>
      <c r="RAT8" s="1211"/>
      <c r="RAU8" s="1211"/>
      <c r="RAV8" s="1211"/>
      <c r="RAW8" s="1211"/>
      <c r="RAX8" s="1211"/>
      <c r="RAY8" s="1211"/>
      <c r="RAZ8" s="1211"/>
      <c r="RBA8" s="1211"/>
      <c r="RBB8" s="1211"/>
      <c r="RBC8" s="1211"/>
      <c r="RBD8" s="1211"/>
      <c r="RBE8" s="1211"/>
      <c r="RBF8" s="1211"/>
      <c r="RBG8" s="1211"/>
      <c r="RBH8" s="1211"/>
      <c r="RBI8" s="1211"/>
      <c r="RBJ8" s="1211"/>
      <c r="RBK8" s="1211"/>
      <c r="RBL8" s="1211"/>
      <c r="RBM8" s="1211"/>
      <c r="RBN8" s="1211"/>
      <c r="RBO8" s="1211"/>
      <c r="RBP8" s="1211"/>
      <c r="RBQ8" s="1211"/>
      <c r="RBR8" s="1211"/>
      <c r="RBS8" s="1211"/>
      <c r="RBT8" s="1211"/>
      <c r="RBU8" s="1211"/>
      <c r="RBV8" s="1211"/>
      <c r="RBW8" s="1211"/>
      <c r="RBX8" s="1211"/>
      <c r="RBY8" s="1211"/>
      <c r="RBZ8" s="1211"/>
      <c r="RCA8" s="1211"/>
      <c r="RCB8" s="1211"/>
      <c r="RCC8" s="1211"/>
      <c r="RCD8" s="1211"/>
      <c r="RCE8" s="1211"/>
      <c r="RCF8" s="1211"/>
      <c r="RCG8" s="1211"/>
      <c r="RCH8" s="1211"/>
      <c r="RCI8" s="1211"/>
      <c r="RCJ8" s="1211"/>
      <c r="RCK8" s="1211"/>
      <c r="RCL8" s="1211"/>
      <c r="RCM8" s="1211"/>
      <c r="RCN8" s="1211"/>
      <c r="RCO8" s="1211"/>
      <c r="RCP8" s="1211"/>
      <c r="RCQ8" s="1211"/>
      <c r="RCR8" s="1211"/>
      <c r="RCS8" s="1211"/>
      <c r="RCT8" s="1211"/>
      <c r="RCU8" s="1211"/>
      <c r="RCV8" s="1211"/>
      <c r="RCW8" s="1211"/>
      <c r="RCX8" s="1211"/>
      <c r="RCY8" s="1211"/>
      <c r="RCZ8" s="1211"/>
      <c r="RDA8" s="1211"/>
      <c r="RDB8" s="1211"/>
      <c r="RDC8" s="1211"/>
      <c r="RDD8" s="1211"/>
      <c r="RDE8" s="1211"/>
      <c r="RDF8" s="1211"/>
      <c r="RDG8" s="1211"/>
      <c r="RDH8" s="1211"/>
      <c r="RDI8" s="1211"/>
      <c r="RDJ8" s="1211"/>
      <c r="RDK8" s="1211"/>
      <c r="RDL8" s="1211"/>
      <c r="RDM8" s="1211"/>
      <c r="RDN8" s="1211"/>
      <c r="RDO8" s="1211"/>
      <c r="RDP8" s="1211"/>
      <c r="RDQ8" s="1211"/>
      <c r="RDR8" s="1211"/>
      <c r="RDS8" s="1211"/>
      <c r="RDT8" s="1211"/>
      <c r="RDU8" s="1211"/>
      <c r="RDV8" s="1211"/>
      <c r="RDW8" s="1211"/>
      <c r="RDX8" s="1211"/>
      <c r="RDY8" s="1211"/>
      <c r="RDZ8" s="1211"/>
      <c r="REA8" s="1211"/>
      <c r="REB8" s="1211"/>
      <c r="REC8" s="1211"/>
      <c r="RED8" s="1211"/>
      <c r="REE8" s="1211"/>
      <c r="REF8" s="1211"/>
      <c r="REG8" s="1211"/>
      <c r="REH8" s="1211"/>
      <c r="REI8" s="1211"/>
      <c r="REJ8" s="1211"/>
      <c r="REK8" s="1211"/>
      <c r="REL8" s="1211"/>
      <c r="REM8" s="1211"/>
      <c r="REN8" s="1211"/>
      <c r="REO8" s="1211"/>
      <c r="REP8" s="1211"/>
      <c r="REQ8" s="1211"/>
      <c r="RER8" s="1211"/>
      <c r="RES8" s="1211"/>
      <c r="RET8" s="1211"/>
      <c r="REU8" s="1211"/>
      <c r="REV8" s="1211"/>
      <c r="REW8" s="1211"/>
      <c r="REX8" s="1211"/>
      <c r="REY8" s="1211"/>
      <c r="REZ8" s="1211"/>
      <c r="RFA8" s="1211"/>
      <c r="RFB8" s="1211"/>
      <c r="RFC8" s="1211"/>
      <c r="RFD8" s="1211"/>
      <c r="RFE8" s="1211"/>
      <c r="RFF8" s="1211"/>
      <c r="RFG8" s="1211"/>
      <c r="RFH8" s="1211"/>
      <c r="RFI8" s="1211"/>
      <c r="RFJ8" s="1211"/>
      <c r="RFK8" s="1211"/>
      <c r="RFL8" s="1211"/>
      <c r="RFM8" s="1211"/>
      <c r="RFN8" s="1211"/>
      <c r="RFO8" s="1211"/>
      <c r="RFP8" s="1211"/>
      <c r="RFQ8" s="1211"/>
      <c r="RFR8" s="1211"/>
      <c r="RFS8" s="1211"/>
      <c r="RFT8" s="1211"/>
      <c r="RFU8" s="1211"/>
      <c r="RFV8" s="1211"/>
      <c r="RFW8" s="1211"/>
      <c r="RFX8" s="1211"/>
      <c r="RFY8" s="1211"/>
      <c r="RFZ8" s="1211"/>
      <c r="RGA8" s="1211"/>
      <c r="RGB8" s="1211"/>
      <c r="RGC8" s="1211"/>
      <c r="RGD8" s="1211"/>
      <c r="RGE8" s="1211"/>
      <c r="RGF8" s="1211"/>
      <c r="RGG8" s="1211"/>
      <c r="RGH8" s="1211"/>
      <c r="RGI8" s="1211"/>
      <c r="RGJ8" s="1211"/>
      <c r="RGK8" s="1211"/>
      <c r="RGL8" s="1211"/>
      <c r="RGM8" s="1211"/>
      <c r="RGN8" s="1211"/>
      <c r="RGO8" s="1211"/>
      <c r="RGP8" s="1211"/>
      <c r="RGQ8" s="1211"/>
      <c r="RGR8" s="1211"/>
      <c r="RGS8" s="1211"/>
      <c r="RGT8" s="1211"/>
      <c r="RGU8" s="1211"/>
      <c r="RGV8" s="1211"/>
      <c r="RGW8" s="1211"/>
      <c r="RGX8" s="1211"/>
      <c r="RGY8" s="1211"/>
      <c r="RGZ8" s="1211"/>
      <c r="RHA8" s="1211"/>
      <c r="RHB8" s="1211"/>
      <c r="RHC8" s="1211"/>
      <c r="RHD8" s="1211"/>
      <c r="RHE8" s="1211"/>
      <c r="RHF8" s="1211"/>
      <c r="RHG8" s="1211"/>
      <c r="RHH8" s="1211"/>
      <c r="RHI8" s="1211"/>
      <c r="RHJ8" s="1211"/>
      <c r="RHK8" s="1211"/>
      <c r="RHL8" s="1211"/>
      <c r="RHM8" s="1211"/>
      <c r="RHN8" s="1211"/>
      <c r="RHO8" s="1211"/>
      <c r="RHP8" s="1211"/>
      <c r="RHQ8" s="1211"/>
      <c r="RHR8" s="1211"/>
      <c r="RHS8" s="1211"/>
      <c r="RHT8" s="1211"/>
      <c r="RHU8" s="1211"/>
      <c r="RHV8" s="1211"/>
      <c r="RHW8" s="1211"/>
      <c r="RHX8" s="1211"/>
      <c r="RHY8" s="1211"/>
      <c r="RHZ8" s="1211"/>
      <c r="RIA8" s="1211"/>
      <c r="RIB8" s="1211"/>
      <c r="RIC8" s="1211"/>
      <c r="RID8" s="1211"/>
      <c r="RIE8" s="1211"/>
      <c r="RIF8" s="1211"/>
      <c r="RIG8" s="1211"/>
      <c r="RIH8" s="1211"/>
      <c r="RII8" s="1211"/>
      <c r="RIJ8" s="1211"/>
      <c r="RIK8" s="1211"/>
      <c r="RIL8" s="1211"/>
      <c r="RIM8" s="1211"/>
      <c r="RIN8" s="1211"/>
      <c r="RIO8" s="1211"/>
      <c r="RIP8" s="1211"/>
      <c r="RIQ8" s="1211"/>
      <c r="RIR8" s="1211"/>
      <c r="RIS8" s="1211"/>
      <c r="RIT8" s="1211"/>
      <c r="RIU8" s="1211"/>
      <c r="RIV8" s="1211"/>
      <c r="RIW8" s="1211"/>
      <c r="RIX8" s="1211"/>
      <c r="RIY8" s="1211"/>
      <c r="RIZ8" s="1211"/>
      <c r="RJA8" s="1211"/>
      <c r="RJB8" s="1211"/>
      <c r="RJC8" s="1211"/>
      <c r="RJD8" s="1211"/>
      <c r="RJE8" s="1211"/>
      <c r="RJF8" s="1211"/>
      <c r="RJG8" s="1211"/>
      <c r="RJH8" s="1211"/>
      <c r="RJI8" s="1211"/>
      <c r="RJJ8" s="1211"/>
      <c r="RJK8" s="1211"/>
      <c r="RJL8" s="1211"/>
      <c r="RJM8" s="1211"/>
      <c r="RJN8" s="1211"/>
      <c r="RJO8" s="1211"/>
      <c r="RJP8" s="1211"/>
      <c r="RJQ8" s="1211"/>
      <c r="RJR8" s="1211"/>
      <c r="RJS8" s="1211"/>
      <c r="RJT8" s="1211"/>
      <c r="RJU8" s="1211"/>
      <c r="RJV8" s="1211"/>
      <c r="RJW8" s="1211"/>
      <c r="RJX8" s="1211"/>
      <c r="RJY8" s="1211"/>
      <c r="RJZ8" s="1211"/>
      <c r="RKA8" s="1211"/>
      <c r="RKB8" s="1211"/>
      <c r="RKC8" s="1211"/>
      <c r="RKD8" s="1211"/>
      <c r="RKE8" s="1211"/>
      <c r="RKF8" s="1211"/>
      <c r="RKG8" s="1211"/>
      <c r="RKH8" s="1211"/>
      <c r="RKI8" s="1211"/>
      <c r="RKJ8" s="1211"/>
      <c r="RKK8" s="1211"/>
      <c r="RKL8" s="1211"/>
      <c r="RKM8" s="1211"/>
      <c r="RKN8" s="1211"/>
      <c r="RKO8" s="1211"/>
      <c r="RKP8" s="1211"/>
      <c r="RKQ8" s="1211"/>
      <c r="RKR8" s="1211"/>
      <c r="RKS8" s="1211"/>
      <c r="RKT8" s="1211"/>
      <c r="RKU8" s="1211"/>
      <c r="RKV8" s="1211"/>
      <c r="RKW8" s="1211"/>
      <c r="RKX8" s="1211"/>
      <c r="RKY8" s="1211"/>
      <c r="RKZ8" s="1211"/>
      <c r="RLA8" s="1211"/>
      <c r="RLB8" s="1211"/>
      <c r="RLC8" s="1211"/>
      <c r="RLD8" s="1211"/>
      <c r="RLE8" s="1211"/>
      <c r="RLF8" s="1211"/>
      <c r="RLG8" s="1211"/>
      <c r="RLH8" s="1211"/>
      <c r="RLI8" s="1211"/>
      <c r="RLJ8" s="1211"/>
      <c r="RLK8" s="1211"/>
      <c r="RLL8" s="1211"/>
      <c r="RLM8" s="1211"/>
      <c r="RLN8" s="1211"/>
      <c r="RLO8" s="1211"/>
      <c r="RLP8" s="1211"/>
      <c r="RLQ8" s="1211"/>
      <c r="RLR8" s="1211"/>
      <c r="RLS8" s="1211"/>
      <c r="RLT8" s="1211"/>
      <c r="RLU8" s="1211"/>
      <c r="RLV8" s="1211"/>
      <c r="RLW8" s="1211"/>
      <c r="RLX8" s="1211"/>
      <c r="RLY8" s="1211"/>
      <c r="RLZ8" s="1211"/>
      <c r="RMA8" s="1211"/>
      <c r="RMB8" s="1211"/>
      <c r="RMC8" s="1211"/>
      <c r="RMD8" s="1211"/>
      <c r="RME8" s="1211"/>
      <c r="RMF8" s="1211"/>
      <c r="RMG8" s="1211"/>
      <c r="RMH8" s="1211"/>
      <c r="RMI8" s="1211"/>
      <c r="RMJ8" s="1211"/>
      <c r="RMK8" s="1211"/>
      <c r="RML8" s="1211"/>
      <c r="RMM8" s="1211"/>
      <c r="RMN8" s="1211"/>
      <c r="RMO8" s="1211"/>
      <c r="RMP8" s="1211"/>
      <c r="RMQ8" s="1211"/>
      <c r="RMR8" s="1211"/>
      <c r="RMS8" s="1211"/>
      <c r="RMT8" s="1211"/>
      <c r="RMU8" s="1211"/>
      <c r="RMV8" s="1211"/>
      <c r="RMW8" s="1211"/>
      <c r="RMX8" s="1211"/>
      <c r="RMY8" s="1211"/>
      <c r="RMZ8" s="1211"/>
      <c r="RNA8" s="1211"/>
      <c r="RNB8" s="1211"/>
      <c r="RNC8" s="1211"/>
      <c r="RND8" s="1211"/>
      <c r="RNE8" s="1211"/>
      <c r="RNF8" s="1211"/>
      <c r="RNG8" s="1211"/>
      <c r="RNH8" s="1211"/>
      <c r="RNI8" s="1211"/>
      <c r="RNJ8" s="1211"/>
      <c r="RNK8" s="1211"/>
      <c r="RNL8" s="1211"/>
      <c r="RNM8" s="1211"/>
      <c r="RNN8" s="1211"/>
      <c r="RNO8" s="1211"/>
      <c r="RNP8" s="1211"/>
      <c r="RNQ8" s="1211"/>
      <c r="RNR8" s="1211"/>
      <c r="RNS8" s="1211"/>
      <c r="RNT8" s="1211"/>
      <c r="RNU8" s="1211"/>
      <c r="RNV8" s="1211"/>
      <c r="RNW8" s="1211"/>
      <c r="RNX8" s="1211"/>
      <c r="RNY8" s="1211"/>
      <c r="RNZ8" s="1211"/>
      <c r="ROA8" s="1211"/>
      <c r="ROB8" s="1211"/>
      <c r="ROC8" s="1211"/>
      <c r="ROD8" s="1211"/>
      <c r="ROE8" s="1211"/>
      <c r="ROF8" s="1211"/>
      <c r="ROG8" s="1211"/>
      <c r="ROH8" s="1211"/>
      <c r="ROI8" s="1211"/>
      <c r="ROJ8" s="1211"/>
      <c r="ROK8" s="1211"/>
      <c r="ROL8" s="1211"/>
      <c r="ROM8" s="1211"/>
      <c r="RON8" s="1211"/>
      <c r="ROO8" s="1211"/>
      <c r="ROP8" s="1211"/>
      <c r="ROQ8" s="1211"/>
      <c r="ROR8" s="1211"/>
      <c r="ROS8" s="1211"/>
      <c r="ROT8" s="1211"/>
      <c r="ROU8" s="1211"/>
      <c r="ROV8" s="1211"/>
      <c r="ROW8" s="1211"/>
      <c r="ROX8" s="1211"/>
      <c r="ROY8" s="1211"/>
      <c r="ROZ8" s="1211"/>
      <c r="RPA8" s="1211"/>
      <c r="RPB8" s="1211"/>
      <c r="RPC8" s="1211"/>
      <c r="RPD8" s="1211"/>
      <c r="RPE8" s="1211"/>
      <c r="RPF8" s="1211"/>
      <c r="RPG8" s="1211"/>
      <c r="RPH8" s="1211"/>
      <c r="RPI8" s="1211"/>
      <c r="RPJ8" s="1211"/>
      <c r="RPK8" s="1211"/>
      <c r="RPL8" s="1211"/>
      <c r="RPM8" s="1211"/>
      <c r="RPN8" s="1211"/>
      <c r="RPO8" s="1211"/>
      <c r="RPP8" s="1211"/>
      <c r="RPQ8" s="1211"/>
      <c r="RPR8" s="1211"/>
      <c r="RPS8" s="1211"/>
      <c r="RPT8" s="1211"/>
      <c r="RPU8" s="1211"/>
      <c r="RPV8" s="1211"/>
      <c r="RPW8" s="1211"/>
      <c r="RPX8" s="1211"/>
      <c r="RPY8" s="1211"/>
      <c r="RPZ8" s="1211"/>
      <c r="RQA8" s="1211"/>
      <c r="RQB8" s="1211"/>
      <c r="RQC8" s="1211"/>
      <c r="RQD8" s="1211"/>
      <c r="RQE8" s="1211"/>
      <c r="RQF8" s="1211"/>
      <c r="RQG8" s="1211"/>
      <c r="RQH8" s="1211"/>
      <c r="RQI8" s="1211"/>
      <c r="RQJ8" s="1211"/>
      <c r="RQK8" s="1211"/>
      <c r="RQL8" s="1211"/>
      <c r="RQM8" s="1211"/>
      <c r="RQN8" s="1211"/>
      <c r="RQO8" s="1211"/>
      <c r="RQP8" s="1211"/>
      <c r="RQQ8" s="1211"/>
      <c r="RQR8" s="1211"/>
      <c r="RQS8" s="1211"/>
      <c r="RQT8" s="1211"/>
      <c r="RQU8" s="1211"/>
      <c r="RQV8" s="1211"/>
      <c r="RQW8" s="1211"/>
      <c r="RQX8" s="1211"/>
      <c r="RQY8" s="1211"/>
      <c r="RQZ8" s="1211"/>
      <c r="RRA8" s="1211"/>
      <c r="RRB8" s="1211"/>
      <c r="RRC8" s="1211"/>
      <c r="RRD8" s="1211"/>
      <c r="RRE8" s="1211"/>
      <c r="RRF8" s="1211"/>
      <c r="RRG8" s="1211"/>
      <c r="RRH8" s="1211"/>
      <c r="RRI8" s="1211"/>
      <c r="RRJ8" s="1211"/>
      <c r="RRK8" s="1211"/>
      <c r="RRL8" s="1211"/>
      <c r="RRM8" s="1211"/>
      <c r="RRN8" s="1211"/>
      <c r="RRO8" s="1211"/>
      <c r="RRP8" s="1211"/>
      <c r="RRQ8" s="1211"/>
      <c r="RRR8" s="1211"/>
      <c r="RRS8" s="1211"/>
      <c r="RRT8" s="1211"/>
      <c r="RRU8" s="1211"/>
      <c r="RRV8" s="1211"/>
      <c r="RRW8" s="1211"/>
      <c r="RRX8" s="1211"/>
      <c r="RRY8" s="1211"/>
      <c r="RRZ8" s="1211"/>
      <c r="RSA8" s="1211"/>
      <c r="RSB8" s="1211"/>
      <c r="RSC8" s="1211"/>
      <c r="RSD8" s="1211"/>
      <c r="RSE8" s="1211"/>
      <c r="RSF8" s="1211"/>
      <c r="RSG8" s="1211"/>
      <c r="RSH8" s="1211"/>
      <c r="RSI8" s="1211"/>
      <c r="RSJ8" s="1211"/>
      <c r="RSK8" s="1211"/>
      <c r="RSL8" s="1211"/>
      <c r="RSM8" s="1211"/>
      <c r="RSN8" s="1211"/>
      <c r="RSO8" s="1211"/>
      <c r="RSP8" s="1211"/>
      <c r="RSQ8" s="1211"/>
      <c r="RSR8" s="1211"/>
      <c r="RSS8" s="1211"/>
      <c r="RST8" s="1211"/>
      <c r="RSU8" s="1211"/>
      <c r="RSV8" s="1211"/>
      <c r="RSW8" s="1211"/>
      <c r="RSX8" s="1211"/>
      <c r="RSY8" s="1211"/>
      <c r="RSZ8" s="1211"/>
      <c r="RTA8" s="1211"/>
      <c r="RTB8" s="1211"/>
      <c r="RTC8" s="1211"/>
      <c r="RTD8" s="1211"/>
      <c r="RTE8" s="1211"/>
      <c r="RTF8" s="1211"/>
      <c r="RTG8" s="1211"/>
      <c r="RTH8" s="1211"/>
      <c r="RTI8" s="1211"/>
      <c r="RTJ8" s="1211"/>
      <c r="RTK8" s="1211"/>
      <c r="RTL8" s="1211"/>
      <c r="RTM8" s="1211"/>
      <c r="RTN8" s="1211"/>
      <c r="RTO8" s="1211"/>
      <c r="RTP8" s="1211"/>
      <c r="RTQ8" s="1211"/>
      <c r="RTR8" s="1211"/>
      <c r="RTS8" s="1211"/>
      <c r="RTT8" s="1211"/>
      <c r="RTU8" s="1211"/>
      <c r="RTV8" s="1211"/>
      <c r="RTW8" s="1211"/>
      <c r="RTX8" s="1211"/>
      <c r="RTY8" s="1211"/>
      <c r="RTZ8" s="1211"/>
      <c r="RUA8" s="1211"/>
      <c r="RUB8" s="1211"/>
      <c r="RUC8" s="1211"/>
      <c r="RUD8" s="1211"/>
      <c r="RUE8" s="1211"/>
      <c r="RUF8" s="1211"/>
      <c r="RUG8" s="1211"/>
      <c r="RUH8" s="1211"/>
      <c r="RUI8" s="1211"/>
      <c r="RUJ8" s="1211"/>
      <c r="RUK8" s="1211"/>
      <c r="RUL8" s="1211"/>
      <c r="RUM8" s="1211"/>
      <c r="RUN8" s="1211"/>
      <c r="RUO8" s="1211"/>
      <c r="RUP8" s="1211"/>
      <c r="RUQ8" s="1211"/>
      <c r="RUR8" s="1211"/>
      <c r="RUS8" s="1211"/>
      <c r="RUT8" s="1211"/>
      <c r="RUU8" s="1211"/>
      <c r="RUV8" s="1211"/>
      <c r="RUW8" s="1211"/>
      <c r="RUX8" s="1211"/>
      <c r="RUY8" s="1211"/>
      <c r="RUZ8" s="1211"/>
      <c r="RVA8" s="1211"/>
      <c r="RVB8" s="1211"/>
      <c r="RVC8" s="1211"/>
      <c r="RVD8" s="1211"/>
      <c r="RVE8" s="1211"/>
      <c r="RVF8" s="1211"/>
      <c r="RVG8" s="1211"/>
      <c r="RVH8" s="1211"/>
      <c r="RVI8" s="1211"/>
      <c r="RVJ8" s="1211"/>
      <c r="RVK8" s="1211"/>
      <c r="RVL8" s="1211"/>
      <c r="RVM8" s="1211"/>
      <c r="RVN8" s="1211"/>
      <c r="RVO8" s="1211"/>
      <c r="RVP8" s="1211"/>
      <c r="RVQ8" s="1211"/>
      <c r="RVR8" s="1211"/>
      <c r="RVS8" s="1211"/>
      <c r="RVT8" s="1211"/>
      <c r="RVU8" s="1211"/>
      <c r="RVV8" s="1211"/>
      <c r="RVW8" s="1211"/>
      <c r="RVX8" s="1211"/>
      <c r="RVY8" s="1211"/>
      <c r="RVZ8" s="1211"/>
      <c r="RWA8" s="1211"/>
      <c r="RWB8" s="1211"/>
      <c r="RWC8" s="1211"/>
      <c r="RWD8" s="1211"/>
      <c r="RWE8" s="1211"/>
      <c r="RWF8" s="1211"/>
      <c r="RWG8" s="1211"/>
      <c r="RWH8" s="1211"/>
      <c r="RWI8" s="1211"/>
      <c r="RWJ8" s="1211"/>
      <c r="RWK8" s="1211"/>
      <c r="RWL8" s="1211"/>
      <c r="RWM8" s="1211"/>
      <c r="RWN8" s="1211"/>
      <c r="RWO8" s="1211"/>
      <c r="RWP8" s="1211"/>
      <c r="RWQ8" s="1211"/>
      <c r="RWR8" s="1211"/>
      <c r="RWS8" s="1211"/>
      <c r="RWT8" s="1211"/>
      <c r="RWU8" s="1211"/>
      <c r="RWV8" s="1211"/>
      <c r="RWW8" s="1211"/>
      <c r="RWX8" s="1211"/>
      <c r="RWY8" s="1211"/>
      <c r="RWZ8" s="1211"/>
      <c r="RXA8" s="1211"/>
      <c r="RXB8" s="1211"/>
      <c r="RXC8" s="1211"/>
      <c r="RXD8" s="1211"/>
      <c r="RXE8" s="1211"/>
      <c r="RXF8" s="1211"/>
      <c r="RXG8" s="1211"/>
      <c r="RXH8" s="1211"/>
      <c r="RXI8" s="1211"/>
      <c r="RXJ8" s="1211"/>
      <c r="RXK8" s="1211"/>
      <c r="RXL8" s="1211"/>
      <c r="RXM8" s="1211"/>
      <c r="RXN8" s="1211"/>
      <c r="RXO8" s="1211"/>
      <c r="RXP8" s="1211"/>
      <c r="RXQ8" s="1211"/>
      <c r="RXR8" s="1211"/>
      <c r="RXS8" s="1211"/>
      <c r="RXT8" s="1211"/>
      <c r="RXU8" s="1211"/>
      <c r="RXV8" s="1211"/>
      <c r="RXW8" s="1211"/>
      <c r="RXX8" s="1211"/>
      <c r="RXY8" s="1211"/>
      <c r="RXZ8" s="1211"/>
      <c r="RYA8" s="1211"/>
      <c r="RYB8" s="1211"/>
      <c r="RYC8" s="1211"/>
      <c r="RYD8" s="1211"/>
      <c r="RYE8" s="1211"/>
      <c r="RYF8" s="1211"/>
      <c r="RYG8" s="1211"/>
      <c r="RYH8" s="1211"/>
      <c r="RYI8" s="1211"/>
      <c r="RYJ8" s="1211"/>
      <c r="RYK8" s="1211"/>
      <c r="RYL8" s="1211"/>
      <c r="RYM8" s="1211"/>
      <c r="RYN8" s="1211"/>
      <c r="RYO8" s="1211"/>
      <c r="RYP8" s="1211"/>
      <c r="RYQ8" s="1211"/>
      <c r="RYR8" s="1211"/>
      <c r="RYS8" s="1211"/>
      <c r="RYT8" s="1211"/>
      <c r="RYU8" s="1211"/>
      <c r="RYV8" s="1211"/>
      <c r="RYW8" s="1211"/>
      <c r="RYX8" s="1211"/>
      <c r="RYY8" s="1211"/>
      <c r="RYZ8" s="1211"/>
      <c r="RZA8" s="1211"/>
      <c r="RZB8" s="1211"/>
      <c r="RZC8" s="1211"/>
      <c r="RZD8" s="1211"/>
      <c r="RZE8" s="1211"/>
      <c r="RZF8" s="1211"/>
      <c r="RZG8" s="1211"/>
      <c r="RZH8" s="1211"/>
      <c r="RZI8" s="1211"/>
      <c r="RZJ8" s="1211"/>
      <c r="RZK8" s="1211"/>
      <c r="RZL8" s="1211"/>
      <c r="RZM8" s="1211"/>
      <c r="RZN8" s="1211"/>
      <c r="RZO8" s="1211"/>
      <c r="RZP8" s="1211"/>
      <c r="RZQ8" s="1211"/>
      <c r="RZR8" s="1211"/>
      <c r="RZS8" s="1211"/>
      <c r="RZT8" s="1211"/>
      <c r="RZU8" s="1211"/>
      <c r="RZV8" s="1211"/>
      <c r="RZW8" s="1211"/>
      <c r="RZX8" s="1211"/>
      <c r="RZY8" s="1211"/>
      <c r="RZZ8" s="1211"/>
      <c r="SAA8" s="1211"/>
      <c r="SAB8" s="1211"/>
      <c r="SAC8" s="1211"/>
      <c r="SAD8" s="1211"/>
      <c r="SAE8" s="1211"/>
      <c r="SAF8" s="1211"/>
      <c r="SAG8" s="1211"/>
      <c r="SAH8" s="1211"/>
      <c r="SAI8" s="1211"/>
      <c r="SAJ8" s="1211"/>
      <c r="SAK8" s="1211"/>
      <c r="SAL8" s="1211"/>
      <c r="SAM8" s="1211"/>
      <c r="SAN8" s="1211"/>
      <c r="SAO8" s="1211"/>
      <c r="SAP8" s="1211"/>
      <c r="SAQ8" s="1211"/>
      <c r="SAR8" s="1211"/>
      <c r="SAS8" s="1211"/>
      <c r="SAT8" s="1211"/>
      <c r="SAU8" s="1211"/>
      <c r="SAV8" s="1211"/>
      <c r="SAW8" s="1211"/>
      <c r="SAX8" s="1211"/>
      <c r="SAY8" s="1211"/>
      <c r="SAZ8" s="1211"/>
      <c r="SBA8" s="1211"/>
      <c r="SBB8" s="1211"/>
      <c r="SBC8" s="1211"/>
      <c r="SBD8" s="1211"/>
      <c r="SBE8" s="1211"/>
      <c r="SBF8" s="1211"/>
      <c r="SBG8" s="1211"/>
      <c r="SBH8" s="1211"/>
      <c r="SBI8" s="1211"/>
      <c r="SBJ8" s="1211"/>
      <c r="SBK8" s="1211"/>
      <c r="SBL8" s="1211"/>
      <c r="SBM8" s="1211"/>
      <c r="SBN8" s="1211"/>
      <c r="SBO8" s="1211"/>
      <c r="SBP8" s="1211"/>
      <c r="SBQ8" s="1211"/>
      <c r="SBR8" s="1211"/>
      <c r="SBS8" s="1211"/>
      <c r="SBT8" s="1211"/>
      <c r="SBU8" s="1211"/>
      <c r="SBV8" s="1211"/>
      <c r="SBW8" s="1211"/>
      <c r="SBX8" s="1211"/>
      <c r="SBY8" s="1211"/>
      <c r="SBZ8" s="1211"/>
      <c r="SCA8" s="1211"/>
      <c r="SCB8" s="1211"/>
      <c r="SCC8" s="1211"/>
      <c r="SCD8" s="1211"/>
      <c r="SCE8" s="1211"/>
      <c r="SCF8" s="1211"/>
      <c r="SCG8" s="1211"/>
      <c r="SCH8" s="1211"/>
      <c r="SCI8" s="1211"/>
      <c r="SCJ8" s="1211"/>
      <c r="SCK8" s="1211"/>
      <c r="SCL8" s="1211"/>
      <c r="SCM8" s="1211"/>
      <c r="SCN8" s="1211"/>
      <c r="SCO8" s="1211"/>
      <c r="SCP8" s="1211"/>
      <c r="SCQ8" s="1211"/>
      <c r="SCR8" s="1211"/>
      <c r="SCS8" s="1211"/>
      <c r="SCT8" s="1211"/>
      <c r="SCU8" s="1211"/>
      <c r="SCV8" s="1211"/>
      <c r="SCW8" s="1211"/>
      <c r="SCX8" s="1211"/>
      <c r="SCY8" s="1211"/>
      <c r="SCZ8" s="1211"/>
      <c r="SDA8" s="1211"/>
      <c r="SDB8" s="1211"/>
      <c r="SDC8" s="1211"/>
      <c r="SDD8" s="1211"/>
      <c r="SDE8" s="1211"/>
      <c r="SDF8" s="1211"/>
      <c r="SDG8" s="1211"/>
      <c r="SDH8" s="1211"/>
      <c r="SDI8" s="1211"/>
      <c r="SDJ8" s="1211"/>
      <c r="SDK8" s="1211"/>
      <c r="SDL8" s="1211"/>
      <c r="SDM8" s="1211"/>
      <c r="SDN8" s="1211"/>
      <c r="SDO8" s="1211"/>
      <c r="SDP8" s="1211"/>
      <c r="SDQ8" s="1211"/>
      <c r="SDR8" s="1211"/>
      <c r="SDS8" s="1211"/>
      <c r="SDT8" s="1211"/>
      <c r="SDU8" s="1211"/>
      <c r="SDV8" s="1211"/>
      <c r="SDW8" s="1211"/>
      <c r="SDX8" s="1211"/>
      <c r="SDY8" s="1211"/>
      <c r="SDZ8" s="1211"/>
      <c r="SEA8" s="1211"/>
      <c r="SEB8" s="1211"/>
      <c r="SEC8" s="1211"/>
      <c r="SED8" s="1211"/>
      <c r="SEE8" s="1211"/>
      <c r="SEF8" s="1211"/>
      <c r="SEG8" s="1211"/>
      <c r="SEH8" s="1211"/>
      <c r="SEI8" s="1211"/>
      <c r="SEJ8" s="1211"/>
      <c r="SEK8" s="1211"/>
      <c r="SEL8" s="1211"/>
      <c r="SEM8" s="1211"/>
      <c r="SEN8" s="1211"/>
      <c r="SEO8" s="1211"/>
      <c r="SEP8" s="1211"/>
      <c r="SEQ8" s="1211"/>
      <c r="SER8" s="1211"/>
      <c r="SES8" s="1211"/>
      <c r="SET8" s="1211"/>
      <c r="SEU8" s="1211"/>
      <c r="SEV8" s="1211"/>
      <c r="SEW8" s="1211"/>
      <c r="SEX8" s="1211"/>
      <c r="SEY8" s="1211"/>
      <c r="SEZ8" s="1211"/>
      <c r="SFA8" s="1211"/>
      <c r="SFB8" s="1211"/>
      <c r="SFC8" s="1211"/>
      <c r="SFD8" s="1211"/>
      <c r="SFE8" s="1211"/>
      <c r="SFF8" s="1211"/>
      <c r="SFG8" s="1211"/>
      <c r="SFH8" s="1211"/>
      <c r="SFI8" s="1211"/>
      <c r="SFJ8" s="1211"/>
      <c r="SFK8" s="1211"/>
      <c r="SFL8" s="1211"/>
      <c r="SFM8" s="1211"/>
      <c r="SFN8" s="1211"/>
      <c r="SFO8" s="1211"/>
      <c r="SFP8" s="1211"/>
      <c r="SFQ8" s="1211"/>
      <c r="SFR8" s="1211"/>
      <c r="SFS8" s="1211"/>
      <c r="SFT8" s="1211"/>
      <c r="SFU8" s="1211"/>
      <c r="SFV8" s="1211"/>
      <c r="SFW8" s="1211"/>
      <c r="SFX8" s="1211"/>
      <c r="SFY8" s="1211"/>
      <c r="SFZ8" s="1211"/>
      <c r="SGA8" s="1211"/>
      <c r="SGB8" s="1211"/>
      <c r="SGC8" s="1211"/>
      <c r="SGD8" s="1211"/>
      <c r="SGE8" s="1211"/>
      <c r="SGF8" s="1211"/>
      <c r="SGG8" s="1211"/>
      <c r="SGH8" s="1211"/>
      <c r="SGI8" s="1211"/>
      <c r="SGJ8" s="1211"/>
      <c r="SGK8" s="1211"/>
      <c r="SGL8" s="1211"/>
      <c r="SGM8" s="1211"/>
      <c r="SGN8" s="1211"/>
      <c r="SGO8" s="1211"/>
      <c r="SGP8" s="1211"/>
      <c r="SGQ8" s="1211"/>
      <c r="SGR8" s="1211"/>
      <c r="SGS8" s="1211"/>
      <c r="SGT8" s="1211"/>
      <c r="SGU8" s="1211"/>
      <c r="SGV8" s="1211"/>
      <c r="SGW8" s="1211"/>
      <c r="SGX8" s="1211"/>
      <c r="SGY8" s="1211"/>
      <c r="SGZ8" s="1211"/>
      <c r="SHA8" s="1211"/>
      <c r="SHB8" s="1211"/>
      <c r="SHC8" s="1211"/>
      <c r="SHD8" s="1211"/>
      <c r="SHE8" s="1211"/>
      <c r="SHF8" s="1211"/>
      <c r="SHG8" s="1211"/>
      <c r="SHH8" s="1211"/>
      <c r="SHI8" s="1211"/>
      <c r="SHJ8" s="1211"/>
      <c r="SHK8" s="1211"/>
      <c r="SHL8" s="1211"/>
      <c r="SHM8" s="1211"/>
      <c r="SHN8" s="1211"/>
      <c r="SHO8" s="1211"/>
      <c r="SHP8" s="1211"/>
      <c r="SHQ8" s="1211"/>
      <c r="SHR8" s="1211"/>
      <c r="SHS8" s="1211"/>
      <c r="SHT8" s="1211"/>
      <c r="SHU8" s="1211"/>
      <c r="SHV8" s="1211"/>
      <c r="SHW8" s="1211"/>
      <c r="SHX8" s="1211"/>
      <c r="SHY8" s="1211"/>
      <c r="SHZ8" s="1211"/>
      <c r="SIA8" s="1211"/>
      <c r="SIB8" s="1211"/>
      <c r="SIC8" s="1211"/>
      <c r="SID8" s="1211"/>
      <c r="SIE8" s="1211"/>
      <c r="SIF8" s="1211"/>
      <c r="SIG8" s="1211"/>
      <c r="SIH8" s="1211"/>
      <c r="SII8" s="1211"/>
      <c r="SIJ8" s="1211"/>
      <c r="SIK8" s="1211"/>
      <c r="SIL8" s="1211"/>
      <c r="SIM8" s="1211"/>
      <c r="SIN8" s="1211"/>
      <c r="SIO8" s="1211"/>
      <c r="SIP8" s="1211"/>
      <c r="SIQ8" s="1211"/>
      <c r="SIR8" s="1211"/>
      <c r="SIS8" s="1211"/>
      <c r="SIT8" s="1211"/>
      <c r="SIU8" s="1211"/>
      <c r="SIV8" s="1211"/>
      <c r="SIW8" s="1211"/>
      <c r="SIX8" s="1211"/>
      <c r="SIY8" s="1211"/>
      <c r="SIZ8" s="1211"/>
      <c r="SJA8" s="1211"/>
      <c r="SJB8" s="1211"/>
      <c r="SJC8" s="1211"/>
      <c r="SJD8" s="1211"/>
      <c r="SJE8" s="1211"/>
      <c r="SJF8" s="1211"/>
      <c r="SJG8" s="1211"/>
      <c r="SJH8" s="1211"/>
      <c r="SJI8" s="1211"/>
      <c r="SJJ8" s="1211"/>
      <c r="SJK8" s="1211"/>
      <c r="SJL8" s="1211"/>
      <c r="SJM8" s="1211"/>
      <c r="SJN8" s="1211"/>
      <c r="SJO8" s="1211"/>
      <c r="SJP8" s="1211"/>
      <c r="SJQ8" s="1211"/>
      <c r="SJR8" s="1211"/>
      <c r="SJS8" s="1211"/>
      <c r="SJT8" s="1211"/>
      <c r="SJU8" s="1211"/>
      <c r="SJV8" s="1211"/>
      <c r="SJW8" s="1211"/>
      <c r="SJX8" s="1211"/>
      <c r="SJY8" s="1211"/>
      <c r="SJZ8" s="1211"/>
      <c r="SKA8" s="1211"/>
      <c r="SKB8" s="1211"/>
      <c r="SKC8" s="1211"/>
      <c r="SKD8" s="1211"/>
      <c r="SKE8" s="1211"/>
      <c r="SKF8" s="1211"/>
      <c r="SKG8" s="1211"/>
      <c r="SKH8" s="1211"/>
      <c r="SKI8" s="1211"/>
      <c r="SKJ8" s="1211"/>
      <c r="SKK8" s="1211"/>
      <c r="SKL8" s="1211"/>
      <c r="SKM8" s="1211"/>
      <c r="SKN8" s="1211"/>
      <c r="SKO8" s="1211"/>
      <c r="SKP8" s="1211"/>
      <c r="SKQ8" s="1211"/>
      <c r="SKR8" s="1211"/>
      <c r="SKS8" s="1211"/>
      <c r="SKT8" s="1211"/>
      <c r="SKU8" s="1211"/>
      <c r="SKV8" s="1211"/>
      <c r="SKW8" s="1211"/>
      <c r="SKX8" s="1211"/>
      <c r="SKY8" s="1211"/>
      <c r="SKZ8" s="1211"/>
      <c r="SLA8" s="1211"/>
      <c r="SLB8" s="1211"/>
      <c r="SLC8" s="1211"/>
      <c r="SLD8" s="1211"/>
      <c r="SLE8" s="1211"/>
      <c r="SLF8" s="1211"/>
      <c r="SLG8" s="1211"/>
      <c r="SLH8" s="1211"/>
      <c r="SLI8" s="1211"/>
      <c r="SLJ8" s="1211"/>
      <c r="SLK8" s="1211"/>
      <c r="SLL8" s="1211"/>
      <c r="SLM8" s="1211"/>
      <c r="SLN8" s="1211"/>
      <c r="SLO8" s="1211"/>
      <c r="SLP8" s="1211"/>
      <c r="SLQ8" s="1211"/>
      <c r="SLR8" s="1211"/>
      <c r="SLS8" s="1211"/>
      <c r="SLT8" s="1211"/>
      <c r="SLU8" s="1211"/>
      <c r="SLV8" s="1211"/>
      <c r="SLW8" s="1211"/>
      <c r="SLX8" s="1211"/>
      <c r="SLY8" s="1211"/>
      <c r="SLZ8" s="1211"/>
      <c r="SMA8" s="1211"/>
      <c r="SMB8" s="1211"/>
      <c r="SMC8" s="1211"/>
      <c r="SMD8" s="1211"/>
      <c r="SME8" s="1211"/>
      <c r="SMF8" s="1211"/>
      <c r="SMG8" s="1211"/>
      <c r="SMH8" s="1211"/>
      <c r="SMI8" s="1211"/>
      <c r="SMJ8" s="1211"/>
      <c r="SMK8" s="1211"/>
      <c r="SML8" s="1211"/>
      <c r="SMM8" s="1211"/>
      <c r="SMN8" s="1211"/>
      <c r="SMO8" s="1211"/>
      <c r="SMP8" s="1211"/>
      <c r="SMQ8" s="1211"/>
      <c r="SMR8" s="1211"/>
      <c r="SMS8" s="1211"/>
      <c r="SMT8" s="1211"/>
      <c r="SMU8" s="1211"/>
      <c r="SMV8" s="1211"/>
      <c r="SMW8" s="1211"/>
      <c r="SMX8" s="1211"/>
      <c r="SMY8" s="1211"/>
      <c r="SMZ8" s="1211"/>
      <c r="SNA8" s="1211"/>
      <c r="SNB8" s="1211"/>
      <c r="SNC8" s="1211"/>
      <c r="SND8" s="1211"/>
      <c r="SNE8" s="1211"/>
      <c r="SNF8" s="1211"/>
      <c r="SNG8" s="1211"/>
      <c r="SNH8" s="1211"/>
      <c r="SNI8" s="1211"/>
      <c r="SNJ8" s="1211"/>
      <c r="SNK8" s="1211"/>
      <c r="SNL8" s="1211"/>
      <c r="SNM8" s="1211"/>
      <c r="SNN8" s="1211"/>
      <c r="SNO8" s="1211"/>
      <c r="SNP8" s="1211"/>
      <c r="SNQ8" s="1211"/>
      <c r="SNR8" s="1211"/>
      <c r="SNS8" s="1211"/>
      <c r="SNT8" s="1211"/>
      <c r="SNU8" s="1211"/>
      <c r="SNV8" s="1211"/>
      <c r="SNW8" s="1211"/>
      <c r="SNX8" s="1211"/>
      <c r="SNY8" s="1211"/>
      <c r="SNZ8" s="1211"/>
      <c r="SOA8" s="1211"/>
      <c r="SOB8" s="1211"/>
      <c r="SOC8" s="1211"/>
      <c r="SOD8" s="1211"/>
      <c r="SOE8" s="1211"/>
      <c r="SOF8" s="1211"/>
      <c r="SOG8" s="1211"/>
      <c r="SOH8" s="1211"/>
      <c r="SOI8" s="1211"/>
      <c r="SOJ8" s="1211"/>
      <c r="SOK8" s="1211"/>
      <c r="SOL8" s="1211"/>
      <c r="SOM8" s="1211"/>
      <c r="SON8" s="1211"/>
      <c r="SOO8" s="1211"/>
      <c r="SOP8" s="1211"/>
      <c r="SOQ8" s="1211"/>
      <c r="SOR8" s="1211"/>
      <c r="SOS8" s="1211"/>
      <c r="SOT8" s="1211"/>
      <c r="SOU8" s="1211"/>
      <c r="SOV8" s="1211"/>
      <c r="SOW8" s="1211"/>
      <c r="SOX8" s="1211"/>
      <c r="SOY8" s="1211"/>
      <c r="SOZ8" s="1211"/>
      <c r="SPA8" s="1211"/>
      <c r="SPB8" s="1211"/>
      <c r="SPC8" s="1211"/>
      <c r="SPD8" s="1211"/>
      <c r="SPE8" s="1211"/>
      <c r="SPF8" s="1211"/>
      <c r="SPG8" s="1211"/>
      <c r="SPH8" s="1211"/>
      <c r="SPI8" s="1211"/>
      <c r="SPJ8" s="1211"/>
      <c r="SPK8" s="1211"/>
      <c r="SPL8" s="1211"/>
      <c r="SPM8" s="1211"/>
      <c r="SPN8" s="1211"/>
      <c r="SPO8" s="1211"/>
      <c r="SPP8" s="1211"/>
      <c r="SPQ8" s="1211"/>
      <c r="SPR8" s="1211"/>
      <c r="SPS8" s="1211"/>
      <c r="SPT8" s="1211"/>
      <c r="SPU8" s="1211"/>
      <c r="SPV8" s="1211"/>
      <c r="SPW8" s="1211"/>
      <c r="SPX8" s="1211"/>
      <c r="SPY8" s="1211"/>
      <c r="SPZ8" s="1211"/>
      <c r="SQA8" s="1211"/>
      <c r="SQB8" s="1211"/>
      <c r="SQC8" s="1211"/>
      <c r="SQD8" s="1211"/>
      <c r="SQE8" s="1211"/>
      <c r="SQF8" s="1211"/>
      <c r="SQG8" s="1211"/>
      <c r="SQH8" s="1211"/>
      <c r="SQI8" s="1211"/>
      <c r="SQJ8" s="1211"/>
      <c r="SQK8" s="1211"/>
      <c r="SQL8" s="1211"/>
      <c r="SQM8" s="1211"/>
      <c r="SQN8" s="1211"/>
      <c r="SQO8" s="1211"/>
      <c r="SQP8" s="1211"/>
      <c r="SQQ8" s="1211"/>
      <c r="SQR8" s="1211"/>
      <c r="SQS8" s="1211"/>
      <c r="SQT8" s="1211"/>
      <c r="SQU8" s="1211"/>
      <c r="SQV8" s="1211"/>
      <c r="SQW8" s="1211"/>
      <c r="SQX8" s="1211"/>
      <c r="SQY8" s="1211"/>
      <c r="SQZ8" s="1211"/>
      <c r="SRA8" s="1211"/>
      <c r="SRB8" s="1211"/>
      <c r="SRC8" s="1211"/>
      <c r="SRD8" s="1211"/>
      <c r="SRE8" s="1211"/>
      <c r="SRF8" s="1211"/>
      <c r="SRG8" s="1211"/>
      <c r="SRH8" s="1211"/>
      <c r="SRI8" s="1211"/>
      <c r="SRJ8" s="1211"/>
      <c r="SRK8" s="1211"/>
      <c r="SRL8" s="1211"/>
      <c r="SRM8" s="1211"/>
      <c r="SRN8" s="1211"/>
      <c r="SRO8" s="1211"/>
      <c r="SRP8" s="1211"/>
      <c r="SRQ8" s="1211"/>
      <c r="SRR8" s="1211"/>
      <c r="SRS8" s="1211"/>
      <c r="SRT8" s="1211"/>
      <c r="SRU8" s="1211"/>
      <c r="SRV8" s="1211"/>
      <c r="SRW8" s="1211"/>
      <c r="SRX8" s="1211"/>
      <c r="SRY8" s="1211"/>
      <c r="SRZ8" s="1211"/>
      <c r="SSA8" s="1211"/>
      <c r="SSB8" s="1211"/>
      <c r="SSC8" s="1211"/>
      <c r="SSD8" s="1211"/>
      <c r="SSE8" s="1211"/>
      <c r="SSF8" s="1211"/>
      <c r="SSG8" s="1211"/>
      <c r="SSH8" s="1211"/>
      <c r="SSI8" s="1211"/>
      <c r="SSJ8" s="1211"/>
      <c r="SSK8" s="1211"/>
      <c r="SSL8" s="1211"/>
      <c r="SSM8" s="1211"/>
      <c r="SSN8" s="1211"/>
      <c r="SSO8" s="1211"/>
      <c r="SSP8" s="1211"/>
      <c r="SSQ8" s="1211"/>
      <c r="SSR8" s="1211"/>
      <c r="SSS8" s="1211"/>
      <c r="SST8" s="1211"/>
      <c r="SSU8" s="1211"/>
      <c r="SSV8" s="1211"/>
      <c r="SSW8" s="1211"/>
      <c r="SSX8" s="1211"/>
      <c r="SSY8" s="1211"/>
      <c r="SSZ8" s="1211"/>
      <c r="STA8" s="1211"/>
      <c r="STB8" s="1211"/>
      <c r="STC8" s="1211"/>
      <c r="STD8" s="1211"/>
      <c r="STE8" s="1211"/>
      <c r="STF8" s="1211"/>
      <c r="STG8" s="1211"/>
      <c r="STH8" s="1211"/>
      <c r="STI8" s="1211"/>
      <c r="STJ8" s="1211"/>
      <c r="STK8" s="1211"/>
      <c r="STL8" s="1211"/>
      <c r="STM8" s="1211"/>
      <c r="STN8" s="1211"/>
      <c r="STO8" s="1211"/>
      <c r="STP8" s="1211"/>
      <c r="STQ8" s="1211"/>
      <c r="STR8" s="1211"/>
      <c r="STS8" s="1211"/>
      <c r="STT8" s="1211"/>
      <c r="STU8" s="1211"/>
      <c r="STV8" s="1211"/>
      <c r="STW8" s="1211"/>
      <c r="STX8" s="1211"/>
      <c r="STY8" s="1211"/>
      <c r="STZ8" s="1211"/>
      <c r="SUA8" s="1211"/>
      <c r="SUB8" s="1211"/>
      <c r="SUC8" s="1211"/>
      <c r="SUD8" s="1211"/>
      <c r="SUE8" s="1211"/>
      <c r="SUF8" s="1211"/>
      <c r="SUG8" s="1211"/>
      <c r="SUH8" s="1211"/>
      <c r="SUI8" s="1211"/>
      <c r="SUJ8" s="1211"/>
      <c r="SUK8" s="1211"/>
      <c r="SUL8" s="1211"/>
      <c r="SUM8" s="1211"/>
      <c r="SUN8" s="1211"/>
      <c r="SUO8" s="1211"/>
      <c r="SUP8" s="1211"/>
      <c r="SUQ8" s="1211"/>
      <c r="SUR8" s="1211"/>
      <c r="SUS8" s="1211"/>
      <c r="SUT8" s="1211"/>
      <c r="SUU8" s="1211"/>
      <c r="SUV8" s="1211"/>
      <c r="SUW8" s="1211"/>
      <c r="SUX8" s="1211"/>
      <c r="SUY8" s="1211"/>
      <c r="SUZ8" s="1211"/>
      <c r="SVA8" s="1211"/>
      <c r="SVB8" s="1211"/>
      <c r="SVC8" s="1211"/>
      <c r="SVD8" s="1211"/>
      <c r="SVE8" s="1211"/>
      <c r="SVF8" s="1211"/>
      <c r="SVG8" s="1211"/>
      <c r="SVH8" s="1211"/>
      <c r="SVI8" s="1211"/>
      <c r="SVJ8" s="1211"/>
      <c r="SVK8" s="1211"/>
      <c r="SVL8" s="1211"/>
      <c r="SVM8" s="1211"/>
      <c r="SVN8" s="1211"/>
      <c r="SVO8" s="1211"/>
      <c r="SVP8" s="1211"/>
      <c r="SVQ8" s="1211"/>
      <c r="SVR8" s="1211"/>
      <c r="SVS8" s="1211"/>
      <c r="SVT8" s="1211"/>
      <c r="SVU8" s="1211"/>
      <c r="SVV8" s="1211"/>
      <c r="SVW8" s="1211"/>
      <c r="SVX8" s="1211"/>
      <c r="SVY8" s="1211"/>
      <c r="SVZ8" s="1211"/>
      <c r="SWA8" s="1211"/>
      <c r="SWB8" s="1211"/>
      <c r="SWC8" s="1211"/>
      <c r="SWD8" s="1211"/>
      <c r="SWE8" s="1211"/>
      <c r="SWF8" s="1211"/>
      <c r="SWG8" s="1211"/>
      <c r="SWH8" s="1211"/>
      <c r="SWI8" s="1211"/>
      <c r="SWJ8" s="1211"/>
      <c r="SWK8" s="1211"/>
      <c r="SWL8" s="1211"/>
      <c r="SWM8" s="1211"/>
      <c r="SWN8" s="1211"/>
      <c r="SWO8" s="1211"/>
      <c r="SWP8" s="1211"/>
      <c r="SWQ8" s="1211"/>
      <c r="SWR8" s="1211"/>
      <c r="SWS8" s="1211"/>
      <c r="SWT8" s="1211"/>
      <c r="SWU8" s="1211"/>
      <c r="SWV8" s="1211"/>
      <c r="SWW8" s="1211"/>
      <c r="SWX8" s="1211"/>
      <c r="SWY8" s="1211"/>
      <c r="SWZ8" s="1211"/>
      <c r="SXA8" s="1211"/>
      <c r="SXB8" s="1211"/>
      <c r="SXC8" s="1211"/>
      <c r="SXD8" s="1211"/>
      <c r="SXE8" s="1211"/>
      <c r="SXF8" s="1211"/>
      <c r="SXG8" s="1211"/>
      <c r="SXH8" s="1211"/>
      <c r="SXI8" s="1211"/>
      <c r="SXJ8" s="1211"/>
      <c r="SXK8" s="1211"/>
      <c r="SXL8" s="1211"/>
      <c r="SXM8" s="1211"/>
      <c r="SXN8" s="1211"/>
      <c r="SXO8" s="1211"/>
      <c r="SXP8" s="1211"/>
      <c r="SXQ8" s="1211"/>
      <c r="SXR8" s="1211"/>
      <c r="SXS8" s="1211"/>
      <c r="SXT8" s="1211"/>
      <c r="SXU8" s="1211"/>
      <c r="SXV8" s="1211"/>
      <c r="SXW8" s="1211"/>
      <c r="SXX8" s="1211"/>
      <c r="SXY8" s="1211"/>
      <c r="SXZ8" s="1211"/>
      <c r="SYA8" s="1211"/>
      <c r="SYB8" s="1211"/>
      <c r="SYC8" s="1211"/>
      <c r="SYD8" s="1211"/>
      <c r="SYE8" s="1211"/>
      <c r="SYF8" s="1211"/>
      <c r="SYG8" s="1211"/>
      <c r="SYH8" s="1211"/>
      <c r="SYI8" s="1211"/>
      <c r="SYJ8" s="1211"/>
      <c r="SYK8" s="1211"/>
      <c r="SYL8" s="1211"/>
      <c r="SYM8" s="1211"/>
      <c r="SYN8" s="1211"/>
      <c r="SYO8" s="1211"/>
      <c r="SYP8" s="1211"/>
      <c r="SYQ8" s="1211"/>
      <c r="SYR8" s="1211"/>
      <c r="SYS8" s="1211"/>
      <c r="SYT8" s="1211"/>
      <c r="SYU8" s="1211"/>
      <c r="SYV8" s="1211"/>
      <c r="SYW8" s="1211"/>
      <c r="SYX8" s="1211"/>
      <c r="SYY8" s="1211"/>
      <c r="SYZ8" s="1211"/>
      <c r="SZA8" s="1211"/>
      <c r="SZB8" s="1211"/>
      <c r="SZC8" s="1211"/>
      <c r="SZD8" s="1211"/>
      <c r="SZE8" s="1211"/>
      <c r="SZF8" s="1211"/>
      <c r="SZG8" s="1211"/>
      <c r="SZH8" s="1211"/>
      <c r="SZI8" s="1211"/>
      <c r="SZJ8" s="1211"/>
      <c r="SZK8" s="1211"/>
      <c r="SZL8" s="1211"/>
      <c r="SZM8" s="1211"/>
      <c r="SZN8" s="1211"/>
      <c r="SZO8" s="1211"/>
      <c r="SZP8" s="1211"/>
      <c r="SZQ8" s="1211"/>
      <c r="SZR8" s="1211"/>
      <c r="SZS8" s="1211"/>
      <c r="SZT8" s="1211"/>
      <c r="SZU8" s="1211"/>
      <c r="SZV8" s="1211"/>
      <c r="SZW8" s="1211"/>
      <c r="SZX8" s="1211"/>
      <c r="SZY8" s="1211"/>
      <c r="SZZ8" s="1211"/>
      <c r="TAA8" s="1211"/>
      <c r="TAB8" s="1211"/>
      <c r="TAC8" s="1211"/>
      <c r="TAD8" s="1211"/>
      <c r="TAE8" s="1211"/>
      <c r="TAF8" s="1211"/>
      <c r="TAG8" s="1211"/>
      <c r="TAH8" s="1211"/>
      <c r="TAI8" s="1211"/>
      <c r="TAJ8" s="1211"/>
      <c r="TAK8" s="1211"/>
      <c r="TAL8" s="1211"/>
      <c r="TAM8" s="1211"/>
      <c r="TAN8" s="1211"/>
      <c r="TAO8" s="1211"/>
      <c r="TAP8" s="1211"/>
      <c r="TAQ8" s="1211"/>
      <c r="TAR8" s="1211"/>
      <c r="TAS8" s="1211"/>
      <c r="TAT8" s="1211"/>
      <c r="TAU8" s="1211"/>
      <c r="TAV8" s="1211"/>
      <c r="TAW8" s="1211"/>
      <c r="TAX8" s="1211"/>
      <c r="TAY8" s="1211"/>
      <c r="TAZ8" s="1211"/>
      <c r="TBA8" s="1211"/>
      <c r="TBB8" s="1211"/>
      <c r="TBC8" s="1211"/>
      <c r="TBD8" s="1211"/>
      <c r="TBE8" s="1211"/>
      <c r="TBF8" s="1211"/>
      <c r="TBG8" s="1211"/>
      <c r="TBH8" s="1211"/>
      <c r="TBI8" s="1211"/>
      <c r="TBJ8" s="1211"/>
      <c r="TBK8" s="1211"/>
      <c r="TBL8" s="1211"/>
      <c r="TBM8" s="1211"/>
      <c r="TBN8" s="1211"/>
      <c r="TBO8" s="1211"/>
      <c r="TBP8" s="1211"/>
      <c r="TBQ8" s="1211"/>
      <c r="TBR8" s="1211"/>
      <c r="TBS8" s="1211"/>
      <c r="TBT8" s="1211"/>
      <c r="TBU8" s="1211"/>
      <c r="TBV8" s="1211"/>
      <c r="TBW8" s="1211"/>
      <c r="TBX8" s="1211"/>
      <c r="TBY8" s="1211"/>
      <c r="TBZ8" s="1211"/>
      <c r="TCA8" s="1211"/>
      <c r="TCB8" s="1211"/>
      <c r="TCC8" s="1211"/>
      <c r="TCD8" s="1211"/>
      <c r="TCE8" s="1211"/>
      <c r="TCF8" s="1211"/>
      <c r="TCG8" s="1211"/>
      <c r="TCH8" s="1211"/>
      <c r="TCI8" s="1211"/>
      <c r="TCJ8" s="1211"/>
      <c r="TCK8" s="1211"/>
      <c r="TCL8" s="1211"/>
      <c r="TCM8" s="1211"/>
      <c r="TCN8" s="1211"/>
      <c r="TCO8" s="1211"/>
      <c r="TCP8" s="1211"/>
      <c r="TCQ8" s="1211"/>
      <c r="TCR8" s="1211"/>
      <c r="TCS8" s="1211"/>
      <c r="TCT8" s="1211"/>
      <c r="TCU8" s="1211"/>
      <c r="TCV8" s="1211"/>
      <c r="TCW8" s="1211"/>
      <c r="TCX8" s="1211"/>
      <c r="TCY8" s="1211"/>
      <c r="TCZ8" s="1211"/>
      <c r="TDA8" s="1211"/>
      <c r="TDB8" s="1211"/>
      <c r="TDC8" s="1211"/>
      <c r="TDD8" s="1211"/>
      <c r="TDE8" s="1211"/>
      <c r="TDF8" s="1211"/>
      <c r="TDG8" s="1211"/>
      <c r="TDH8" s="1211"/>
      <c r="TDI8" s="1211"/>
      <c r="TDJ8" s="1211"/>
      <c r="TDK8" s="1211"/>
      <c r="TDL8" s="1211"/>
      <c r="TDM8" s="1211"/>
      <c r="TDN8" s="1211"/>
      <c r="TDO8" s="1211"/>
      <c r="TDP8" s="1211"/>
      <c r="TDQ8" s="1211"/>
      <c r="TDR8" s="1211"/>
      <c r="TDS8" s="1211"/>
      <c r="TDT8" s="1211"/>
      <c r="TDU8" s="1211"/>
      <c r="TDV8" s="1211"/>
      <c r="TDW8" s="1211"/>
      <c r="TDX8" s="1211"/>
      <c r="TDY8" s="1211"/>
      <c r="TDZ8" s="1211"/>
      <c r="TEA8" s="1211"/>
      <c r="TEB8" s="1211"/>
      <c r="TEC8" s="1211"/>
      <c r="TED8" s="1211"/>
      <c r="TEE8" s="1211"/>
      <c r="TEF8" s="1211"/>
      <c r="TEG8" s="1211"/>
      <c r="TEH8" s="1211"/>
      <c r="TEI8" s="1211"/>
      <c r="TEJ8" s="1211"/>
      <c r="TEK8" s="1211"/>
      <c r="TEL8" s="1211"/>
      <c r="TEM8" s="1211"/>
      <c r="TEN8" s="1211"/>
      <c r="TEO8" s="1211"/>
      <c r="TEP8" s="1211"/>
      <c r="TEQ8" s="1211"/>
      <c r="TER8" s="1211"/>
      <c r="TES8" s="1211"/>
      <c r="TET8" s="1211"/>
      <c r="TEU8" s="1211"/>
      <c r="TEV8" s="1211"/>
      <c r="TEW8" s="1211"/>
      <c r="TEX8" s="1211"/>
      <c r="TEY8" s="1211"/>
      <c r="TEZ8" s="1211"/>
      <c r="TFA8" s="1211"/>
      <c r="TFB8" s="1211"/>
      <c r="TFC8" s="1211"/>
      <c r="TFD8" s="1211"/>
      <c r="TFE8" s="1211"/>
      <c r="TFF8" s="1211"/>
      <c r="TFG8" s="1211"/>
      <c r="TFH8" s="1211"/>
      <c r="TFI8" s="1211"/>
      <c r="TFJ8" s="1211"/>
      <c r="TFK8" s="1211"/>
      <c r="TFL8" s="1211"/>
      <c r="TFM8" s="1211"/>
      <c r="TFN8" s="1211"/>
      <c r="TFO8" s="1211"/>
      <c r="TFP8" s="1211"/>
      <c r="TFQ8" s="1211"/>
      <c r="TFR8" s="1211"/>
      <c r="TFS8" s="1211"/>
      <c r="TFT8" s="1211"/>
      <c r="TFU8" s="1211"/>
      <c r="TFV8" s="1211"/>
      <c r="TFW8" s="1211"/>
      <c r="TFX8" s="1211"/>
      <c r="TFY8" s="1211"/>
      <c r="TFZ8" s="1211"/>
      <c r="TGA8" s="1211"/>
      <c r="TGB8" s="1211"/>
      <c r="TGC8" s="1211"/>
      <c r="TGD8" s="1211"/>
      <c r="TGE8" s="1211"/>
      <c r="TGF8" s="1211"/>
      <c r="TGG8" s="1211"/>
      <c r="TGH8" s="1211"/>
      <c r="TGI8" s="1211"/>
      <c r="TGJ8" s="1211"/>
      <c r="TGK8" s="1211"/>
      <c r="TGL8" s="1211"/>
      <c r="TGM8" s="1211"/>
      <c r="TGN8" s="1211"/>
      <c r="TGO8" s="1211"/>
      <c r="TGP8" s="1211"/>
      <c r="TGQ8" s="1211"/>
      <c r="TGR8" s="1211"/>
      <c r="TGS8" s="1211"/>
      <c r="TGT8" s="1211"/>
      <c r="TGU8" s="1211"/>
      <c r="TGV8" s="1211"/>
      <c r="TGW8" s="1211"/>
      <c r="TGX8" s="1211"/>
      <c r="TGY8" s="1211"/>
      <c r="TGZ8" s="1211"/>
      <c r="THA8" s="1211"/>
      <c r="THB8" s="1211"/>
      <c r="THC8" s="1211"/>
      <c r="THD8" s="1211"/>
      <c r="THE8" s="1211"/>
      <c r="THF8" s="1211"/>
      <c r="THG8" s="1211"/>
      <c r="THH8" s="1211"/>
      <c r="THI8" s="1211"/>
      <c r="THJ8" s="1211"/>
      <c r="THK8" s="1211"/>
      <c r="THL8" s="1211"/>
      <c r="THM8" s="1211"/>
      <c r="THN8" s="1211"/>
      <c r="THO8" s="1211"/>
      <c r="THP8" s="1211"/>
      <c r="THQ8" s="1211"/>
      <c r="THR8" s="1211"/>
      <c r="THS8" s="1211"/>
      <c r="THT8" s="1211"/>
      <c r="THU8" s="1211"/>
      <c r="THV8" s="1211"/>
      <c r="THW8" s="1211"/>
      <c r="THX8" s="1211"/>
      <c r="THY8" s="1211"/>
      <c r="THZ8" s="1211"/>
      <c r="TIA8" s="1211"/>
      <c r="TIB8" s="1211"/>
      <c r="TIC8" s="1211"/>
      <c r="TID8" s="1211"/>
      <c r="TIE8" s="1211"/>
      <c r="TIF8" s="1211"/>
      <c r="TIG8" s="1211"/>
      <c r="TIH8" s="1211"/>
      <c r="TII8" s="1211"/>
      <c r="TIJ8" s="1211"/>
      <c r="TIK8" s="1211"/>
      <c r="TIL8" s="1211"/>
      <c r="TIM8" s="1211"/>
      <c r="TIN8" s="1211"/>
      <c r="TIO8" s="1211"/>
      <c r="TIP8" s="1211"/>
      <c r="TIQ8" s="1211"/>
      <c r="TIR8" s="1211"/>
      <c r="TIS8" s="1211"/>
      <c r="TIT8" s="1211"/>
      <c r="TIU8" s="1211"/>
      <c r="TIV8" s="1211"/>
      <c r="TIW8" s="1211"/>
      <c r="TIX8" s="1211"/>
      <c r="TIY8" s="1211"/>
      <c r="TIZ8" s="1211"/>
      <c r="TJA8" s="1211"/>
      <c r="TJB8" s="1211"/>
      <c r="TJC8" s="1211"/>
      <c r="TJD8" s="1211"/>
      <c r="TJE8" s="1211"/>
      <c r="TJF8" s="1211"/>
      <c r="TJG8" s="1211"/>
      <c r="TJH8" s="1211"/>
      <c r="TJI8" s="1211"/>
      <c r="TJJ8" s="1211"/>
      <c r="TJK8" s="1211"/>
      <c r="TJL8" s="1211"/>
      <c r="TJM8" s="1211"/>
      <c r="TJN8" s="1211"/>
      <c r="TJO8" s="1211"/>
      <c r="TJP8" s="1211"/>
      <c r="TJQ8" s="1211"/>
      <c r="TJR8" s="1211"/>
      <c r="TJS8" s="1211"/>
      <c r="TJT8" s="1211"/>
      <c r="TJU8" s="1211"/>
      <c r="TJV8" s="1211"/>
      <c r="TJW8" s="1211"/>
      <c r="TJX8" s="1211"/>
      <c r="TJY8" s="1211"/>
      <c r="TJZ8" s="1211"/>
      <c r="TKA8" s="1211"/>
      <c r="TKB8" s="1211"/>
      <c r="TKC8" s="1211"/>
      <c r="TKD8" s="1211"/>
      <c r="TKE8" s="1211"/>
      <c r="TKF8" s="1211"/>
      <c r="TKG8" s="1211"/>
      <c r="TKH8" s="1211"/>
      <c r="TKI8" s="1211"/>
      <c r="TKJ8" s="1211"/>
      <c r="TKK8" s="1211"/>
      <c r="TKL8" s="1211"/>
      <c r="TKM8" s="1211"/>
      <c r="TKN8" s="1211"/>
      <c r="TKO8" s="1211"/>
      <c r="TKP8" s="1211"/>
      <c r="TKQ8" s="1211"/>
      <c r="TKR8" s="1211"/>
      <c r="TKS8" s="1211"/>
      <c r="TKT8" s="1211"/>
      <c r="TKU8" s="1211"/>
      <c r="TKV8" s="1211"/>
      <c r="TKW8" s="1211"/>
      <c r="TKX8" s="1211"/>
      <c r="TKY8" s="1211"/>
      <c r="TKZ8" s="1211"/>
      <c r="TLA8" s="1211"/>
      <c r="TLB8" s="1211"/>
      <c r="TLC8" s="1211"/>
      <c r="TLD8" s="1211"/>
      <c r="TLE8" s="1211"/>
      <c r="TLF8" s="1211"/>
      <c r="TLG8" s="1211"/>
      <c r="TLH8" s="1211"/>
      <c r="TLI8" s="1211"/>
      <c r="TLJ8" s="1211"/>
      <c r="TLK8" s="1211"/>
      <c r="TLL8" s="1211"/>
      <c r="TLM8" s="1211"/>
      <c r="TLN8" s="1211"/>
      <c r="TLO8" s="1211"/>
      <c r="TLP8" s="1211"/>
      <c r="TLQ8" s="1211"/>
      <c r="TLR8" s="1211"/>
      <c r="TLS8" s="1211"/>
      <c r="TLT8" s="1211"/>
      <c r="TLU8" s="1211"/>
      <c r="TLV8" s="1211"/>
      <c r="TLW8" s="1211"/>
      <c r="TLX8" s="1211"/>
      <c r="TLY8" s="1211"/>
      <c r="TLZ8" s="1211"/>
      <c r="TMA8" s="1211"/>
      <c r="TMB8" s="1211"/>
      <c r="TMC8" s="1211"/>
      <c r="TMD8" s="1211"/>
      <c r="TME8" s="1211"/>
      <c r="TMF8" s="1211"/>
      <c r="TMG8" s="1211"/>
      <c r="TMH8" s="1211"/>
      <c r="TMI8" s="1211"/>
      <c r="TMJ8" s="1211"/>
      <c r="TMK8" s="1211"/>
      <c r="TML8" s="1211"/>
      <c r="TMM8" s="1211"/>
      <c r="TMN8" s="1211"/>
      <c r="TMO8" s="1211"/>
      <c r="TMP8" s="1211"/>
      <c r="TMQ8" s="1211"/>
      <c r="TMR8" s="1211"/>
      <c r="TMS8" s="1211"/>
      <c r="TMT8" s="1211"/>
      <c r="TMU8" s="1211"/>
      <c r="TMV8" s="1211"/>
      <c r="TMW8" s="1211"/>
      <c r="TMX8" s="1211"/>
      <c r="TMY8" s="1211"/>
      <c r="TMZ8" s="1211"/>
      <c r="TNA8" s="1211"/>
      <c r="TNB8" s="1211"/>
      <c r="TNC8" s="1211"/>
      <c r="TND8" s="1211"/>
      <c r="TNE8" s="1211"/>
      <c r="TNF8" s="1211"/>
      <c r="TNG8" s="1211"/>
      <c r="TNH8" s="1211"/>
      <c r="TNI8" s="1211"/>
      <c r="TNJ8" s="1211"/>
      <c r="TNK8" s="1211"/>
      <c r="TNL8" s="1211"/>
      <c r="TNM8" s="1211"/>
      <c r="TNN8" s="1211"/>
      <c r="TNO8" s="1211"/>
      <c r="TNP8" s="1211"/>
      <c r="TNQ8" s="1211"/>
      <c r="TNR8" s="1211"/>
      <c r="TNS8" s="1211"/>
      <c r="TNT8" s="1211"/>
      <c r="TNU8" s="1211"/>
      <c r="TNV8" s="1211"/>
      <c r="TNW8" s="1211"/>
      <c r="TNX8" s="1211"/>
      <c r="TNY8" s="1211"/>
      <c r="TNZ8" s="1211"/>
      <c r="TOA8" s="1211"/>
      <c r="TOB8" s="1211"/>
      <c r="TOC8" s="1211"/>
      <c r="TOD8" s="1211"/>
      <c r="TOE8" s="1211"/>
      <c r="TOF8" s="1211"/>
      <c r="TOG8" s="1211"/>
      <c r="TOH8" s="1211"/>
      <c r="TOI8" s="1211"/>
      <c r="TOJ8" s="1211"/>
      <c r="TOK8" s="1211"/>
      <c r="TOL8" s="1211"/>
      <c r="TOM8" s="1211"/>
      <c r="TON8" s="1211"/>
      <c r="TOO8" s="1211"/>
      <c r="TOP8" s="1211"/>
      <c r="TOQ8" s="1211"/>
      <c r="TOR8" s="1211"/>
      <c r="TOS8" s="1211"/>
      <c r="TOT8" s="1211"/>
      <c r="TOU8" s="1211"/>
      <c r="TOV8" s="1211"/>
      <c r="TOW8" s="1211"/>
      <c r="TOX8" s="1211"/>
      <c r="TOY8" s="1211"/>
      <c r="TOZ8" s="1211"/>
      <c r="TPA8" s="1211"/>
      <c r="TPB8" s="1211"/>
      <c r="TPC8" s="1211"/>
      <c r="TPD8" s="1211"/>
      <c r="TPE8" s="1211"/>
      <c r="TPF8" s="1211"/>
      <c r="TPG8" s="1211"/>
      <c r="TPH8" s="1211"/>
      <c r="TPI8" s="1211"/>
      <c r="TPJ8" s="1211"/>
      <c r="TPK8" s="1211"/>
      <c r="TPL8" s="1211"/>
      <c r="TPM8" s="1211"/>
      <c r="TPN8" s="1211"/>
      <c r="TPO8" s="1211"/>
      <c r="TPP8" s="1211"/>
      <c r="TPQ8" s="1211"/>
      <c r="TPR8" s="1211"/>
      <c r="TPS8" s="1211"/>
      <c r="TPT8" s="1211"/>
      <c r="TPU8" s="1211"/>
      <c r="TPV8" s="1211"/>
      <c r="TPW8" s="1211"/>
      <c r="TPX8" s="1211"/>
      <c r="TPY8" s="1211"/>
      <c r="TPZ8" s="1211"/>
      <c r="TQA8" s="1211"/>
      <c r="TQB8" s="1211"/>
      <c r="TQC8" s="1211"/>
      <c r="TQD8" s="1211"/>
      <c r="TQE8" s="1211"/>
      <c r="TQF8" s="1211"/>
      <c r="TQG8" s="1211"/>
      <c r="TQH8" s="1211"/>
      <c r="TQI8" s="1211"/>
      <c r="TQJ8" s="1211"/>
      <c r="TQK8" s="1211"/>
      <c r="TQL8" s="1211"/>
      <c r="TQM8" s="1211"/>
      <c r="TQN8" s="1211"/>
      <c r="TQO8" s="1211"/>
      <c r="TQP8" s="1211"/>
      <c r="TQQ8" s="1211"/>
      <c r="TQR8" s="1211"/>
      <c r="TQS8" s="1211"/>
      <c r="TQT8" s="1211"/>
      <c r="TQU8" s="1211"/>
      <c r="TQV8" s="1211"/>
      <c r="TQW8" s="1211"/>
      <c r="TQX8" s="1211"/>
      <c r="TQY8" s="1211"/>
      <c r="TQZ8" s="1211"/>
      <c r="TRA8" s="1211"/>
      <c r="TRB8" s="1211"/>
      <c r="TRC8" s="1211"/>
      <c r="TRD8" s="1211"/>
      <c r="TRE8" s="1211"/>
      <c r="TRF8" s="1211"/>
      <c r="TRG8" s="1211"/>
      <c r="TRH8" s="1211"/>
      <c r="TRI8" s="1211"/>
      <c r="TRJ8" s="1211"/>
      <c r="TRK8" s="1211"/>
      <c r="TRL8" s="1211"/>
      <c r="TRM8" s="1211"/>
      <c r="TRN8" s="1211"/>
      <c r="TRO8" s="1211"/>
      <c r="TRP8" s="1211"/>
      <c r="TRQ8" s="1211"/>
      <c r="TRR8" s="1211"/>
      <c r="TRS8" s="1211"/>
      <c r="TRT8" s="1211"/>
      <c r="TRU8" s="1211"/>
      <c r="TRV8" s="1211"/>
      <c r="TRW8" s="1211"/>
      <c r="TRX8" s="1211"/>
      <c r="TRY8" s="1211"/>
      <c r="TRZ8" s="1211"/>
      <c r="TSA8" s="1211"/>
      <c r="TSB8" s="1211"/>
      <c r="TSC8" s="1211"/>
      <c r="TSD8" s="1211"/>
      <c r="TSE8" s="1211"/>
      <c r="TSF8" s="1211"/>
      <c r="TSG8" s="1211"/>
      <c r="TSH8" s="1211"/>
      <c r="TSI8" s="1211"/>
      <c r="TSJ8" s="1211"/>
      <c r="TSK8" s="1211"/>
      <c r="TSL8" s="1211"/>
      <c r="TSM8" s="1211"/>
      <c r="TSN8" s="1211"/>
      <c r="TSO8" s="1211"/>
      <c r="TSP8" s="1211"/>
      <c r="TSQ8" s="1211"/>
      <c r="TSR8" s="1211"/>
      <c r="TSS8" s="1211"/>
      <c r="TST8" s="1211"/>
      <c r="TSU8" s="1211"/>
      <c r="TSV8" s="1211"/>
      <c r="TSW8" s="1211"/>
      <c r="TSX8" s="1211"/>
      <c r="TSY8" s="1211"/>
      <c r="TSZ8" s="1211"/>
      <c r="TTA8" s="1211"/>
      <c r="TTB8" s="1211"/>
      <c r="TTC8" s="1211"/>
      <c r="TTD8" s="1211"/>
      <c r="TTE8" s="1211"/>
      <c r="TTF8" s="1211"/>
      <c r="TTG8" s="1211"/>
      <c r="TTH8" s="1211"/>
      <c r="TTI8" s="1211"/>
      <c r="TTJ8" s="1211"/>
      <c r="TTK8" s="1211"/>
      <c r="TTL8" s="1211"/>
      <c r="TTM8" s="1211"/>
      <c r="TTN8" s="1211"/>
      <c r="TTO8" s="1211"/>
      <c r="TTP8" s="1211"/>
      <c r="TTQ8" s="1211"/>
      <c r="TTR8" s="1211"/>
      <c r="TTS8" s="1211"/>
      <c r="TTT8" s="1211"/>
      <c r="TTU8" s="1211"/>
      <c r="TTV8" s="1211"/>
      <c r="TTW8" s="1211"/>
      <c r="TTX8" s="1211"/>
      <c r="TTY8" s="1211"/>
      <c r="TTZ8" s="1211"/>
      <c r="TUA8" s="1211"/>
      <c r="TUB8" s="1211"/>
      <c r="TUC8" s="1211"/>
      <c r="TUD8" s="1211"/>
      <c r="TUE8" s="1211"/>
      <c r="TUF8" s="1211"/>
      <c r="TUG8" s="1211"/>
      <c r="TUH8" s="1211"/>
      <c r="TUI8" s="1211"/>
      <c r="TUJ8" s="1211"/>
      <c r="TUK8" s="1211"/>
      <c r="TUL8" s="1211"/>
      <c r="TUM8" s="1211"/>
      <c r="TUN8" s="1211"/>
      <c r="TUO8" s="1211"/>
      <c r="TUP8" s="1211"/>
      <c r="TUQ8" s="1211"/>
      <c r="TUR8" s="1211"/>
      <c r="TUS8" s="1211"/>
      <c r="TUT8" s="1211"/>
      <c r="TUU8" s="1211"/>
      <c r="TUV8" s="1211"/>
      <c r="TUW8" s="1211"/>
      <c r="TUX8" s="1211"/>
      <c r="TUY8" s="1211"/>
      <c r="TUZ8" s="1211"/>
      <c r="TVA8" s="1211"/>
      <c r="TVB8" s="1211"/>
      <c r="TVC8" s="1211"/>
      <c r="TVD8" s="1211"/>
      <c r="TVE8" s="1211"/>
      <c r="TVF8" s="1211"/>
      <c r="TVG8" s="1211"/>
      <c r="TVH8" s="1211"/>
      <c r="TVI8" s="1211"/>
      <c r="TVJ8" s="1211"/>
      <c r="TVK8" s="1211"/>
      <c r="TVL8" s="1211"/>
      <c r="TVM8" s="1211"/>
      <c r="TVN8" s="1211"/>
      <c r="TVO8" s="1211"/>
      <c r="TVP8" s="1211"/>
      <c r="TVQ8" s="1211"/>
      <c r="TVR8" s="1211"/>
      <c r="TVS8" s="1211"/>
      <c r="TVT8" s="1211"/>
      <c r="TVU8" s="1211"/>
      <c r="TVV8" s="1211"/>
      <c r="TVW8" s="1211"/>
      <c r="TVX8" s="1211"/>
      <c r="TVY8" s="1211"/>
      <c r="TVZ8" s="1211"/>
      <c r="TWA8" s="1211"/>
      <c r="TWB8" s="1211"/>
      <c r="TWC8" s="1211"/>
      <c r="TWD8" s="1211"/>
      <c r="TWE8" s="1211"/>
      <c r="TWF8" s="1211"/>
      <c r="TWG8" s="1211"/>
      <c r="TWH8" s="1211"/>
      <c r="TWI8" s="1211"/>
      <c r="TWJ8" s="1211"/>
      <c r="TWK8" s="1211"/>
      <c r="TWL8" s="1211"/>
      <c r="TWM8" s="1211"/>
      <c r="TWN8" s="1211"/>
      <c r="TWO8" s="1211"/>
      <c r="TWP8" s="1211"/>
      <c r="TWQ8" s="1211"/>
      <c r="TWR8" s="1211"/>
      <c r="TWS8" s="1211"/>
      <c r="TWT8" s="1211"/>
      <c r="TWU8" s="1211"/>
      <c r="TWV8" s="1211"/>
      <c r="TWW8" s="1211"/>
      <c r="TWX8" s="1211"/>
      <c r="TWY8" s="1211"/>
      <c r="TWZ8" s="1211"/>
      <c r="TXA8" s="1211"/>
      <c r="TXB8" s="1211"/>
      <c r="TXC8" s="1211"/>
      <c r="TXD8" s="1211"/>
      <c r="TXE8" s="1211"/>
      <c r="TXF8" s="1211"/>
      <c r="TXG8" s="1211"/>
      <c r="TXH8" s="1211"/>
      <c r="TXI8" s="1211"/>
      <c r="TXJ8" s="1211"/>
      <c r="TXK8" s="1211"/>
      <c r="TXL8" s="1211"/>
      <c r="TXM8" s="1211"/>
      <c r="TXN8" s="1211"/>
      <c r="TXO8" s="1211"/>
      <c r="TXP8" s="1211"/>
      <c r="TXQ8" s="1211"/>
      <c r="TXR8" s="1211"/>
      <c r="TXS8" s="1211"/>
      <c r="TXT8" s="1211"/>
      <c r="TXU8" s="1211"/>
      <c r="TXV8" s="1211"/>
      <c r="TXW8" s="1211"/>
      <c r="TXX8" s="1211"/>
      <c r="TXY8" s="1211"/>
      <c r="TXZ8" s="1211"/>
      <c r="TYA8" s="1211"/>
      <c r="TYB8" s="1211"/>
      <c r="TYC8" s="1211"/>
      <c r="TYD8" s="1211"/>
      <c r="TYE8" s="1211"/>
      <c r="TYF8" s="1211"/>
      <c r="TYG8" s="1211"/>
      <c r="TYH8" s="1211"/>
      <c r="TYI8" s="1211"/>
      <c r="TYJ8" s="1211"/>
      <c r="TYK8" s="1211"/>
      <c r="TYL8" s="1211"/>
      <c r="TYM8" s="1211"/>
      <c r="TYN8" s="1211"/>
      <c r="TYO8" s="1211"/>
      <c r="TYP8" s="1211"/>
      <c r="TYQ8" s="1211"/>
      <c r="TYR8" s="1211"/>
      <c r="TYS8" s="1211"/>
      <c r="TYT8" s="1211"/>
      <c r="TYU8" s="1211"/>
      <c r="TYV8" s="1211"/>
      <c r="TYW8" s="1211"/>
      <c r="TYX8" s="1211"/>
      <c r="TYY8" s="1211"/>
      <c r="TYZ8" s="1211"/>
      <c r="TZA8" s="1211"/>
      <c r="TZB8" s="1211"/>
      <c r="TZC8" s="1211"/>
      <c r="TZD8" s="1211"/>
      <c r="TZE8" s="1211"/>
      <c r="TZF8" s="1211"/>
      <c r="TZG8" s="1211"/>
      <c r="TZH8" s="1211"/>
      <c r="TZI8" s="1211"/>
      <c r="TZJ8" s="1211"/>
      <c r="TZK8" s="1211"/>
      <c r="TZL8" s="1211"/>
      <c r="TZM8" s="1211"/>
      <c r="TZN8" s="1211"/>
      <c r="TZO8" s="1211"/>
      <c r="TZP8" s="1211"/>
      <c r="TZQ8" s="1211"/>
      <c r="TZR8" s="1211"/>
      <c r="TZS8" s="1211"/>
      <c r="TZT8" s="1211"/>
      <c r="TZU8" s="1211"/>
      <c r="TZV8" s="1211"/>
      <c r="TZW8" s="1211"/>
      <c r="TZX8" s="1211"/>
      <c r="TZY8" s="1211"/>
      <c r="TZZ8" s="1211"/>
      <c r="UAA8" s="1211"/>
      <c r="UAB8" s="1211"/>
      <c r="UAC8" s="1211"/>
      <c r="UAD8" s="1211"/>
      <c r="UAE8" s="1211"/>
      <c r="UAF8" s="1211"/>
      <c r="UAG8" s="1211"/>
      <c r="UAH8" s="1211"/>
      <c r="UAI8" s="1211"/>
      <c r="UAJ8" s="1211"/>
      <c r="UAK8" s="1211"/>
      <c r="UAL8" s="1211"/>
      <c r="UAM8" s="1211"/>
      <c r="UAN8" s="1211"/>
      <c r="UAO8" s="1211"/>
      <c r="UAP8" s="1211"/>
      <c r="UAQ8" s="1211"/>
      <c r="UAR8" s="1211"/>
      <c r="UAS8" s="1211"/>
      <c r="UAT8" s="1211"/>
      <c r="UAU8" s="1211"/>
      <c r="UAV8" s="1211"/>
      <c r="UAW8" s="1211"/>
      <c r="UAX8" s="1211"/>
      <c r="UAY8" s="1211"/>
      <c r="UAZ8" s="1211"/>
      <c r="UBA8" s="1211"/>
      <c r="UBB8" s="1211"/>
      <c r="UBC8" s="1211"/>
      <c r="UBD8" s="1211"/>
      <c r="UBE8" s="1211"/>
      <c r="UBF8" s="1211"/>
      <c r="UBG8" s="1211"/>
      <c r="UBH8" s="1211"/>
      <c r="UBI8" s="1211"/>
      <c r="UBJ8" s="1211"/>
      <c r="UBK8" s="1211"/>
      <c r="UBL8" s="1211"/>
      <c r="UBM8" s="1211"/>
      <c r="UBN8" s="1211"/>
      <c r="UBO8" s="1211"/>
      <c r="UBP8" s="1211"/>
      <c r="UBQ8" s="1211"/>
      <c r="UBR8" s="1211"/>
      <c r="UBS8" s="1211"/>
      <c r="UBT8" s="1211"/>
      <c r="UBU8" s="1211"/>
      <c r="UBV8" s="1211"/>
      <c r="UBW8" s="1211"/>
      <c r="UBX8" s="1211"/>
      <c r="UBY8" s="1211"/>
      <c r="UBZ8" s="1211"/>
      <c r="UCA8" s="1211"/>
      <c r="UCB8" s="1211"/>
      <c r="UCC8" s="1211"/>
      <c r="UCD8" s="1211"/>
      <c r="UCE8" s="1211"/>
      <c r="UCF8" s="1211"/>
      <c r="UCG8" s="1211"/>
      <c r="UCH8" s="1211"/>
      <c r="UCI8" s="1211"/>
      <c r="UCJ8" s="1211"/>
      <c r="UCK8" s="1211"/>
      <c r="UCL8" s="1211"/>
      <c r="UCM8" s="1211"/>
      <c r="UCN8" s="1211"/>
      <c r="UCO8" s="1211"/>
      <c r="UCP8" s="1211"/>
      <c r="UCQ8" s="1211"/>
      <c r="UCR8" s="1211"/>
      <c r="UCS8" s="1211"/>
      <c r="UCT8" s="1211"/>
      <c r="UCU8" s="1211"/>
      <c r="UCV8" s="1211"/>
      <c r="UCW8" s="1211"/>
      <c r="UCX8" s="1211"/>
      <c r="UCY8" s="1211"/>
      <c r="UCZ8" s="1211"/>
      <c r="UDA8" s="1211"/>
      <c r="UDB8" s="1211"/>
      <c r="UDC8" s="1211"/>
      <c r="UDD8" s="1211"/>
      <c r="UDE8" s="1211"/>
      <c r="UDF8" s="1211"/>
      <c r="UDG8" s="1211"/>
      <c r="UDH8" s="1211"/>
      <c r="UDI8" s="1211"/>
      <c r="UDJ8" s="1211"/>
      <c r="UDK8" s="1211"/>
      <c r="UDL8" s="1211"/>
      <c r="UDM8" s="1211"/>
      <c r="UDN8" s="1211"/>
      <c r="UDO8" s="1211"/>
      <c r="UDP8" s="1211"/>
      <c r="UDQ8" s="1211"/>
      <c r="UDR8" s="1211"/>
      <c r="UDS8" s="1211"/>
      <c r="UDT8" s="1211"/>
      <c r="UDU8" s="1211"/>
      <c r="UDV8" s="1211"/>
      <c r="UDW8" s="1211"/>
      <c r="UDX8" s="1211"/>
      <c r="UDY8" s="1211"/>
      <c r="UDZ8" s="1211"/>
      <c r="UEA8" s="1211"/>
      <c r="UEB8" s="1211"/>
      <c r="UEC8" s="1211"/>
      <c r="UED8" s="1211"/>
      <c r="UEE8" s="1211"/>
      <c r="UEF8" s="1211"/>
      <c r="UEG8" s="1211"/>
      <c r="UEH8" s="1211"/>
      <c r="UEI8" s="1211"/>
      <c r="UEJ8" s="1211"/>
      <c r="UEK8" s="1211"/>
      <c r="UEL8" s="1211"/>
      <c r="UEM8" s="1211"/>
      <c r="UEN8" s="1211"/>
      <c r="UEO8" s="1211"/>
      <c r="UEP8" s="1211"/>
      <c r="UEQ8" s="1211"/>
      <c r="UER8" s="1211"/>
      <c r="UES8" s="1211"/>
      <c r="UET8" s="1211"/>
      <c r="UEU8" s="1211"/>
      <c r="UEV8" s="1211"/>
      <c r="UEW8" s="1211"/>
      <c r="UEX8" s="1211"/>
      <c r="UEY8" s="1211"/>
      <c r="UEZ8" s="1211"/>
      <c r="UFA8" s="1211"/>
      <c r="UFB8" s="1211"/>
      <c r="UFC8" s="1211"/>
      <c r="UFD8" s="1211"/>
      <c r="UFE8" s="1211"/>
      <c r="UFF8" s="1211"/>
      <c r="UFG8" s="1211"/>
      <c r="UFH8" s="1211"/>
      <c r="UFI8" s="1211"/>
      <c r="UFJ8" s="1211"/>
      <c r="UFK8" s="1211"/>
      <c r="UFL8" s="1211"/>
      <c r="UFM8" s="1211"/>
      <c r="UFN8" s="1211"/>
      <c r="UFO8" s="1211"/>
      <c r="UFP8" s="1211"/>
      <c r="UFQ8" s="1211"/>
      <c r="UFR8" s="1211"/>
      <c r="UFS8" s="1211"/>
      <c r="UFT8" s="1211"/>
      <c r="UFU8" s="1211"/>
      <c r="UFV8" s="1211"/>
      <c r="UFW8" s="1211"/>
      <c r="UFX8" s="1211"/>
      <c r="UFY8" s="1211"/>
      <c r="UFZ8" s="1211"/>
      <c r="UGA8" s="1211"/>
      <c r="UGB8" s="1211"/>
      <c r="UGC8" s="1211"/>
      <c r="UGD8" s="1211"/>
      <c r="UGE8" s="1211"/>
      <c r="UGF8" s="1211"/>
      <c r="UGG8" s="1211"/>
      <c r="UGH8" s="1211"/>
      <c r="UGI8" s="1211"/>
      <c r="UGJ8" s="1211"/>
      <c r="UGK8" s="1211"/>
      <c r="UGL8" s="1211"/>
      <c r="UGM8" s="1211"/>
      <c r="UGN8" s="1211"/>
      <c r="UGO8" s="1211"/>
      <c r="UGP8" s="1211"/>
      <c r="UGQ8" s="1211"/>
      <c r="UGR8" s="1211"/>
      <c r="UGS8" s="1211"/>
      <c r="UGT8" s="1211"/>
      <c r="UGU8" s="1211"/>
      <c r="UGV8" s="1211"/>
      <c r="UGW8" s="1211"/>
      <c r="UGX8" s="1211"/>
      <c r="UGY8" s="1211"/>
      <c r="UGZ8" s="1211"/>
      <c r="UHA8" s="1211"/>
      <c r="UHB8" s="1211"/>
      <c r="UHC8" s="1211"/>
      <c r="UHD8" s="1211"/>
      <c r="UHE8" s="1211"/>
      <c r="UHF8" s="1211"/>
      <c r="UHG8" s="1211"/>
      <c r="UHH8" s="1211"/>
      <c r="UHI8" s="1211"/>
      <c r="UHJ8" s="1211"/>
      <c r="UHK8" s="1211"/>
      <c r="UHL8" s="1211"/>
      <c r="UHM8" s="1211"/>
      <c r="UHN8" s="1211"/>
      <c r="UHO8" s="1211"/>
      <c r="UHP8" s="1211"/>
      <c r="UHQ8" s="1211"/>
      <c r="UHR8" s="1211"/>
      <c r="UHS8" s="1211"/>
      <c r="UHT8" s="1211"/>
      <c r="UHU8" s="1211"/>
      <c r="UHV8" s="1211"/>
      <c r="UHW8" s="1211"/>
      <c r="UHX8" s="1211"/>
      <c r="UHY8" s="1211"/>
      <c r="UHZ8" s="1211"/>
      <c r="UIA8" s="1211"/>
      <c r="UIB8" s="1211"/>
      <c r="UIC8" s="1211"/>
      <c r="UID8" s="1211"/>
      <c r="UIE8" s="1211"/>
      <c r="UIF8" s="1211"/>
      <c r="UIG8" s="1211"/>
      <c r="UIH8" s="1211"/>
      <c r="UII8" s="1211"/>
      <c r="UIJ8" s="1211"/>
      <c r="UIK8" s="1211"/>
      <c r="UIL8" s="1211"/>
      <c r="UIM8" s="1211"/>
      <c r="UIN8" s="1211"/>
      <c r="UIO8" s="1211"/>
      <c r="UIP8" s="1211"/>
      <c r="UIQ8" s="1211"/>
      <c r="UIR8" s="1211"/>
      <c r="UIS8" s="1211"/>
      <c r="UIT8" s="1211"/>
      <c r="UIU8" s="1211"/>
      <c r="UIV8" s="1211"/>
      <c r="UIW8" s="1211"/>
      <c r="UIX8" s="1211"/>
      <c r="UIY8" s="1211"/>
      <c r="UIZ8" s="1211"/>
      <c r="UJA8" s="1211"/>
      <c r="UJB8" s="1211"/>
      <c r="UJC8" s="1211"/>
      <c r="UJD8" s="1211"/>
      <c r="UJE8" s="1211"/>
      <c r="UJF8" s="1211"/>
      <c r="UJG8" s="1211"/>
      <c r="UJH8" s="1211"/>
      <c r="UJI8" s="1211"/>
      <c r="UJJ8" s="1211"/>
      <c r="UJK8" s="1211"/>
      <c r="UJL8" s="1211"/>
      <c r="UJM8" s="1211"/>
      <c r="UJN8" s="1211"/>
      <c r="UJO8" s="1211"/>
      <c r="UJP8" s="1211"/>
      <c r="UJQ8" s="1211"/>
      <c r="UJR8" s="1211"/>
      <c r="UJS8" s="1211"/>
      <c r="UJT8" s="1211"/>
      <c r="UJU8" s="1211"/>
      <c r="UJV8" s="1211"/>
      <c r="UJW8" s="1211"/>
      <c r="UJX8" s="1211"/>
      <c r="UJY8" s="1211"/>
      <c r="UJZ8" s="1211"/>
      <c r="UKA8" s="1211"/>
      <c r="UKB8" s="1211"/>
      <c r="UKC8" s="1211"/>
      <c r="UKD8" s="1211"/>
      <c r="UKE8" s="1211"/>
      <c r="UKF8" s="1211"/>
      <c r="UKG8" s="1211"/>
      <c r="UKH8" s="1211"/>
      <c r="UKI8" s="1211"/>
      <c r="UKJ8" s="1211"/>
      <c r="UKK8" s="1211"/>
      <c r="UKL8" s="1211"/>
      <c r="UKM8" s="1211"/>
      <c r="UKN8" s="1211"/>
      <c r="UKO8" s="1211"/>
      <c r="UKP8" s="1211"/>
      <c r="UKQ8" s="1211"/>
      <c r="UKR8" s="1211"/>
      <c r="UKS8" s="1211"/>
      <c r="UKT8" s="1211"/>
      <c r="UKU8" s="1211"/>
      <c r="UKV8" s="1211"/>
      <c r="UKW8" s="1211"/>
      <c r="UKX8" s="1211"/>
      <c r="UKY8" s="1211"/>
      <c r="UKZ8" s="1211"/>
      <c r="ULA8" s="1211"/>
      <c r="ULB8" s="1211"/>
      <c r="ULC8" s="1211"/>
      <c r="ULD8" s="1211"/>
      <c r="ULE8" s="1211"/>
      <c r="ULF8" s="1211"/>
      <c r="ULG8" s="1211"/>
      <c r="ULH8" s="1211"/>
      <c r="ULI8" s="1211"/>
      <c r="ULJ8" s="1211"/>
      <c r="ULK8" s="1211"/>
      <c r="ULL8" s="1211"/>
      <c r="ULM8" s="1211"/>
      <c r="ULN8" s="1211"/>
      <c r="ULO8" s="1211"/>
      <c r="ULP8" s="1211"/>
      <c r="ULQ8" s="1211"/>
      <c r="ULR8" s="1211"/>
      <c r="ULS8" s="1211"/>
      <c r="ULT8" s="1211"/>
      <c r="ULU8" s="1211"/>
      <c r="ULV8" s="1211"/>
      <c r="ULW8" s="1211"/>
      <c r="ULX8" s="1211"/>
      <c r="ULY8" s="1211"/>
      <c r="ULZ8" s="1211"/>
      <c r="UMA8" s="1211"/>
      <c r="UMB8" s="1211"/>
      <c r="UMC8" s="1211"/>
      <c r="UMD8" s="1211"/>
      <c r="UME8" s="1211"/>
      <c r="UMF8" s="1211"/>
      <c r="UMG8" s="1211"/>
      <c r="UMH8" s="1211"/>
      <c r="UMI8" s="1211"/>
      <c r="UMJ8" s="1211"/>
      <c r="UMK8" s="1211"/>
      <c r="UML8" s="1211"/>
      <c r="UMM8" s="1211"/>
      <c r="UMN8" s="1211"/>
      <c r="UMO8" s="1211"/>
      <c r="UMP8" s="1211"/>
      <c r="UMQ8" s="1211"/>
      <c r="UMR8" s="1211"/>
      <c r="UMS8" s="1211"/>
      <c r="UMT8" s="1211"/>
      <c r="UMU8" s="1211"/>
      <c r="UMV8" s="1211"/>
      <c r="UMW8" s="1211"/>
      <c r="UMX8" s="1211"/>
      <c r="UMY8" s="1211"/>
      <c r="UMZ8" s="1211"/>
      <c r="UNA8" s="1211"/>
      <c r="UNB8" s="1211"/>
      <c r="UNC8" s="1211"/>
      <c r="UND8" s="1211"/>
      <c r="UNE8" s="1211"/>
      <c r="UNF8" s="1211"/>
      <c r="UNG8" s="1211"/>
      <c r="UNH8" s="1211"/>
      <c r="UNI8" s="1211"/>
      <c r="UNJ8" s="1211"/>
      <c r="UNK8" s="1211"/>
      <c r="UNL8" s="1211"/>
      <c r="UNM8" s="1211"/>
      <c r="UNN8" s="1211"/>
      <c r="UNO8" s="1211"/>
      <c r="UNP8" s="1211"/>
      <c r="UNQ8" s="1211"/>
      <c r="UNR8" s="1211"/>
      <c r="UNS8" s="1211"/>
      <c r="UNT8" s="1211"/>
      <c r="UNU8" s="1211"/>
      <c r="UNV8" s="1211"/>
      <c r="UNW8" s="1211"/>
      <c r="UNX8" s="1211"/>
      <c r="UNY8" s="1211"/>
      <c r="UNZ8" s="1211"/>
      <c r="UOA8" s="1211"/>
      <c r="UOB8" s="1211"/>
      <c r="UOC8" s="1211"/>
      <c r="UOD8" s="1211"/>
      <c r="UOE8" s="1211"/>
      <c r="UOF8" s="1211"/>
      <c r="UOG8" s="1211"/>
      <c r="UOH8" s="1211"/>
      <c r="UOI8" s="1211"/>
      <c r="UOJ8" s="1211"/>
      <c r="UOK8" s="1211"/>
      <c r="UOL8" s="1211"/>
      <c r="UOM8" s="1211"/>
      <c r="UON8" s="1211"/>
      <c r="UOO8" s="1211"/>
      <c r="UOP8" s="1211"/>
      <c r="UOQ8" s="1211"/>
      <c r="UOR8" s="1211"/>
      <c r="UOS8" s="1211"/>
      <c r="UOT8" s="1211"/>
      <c r="UOU8" s="1211"/>
      <c r="UOV8" s="1211"/>
      <c r="UOW8" s="1211"/>
      <c r="UOX8" s="1211"/>
      <c r="UOY8" s="1211"/>
      <c r="UOZ8" s="1211"/>
      <c r="UPA8" s="1211"/>
      <c r="UPB8" s="1211"/>
      <c r="UPC8" s="1211"/>
      <c r="UPD8" s="1211"/>
      <c r="UPE8" s="1211"/>
      <c r="UPF8" s="1211"/>
      <c r="UPG8" s="1211"/>
      <c r="UPH8" s="1211"/>
      <c r="UPI8" s="1211"/>
      <c r="UPJ8" s="1211"/>
      <c r="UPK8" s="1211"/>
      <c r="UPL8" s="1211"/>
      <c r="UPM8" s="1211"/>
      <c r="UPN8" s="1211"/>
      <c r="UPO8" s="1211"/>
      <c r="UPP8" s="1211"/>
      <c r="UPQ8" s="1211"/>
      <c r="UPR8" s="1211"/>
      <c r="UPS8" s="1211"/>
      <c r="UPT8" s="1211"/>
      <c r="UPU8" s="1211"/>
      <c r="UPV8" s="1211"/>
      <c r="UPW8" s="1211"/>
      <c r="UPX8" s="1211"/>
      <c r="UPY8" s="1211"/>
      <c r="UPZ8" s="1211"/>
      <c r="UQA8" s="1211"/>
      <c r="UQB8" s="1211"/>
      <c r="UQC8" s="1211"/>
      <c r="UQD8" s="1211"/>
      <c r="UQE8" s="1211"/>
      <c r="UQF8" s="1211"/>
      <c r="UQG8" s="1211"/>
      <c r="UQH8" s="1211"/>
      <c r="UQI8" s="1211"/>
      <c r="UQJ8" s="1211"/>
      <c r="UQK8" s="1211"/>
      <c r="UQL8" s="1211"/>
      <c r="UQM8" s="1211"/>
      <c r="UQN8" s="1211"/>
      <c r="UQO8" s="1211"/>
      <c r="UQP8" s="1211"/>
      <c r="UQQ8" s="1211"/>
      <c r="UQR8" s="1211"/>
      <c r="UQS8" s="1211"/>
      <c r="UQT8" s="1211"/>
      <c r="UQU8" s="1211"/>
      <c r="UQV8" s="1211"/>
      <c r="UQW8" s="1211"/>
      <c r="UQX8" s="1211"/>
      <c r="UQY8" s="1211"/>
      <c r="UQZ8" s="1211"/>
      <c r="URA8" s="1211"/>
      <c r="URB8" s="1211"/>
      <c r="URC8" s="1211"/>
      <c r="URD8" s="1211"/>
      <c r="URE8" s="1211"/>
      <c r="URF8" s="1211"/>
      <c r="URG8" s="1211"/>
      <c r="URH8" s="1211"/>
      <c r="URI8" s="1211"/>
      <c r="URJ8" s="1211"/>
      <c r="URK8" s="1211"/>
      <c r="URL8" s="1211"/>
      <c r="URM8" s="1211"/>
      <c r="URN8" s="1211"/>
      <c r="URO8" s="1211"/>
      <c r="URP8" s="1211"/>
      <c r="URQ8" s="1211"/>
      <c r="URR8" s="1211"/>
      <c r="URS8" s="1211"/>
      <c r="URT8" s="1211"/>
      <c r="URU8" s="1211"/>
      <c r="URV8" s="1211"/>
      <c r="URW8" s="1211"/>
      <c r="URX8" s="1211"/>
      <c r="URY8" s="1211"/>
      <c r="URZ8" s="1211"/>
      <c r="USA8" s="1211"/>
      <c r="USB8" s="1211"/>
      <c r="USC8" s="1211"/>
      <c r="USD8" s="1211"/>
      <c r="USE8" s="1211"/>
      <c r="USF8" s="1211"/>
      <c r="USG8" s="1211"/>
      <c r="USH8" s="1211"/>
      <c r="USI8" s="1211"/>
      <c r="USJ8" s="1211"/>
      <c r="USK8" s="1211"/>
      <c r="USL8" s="1211"/>
      <c r="USM8" s="1211"/>
      <c r="USN8" s="1211"/>
      <c r="USO8" s="1211"/>
      <c r="USP8" s="1211"/>
      <c r="USQ8" s="1211"/>
      <c r="USR8" s="1211"/>
      <c r="USS8" s="1211"/>
      <c r="UST8" s="1211"/>
      <c r="USU8" s="1211"/>
      <c r="USV8" s="1211"/>
      <c r="USW8" s="1211"/>
      <c r="USX8" s="1211"/>
      <c r="USY8" s="1211"/>
      <c r="USZ8" s="1211"/>
      <c r="UTA8" s="1211"/>
      <c r="UTB8" s="1211"/>
      <c r="UTC8" s="1211"/>
      <c r="UTD8" s="1211"/>
      <c r="UTE8" s="1211"/>
      <c r="UTF8" s="1211"/>
      <c r="UTG8" s="1211"/>
      <c r="UTH8" s="1211"/>
      <c r="UTI8" s="1211"/>
      <c r="UTJ8" s="1211"/>
      <c r="UTK8" s="1211"/>
      <c r="UTL8" s="1211"/>
      <c r="UTM8" s="1211"/>
      <c r="UTN8" s="1211"/>
      <c r="UTO8" s="1211"/>
      <c r="UTP8" s="1211"/>
      <c r="UTQ8" s="1211"/>
      <c r="UTR8" s="1211"/>
      <c r="UTS8" s="1211"/>
      <c r="UTT8" s="1211"/>
      <c r="UTU8" s="1211"/>
      <c r="UTV8" s="1211"/>
      <c r="UTW8" s="1211"/>
      <c r="UTX8" s="1211"/>
      <c r="UTY8" s="1211"/>
      <c r="UTZ8" s="1211"/>
      <c r="UUA8" s="1211"/>
      <c r="UUB8" s="1211"/>
      <c r="UUC8" s="1211"/>
      <c r="UUD8" s="1211"/>
      <c r="UUE8" s="1211"/>
      <c r="UUF8" s="1211"/>
      <c r="UUG8" s="1211"/>
      <c r="UUH8" s="1211"/>
      <c r="UUI8" s="1211"/>
      <c r="UUJ8" s="1211"/>
      <c r="UUK8" s="1211"/>
      <c r="UUL8" s="1211"/>
      <c r="UUM8" s="1211"/>
      <c r="UUN8" s="1211"/>
      <c r="UUO8" s="1211"/>
      <c r="UUP8" s="1211"/>
      <c r="UUQ8" s="1211"/>
      <c r="UUR8" s="1211"/>
      <c r="UUS8" s="1211"/>
      <c r="UUT8" s="1211"/>
      <c r="UUU8" s="1211"/>
      <c r="UUV8" s="1211"/>
      <c r="UUW8" s="1211"/>
      <c r="UUX8" s="1211"/>
      <c r="UUY8" s="1211"/>
      <c r="UUZ8" s="1211"/>
      <c r="UVA8" s="1211"/>
      <c r="UVB8" s="1211"/>
      <c r="UVC8" s="1211"/>
      <c r="UVD8" s="1211"/>
      <c r="UVE8" s="1211"/>
      <c r="UVF8" s="1211"/>
      <c r="UVG8" s="1211"/>
      <c r="UVH8" s="1211"/>
      <c r="UVI8" s="1211"/>
      <c r="UVJ8" s="1211"/>
      <c r="UVK8" s="1211"/>
      <c r="UVL8" s="1211"/>
      <c r="UVM8" s="1211"/>
      <c r="UVN8" s="1211"/>
      <c r="UVO8" s="1211"/>
      <c r="UVP8" s="1211"/>
      <c r="UVQ8" s="1211"/>
      <c r="UVR8" s="1211"/>
      <c r="UVS8" s="1211"/>
      <c r="UVT8" s="1211"/>
      <c r="UVU8" s="1211"/>
      <c r="UVV8" s="1211"/>
      <c r="UVW8" s="1211"/>
      <c r="UVX8" s="1211"/>
      <c r="UVY8" s="1211"/>
      <c r="UVZ8" s="1211"/>
      <c r="UWA8" s="1211"/>
      <c r="UWB8" s="1211"/>
      <c r="UWC8" s="1211"/>
      <c r="UWD8" s="1211"/>
      <c r="UWE8" s="1211"/>
      <c r="UWF8" s="1211"/>
      <c r="UWG8" s="1211"/>
      <c r="UWH8" s="1211"/>
      <c r="UWI8" s="1211"/>
      <c r="UWJ8" s="1211"/>
      <c r="UWK8" s="1211"/>
      <c r="UWL8" s="1211"/>
      <c r="UWM8" s="1211"/>
      <c r="UWN8" s="1211"/>
      <c r="UWO8" s="1211"/>
      <c r="UWP8" s="1211"/>
      <c r="UWQ8" s="1211"/>
      <c r="UWR8" s="1211"/>
      <c r="UWS8" s="1211"/>
      <c r="UWT8" s="1211"/>
      <c r="UWU8" s="1211"/>
      <c r="UWV8" s="1211"/>
      <c r="UWW8" s="1211"/>
      <c r="UWX8" s="1211"/>
      <c r="UWY8" s="1211"/>
      <c r="UWZ8" s="1211"/>
      <c r="UXA8" s="1211"/>
      <c r="UXB8" s="1211"/>
      <c r="UXC8" s="1211"/>
      <c r="UXD8" s="1211"/>
      <c r="UXE8" s="1211"/>
      <c r="UXF8" s="1211"/>
      <c r="UXG8" s="1211"/>
      <c r="UXH8" s="1211"/>
      <c r="UXI8" s="1211"/>
      <c r="UXJ8" s="1211"/>
      <c r="UXK8" s="1211"/>
      <c r="UXL8" s="1211"/>
      <c r="UXM8" s="1211"/>
      <c r="UXN8" s="1211"/>
      <c r="UXO8" s="1211"/>
      <c r="UXP8" s="1211"/>
      <c r="UXQ8" s="1211"/>
      <c r="UXR8" s="1211"/>
      <c r="UXS8" s="1211"/>
      <c r="UXT8" s="1211"/>
      <c r="UXU8" s="1211"/>
      <c r="UXV8" s="1211"/>
      <c r="UXW8" s="1211"/>
      <c r="UXX8" s="1211"/>
      <c r="UXY8" s="1211"/>
      <c r="UXZ8" s="1211"/>
      <c r="UYA8" s="1211"/>
      <c r="UYB8" s="1211"/>
      <c r="UYC8" s="1211"/>
      <c r="UYD8" s="1211"/>
      <c r="UYE8" s="1211"/>
      <c r="UYF8" s="1211"/>
      <c r="UYG8" s="1211"/>
      <c r="UYH8" s="1211"/>
      <c r="UYI8" s="1211"/>
      <c r="UYJ8" s="1211"/>
      <c r="UYK8" s="1211"/>
      <c r="UYL8" s="1211"/>
      <c r="UYM8" s="1211"/>
      <c r="UYN8" s="1211"/>
      <c r="UYO8" s="1211"/>
      <c r="UYP8" s="1211"/>
      <c r="UYQ8" s="1211"/>
      <c r="UYR8" s="1211"/>
      <c r="UYS8" s="1211"/>
      <c r="UYT8" s="1211"/>
      <c r="UYU8" s="1211"/>
      <c r="UYV8" s="1211"/>
      <c r="UYW8" s="1211"/>
      <c r="UYX8" s="1211"/>
      <c r="UYY8" s="1211"/>
      <c r="UYZ8" s="1211"/>
      <c r="UZA8" s="1211"/>
      <c r="UZB8" s="1211"/>
      <c r="UZC8" s="1211"/>
      <c r="UZD8" s="1211"/>
      <c r="UZE8" s="1211"/>
      <c r="UZF8" s="1211"/>
      <c r="UZG8" s="1211"/>
      <c r="UZH8" s="1211"/>
      <c r="UZI8" s="1211"/>
      <c r="UZJ8" s="1211"/>
      <c r="UZK8" s="1211"/>
      <c r="UZL8" s="1211"/>
      <c r="UZM8" s="1211"/>
      <c r="UZN8" s="1211"/>
      <c r="UZO8" s="1211"/>
      <c r="UZP8" s="1211"/>
      <c r="UZQ8" s="1211"/>
      <c r="UZR8" s="1211"/>
      <c r="UZS8" s="1211"/>
      <c r="UZT8" s="1211"/>
      <c r="UZU8" s="1211"/>
      <c r="UZV8" s="1211"/>
      <c r="UZW8" s="1211"/>
      <c r="UZX8" s="1211"/>
      <c r="UZY8" s="1211"/>
      <c r="UZZ8" s="1211"/>
      <c r="VAA8" s="1211"/>
      <c r="VAB8" s="1211"/>
      <c r="VAC8" s="1211"/>
      <c r="VAD8" s="1211"/>
      <c r="VAE8" s="1211"/>
      <c r="VAF8" s="1211"/>
      <c r="VAG8" s="1211"/>
      <c r="VAH8" s="1211"/>
      <c r="VAI8" s="1211"/>
      <c r="VAJ8" s="1211"/>
      <c r="VAK8" s="1211"/>
      <c r="VAL8" s="1211"/>
      <c r="VAM8" s="1211"/>
      <c r="VAN8" s="1211"/>
      <c r="VAO8" s="1211"/>
      <c r="VAP8" s="1211"/>
      <c r="VAQ8" s="1211"/>
      <c r="VAR8" s="1211"/>
      <c r="VAS8" s="1211"/>
      <c r="VAT8" s="1211"/>
      <c r="VAU8" s="1211"/>
      <c r="VAV8" s="1211"/>
      <c r="VAW8" s="1211"/>
      <c r="VAX8" s="1211"/>
      <c r="VAY8" s="1211"/>
      <c r="VAZ8" s="1211"/>
      <c r="VBA8" s="1211"/>
      <c r="VBB8" s="1211"/>
      <c r="VBC8" s="1211"/>
      <c r="VBD8" s="1211"/>
      <c r="VBE8" s="1211"/>
      <c r="VBF8" s="1211"/>
      <c r="VBG8" s="1211"/>
      <c r="VBH8" s="1211"/>
      <c r="VBI8" s="1211"/>
      <c r="VBJ8" s="1211"/>
      <c r="VBK8" s="1211"/>
      <c r="VBL8" s="1211"/>
      <c r="VBM8" s="1211"/>
      <c r="VBN8" s="1211"/>
      <c r="VBO8" s="1211"/>
      <c r="VBP8" s="1211"/>
      <c r="VBQ8" s="1211"/>
      <c r="VBR8" s="1211"/>
      <c r="VBS8" s="1211"/>
      <c r="VBT8" s="1211"/>
      <c r="VBU8" s="1211"/>
      <c r="VBV8" s="1211"/>
      <c r="VBW8" s="1211"/>
      <c r="VBX8" s="1211"/>
      <c r="VBY8" s="1211"/>
      <c r="VBZ8" s="1211"/>
      <c r="VCA8" s="1211"/>
      <c r="VCB8" s="1211"/>
      <c r="VCC8" s="1211"/>
      <c r="VCD8" s="1211"/>
      <c r="VCE8" s="1211"/>
      <c r="VCF8" s="1211"/>
      <c r="VCG8" s="1211"/>
      <c r="VCH8" s="1211"/>
      <c r="VCI8" s="1211"/>
      <c r="VCJ8" s="1211"/>
      <c r="VCK8" s="1211"/>
      <c r="VCL8" s="1211"/>
      <c r="VCM8" s="1211"/>
      <c r="VCN8" s="1211"/>
      <c r="VCO8" s="1211"/>
      <c r="VCP8" s="1211"/>
      <c r="VCQ8" s="1211"/>
      <c r="VCR8" s="1211"/>
      <c r="VCS8" s="1211"/>
      <c r="VCT8" s="1211"/>
      <c r="VCU8" s="1211"/>
      <c r="VCV8" s="1211"/>
      <c r="VCW8" s="1211"/>
      <c r="VCX8" s="1211"/>
      <c r="VCY8" s="1211"/>
      <c r="VCZ8" s="1211"/>
      <c r="VDA8" s="1211"/>
      <c r="VDB8" s="1211"/>
      <c r="VDC8" s="1211"/>
      <c r="VDD8" s="1211"/>
      <c r="VDE8" s="1211"/>
      <c r="VDF8" s="1211"/>
      <c r="VDG8" s="1211"/>
      <c r="VDH8" s="1211"/>
      <c r="VDI8" s="1211"/>
      <c r="VDJ8" s="1211"/>
      <c r="VDK8" s="1211"/>
      <c r="VDL8" s="1211"/>
      <c r="VDM8" s="1211"/>
      <c r="VDN8" s="1211"/>
      <c r="VDO8" s="1211"/>
      <c r="VDP8" s="1211"/>
      <c r="VDQ8" s="1211"/>
      <c r="VDR8" s="1211"/>
      <c r="VDS8" s="1211"/>
      <c r="VDT8" s="1211"/>
      <c r="VDU8" s="1211"/>
      <c r="VDV8" s="1211"/>
      <c r="VDW8" s="1211"/>
      <c r="VDX8" s="1211"/>
      <c r="VDY8" s="1211"/>
      <c r="VDZ8" s="1211"/>
      <c r="VEA8" s="1211"/>
      <c r="VEB8" s="1211"/>
      <c r="VEC8" s="1211"/>
      <c r="VED8" s="1211"/>
      <c r="VEE8" s="1211"/>
      <c r="VEF8" s="1211"/>
      <c r="VEG8" s="1211"/>
      <c r="VEH8" s="1211"/>
      <c r="VEI8" s="1211"/>
      <c r="VEJ8" s="1211"/>
      <c r="VEK8" s="1211"/>
      <c r="VEL8" s="1211"/>
      <c r="VEM8" s="1211"/>
      <c r="VEN8" s="1211"/>
      <c r="VEO8" s="1211"/>
      <c r="VEP8" s="1211"/>
      <c r="VEQ8" s="1211"/>
      <c r="VER8" s="1211"/>
      <c r="VES8" s="1211"/>
      <c r="VET8" s="1211"/>
      <c r="VEU8" s="1211"/>
      <c r="VEV8" s="1211"/>
      <c r="VEW8" s="1211"/>
      <c r="VEX8" s="1211"/>
      <c r="VEY8" s="1211"/>
      <c r="VEZ8" s="1211"/>
      <c r="VFA8" s="1211"/>
      <c r="VFB8" s="1211"/>
      <c r="VFC8" s="1211"/>
      <c r="VFD8" s="1211"/>
      <c r="VFE8" s="1211"/>
      <c r="VFF8" s="1211"/>
      <c r="VFG8" s="1211"/>
      <c r="VFH8" s="1211"/>
      <c r="VFI8" s="1211"/>
      <c r="VFJ8" s="1211"/>
      <c r="VFK8" s="1211"/>
      <c r="VFL8" s="1211"/>
      <c r="VFM8" s="1211"/>
      <c r="VFN8" s="1211"/>
      <c r="VFO8" s="1211"/>
      <c r="VFP8" s="1211"/>
      <c r="VFQ8" s="1211"/>
      <c r="VFR8" s="1211"/>
      <c r="VFS8" s="1211"/>
      <c r="VFT8" s="1211"/>
      <c r="VFU8" s="1211"/>
      <c r="VFV8" s="1211"/>
      <c r="VFW8" s="1211"/>
      <c r="VFX8" s="1211"/>
      <c r="VFY8" s="1211"/>
      <c r="VFZ8" s="1211"/>
      <c r="VGA8" s="1211"/>
      <c r="VGB8" s="1211"/>
      <c r="VGC8" s="1211"/>
      <c r="VGD8" s="1211"/>
      <c r="VGE8" s="1211"/>
      <c r="VGF8" s="1211"/>
      <c r="VGG8" s="1211"/>
      <c r="VGH8" s="1211"/>
      <c r="VGI8" s="1211"/>
      <c r="VGJ8" s="1211"/>
      <c r="VGK8" s="1211"/>
      <c r="VGL8" s="1211"/>
      <c r="VGM8" s="1211"/>
      <c r="VGN8" s="1211"/>
      <c r="VGO8" s="1211"/>
      <c r="VGP8" s="1211"/>
      <c r="VGQ8" s="1211"/>
      <c r="VGR8" s="1211"/>
      <c r="VGS8" s="1211"/>
      <c r="VGT8" s="1211"/>
      <c r="VGU8" s="1211"/>
      <c r="VGV8" s="1211"/>
      <c r="VGW8" s="1211"/>
      <c r="VGX8" s="1211"/>
      <c r="VGY8" s="1211"/>
      <c r="VGZ8" s="1211"/>
      <c r="VHA8" s="1211"/>
      <c r="VHB8" s="1211"/>
      <c r="VHC8" s="1211"/>
      <c r="VHD8" s="1211"/>
      <c r="VHE8" s="1211"/>
      <c r="VHF8" s="1211"/>
      <c r="VHG8" s="1211"/>
      <c r="VHH8" s="1211"/>
      <c r="VHI8" s="1211"/>
      <c r="VHJ8" s="1211"/>
      <c r="VHK8" s="1211"/>
      <c r="VHL8" s="1211"/>
      <c r="VHM8" s="1211"/>
      <c r="VHN8" s="1211"/>
      <c r="VHO8" s="1211"/>
      <c r="VHP8" s="1211"/>
      <c r="VHQ8" s="1211"/>
      <c r="VHR8" s="1211"/>
      <c r="VHS8" s="1211"/>
      <c r="VHT8" s="1211"/>
      <c r="VHU8" s="1211"/>
      <c r="VHV8" s="1211"/>
      <c r="VHW8" s="1211"/>
      <c r="VHX8" s="1211"/>
      <c r="VHY8" s="1211"/>
      <c r="VHZ8" s="1211"/>
      <c r="VIA8" s="1211"/>
      <c r="VIB8" s="1211"/>
      <c r="VIC8" s="1211"/>
      <c r="VID8" s="1211"/>
      <c r="VIE8" s="1211"/>
      <c r="VIF8" s="1211"/>
      <c r="VIG8" s="1211"/>
      <c r="VIH8" s="1211"/>
      <c r="VII8" s="1211"/>
      <c r="VIJ8" s="1211"/>
      <c r="VIK8" s="1211"/>
      <c r="VIL8" s="1211"/>
      <c r="VIM8" s="1211"/>
      <c r="VIN8" s="1211"/>
      <c r="VIO8" s="1211"/>
      <c r="VIP8" s="1211"/>
      <c r="VIQ8" s="1211"/>
      <c r="VIR8" s="1211"/>
      <c r="VIS8" s="1211"/>
      <c r="VIT8" s="1211"/>
      <c r="VIU8" s="1211"/>
      <c r="VIV8" s="1211"/>
      <c r="VIW8" s="1211"/>
      <c r="VIX8" s="1211"/>
      <c r="VIY8" s="1211"/>
      <c r="VIZ8" s="1211"/>
      <c r="VJA8" s="1211"/>
      <c r="VJB8" s="1211"/>
      <c r="VJC8" s="1211"/>
      <c r="VJD8" s="1211"/>
      <c r="VJE8" s="1211"/>
      <c r="VJF8" s="1211"/>
      <c r="VJG8" s="1211"/>
      <c r="VJH8" s="1211"/>
      <c r="VJI8" s="1211"/>
      <c r="VJJ8" s="1211"/>
      <c r="VJK8" s="1211"/>
      <c r="VJL8" s="1211"/>
      <c r="VJM8" s="1211"/>
      <c r="VJN8" s="1211"/>
      <c r="VJO8" s="1211"/>
      <c r="VJP8" s="1211"/>
      <c r="VJQ8" s="1211"/>
      <c r="VJR8" s="1211"/>
      <c r="VJS8" s="1211"/>
      <c r="VJT8" s="1211"/>
      <c r="VJU8" s="1211"/>
      <c r="VJV8" s="1211"/>
      <c r="VJW8" s="1211"/>
      <c r="VJX8" s="1211"/>
      <c r="VJY8" s="1211"/>
      <c r="VJZ8" s="1211"/>
      <c r="VKA8" s="1211"/>
      <c r="VKB8" s="1211"/>
      <c r="VKC8" s="1211"/>
      <c r="VKD8" s="1211"/>
      <c r="VKE8" s="1211"/>
      <c r="VKF8" s="1211"/>
      <c r="VKG8" s="1211"/>
      <c r="VKH8" s="1211"/>
      <c r="VKI8" s="1211"/>
      <c r="VKJ8" s="1211"/>
      <c r="VKK8" s="1211"/>
      <c r="VKL8" s="1211"/>
      <c r="VKM8" s="1211"/>
      <c r="VKN8" s="1211"/>
      <c r="VKO8" s="1211"/>
      <c r="VKP8" s="1211"/>
      <c r="VKQ8" s="1211"/>
      <c r="VKR8" s="1211"/>
      <c r="VKS8" s="1211"/>
      <c r="VKT8" s="1211"/>
      <c r="VKU8" s="1211"/>
      <c r="VKV8" s="1211"/>
      <c r="VKW8" s="1211"/>
      <c r="VKX8" s="1211"/>
      <c r="VKY8" s="1211"/>
      <c r="VKZ8" s="1211"/>
      <c r="VLA8" s="1211"/>
      <c r="VLB8" s="1211"/>
      <c r="VLC8" s="1211"/>
      <c r="VLD8" s="1211"/>
      <c r="VLE8" s="1211"/>
      <c r="VLF8" s="1211"/>
      <c r="VLG8" s="1211"/>
      <c r="VLH8" s="1211"/>
      <c r="VLI8" s="1211"/>
      <c r="VLJ8" s="1211"/>
      <c r="VLK8" s="1211"/>
      <c r="VLL8" s="1211"/>
      <c r="VLM8" s="1211"/>
      <c r="VLN8" s="1211"/>
      <c r="VLO8" s="1211"/>
      <c r="VLP8" s="1211"/>
      <c r="VLQ8" s="1211"/>
      <c r="VLR8" s="1211"/>
      <c r="VLS8" s="1211"/>
      <c r="VLT8" s="1211"/>
      <c r="VLU8" s="1211"/>
      <c r="VLV8" s="1211"/>
      <c r="VLW8" s="1211"/>
      <c r="VLX8" s="1211"/>
      <c r="VLY8" s="1211"/>
      <c r="VLZ8" s="1211"/>
      <c r="VMA8" s="1211"/>
      <c r="VMB8" s="1211"/>
      <c r="VMC8" s="1211"/>
      <c r="VMD8" s="1211"/>
      <c r="VME8" s="1211"/>
      <c r="VMF8" s="1211"/>
      <c r="VMG8" s="1211"/>
      <c r="VMH8" s="1211"/>
      <c r="VMI8" s="1211"/>
      <c r="VMJ8" s="1211"/>
      <c r="VMK8" s="1211"/>
      <c r="VML8" s="1211"/>
      <c r="VMM8" s="1211"/>
      <c r="VMN8" s="1211"/>
      <c r="VMO8" s="1211"/>
      <c r="VMP8" s="1211"/>
      <c r="VMQ8" s="1211"/>
      <c r="VMR8" s="1211"/>
      <c r="VMS8" s="1211"/>
      <c r="VMT8" s="1211"/>
      <c r="VMU8" s="1211"/>
      <c r="VMV8" s="1211"/>
      <c r="VMW8" s="1211"/>
      <c r="VMX8" s="1211"/>
      <c r="VMY8" s="1211"/>
      <c r="VMZ8" s="1211"/>
      <c r="VNA8" s="1211"/>
      <c r="VNB8" s="1211"/>
      <c r="VNC8" s="1211"/>
      <c r="VND8" s="1211"/>
      <c r="VNE8" s="1211"/>
      <c r="VNF8" s="1211"/>
      <c r="VNG8" s="1211"/>
      <c r="VNH8" s="1211"/>
      <c r="VNI8" s="1211"/>
      <c r="VNJ8" s="1211"/>
      <c r="VNK8" s="1211"/>
      <c r="VNL8" s="1211"/>
      <c r="VNM8" s="1211"/>
      <c r="VNN8" s="1211"/>
      <c r="VNO8" s="1211"/>
      <c r="VNP8" s="1211"/>
      <c r="VNQ8" s="1211"/>
      <c r="VNR8" s="1211"/>
      <c r="VNS8" s="1211"/>
      <c r="VNT8" s="1211"/>
      <c r="VNU8" s="1211"/>
      <c r="VNV8" s="1211"/>
      <c r="VNW8" s="1211"/>
      <c r="VNX8" s="1211"/>
      <c r="VNY8" s="1211"/>
      <c r="VNZ8" s="1211"/>
      <c r="VOA8" s="1211"/>
      <c r="VOB8" s="1211"/>
      <c r="VOC8" s="1211"/>
      <c r="VOD8" s="1211"/>
      <c r="VOE8" s="1211"/>
      <c r="VOF8" s="1211"/>
      <c r="VOG8" s="1211"/>
      <c r="VOH8" s="1211"/>
      <c r="VOI8" s="1211"/>
      <c r="VOJ8" s="1211"/>
      <c r="VOK8" s="1211"/>
      <c r="VOL8" s="1211"/>
      <c r="VOM8" s="1211"/>
      <c r="VON8" s="1211"/>
      <c r="VOO8" s="1211"/>
      <c r="VOP8" s="1211"/>
      <c r="VOQ8" s="1211"/>
      <c r="VOR8" s="1211"/>
      <c r="VOS8" s="1211"/>
      <c r="VOT8" s="1211"/>
      <c r="VOU8" s="1211"/>
      <c r="VOV8" s="1211"/>
      <c r="VOW8" s="1211"/>
      <c r="VOX8" s="1211"/>
      <c r="VOY8" s="1211"/>
      <c r="VOZ8" s="1211"/>
      <c r="VPA8" s="1211"/>
      <c r="VPB8" s="1211"/>
      <c r="VPC8" s="1211"/>
      <c r="VPD8" s="1211"/>
      <c r="VPE8" s="1211"/>
      <c r="VPF8" s="1211"/>
      <c r="VPG8" s="1211"/>
      <c r="VPH8" s="1211"/>
      <c r="VPI8" s="1211"/>
      <c r="VPJ8" s="1211"/>
      <c r="VPK8" s="1211"/>
      <c r="VPL8" s="1211"/>
      <c r="VPM8" s="1211"/>
      <c r="VPN8" s="1211"/>
      <c r="VPO8" s="1211"/>
      <c r="VPP8" s="1211"/>
      <c r="VPQ8" s="1211"/>
      <c r="VPR8" s="1211"/>
      <c r="VPS8" s="1211"/>
      <c r="VPT8" s="1211"/>
      <c r="VPU8" s="1211"/>
      <c r="VPV8" s="1211"/>
      <c r="VPW8" s="1211"/>
      <c r="VPX8" s="1211"/>
      <c r="VPY8" s="1211"/>
      <c r="VPZ8" s="1211"/>
      <c r="VQA8" s="1211"/>
      <c r="VQB8" s="1211"/>
      <c r="VQC8" s="1211"/>
      <c r="VQD8" s="1211"/>
      <c r="VQE8" s="1211"/>
      <c r="VQF8" s="1211"/>
      <c r="VQG8" s="1211"/>
      <c r="VQH8" s="1211"/>
      <c r="VQI8" s="1211"/>
      <c r="VQJ8" s="1211"/>
      <c r="VQK8" s="1211"/>
      <c r="VQL8" s="1211"/>
      <c r="VQM8" s="1211"/>
      <c r="VQN8" s="1211"/>
      <c r="VQO8" s="1211"/>
      <c r="VQP8" s="1211"/>
      <c r="VQQ8" s="1211"/>
      <c r="VQR8" s="1211"/>
      <c r="VQS8" s="1211"/>
      <c r="VQT8" s="1211"/>
      <c r="VQU8" s="1211"/>
      <c r="VQV8" s="1211"/>
      <c r="VQW8" s="1211"/>
      <c r="VQX8" s="1211"/>
      <c r="VQY8" s="1211"/>
      <c r="VQZ8" s="1211"/>
      <c r="VRA8" s="1211"/>
      <c r="VRB8" s="1211"/>
      <c r="VRC8" s="1211"/>
      <c r="VRD8" s="1211"/>
      <c r="VRE8" s="1211"/>
      <c r="VRF8" s="1211"/>
      <c r="VRG8" s="1211"/>
      <c r="VRH8" s="1211"/>
      <c r="VRI8" s="1211"/>
      <c r="VRJ8" s="1211"/>
      <c r="VRK8" s="1211"/>
      <c r="VRL8" s="1211"/>
      <c r="VRM8" s="1211"/>
      <c r="VRN8" s="1211"/>
      <c r="VRO8" s="1211"/>
      <c r="VRP8" s="1211"/>
      <c r="VRQ8" s="1211"/>
      <c r="VRR8" s="1211"/>
      <c r="VRS8" s="1211"/>
      <c r="VRT8" s="1211"/>
      <c r="VRU8" s="1211"/>
      <c r="VRV8" s="1211"/>
      <c r="VRW8" s="1211"/>
      <c r="VRX8" s="1211"/>
      <c r="VRY8" s="1211"/>
      <c r="VRZ8" s="1211"/>
      <c r="VSA8" s="1211"/>
      <c r="VSB8" s="1211"/>
      <c r="VSC8" s="1211"/>
      <c r="VSD8" s="1211"/>
      <c r="VSE8" s="1211"/>
      <c r="VSF8" s="1211"/>
      <c r="VSG8" s="1211"/>
      <c r="VSH8" s="1211"/>
      <c r="VSI8" s="1211"/>
      <c r="VSJ8" s="1211"/>
      <c r="VSK8" s="1211"/>
      <c r="VSL8" s="1211"/>
      <c r="VSM8" s="1211"/>
      <c r="VSN8" s="1211"/>
      <c r="VSO8" s="1211"/>
      <c r="VSP8" s="1211"/>
      <c r="VSQ8" s="1211"/>
      <c r="VSR8" s="1211"/>
      <c r="VSS8" s="1211"/>
      <c r="VST8" s="1211"/>
      <c r="VSU8" s="1211"/>
      <c r="VSV8" s="1211"/>
      <c r="VSW8" s="1211"/>
      <c r="VSX8" s="1211"/>
      <c r="VSY8" s="1211"/>
      <c r="VSZ8" s="1211"/>
      <c r="VTA8" s="1211"/>
      <c r="VTB8" s="1211"/>
      <c r="VTC8" s="1211"/>
      <c r="VTD8" s="1211"/>
      <c r="VTE8" s="1211"/>
      <c r="VTF8" s="1211"/>
      <c r="VTG8" s="1211"/>
      <c r="VTH8" s="1211"/>
      <c r="VTI8" s="1211"/>
      <c r="VTJ8" s="1211"/>
      <c r="VTK8" s="1211"/>
      <c r="VTL8" s="1211"/>
      <c r="VTM8" s="1211"/>
      <c r="VTN8" s="1211"/>
      <c r="VTO8" s="1211"/>
      <c r="VTP8" s="1211"/>
      <c r="VTQ8" s="1211"/>
      <c r="VTR8" s="1211"/>
      <c r="VTS8" s="1211"/>
      <c r="VTT8" s="1211"/>
      <c r="VTU8" s="1211"/>
      <c r="VTV8" s="1211"/>
      <c r="VTW8" s="1211"/>
      <c r="VTX8" s="1211"/>
      <c r="VTY8" s="1211"/>
      <c r="VTZ8" s="1211"/>
      <c r="VUA8" s="1211"/>
      <c r="VUB8" s="1211"/>
      <c r="VUC8" s="1211"/>
      <c r="VUD8" s="1211"/>
      <c r="VUE8" s="1211"/>
      <c r="VUF8" s="1211"/>
      <c r="VUG8" s="1211"/>
      <c r="VUH8" s="1211"/>
      <c r="VUI8" s="1211"/>
      <c r="VUJ8" s="1211"/>
      <c r="VUK8" s="1211"/>
      <c r="VUL8" s="1211"/>
      <c r="VUM8" s="1211"/>
      <c r="VUN8" s="1211"/>
      <c r="VUO8" s="1211"/>
      <c r="VUP8" s="1211"/>
      <c r="VUQ8" s="1211"/>
      <c r="VUR8" s="1211"/>
      <c r="VUS8" s="1211"/>
      <c r="VUT8" s="1211"/>
      <c r="VUU8" s="1211"/>
      <c r="VUV8" s="1211"/>
      <c r="VUW8" s="1211"/>
      <c r="VUX8" s="1211"/>
      <c r="VUY8" s="1211"/>
      <c r="VUZ8" s="1211"/>
      <c r="VVA8" s="1211"/>
      <c r="VVB8" s="1211"/>
      <c r="VVC8" s="1211"/>
      <c r="VVD8" s="1211"/>
      <c r="VVE8" s="1211"/>
      <c r="VVF8" s="1211"/>
      <c r="VVG8" s="1211"/>
      <c r="VVH8" s="1211"/>
      <c r="VVI8" s="1211"/>
      <c r="VVJ8" s="1211"/>
      <c r="VVK8" s="1211"/>
      <c r="VVL8" s="1211"/>
      <c r="VVM8" s="1211"/>
      <c r="VVN8" s="1211"/>
      <c r="VVO8" s="1211"/>
      <c r="VVP8" s="1211"/>
      <c r="VVQ8" s="1211"/>
      <c r="VVR8" s="1211"/>
      <c r="VVS8" s="1211"/>
      <c r="VVT8" s="1211"/>
      <c r="VVU8" s="1211"/>
      <c r="VVV8" s="1211"/>
      <c r="VVW8" s="1211"/>
      <c r="VVX8" s="1211"/>
      <c r="VVY8" s="1211"/>
      <c r="VVZ8" s="1211"/>
      <c r="VWA8" s="1211"/>
      <c r="VWB8" s="1211"/>
      <c r="VWC8" s="1211"/>
      <c r="VWD8" s="1211"/>
      <c r="VWE8" s="1211"/>
      <c r="VWF8" s="1211"/>
      <c r="VWG8" s="1211"/>
      <c r="VWH8" s="1211"/>
      <c r="VWI8" s="1211"/>
      <c r="VWJ8" s="1211"/>
      <c r="VWK8" s="1211"/>
      <c r="VWL8" s="1211"/>
      <c r="VWM8" s="1211"/>
      <c r="VWN8" s="1211"/>
      <c r="VWO8" s="1211"/>
      <c r="VWP8" s="1211"/>
      <c r="VWQ8" s="1211"/>
      <c r="VWR8" s="1211"/>
      <c r="VWS8" s="1211"/>
      <c r="VWT8" s="1211"/>
      <c r="VWU8" s="1211"/>
      <c r="VWV8" s="1211"/>
      <c r="VWW8" s="1211"/>
      <c r="VWX8" s="1211"/>
      <c r="VWY8" s="1211"/>
      <c r="VWZ8" s="1211"/>
      <c r="VXA8" s="1211"/>
      <c r="VXB8" s="1211"/>
      <c r="VXC8" s="1211"/>
      <c r="VXD8" s="1211"/>
      <c r="VXE8" s="1211"/>
      <c r="VXF8" s="1211"/>
      <c r="VXG8" s="1211"/>
      <c r="VXH8" s="1211"/>
      <c r="VXI8" s="1211"/>
      <c r="VXJ8" s="1211"/>
      <c r="VXK8" s="1211"/>
      <c r="VXL8" s="1211"/>
      <c r="VXM8" s="1211"/>
      <c r="VXN8" s="1211"/>
      <c r="VXO8" s="1211"/>
      <c r="VXP8" s="1211"/>
      <c r="VXQ8" s="1211"/>
      <c r="VXR8" s="1211"/>
      <c r="VXS8" s="1211"/>
      <c r="VXT8" s="1211"/>
      <c r="VXU8" s="1211"/>
      <c r="VXV8" s="1211"/>
      <c r="VXW8" s="1211"/>
      <c r="VXX8" s="1211"/>
      <c r="VXY8" s="1211"/>
      <c r="VXZ8" s="1211"/>
      <c r="VYA8" s="1211"/>
      <c r="VYB8" s="1211"/>
      <c r="VYC8" s="1211"/>
      <c r="VYD8" s="1211"/>
      <c r="VYE8" s="1211"/>
      <c r="VYF8" s="1211"/>
      <c r="VYG8" s="1211"/>
      <c r="VYH8" s="1211"/>
      <c r="VYI8" s="1211"/>
      <c r="VYJ8" s="1211"/>
      <c r="VYK8" s="1211"/>
      <c r="VYL8" s="1211"/>
      <c r="VYM8" s="1211"/>
      <c r="VYN8" s="1211"/>
      <c r="VYO8" s="1211"/>
      <c r="VYP8" s="1211"/>
      <c r="VYQ8" s="1211"/>
      <c r="VYR8" s="1211"/>
      <c r="VYS8" s="1211"/>
      <c r="VYT8" s="1211"/>
      <c r="VYU8" s="1211"/>
      <c r="VYV8" s="1211"/>
      <c r="VYW8" s="1211"/>
      <c r="VYX8" s="1211"/>
      <c r="VYY8" s="1211"/>
      <c r="VYZ8" s="1211"/>
      <c r="VZA8" s="1211"/>
      <c r="VZB8" s="1211"/>
      <c r="VZC8" s="1211"/>
      <c r="VZD8" s="1211"/>
      <c r="VZE8" s="1211"/>
      <c r="VZF8" s="1211"/>
      <c r="VZG8" s="1211"/>
      <c r="VZH8" s="1211"/>
      <c r="VZI8" s="1211"/>
      <c r="VZJ8" s="1211"/>
      <c r="VZK8" s="1211"/>
      <c r="VZL8" s="1211"/>
      <c r="VZM8" s="1211"/>
      <c r="VZN8" s="1211"/>
      <c r="VZO8" s="1211"/>
      <c r="VZP8" s="1211"/>
      <c r="VZQ8" s="1211"/>
      <c r="VZR8" s="1211"/>
      <c r="VZS8" s="1211"/>
      <c r="VZT8" s="1211"/>
      <c r="VZU8" s="1211"/>
      <c r="VZV8" s="1211"/>
      <c r="VZW8" s="1211"/>
      <c r="VZX8" s="1211"/>
      <c r="VZY8" s="1211"/>
      <c r="VZZ8" s="1211"/>
      <c r="WAA8" s="1211"/>
      <c r="WAB8" s="1211"/>
      <c r="WAC8" s="1211"/>
      <c r="WAD8" s="1211"/>
      <c r="WAE8" s="1211"/>
      <c r="WAF8" s="1211"/>
      <c r="WAG8" s="1211"/>
      <c r="WAH8" s="1211"/>
      <c r="WAI8" s="1211"/>
      <c r="WAJ8" s="1211"/>
      <c r="WAK8" s="1211"/>
      <c r="WAL8" s="1211"/>
      <c r="WAM8" s="1211"/>
      <c r="WAN8" s="1211"/>
      <c r="WAO8" s="1211"/>
      <c r="WAP8" s="1211"/>
      <c r="WAQ8" s="1211"/>
      <c r="WAR8" s="1211"/>
      <c r="WAS8" s="1211"/>
      <c r="WAT8" s="1211"/>
      <c r="WAU8" s="1211"/>
      <c r="WAV8" s="1211"/>
      <c r="WAW8" s="1211"/>
      <c r="WAX8" s="1211"/>
      <c r="WAY8" s="1211"/>
      <c r="WAZ8" s="1211"/>
      <c r="WBA8" s="1211"/>
      <c r="WBB8" s="1211"/>
      <c r="WBC8" s="1211"/>
      <c r="WBD8" s="1211"/>
      <c r="WBE8" s="1211"/>
      <c r="WBF8" s="1211"/>
      <c r="WBG8" s="1211"/>
      <c r="WBH8" s="1211"/>
      <c r="WBI8" s="1211"/>
      <c r="WBJ8" s="1211"/>
      <c r="WBK8" s="1211"/>
      <c r="WBL8" s="1211"/>
      <c r="WBM8" s="1211"/>
      <c r="WBN8" s="1211"/>
      <c r="WBO8" s="1211"/>
      <c r="WBP8" s="1211"/>
      <c r="WBQ8" s="1211"/>
      <c r="WBR8" s="1211"/>
      <c r="WBS8" s="1211"/>
      <c r="WBT8" s="1211"/>
      <c r="WBU8" s="1211"/>
      <c r="WBV8" s="1211"/>
      <c r="WBW8" s="1211"/>
      <c r="WBX8" s="1211"/>
      <c r="WBY8" s="1211"/>
      <c r="WBZ8" s="1211"/>
      <c r="WCA8" s="1211"/>
      <c r="WCB8" s="1211"/>
      <c r="WCC8" s="1211"/>
      <c r="WCD8" s="1211"/>
      <c r="WCE8" s="1211"/>
      <c r="WCF8" s="1211"/>
      <c r="WCG8" s="1211"/>
      <c r="WCH8" s="1211"/>
      <c r="WCI8" s="1211"/>
      <c r="WCJ8" s="1211"/>
      <c r="WCK8" s="1211"/>
      <c r="WCL8" s="1211"/>
      <c r="WCM8" s="1211"/>
      <c r="WCN8" s="1211"/>
      <c r="WCO8" s="1211"/>
      <c r="WCP8" s="1211"/>
      <c r="WCQ8" s="1211"/>
      <c r="WCR8" s="1211"/>
      <c r="WCS8" s="1211"/>
      <c r="WCT8" s="1211"/>
      <c r="WCU8" s="1211"/>
      <c r="WCV8" s="1211"/>
      <c r="WCW8" s="1211"/>
      <c r="WCX8" s="1211"/>
      <c r="WCY8" s="1211"/>
      <c r="WCZ8" s="1211"/>
      <c r="WDA8" s="1211"/>
      <c r="WDB8" s="1211"/>
      <c r="WDC8" s="1211"/>
      <c r="WDD8" s="1211"/>
      <c r="WDE8" s="1211"/>
      <c r="WDF8" s="1211"/>
      <c r="WDG8" s="1211"/>
      <c r="WDH8" s="1211"/>
      <c r="WDI8" s="1211"/>
      <c r="WDJ8" s="1211"/>
      <c r="WDK8" s="1211"/>
      <c r="WDL8" s="1211"/>
      <c r="WDM8" s="1211"/>
      <c r="WDN8" s="1211"/>
      <c r="WDO8" s="1211"/>
      <c r="WDP8" s="1211"/>
      <c r="WDQ8" s="1211"/>
      <c r="WDR8" s="1211"/>
      <c r="WDS8" s="1211"/>
      <c r="WDT8" s="1211"/>
      <c r="WDU8" s="1211"/>
      <c r="WDV8" s="1211"/>
      <c r="WDW8" s="1211"/>
      <c r="WDX8" s="1211"/>
      <c r="WDY8" s="1211"/>
      <c r="WDZ8" s="1211"/>
      <c r="WEA8" s="1211"/>
      <c r="WEB8" s="1211"/>
      <c r="WEC8" s="1211"/>
      <c r="WED8" s="1211"/>
      <c r="WEE8" s="1211"/>
      <c r="WEF8" s="1211"/>
      <c r="WEG8" s="1211"/>
      <c r="WEH8" s="1211"/>
      <c r="WEI8" s="1211"/>
      <c r="WEJ8" s="1211"/>
      <c r="WEK8" s="1211"/>
      <c r="WEL8" s="1211"/>
      <c r="WEM8" s="1211"/>
      <c r="WEN8" s="1211"/>
      <c r="WEO8" s="1211"/>
      <c r="WEP8" s="1211"/>
      <c r="WEQ8" s="1211"/>
      <c r="WER8" s="1211"/>
      <c r="WES8" s="1211"/>
      <c r="WET8" s="1211"/>
      <c r="WEU8" s="1211"/>
      <c r="WEV8" s="1211"/>
      <c r="WEW8" s="1211"/>
      <c r="WEX8" s="1211"/>
      <c r="WEY8" s="1211"/>
      <c r="WEZ8" s="1211"/>
      <c r="WFA8" s="1211"/>
      <c r="WFB8" s="1211"/>
      <c r="WFC8" s="1211"/>
      <c r="WFD8" s="1211"/>
      <c r="WFE8" s="1211"/>
      <c r="WFF8" s="1211"/>
      <c r="WFG8" s="1211"/>
      <c r="WFH8" s="1211"/>
      <c r="WFI8" s="1211"/>
      <c r="WFJ8" s="1211"/>
      <c r="WFK8" s="1211"/>
      <c r="WFL8" s="1211"/>
      <c r="WFM8" s="1211"/>
      <c r="WFN8" s="1211"/>
      <c r="WFO8" s="1211"/>
      <c r="WFP8" s="1211"/>
      <c r="WFQ8" s="1211"/>
      <c r="WFR8" s="1211"/>
      <c r="WFS8" s="1211"/>
      <c r="WFT8" s="1211"/>
      <c r="WFU8" s="1211"/>
      <c r="WFV8" s="1211"/>
      <c r="WFW8" s="1211"/>
      <c r="WFX8" s="1211"/>
      <c r="WFY8" s="1211"/>
      <c r="WFZ8" s="1211"/>
      <c r="WGA8" s="1211"/>
      <c r="WGB8" s="1211"/>
      <c r="WGC8" s="1211"/>
      <c r="WGD8" s="1211"/>
      <c r="WGE8" s="1211"/>
      <c r="WGF8" s="1211"/>
      <c r="WGG8" s="1211"/>
      <c r="WGH8" s="1211"/>
      <c r="WGI8" s="1211"/>
      <c r="WGJ8" s="1211"/>
      <c r="WGK8" s="1211"/>
      <c r="WGL8" s="1211"/>
      <c r="WGM8" s="1211"/>
      <c r="WGN8" s="1211"/>
      <c r="WGO8" s="1211"/>
      <c r="WGP8" s="1211"/>
      <c r="WGQ8" s="1211"/>
      <c r="WGR8" s="1211"/>
      <c r="WGS8" s="1211"/>
      <c r="WGT8" s="1211"/>
      <c r="WGU8" s="1211"/>
      <c r="WGV8" s="1211"/>
      <c r="WGW8" s="1211"/>
      <c r="WGX8" s="1211"/>
      <c r="WGY8" s="1211"/>
      <c r="WGZ8" s="1211"/>
      <c r="WHA8" s="1211"/>
      <c r="WHB8" s="1211"/>
      <c r="WHC8" s="1211"/>
      <c r="WHD8" s="1211"/>
      <c r="WHE8" s="1211"/>
      <c r="WHF8" s="1211"/>
      <c r="WHG8" s="1211"/>
      <c r="WHH8" s="1211"/>
      <c r="WHI8" s="1211"/>
      <c r="WHJ8" s="1211"/>
      <c r="WHK8" s="1211"/>
      <c r="WHL8" s="1211"/>
      <c r="WHM8" s="1211"/>
      <c r="WHN8" s="1211"/>
      <c r="WHO8" s="1211"/>
      <c r="WHP8" s="1211"/>
      <c r="WHQ8" s="1211"/>
      <c r="WHR8" s="1211"/>
      <c r="WHS8" s="1211"/>
      <c r="WHT8" s="1211"/>
      <c r="WHU8" s="1211"/>
      <c r="WHV8" s="1211"/>
      <c r="WHW8" s="1211"/>
      <c r="WHX8" s="1211"/>
      <c r="WHY8" s="1211"/>
      <c r="WHZ8" s="1211"/>
      <c r="WIA8" s="1211"/>
      <c r="WIB8" s="1211"/>
      <c r="WIC8" s="1211"/>
      <c r="WID8" s="1211"/>
      <c r="WIE8" s="1211"/>
      <c r="WIF8" s="1211"/>
      <c r="WIG8" s="1211"/>
      <c r="WIH8" s="1211"/>
      <c r="WII8" s="1211"/>
      <c r="WIJ8" s="1211"/>
      <c r="WIK8" s="1211"/>
      <c r="WIL8" s="1211"/>
      <c r="WIM8" s="1211"/>
      <c r="WIN8" s="1211"/>
      <c r="WIO8" s="1211"/>
      <c r="WIP8" s="1211"/>
      <c r="WIQ8" s="1211"/>
      <c r="WIR8" s="1211"/>
      <c r="WIS8" s="1211"/>
      <c r="WIT8" s="1211"/>
      <c r="WIU8" s="1211"/>
      <c r="WIV8" s="1211"/>
      <c r="WIW8" s="1211"/>
      <c r="WIX8" s="1211"/>
      <c r="WIY8" s="1211"/>
      <c r="WIZ8" s="1211"/>
      <c r="WJA8" s="1211"/>
      <c r="WJB8" s="1211"/>
      <c r="WJC8" s="1211"/>
      <c r="WJD8" s="1211"/>
      <c r="WJE8" s="1211"/>
      <c r="WJF8" s="1211"/>
      <c r="WJG8" s="1211"/>
      <c r="WJH8" s="1211"/>
      <c r="WJI8" s="1211"/>
      <c r="WJJ8" s="1211"/>
      <c r="WJK8" s="1211"/>
      <c r="WJL8" s="1211"/>
      <c r="WJM8" s="1211"/>
      <c r="WJN8" s="1211"/>
      <c r="WJO8" s="1211"/>
      <c r="WJP8" s="1211"/>
      <c r="WJQ8" s="1211"/>
      <c r="WJR8" s="1211"/>
      <c r="WJS8" s="1211"/>
      <c r="WJT8" s="1211"/>
      <c r="WJU8" s="1211"/>
      <c r="WJV8" s="1211"/>
      <c r="WJW8" s="1211"/>
      <c r="WJX8" s="1211"/>
      <c r="WJY8" s="1211"/>
      <c r="WJZ8" s="1211"/>
      <c r="WKA8" s="1211"/>
      <c r="WKB8" s="1211"/>
      <c r="WKC8" s="1211"/>
      <c r="WKD8" s="1211"/>
      <c r="WKE8" s="1211"/>
      <c r="WKF8" s="1211"/>
      <c r="WKG8" s="1211"/>
      <c r="WKH8" s="1211"/>
      <c r="WKI8" s="1211"/>
      <c r="WKJ8" s="1211"/>
      <c r="WKK8" s="1211"/>
      <c r="WKL8" s="1211"/>
      <c r="WKM8" s="1211"/>
      <c r="WKN8" s="1211"/>
      <c r="WKO8" s="1211"/>
      <c r="WKP8" s="1211"/>
      <c r="WKQ8" s="1211"/>
      <c r="WKR8" s="1211"/>
      <c r="WKS8" s="1211"/>
      <c r="WKT8" s="1211"/>
      <c r="WKU8" s="1211"/>
      <c r="WKV8" s="1211"/>
      <c r="WKW8" s="1211"/>
      <c r="WKX8" s="1211"/>
      <c r="WKY8" s="1211"/>
      <c r="WKZ8" s="1211"/>
      <c r="WLA8" s="1211"/>
      <c r="WLB8" s="1211"/>
      <c r="WLC8" s="1211"/>
      <c r="WLD8" s="1211"/>
      <c r="WLE8" s="1211"/>
      <c r="WLF8" s="1211"/>
      <c r="WLG8" s="1211"/>
      <c r="WLH8" s="1211"/>
      <c r="WLI8" s="1211"/>
      <c r="WLJ8" s="1211"/>
      <c r="WLK8" s="1211"/>
      <c r="WLL8" s="1211"/>
      <c r="WLM8" s="1211"/>
      <c r="WLN8" s="1211"/>
      <c r="WLO8" s="1211"/>
      <c r="WLP8" s="1211"/>
      <c r="WLQ8" s="1211"/>
      <c r="WLR8" s="1211"/>
      <c r="WLS8" s="1211"/>
      <c r="WLT8" s="1211"/>
      <c r="WLU8" s="1211"/>
      <c r="WLV8" s="1211"/>
      <c r="WLW8" s="1211"/>
      <c r="WLX8" s="1211"/>
      <c r="WLY8" s="1211"/>
      <c r="WLZ8" s="1211"/>
      <c r="WMA8" s="1211"/>
      <c r="WMB8" s="1211"/>
      <c r="WMC8" s="1211"/>
      <c r="WMD8" s="1211"/>
      <c r="WME8" s="1211"/>
      <c r="WMF8" s="1211"/>
      <c r="WMG8" s="1211"/>
      <c r="WMH8" s="1211"/>
      <c r="WMI8" s="1211"/>
      <c r="WMJ8" s="1211"/>
      <c r="WMK8" s="1211"/>
      <c r="WML8" s="1211"/>
      <c r="WMM8" s="1211"/>
      <c r="WMN8" s="1211"/>
      <c r="WMO8" s="1211"/>
      <c r="WMP8" s="1211"/>
      <c r="WMQ8" s="1211"/>
      <c r="WMR8" s="1211"/>
      <c r="WMS8" s="1211"/>
      <c r="WMT8" s="1211"/>
      <c r="WMU8" s="1211"/>
      <c r="WMV8" s="1211"/>
      <c r="WMW8" s="1211"/>
      <c r="WMX8" s="1211"/>
      <c r="WMY8" s="1211"/>
      <c r="WMZ8" s="1211"/>
      <c r="WNA8" s="1211"/>
      <c r="WNB8" s="1211"/>
      <c r="WNC8" s="1211"/>
      <c r="WND8" s="1211"/>
      <c r="WNE8" s="1211"/>
      <c r="WNF8" s="1211"/>
      <c r="WNG8" s="1211"/>
      <c r="WNH8" s="1211"/>
      <c r="WNI8" s="1211"/>
      <c r="WNJ8" s="1211"/>
      <c r="WNK8" s="1211"/>
      <c r="WNL8" s="1211"/>
      <c r="WNM8" s="1211"/>
      <c r="WNN8" s="1211"/>
      <c r="WNO8" s="1211"/>
      <c r="WNP8" s="1211"/>
      <c r="WNQ8" s="1211"/>
      <c r="WNR8" s="1211"/>
      <c r="WNS8" s="1211"/>
      <c r="WNT8" s="1211"/>
      <c r="WNU8" s="1211"/>
      <c r="WNV8" s="1211"/>
      <c r="WNW8" s="1211"/>
      <c r="WNX8" s="1211"/>
      <c r="WNY8" s="1211"/>
      <c r="WNZ8" s="1211"/>
      <c r="WOA8" s="1211"/>
      <c r="WOB8" s="1211"/>
      <c r="WOC8" s="1211"/>
      <c r="WOD8" s="1211"/>
      <c r="WOE8" s="1211"/>
      <c r="WOF8" s="1211"/>
      <c r="WOG8" s="1211"/>
      <c r="WOH8" s="1211"/>
      <c r="WOI8" s="1211"/>
      <c r="WOJ8" s="1211"/>
      <c r="WOK8" s="1211"/>
      <c r="WOL8" s="1211"/>
      <c r="WOM8" s="1211"/>
      <c r="WON8" s="1211"/>
      <c r="WOO8" s="1211"/>
      <c r="WOP8" s="1211"/>
      <c r="WOQ8" s="1211"/>
      <c r="WOR8" s="1211"/>
      <c r="WOS8" s="1211"/>
      <c r="WOT8" s="1211"/>
      <c r="WOU8" s="1211"/>
      <c r="WOV8" s="1211"/>
      <c r="WOW8" s="1211"/>
      <c r="WOX8" s="1211"/>
      <c r="WOY8" s="1211"/>
      <c r="WOZ8" s="1211"/>
      <c r="WPA8" s="1211"/>
      <c r="WPB8" s="1211"/>
      <c r="WPC8" s="1211"/>
      <c r="WPD8" s="1211"/>
      <c r="WPE8" s="1211"/>
      <c r="WPF8" s="1211"/>
      <c r="WPG8" s="1211"/>
      <c r="WPH8" s="1211"/>
      <c r="WPI8" s="1211"/>
      <c r="WPJ8" s="1211"/>
      <c r="WPK8" s="1211"/>
      <c r="WPL8" s="1211"/>
      <c r="WPM8" s="1211"/>
      <c r="WPN8" s="1211"/>
      <c r="WPO8" s="1211"/>
      <c r="WPP8" s="1211"/>
      <c r="WPQ8" s="1211"/>
      <c r="WPR8" s="1211"/>
      <c r="WPS8" s="1211"/>
      <c r="WPT8" s="1211"/>
      <c r="WPU8" s="1211"/>
      <c r="WPV8" s="1211"/>
      <c r="WPW8" s="1211"/>
      <c r="WPX8" s="1211"/>
      <c r="WPY8" s="1211"/>
      <c r="WPZ8" s="1211"/>
      <c r="WQA8" s="1211"/>
      <c r="WQB8" s="1211"/>
      <c r="WQC8" s="1211"/>
      <c r="WQD8" s="1211"/>
      <c r="WQE8" s="1211"/>
      <c r="WQF8" s="1211"/>
      <c r="WQG8" s="1211"/>
      <c r="WQH8" s="1211"/>
      <c r="WQI8" s="1211"/>
      <c r="WQJ8" s="1211"/>
      <c r="WQK8" s="1211"/>
      <c r="WQL8" s="1211"/>
      <c r="WQM8" s="1211"/>
      <c r="WQN8" s="1211"/>
      <c r="WQO8" s="1211"/>
      <c r="WQP8" s="1211"/>
      <c r="WQQ8" s="1211"/>
      <c r="WQR8" s="1211"/>
      <c r="WQS8" s="1211"/>
      <c r="WQT8" s="1211"/>
      <c r="WQU8" s="1211"/>
      <c r="WQV8" s="1211"/>
      <c r="WQW8" s="1211"/>
      <c r="WQX8" s="1211"/>
      <c r="WQY8" s="1211"/>
      <c r="WQZ8" s="1211"/>
      <c r="WRA8" s="1211"/>
      <c r="WRB8" s="1211"/>
      <c r="WRC8" s="1211"/>
      <c r="WRD8" s="1211"/>
      <c r="WRE8" s="1211"/>
      <c r="WRF8" s="1211"/>
      <c r="WRG8" s="1211"/>
      <c r="WRH8" s="1211"/>
      <c r="WRI8" s="1211"/>
      <c r="WRJ8" s="1211"/>
      <c r="WRK8" s="1211"/>
      <c r="WRL8" s="1211"/>
      <c r="WRM8" s="1211"/>
      <c r="WRN8" s="1211"/>
      <c r="WRO8" s="1211"/>
      <c r="WRP8" s="1211"/>
      <c r="WRQ8" s="1211"/>
      <c r="WRR8" s="1211"/>
      <c r="WRS8" s="1211"/>
      <c r="WRT8" s="1211"/>
      <c r="WRU8" s="1211"/>
      <c r="WRV8" s="1211"/>
      <c r="WRW8" s="1211"/>
      <c r="WRX8" s="1211"/>
      <c r="WRY8" s="1211"/>
      <c r="WRZ8" s="1211"/>
      <c r="WSA8" s="1211"/>
      <c r="WSB8" s="1211"/>
      <c r="WSC8" s="1211"/>
      <c r="WSD8" s="1211"/>
      <c r="WSE8" s="1211"/>
      <c r="WSF8" s="1211"/>
      <c r="WSG8" s="1211"/>
      <c r="WSH8" s="1211"/>
      <c r="WSI8" s="1211"/>
      <c r="WSJ8" s="1211"/>
      <c r="WSK8" s="1211"/>
      <c r="WSL8" s="1211"/>
      <c r="WSM8" s="1211"/>
      <c r="WSN8" s="1211"/>
      <c r="WSO8" s="1211"/>
      <c r="WSP8" s="1211"/>
      <c r="WSQ8" s="1211"/>
      <c r="WSR8" s="1211"/>
      <c r="WSS8" s="1211"/>
      <c r="WST8" s="1211"/>
      <c r="WSU8" s="1211"/>
      <c r="WSV8" s="1211"/>
      <c r="WSW8" s="1211"/>
      <c r="WSX8" s="1211"/>
      <c r="WSY8" s="1211"/>
      <c r="WSZ8" s="1211"/>
      <c r="WTA8" s="1211"/>
      <c r="WTB8" s="1211"/>
      <c r="WTC8" s="1211"/>
      <c r="WTD8" s="1211"/>
      <c r="WTE8" s="1211"/>
      <c r="WTF8" s="1211"/>
      <c r="WTG8" s="1211"/>
      <c r="WTH8" s="1211"/>
      <c r="WTI8" s="1211"/>
      <c r="WTJ8" s="1211"/>
      <c r="WTK8" s="1211"/>
      <c r="WTL8" s="1211"/>
      <c r="WTM8" s="1211"/>
      <c r="WTN8" s="1211"/>
      <c r="WTO8" s="1211"/>
      <c r="WTP8" s="1211"/>
      <c r="WTQ8" s="1211"/>
      <c r="WTR8" s="1211"/>
      <c r="WTS8" s="1211"/>
      <c r="WTT8" s="1211"/>
      <c r="WTU8" s="1211"/>
      <c r="WTV8" s="1211"/>
      <c r="WTW8" s="1211"/>
      <c r="WTX8" s="1211"/>
      <c r="WTY8" s="1211"/>
      <c r="WTZ8" s="1211"/>
      <c r="WUA8" s="1211"/>
      <c r="WUB8" s="1211"/>
      <c r="WUC8" s="1211"/>
      <c r="WUD8" s="1211"/>
      <c r="WUE8" s="1211"/>
      <c r="WUF8" s="1211"/>
      <c r="WUG8" s="1211"/>
      <c r="WUH8" s="1211"/>
      <c r="WUI8" s="1211"/>
      <c r="WUJ8" s="1211"/>
      <c r="WUK8" s="1211"/>
      <c r="WUL8" s="1211"/>
      <c r="WUM8" s="1211"/>
      <c r="WUN8" s="1211"/>
      <c r="WUO8" s="1211"/>
      <c r="WUP8" s="1211"/>
      <c r="WUQ8" s="1211"/>
      <c r="WUR8" s="1211"/>
      <c r="WUS8" s="1211"/>
      <c r="WUT8" s="1211"/>
      <c r="WUU8" s="1211"/>
      <c r="WUV8" s="1211"/>
      <c r="WUW8" s="1211"/>
      <c r="WUX8" s="1211"/>
      <c r="WUY8" s="1211"/>
      <c r="WUZ8" s="1211"/>
      <c r="WVA8" s="1211"/>
      <c r="WVB8" s="1211"/>
      <c r="WVC8" s="1211"/>
      <c r="WVD8" s="1211"/>
      <c r="WVE8" s="1211"/>
      <c r="WVF8" s="1211"/>
      <c r="WVG8" s="1211"/>
      <c r="WVH8" s="1211"/>
      <c r="WVI8" s="1211"/>
      <c r="WVJ8" s="1211"/>
      <c r="WVK8" s="1211"/>
      <c r="WVL8" s="1211"/>
      <c r="WVM8" s="1211"/>
      <c r="WVN8" s="1211"/>
      <c r="WVO8" s="1211"/>
      <c r="WVP8" s="1211"/>
      <c r="WVQ8" s="1211"/>
      <c r="WVR8" s="1211"/>
      <c r="WVS8" s="1211"/>
      <c r="WVT8" s="1211"/>
      <c r="WVU8" s="1211"/>
      <c r="WVV8" s="1211"/>
      <c r="WVW8" s="1211"/>
      <c r="WVX8" s="1211"/>
      <c r="WVY8" s="1211"/>
      <c r="WVZ8" s="1211"/>
      <c r="WWA8" s="1211"/>
      <c r="WWB8" s="1211"/>
      <c r="WWC8" s="1211"/>
      <c r="WWD8" s="1211"/>
      <c r="WWE8" s="1211"/>
      <c r="WWF8" s="1211"/>
      <c r="WWG8" s="1211"/>
      <c r="WWH8" s="1211"/>
      <c r="WWI8" s="1211"/>
      <c r="WWJ8" s="1211"/>
      <c r="WWK8" s="1211"/>
      <c r="WWL8" s="1211"/>
      <c r="WWM8" s="1211"/>
      <c r="WWN8" s="1211"/>
      <c r="WWO8" s="1211"/>
      <c r="WWP8" s="1211"/>
      <c r="WWQ8" s="1211"/>
      <c r="WWR8" s="1211"/>
      <c r="WWS8" s="1211"/>
      <c r="WWT8" s="1211"/>
      <c r="WWU8" s="1211"/>
      <c r="WWV8" s="1211"/>
      <c r="WWW8" s="1211"/>
      <c r="WWX8" s="1211"/>
      <c r="WWY8" s="1211"/>
      <c r="WWZ8" s="1211"/>
      <c r="WXA8" s="1211"/>
      <c r="WXB8" s="1211"/>
      <c r="WXC8" s="1211"/>
      <c r="WXD8" s="1211"/>
      <c r="WXE8" s="1211"/>
      <c r="WXF8" s="1211"/>
      <c r="WXG8" s="1211"/>
      <c r="WXH8" s="1211"/>
      <c r="WXI8" s="1211"/>
      <c r="WXJ8" s="1211"/>
      <c r="WXK8" s="1211"/>
      <c r="WXL8" s="1211"/>
      <c r="WXM8" s="1211"/>
      <c r="WXN8" s="1211"/>
      <c r="WXO8" s="1211"/>
      <c r="WXP8" s="1211"/>
      <c r="WXQ8" s="1211"/>
      <c r="WXR8" s="1211"/>
      <c r="WXS8" s="1211"/>
      <c r="WXT8" s="1211"/>
      <c r="WXU8" s="1211"/>
      <c r="WXV8" s="1211"/>
      <c r="WXW8" s="1211"/>
      <c r="WXX8" s="1211"/>
      <c r="WXY8" s="1211"/>
      <c r="WXZ8" s="1211"/>
      <c r="WYA8" s="1211"/>
      <c r="WYB8" s="1211"/>
      <c r="WYC8" s="1211"/>
      <c r="WYD8" s="1211"/>
      <c r="WYE8" s="1211"/>
      <c r="WYF8" s="1211"/>
      <c r="WYG8" s="1211"/>
      <c r="WYH8" s="1211"/>
      <c r="WYI8" s="1211"/>
      <c r="WYJ8" s="1211"/>
      <c r="WYK8" s="1211"/>
      <c r="WYL8" s="1211"/>
      <c r="WYM8" s="1211"/>
      <c r="WYN8" s="1211"/>
      <c r="WYO8" s="1211"/>
      <c r="WYP8" s="1211"/>
      <c r="WYQ8" s="1211"/>
      <c r="WYR8" s="1211"/>
      <c r="WYS8" s="1211"/>
      <c r="WYT8" s="1211"/>
      <c r="WYU8" s="1211"/>
      <c r="WYV8" s="1211"/>
      <c r="WYW8" s="1211"/>
      <c r="WYX8" s="1211"/>
      <c r="WYY8" s="1211"/>
      <c r="WYZ8" s="1211"/>
      <c r="WZA8" s="1211"/>
      <c r="WZB8" s="1211"/>
      <c r="WZC8" s="1211"/>
      <c r="WZD8" s="1211"/>
      <c r="WZE8" s="1211"/>
      <c r="WZF8" s="1211"/>
      <c r="WZG8" s="1211"/>
      <c r="WZH8" s="1211"/>
      <c r="WZI8" s="1211"/>
      <c r="WZJ8" s="1211"/>
      <c r="WZK8" s="1211"/>
      <c r="WZL8" s="1211"/>
      <c r="WZM8" s="1211"/>
      <c r="WZN8" s="1211"/>
      <c r="WZO8" s="1211"/>
      <c r="WZP8" s="1211"/>
      <c r="WZQ8" s="1211"/>
      <c r="WZR8" s="1211"/>
      <c r="WZS8" s="1211"/>
      <c r="WZT8" s="1211"/>
      <c r="WZU8" s="1211"/>
      <c r="WZV8" s="1211"/>
      <c r="WZW8" s="1211"/>
      <c r="WZX8" s="1211"/>
      <c r="WZY8" s="1211"/>
      <c r="WZZ8" s="1211"/>
      <c r="XAA8" s="1211"/>
      <c r="XAB8" s="1211"/>
      <c r="XAC8" s="1211"/>
      <c r="XAD8" s="1211"/>
      <c r="XAE8" s="1211"/>
      <c r="XAF8" s="1211"/>
      <c r="XAG8" s="1211"/>
      <c r="XAH8" s="1211"/>
      <c r="XAI8" s="1211"/>
      <c r="XAJ8" s="1211"/>
      <c r="XAK8" s="1211"/>
      <c r="XAL8" s="1211"/>
      <c r="XAM8" s="1211"/>
      <c r="XAN8" s="1211"/>
      <c r="XAO8" s="1211"/>
      <c r="XAP8" s="1211"/>
      <c r="XAQ8" s="1211"/>
      <c r="XAR8" s="1211"/>
      <c r="XAS8" s="1211"/>
      <c r="XAT8" s="1211"/>
      <c r="XAU8" s="1211"/>
      <c r="XAV8" s="1211"/>
      <c r="XAW8" s="1211"/>
      <c r="XAX8" s="1211"/>
      <c r="XAY8" s="1211"/>
      <c r="XAZ8" s="1211"/>
      <c r="XBA8" s="1211"/>
      <c r="XBB8" s="1211"/>
      <c r="XBC8" s="1211"/>
      <c r="XBD8" s="1211"/>
      <c r="XBE8" s="1211"/>
      <c r="XBF8" s="1211"/>
      <c r="XBG8" s="1211"/>
      <c r="XBH8" s="1211"/>
      <c r="XBI8" s="1211"/>
      <c r="XBJ8" s="1211"/>
      <c r="XBK8" s="1211"/>
      <c r="XBL8" s="1211"/>
      <c r="XBM8" s="1211"/>
      <c r="XBN8" s="1211"/>
      <c r="XBO8" s="1211"/>
      <c r="XBP8" s="1211"/>
      <c r="XBQ8" s="1211"/>
      <c r="XBR8" s="1211"/>
      <c r="XBS8" s="1211"/>
      <c r="XBT8" s="1211"/>
      <c r="XBU8" s="1211"/>
      <c r="XBV8" s="1211"/>
      <c r="XBW8" s="1211"/>
      <c r="XBX8" s="1211"/>
      <c r="XBY8" s="1211"/>
      <c r="XBZ8" s="1211"/>
      <c r="XCA8" s="1211"/>
      <c r="XCB8" s="1211"/>
      <c r="XCC8" s="1211"/>
      <c r="XCD8" s="1211"/>
      <c r="XCE8" s="1211"/>
      <c r="XCF8" s="1211"/>
      <c r="XCG8" s="1211"/>
      <c r="XCH8" s="1211"/>
      <c r="XCI8" s="1211"/>
      <c r="XCJ8" s="1211"/>
      <c r="XCK8" s="1211"/>
      <c r="XCL8" s="1211"/>
      <c r="XCM8" s="1211"/>
      <c r="XCN8" s="1211"/>
      <c r="XCO8" s="1211"/>
      <c r="XCP8" s="1211"/>
      <c r="XCQ8" s="1211"/>
      <c r="XCR8" s="1211"/>
      <c r="XCS8" s="1211"/>
      <c r="XCT8" s="1211"/>
      <c r="XCU8" s="1211"/>
      <c r="XCV8" s="1211"/>
      <c r="XCW8" s="1211"/>
      <c r="XCX8" s="1211"/>
      <c r="XCY8" s="1211"/>
      <c r="XCZ8" s="1211"/>
      <c r="XDA8" s="1211"/>
      <c r="XDB8" s="1211"/>
      <c r="XDC8" s="1211"/>
      <c r="XDD8" s="1211"/>
      <c r="XDE8" s="1211"/>
      <c r="XDF8" s="1211"/>
      <c r="XDG8" s="1211"/>
      <c r="XDH8" s="1211"/>
      <c r="XDI8" s="1211"/>
      <c r="XDJ8" s="1211"/>
      <c r="XDK8" s="1211"/>
      <c r="XDL8" s="1211"/>
      <c r="XDM8" s="1211"/>
      <c r="XDN8" s="1211"/>
      <c r="XDO8" s="1211"/>
      <c r="XDP8" s="1211"/>
      <c r="XDQ8" s="1211"/>
      <c r="XDR8" s="1211"/>
      <c r="XDS8" s="1211"/>
      <c r="XDT8" s="1211"/>
      <c r="XDU8" s="1211"/>
      <c r="XDV8" s="1211"/>
      <c r="XDW8" s="1211"/>
      <c r="XDX8" s="1211"/>
      <c r="XDY8" s="1211"/>
      <c r="XDZ8" s="1211"/>
      <c r="XEA8" s="1211"/>
      <c r="XEB8" s="1211"/>
      <c r="XEC8" s="1211"/>
      <c r="XED8" s="1211"/>
      <c r="XEE8" s="1211"/>
      <c r="XEF8" s="1211"/>
      <c r="XEG8" s="1211"/>
      <c r="XEH8" s="1211"/>
      <c r="XEI8" s="1211"/>
      <c r="XEJ8" s="1211"/>
      <c r="XEK8" s="1211"/>
      <c r="XEL8" s="1211"/>
      <c r="XEM8" s="1211"/>
      <c r="XEN8" s="1211"/>
      <c r="XEO8" s="1211"/>
      <c r="XEP8" s="1211"/>
      <c r="XEQ8" s="1211"/>
      <c r="XER8" s="1211"/>
      <c r="XES8" s="1211"/>
      <c r="XET8" s="1211"/>
      <c r="XEU8" s="1211"/>
      <c r="XEV8" s="1211"/>
      <c r="XEW8" s="1211"/>
      <c r="XEX8" s="1211"/>
      <c r="XEY8" s="1211"/>
      <c r="XEZ8" s="1211"/>
      <c r="XFA8" s="1211"/>
      <c r="XFB8" s="1211"/>
      <c r="XFC8" s="1211"/>
      <c r="XFD8" s="1211"/>
    </row>
    <row r="9" spans="1:16384" ht="38.25" customHeight="1">
      <c r="A9" s="17" t="s">
        <v>193</v>
      </c>
      <c r="B9" s="5" t="s">
        <v>177</v>
      </c>
      <c r="C9" s="5" t="s">
        <v>178</v>
      </c>
      <c r="H9" s="13"/>
      <c r="I9" s="13"/>
      <c r="J9" s="13"/>
      <c r="K9" s="13"/>
      <c r="L9" s="13"/>
      <c r="M9" s="13"/>
      <c r="N9" s="13"/>
      <c r="O9" s="1211"/>
      <c r="P9" s="1211"/>
      <c r="Q9" s="1211"/>
      <c r="R9" s="1211"/>
      <c r="S9" s="1211"/>
      <c r="T9" s="1211"/>
      <c r="U9" s="1211"/>
      <c r="V9" s="1211"/>
      <c r="W9" s="1211"/>
      <c r="X9" s="1211"/>
      <c r="Y9" s="1211"/>
      <c r="Z9" s="1211"/>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1"/>
      <c r="IX9" s="1211"/>
      <c r="IY9" s="1211"/>
      <c r="IZ9" s="1211"/>
      <c r="JA9" s="1211"/>
      <c r="JB9" s="1211"/>
      <c r="JC9" s="1211"/>
      <c r="JD9" s="1211"/>
      <c r="JE9" s="1211"/>
      <c r="JF9" s="1211"/>
      <c r="JG9" s="1211"/>
      <c r="JH9" s="1211"/>
      <c r="JI9" s="1211"/>
      <c r="JJ9" s="1211"/>
      <c r="JK9" s="1211"/>
      <c r="JL9" s="1211"/>
      <c r="JM9" s="1211"/>
      <c r="JN9" s="1211"/>
      <c r="JO9" s="1211"/>
      <c r="JP9" s="1211"/>
      <c r="JQ9" s="1211"/>
      <c r="JR9" s="1211"/>
      <c r="JS9" s="1211"/>
      <c r="JT9" s="1211"/>
      <c r="JU9" s="1211"/>
      <c r="JV9" s="1211"/>
      <c r="JW9" s="1211"/>
      <c r="JX9" s="1211"/>
      <c r="JY9" s="1211"/>
      <c r="JZ9" s="1211"/>
      <c r="KA9" s="1211"/>
      <c r="KB9" s="1211"/>
      <c r="KC9" s="1211"/>
      <c r="KD9" s="1211"/>
      <c r="KE9" s="1211"/>
      <c r="KF9" s="1211"/>
      <c r="KG9" s="1211"/>
      <c r="KH9" s="1211"/>
      <c r="KI9" s="1211"/>
      <c r="KJ9" s="1211"/>
      <c r="KK9" s="1211"/>
      <c r="KL9" s="1211"/>
      <c r="KM9" s="1211"/>
      <c r="KN9" s="1211"/>
      <c r="KO9" s="1211"/>
      <c r="KP9" s="1211"/>
      <c r="KQ9" s="1211"/>
      <c r="KR9" s="1211"/>
      <c r="KS9" s="1211"/>
      <c r="KT9" s="1211"/>
      <c r="KU9" s="1211"/>
      <c r="KV9" s="1211"/>
      <c r="KW9" s="1211"/>
      <c r="KX9" s="1211"/>
      <c r="KY9" s="1211"/>
      <c r="KZ9" s="1211"/>
      <c r="LA9" s="1211"/>
      <c r="LB9" s="1211"/>
      <c r="LC9" s="1211"/>
      <c r="LD9" s="1211"/>
      <c r="LE9" s="1211"/>
      <c r="LF9" s="1211"/>
      <c r="LG9" s="1211"/>
      <c r="LH9" s="1211"/>
      <c r="LI9" s="1211"/>
      <c r="LJ9" s="1211"/>
      <c r="LK9" s="1211"/>
      <c r="LL9" s="1211"/>
      <c r="LM9" s="1211"/>
      <c r="LN9" s="1211"/>
      <c r="LO9" s="1211"/>
      <c r="LP9" s="1211"/>
      <c r="LQ9" s="1211"/>
      <c r="LR9" s="1211"/>
      <c r="LS9" s="1211"/>
      <c r="LT9" s="1211"/>
      <c r="LU9" s="1211"/>
      <c r="LV9" s="1211"/>
      <c r="LW9" s="1211"/>
      <c r="LX9" s="1211"/>
      <c r="LY9" s="1211"/>
      <c r="LZ9" s="1211"/>
      <c r="MA9" s="1211"/>
      <c r="MB9" s="1211"/>
      <c r="MC9" s="1211"/>
      <c r="MD9" s="1211"/>
      <c r="ME9" s="1211"/>
      <c r="MF9" s="1211"/>
      <c r="MG9" s="1211"/>
      <c r="MH9" s="1211"/>
      <c r="MI9" s="1211"/>
      <c r="MJ9" s="1211"/>
      <c r="MK9" s="1211"/>
      <c r="ML9" s="1211"/>
      <c r="MM9" s="1211"/>
      <c r="MN9" s="1211"/>
      <c r="MO9" s="1211"/>
      <c r="MP9" s="1211"/>
      <c r="MQ9" s="1211"/>
      <c r="MR9" s="1211"/>
      <c r="MS9" s="1211"/>
      <c r="MT9" s="1211"/>
      <c r="MU9" s="1211"/>
      <c r="MV9" s="1211"/>
      <c r="MW9" s="1211"/>
      <c r="MX9" s="1211"/>
      <c r="MY9" s="1211"/>
      <c r="MZ9" s="1211"/>
      <c r="NA9" s="1211"/>
      <c r="NB9" s="1211"/>
      <c r="NC9" s="1211"/>
      <c r="ND9" s="1211"/>
      <c r="NE9" s="1211"/>
      <c r="NF9" s="1211"/>
      <c r="NG9" s="1211"/>
      <c r="NH9" s="1211"/>
      <c r="NI9" s="1211"/>
      <c r="NJ9" s="1211"/>
      <c r="NK9" s="1211"/>
      <c r="NL9" s="1211"/>
      <c r="NM9" s="1211"/>
      <c r="NN9" s="1211"/>
      <c r="NO9" s="1211"/>
      <c r="NP9" s="1211"/>
      <c r="NQ9" s="1211"/>
      <c r="NR9" s="1211"/>
      <c r="NS9" s="1211"/>
      <c r="NT9" s="1211"/>
      <c r="NU9" s="1211"/>
      <c r="NV9" s="1211"/>
      <c r="NW9" s="1211"/>
      <c r="NX9" s="1211"/>
      <c r="NY9" s="1211"/>
      <c r="NZ9" s="1211"/>
      <c r="OA9" s="1211"/>
      <c r="OB9" s="1211"/>
      <c r="OC9" s="1211"/>
      <c r="OD9" s="1211"/>
      <c r="OE9" s="1211"/>
      <c r="OF9" s="1211"/>
      <c r="OG9" s="1211"/>
      <c r="OH9" s="1211"/>
      <c r="OI9" s="1211"/>
      <c r="OJ9" s="1211"/>
      <c r="OK9" s="1211"/>
      <c r="OL9" s="1211"/>
      <c r="OM9" s="1211"/>
      <c r="ON9" s="1211"/>
      <c r="OO9" s="1211"/>
      <c r="OP9" s="1211"/>
      <c r="OQ9" s="1211"/>
      <c r="OR9" s="1211"/>
      <c r="OS9" s="1211"/>
      <c r="OT9" s="1211"/>
      <c r="OU9" s="1211"/>
      <c r="OV9" s="1211"/>
      <c r="OW9" s="1211"/>
      <c r="OX9" s="1211"/>
      <c r="OY9" s="1211"/>
      <c r="OZ9" s="1211"/>
      <c r="PA9" s="1211"/>
      <c r="PB9" s="1211"/>
      <c r="PC9" s="1211"/>
      <c r="PD9" s="1211"/>
      <c r="PE9" s="1211"/>
      <c r="PF9" s="1211"/>
      <c r="PG9" s="1211"/>
      <c r="PH9" s="1211"/>
      <c r="PI9" s="1211"/>
      <c r="PJ9" s="1211"/>
      <c r="PK9" s="1211"/>
      <c r="PL9" s="1211"/>
      <c r="PM9" s="1211"/>
      <c r="PN9" s="1211"/>
      <c r="PO9" s="1211"/>
      <c r="PP9" s="1211"/>
      <c r="PQ9" s="1211"/>
      <c r="PR9" s="1211"/>
      <c r="PS9" s="1211"/>
      <c r="PT9" s="1211"/>
      <c r="PU9" s="1211"/>
      <c r="PV9" s="1211"/>
      <c r="PW9" s="1211"/>
      <c r="PX9" s="1211"/>
      <c r="PY9" s="1211"/>
      <c r="PZ9" s="1211"/>
      <c r="QA9" s="1211"/>
      <c r="QB9" s="1211"/>
      <c r="QC9" s="1211"/>
      <c r="QD9" s="1211"/>
      <c r="QE9" s="1211"/>
      <c r="QF9" s="1211"/>
      <c r="QG9" s="1211"/>
      <c r="QH9" s="1211"/>
      <c r="QI9" s="1211"/>
      <c r="QJ9" s="1211"/>
      <c r="QK9" s="1211"/>
      <c r="QL9" s="1211"/>
      <c r="QM9" s="1211"/>
      <c r="QN9" s="1211"/>
      <c r="QO9" s="1211"/>
      <c r="QP9" s="1211"/>
      <c r="QQ9" s="1211"/>
      <c r="QR9" s="1211"/>
      <c r="QS9" s="1211"/>
      <c r="QT9" s="1211"/>
      <c r="QU9" s="1211"/>
      <c r="QV9" s="1211"/>
      <c r="QW9" s="1211"/>
      <c r="QX9" s="1211"/>
      <c r="QY9" s="1211"/>
      <c r="QZ9" s="1211"/>
      <c r="RA9" s="1211"/>
      <c r="RB9" s="1211"/>
      <c r="RC9" s="1211"/>
      <c r="RD9" s="1211"/>
      <c r="RE9" s="1211"/>
      <c r="RF9" s="1211"/>
      <c r="RG9" s="1211"/>
      <c r="RH9" s="1211"/>
      <c r="RI9" s="1211"/>
      <c r="RJ9" s="1211"/>
      <c r="RK9" s="1211"/>
      <c r="RL9" s="1211"/>
      <c r="RM9" s="1211"/>
      <c r="RN9" s="1211"/>
      <c r="RO9" s="1211"/>
      <c r="RP9" s="1211"/>
      <c r="RQ9" s="1211"/>
      <c r="RR9" s="1211"/>
      <c r="RS9" s="1211"/>
      <c r="RT9" s="1211"/>
      <c r="RU9" s="1211"/>
      <c r="RV9" s="1211"/>
      <c r="RW9" s="1211"/>
      <c r="RX9" s="1211"/>
      <c r="RY9" s="1211"/>
      <c r="RZ9" s="1211"/>
      <c r="SA9" s="1211"/>
      <c r="SB9" s="1211"/>
      <c r="SC9" s="1211"/>
      <c r="SD9" s="1211"/>
      <c r="SE9" s="1211"/>
      <c r="SF9" s="1211"/>
      <c r="SG9" s="1211"/>
      <c r="SH9" s="1211"/>
      <c r="SI9" s="1211"/>
      <c r="SJ9" s="1211"/>
      <c r="SK9" s="1211"/>
      <c r="SL9" s="1211"/>
      <c r="SM9" s="1211"/>
      <c r="SN9" s="1211"/>
      <c r="SO9" s="1211"/>
      <c r="SP9" s="1211"/>
      <c r="SQ9" s="1211"/>
      <c r="SR9" s="1211"/>
      <c r="SS9" s="1211"/>
      <c r="ST9" s="1211"/>
      <c r="SU9" s="1211"/>
      <c r="SV9" s="1211"/>
      <c r="SW9" s="1211"/>
      <c r="SX9" s="1211"/>
      <c r="SY9" s="1211"/>
      <c r="SZ9" s="1211"/>
      <c r="TA9" s="1211"/>
      <c r="TB9" s="1211"/>
      <c r="TC9" s="1211"/>
      <c r="TD9" s="1211"/>
      <c r="TE9" s="1211"/>
      <c r="TF9" s="1211"/>
      <c r="TG9" s="1211"/>
      <c r="TH9" s="1211"/>
      <c r="TI9" s="1211"/>
      <c r="TJ9" s="1211"/>
      <c r="TK9" s="1211"/>
      <c r="TL9" s="1211"/>
      <c r="TM9" s="1211"/>
      <c r="TN9" s="1211"/>
      <c r="TO9" s="1211"/>
      <c r="TP9" s="1211"/>
      <c r="TQ9" s="1211"/>
      <c r="TR9" s="1211"/>
      <c r="TS9" s="1211"/>
      <c r="TT9" s="1211"/>
      <c r="TU9" s="1211"/>
      <c r="TV9" s="1211"/>
      <c r="TW9" s="1211"/>
      <c r="TX9" s="1211"/>
      <c r="TY9" s="1211"/>
      <c r="TZ9" s="1211"/>
      <c r="UA9" s="1211"/>
      <c r="UB9" s="1211"/>
      <c r="UC9" s="1211"/>
      <c r="UD9" s="1211"/>
      <c r="UE9" s="1211"/>
      <c r="UF9" s="1211"/>
      <c r="UG9" s="1211"/>
      <c r="UH9" s="1211"/>
      <c r="UI9" s="1211"/>
      <c r="UJ9" s="1211"/>
      <c r="UK9" s="1211"/>
      <c r="UL9" s="1211"/>
      <c r="UM9" s="1211"/>
      <c r="UN9" s="1211"/>
      <c r="UO9" s="1211"/>
      <c r="UP9" s="1211"/>
      <c r="UQ9" s="1211"/>
      <c r="UR9" s="1211"/>
      <c r="US9" s="1211"/>
      <c r="UT9" s="1211"/>
      <c r="UU9" s="1211"/>
      <c r="UV9" s="1211"/>
      <c r="UW9" s="1211"/>
      <c r="UX9" s="1211"/>
      <c r="UY9" s="1211"/>
      <c r="UZ9" s="1211"/>
      <c r="VA9" s="1211"/>
      <c r="VB9" s="1211"/>
      <c r="VC9" s="1211"/>
      <c r="VD9" s="1211"/>
      <c r="VE9" s="1211"/>
      <c r="VF9" s="1211"/>
      <c r="VG9" s="1211"/>
      <c r="VH9" s="1211"/>
      <c r="VI9" s="1211"/>
      <c r="VJ9" s="1211"/>
      <c r="VK9" s="1211"/>
      <c r="VL9" s="1211"/>
      <c r="VM9" s="1211"/>
      <c r="VN9" s="1211"/>
      <c r="VO9" s="1211"/>
      <c r="VP9" s="1211"/>
      <c r="VQ9" s="1211"/>
      <c r="VR9" s="1211"/>
      <c r="VS9" s="1211"/>
      <c r="VT9" s="1211"/>
      <c r="VU9" s="1211"/>
      <c r="VV9" s="1211"/>
      <c r="VW9" s="1211"/>
      <c r="VX9" s="1211"/>
      <c r="VY9" s="1211"/>
      <c r="VZ9" s="1211"/>
      <c r="WA9" s="1211"/>
      <c r="WB9" s="1211"/>
      <c r="WC9" s="1211"/>
      <c r="WD9" s="1211"/>
      <c r="WE9" s="1211"/>
      <c r="WF9" s="1211"/>
      <c r="WG9" s="1211"/>
      <c r="WH9" s="1211"/>
      <c r="WI9" s="1211"/>
      <c r="WJ9" s="1211"/>
      <c r="WK9" s="1211"/>
      <c r="WL9" s="1211"/>
      <c r="WM9" s="1211"/>
      <c r="WN9" s="1211"/>
      <c r="WO9" s="1211"/>
      <c r="WP9" s="1211"/>
      <c r="WQ9" s="1211"/>
      <c r="WR9" s="1211"/>
      <c r="WS9" s="1211"/>
      <c r="WT9" s="1211"/>
      <c r="WU9" s="1211"/>
      <c r="WV9" s="1211"/>
      <c r="WW9" s="1211"/>
      <c r="WX9" s="1211"/>
      <c r="WY9" s="1211"/>
      <c r="WZ9" s="1211"/>
      <c r="XA9" s="1211"/>
      <c r="XB9" s="1211"/>
      <c r="XC9" s="1211"/>
      <c r="XD9" s="1211"/>
      <c r="XE9" s="1211"/>
      <c r="XF9" s="1211"/>
      <c r="XG9" s="1211"/>
      <c r="XH9" s="1211"/>
      <c r="XI9" s="1211"/>
      <c r="XJ9" s="1211"/>
      <c r="XK9" s="1211"/>
      <c r="XL9" s="1211"/>
      <c r="XM9" s="1211"/>
      <c r="XN9" s="1211"/>
      <c r="XO9" s="1211"/>
      <c r="XP9" s="1211"/>
      <c r="XQ9" s="1211"/>
      <c r="XR9" s="1211"/>
      <c r="XS9" s="1211"/>
      <c r="XT9" s="1211"/>
      <c r="XU9" s="1211"/>
      <c r="XV9" s="1211"/>
      <c r="XW9" s="1211"/>
      <c r="XX9" s="1211"/>
      <c r="XY9" s="1211"/>
      <c r="XZ9" s="1211"/>
      <c r="YA9" s="1211"/>
      <c r="YB9" s="1211"/>
      <c r="YC9" s="1211"/>
      <c r="YD9" s="1211"/>
      <c r="YE9" s="1211"/>
      <c r="YF9" s="1211"/>
      <c r="YG9" s="1211"/>
      <c r="YH9" s="1211"/>
      <c r="YI9" s="1211"/>
      <c r="YJ9" s="1211"/>
      <c r="YK9" s="1211"/>
      <c r="YL9" s="1211"/>
      <c r="YM9" s="1211"/>
      <c r="YN9" s="1211"/>
      <c r="YO9" s="1211"/>
      <c r="YP9" s="1211"/>
      <c r="YQ9" s="1211"/>
      <c r="YR9" s="1211"/>
      <c r="YS9" s="1211"/>
      <c r="YT9" s="1211"/>
      <c r="YU9" s="1211"/>
      <c r="YV9" s="1211"/>
      <c r="YW9" s="1211"/>
      <c r="YX9" s="1211"/>
      <c r="YY9" s="1211"/>
      <c r="YZ9" s="1211"/>
      <c r="ZA9" s="1211"/>
      <c r="ZB9" s="1211"/>
      <c r="ZC9" s="1211"/>
      <c r="ZD9" s="1211"/>
      <c r="ZE9" s="1211"/>
      <c r="ZF9" s="1211"/>
      <c r="ZG9" s="1211"/>
      <c r="ZH9" s="1211"/>
      <c r="ZI9" s="1211"/>
      <c r="ZJ9" s="1211"/>
      <c r="ZK9" s="1211"/>
      <c r="ZL9" s="1211"/>
      <c r="ZM9" s="1211"/>
      <c r="ZN9" s="1211"/>
      <c r="ZO9" s="1211"/>
      <c r="ZP9" s="1211"/>
      <c r="ZQ9" s="1211"/>
      <c r="ZR9" s="1211"/>
      <c r="ZS9" s="1211"/>
      <c r="ZT9" s="1211"/>
      <c r="ZU9" s="1211"/>
      <c r="ZV9" s="1211"/>
      <c r="ZW9" s="1211"/>
      <c r="ZX9" s="1211"/>
      <c r="ZY9" s="1211"/>
      <c r="ZZ9" s="1211"/>
      <c r="AAA9" s="1211"/>
      <c r="AAB9" s="1211"/>
      <c r="AAC9" s="1211"/>
      <c r="AAD9" s="1211"/>
      <c r="AAE9" s="1211"/>
      <c r="AAF9" s="1211"/>
      <c r="AAG9" s="1211"/>
      <c r="AAH9" s="1211"/>
      <c r="AAI9" s="1211"/>
      <c r="AAJ9" s="1211"/>
      <c r="AAK9" s="1211"/>
      <c r="AAL9" s="1211"/>
      <c r="AAM9" s="1211"/>
      <c r="AAN9" s="1211"/>
      <c r="AAO9" s="1211"/>
      <c r="AAP9" s="1211"/>
      <c r="AAQ9" s="1211"/>
      <c r="AAR9" s="1211"/>
      <c r="AAS9" s="1211"/>
      <c r="AAT9" s="1211"/>
      <c r="AAU9" s="1211"/>
      <c r="AAV9" s="1211"/>
      <c r="AAW9" s="1211"/>
      <c r="AAX9" s="1211"/>
      <c r="AAY9" s="1211"/>
      <c r="AAZ9" s="1211"/>
      <c r="ABA9" s="1211"/>
      <c r="ABB9" s="1211"/>
      <c r="ABC9" s="1211"/>
      <c r="ABD9" s="1211"/>
      <c r="ABE9" s="1211"/>
      <c r="ABF9" s="1211"/>
      <c r="ABG9" s="1211"/>
      <c r="ABH9" s="1211"/>
      <c r="ABI9" s="1211"/>
      <c r="ABJ9" s="1211"/>
      <c r="ABK9" s="1211"/>
      <c r="ABL9" s="1211"/>
      <c r="ABM9" s="1211"/>
      <c r="ABN9" s="1211"/>
      <c r="ABO9" s="1211"/>
      <c r="ABP9" s="1211"/>
      <c r="ABQ9" s="1211"/>
      <c r="ABR9" s="1211"/>
      <c r="ABS9" s="1211"/>
      <c r="ABT9" s="1211"/>
      <c r="ABU9" s="1211"/>
      <c r="ABV9" s="1211"/>
      <c r="ABW9" s="1211"/>
      <c r="ABX9" s="1211"/>
      <c r="ABY9" s="1211"/>
      <c r="ABZ9" s="1211"/>
      <c r="ACA9" s="1211"/>
      <c r="ACB9" s="1211"/>
      <c r="ACC9" s="1211"/>
      <c r="ACD9" s="1211"/>
      <c r="ACE9" s="1211"/>
      <c r="ACF9" s="1211"/>
      <c r="ACG9" s="1211"/>
      <c r="ACH9" s="1211"/>
      <c r="ACI9" s="1211"/>
      <c r="ACJ9" s="1211"/>
      <c r="ACK9" s="1211"/>
      <c r="ACL9" s="1211"/>
      <c r="ACM9" s="1211"/>
      <c r="ACN9" s="1211"/>
      <c r="ACO9" s="1211"/>
      <c r="ACP9" s="1211"/>
      <c r="ACQ9" s="1211"/>
      <c r="ACR9" s="1211"/>
      <c r="ACS9" s="1211"/>
      <c r="ACT9" s="1211"/>
      <c r="ACU9" s="1211"/>
      <c r="ACV9" s="1211"/>
      <c r="ACW9" s="1211"/>
      <c r="ACX9" s="1211"/>
      <c r="ACY9" s="1211"/>
      <c r="ACZ9" s="1211"/>
      <c r="ADA9" s="1211"/>
      <c r="ADB9" s="1211"/>
      <c r="ADC9" s="1211"/>
      <c r="ADD9" s="1211"/>
      <c r="ADE9" s="1211"/>
      <c r="ADF9" s="1211"/>
      <c r="ADG9" s="1211"/>
      <c r="ADH9" s="1211"/>
      <c r="ADI9" s="1211"/>
      <c r="ADJ9" s="1211"/>
      <c r="ADK9" s="1211"/>
      <c r="ADL9" s="1211"/>
      <c r="ADM9" s="1211"/>
      <c r="ADN9" s="1211"/>
      <c r="ADO9" s="1211"/>
      <c r="ADP9" s="1211"/>
      <c r="ADQ9" s="1211"/>
      <c r="ADR9" s="1211"/>
      <c r="ADS9" s="1211"/>
      <c r="ADT9" s="1211"/>
      <c r="ADU9" s="1211"/>
      <c r="ADV9" s="1211"/>
      <c r="ADW9" s="1211"/>
      <c r="ADX9" s="1211"/>
      <c r="ADY9" s="1211"/>
      <c r="ADZ9" s="1211"/>
      <c r="AEA9" s="1211"/>
      <c r="AEB9" s="1211"/>
      <c r="AEC9" s="1211"/>
      <c r="AED9" s="1211"/>
      <c r="AEE9" s="1211"/>
      <c r="AEF9" s="1211"/>
      <c r="AEG9" s="1211"/>
      <c r="AEH9" s="1211"/>
      <c r="AEI9" s="1211"/>
      <c r="AEJ9" s="1211"/>
      <c r="AEK9" s="1211"/>
      <c r="AEL9" s="1211"/>
      <c r="AEM9" s="1211"/>
      <c r="AEN9" s="1211"/>
      <c r="AEO9" s="1211"/>
      <c r="AEP9" s="1211"/>
      <c r="AEQ9" s="1211"/>
      <c r="AER9" s="1211"/>
      <c r="AES9" s="1211"/>
      <c r="AET9" s="1211"/>
      <c r="AEU9" s="1211"/>
      <c r="AEV9" s="1211"/>
      <c r="AEW9" s="1211"/>
      <c r="AEX9" s="1211"/>
      <c r="AEY9" s="1211"/>
      <c r="AEZ9" s="1211"/>
      <c r="AFA9" s="1211"/>
      <c r="AFB9" s="1211"/>
      <c r="AFC9" s="1211"/>
      <c r="AFD9" s="1211"/>
      <c r="AFE9" s="1211"/>
      <c r="AFF9" s="1211"/>
      <c r="AFG9" s="1211"/>
      <c r="AFH9" s="1211"/>
      <c r="AFI9" s="1211"/>
      <c r="AFJ9" s="1211"/>
      <c r="AFK9" s="1211"/>
      <c r="AFL9" s="1211"/>
      <c r="AFM9" s="1211"/>
      <c r="AFN9" s="1211"/>
      <c r="AFO9" s="1211"/>
      <c r="AFP9" s="1211"/>
      <c r="AFQ9" s="1211"/>
      <c r="AFR9" s="1211"/>
      <c r="AFS9" s="1211"/>
      <c r="AFT9" s="1211"/>
      <c r="AFU9" s="1211"/>
      <c r="AFV9" s="1211"/>
      <c r="AFW9" s="1211"/>
      <c r="AFX9" s="1211"/>
      <c r="AFY9" s="1211"/>
      <c r="AFZ9" s="1211"/>
      <c r="AGA9" s="1211"/>
      <c r="AGB9" s="1211"/>
      <c r="AGC9" s="1211"/>
      <c r="AGD9" s="1211"/>
      <c r="AGE9" s="1211"/>
      <c r="AGF9" s="1211"/>
      <c r="AGG9" s="1211"/>
      <c r="AGH9" s="1211"/>
      <c r="AGI9" s="1211"/>
      <c r="AGJ9" s="1211"/>
      <c r="AGK9" s="1211"/>
      <c r="AGL9" s="1211"/>
      <c r="AGM9" s="1211"/>
      <c r="AGN9" s="1211"/>
      <c r="AGO9" s="1211"/>
      <c r="AGP9" s="1211"/>
      <c r="AGQ9" s="1211"/>
      <c r="AGR9" s="1211"/>
      <c r="AGS9" s="1211"/>
      <c r="AGT9" s="1211"/>
      <c r="AGU9" s="1211"/>
      <c r="AGV9" s="1211"/>
      <c r="AGW9" s="1211"/>
      <c r="AGX9" s="1211"/>
      <c r="AGY9" s="1211"/>
      <c r="AGZ9" s="1211"/>
      <c r="AHA9" s="1211"/>
      <c r="AHB9" s="1211"/>
      <c r="AHC9" s="1211"/>
      <c r="AHD9" s="1211"/>
      <c r="AHE9" s="1211"/>
      <c r="AHF9" s="1211"/>
      <c r="AHG9" s="1211"/>
      <c r="AHH9" s="1211"/>
      <c r="AHI9" s="1211"/>
      <c r="AHJ9" s="1211"/>
      <c r="AHK9" s="1211"/>
      <c r="AHL9" s="1211"/>
      <c r="AHM9" s="1211"/>
      <c r="AHN9" s="1211"/>
      <c r="AHO9" s="1211"/>
      <c r="AHP9" s="1211"/>
      <c r="AHQ9" s="1211"/>
      <c r="AHR9" s="1211"/>
      <c r="AHS9" s="1211"/>
      <c r="AHT9" s="1211"/>
      <c r="AHU9" s="1211"/>
      <c r="AHV9" s="1211"/>
      <c r="AHW9" s="1211"/>
      <c r="AHX9" s="1211"/>
      <c r="AHY9" s="1211"/>
      <c r="AHZ9" s="1211"/>
      <c r="AIA9" s="1211"/>
      <c r="AIB9" s="1211"/>
      <c r="AIC9" s="1211"/>
      <c r="AID9" s="1211"/>
      <c r="AIE9" s="1211"/>
      <c r="AIF9" s="1211"/>
      <c r="AIG9" s="1211"/>
      <c r="AIH9" s="1211"/>
      <c r="AII9" s="1211"/>
      <c r="AIJ9" s="1211"/>
      <c r="AIK9" s="1211"/>
      <c r="AIL9" s="1211"/>
      <c r="AIM9" s="1211"/>
      <c r="AIN9" s="1211"/>
      <c r="AIO9" s="1211"/>
      <c r="AIP9" s="1211"/>
      <c r="AIQ9" s="1211"/>
      <c r="AIR9" s="1211"/>
      <c r="AIS9" s="1211"/>
      <c r="AIT9" s="1211"/>
      <c r="AIU9" s="1211"/>
      <c r="AIV9" s="1211"/>
      <c r="AIW9" s="1211"/>
      <c r="AIX9" s="1211"/>
      <c r="AIY9" s="1211"/>
      <c r="AIZ9" s="1211"/>
      <c r="AJA9" s="1211"/>
      <c r="AJB9" s="1211"/>
      <c r="AJC9" s="1211"/>
      <c r="AJD9" s="1211"/>
      <c r="AJE9" s="1211"/>
      <c r="AJF9" s="1211"/>
      <c r="AJG9" s="1211"/>
      <c r="AJH9" s="1211"/>
      <c r="AJI9" s="1211"/>
      <c r="AJJ9" s="1211"/>
      <c r="AJK9" s="1211"/>
      <c r="AJL9" s="1211"/>
      <c r="AJM9" s="1211"/>
      <c r="AJN9" s="1211"/>
      <c r="AJO9" s="1211"/>
      <c r="AJP9" s="1211"/>
      <c r="AJQ9" s="1211"/>
      <c r="AJR9" s="1211"/>
      <c r="AJS9" s="1211"/>
      <c r="AJT9" s="1211"/>
      <c r="AJU9" s="1211"/>
      <c r="AJV9" s="1211"/>
      <c r="AJW9" s="1211"/>
      <c r="AJX9" s="1211"/>
      <c r="AJY9" s="1211"/>
      <c r="AJZ9" s="1211"/>
      <c r="AKA9" s="1211"/>
      <c r="AKB9" s="1211"/>
      <c r="AKC9" s="1211"/>
      <c r="AKD9" s="1211"/>
      <c r="AKE9" s="1211"/>
      <c r="AKF9" s="1211"/>
      <c r="AKG9" s="1211"/>
      <c r="AKH9" s="1211"/>
      <c r="AKI9" s="1211"/>
      <c r="AKJ9" s="1211"/>
      <c r="AKK9" s="1211"/>
      <c r="AKL9" s="1211"/>
      <c r="AKM9" s="1211"/>
      <c r="AKN9" s="1211"/>
      <c r="AKO9" s="1211"/>
      <c r="AKP9" s="1211"/>
      <c r="AKQ9" s="1211"/>
      <c r="AKR9" s="1211"/>
      <c r="AKS9" s="1211"/>
      <c r="AKT9" s="1211"/>
      <c r="AKU9" s="1211"/>
      <c r="AKV9" s="1211"/>
      <c r="AKW9" s="1211"/>
      <c r="AKX9" s="1211"/>
      <c r="AKY9" s="1211"/>
      <c r="AKZ9" s="1211"/>
      <c r="ALA9" s="1211"/>
      <c r="ALB9" s="1211"/>
      <c r="ALC9" s="1211"/>
      <c r="ALD9" s="1211"/>
      <c r="ALE9" s="1211"/>
      <c r="ALF9" s="1211"/>
      <c r="ALG9" s="1211"/>
      <c r="ALH9" s="1211"/>
      <c r="ALI9" s="1211"/>
      <c r="ALJ9" s="1211"/>
      <c r="ALK9" s="1211"/>
      <c r="ALL9" s="1211"/>
      <c r="ALM9" s="1211"/>
      <c r="ALN9" s="1211"/>
      <c r="ALO9" s="1211"/>
      <c r="ALP9" s="1211"/>
      <c r="ALQ9" s="1211"/>
      <c r="ALR9" s="1211"/>
      <c r="ALS9" s="1211"/>
      <c r="ALT9" s="1211"/>
      <c r="ALU9" s="1211"/>
      <c r="ALV9" s="1211"/>
      <c r="ALW9" s="1211"/>
      <c r="ALX9" s="1211"/>
      <c r="ALY9" s="1211"/>
      <c r="ALZ9" s="1211"/>
      <c r="AMA9" s="1211"/>
      <c r="AMB9" s="1211"/>
      <c r="AMC9" s="1211"/>
      <c r="AMD9" s="1211"/>
      <c r="AME9" s="1211"/>
      <c r="AMF9" s="1211"/>
      <c r="AMG9" s="1211"/>
      <c r="AMH9" s="1211"/>
      <c r="AMI9" s="1211"/>
      <c r="AMJ9" s="1211"/>
      <c r="AMK9" s="1211"/>
      <c r="AML9" s="1211"/>
      <c r="AMM9" s="1211"/>
      <c r="AMN9" s="1211"/>
      <c r="AMO9" s="1211"/>
      <c r="AMP9" s="1211"/>
      <c r="AMQ9" s="1211"/>
      <c r="AMR9" s="1211"/>
      <c r="AMS9" s="1211"/>
      <c r="AMT9" s="1211"/>
      <c r="AMU9" s="1211"/>
      <c r="AMV9" s="1211"/>
      <c r="AMW9" s="1211"/>
      <c r="AMX9" s="1211"/>
      <c r="AMY9" s="1211"/>
      <c r="AMZ9" s="1211"/>
      <c r="ANA9" s="1211"/>
      <c r="ANB9" s="1211"/>
      <c r="ANC9" s="1211"/>
      <c r="AND9" s="1211"/>
      <c r="ANE9" s="1211"/>
      <c r="ANF9" s="1211"/>
      <c r="ANG9" s="1211"/>
      <c r="ANH9" s="1211"/>
      <c r="ANI9" s="1211"/>
      <c r="ANJ9" s="1211"/>
      <c r="ANK9" s="1211"/>
      <c r="ANL9" s="1211"/>
      <c r="ANM9" s="1211"/>
      <c r="ANN9" s="1211"/>
      <c r="ANO9" s="1211"/>
      <c r="ANP9" s="1211"/>
      <c r="ANQ9" s="1211"/>
      <c r="ANR9" s="1211"/>
      <c r="ANS9" s="1211"/>
      <c r="ANT9" s="1211"/>
      <c r="ANU9" s="1211"/>
      <c r="ANV9" s="1211"/>
      <c r="ANW9" s="1211"/>
      <c r="ANX9" s="1211"/>
      <c r="ANY9" s="1211"/>
      <c r="ANZ9" s="1211"/>
      <c r="AOA9" s="1211"/>
      <c r="AOB9" s="1211"/>
      <c r="AOC9" s="1211"/>
      <c r="AOD9" s="1211"/>
      <c r="AOE9" s="1211"/>
      <c r="AOF9" s="1211"/>
      <c r="AOG9" s="1211"/>
      <c r="AOH9" s="1211"/>
      <c r="AOI9" s="1211"/>
      <c r="AOJ9" s="1211"/>
      <c r="AOK9" s="1211"/>
      <c r="AOL9" s="1211"/>
      <c r="AOM9" s="1211"/>
      <c r="AON9" s="1211"/>
      <c r="AOO9" s="1211"/>
      <c r="AOP9" s="1211"/>
      <c r="AOQ9" s="1211"/>
      <c r="AOR9" s="1211"/>
      <c r="AOS9" s="1211"/>
      <c r="AOT9" s="1211"/>
      <c r="AOU9" s="1211"/>
      <c r="AOV9" s="1211"/>
      <c r="AOW9" s="1211"/>
      <c r="AOX9" s="1211"/>
      <c r="AOY9" s="1211"/>
      <c r="AOZ9" s="1211"/>
      <c r="APA9" s="1211"/>
      <c r="APB9" s="1211"/>
      <c r="APC9" s="1211"/>
      <c r="APD9" s="1211"/>
      <c r="APE9" s="1211"/>
      <c r="APF9" s="1211"/>
      <c r="APG9" s="1211"/>
      <c r="APH9" s="1211"/>
      <c r="API9" s="1211"/>
      <c r="APJ9" s="1211"/>
      <c r="APK9" s="1211"/>
      <c r="APL9" s="1211"/>
      <c r="APM9" s="1211"/>
      <c r="APN9" s="1211"/>
      <c r="APO9" s="1211"/>
      <c r="APP9" s="1211"/>
      <c r="APQ9" s="1211"/>
      <c r="APR9" s="1211"/>
      <c r="APS9" s="1211"/>
      <c r="APT9" s="1211"/>
      <c r="APU9" s="1211"/>
      <c r="APV9" s="1211"/>
      <c r="APW9" s="1211"/>
      <c r="APX9" s="1211"/>
      <c r="APY9" s="1211"/>
      <c r="APZ9" s="1211"/>
      <c r="AQA9" s="1211"/>
      <c r="AQB9" s="1211"/>
      <c r="AQC9" s="1211"/>
      <c r="AQD9" s="1211"/>
      <c r="AQE9" s="1211"/>
      <c r="AQF9" s="1211"/>
      <c r="AQG9" s="1211"/>
      <c r="AQH9" s="1211"/>
      <c r="AQI9" s="1211"/>
      <c r="AQJ9" s="1211"/>
      <c r="AQK9" s="1211"/>
      <c r="AQL9" s="1211"/>
      <c r="AQM9" s="1211"/>
      <c r="AQN9" s="1211"/>
      <c r="AQO9" s="1211"/>
      <c r="AQP9" s="1211"/>
      <c r="AQQ9" s="1211"/>
      <c r="AQR9" s="1211"/>
      <c r="AQS9" s="1211"/>
      <c r="AQT9" s="1211"/>
      <c r="AQU9" s="1211"/>
      <c r="AQV9" s="1211"/>
      <c r="AQW9" s="1211"/>
      <c r="AQX9" s="1211"/>
      <c r="AQY9" s="1211"/>
      <c r="AQZ9" s="1211"/>
      <c r="ARA9" s="1211"/>
      <c r="ARB9" s="1211"/>
      <c r="ARC9" s="1211"/>
      <c r="ARD9" s="1211"/>
      <c r="ARE9" s="1211"/>
      <c r="ARF9" s="1211"/>
      <c r="ARG9" s="1211"/>
      <c r="ARH9" s="1211"/>
      <c r="ARI9" s="1211"/>
      <c r="ARJ9" s="1211"/>
      <c r="ARK9" s="1211"/>
      <c r="ARL9" s="1211"/>
      <c r="ARM9" s="1211"/>
      <c r="ARN9" s="1211"/>
      <c r="ARO9" s="1211"/>
      <c r="ARP9" s="1211"/>
      <c r="ARQ9" s="1211"/>
      <c r="ARR9" s="1211"/>
      <c r="ARS9" s="1211"/>
      <c r="ART9" s="1211"/>
      <c r="ARU9" s="1211"/>
      <c r="ARV9" s="1211"/>
      <c r="ARW9" s="1211"/>
      <c r="ARX9" s="1211"/>
      <c r="ARY9" s="1211"/>
      <c r="ARZ9" s="1211"/>
      <c r="ASA9" s="1211"/>
      <c r="ASB9" s="1211"/>
      <c r="ASC9" s="1211"/>
      <c r="ASD9" s="1211"/>
      <c r="ASE9" s="1211"/>
      <c r="ASF9" s="1211"/>
      <c r="ASG9" s="1211"/>
      <c r="ASH9" s="1211"/>
      <c r="ASI9" s="1211"/>
      <c r="ASJ9" s="1211"/>
      <c r="ASK9" s="1211"/>
      <c r="ASL9" s="1211"/>
      <c r="ASM9" s="1211"/>
      <c r="ASN9" s="1211"/>
      <c r="ASO9" s="1211"/>
      <c r="ASP9" s="1211"/>
      <c r="ASQ9" s="1211"/>
      <c r="ASR9" s="1211"/>
      <c r="ASS9" s="1211"/>
      <c r="AST9" s="1211"/>
      <c r="ASU9" s="1211"/>
      <c r="ASV9" s="1211"/>
      <c r="ASW9" s="1211"/>
      <c r="ASX9" s="1211"/>
      <c r="ASY9" s="1211"/>
      <c r="ASZ9" s="1211"/>
      <c r="ATA9" s="1211"/>
      <c r="ATB9" s="1211"/>
      <c r="ATC9" s="1211"/>
      <c r="ATD9" s="1211"/>
      <c r="ATE9" s="1211"/>
      <c r="ATF9" s="1211"/>
      <c r="ATG9" s="1211"/>
      <c r="ATH9" s="1211"/>
      <c r="ATI9" s="1211"/>
      <c r="ATJ9" s="1211"/>
      <c r="ATK9" s="1211"/>
      <c r="ATL9" s="1211"/>
      <c r="ATM9" s="1211"/>
      <c r="ATN9" s="1211"/>
      <c r="ATO9" s="1211"/>
      <c r="ATP9" s="1211"/>
      <c r="ATQ9" s="1211"/>
      <c r="ATR9" s="1211"/>
      <c r="ATS9" s="1211"/>
      <c r="ATT9" s="1211"/>
      <c r="ATU9" s="1211"/>
      <c r="ATV9" s="1211"/>
      <c r="ATW9" s="1211"/>
      <c r="ATX9" s="1211"/>
      <c r="ATY9" s="1211"/>
      <c r="ATZ9" s="1211"/>
      <c r="AUA9" s="1211"/>
      <c r="AUB9" s="1211"/>
      <c r="AUC9" s="1211"/>
      <c r="AUD9" s="1211"/>
      <c r="AUE9" s="1211"/>
      <c r="AUF9" s="1211"/>
      <c r="AUG9" s="1211"/>
      <c r="AUH9" s="1211"/>
      <c r="AUI9" s="1211"/>
      <c r="AUJ9" s="1211"/>
      <c r="AUK9" s="1211"/>
      <c r="AUL9" s="1211"/>
      <c r="AUM9" s="1211"/>
      <c r="AUN9" s="1211"/>
      <c r="AUO9" s="1211"/>
      <c r="AUP9" s="1211"/>
      <c r="AUQ9" s="1211"/>
      <c r="AUR9" s="1211"/>
      <c r="AUS9" s="1211"/>
      <c r="AUT9" s="1211"/>
      <c r="AUU9" s="1211"/>
      <c r="AUV9" s="1211"/>
      <c r="AUW9" s="1211"/>
      <c r="AUX9" s="1211"/>
      <c r="AUY9" s="1211"/>
      <c r="AUZ9" s="1211"/>
      <c r="AVA9" s="1211"/>
      <c r="AVB9" s="1211"/>
      <c r="AVC9" s="1211"/>
      <c r="AVD9" s="1211"/>
      <c r="AVE9" s="1211"/>
      <c r="AVF9" s="1211"/>
      <c r="AVG9" s="1211"/>
      <c r="AVH9" s="1211"/>
      <c r="AVI9" s="1211"/>
      <c r="AVJ9" s="1211"/>
      <c r="AVK9" s="1211"/>
      <c r="AVL9" s="1211"/>
      <c r="AVM9" s="1211"/>
      <c r="AVN9" s="1211"/>
      <c r="AVO9" s="1211"/>
      <c r="AVP9" s="1211"/>
      <c r="AVQ9" s="1211"/>
      <c r="AVR9" s="1211"/>
      <c r="AVS9" s="1211"/>
      <c r="AVT9" s="1211"/>
      <c r="AVU9" s="1211"/>
      <c r="AVV9" s="1211"/>
      <c r="AVW9" s="1211"/>
      <c r="AVX9" s="1211"/>
      <c r="AVY9" s="1211"/>
      <c r="AVZ9" s="1211"/>
      <c r="AWA9" s="1211"/>
      <c r="AWB9" s="1211"/>
      <c r="AWC9" s="1211"/>
      <c r="AWD9" s="1211"/>
      <c r="AWE9" s="1211"/>
      <c r="AWF9" s="1211"/>
      <c r="AWG9" s="1211"/>
      <c r="AWH9" s="1211"/>
      <c r="AWI9" s="1211"/>
      <c r="AWJ9" s="1211"/>
      <c r="AWK9" s="1211"/>
      <c r="AWL9" s="1211"/>
      <c r="AWM9" s="1211"/>
      <c r="AWN9" s="1211"/>
      <c r="AWO9" s="1211"/>
      <c r="AWP9" s="1211"/>
      <c r="AWQ9" s="1211"/>
      <c r="AWR9" s="1211"/>
      <c r="AWS9" s="1211"/>
      <c r="AWT9" s="1211"/>
      <c r="AWU9" s="1211"/>
      <c r="AWV9" s="1211"/>
      <c r="AWW9" s="1211"/>
      <c r="AWX9" s="1211"/>
      <c r="AWY9" s="1211"/>
      <c r="AWZ9" s="1211"/>
      <c r="AXA9" s="1211"/>
      <c r="AXB9" s="1211"/>
      <c r="AXC9" s="1211"/>
      <c r="AXD9" s="1211"/>
      <c r="AXE9" s="1211"/>
      <c r="AXF9" s="1211"/>
      <c r="AXG9" s="1211"/>
      <c r="AXH9" s="1211"/>
      <c r="AXI9" s="1211"/>
      <c r="AXJ9" s="1211"/>
      <c r="AXK9" s="1211"/>
      <c r="AXL9" s="1211"/>
      <c r="AXM9" s="1211"/>
      <c r="AXN9" s="1211"/>
      <c r="AXO9" s="1211"/>
      <c r="AXP9" s="1211"/>
      <c r="AXQ9" s="1211"/>
      <c r="AXR9" s="1211"/>
      <c r="AXS9" s="1211"/>
      <c r="AXT9" s="1211"/>
      <c r="AXU9" s="1211"/>
      <c r="AXV9" s="1211"/>
      <c r="AXW9" s="1211"/>
      <c r="AXX9" s="1211"/>
      <c r="AXY9" s="1211"/>
      <c r="AXZ9" s="1211"/>
      <c r="AYA9" s="1211"/>
      <c r="AYB9" s="1211"/>
      <c r="AYC9" s="1211"/>
      <c r="AYD9" s="1211"/>
      <c r="AYE9" s="1211"/>
      <c r="AYF9" s="1211"/>
      <c r="AYG9" s="1211"/>
      <c r="AYH9" s="1211"/>
      <c r="AYI9" s="1211"/>
      <c r="AYJ9" s="1211"/>
      <c r="AYK9" s="1211"/>
      <c r="AYL9" s="1211"/>
      <c r="AYM9" s="1211"/>
      <c r="AYN9" s="1211"/>
      <c r="AYO9" s="1211"/>
      <c r="AYP9" s="1211"/>
      <c r="AYQ9" s="1211"/>
      <c r="AYR9" s="1211"/>
      <c r="AYS9" s="1211"/>
      <c r="AYT9" s="1211"/>
      <c r="AYU9" s="1211"/>
      <c r="AYV9" s="1211"/>
      <c r="AYW9" s="1211"/>
      <c r="AYX9" s="1211"/>
      <c r="AYY9" s="1211"/>
      <c r="AYZ9" s="1211"/>
      <c r="AZA9" s="1211"/>
      <c r="AZB9" s="1211"/>
      <c r="AZC9" s="1211"/>
      <c r="AZD9" s="1211"/>
      <c r="AZE9" s="1211"/>
      <c r="AZF9" s="1211"/>
      <c r="AZG9" s="1211"/>
      <c r="AZH9" s="1211"/>
      <c r="AZI9" s="1211"/>
      <c r="AZJ9" s="1211"/>
      <c r="AZK9" s="1211"/>
      <c r="AZL9" s="1211"/>
      <c r="AZM9" s="1211"/>
      <c r="AZN9" s="1211"/>
      <c r="AZO9" s="1211"/>
      <c r="AZP9" s="1211"/>
      <c r="AZQ9" s="1211"/>
      <c r="AZR9" s="1211"/>
      <c r="AZS9" s="1211"/>
      <c r="AZT9" s="1211"/>
      <c r="AZU9" s="1211"/>
      <c r="AZV9" s="1211"/>
      <c r="AZW9" s="1211"/>
      <c r="AZX9" s="1211"/>
      <c r="AZY9" s="1211"/>
      <c r="AZZ9" s="1211"/>
      <c r="BAA9" s="1211"/>
      <c r="BAB9" s="1211"/>
      <c r="BAC9" s="1211"/>
      <c r="BAD9" s="1211"/>
      <c r="BAE9" s="1211"/>
      <c r="BAF9" s="1211"/>
      <c r="BAG9" s="1211"/>
      <c r="BAH9" s="1211"/>
      <c r="BAI9" s="1211"/>
      <c r="BAJ9" s="1211"/>
      <c r="BAK9" s="1211"/>
      <c r="BAL9" s="1211"/>
      <c r="BAM9" s="1211"/>
      <c r="BAN9" s="1211"/>
      <c r="BAO9" s="1211"/>
      <c r="BAP9" s="1211"/>
      <c r="BAQ9" s="1211"/>
      <c r="BAR9" s="1211"/>
      <c r="BAS9" s="1211"/>
      <c r="BAT9" s="1211"/>
      <c r="BAU9" s="1211"/>
      <c r="BAV9" s="1211"/>
      <c r="BAW9" s="1211"/>
      <c r="BAX9" s="1211"/>
      <c r="BAY9" s="1211"/>
      <c r="BAZ9" s="1211"/>
      <c r="BBA9" s="1211"/>
      <c r="BBB9" s="1211"/>
      <c r="BBC9" s="1211"/>
      <c r="BBD9" s="1211"/>
      <c r="BBE9" s="1211"/>
      <c r="BBF9" s="1211"/>
      <c r="BBG9" s="1211"/>
      <c r="BBH9" s="1211"/>
      <c r="BBI9" s="1211"/>
      <c r="BBJ9" s="1211"/>
      <c r="BBK9" s="1211"/>
      <c r="BBL9" s="1211"/>
      <c r="BBM9" s="1211"/>
      <c r="BBN9" s="1211"/>
      <c r="BBO9" s="1211"/>
      <c r="BBP9" s="1211"/>
      <c r="BBQ9" s="1211"/>
      <c r="BBR9" s="1211"/>
      <c r="BBS9" s="1211"/>
      <c r="BBT9" s="1211"/>
      <c r="BBU9" s="1211"/>
      <c r="BBV9" s="1211"/>
      <c r="BBW9" s="1211"/>
      <c r="BBX9" s="1211"/>
      <c r="BBY9" s="1211"/>
      <c r="BBZ9" s="1211"/>
      <c r="BCA9" s="1211"/>
      <c r="BCB9" s="1211"/>
      <c r="BCC9" s="1211"/>
      <c r="BCD9" s="1211"/>
      <c r="BCE9" s="1211"/>
      <c r="BCF9" s="1211"/>
      <c r="BCG9" s="1211"/>
      <c r="BCH9" s="1211"/>
      <c r="BCI9" s="1211"/>
      <c r="BCJ9" s="1211"/>
      <c r="BCK9" s="1211"/>
      <c r="BCL9" s="1211"/>
      <c r="BCM9" s="1211"/>
      <c r="BCN9" s="1211"/>
      <c r="BCO9" s="1211"/>
      <c r="BCP9" s="1211"/>
      <c r="BCQ9" s="1211"/>
      <c r="BCR9" s="1211"/>
      <c r="BCS9" s="1211"/>
      <c r="BCT9" s="1211"/>
      <c r="BCU9" s="1211"/>
      <c r="BCV9" s="1211"/>
      <c r="BCW9" s="1211"/>
      <c r="BCX9" s="1211"/>
      <c r="BCY9" s="1211"/>
      <c r="BCZ9" s="1211"/>
      <c r="BDA9" s="1211"/>
      <c r="BDB9" s="1211"/>
      <c r="BDC9" s="1211"/>
      <c r="BDD9" s="1211"/>
      <c r="BDE9" s="1211"/>
      <c r="BDF9" s="1211"/>
      <c r="BDG9" s="1211"/>
      <c r="BDH9" s="1211"/>
      <c r="BDI9" s="1211"/>
      <c r="BDJ9" s="1211"/>
      <c r="BDK9" s="1211"/>
      <c r="BDL9" s="1211"/>
      <c r="BDM9" s="1211"/>
      <c r="BDN9" s="1211"/>
      <c r="BDO9" s="1211"/>
      <c r="BDP9" s="1211"/>
      <c r="BDQ9" s="1211"/>
      <c r="BDR9" s="1211"/>
      <c r="BDS9" s="1211"/>
      <c r="BDT9" s="1211"/>
      <c r="BDU9" s="1211"/>
      <c r="BDV9" s="1211"/>
      <c r="BDW9" s="1211"/>
      <c r="BDX9" s="1211"/>
      <c r="BDY9" s="1211"/>
      <c r="BDZ9" s="1211"/>
      <c r="BEA9" s="1211"/>
      <c r="BEB9" s="1211"/>
      <c r="BEC9" s="1211"/>
      <c r="BED9" s="1211"/>
      <c r="BEE9" s="1211"/>
      <c r="BEF9" s="1211"/>
      <c r="BEG9" s="1211"/>
      <c r="BEH9" s="1211"/>
      <c r="BEI9" s="1211"/>
      <c r="BEJ9" s="1211"/>
      <c r="BEK9" s="1211"/>
      <c r="BEL9" s="1211"/>
      <c r="BEM9" s="1211"/>
      <c r="BEN9" s="1211"/>
      <c r="BEO9" s="1211"/>
      <c r="BEP9" s="1211"/>
      <c r="BEQ9" s="1211"/>
      <c r="BER9" s="1211"/>
      <c r="BES9" s="1211"/>
      <c r="BET9" s="1211"/>
      <c r="BEU9" s="1211"/>
      <c r="BEV9" s="1211"/>
      <c r="BEW9" s="1211"/>
      <c r="BEX9" s="1211"/>
      <c r="BEY9" s="1211"/>
      <c r="BEZ9" s="1211"/>
      <c r="BFA9" s="1211"/>
      <c r="BFB9" s="1211"/>
      <c r="BFC9" s="1211"/>
      <c r="BFD9" s="1211"/>
      <c r="BFE9" s="1211"/>
      <c r="BFF9" s="1211"/>
      <c r="BFG9" s="1211"/>
      <c r="BFH9" s="1211"/>
      <c r="BFI9" s="1211"/>
      <c r="BFJ9" s="1211"/>
      <c r="BFK9" s="1211"/>
      <c r="BFL9" s="1211"/>
      <c r="BFM9" s="1211"/>
      <c r="BFN9" s="1211"/>
      <c r="BFO9" s="1211"/>
      <c r="BFP9" s="1211"/>
      <c r="BFQ9" s="1211"/>
      <c r="BFR9" s="1211"/>
      <c r="BFS9" s="1211"/>
      <c r="BFT9" s="1211"/>
      <c r="BFU9" s="1211"/>
      <c r="BFV9" s="1211"/>
      <c r="BFW9" s="1211"/>
      <c r="BFX9" s="1211"/>
      <c r="BFY9" s="1211"/>
      <c r="BFZ9" s="1211"/>
      <c r="BGA9" s="1211"/>
      <c r="BGB9" s="1211"/>
      <c r="BGC9" s="1211"/>
      <c r="BGD9" s="1211"/>
      <c r="BGE9" s="1211"/>
      <c r="BGF9" s="1211"/>
      <c r="BGG9" s="1211"/>
      <c r="BGH9" s="1211"/>
      <c r="BGI9" s="1211"/>
      <c r="BGJ9" s="1211"/>
      <c r="BGK9" s="1211"/>
      <c r="BGL9" s="1211"/>
      <c r="BGM9" s="1211"/>
      <c r="BGN9" s="1211"/>
      <c r="BGO9" s="1211"/>
      <c r="BGP9" s="1211"/>
      <c r="BGQ9" s="1211"/>
      <c r="BGR9" s="1211"/>
      <c r="BGS9" s="1211"/>
      <c r="BGT9" s="1211"/>
      <c r="BGU9" s="1211"/>
      <c r="BGV9" s="1211"/>
      <c r="BGW9" s="1211"/>
      <c r="BGX9" s="1211"/>
      <c r="BGY9" s="1211"/>
      <c r="BGZ9" s="1211"/>
      <c r="BHA9" s="1211"/>
      <c r="BHB9" s="1211"/>
      <c r="BHC9" s="1211"/>
      <c r="BHD9" s="1211"/>
      <c r="BHE9" s="1211"/>
      <c r="BHF9" s="1211"/>
      <c r="BHG9" s="1211"/>
      <c r="BHH9" s="1211"/>
      <c r="BHI9" s="1211"/>
      <c r="BHJ9" s="1211"/>
      <c r="BHK9" s="1211"/>
      <c r="BHL9" s="1211"/>
      <c r="BHM9" s="1211"/>
      <c r="BHN9" s="1211"/>
      <c r="BHO9" s="1211"/>
      <c r="BHP9" s="1211"/>
      <c r="BHQ9" s="1211"/>
      <c r="BHR9" s="1211"/>
      <c r="BHS9" s="1211"/>
      <c r="BHT9" s="1211"/>
      <c r="BHU9" s="1211"/>
      <c r="BHV9" s="1211"/>
      <c r="BHW9" s="1211"/>
      <c r="BHX9" s="1211"/>
      <c r="BHY9" s="1211"/>
      <c r="BHZ9" s="1211"/>
      <c r="BIA9" s="1211"/>
      <c r="BIB9" s="1211"/>
      <c r="BIC9" s="1211"/>
      <c r="BID9" s="1211"/>
      <c r="BIE9" s="1211"/>
      <c r="BIF9" s="1211"/>
      <c r="BIG9" s="1211"/>
      <c r="BIH9" s="1211"/>
      <c r="BII9" s="1211"/>
      <c r="BIJ9" s="1211"/>
      <c r="BIK9" s="1211"/>
      <c r="BIL9" s="1211"/>
      <c r="BIM9" s="1211"/>
      <c r="BIN9" s="1211"/>
      <c r="BIO9" s="1211"/>
      <c r="BIP9" s="1211"/>
      <c r="BIQ9" s="1211"/>
      <c r="BIR9" s="1211"/>
      <c r="BIS9" s="1211"/>
      <c r="BIT9" s="1211"/>
      <c r="BIU9" s="1211"/>
      <c r="BIV9" s="1211"/>
      <c r="BIW9" s="1211"/>
      <c r="BIX9" s="1211"/>
      <c r="BIY9" s="1211"/>
      <c r="BIZ9" s="1211"/>
      <c r="BJA9" s="1211"/>
      <c r="BJB9" s="1211"/>
      <c r="BJC9" s="1211"/>
      <c r="BJD9" s="1211"/>
      <c r="BJE9" s="1211"/>
      <c r="BJF9" s="1211"/>
      <c r="BJG9" s="1211"/>
      <c r="BJH9" s="1211"/>
      <c r="BJI9" s="1211"/>
      <c r="BJJ9" s="1211"/>
      <c r="BJK9" s="1211"/>
      <c r="BJL9" s="1211"/>
      <c r="BJM9" s="1211"/>
      <c r="BJN9" s="1211"/>
      <c r="BJO9" s="1211"/>
      <c r="BJP9" s="1211"/>
      <c r="BJQ9" s="1211"/>
      <c r="BJR9" s="1211"/>
      <c r="BJS9" s="1211"/>
      <c r="BJT9" s="1211"/>
      <c r="BJU9" s="1211"/>
      <c r="BJV9" s="1211"/>
      <c r="BJW9" s="1211"/>
      <c r="BJX9" s="1211"/>
      <c r="BJY9" s="1211"/>
      <c r="BJZ9" s="1211"/>
      <c r="BKA9" s="1211"/>
      <c r="BKB9" s="1211"/>
      <c r="BKC9" s="1211"/>
      <c r="BKD9" s="1211"/>
      <c r="BKE9" s="1211"/>
      <c r="BKF9" s="1211"/>
      <c r="BKG9" s="1211"/>
      <c r="BKH9" s="1211"/>
      <c r="BKI9" s="1211"/>
      <c r="BKJ9" s="1211"/>
      <c r="BKK9" s="1211"/>
      <c r="BKL9" s="1211"/>
      <c r="BKM9" s="1211"/>
      <c r="BKN9" s="1211"/>
      <c r="BKO9" s="1211"/>
      <c r="BKP9" s="1211"/>
      <c r="BKQ9" s="1211"/>
      <c r="BKR9" s="1211"/>
      <c r="BKS9" s="1211"/>
      <c r="BKT9" s="1211"/>
      <c r="BKU9" s="1211"/>
      <c r="BKV9" s="1211"/>
      <c r="BKW9" s="1211"/>
      <c r="BKX9" s="1211"/>
      <c r="BKY9" s="1211"/>
      <c r="BKZ9" s="1211"/>
      <c r="BLA9" s="1211"/>
      <c r="BLB9" s="1211"/>
      <c r="BLC9" s="1211"/>
      <c r="BLD9" s="1211"/>
      <c r="BLE9" s="1211"/>
      <c r="BLF9" s="1211"/>
      <c r="BLG9" s="1211"/>
      <c r="BLH9" s="1211"/>
      <c r="BLI9" s="1211"/>
      <c r="BLJ9" s="1211"/>
      <c r="BLK9" s="1211"/>
      <c r="BLL9" s="1211"/>
      <c r="BLM9" s="1211"/>
      <c r="BLN9" s="1211"/>
      <c r="BLO9" s="1211"/>
      <c r="BLP9" s="1211"/>
      <c r="BLQ9" s="1211"/>
      <c r="BLR9" s="1211"/>
      <c r="BLS9" s="1211"/>
      <c r="BLT9" s="1211"/>
      <c r="BLU9" s="1211"/>
      <c r="BLV9" s="1211"/>
      <c r="BLW9" s="1211"/>
      <c r="BLX9" s="1211"/>
      <c r="BLY9" s="1211"/>
      <c r="BLZ9" s="1211"/>
      <c r="BMA9" s="1211"/>
      <c r="BMB9" s="1211"/>
      <c r="BMC9" s="1211"/>
      <c r="BMD9" s="1211"/>
      <c r="BME9" s="1211"/>
      <c r="BMF9" s="1211"/>
      <c r="BMG9" s="1211"/>
      <c r="BMH9" s="1211"/>
      <c r="BMI9" s="1211"/>
      <c r="BMJ9" s="1211"/>
      <c r="BMK9" s="1211"/>
      <c r="BML9" s="1211"/>
      <c r="BMM9" s="1211"/>
      <c r="BMN9" s="1211"/>
      <c r="BMO9" s="1211"/>
      <c r="BMP9" s="1211"/>
      <c r="BMQ9" s="1211"/>
      <c r="BMR9" s="1211"/>
      <c r="BMS9" s="1211"/>
      <c r="BMT9" s="1211"/>
      <c r="BMU9" s="1211"/>
      <c r="BMV9" s="1211"/>
      <c r="BMW9" s="1211"/>
      <c r="BMX9" s="1211"/>
      <c r="BMY9" s="1211"/>
      <c r="BMZ9" s="1211"/>
      <c r="BNA9" s="1211"/>
      <c r="BNB9" s="1211"/>
      <c r="BNC9" s="1211"/>
      <c r="BND9" s="1211"/>
      <c r="BNE9" s="1211"/>
      <c r="BNF9" s="1211"/>
      <c r="BNG9" s="1211"/>
      <c r="BNH9" s="1211"/>
      <c r="BNI9" s="1211"/>
      <c r="BNJ9" s="1211"/>
      <c r="BNK9" s="1211"/>
      <c r="BNL9" s="1211"/>
      <c r="BNM9" s="1211"/>
      <c r="BNN9" s="1211"/>
      <c r="BNO9" s="1211"/>
      <c r="BNP9" s="1211"/>
      <c r="BNQ9" s="1211"/>
      <c r="BNR9" s="1211"/>
      <c r="BNS9" s="1211"/>
      <c r="BNT9" s="1211"/>
      <c r="BNU9" s="1211"/>
      <c r="BNV9" s="1211"/>
      <c r="BNW9" s="1211"/>
      <c r="BNX9" s="1211"/>
      <c r="BNY9" s="1211"/>
      <c r="BNZ9" s="1211"/>
      <c r="BOA9" s="1211"/>
      <c r="BOB9" s="1211"/>
      <c r="BOC9" s="1211"/>
      <c r="BOD9" s="1211"/>
      <c r="BOE9" s="1211"/>
      <c r="BOF9" s="1211"/>
      <c r="BOG9" s="1211"/>
      <c r="BOH9" s="1211"/>
      <c r="BOI9" s="1211"/>
      <c r="BOJ9" s="1211"/>
      <c r="BOK9" s="1211"/>
      <c r="BOL9" s="1211"/>
      <c r="BOM9" s="1211"/>
      <c r="BON9" s="1211"/>
      <c r="BOO9" s="1211"/>
      <c r="BOP9" s="1211"/>
      <c r="BOQ9" s="1211"/>
      <c r="BOR9" s="1211"/>
      <c r="BOS9" s="1211"/>
      <c r="BOT9" s="1211"/>
      <c r="BOU9" s="1211"/>
      <c r="BOV9" s="1211"/>
      <c r="BOW9" s="1211"/>
      <c r="BOX9" s="1211"/>
      <c r="BOY9" s="1211"/>
      <c r="BOZ9" s="1211"/>
      <c r="BPA9" s="1211"/>
      <c r="BPB9" s="1211"/>
      <c r="BPC9" s="1211"/>
      <c r="BPD9" s="1211"/>
      <c r="BPE9" s="1211"/>
      <c r="BPF9" s="1211"/>
      <c r="BPG9" s="1211"/>
      <c r="BPH9" s="1211"/>
      <c r="BPI9" s="1211"/>
      <c r="BPJ9" s="1211"/>
      <c r="BPK9" s="1211"/>
      <c r="BPL9" s="1211"/>
      <c r="BPM9" s="1211"/>
      <c r="BPN9" s="1211"/>
      <c r="BPO9" s="1211"/>
      <c r="BPP9" s="1211"/>
      <c r="BPQ9" s="1211"/>
      <c r="BPR9" s="1211"/>
      <c r="BPS9" s="1211"/>
      <c r="BPT9" s="1211"/>
      <c r="BPU9" s="1211"/>
      <c r="BPV9" s="1211"/>
      <c r="BPW9" s="1211"/>
      <c r="BPX9" s="1211"/>
      <c r="BPY9" s="1211"/>
      <c r="BPZ9" s="1211"/>
      <c r="BQA9" s="1211"/>
      <c r="BQB9" s="1211"/>
      <c r="BQC9" s="1211"/>
      <c r="BQD9" s="1211"/>
      <c r="BQE9" s="1211"/>
      <c r="BQF9" s="1211"/>
      <c r="BQG9" s="1211"/>
      <c r="BQH9" s="1211"/>
      <c r="BQI9" s="1211"/>
      <c r="BQJ9" s="1211"/>
      <c r="BQK9" s="1211"/>
      <c r="BQL9" s="1211"/>
      <c r="BQM9" s="1211"/>
      <c r="BQN9" s="1211"/>
      <c r="BQO9" s="1211"/>
      <c r="BQP9" s="1211"/>
      <c r="BQQ9" s="1211"/>
      <c r="BQR9" s="1211"/>
      <c r="BQS9" s="1211"/>
      <c r="BQT9" s="1211"/>
      <c r="BQU9" s="1211"/>
      <c r="BQV9" s="1211"/>
      <c r="BQW9" s="1211"/>
      <c r="BQX9" s="1211"/>
      <c r="BQY9" s="1211"/>
      <c r="BQZ9" s="1211"/>
      <c r="BRA9" s="1211"/>
      <c r="BRB9" s="1211"/>
      <c r="BRC9" s="1211"/>
      <c r="BRD9" s="1211"/>
      <c r="BRE9" s="1211"/>
      <c r="BRF9" s="1211"/>
      <c r="BRG9" s="1211"/>
      <c r="BRH9" s="1211"/>
      <c r="BRI9" s="1211"/>
      <c r="BRJ9" s="1211"/>
      <c r="BRK9" s="1211"/>
      <c r="BRL9" s="1211"/>
      <c r="BRM9" s="1211"/>
      <c r="BRN9" s="1211"/>
      <c r="BRO9" s="1211"/>
      <c r="BRP9" s="1211"/>
      <c r="BRQ9" s="1211"/>
      <c r="BRR9" s="1211"/>
      <c r="BRS9" s="1211"/>
      <c r="BRT9" s="1211"/>
      <c r="BRU9" s="1211"/>
      <c r="BRV9" s="1211"/>
      <c r="BRW9" s="1211"/>
      <c r="BRX9" s="1211"/>
      <c r="BRY9" s="1211"/>
      <c r="BRZ9" s="1211"/>
      <c r="BSA9" s="1211"/>
      <c r="BSB9" s="1211"/>
      <c r="BSC9" s="1211"/>
      <c r="BSD9" s="1211"/>
      <c r="BSE9" s="1211"/>
      <c r="BSF9" s="1211"/>
      <c r="BSG9" s="1211"/>
      <c r="BSH9" s="1211"/>
      <c r="BSI9" s="1211"/>
      <c r="BSJ9" s="1211"/>
      <c r="BSK9" s="1211"/>
      <c r="BSL9" s="1211"/>
      <c r="BSM9" s="1211"/>
      <c r="BSN9" s="1211"/>
      <c r="BSO9" s="1211"/>
      <c r="BSP9" s="1211"/>
      <c r="BSQ9" s="1211"/>
      <c r="BSR9" s="1211"/>
      <c r="BSS9" s="1211"/>
      <c r="BST9" s="1211"/>
      <c r="BSU9" s="1211"/>
      <c r="BSV9" s="1211"/>
      <c r="BSW9" s="1211"/>
      <c r="BSX9" s="1211"/>
      <c r="BSY9" s="1211"/>
      <c r="BSZ9" s="1211"/>
      <c r="BTA9" s="1211"/>
      <c r="BTB9" s="1211"/>
      <c r="BTC9" s="1211"/>
      <c r="BTD9" s="1211"/>
      <c r="BTE9" s="1211"/>
      <c r="BTF9" s="1211"/>
      <c r="BTG9" s="1211"/>
      <c r="BTH9" s="1211"/>
      <c r="BTI9" s="1211"/>
      <c r="BTJ9" s="1211"/>
      <c r="BTK9" s="1211"/>
      <c r="BTL9" s="1211"/>
      <c r="BTM9" s="1211"/>
      <c r="BTN9" s="1211"/>
      <c r="BTO9" s="1211"/>
      <c r="BTP9" s="1211"/>
      <c r="BTQ9" s="1211"/>
      <c r="BTR9" s="1211"/>
      <c r="BTS9" s="1211"/>
      <c r="BTT9" s="1211"/>
      <c r="BTU9" s="1211"/>
      <c r="BTV9" s="1211"/>
      <c r="BTW9" s="1211"/>
      <c r="BTX9" s="1211"/>
      <c r="BTY9" s="1211"/>
      <c r="BTZ9" s="1211"/>
      <c r="BUA9" s="1211"/>
      <c r="BUB9" s="1211"/>
      <c r="BUC9" s="1211"/>
      <c r="BUD9" s="1211"/>
      <c r="BUE9" s="1211"/>
      <c r="BUF9" s="1211"/>
      <c r="BUG9" s="1211"/>
      <c r="BUH9" s="1211"/>
      <c r="BUI9" s="1211"/>
      <c r="BUJ9" s="1211"/>
      <c r="BUK9" s="1211"/>
      <c r="BUL9" s="1211"/>
      <c r="BUM9" s="1211"/>
      <c r="BUN9" s="1211"/>
      <c r="BUO9" s="1211"/>
      <c r="BUP9" s="1211"/>
      <c r="BUQ9" s="1211"/>
      <c r="BUR9" s="1211"/>
      <c r="BUS9" s="1211"/>
      <c r="BUT9" s="1211"/>
      <c r="BUU9" s="1211"/>
      <c r="BUV9" s="1211"/>
      <c r="BUW9" s="1211"/>
      <c r="BUX9" s="1211"/>
      <c r="BUY9" s="1211"/>
      <c r="BUZ9" s="1211"/>
      <c r="BVA9" s="1211"/>
      <c r="BVB9" s="1211"/>
      <c r="BVC9" s="1211"/>
      <c r="BVD9" s="1211"/>
      <c r="BVE9" s="1211"/>
      <c r="BVF9" s="1211"/>
      <c r="BVG9" s="1211"/>
      <c r="BVH9" s="1211"/>
      <c r="BVI9" s="1211"/>
      <c r="BVJ9" s="1211"/>
      <c r="BVK9" s="1211"/>
      <c r="BVL9" s="1211"/>
      <c r="BVM9" s="1211"/>
      <c r="BVN9" s="1211"/>
      <c r="BVO9" s="1211"/>
      <c r="BVP9" s="1211"/>
      <c r="BVQ9" s="1211"/>
      <c r="BVR9" s="1211"/>
      <c r="BVS9" s="1211"/>
      <c r="BVT9" s="1211"/>
      <c r="BVU9" s="1211"/>
      <c r="BVV9" s="1211"/>
      <c r="BVW9" s="1211"/>
      <c r="BVX9" s="1211"/>
      <c r="BVY9" s="1211"/>
      <c r="BVZ9" s="1211"/>
      <c r="BWA9" s="1211"/>
      <c r="BWB9" s="1211"/>
      <c r="BWC9" s="1211"/>
      <c r="BWD9" s="1211"/>
      <c r="BWE9" s="1211"/>
      <c r="BWF9" s="1211"/>
      <c r="BWG9" s="1211"/>
      <c r="BWH9" s="1211"/>
      <c r="BWI9" s="1211"/>
      <c r="BWJ9" s="1211"/>
      <c r="BWK9" s="1211"/>
      <c r="BWL9" s="1211"/>
      <c r="BWM9" s="1211"/>
      <c r="BWN9" s="1211"/>
      <c r="BWO9" s="1211"/>
      <c r="BWP9" s="1211"/>
      <c r="BWQ9" s="1211"/>
      <c r="BWR9" s="1211"/>
      <c r="BWS9" s="1211"/>
      <c r="BWT9" s="1211"/>
      <c r="BWU9" s="1211"/>
      <c r="BWV9" s="1211"/>
      <c r="BWW9" s="1211"/>
      <c r="BWX9" s="1211"/>
      <c r="BWY9" s="1211"/>
      <c r="BWZ9" s="1211"/>
      <c r="BXA9" s="1211"/>
      <c r="BXB9" s="1211"/>
      <c r="BXC9" s="1211"/>
      <c r="BXD9" s="1211"/>
      <c r="BXE9" s="1211"/>
      <c r="BXF9" s="1211"/>
      <c r="BXG9" s="1211"/>
      <c r="BXH9" s="1211"/>
      <c r="BXI9" s="1211"/>
      <c r="BXJ9" s="1211"/>
      <c r="BXK9" s="1211"/>
      <c r="BXL9" s="1211"/>
      <c r="BXM9" s="1211"/>
      <c r="BXN9" s="1211"/>
      <c r="BXO9" s="1211"/>
      <c r="BXP9" s="1211"/>
      <c r="BXQ9" s="1211"/>
      <c r="BXR9" s="1211"/>
      <c r="BXS9" s="1211"/>
      <c r="BXT9" s="1211"/>
      <c r="BXU9" s="1211"/>
      <c r="BXV9" s="1211"/>
      <c r="BXW9" s="1211"/>
      <c r="BXX9" s="1211"/>
      <c r="BXY9" s="1211"/>
      <c r="BXZ9" s="1211"/>
      <c r="BYA9" s="1211"/>
      <c r="BYB9" s="1211"/>
      <c r="BYC9" s="1211"/>
      <c r="BYD9" s="1211"/>
      <c r="BYE9" s="1211"/>
      <c r="BYF9" s="1211"/>
      <c r="BYG9" s="1211"/>
      <c r="BYH9" s="1211"/>
      <c r="BYI9" s="1211"/>
      <c r="BYJ9" s="1211"/>
      <c r="BYK9" s="1211"/>
      <c r="BYL9" s="1211"/>
      <c r="BYM9" s="1211"/>
      <c r="BYN9" s="1211"/>
      <c r="BYO9" s="1211"/>
      <c r="BYP9" s="1211"/>
      <c r="BYQ9" s="1211"/>
      <c r="BYR9" s="1211"/>
      <c r="BYS9" s="1211"/>
      <c r="BYT9" s="1211"/>
      <c r="BYU9" s="1211"/>
      <c r="BYV9" s="1211"/>
      <c r="BYW9" s="1211"/>
      <c r="BYX9" s="1211"/>
      <c r="BYY9" s="1211"/>
      <c r="BYZ9" s="1211"/>
      <c r="BZA9" s="1211"/>
      <c r="BZB9" s="1211"/>
      <c r="BZC9" s="1211"/>
      <c r="BZD9" s="1211"/>
      <c r="BZE9" s="1211"/>
      <c r="BZF9" s="1211"/>
      <c r="BZG9" s="1211"/>
      <c r="BZH9" s="1211"/>
      <c r="BZI9" s="1211"/>
      <c r="BZJ9" s="1211"/>
      <c r="BZK9" s="1211"/>
      <c r="BZL9" s="1211"/>
      <c r="BZM9" s="1211"/>
      <c r="BZN9" s="1211"/>
      <c r="BZO9" s="1211"/>
      <c r="BZP9" s="1211"/>
      <c r="BZQ9" s="1211"/>
      <c r="BZR9" s="1211"/>
      <c r="BZS9" s="1211"/>
      <c r="BZT9" s="1211"/>
      <c r="BZU9" s="1211"/>
      <c r="BZV9" s="1211"/>
      <c r="BZW9" s="1211"/>
      <c r="BZX9" s="1211"/>
      <c r="BZY9" s="1211"/>
      <c r="BZZ9" s="1211"/>
      <c r="CAA9" s="1211"/>
      <c r="CAB9" s="1211"/>
      <c r="CAC9" s="1211"/>
      <c r="CAD9" s="1211"/>
      <c r="CAE9" s="1211"/>
      <c r="CAF9" s="1211"/>
      <c r="CAG9" s="1211"/>
      <c r="CAH9" s="1211"/>
      <c r="CAI9" s="1211"/>
      <c r="CAJ9" s="1211"/>
      <c r="CAK9" s="1211"/>
      <c r="CAL9" s="1211"/>
      <c r="CAM9" s="1211"/>
      <c r="CAN9" s="1211"/>
      <c r="CAO9" s="1211"/>
      <c r="CAP9" s="1211"/>
      <c r="CAQ9" s="1211"/>
      <c r="CAR9" s="1211"/>
      <c r="CAS9" s="1211"/>
      <c r="CAT9" s="1211"/>
      <c r="CAU9" s="1211"/>
      <c r="CAV9" s="1211"/>
      <c r="CAW9" s="1211"/>
      <c r="CAX9" s="1211"/>
      <c r="CAY9" s="1211"/>
      <c r="CAZ9" s="1211"/>
      <c r="CBA9" s="1211"/>
      <c r="CBB9" s="1211"/>
      <c r="CBC9" s="1211"/>
      <c r="CBD9" s="1211"/>
      <c r="CBE9" s="1211"/>
      <c r="CBF9" s="1211"/>
      <c r="CBG9" s="1211"/>
      <c r="CBH9" s="1211"/>
      <c r="CBI9" s="1211"/>
      <c r="CBJ9" s="1211"/>
      <c r="CBK9" s="1211"/>
      <c r="CBL9" s="1211"/>
      <c r="CBM9" s="1211"/>
      <c r="CBN9" s="1211"/>
      <c r="CBO9" s="1211"/>
      <c r="CBP9" s="1211"/>
      <c r="CBQ9" s="1211"/>
      <c r="CBR9" s="1211"/>
      <c r="CBS9" s="1211"/>
      <c r="CBT9" s="1211"/>
      <c r="CBU9" s="1211"/>
      <c r="CBV9" s="1211"/>
      <c r="CBW9" s="1211"/>
      <c r="CBX9" s="1211"/>
      <c r="CBY9" s="1211"/>
      <c r="CBZ9" s="1211"/>
      <c r="CCA9" s="1211"/>
      <c r="CCB9" s="1211"/>
      <c r="CCC9" s="1211"/>
      <c r="CCD9" s="1211"/>
      <c r="CCE9" s="1211"/>
      <c r="CCF9" s="1211"/>
      <c r="CCG9" s="1211"/>
      <c r="CCH9" s="1211"/>
      <c r="CCI9" s="1211"/>
      <c r="CCJ9" s="1211"/>
      <c r="CCK9" s="1211"/>
      <c r="CCL9" s="1211"/>
      <c r="CCM9" s="1211"/>
      <c r="CCN9" s="1211"/>
      <c r="CCO9" s="1211"/>
      <c r="CCP9" s="1211"/>
      <c r="CCQ9" s="1211"/>
      <c r="CCR9" s="1211"/>
      <c r="CCS9" s="1211"/>
      <c r="CCT9" s="1211"/>
      <c r="CCU9" s="1211"/>
      <c r="CCV9" s="1211"/>
      <c r="CCW9" s="1211"/>
      <c r="CCX9" s="1211"/>
      <c r="CCY9" s="1211"/>
      <c r="CCZ9" s="1211"/>
      <c r="CDA9" s="1211"/>
      <c r="CDB9" s="1211"/>
      <c r="CDC9" s="1211"/>
      <c r="CDD9" s="1211"/>
      <c r="CDE9" s="1211"/>
      <c r="CDF9" s="1211"/>
      <c r="CDG9" s="1211"/>
      <c r="CDH9" s="1211"/>
      <c r="CDI9" s="1211"/>
      <c r="CDJ9" s="1211"/>
      <c r="CDK9" s="1211"/>
      <c r="CDL9" s="1211"/>
      <c r="CDM9" s="1211"/>
      <c r="CDN9" s="1211"/>
      <c r="CDO9" s="1211"/>
      <c r="CDP9" s="1211"/>
      <c r="CDQ9" s="1211"/>
      <c r="CDR9" s="1211"/>
      <c r="CDS9" s="1211"/>
      <c r="CDT9" s="1211"/>
      <c r="CDU9" s="1211"/>
      <c r="CDV9" s="1211"/>
      <c r="CDW9" s="1211"/>
      <c r="CDX9" s="1211"/>
      <c r="CDY9" s="1211"/>
      <c r="CDZ9" s="1211"/>
      <c r="CEA9" s="1211"/>
      <c r="CEB9" s="1211"/>
      <c r="CEC9" s="1211"/>
      <c r="CED9" s="1211"/>
      <c r="CEE9" s="1211"/>
      <c r="CEF9" s="1211"/>
      <c r="CEG9" s="1211"/>
      <c r="CEH9" s="1211"/>
      <c r="CEI9" s="1211"/>
      <c r="CEJ9" s="1211"/>
      <c r="CEK9" s="1211"/>
      <c r="CEL9" s="1211"/>
      <c r="CEM9" s="1211"/>
      <c r="CEN9" s="1211"/>
      <c r="CEO9" s="1211"/>
      <c r="CEP9" s="1211"/>
      <c r="CEQ9" s="1211"/>
      <c r="CER9" s="1211"/>
      <c r="CES9" s="1211"/>
      <c r="CET9" s="1211"/>
      <c r="CEU9" s="1211"/>
      <c r="CEV9" s="1211"/>
      <c r="CEW9" s="1211"/>
      <c r="CEX9" s="1211"/>
      <c r="CEY9" s="1211"/>
      <c r="CEZ9" s="1211"/>
      <c r="CFA9" s="1211"/>
      <c r="CFB9" s="1211"/>
      <c r="CFC9" s="1211"/>
      <c r="CFD9" s="1211"/>
      <c r="CFE9" s="1211"/>
      <c r="CFF9" s="1211"/>
      <c r="CFG9" s="1211"/>
      <c r="CFH9" s="1211"/>
      <c r="CFI9" s="1211"/>
      <c r="CFJ9" s="1211"/>
      <c r="CFK9" s="1211"/>
      <c r="CFL9" s="1211"/>
      <c r="CFM9" s="1211"/>
      <c r="CFN9" s="1211"/>
      <c r="CFO9" s="1211"/>
      <c r="CFP9" s="1211"/>
      <c r="CFQ9" s="1211"/>
      <c r="CFR9" s="1211"/>
      <c r="CFS9" s="1211"/>
      <c r="CFT9" s="1211"/>
      <c r="CFU9" s="1211"/>
      <c r="CFV9" s="1211"/>
      <c r="CFW9" s="1211"/>
      <c r="CFX9" s="1211"/>
      <c r="CFY9" s="1211"/>
      <c r="CFZ9" s="1211"/>
      <c r="CGA9" s="1211"/>
      <c r="CGB9" s="1211"/>
      <c r="CGC9" s="1211"/>
      <c r="CGD9" s="1211"/>
      <c r="CGE9" s="1211"/>
      <c r="CGF9" s="1211"/>
      <c r="CGG9" s="1211"/>
      <c r="CGH9" s="1211"/>
      <c r="CGI9" s="1211"/>
      <c r="CGJ9" s="1211"/>
      <c r="CGK9" s="1211"/>
      <c r="CGL9" s="1211"/>
      <c r="CGM9" s="1211"/>
      <c r="CGN9" s="1211"/>
      <c r="CGO9" s="1211"/>
      <c r="CGP9" s="1211"/>
      <c r="CGQ9" s="1211"/>
      <c r="CGR9" s="1211"/>
      <c r="CGS9" s="1211"/>
      <c r="CGT9" s="1211"/>
      <c r="CGU9" s="1211"/>
      <c r="CGV9" s="1211"/>
      <c r="CGW9" s="1211"/>
      <c r="CGX9" s="1211"/>
      <c r="CGY9" s="1211"/>
      <c r="CGZ9" s="1211"/>
      <c r="CHA9" s="1211"/>
      <c r="CHB9" s="1211"/>
      <c r="CHC9" s="1211"/>
      <c r="CHD9" s="1211"/>
      <c r="CHE9" s="1211"/>
      <c r="CHF9" s="1211"/>
      <c r="CHG9" s="1211"/>
      <c r="CHH9" s="1211"/>
      <c r="CHI9" s="1211"/>
      <c r="CHJ9" s="1211"/>
      <c r="CHK9" s="1211"/>
      <c r="CHL9" s="1211"/>
      <c r="CHM9" s="1211"/>
      <c r="CHN9" s="1211"/>
      <c r="CHO9" s="1211"/>
      <c r="CHP9" s="1211"/>
      <c r="CHQ9" s="1211"/>
      <c r="CHR9" s="1211"/>
      <c r="CHS9" s="1211"/>
      <c r="CHT9" s="1211"/>
      <c r="CHU9" s="1211"/>
      <c r="CHV9" s="1211"/>
      <c r="CHW9" s="1211"/>
      <c r="CHX9" s="1211"/>
      <c r="CHY9" s="1211"/>
      <c r="CHZ9" s="1211"/>
      <c r="CIA9" s="1211"/>
      <c r="CIB9" s="1211"/>
      <c r="CIC9" s="1211"/>
      <c r="CID9" s="1211"/>
      <c r="CIE9" s="1211"/>
      <c r="CIF9" s="1211"/>
      <c r="CIG9" s="1211"/>
      <c r="CIH9" s="1211"/>
      <c r="CII9" s="1211"/>
      <c r="CIJ9" s="1211"/>
      <c r="CIK9" s="1211"/>
      <c r="CIL9" s="1211"/>
      <c r="CIM9" s="1211"/>
      <c r="CIN9" s="1211"/>
      <c r="CIO9" s="1211"/>
      <c r="CIP9" s="1211"/>
      <c r="CIQ9" s="1211"/>
      <c r="CIR9" s="1211"/>
      <c r="CIS9" s="1211"/>
      <c r="CIT9" s="1211"/>
      <c r="CIU9" s="1211"/>
      <c r="CIV9" s="1211"/>
      <c r="CIW9" s="1211"/>
      <c r="CIX9" s="1211"/>
      <c r="CIY9" s="1211"/>
      <c r="CIZ9" s="1211"/>
      <c r="CJA9" s="1211"/>
      <c r="CJB9" s="1211"/>
      <c r="CJC9" s="1211"/>
      <c r="CJD9" s="1211"/>
      <c r="CJE9" s="1211"/>
      <c r="CJF9" s="1211"/>
      <c r="CJG9" s="1211"/>
      <c r="CJH9" s="1211"/>
      <c r="CJI9" s="1211"/>
      <c r="CJJ9" s="1211"/>
      <c r="CJK9" s="1211"/>
      <c r="CJL9" s="1211"/>
      <c r="CJM9" s="1211"/>
      <c r="CJN9" s="1211"/>
      <c r="CJO9" s="1211"/>
      <c r="CJP9" s="1211"/>
      <c r="CJQ9" s="1211"/>
      <c r="CJR9" s="1211"/>
      <c r="CJS9" s="1211"/>
      <c r="CJT9" s="1211"/>
      <c r="CJU9" s="1211"/>
      <c r="CJV9" s="1211"/>
      <c r="CJW9" s="1211"/>
      <c r="CJX9" s="1211"/>
      <c r="CJY9" s="1211"/>
      <c r="CJZ9" s="1211"/>
      <c r="CKA9" s="1211"/>
      <c r="CKB9" s="1211"/>
      <c r="CKC9" s="1211"/>
      <c r="CKD9" s="1211"/>
      <c r="CKE9" s="1211"/>
      <c r="CKF9" s="1211"/>
      <c r="CKG9" s="1211"/>
      <c r="CKH9" s="1211"/>
      <c r="CKI9" s="1211"/>
      <c r="CKJ9" s="1211"/>
      <c r="CKK9" s="1211"/>
      <c r="CKL9" s="1211"/>
      <c r="CKM9" s="1211"/>
      <c r="CKN9" s="1211"/>
      <c r="CKO9" s="1211"/>
      <c r="CKP9" s="1211"/>
      <c r="CKQ9" s="1211"/>
      <c r="CKR9" s="1211"/>
      <c r="CKS9" s="1211"/>
      <c r="CKT9" s="1211"/>
      <c r="CKU9" s="1211"/>
      <c r="CKV9" s="1211"/>
      <c r="CKW9" s="1211"/>
      <c r="CKX9" s="1211"/>
      <c r="CKY9" s="1211"/>
      <c r="CKZ9" s="1211"/>
      <c r="CLA9" s="1211"/>
      <c r="CLB9" s="1211"/>
      <c r="CLC9" s="1211"/>
      <c r="CLD9" s="1211"/>
      <c r="CLE9" s="1211"/>
      <c r="CLF9" s="1211"/>
      <c r="CLG9" s="1211"/>
      <c r="CLH9" s="1211"/>
      <c r="CLI9" s="1211"/>
      <c r="CLJ9" s="1211"/>
      <c r="CLK9" s="1211"/>
      <c r="CLL9" s="1211"/>
      <c r="CLM9" s="1211"/>
      <c r="CLN9" s="1211"/>
      <c r="CLO9" s="1211"/>
      <c r="CLP9" s="1211"/>
      <c r="CLQ9" s="1211"/>
      <c r="CLR9" s="1211"/>
      <c r="CLS9" s="1211"/>
      <c r="CLT9" s="1211"/>
      <c r="CLU9" s="1211"/>
      <c r="CLV9" s="1211"/>
      <c r="CLW9" s="1211"/>
      <c r="CLX9" s="1211"/>
      <c r="CLY9" s="1211"/>
      <c r="CLZ9" s="1211"/>
      <c r="CMA9" s="1211"/>
      <c r="CMB9" s="1211"/>
      <c r="CMC9" s="1211"/>
      <c r="CMD9" s="1211"/>
      <c r="CME9" s="1211"/>
      <c r="CMF9" s="1211"/>
      <c r="CMG9" s="1211"/>
      <c r="CMH9" s="1211"/>
      <c r="CMI9" s="1211"/>
      <c r="CMJ9" s="1211"/>
      <c r="CMK9" s="1211"/>
      <c r="CML9" s="1211"/>
      <c r="CMM9" s="1211"/>
      <c r="CMN9" s="1211"/>
      <c r="CMO9" s="1211"/>
      <c r="CMP9" s="1211"/>
      <c r="CMQ9" s="1211"/>
      <c r="CMR9" s="1211"/>
      <c r="CMS9" s="1211"/>
      <c r="CMT9" s="1211"/>
      <c r="CMU9" s="1211"/>
      <c r="CMV9" s="1211"/>
      <c r="CMW9" s="1211"/>
      <c r="CMX9" s="1211"/>
      <c r="CMY9" s="1211"/>
      <c r="CMZ9" s="1211"/>
      <c r="CNA9" s="1211"/>
      <c r="CNB9" s="1211"/>
      <c r="CNC9" s="1211"/>
      <c r="CND9" s="1211"/>
      <c r="CNE9" s="1211"/>
      <c r="CNF9" s="1211"/>
      <c r="CNG9" s="1211"/>
      <c r="CNH9" s="1211"/>
      <c r="CNI9" s="1211"/>
      <c r="CNJ9" s="1211"/>
      <c r="CNK9" s="1211"/>
      <c r="CNL9" s="1211"/>
      <c r="CNM9" s="1211"/>
      <c r="CNN9" s="1211"/>
      <c r="CNO9" s="1211"/>
      <c r="CNP9" s="1211"/>
      <c r="CNQ9" s="1211"/>
      <c r="CNR9" s="1211"/>
      <c r="CNS9" s="1211"/>
      <c r="CNT9" s="1211"/>
      <c r="CNU9" s="1211"/>
      <c r="CNV9" s="1211"/>
      <c r="CNW9" s="1211"/>
      <c r="CNX9" s="1211"/>
      <c r="CNY9" s="1211"/>
      <c r="CNZ9" s="1211"/>
      <c r="COA9" s="1211"/>
      <c r="COB9" s="1211"/>
      <c r="COC9" s="1211"/>
      <c r="COD9" s="1211"/>
      <c r="COE9" s="1211"/>
      <c r="COF9" s="1211"/>
      <c r="COG9" s="1211"/>
      <c r="COH9" s="1211"/>
      <c r="COI9" s="1211"/>
      <c r="COJ9" s="1211"/>
      <c r="COK9" s="1211"/>
      <c r="COL9" s="1211"/>
      <c r="COM9" s="1211"/>
      <c r="CON9" s="1211"/>
      <c r="COO9" s="1211"/>
      <c r="COP9" s="1211"/>
      <c r="COQ9" s="1211"/>
      <c r="COR9" s="1211"/>
      <c r="COS9" s="1211"/>
      <c r="COT9" s="1211"/>
      <c r="COU9" s="1211"/>
      <c r="COV9" s="1211"/>
      <c r="COW9" s="1211"/>
      <c r="COX9" s="1211"/>
      <c r="COY9" s="1211"/>
      <c r="COZ9" s="1211"/>
      <c r="CPA9" s="1211"/>
      <c r="CPB9" s="1211"/>
      <c r="CPC9" s="1211"/>
      <c r="CPD9" s="1211"/>
      <c r="CPE9" s="1211"/>
      <c r="CPF9" s="1211"/>
      <c r="CPG9" s="1211"/>
      <c r="CPH9" s="1211"/>
      <c r="CPI9" s="1211"/>
      <c r="CPJ9" s="1211"/>
      <c r="CPK9" s="1211"/>
      <c r="CPL9" s="1211"/>
      <c r="CPM9" s="1211"/>
      <c r="CPN9" s="1211"/>
      <c r="CPO9" s="1211"/>
      <c r="CPP9" s="1211"/>
      <c r="CPQ9" s="1211"/>
      <c r="CPR9" s="1211"/>
      <c r="CPS9" s="1211"/>
      <c r="CPT9" s="1211"/>
      <c r="CPU9" s="1211"/>
      <c r="CPV9" s="1211"/>
      <c r="CPW9" s="1211"/>
      <c r="CPX9" s="1211"/>
      <c r="CPY9" s="1211"/>
      <c r="CPZ9" s="1211"/>
      <c r="CQA9" s="1211"/>
      <c r="CQB9" s="1211"/>
      <c r="CQC9" s="1211"/>
      <c r="CQD9" s="1211"/>
      <c r="CQE9" s="1211"/>
      <c r="CQF9" s="1211"/>
      <c r="CQG9" s="1211"/>
      <c r="CQH9" s="1211"/>
      <c r="CQI9" s="1211"/>
      <c r="CQJ9" s="1211"/>
      <c r="CQK9" s="1211"/>
      <c r="CQL9" s="1211"/>
      <c r="CQM9" s="1211"/>
      <c r="CQN9" s="1211"/>
      <c r="CQO9" s="1211"/>
      <c r="CQP9" s="1211"/>
      <c r="CQQ9" s="1211"/>
      <c r="CQR9" s="1211"/>
      <c r="CQS9" s="1211"/>
      <c r="CQT9" s="1211"/>
      <c r="CQU9" s="1211"/>
      <c r="CQV9" s="1211"/>
      <c r="CQW9" s="1211"/>
      <c r="CQX9" s="1211"/>
      <c r="CQY9" s="1211"/>
      <c r="CQZ9" s="1211"/>
      <c r="CRA9" s="1211"/>
      <c r="CRB9" s="1211"/>
      <c r="CRC9" s="1211"/>
      <c r="CRD9" s="1211"/>
      <c r="CRE9" s="1211"/>
      <c r="CRF9" s="1211"/>
      <c r="CRG9" s="1211"/>
      <c r="CRH9" s="1211"/>
      <c r="CRI9" s="1211"/>
      <c r="CRJ9" s="1211"/>
      <c r="CRK9" s="1211"/>
      <c r="CRL9" s="1211"/>
      <c r="CRM9" s="1211"/>
      <c r="CRN9" s="1211"/>
      <c r="CRO9" s="1211"/>
      <c r="CRP9" s="1211"/>
      <c r="CRQ9" s="1211"/>
      <c r="CRR9" s="1211"/>
      <c r="CRS9" s="1211"/>
      <c r="CRT9" s="1211"/>
      <c r="CRU9" s="1211"/>
      <c r="CRV9" s="1211"/>
      <c r="CRW9" s="1211"/>
      <c r="CRX9" s="1211"/>
      <c r="CRY9" s="1211"/>
      <c r="CRZ9" s="1211"/>
      <c r="CSA9" s="1211"/>
      <c r="CSB9" s="1211"/>
      <c r="CSC9" s="1211"/>
      <c r="CSD9" s="1211"/>
      <c r="CSE9" s="1211"/>
      <c r="CSF9" s="1211"/>
      <c r="CSG9" s="1211"/>
      <c r="CSH9" s="1211"/>
      <c r="CSI9" s="1211"/>
      <c r="CSJ9" s="1211"/>
      <c r="CSK9" s="1211"/>
      <c r="CSL9" s="1211"/>
      <c r="CSM9" s="1211"/>
      <c r="CSN9" s="1211"/>
      <c r="CSO9" s="1211"/>
      <c r="CSP9" s="1211"/>
      <c r="CSQ9" s="1211"/>
      <c r="CSR9" s="1211"/>
      <c r="CSS9" s="1211"/>
      <c r="CST9" s="1211"/>
      <c r="CSU9" s="1211"/>
      <c r="CSV9" s="1211"/>
      <c r="CSW9" s="1211"/>
      <c r="CSX9" s="1211"/>
      <c r="CSY9" s="1211"/>
      <c r="CSZ9" s="1211"/>
      <c r="CTA9" s="1211"/>
      <c r="CTB9" s="1211"/>
      <c r="CTC9" s="1211"/>
      <c r="CTD9" s="1211"/>
      <c r="CTE9" s="1211"/>
      <c r="CTF9" s="1211"/>
      <c r="CTG9" s="1211"/>
      <c r="CTH9" s="1211"/>
      <c r="CTI9" s="1211"/>
      <c r="CTJ9" s="1211"/>
      <c r="CTK9" s="1211"/>
      <c r="CTL9" s="1211"/>
      <c r="CTM9" s="1211"/>
      <c r="CTN9" s="1211"/>
      <c r="CTO9" s="1211"/>
      <c r="CTP9" s="1211"/>
      <c r="CTQ9" s="1211"/>
      <c r="CTR9" s="1211"/>
      <c r="CTS9" s="1211"/>
      <c r="CTT9" s="1211"/>
      <c r="CTU9" s="1211"/>
      <c r="CTV9" s="1211"/>
      <c r="CTW9" s="1211"/>
      <c r="CTX9" s="1211"/>
      <c r="CTY9" s="1211"/>
      <c r="CTZ9" s="1211"/>
      <c r="CUA9" s="1211"/>
      <c r="CUB9" s="1211"/>
      <c r="CUC9" s="1211"/>
      <c r="CUD9" s="1211"/>
      <c r="CUE9" s="1211"/>
      <c r="CUF9" s="1211"/>
      <c r="CUG9" s="1211"/>
      <c r="CUH9" s="1211"/>
      <c r="CUI9" s="1211"/>
      <c r="CUJ9" s="1211"/>
      <c r="CUK9" s="1211"/>
      <c r="CUL9" s="1211"/>
      <c r="CUM9" s="1211"/>
      <c r="CUN9" s="1211"/>
      <c r="CUO9" s="1211"/>
      <c r="CUP9" s="1211"/>
      <c r="CUQ9" s="1211"/>
      <c r="CUR9" s="1211"/>
      <c r="CUS9" s="1211"/>
      <c r="CUT9" s="1211"/>
      <c r="CUU9" s="1211"/>
      <c r="CUV9" s="1211"/>
      <c r="CUW9" s="1211"/>
      <c r="CUX9" s="1211"/>
      <c r="CUY9" s="1211"/>
      <c r="CUZ9" s="1211"/>
      <c r="CVA9" s="1211"/>
      <c r="CVB9" s="1211"/>
      <c r="CVC9" s="1211"/>
      <c r="CVD9" s="1211"/>
      <c r="CVE9" s="1211"/>
      <c r="CVF9" s="1211"/>
      <c r="CVG9" s="1211"/>
      <c r="CVH9" s="1211"/>
      <c r="CVI9" s="1211"/>
      <c r="CVJ9" s="1211"/>
      <c r="CVK9" s="1211"/>
      <c r="CVL9" s="1211"/>
      <c r="CVM9" s="1211"/>
      <c r="CVN9" s="1211"/>
      <c r="CVO9" s="1211"/>
      <c r="CVP9" s="1211"/>
      <c r="CVQ9" s="1211"/>
      <c r="CVR9" s="1211"/>
      <c r="CVS9" s="1211"/>
      <c r="CVT9" s="1211"/>
      <c r="CVU9" s="1211"/>
      <c r="CVV9" s="1211"/>
      <c r="CVW9" s="1211"/>
      <c r="CVX9" s="1211"/>
      <c r="CVY9" s="1211"/>
      <c r="CVZ9" s="1211"/>
      <c r="CWA9" s="1211"/>
      <c r="CWB9" s="1211"/>
      <c r="CWC9" s="1211"/>
      <c r="CWD9" s="1211"/>
      <c r="CWE9" s="1211"/>
      <c r="CWF9" s="1211"/>
      <c r="CWG9" s="1211"/>
      <c r="CWH9" s="1211"/>
      <c r="CWI9" s="1211"/>
      <c r="CWJ9" s="1211"/>
      <c r="CWK9" s="1211"/>
      <c r="CWL9" s="1211"/>
      <c r="CWM9" s="1211"/>
      <c r="CWN9" s="1211"/>
      <c r="CWO9" s="1211"/>
      <c r="CWP9" s="1211"/>
      <c r="CWQ9" s="1211"/>
      <c r="CWR9" s="1211"/>
      <c r="CWS9" s="1211"/>
      <c r="CWT9" s="1211"/>
      <c r="CWU9" s="1211"/>
      <c r="CWV9" s="1211"/>
      <c r="CWW9" s="1211"/>
      <c r="CWX9" s="1211"/>
      <c r="CWY9" s="1211"/>
      <c r="CWZ9" s="1211"/>
      <c r="CXA9" s="1211"/>
      <c r="CXB9" s="1211"/>
      <c r="CXC9" s="1211"/>
      <c r="CXD9" s="1211"/>
      <c r="CXE9" s="1211"/>
      <c r="CXF9" s="1211"/>
      <c r="CXG9" s="1211"/>
      <c r="CXH9" s="1211"/>
      <c r="CXI9" s="1211"/>
      <c r="CXJ9" s="1211"/>
      <c r="CXK9" s="1211"/>
      <c r="CXL9" s="1211"/>
      <c r="CXM9" s="1211"/>
      <c r="CXN9" s="1211"/>
      <c r="CXO9" s="1211"/>
      <c r="CXP9" s="1211"/>
      <c r="CXQ9" s="1211"/>
      <c r="CXR9" s="1211"/>
      <c r="CXS9" s="1211"/>
      <c r="CXT9" s="1211"/>
      <c r="CXU9" s="1211"/>
      <c r="CXV9" s="1211"/>
      <c r="CXW9" s="1211"/>
      <c r="CXX9" s="1211"/>
      <c r="CXY9" s="1211"/>
      <c r="CXZ9" s="1211"/>
      <c r="CYA9" s="1211"/>
      <c r="CYB9" s="1211"/>
      <c r="CYC9" s="1211"/>
      <c r="CYD9" s="1211"/>
      <c r="CYE9" s="1211"/>
      <c r="CYF9" s="1211"/>
      <c r="CYG9" s="1211"/>
      <c r="CYH9" s="1211"/>
      <c r="CYI9" s="1211"/>
      <c r="CYJ9" s="1211"/>
      <c r="CYK9" s="1211"/>
      <c r="CYL9" s="1211"/>
      <c r="CYM9" s="1211"/>
      <c r="CYN9" s="1211"/>
      <c r="CYO9" s="1211"/>
      <c r="CYP9" s="1211"/>
      <c r="CYQ9" s="1211"/>
      <c r="CYR9" s="1211"/>
      <c r="CYS9" s="1211"/>
      <c r="CYT9" s="1211"/>
      <c r="CYU9" s="1211"/>
      <c r="CYV9" s="1211"/>
      <c r="CYW9" s="1211"/>
      <c r="CYX9" s="1211"/>
      <c r="CYY9" s="1211"/>
      <c r="CYZ9" s="1211"/>
      <c r="CZA9" s="1211"/>
      <c r="CZB9" s="1211"/>
      <c r="CZC9" s="1211"/>
      <c r="CZD9" s="1211"/>
      <c r="CZE9" s="1211"/>
      <c r="CZF9" s="1211"/>
      <c r="CZG9" s="1211"/>
      <c r="CZH9" s="1211"/>
      <c r="CZI9" s="1211"/>
      <c r="CZJ9" s="1211"/>
      <c r="CZK9" s="1211"/>
      <c r="CZL9" s="1211"/>
      <c r="CZM9" s="1211"/>
      <c r="CZN9" s="1211"/>
      <c r="CZO9" s="1211"/>
      <c r="CZP9" s="1211"/>
      <c r="CZQ9" s="1211"/>
      <c r="CZR9" s="1211"/>
      <c r="CZS9" s="1211"/>
      <c r="CZT9" s="1211"/>
      <c r="CZU9" s="1211"/>
      <c r="CZV9" s="1211"/>
      <c r="CZW9" s="1211"/>
      <c r="CZX9" s="1211"/>
      <c r="CZY9" s="1211"/>
      <c r="CZZ9" s="1211"/>
      <c r="DAA9" s="1211"/>
      <c r="DAB9" s="1211"/>
      <c r="DAC9" s="1211"/>
      <c r="DAD9" s="1211"/>
      <c r="DAE9" s="1211"/>
      <c r="DAF9" s="1211"/>
      <c r="DAG9" s="1211"/>
      <c r="DAH9" s="1211"/>
      <c r="DAI9" s="1211"/>
      <c r="DAJ9" s="1211"/>
      <c r="DAK9" s="1211"/>
      <c r="DAL9" s="1211"/>
      <c r="DAM9" s="1211"/>
      <c r="DAN9" s="1211"/>
      <c r="DAO9" s="1211"/>
      <c r="DAP9" s="1211"/>
      <c r="DAQ9" s="1211"/>
      <c r="DAR9" s="1211"/>
      <c r="DAS9" s="1211"/>
      <c r="DAT9" s="1211"/>
      <c r="DAU9" s="1211"/>
      <c r="DAV9" s="1211"/>
      <c r="DAW9" s="1211"/>
      <c r="DAX9" s="1211"/>
      <c r="DAY9" s="1211"/>
      <c r="DAZ9" s="1211"/>
      <c r="DBA9" s="1211"/>
      <c r="DBB9" s="1211"/>
      <c r="DBC9" s="1211"/>
      <c r="DBD9" s="1211"/>
      <c r="DBE9" s="1211"/>
      <c r="DBF9" s="1211"/>
      <c r="DBG9" s="1211"/>
      <c r="DBH9" s="1211"/>
      <c r="DBI9" s="1211"/>
      <c r="DBJ9" s="1211"/>
      <c r="DBK9" s="1211"/>
      <c r="DBL9" s="1211"/>
      <c r="DBM9" s="1211"/>
      <c r="DBN9" s="1211"/>
      <c r="DBO9" s="1211"/>
      <c r="DBP9" s="1211"/>
      <c r="DBQ9" s="1211"/>
      <c r="DBR9" s="1211"/>
      <c r="DBS9" s="1211"/>
      <c r="DBT9" s="1211"/>
      <c r="DBU9" s="1211"/>
      <c r="DBV9" s="1211"/>
      <c r="DBW9" s="1211"/>
      <c r="DBX9" s="1211"/>
      <c r="DBY9" s="1211"/>
      <c r="DBZ9" s="1211"/>
      <c r="DCA9" s="1211"/>
      <c r="DCB9" s="1211"/>
      <c r="DCC9" s="1211"/>
      <c r="DCD9" s="1211"/>
      <c r="DCE9" s="1211"/>
      <c r="DCF9" s="1211"/>
      <c r="DCG9" s="1211"/>
      <c r="DCH9" s="1211"/>
      <c r="DCI9" s="1211"/>
      <c r="DCJ9" s="1211"/>
      <c r="DCK9" s="1211"/>
      <c r="DCL9" s="1211"/>
      <c r="DCM9" s="1211"/>
      <c r="DCN9" s="1211"/>
      <c r="DCO9" s="1211"/>
      <c r="DCP9" s="1211"/>
      <c r="DCQ9" s="1211"/>
      <c r="DCR9" s="1211"/>
      <c r="DCS9" s="1211"/>
      <c r="DCT9" s="1211"/>
      <c r="DCU9" s="1211"/>
      <c r="DCV9" s="1211"/>
      <c r="DCW9" s="1211"/>
      <c r="DCX9" s="1211"/>
      <c r="DCY9" s="1211"/>
      <c r="DCZ9" s="1211"/>
      <c r="DDA9" s="1211"/>
      <c r="DDB9" s="1211"/>
      <c r="DDC9" s="1211"/>
      <c r="DDD9" s="1211"/>
      <c r="DDE9" s="1211"/>
      <c r="DDF9" s="1211"/>
      <c r="DDG9" s="1211"/>
      <c r="DDH9" s="1211"/>
      <c r="DDI9" s="1211"/>
      <c r="DDJ9" s="1211"/>
      <c r="DDK9" s="1211"/>
      <c r="DDL9" s="1211"/>
      <c r="DDM9" s="1211"/>
      <c r="DDN9" s="1211"/>
      <c r="DDO9" s="1211"/>
      <c r="DDP9" s="1211"/>
      <c r="DDQ9" s="1211"/>
      <c r="DDR9" s="1211"/>
      <c r="DDS9" s="1211"/>
      <c r="DDT9" s="1211"/>
      <c r="DDU9" s="1211"/>
      <c r="DDV9" s="1211"/>
      <c r="DDW9" s="1211"/>
      <c r="DDX9" s="1211"/>
      <c r="DDY9" s="1211"/>
      <c r="DDZ9" s="1211"/>
      <c r="DEA9" s="1211"/>
      <c r="DEB9" s="1211"/>
      <c r="DEC9" s="1211"/>
      <c r="DED9" s="1211"/>
      <c r="DEE9" s="1211"/>
      <c r="DEF9" s="1211"/>
      <c r="DEG9" s="1211"/>
      <c r="DEH9" s="1211"/>
      <c r="DEI9" s="1211"/>
      <c r="DEJ9" s="1211"/>
      <c r="DEK9" s="1211"/>
      <c r="DEL9" s="1211"/>
      <c r="DEM9" s="1211"/>
      <c r="DEN9" s="1211"/>
      <c r="DEO9" s="1211"/>
      <c r="DEP9" s="1211"/>
      <c r="DEQ9" s="1211"/>
      <c r="DER9" s="1211"/>
      <c r="DES9" s="1211"/>
      <c r="DET9" s="1211"/>
      <c r="DEU9" s="1211"/>
      <c r="DEV9" s="1211"/>
      <c r="DEW9" s="1211"/>
      <c r="DEX9" s="1211"/>
      <c r="DEY9" s="1211"/>
      <c r="DEZ9" s="1211"/>
      <c r="DFA9" s="1211"/>
      <c r="DFB9" s="1211"/>
      <c r="DFC9" s="1211"/>
      <c r="DFD9" s="1211"/>
      <c r="DFE9" s="1211"/>
      <c r="DFF9" s="1211"/>
      <c r="DFG9" s="1211"/>
      <c r="DFH9" s="1211"/>
      <c r="DFI9" s="1211"/>
      <c r="DFJ9" s="1211"/>
      <c r="DFK9" s="1211"/>
      <c r="DFL9" s="1211"/>
      <c r="DFM9" s="1211"/>
      <c r="DFN9" s="1211"/>
      <c r="DFO9" s="1211"/>
      <c r="DFP9" s="1211"/>
      <c r="DFQ9" s="1211"/>
      <c r="DFR9" s="1211"/>
      <c r="DFS9" s="1211"/>
      <c r="DFT9" s="1211"/>
      <c r="DFU9" s="1211"/>
      <c r="DFV9" s="1211"/>
      <c r="DFW9" s="1211"/>
      <c r="DFX9" s="1211"/>
      <c r="DFY9" s="1211"/>
      <c r="DFZ9" s="1211"/>
      <c r="DGA9" s="1211"/>
      <c r="DGB9" s="1211"/>
      <c r="DGC9" s="1211"/>
      <c r="DGD9" s="1211"/>
      <c r="DGE9" s="1211"/>
      <c r="DGF9" s="1211"/>
      <c r="DGG9" s="1211"/>
      <c r="DGH9" s="1211"/>
      <c r="DGI9" s="1211"/>
      <c r="DGJ9" s="1211"/>
      <c r="DGK9" s="1211"/>
      <c r="DGL9" s="1211"/>
      <c r="DGM9" s="1211"/>
      <c r="DGN9" s="1211"/>
      <c r="DGO9" s="1211"/>
      <c r="DGP9" s="1211"/>
      <c r="DGQ9" s="1211"/>
      <c r="DGR9" s="1211"/>
      <c r="DGS9" s="1211"/>
      <c r="DGT9" s="1211"/>
      <c r="DGU9" s="1211"/>
      <c r="DGV9" s="1211"/>
      <c r="DGW9" s="1211"/>
      <c r="DGX9" s="1211"/>
      <c r="DGY9" s="1211"/>
      <c r="DGZ9" s="1211"/>
      <c r="DHA9" s="1211"/>
      <c r="DHB9" s="1211"/>
      <c r="DHC9" s="1211"/>
      <c r="DHD9" s="1211"/>
      <c r="DHE9" s="1211"/>
      <c r="DHF9" s="1211"/>
      <c r="DHG9" s="1211"/>
      <c r="DHH9" s="1211"/>
      <c r="DHI9" s="1211"/>
      <c r="DHJ9" s="1211"/>
      <c r="DHK9" s="1211"/>
      <c r="DHL9" s="1211"/>
      <c r="DHM9" s="1211"/>
      <c r="DHN9" s="1211"/>
      <c r="DHO9" s="1211"/>
      <c r="DHP9" s="1211"/>
      <c r="DHQ9" s="1211"/>
      <c r="DHR9" s="1211"/>
      <c r="DHS9" s="1211"/>
      <c r="DHT9" s="1211"/>
      <c r="DHU9" s="1211"/>
      <c r="DHV9" s="1211"/>
      <c r="DHW9" s="1211"/>
      <c r="DHX9" s="1211"/>
      <c r="DHY9" s="1211"/>
      <c r="DHZ9" s="1211"/>
      <c r="DIA9" s="1211"/>
      <c r="DIB9" s="1211"/>
      <c r="DIC9" s="1211"/>
      <c r="DID9" s="1211"/>
      <c r="DIE9" s="1211"/>
      <c r="DIF9" s="1211"/>
      <c r="DIG9" s="1211"/>
      <c r="DIH9" s="1211"/>
      <c r="DII9" s="1211"/>
      <c r="DIJ9" s="1211"/>
      <c r="DIK9" s="1211"/>
      <c r="DIL9" s="1211"/>
      <c r="DIM9" s="1211"/>
      <c r="DIN9" s="1211"/>
      <c r="DIO9" s="1211"/>
      <c r="DIP9" s="1211"/>
      <c r="DIQ9" s="1211"/>
      <c r="DIR9" s="1211"/>
      <c r="DIS9" s="1211"/>
      <c r="DIT9" s="1211"/>
      <c r="DIU9" s="1211"/>
      <c r="DIV9" s="1211"/>
      <c r="DIW9" s="1211"/>
      <c r="DIX9" s="1211"/>
      <c r="DIY9" s="1211"/>
      <c r="DIZ9" s="1211"/>
      <c r="DJA9" s="1211"/>
      <c r="DJB9" s="1211"/>
      <c r="DJC9" s="1211"/>
      <c r="DJD9" s="1211"/>
      <c r="DJE9" s="1211"/>
      <c r="DJF9" s="1211"/>
      <c r="DJG9" s="1211"/>
      <c r="DJH9" s="1211"/>
      <c r="DJI9" s="1211"/>
      <c r="DJJ9" s="1211"/>
      <c r="DJK9" s="1211"/>
      <c r="DJL9" s="1211"/>
      <c r="DJM9" s="1211"/>
      <c r="DJN9" s="1211"/>
      <c r="DJO9" s="1211"/>
      <c r="DJP9" s="1211"/>
      <c r="DJQ9" s="1211"/>
      <c r="DJR9" s="1211"/>
      <c r="DJS9" s="1211"/>
      <c r="DJT9" s="1211"/>
      <c r="DJU9" s="1211"/>
      <c r="DJV9" s="1211"/>
      <c r="DJW9" s="1211"/>
      <c r="DJX9" s="1211"/>
      <c r="DJY9" s="1211"/>
      <c r="DJZ9" s="1211"/>
      <c r="DKA9" s="1211"/>
      <c r="DKB9" s="1211"/>
      <c r="DKC9" s="1211"/>
      <c r="DKD9" s="1211"/>
      <c r="DKE9" s="1211"/>
      <c r="DKF9" s="1211"/>
      <c r="DKG9" s="1211"/>
      <c r="DKH9" s="1211"/>
      <c r="DKI9" s="1211"/>
      <c r="DKJ9" s="1211"/>
      <c r="DKK9" s="1211"/>
      <c r="DKL9" s="1211"/>
      <c r="DKM9" s="1211"/>
      <c r="DKN9" s="1211"/>
      <c r="DKO9" s="1211"/>
      <c r="DKP9" s="1211"/>
      <c r="DKQ9" s="1211"/>
      <c r="DKR9" s="1211"/>
      <c r="DKS9" s="1211"/>
      <c r="DKT9" s="1211"/>
      <c r="DKU9" s="1211"/>
      <c r="DKV9" s="1211"/>
      <c r="DKW9" s="1211"/>
      <c r="DKX9" s="1211"/>
      <c r="DKY9" s="1211"/>
      <c r="DKZ9" s="1211"/>
      <c r="DLA9" s="1211"/>
      <c r="DLB9" s="1211"/>
      <c r="DLC9" s="1211"/>
      <c r="DLD9" s="1211"/>
      <c r="DLE9" s="1211"/>
      <c r="DLF9" s="1211"/>
      <c r="DLG9" s="1211"/>
      <c r="DLH9" s="1211"/>
      <c r="DLI9" s="1211"/>
      <c r="DLJ9" s="1211"/>
      <c r="DLK9" s="1211"/>
      <c r="DLL9" s="1211"/>
      <c r="DLM9" s="1211"/>
      <c r="DLN9" s="1211"/>
      <c r="DLO9" s="1211"/>
      <c r="DLP9" s="1211"/>
      <c r="DLQ9" s="1211"/>
      <c r="DLR9" s="1211"/>
      <c r="DLS9" s="1211"/>
      <c r="DLT9" s="1211"/>
      <c r="DLU9" s="1211"/>
      <c r="DLV9" s="1211"/>
      <c r="DLW9" s="1211"/>
      <c r="DLX9" s="1211"/>
      <c r="DLY9" s="1211"/>
      <c r="DLZ9" s="1211"/>
      <c r="DMA9" s="1211"/>
      <c r="DMB9" s="1211"/>
      <c r="DMC9" s="1211"/>
      <c r="DMD9" s="1211"/>
      <c r="DME9" s="1211"/>
      <c r="DMF9" s="1211"/>
      <c r="DMG9" s="1211"/>
      <c r="DMH9" s="1211"/>
      <c r="DMI9" s="1211"/>
      <c r="DMJ9" s="1211"/>
      <c r="DMK9" s="1211"/>
      <c r="DML9" s="1211"/>
      <c r="DMM9" s="1211"/>
      <c r="DMN9" s="1211"/>
      <c r="DMO9" s="1211"/>
      <c r="DMP9" s="1211"/>
      <c r="DMQ9" s="1211"/>
      <c r="DMR9" s="1211"/>
      <c r="DMS9" s="1211"/>
      <c r="DMT9" s="1211"/>
      <c r="DMU9" s="1211"/>
      <c r="DMV9" s="1211"/>
      <c r="DMW9" s="1211"/>
      <c r="DMX9" s="1211"/>
      <c r="DMY9" s="1211"/>
      <c r="DMZ9" s="1211"/>
      <c r="DNA9" s="1211"/>
      <c r="DNB9" s="1211"/>
      <c r="DNC9" s="1211"/>
      <c r="DND9" s="1211"/>
      <c r="DNE9" s="1211"/>
      <c r="DNF9" s="1211"/>
      <c r="DNG9" s="1211"/>
      <c r="DNH9" s="1211"/>
      <c r="DNI9" s="1211"/>
      <c r="DNJ9" s="1211"/>
      <c r="DNK9" s="1211"/>
      <c r="DNL9" s="1211"/>
      <c r="DNM9" s="1211"/>
      <c r="DNN9" s="1211"/>
      <c r="DNO9" s="1211"/>
      <c r="DNP9" s="1211"/>
      <c r="DNQ9" s="1211"/>
      <c r="DNR9" s="1211"/>
      <c r="DNS9" s="1211"/>
      <c r="DNT9" s="1211"/>
      <c r="DNU9" s="1211"/>
      <c r="DNV9" s="1211"/>
      <c r="DNW9" s="1211"/>
      <c r="DNX9" s="1211"/>
      <c r="DNY9" s="1211"/>
      <c r="DNZ9" s="1211"/>
      <c r="DOA9" s="1211"/>
      <c r="DOB9" s="1211"/>
      <c r="DOC9" s="1211"/>
      <c r="DOD9" s="1211"/>
      <c r="DOE9" s="1211"/>
      <c r="DOF9" s="1211"/>
      <c r="DOG9" s="1211"/>
      <c r="DOH9" s="1211"/>
      <c r="DOI9" s="1211"/>
      <c r="DOJ9" s="1211"/>
      <c r="DOK9" s="1211"/>
      <c r="DOL9" s="1211"/>
      <c r="DOM9" s="1211"/>
      <c r="DON9" s="1211"/>
      <c r="DOO9" s="1211"/>
      <c r="DOP9" s="1211"/>
      <c r="DOQ9" s="1211"/>
      <c r="DOR9" s="1211"/>
      <c r="DOS9" s="1211"/>
      <c r="DOT9" s="1211"/>
      <c r="DOU9" s="1211"/>
      <c r="DOV9" s="1211"/>
      <c r="DOW9" s="1211"/>
      <c r="DOX9" s="1211"/>
      <c r="DOY9" s="1211"/>
      <c r="DOZ9" s="1211"/>
      <c r="DPA9" s="1211"/>
      <c r="DPB9" s="1211"/>
      <c r="DPC9" s="1211"/>
      <c r="DPD9" s="1211"/>
      <c r="DPE9" s="1211"/>
      <c r="DPF9" s="1211"/>
      <c r="DPG9" s="1211"/>
      <c r="DPH9" s="1211"/>
      <c r="DPI9" s="1211"/>
      <c r="DPJ9" s="1211"/>
      <c r="DPK9" s="1211"/>
      <c r="DPL9" s="1211"/>
      <c r="DPM9" s="1211"/>
      <c r="DPN9" s="1211"/>
      <c r="DPO9" s="1211"/>
      <c r="DPP9" s="1211"/>
      <c r="DPQ9" s="1211"/>
      <c r="DPR9" s="1211"/>
      <c r="DPS9" s="1211"/>
      <c r="DPT9" s="1211"/>
      <c r="DPU9" s="1211"/>
      <c r="DPV9" s="1211"/>
      <c r="DPW9" s="1211"/>
      <c r="DPX9" s="1211"/>
      <c r="DPY9" s="1211"/>
      <c r="DPZ9" s="1211"/>
      <c r="DQA9" s="1211"/>
      <c r="DQB9" s="1211"/>
      <c r="DQC9" s="1211"/>
      <c r="DQD9" s="1211"/>
      <c r="DQE9" s="1211"/>
      <c r="DQF9" s="1211"/>
      <c r="DQG9" s="1211"/>
      <c r="DQH9" s="1211"/>
      <c r="DQI9" s="1211"/>
      <c r="DQJ9" s="1211"/>
      <c r="DQK9" s="1211"/>
      <c r="DQL9" s="1211"/>
      <c r="DQM9" s="1211"/>
      <c r="DQN9" s="1211"/>
      <c r="DQO9" s="1211"/>
      <c r="DQP9" s="1211"/>
      <c r="DQQ9" s="1211"/>
      <c r="DQR9" s="1211"/>
      <c r="DQS9" s="1211"/>
      <c r="DQT9" s="1211"/>
      <c r="DQU9" s="1211"/>
      <c r="DQV9" s="1211"/>
      <c r="DQW9" s="1211"/>
      <c r="DQX9" s="1211"/>
      <c r="DQY9" s="1211"/>
      <c r="DQZ9" s="1211"/>
      <c r="DRA9" s="1211"/>
      <c r="DRB9" s="1211"/>
      <c r="DRC9" s="1211"/>
      <c r="DRD9" s="1211"/>
      <c r="DRE9" s="1211"/>
      <c r="DRF9" s="1211"/>
      <c r="DRG9" s="1211"/>
      <c r="DRH9" s="1211"/>
      <c r="DRI9" s="1211"/>
      <c r="DRJ9" s="1211"/>
      <c r="DRK9" s="1211"/>
      <c r="DRL9" s="1211"/>
      <c r="DRM9" s="1211"/>
      <c r="DRN9" s="1211"/>
      <c r="DRO9" s="1211"/>
      <c r="DRP9" s="1211"/>
      <c r="DRQ9" s="1211"/>
      <c r="DRR9" s="1211"/>
      <c r="DRS9" s="1211"/>
      <c r="DRT9" s="1211"/>
      <c r="DRU9" s="1211"/>
      <c r="DRV9" s="1211"/>
      <c r="DRW9" s="1211"/>
      <c r="DRX9" s="1211"/>
      <c r="DRY9" s="1211"/>
      <c r="DRZ9" s="1211"/>
      <c r="DSA9" s="1211"/>
      <c r="DSB9" s="1211"/>
      <c r="DSC9" s="1211"/>
      <c r="DSD9" s="1211"/>
      <c r="DSE9" s="1211"/>
      <c r="DSF9" s="1211"/>
      <c r="DSG9" s="1211"/>
      <c r="DSH9" s="1211"/>
      <c r="DSI9" s="1211"/>
      <c r="DSJ9" s="1211"/>
      <c r="DSK9" s="1211"/>
      <c r="DSL9" s="1211"/>
      <c r="DSM9" s="1211"/>
      <c r="DSN9" s="1211"/>
      <c r="DSO9" s="1211"/>
      <c r="DSP9" s="1211"/>
      <c r="DSQ9" s="1211"/>
      <c r="DSR9" s="1211"/>
      <c r="DSS9" s="1211"/>
      <c r="DST9" s="1211"/>
      <c r="DSU9" s="1211"/>
      <c r="DSV9" s="1211"/>
      <c r="DSW9" s="1211"/>
      <c r="DSX9" s="1211"/>
      <c r="DSY9" s="1211"/>
      <c r="DSZ9" s="1211"/>
      <c r="DTA9" s="1211"/>
      <c r="DTB9" s="1211"/>
      <c r="DTC9" s="1211"/>
      <c r="DTD9" s="1211"/>
      <c r="DTE9" s="1211"/>
      <c r="DTF9" s="1211"/>
      <c r="DTG9" s="1211"/>
      <c r="DTH9" s="1211"/>
      <c r="DTI9" s="1211"/>
      <c r="DTJ9" s="1211"/>
      <c r="DTK9" s="1211"/>
      <c r="DTL9" s="1211"/>
      <c r="DTM9" s="1211"/>
      <c r="DTN9" s="1211"/>
      <c r="DTO9" s="1211"/>
      <c r="DTP9" s="1211"/>
      <c r="DTQ9" s="1211"/>
      <c r="DTR9" s="1211"/>
      <c r="DTS9" s="1211"/>
      <c r="DTT9" s="1211"/>
      <c r="DTU9" s="1211"/>
      <c r="DTV9" s="1211"/>
      <c r="DTW9" s="1211"/>
      <c r="DTX9" s="1211"/>
      <c r="DTY9" s="1211"/>
      <c r="DTZ9" s="1211"/>
      <c r="DUA9" s="1211"/>
      <c r="DUB9" s="1211"/>
      <c r="DUC9" s="1211"/>
      <c r="DUD9" s="1211"/>
      <c r="DUE9" s="1211"/>
      <c r="DUF9" s="1211"/>
      <c r="DUG9" s="1211"/>
      <c r="DUH9" s="1211"/>
      <c r="DUI9" s="1211"/>
      <c r="DUJ9" s="1211"/>
      <c r="DUK9" s="1211"/>
      <c r="DUL9" s="1211"/>
      <c r="DUM9" s="1211"/>
      <c r="DUN9" s="1211"/>
      <c r="DUO9" s="1211"/>
      <c r="DUP9" s="1211"/>
      <c r="DUQ9" s="1211"/>
      <c r="DUR9" s="1211"/>
      <c r="DUS9" s="1211"/>
      <c r="DUT9" s="1211"/>
      <c r="DUU9" s="1211"/>
      <c r="DUV9" s="1211"/>
      <c r="DUW9" s="1211"/>
      <c r="DUX9" s="1211"/>
      <c r="DUY9" s="1211"/>
      <c r="DUZ9" s="1211"/>
      <c r="DVA9" s="1211"/>
      <c r="DVB9" s="1211"/>
      <c r="DVC9" s="1211"/>
      <c r="DVD9" s="1211"/>
      <c r="DVE9" s="1211"/>
      <c r="DVF9" s="1211"/>
      <c r="DVG9" s="1211"/>
      <c r="DVH9" s="1211"/>
      <c r="DVI9" s="1211"/>
      <c r="DVJ9" s="1211"/>
      <c r="DVK9" s="1211"/>
      <c r="DVL9" s="1211"/>
      <c r="DVM9" s="1211"/>
      <c r="DVN9" s="1211"/>
      <c r="DVO9" s="1211"/>
      <c r="DVP9" s="1211"/>
      <c r="DVQ9" s="1211"/>
      <c r="DVR9" s="1211"/>
      <c r="DVS9" s="1211"/>
      <c r="DVT9" s="1211"/>
      <c r="DVU9" s="1211"/>
      <c r="DVV9" s="1211"/>
      <c r="DVW9" s="1211"/>
      <c r="DVX9" s="1211"/>
      <c r="DVY9" s="1211"/>
      <c r="DVZ9" s="1211"/>
      <c r="DWA9" s="1211"/>
      <c r="DWB9" s="1211"/>
      <c r="DWC9" s="1211"/>
      <c r="DWD9" s="1211"/>
      <c r="DWE9" s="1211"/>
      <c r="DWF9" s="1211"/>
      <c r="DWG9" s="1211"/>
      <c r="DWH9" s="1211"/>
      <c r="DWI9" s="1211"/>
      <c r="DWJ9" s="1211"/>
      <c r="DWK9" s="1211"/>
      <c r="DWL9" s="1211"/>
      <c r="DWM9" s="1211"/>
      <c r="DWN9" s="1211"/>
      <c r="DWO9" s="1211"/>
      <c r="DWP9" s="1211"/>
      <c r="DWQ9" s="1211"/>
      <c r="DWR9" s="1211"/>
      <c r="DWS9" s="1211"/>
      <c r="DWT9" s="1211"/>
      <c r="DWU9" s="1211"/>
      <c r="DWV9" s="1211"/>
      <c r="DWW9" s="1211"/>
      <c r="DWX9" s="1211"/>
      <c r="DWY9" s="1211"/>
      <c r="DWZ9" s="1211"/>
      <c r="DXA9" s="1211"/>
      <c r="DXB9" s="1211"/>
      <c r="DXC9" s="1211"/>
      <c r="DXD9" s="1211"/>
      <c r="DXE9" s="1211"/>
      <c r="DXF9" s="1211"/>
      <c r="DXG9" s="1211"/>
      <c r="DXH9" s="1211"/>
      <c r="DXI9" s="1211"/>
      <c r="DXJ9" s="1211"/>
      <c r="DXK9" s="1211"/>
      <c r="DXL9" s="1211"/>
      <c r="DXM9" s="1211"/>
      <c r="DXN9" s="1211"/>
      <c r="DXO9" s="1211"/>
      <c r="DXP9" s="1211"/>
      <c r="DXQ9" s="1211"/>
      <c r="DXR9" s="1211"/>
      <c r="DXS9" s="1211"/>
      <c r="DXT9" s="1211"/>
      <c r="DXU9" s="1211"/>
      <c r="DXV9" s="1211"/>
      <c r="DXW9" s="1211"/>
      <c r="DXX9" s="1211"/>
      <c r="DXY9" s="1211"/>
      <c r="DXZ9" s="1211"/>
      <c r="DYA9" s="1211"/>
      <c r="DYB9" s="1211"/>
      <c r="DYC9" s="1211"/>
      <c r="DYD9" s="1211"/>
      <c r="DYE9" s="1211"/>
      <c r="DYF9" s="1211"/>
      <c r="DYG9" s="1211"/>
      <c r="DYH9" s="1211"/>
      <c r="DYI9" s="1211"/>
      <c r="DYJ9" s="1211"/>
      <c r="DYK9" s="1211"/>
      <c r="DYL9" s="1211"/>
      <c r="DYM9" s="1211"/>
      <c r="DYN9" s="1211"/>
      <c r="DYO9" s="1211"/>
      <c r="DYP9" s="1211"/>
      <c r="DYQ9" s="1211"/>
      <c r="DYR9" s="1211"/>
      <c r="DYS9" s="1211"/>
      <c r="DYT9" s="1211"/>
      <c r="DYU9" s="1211"/>
      <c r="DYV9" s="1211"/>
      <c r="DYW9" s="1211"/>
      <c r="DYX9" s="1211"/>
      <c r="DYY9" s="1211"/>
      <c r="DYZ9" s="1211"/>
      <c r="DZA9" s="1211"/>
      <c r="DZB9" s="1211"/>
      <c r="DZC9" s="1211"/>
      <c r="DZD9" s="1211"/>
      <c r="DZE9" s="1211"/>
      <c r="DZF9" s="1211"/>
      <c r="DZG9" s="1211"/>
      <c r="DZH9" s="1211"/>
      <c r="DZI9" s="1211"/>
      <c r="DZJ9" s="1211"/>
      <c r="DZK9" s="1211"/>
      <c r="DZL9" s="1211"/>
      <c r="DZM9" s="1211"/>
      <c r="DZN9" s="1211"/>
      <c r="DZO9" s="1211"/>
      <c r="DZP9" s="1211"/>
      <c r="DZQ9" s="1211"/>
      <c r="DZR9" s="1211"/>
      <c r="DZS9" s="1211"/>
      <c r="DZT9" s="1211"/>
      <c r="DZU9" s="1211"/>
      <c r="DZV9" s="1211"/>
      <c r="DZW9" s="1211"/>
      <c r="DZX9" s="1211"/>
      <c r="DZY9" s="1211"/>
      <c r="DZZ9" s="1211"/>
      <c r="EAA9" s="1211"/>
      <c r="EAB9" s="1211"/>
      <c r="EAC9" s="1211"/>
      <c r="EAD9" s="1211"/>
      <c r="EAE9" s="1211"/>
      <c r="EAF9" s="1211"/>
      <c r="EAG9" s="1211"/>
      <c r="EAH9" s="1211"/>
      <c r="EAI9" s="1211"/>
      <c r="EAJ9" s="1211"/>
      <c r="EAK9" s="1211"/>
      <c r="EAL9" s="1211"/>
      <c r="EAM9" s="1211"/>
      <c r="EAN9" s="1211"/>
      <c r="EAO9" s="1211"/>
      <c r="EAP9" s="1211"/>
      <c r="EAQ9" s="1211"/>
      <c r="EAR9" s="1211"/>
      <c r="EAS9" s="1211"/>
      <c r="EAT9" s="1211"/>
      <c r="EAU9" s="1211"/>
      <c r="EAV9" s="1211"/>
      <c r="EAW9" s="1211"/>
      <c r="EAX9" s="1211"/>
      <c r="EAY9" s="1211"/>
      <c r="EAZ9" s="1211"/>
      <c r="EBA9" s="1211"/>
      <c r="EBB9" s="1211"/>
      <c r="EBC9" s="1211"/>
      <c r="EBD9" s="1211"/>
      <c r="EBE9" s="1211"/>
      <c r="EBF9" s="1211"/>
      <c r="EBG9" s="1211"/>
      <c r="EBH9" s="1211"/>
      <c r="EBI9" s="1211"/>
      <c r="EBJ9" s="1211"/>
      <c r="EBK9" s="1211"/>
      <c r="EBL9" s="1211"/>
      <c r="EBM9" s="1211"/>
      <c r="EBN9" s="1211"/>
      <c r="EBO9" s="1211"/>
      <c r="EBP9" s="1211"/>
      <c r="EBQ9" s="1211"/>
      <c r="EBR9" s="1211"/>
      <c r="EBS9" s="1211"/>
      <c r="EBT9" s="1211"/>
      <c r="EBU9" s="1211"/>
      <c r="EBV9" s="1211"/>
      <c r="EBW9" s="1211"/>
      <c r="EBX9" s="1211"/>
      <c r="EBY9" s="1211"/>
      <c r="EBZ9" s="1211"/>
      <c r="ECA9" s="1211"/>
      <c r="ECB9" s="1211"/>
      <c r="ECC9" s="1211"/>
      <c r="ECD9" s="1211"/>
      <c r="ECE9" s="1211"/>
      <c r="ECF9" s="1211"/>
      <c r="ECG9" s="1211"/>
      <c r="ECH9" s="1211"/>
      <c r="ECI9" s="1211"/>
      <c r="ECJ9" s="1211"/>
      <c r="ECK9" s="1211"/>
      <c r="ECL9" s="1211"/>
      <c r="ECM9" s="1211"/>
      <c r="ECN9" s="1211"/>
      <c r="ECO9" s="1211"/>
      <c r="ECP9" s="1211"/>
      <c r="ECQ9" s="1211"/>
      <c r="ECR9" s="1211"/>
      <c r="ECS9" s="1211"/>
      <c r="ECT9" s="1211"/>
      <c r="ECU9" s="1211"/>
      <c r="ECV9" s="1211"/>
      <c r="ECW9" s="1211"/>
      <c r="ECX9" s="1211"/>
      <c r="ECY9" s="1211"/>
      <c r="ECZ9" s="1211"/>
      <c r="EDA9" s="1211"/>
      <c r="EDB9" s="1211"/>
      <c r="EDC9" s="1211"/>
      <c r="EDD9" s="1211"/>
      <c r="EDE9" s="1211"/>
      <c r="EDF9" s="1211"/>
      <c r="EDG9" s="1211"/>
      <c r="EDH9" s="1211"/>
      <c r="EDI9" s="1211"/>
      <c r="EDJ9" s="1211"/>
      <c r="EDK9" s="1211"/>
      <c r="EDL9" s="1211"/>
      <c r="EDM9" s="1211"/>
      <c r="EDN9" s="1211"/>
      <c r="EDO9" s="1211"/>
      <c r="EDP9" s="1211"/>
      <c r="EDQ9" s="1211"/>
      <c r="EDR9" s="1211"/>
      <c r="EDS9" s="1211"/>
      <c r="EDT9" s="1211"/>
      <c r="EDU9" s="1211"/>
      <c r="EDV9" s="1211"/>
      <c r="EDW9" s="1211"/>
      <c r="EDX9" s="1211"/>
      <c r="EDY9" s="1211"/>
      <c r="EDZ9" s="1211"/>
      <c r="EEA9" s="1211"/>
      <c r="EEB9" s="1211"/>
      <c r="EEC9" s="1211"/>
      <c r="EED9" s="1211"/>
      <c r="EEE9" s="1211"/>
      <c r="EEF9" s="1211"/>
      <c r="EEG9" s="1211"/>
      <c r="EEH9" s="1211"/>
      <c r="EEI9" s="1211"/>
      <c r="EEJ9" s="1211"/>
      <c r="EEK9" s="1211"/>
      <c r="EEL9" s="1211"/>
      <c r="EEM9" s="1211"/>
      <c r="EEN9" s="1211"/>
      <c r="EEO9" s="1211"/>
      <c r="EEP9" s="1211"/>
      <c r="EEQ9" s="1211"/>
      <c r="EER9" s="1211"/>
      <c r="EES9" s="1211"/>
      <c r="EET9" s="1211"/>
      <c r="EEU9" s="1211"/>
      <c r="EEV9" s="1211"/>
      <c r="EEW9" s="1211"/>
      <c r="EEX9" s="1211"/>
      <c r="EEY9" s="1211"/>
      <c r="EEZ9" s="1211"/>
      <c r="EFA9" s="1211"/>
      <c r="EFB9" s="1211"/>
      <c r="EFC9" s="1211"/>
      <c r="EFD9" s="1211"/>
      <c r="EFE9" s="1211"/>
      <c r="EFF9" s="1211"/>
      <c r="EFG9" s="1211"/>
      <c r="EFH9" s="1211"/>
      <c r="EFI9" s="1211"/>
      <c r="EFJ9" s="1211"/>
      <c r="EFK9" s="1211"/>
      <c r="EFL9" s="1211"/>
      <c r="EFM9" s="1211"/>
      <c r="EFN9" s="1211"/>
      <c r="EFO9" s="1211"/>
      <c r="EFP9" s="1211"/>
      <c r="EFQ9" s="1211"/>
      <c r="EFR9" s="1211"/>
      <c r="EFS9" s="1211"/>
      <c r="EFT9" s="1211"/>
      <c r="EFU9" s="1211"/>
      <c r="EFV9" s="1211"/>
      <c r="EFW9" s="1211"/>
      <c r="EFX9" s="1211"/>
      <c r="EFY9" s="1211"/>
      <c r="EFZ9" s="1211"/>
      <c r="EGA9" s="1211"/>
      <c r="EGB9" s="1211"/>
      <c r="EGC9" s="1211"/>
      <c r="EGD9" s="1211"/>
      <c r="EGE9" s="1211"/>
      <c r="EGF9" s="1211"/>
      <c r="EGG9" s="1211"/>
      <c r="EGH9" s="1211"/>
      <c r="EGI9" s="1211"/>
      <c r="EGJ9" s="1211"/>
      <c r="EGK9" s="1211"/>
      <c r="EGL9" s="1211"/>
      <c r="EGM9" s="1211"/>
      <c r="EGN9" s="1211"/>
      <c r="EGO9" s="1211"/>
      <c r="EGP9" s="1211"/>
      <c r="EGQ9" s="1211"/>
      <c r="EGR9" s="1211"/>
      <c r="EGS9" s="1211"/>
      <c r="EGT9" s="1211"/>
      <c r="EGU9" s="1211"/>
      <c r="EGV9" s="1211"/>
      <c r="EGW9" s="1211"/>
      <c r="EGX9" s="1211"/>
      <c r="EGY9" s="1211"/>
      <c r="EGZ9" s="1211"/>
      <c r="EHA9" s="1211"/>
      <c r="EHB9" s="1211"/>
      <c r="EHC9" s="1211"/>
      <c r="EHD9" s="1211"/>
      <c r="EHE9" s="1211"/>
      <c r="EHF9" s="1211"/>
      <c r="EHG9" s="1211"/>
      <c r="EHH9" s="1211"/>
      <c r="EHI9" s="1211"/>
      <c r="EHJ9" s="1211"/>
      <c r="EHK9" s="1211"/>
      <c r="EHL9" s="1211"/>
      <c r="EHM9" s="1211"/>
      <c r="EHN9" s="1211"/>
      <c r="EHO9" s="1211"/>
      <c r="EHP9" s="1211"/>
      <c r="EHQ9" s="1211"/>
      <c r="EHR9" s="1211"/>
      <c r="EHS9" s="1211"/>
      <c r="EHT9" s="1211"/>
      <c r="EHU9" s="1211"/>
      <c r="EHV9" s="1211"/>
      <c r="EHW9" s="1211"/>
      <c r="EHX9" s="1211"/>
      <c r="EHY9" s="1211"/>
      <c r="EHZ9" s="1211"/>
      <c r="EIA9" s="1211"/>
      <c r="EIB9" s="1211"/>
      <c r="EIC9" s="1211"/>
      <c r="EID9" s="1211"/>
      <c r="EIE9" s="1211"/>
      <c r="EIF9" s="1211"/>
      <c r="EIG9" s="1211"/>
      <c r="EIH9" s="1211"/>
      <c r="EII9" s="1211"/>
      <c r="EIJ9" s="1211"/>
      <c r="EIK9" s="1211"/>
      <c r="EIL9" s="1211"/>
      <c r="EIM9" s="1211"/>
      <c r="EIN9" s="1211"/>
      <c r="EIO9" s="1211"/>
      <c r="EIP9" s="1211"/>
      <c r="EIQ9" s="1211"/>
      <c r="EIR9" s="1211"/>
      <c r="EIS9" s="1211"/>
      <c r="EIT9" s="1211"/>
      <c r="EIU9" s="1211"/>
      <c r="EIV9" s="1211"/>
      <c r="EIW9" s="1211"/>
      <c r="EIX9" s="1211"/>
      <c r="EIY9" s="1211"/>
      <c r="EIZ9" s="1211"/>
      <c r="EJA9" s="1211"/>
      <c r="EJB9" s="1211"/>
      <c r="EJC9" s="1211"/>
      <c r="EJD9" s="1211"/>
      <c r="EJE9" s="1211"/>
      <c r="EJF9" s="1211"/>
      <c r="EJG9" s="1211"/>
      <c r="EJH9" s="1211"/>
      <c r="EJI9" s="1211"/>
      <c r="EJJ9" s="1211"/>
      <c r="EJK9" s="1211"/>
      <c r="EJL9" s="1211"/>
      <c r="EJM9" s="1211"/>
      <c r="EJN9" s="1211"/>
      <c r="EJO9" s="1211"/>
      <c r="EJP9" s="1211"/>
      <c r="EJQ9" s="1211"/>
      <c r="EJR9" s="1211"/>
      <c r="EJS9" s="1211"/>
      <c r="EJT9" s="1211"/>
      <c r="EJU9" s="1211"/>
      <c r="EJV9" s="1211"/>
      <c r="EJW9" s="1211"/>
      <c r="EJX9" s="1211"/>
      <c r="EJY9" s="1211"/>
      <c r="EJZ9" s="1211"/>
      <c r="EKA9" s="1211"/>
      <c r="EKB9" s="1211"/>
      <c r="EKC9" s="1211"/>
      <c r="EKD9" s="1211"/>
      <c r="EKE9" s="1211"/>
      <c r="EKF9" s="1211"/>
      <c r="EKG9" s="1211"/>
      <c r="EKH9" s="1211"/>
      <c r="EKI9" s="1211"/>
      <c r="EKJ9" s="1211"/>
      <c r="EKK9" s="1211"/>
      <c r="EKL9" s="1211"/>
      <c r="EKM9" s="1211"/>
      <c r="EKN9" s="1211"/>
      <c r="EKO9" s="1211"/>
      <c r="EKP9" s="1211"/>
      <c r="EKQ9" s="1211"/>
      <c r="EKR9" s="1211"/>
      <c r="EKS9" s="1211"/>
      <c r="EKT9" s="1211"/>
      <c r="EKU9" s="1211"/>
      <c r="EKV9" s="1211"/>
      <c r="EKW9" s="1211"/>
      <c r="EKX9" s="1211"/>
      <c r="EKY9" s="1211"/>
      <c r="EKZ9" s="1211"/>
      <c r="ELA9" s="1211"/>
      <c r="ELB9" s="1211"/>
      <c r="ELC9" s="1211"/>
      <c r="ELD9" s="1211"/>
      <c r="ELE9" s="1211"/>
      <c r="ELF9" s="1211"/>
      <c r="ELG9" s="1211"/>
      <c r="ELH9" s="1211"/>
      <c r="ELI9" s="1211"/>
      <c r="ELJ9" s="1211"/>
      <c r="ELK9" s="1211"/>
      <c r="ELL9" s="1211"/>
      <c r="ELM9" s="1211"/>
      <c r="ELN9" s="1211"/>
      <c r="ELO9" s="1211"/>
      <c r="ELP9" s="1211"/>
      <c r="ELQ9" s="1211"/>
      <c r="ELR9" s="1211"/>
      <c r="ELS9" s="1211"/>
      <c r="ELT9" s="1211"/>
      <c r="ELU9" s="1211"/>
      <c r="ELV9" s="1211"/>
      <c r="ELW9" s="1211"/>
      <c r="ELX9" s="1211"/>
      <c r="ELY9" s="1211"/>
      <c r="ELZ9" s="1211"/>
      <c r="EMA9" s="1211"/>
      <c r="EMB9" s="1211"/>
      <c r="EMC9" s="1211"/>
      <c r="EMD9" s="1211"/>
      <c r="EME9" s="1211"/>
      <c r="EMF9" s="1211"/>
      <c r="EMG9" s="1211"/>
      <c r="EMH9" s="1211"/>
      <c r="EMI9" s="1211"/>
      <c r="EMJ9" s="1211"/>
      <c r="EMK9" s="1211"/>
      <c r="EML9" s="1211"/>
      <c r="EMM9" s="1211"/>
      <c r="EMN9" s="1211"/>
      <c r="EMO9" s="1211"/>
      <c r="EMP9" s="1211"/>
      <c r="EMQ9" s="1211"/>
      <c r="EMR9" s="1211"/>
      <c r="EMS9" s="1211"/>
      <c r="EMT9" s="1211"/>
      <c r="EMU9" s="1211"/>
      <c r="EMV9" s="1211"/>
      <c r="EMW9" s="1211"/>
      <c r="EMX9" s="1211"/>
      <c r="EMY9" s="1211"/>
      <c r="EMZ9" s="1211"/>
      <c r="ENA9" s="1211"/>
      <c r="ENB9" s="1211"/>
      <c r="ENC9" s="1211"/>
      <c r="END9" s="1211"/>
      <c r="ENE9" s="1211"/>
      <c r="ENF9" s="1211"/>
      <c r="ENG9" s="1211"/>
      <c r="ENH9" s="1211"/>
      <c r="ENI9" s="1211"/>
      <c r="ENJ9" s="1211"/>
      <c r="ENK9" s="1211"/>
      <c r="ENL9" s="1211"/>
      <c r="ENM9" s="1211"/>
      <c r="ENN9" s="1211"/>
      <c r="ENO9" s="1211"/>
      <c r="ENP9" s="1211"/>
      <c r="ENQ9" s="1211"/>
      <c r="ENR9" s="1211"/>
      <c r="ENS9" s="1211"/>
      <c r="ENT9" s="1211"/>
      <c r="ENU9" s="1211"/>
      <c r="ENV9" s="1211"/>
      <c r="ENW9" s="1211"/>
      <c r="ENX9" s="1211"/>
      <c r="ENY9" s="1211"/>
      <c r="ENZ9" s="1211"/>
      <c r="EOA9" s="1211"/>
      <c r="EOB9" s="1211"/>
      <c r="EOC9" s="1211"/>
      <c r="EOD9" s="1211"/>
      <c r="EOE9" s="1211"/>
      <c r="EOF9" s="1211"/>
      <c r="EOG9" s="1211"/>
      <c r="EOH9" s="1211"/>
      <c r="EOI9" s="1211"/>
      <c r="EOJ9" s="1211"/>
      <c r="EOK9" s="1211"/>
      <c r="EOL9" s="1211"/>
      <c r="EOM9" s="1211"/>
      <c r="EON9" s="1211"/>
      <c r="EOO9" s="1211"/>
      <c r="EOP9" s="1211"/>
      <c r="EOQ9" s="1211"/>
      <c r="EOR9" s="1211"/>
      <c r="EOS9" s="1211"/>
      <c r="EOT9" s="1211"/>
      <c r="EOU9" s="1211"/>
      <c r="EOV9" s="1211"/>
      <c r="EOW9" s="1211"/>
      <c r="EOX9" s="1211"/>
      <c r="EOY9" s="1211"/>
      <c r="EOZ9" s="1211"/>
      <c r="EPA9" s="1211"/>
      <c r="EPB9" s="1211"/>
      <c r="EPC9" s="1211"/>
      <c r="EPD9" s="1211"/>
      <c r="EPE9" s="1211"/>
      <c r="EPF9" s="1211"/>
      <c r="EPG9" s="1211"/>
      <c r="EPH9" s="1211"/>
      <c r="EPI9" s="1211"/>
      <c r="EPJ9" s="1211"/>
      <c r="EPK9" s="1211"/>
      <c r="EPL9" s="1211"/>
      <c r="EPM9" s="1211"/>
      <c r="EPN9" s="1211"/>
      <c r="EPO9" s="1211"/>
      <c r="EPP9" s="1211"/>
      <c r="EPQ9" s="1211"/>
      <c r="EPR9" s="1211"/>
      <c r="EPS9" s="1211"/>
      <c r="EPT9" s="1211"/>
      <c r="EPU9" s="1211"/>
      <c r="EPV9" s="1211"/>
      <c r="EPW9" s="1211"/>
      <c r="EPX9" s="1211"/>
      <c r="EPY9" s="1211"/>
      <c r="EPZ9" s="1211"/>
      <c r="EQA9" s="1211"/>
      <c r="EQB9" s="1211"/>
      <c r="EQC9" s="1211"/>
      <c r="EQD9" s="1211"/>
      <c r="EQE9" s="1211"/>
      <c r="EQF9" s="1211"/>
      <c r="EQG9" s="1211"/>
      <c r="EQH9" s="1211"/>
      <c r="EQI9" s="1211"/>
      <c r="EQJ9" s="1211"/>
      <c r="EQK9" s="1211"/>
      <c r="EQL9" s="1211"/>
      <c r="EQM9" s="1211"/>
      <c r="EQN9" s="1211"/>
      <c r="EQO9" s="1211"/>
      <c r="EQP9" s="1211"/>
      <c r="EQQ9" s="1211"/>
      <c r="EQR9" s="1211"/>
      <c r="EQS9" s="1211"/>
      <c r="EQT9" s="1211"/>
      <c r="EQU9" s="1211"/>
      <c r="EQV9" s="1211"/>
      <c r="EQW9" s="1211"/>
      <c r="EQX9" s="1211"/>
      <c r="EQY9" s="1211"/>
      <c r="EQZ9" s="1211"/>
      <c r="ERA9" s="1211"/>
      <c r="ERB9" s="1211"/>
      <c r="ERC9" s="1211"/>
      <c r="ERD9" s="1211"/>
      <c r="ERE9" s="1211"/>
      <c r="ERF9" s="1211"/>
      <c r="ERG9" s="1211"/>
      <c r="ERH9" s="1211"/>
      <c r="ERI9" s="1211"/>
      <c r="ERJ9" s="1211"/>
      <c r="ERK9" s="1211"/>
      <c r="ERL9" s="1211"/>
      <c r="ERM9" s="1211"/>
      <c r="ERN9" s="1211"/>
      <c r="ERO9" s="1211"/>
      <c r="ERP9" s="1211"/>
      <c r="ERQ9" s="1211"/>
      <c r="ERR9" s="1211"/>
      <c r="ERS9" s="1211"/>
      <c r="ERT9" s="1211"/>
      <c r="ERU9" s="1211"/>
      <c r="ERV9" s="1211"/>
      <c r="ERW9" s="1211"/>
      <c r="ERX9" s="1211"/>
      <c r="ERY9" s="1211"/>
      <c r="ERZ9" s="1211"/>
      <c r="ESA9" s="1211"/>
      <c r="ESB9" s="1211"/>
      <c r="ESC9" s="1211"/>
      <c r="ESD9" s="1211"/>
      <c r="ESE9" s="1211"/>
      <c r="ESF9" s="1211"/>
      <c r="ESG9" s="1211"/>
      <c r="ESH9" s="1211"/>
      <c r="ESI9" s="1211"/>
      <c r="ESJ9" s="1211"/>
      <c r="ESK9" s="1211"/>
      <c r="ESL9" s="1211"/>
      <c r="ESM9" s="1211"/>
      <c r="ESN9" s="1211"/>
      <c r="ESO9" s="1211"/>
      <c r="ESP9" s="1211"/>
      <c r="ESQ9" s="1211"/>
      <c r="ESR9" s="1211"/>
      <c r="ESS9" s="1211"/>
      <c r="EST9" s="1211"/>
      <c r="ESU9" s="1211"/>
      <c r="ESV9" s="1211"/>
      <c r="ESW9" s="1211"/>
      <c r="ESX9" s="1211"/>
      <c r="ESY9" s="1211"/>
      <c r="ESZ9" s="1211"/>
      <c r="ETA9" s="1211"/>
      <c r="ETB9" s="1211"/>
      <c r="ETC9" s="1211"/>
      <c r="ETD9" s="1211"/>
      <c r="ETE9" s="1211"/>
      <c r="ETF9" s="1211"/>
      <c r="ETG9" s="1211"/>
      <c r="ETH9" s="1211"/>
      <c r="ETI9" s="1211"/>
      <c r="ETJ9" s="1211"/>
      <c r="ETK9" s="1211"/>
      <c r="ETL9" s="1211"/>
      <c r="ETM9" s="1211"/>
      <c r="ETN9" s="1211"/>
      <c r="ETO9" s="1211"/>
      <c r="ETP9" s="1211"/>
      <c r="ETQ9" s="1211"/>
      <c r="ETR9" s="1211"/>
      <c r="ETS9" s="1211"/>
      <c r="ETT9" s="1211"/>
      <c r="ETU9" s="1211"/>
      <c r="ETV9" s="1211"/>
      <c r="ETW9" s="1211"/>
      <c r="ETX9" s="1211"/>
      <c r="ETY9" s="1211"/>
      <c r="ETZ9" s="1211"/>
      <c r="EUA9" s="1211"/>
      <c r="EUB9" s="1211"/>
      <c r="EUC9" s="1211"/>
      <c r="EUD9" s="1211"/>
      <c r="EUE9" s="1211"/>
      <c r="EUF9" s="1211"/>
      <c r="EUG9" s="1211"/>
      <c r="EUH9" s="1211"/>
      <c r="EUI9" s="1211"/>
      <c r="EUJ9" s="1211"/>
      <c r="EUK9" s="1211"/>
      <c r="EUL9" s="1211"/>
      <c r="EUM9" s="1211"/>
      <c r="EUN9" s="1211"/>
      <c r="EUO9" s="1211"/>
      <c r="EUP9" s="1211"/>
      <c r="EUQ9" s="1211"/>
      <c r="EUR9" s="1211"/>
      <c r="EUS9" s="1211"/>
      <c r="EUT9" s="1211"/>
      <c r="EUU9" s="1211"/>
      <c r="EUV9" s="1211"/>
      <c r="EUW9" s="1211"/>
      <c r="EUX9" s="1211"/>
      <c r="EUY9" s="1211"/>
      <c r="EUZ9" s="1211"/>
      <c r="EVA9" s="1211"/>
      <c r="EVB9" s="1211"/>
      <c r="EVC9" s="1211"/>
      <c r="EVD9" s="1211"/>
      <c r="EVE9" s="1211"/>
      <c r="EVF9" s="1211"/>
      <c r="EVG9" s="1211"/>
      <c r="EVH9" s="1211"/>
      <c r="EVI9" s="1211"/>
      <c r="EVJ9" s="1211"/>
      <c r="EVK9" s="1211"/>
      <c r="EVL9" s="1211"/>
      <c r="EVM9" s="1211"/>
      <c r="EVN9" s="1211"/>
      <c r="EVO9" s="1211"/>
      <c r="EVP9" s="1211"/>
      <c r="EVQ9" s="1211"/>
      <c r="EVR9" s="1211"/>
      <c r="EVS9" s="1211"/>
      <c r="EVT9" s="1211"/>
      <c r="EVU9" s="1211"/>
      <c r="EVV9" s="1211"/>
      <c r="EVW9" s="1211"/>
      <c r="EVX9" s="1211"/>
      <c r="EVY9" s="1211"/>
      <c r="EVZ9" s="1211"/>
      <c r="EWA9" s="1211"/>
      <c r="EWB9" s="1211"/>
      <c r="EWC9" s="1211"/>
      <c r="EWD9" s="1211"/>
      <c r="EWE9" s="1211"/>
      <c r="EWF9" s="1211"/>
      <c r="EWG9" s="1211"/>
      <c r="EWH9" s="1211"/>
      <c r="EWI9" s="1211"/>
      <c r="EWJ9" s="1211"/>
      <c r="EWK9" s="1211"/>
      <c r="EWL9" s="1211"/>
      <c r="EWM9" s="1211"/>
      <c r="EWN9" s="1211"/>
      <c r="EWO9" s="1211"/>
      <c r="EWP9" s="1211"/>
      <c r="EWQ9" s="1211"/>
      <c r="EWR9" s="1211"/>
      <c r="EWS9" s="1211"/>
      <c r="EWT9" s="1211"/>
      <c r="EWU9" s="1211"/>
      <c r="EWV9" s="1211"/>
      <c r="EWW9" s="1211"/>
      <c r="EWX9" s="1211"/>
      <c r="EWY9" s="1211"/>
      <c r="EWZ9" s="1211"/>
      <c r="EXA9" s="1211"/>
      <c r="EXB9" s="1211"/>
      <c r="EXC9" s="1211"/>
      <c r="EXD9" s="1211"/>
      <c r="EXE9" s="1211"/>
      <c r="EXF9" s="1211"/>
      <c r="EXG9" s="1211"/>
      <c r="EXH9" s="1211"/>
      <c r="EXI9" s="1211"/>
      <c r="EXJ9" s="1211"/>
      <c r="EXK9" s="1211"/>
      <c r="EXL9" s="1211"/>
      <c r="EXM9" s="1211"/>
      <c r="EXN9" s="1211"/>
      <c r="EXO9" s="1211"/>
      <c r="EXP9" s="1211"/>
      <c r="EXQ9" s="1211"/>
      <c r="EXR9" s="1211"/>
      <c r="EXS9" s="1211"/>
      <c r="EXT9" s="1211"/>
      <c r="EXU9" s="1211"/>
      <c r="EXV9" s="1211"/>
      <c r="EXW9" s="1211"/>
      <c r="EXX9" s="1211"/>
      <c r="EXY9" s="1211"/>
      <c r="EXZ9" s="1211"/>
      <c r="EYA9" s="1211"/>
      <c r="EYB9" s="1211"/>
      <c r="EYC9" s="1211"/>
      <c r="EYD9" s="1211"/>
      <c r="EYE9" s="1211"/>
      <c r="EYF9" s="1211"/>
      <c r="EYG9" s="1211"/>
      <c r="EYH9" s="1211"/>
      <c r="EYI9" s="1211"/>
      <c r="EYJ9" s="1211"/>
      <c r="EYK9" s="1211"/>
      <c r="EYL9" s="1211"/>
      <c r="EYM9" s="1211"/>
      <c r="EYN9" s="1211"/>
      <c r="EYO9" s="1211"/>
      <c r="EYP9" s="1211"/>
      <c r="EYQ9" s="1211"/>
      <c r="EYR9" s="1211"/>
      <c r="EYS9" s="1211"/>
      <c r="EYT9" s="1211"/>
      <c r="EYU9" s="1211"/>
      <c r="EYV9" s="1211"/>
      <c r="EYW9" s="1211"/>
      <c r="EYX9" s="1211"/>
      <c r="EYY9" s="1211"/>
      <c r="EYZ9" s="1211"/>
      <c r="EZA9" s="1211"/>
      <c r="EZB9" s="1211"/>
      <c r="EZC9" s="1211"/>
      <c r="EZD9" s="1211"/>
      <c r="EZE9" s="1211"/>
      <c r="EZF9" s="1211"/>
      <c r="EZG9" s="1211"/>
      <c r="EZH9" s="1211"/>
      <c r="EZI9" s="1211"/>
      <c r="EZJ9" s="1211"/>
      <c r="EZK9" s="1211"/>
      <c r="EZL9" s="1211"/>
      <c r="EZM9" s="1211"/>
      <c r="EZN9" s="1211"/>
      <c r="EZO9" s="1211"/>
      <c r="EZP9" s="1211"/>
      <c r="EZQ9" s="1211"/>
      <c r="EZR9" s="1211"/>
      <c r="EZS9" s="1211"/>
      <c r="EZT9" s="1211"/>
      <c r="EZU9" s="1211"/>
      <c r="EZV9" s="1211"/>
      <c r="EZW9" s="1211"/>
      <c r="EZX9" s="1211"/>
      <c r="EZY9" s="1211"/>
      <c r="EZZ9" s="1211"/>
      <c r="FAA9" s="1211"/>
      <c r="FAB9" s="1211"/>
      <c r="FAC9" s="1211"/>
      <c r="FAD9" s="1211"/>
      <c r="FAE9" s="1211"/>
      <c r="FAF9" s="1211"/>
      <c r="FAG9" s="1211"/>
      <c r="FAH9" s="1211"/>
      <c r="FAI9" s="1211"/>
      <c r="FAJ9" s="1211"/>
      <c r="FAK9" s="1211"/>
      <c r="FAL9" s="1211"/>
      <c r="FAM9" s="1211"/>
      <c r="FAN9" s="1211"/>
      <c r="FAO9" s="1211"/>
      <c r="FAP9" s="1211"/>
      <c r="FAQ9" s="1211"/>
      <c r="FAR9" s="1211"/>
      <c r="FAS9" s="1211"/>
      <c r="FAT9" s="1211"/>
      <c r="FAU9" s="1211"/>
      <c r="FAV9" s="1211"/>
      <c r="FAW9" s="1211"/>
      <c r="FAX9" s="1211"/>
      <c r="FAY9" s="1211"/>
      <c r="FAZ9" s="1211"/>
      <c r="FBA9" s="1211"/>
      <c r="FBB9" s="1211"/>
      <c r="FBC9" s="1211"/>
      <c r="FBD9" s="1211"/>
      <c r="FBE9" s="1211"/>
      <c r="FBF9" s="1211"/>
      <c r="FBG9" s="1211"/>
      <c r="FBH9" s="1211"/>
      <c r="FBI9" s="1211"/>
      <c r="FBJ9" s="1211"/>
      <c r="FBK9" s="1211"/>
      <c r="FBL9" s="1211"/>
      <c r="FBM9" s="1211"/>
      <c r="FBN9" s="1211"/>
      <c r="FBO9" s="1211"/>
      <c r="FBP9" s="1211"/>
      <c r="FBQ9" s="1211"/>
      <c r="FBR9" s="1211"/>
      <c r="FBS9" s="1211"/>
      <c r="FBT9" s="1211"/>
      <c r="FBU9" s="1211"/>
      <c r="FBV9" s="1211"/>
      <c r="FBW9" s="1211"/>
      <c r="FBX9" s="1211"/>
      <c r="FBY9" s="1211"/>
      <c r="FBZ9" s="1211"/>
      <c r="FCA9" s="1211"/>
      <c r="FCB9" s="1211"/>
      <c r="FCC9" s="1211"/>
      <c r="FCD9" s="1211"/>
      <c r="FCE9" s="1211"/>
      <c r="FCF9" s="1211"/>
      <c r="FCG9" s="1211"/>
      <c r="FCH9" s="1211"/>
      <c r="FCI9" s="1211"/>
      <c r="FCJ9" s="1211"/>
      <c r="FCK9" s="1211"/>
      <c r="FCL9" s="1211"/>
      <c r="FCM9" s="1211"/>
      <c r="FCN9" s="1211"/>
      <c r="FCO9" s="1211"/>
      <c r="FCP9" s="1211"/>
      <c r="FCQ9" s="1211"/>
      <c r="FCR9" s="1211"/>
      <c r="FCS9" s="1211"/>
      <c r="FCT9" s="1211"/>
      <c r="FCU9" s="1211"/>
      <c r="FCV9" s="1211"/>
      <c r="FCW9" s="1211"/>
      <c r="FCX9" s="1211"/>
      <c r="FCY9" s="1211"/>
      <c r="FCZ9" s="1211"/>
      <c r="FDA9" s="1211"/>
      <c r="FDB9" s="1211"/>
      <c r="FDC9" s="1211"/>
      <c r="FDD9" s="1211"/>
      <c r="FDE9" s="1211"/>
      <c r="FDF9" s="1211"/>
      <c r="FDG9" s="1211"/>
      <c r="FDH9" s="1211"/>
      <c r="FDI9" s="1211"/>
      <c r="FDJ9" s="1211"/>
      <c r="FDK9" s="1211"/>
      <c r="FDL9" s="1211"/>
      <c r="FDM9" s="1211"/>
      <c r="FDN9" s="1211"/>
      <c r="FDO9" s="1211"/>
      <c r="FDP9" s="1211"/>
      <c r="FDQ9" s="1211"/>
      <c r="FDR9" s="1211"/>
      <c r="FDS9" s="1211"/>
      <c r="FDT9" s="1211"/>
      <c r="FDU9" s="1211"/>
      <c r="FDV9" s="1211"/>
      <c r="FDW9" s="1211"/>
      <c r="FDX9" s="1211"/>
      <c r="FDY9" s="1211"/>
      <c r="FDZ9" s="1211"/>
      <c r="FEA9" s="1211"/>
      <c r="FEB9" s="1211"/>
      <c r="FEC9" s="1211"/>
      <c r="FED9" s="1211"/>
      <c r="FEE9" s="1211"/>
      <c r="FEF9" s="1211"/>
      <c r="FEG9" s="1211"/>
      <c r="FEH9" s="1211"/>
      <c r="FEI9" s="1211"/>
      <c r="FEJ9" s="1211"/>
      <c r="FEK9" s="1211"/>
      <c r="FEL9" s="1211"/>
      <c r="FEM9" s="1211"/>
      <c r="FEN9" s="1211"/>
      <c r="FEO9" s="1211"/>
      <c r="FEP9" s="1211"/>
      <c r="FEQ9" s="1211"/>
      <c r="FER9" s="1211"/>
      <c r="FES9" s="1211"/>
      <c r="FET9" s="1211"/>
      <c r="FEU9" s="1211"/>
      <c r="FEV9" s="1211"/>
      <c r="FEW9" s="1211"/>
      <c r="FEX9" s="1211"/>
      <c r="FEY9" s="1211"/>
      <c r="FEZ9" s="1211"/>
      <c r="FFA9" s="1211"/>
      <c r="FFB9" s="1211"/>
      <c r="FFC9" s="1211"/>
      <c r="FFD9" s="1211"/>
      <c r="FFE9" s="1211"/>
      <c r="FFF9" s="1211"/>
      <c r="FFG9" s="1211"/>
      <c r="FFH9" s="1211"/>
      <c r="FFI9" s="1211"/>
      <c r="FFJ9" s="1211"/>
      <c r="FFK9" s="1211"/>
      <c r="FFL9" s="1211"/>
      <c r="FFM9" s="1211"/>
      <c r="FFN9" s="1211"/>
      <c r="FFO9" s="1211"/>
      <c r="FFP9" s="1211"/>
      <c r="FFQ9" s="1211"/>
      <c r="FFR9" s="1211"/>
      <c r="FFS9" s="1211"/>
      <c r="FFT9" s="1211"/>
      <c r="FFU9" s="1211"/>
      <c r="FFV9" s="1211"/>
      <c r="FFW9" s="1211"/>
      <c r="FFX9" s="1211"/>
      <c r="FFY9" s="1211"/>
      <c r="FFZ9" s="1211"/>
      <c r="FGA9" s="1211"/>
      <c r="FGB9" s="1211"/>
      <c r="FGC9" s="1211"/>
      <c r="FGD9" s="1211"/>
      <c r="FGE9" s="1211"/>
      <c r="FGF9" s="1211"/>
      <c r="FGG9" s="1211"/>
      <c r="FGH9" s="1211"/>
      <c r="FGI9" s="1211"/>
      <c r="FGJ9" s="1211"/>
      <c r="FGK9" s="1211"/>
      <c r="FGL9" s="1211"/>
      <c r="FGM9" s="1211"/>
      <c r="FGN9" s="1211"/>
      <c r="FGO9" s="1211"/>
      <c r="FGP9" s="1211"/>
      <c r="FGQ9" s="1211"/>
      <c r="FGR9" s="1211"/>
      <c r="FGS9" s="1211"/>
      <c r="FGT9" s="1211"/>
      <c r="FGU9" s="1211"/>
      <c r="FGV9" s="1211"/>
      <c r="FGW9" s="1211"/>
      <c r="FGX9" s="1211"/>
      <c r="FGY9" s="1211"/>
      <c r="FGZ9" s="1211"/>
      <c r="FHA9" s="1211"/>
      <c r="FHB9" s="1211"/>
      <c r="FHC9" s="1211"/>
      <c r="FHD9" s="1211"/>
      <c r="FHE9" s="1211"/>
      <c r="FHF9" s="1211"/>
      <c r="FHG9" s="1211"/>
      <c r="FHH9" s="1211"/>
      <c r="FHI9" s="1211"/>
      <c r="FHJ9" s="1211"/>
      <c r="FHK9" s="1211"/>
      <c r="FHL9" s="1211"/>
      <c r="FHM9" s="1211"/>
      <c r="FHN9" s="1211"/>
      <c r="FHO9" s="1211"/>
      <c r="FHP9" s="1211"/>
      <c r="FHQ9" s="1211"/>
      <c r="FHR9" s="1211"/>
      <c r="FHS9" s="1211"/>
      <c r="FHT9" s="1211"/>
      <c r="FHU9" s="1211"/>
      <c r="FHV9" s="1211"/>
      <c r="FHW9" s="1211"/>
      <c r="FHX9" s="1211"/>
      <c r="FHY9" s="1211"/>
      <c r="FHZ9" s="1211"/>
      <c r="FIA9" s="1211"/>
      <c r="FIB9" s="1211"/>
      <c r="FIC9" s="1211"/>
      <c r="FID9" s="1211"/>
      <c r="FIE9" s="1211"/>
      <c r="FIF9" s="1211"/>
      <c r="FIG9" s="1211"/>
      <c r="FIH9" s="1211"/>
      <c r="FII9" s="1211"/>
      <c r="FIJ9" s="1211"/>
      <c r="FIK9" s="1211"/>
      <c r="FIL9" s="1211"/>
      <c r="FIM9" s="1211"/>
      <c r="FIN9" s="1211"/>
      <c r="FIO9" s="1211"/>
      <c r="FIP9" s="1211"/>
      <c r="FIQ9" s="1211"/>
      <c r="FIR9" s="1211"/>
      <c r="FIS9" s="1211"/>
      <c r="FIT9" s="1211"/>
      <c r="FIU9" s="1211"/>
      <c r="FIV9" s="1211"/>
      <c r="FIW9" s="1211"/>
      <c r="FIX9" s="1211"/>
      <c r="FIY9" s="1211"/>
      <c r="FIZ9" s="1211"/>
      <c r="FJA9" s="1211"/>
      <c r="FJB9" s="1211"/>
      <c r="FJC9" s="1211"/>
      <c r="FJD9" s="1211"/>
      <c r="FJE9" s="1211"/>
      <c r="FJF9" s="1211"/>
      <c r="FJG9" s="1211"/>
      <c r="FJH9" s="1211"/>
      <c r="FJI9" s="1211"/>
      <c r="FJJ9" s="1211"/>
      <c r="FJK9" s="1211"/>
      <c r="FJL9" s="1211"/>
      <c r="FJM9" s="1211"/>
      <c r="FJN9" s="1211"/>
      <c r="FJO9" s="1211"/>
      <c r="FJP9" s="1211"/>
      <c r="FJQ9" s="1211"/>
      <c r="FJR9" s="1211"/>
      <c r="FJS9" s="1211"/>
      <c r="FJT9" s="1211"/>
      <c r="FJU9" s="1211"/>
      <c r="FJV9" s="1211"/>
      <c r="FJW9" s="1211"/>
      <c r="FJX9" s="1211"/>
      <c r="FJY9" s="1211"/>
      <c r="FJZ9" s="1211"/>
      <c r="FKA9" s="1211"/>
      <c r="FKB9" s="1211"/>
      <c r="FKC9" s="1211"/>
      <c r="FKD9" s="1211"/>
      <c r="FKE9" s="1211"/>
      <c r="FKF9" s="1211"/>
      <c r="FKG9" s="1211"/>
      <c r="FKH9" s="1211"/>
      <c r="FKI9" s="1211"/>
      <c r="FKJ9" s="1211"/>
      <c r="FKK9" s="1211"/>
      <c r="FKL9" s="1211"/>
      <c r="FKM9" s="1211"/>
      <c r="FKN9" s="1211"/>
      <c r="FKO9" s="1211"/>
      <c r="FKP9" s="1211"/>
      <c r="FKQ9" s="1211"/>
      <c r="FKR9" s="1211"/>
      <c r="FKS9" s="1211"/>
      <c r="FKT9" s="1211"/>
      <c r="FKU9" s="1211"/>
      <c r="FKV9" s="1211"/>
      <c r="FKW9" s="1211"/>
      <c r="FKX9" s="1211"/>
      <c r="FKY9" s="1211"/>
      <c r="FKZ9" s="1211"/>
      <c r="FLA9" s="1211"/>
      <c r="FLB9" s="1211"/>
      <c r="FLC9" s="1211"/>
      <c r="FLD9" s="1211"/>
      <c r="FLE9" s="1211"/>
      <c r="FLF9" s="1211"/>
      <c r="FLG9" s="1211"/>
      <c r="FLH9" s="1211"/>
      <c r="FLI9" s="1211"/>
      <c r="FLJ9" s="1211"/>
      <c r="FLK9" s="1211"/>
      <c r="FLL9" s="1211"/>
      <c r="FLM9" s="1211"/>
      <c r="FLN9" s="1211"/>
      <c r="FLO9" s="1211"/>
      <c r="FLP9" s="1211"/>
      <c r="FLQ9" s="1211"/>
      <c r="FLR9" s="1211"/>
      <c r="FLS9" s="1211"/>
      <c r="FLT9" s="1211"/>
      <c r="FLU9" s="1211"/>
      <c r="FLV9" s="1211"/>
      <c r="FLW9" s="1211"/>
      <c r="FLX9" s="1211"/>
      <c r="FLY9" s="1211"/>
      <c r="FLZ9" s="1211"/>
      <c r="FMA9" s="1211"/>
      <c r="FMB9" s="1211"/>
      <c r="FMC9" s="1211"/>
      <c r="FMD9" s="1211"/>
      <c r="FME9" s="1211"/>
      <c r="FMF9" s="1211"/>
      <c r="FMG9" s="1211"/>
      <c r="FMH9" s="1211"/>
      <c r="FMI9" s="1211"/>
      <c r="FMJ9" s="1211"/>
      <c r="FMK9" s="1211"/>
      <c r="FML9" s="1211"/>
      <c r="FMM9" s="1211"/>
      <c r="FMN9" s="1211"/>
      <c r="FMO9" s="1211"/>
      <c r="FMP9" s="1211"/>
      <c r="FMQ9" s="1211"/>
      <c r="FMR9" s="1211"/>
      <c r="FMS9" s="1211"/>
      <c r="FMT9" s="1211"/>
      <c r="FMU9" s="1211"/>
      <c r="FMV9" s="1211"/>
      <c r="FMW9" s="1211"/>
      <c r="FMX9" s="1211"/>
      <c r="FMY9" s="1211"/>
      <c r="FMZ9" s="1211"/>
      <c r="FNA9" s="1211"/>
      <c r="FNB9" s="1211"/>
      <c r="FNC9" s="1211"/>
      <c r="FND9" s="1211"/>
      <c r="FNE9" s="1211"/>
      <c r="FNF9" s="1211"/>
      <c r="FNG9" s="1211"/>
      <c r="FNH9" s="1211"/>
      <c r="FNI9" s="1211"/>
      <c r="FNJ9" s="1211"/>
      <c r="FNK9" s="1211"/>
      <c r="FNL9" s="1211"/>
      <c r="FNM9" s="1211"/>
      <c r="FNN9" s="1211"/>
      <c r="FNO9" s="1211"/>
      <c r="FNP9" s="1211"/>
      <c r="FNQ9" s="1211"/>
      <c r="FNR9" s="1211"/>
      <c r="FNS9" s="1211"/>
      <c r="FNT9" s="1211"/>
      <c r="FNU9" s="1211"/>
      <c r="FNV9" s="1211"/>
      <c r="FNW9" s="1211"/>
      <c r="FNX9" s="1211"/>
      <c r="FNY9" s="1211"/>
      <c r="FNZ9" s="1211"/>
      <c r="FOA9" s="1211"/>
      <c r="FOB9" s="1211"/>
      <c r="FOC9" s="1211"/>
      <c r="FOD9" s="1211"/>
      <c r="FOE9" s="1211"/>
      <c r="FOF9" s="1211"/>
      <c r="FOG9" s="1211"/>
      <c r="FOH9" s="1211"/>
      <c r="FOI9" s="1211"/>
      <c r="FOJ9" s="1211"/>
      <c r="FOK9" s="1211"/>
      <c r="FOL9" s="1211"/>
      <c r="FOM9" s="1211"/>
      <c r="FON9" s="1211"/>
      <c r="FOO9" s="1211"/>
      <c r="FOP9" s="1211"/>
      <c r="FOQ9" s="1211"/>
      <c r="FOR9" s="1211"/>
      <c r="FOS9" s="1211"/>
      <c r="FOT9" s="1211"/>
      <c r="FOU9" s="1211"/>
      <c r="FOV9" s="1211"/>
      <c r="FOW9" s="1211"/>
      <c r="FOX9" s="1211"/>
      <c r="FOY9" s="1211"/>
      <c r="FOZ9" s="1211"/>
      <c r="FPA9" s="1211"/>
      <c r="FPB9" s="1211"/>
      <c r="FPC9" s="1211"/>
      <c r="FPD9" s="1211"/>
      <c r="FPE9" s="1211"/>
      <c r="FPF9" s="1211"/>
      <c r="FPG9" s="1211"/>
      <c r="FPH9" s="1211"/>
      <c r="FPI9" s="1211"/>
      <c r="FPJ9" s="1211"/>
      <c r="FPK9" s="1211"/>
      <c r="FPL9" s="1211"/>
      <c r="FPM9" s="1211"/>
      <c r="FPN9" s="1211"/>
      <c r="FPO9" s="1211"/>
      <c r="FPP9" s="1211"/>
      <c r="FPQ9" s="1211"/>
      <c r="FPR9" s="1211"/>
      <c r="FPS9" s="1211"/>
      <c r="FPT9" s="1211"/>
      <c r="FPU9" s="1211"/>
      <c r="FPV9" s="1211"/>
      <c r="FPW9" s="1211"/>
      <c r="FPX9" s="1211"/>
      <c r="FPY9" s="1211"/>
      <c r="FPZ9" s="1211"/>
      <c r="FQA9" s="1211"/>
      <c r="FQB9" s="1211"/>
      <c r="FQC9" s="1211"/>
      <c r="FQD9" s="1211"/>
      <c r="FQE9" s="1211"/>
      <c r="FQF9" s="1211"/>
      <c r="FQG9" s="1211"/>
      <c r="FQH9" s="1211"/>
      <c r="FQI9" s="1211"/>
      <c r="FQJ9" s="1211"/>
      <c r="FQK9" s="1211"/>
      <c r="FQL9" s="1211"/>
      <c r="FQM9" s="1211"/>
      <c r="FQN9" s="1211"/>
      <c r="FQO9" s="1211"/>
      <c r="FQP9" s="1211"/>
      <c r="FQQ9" s="1211"/>
      <c r="FQR9" s="1211"/>
      <c r="FQS9" s="1211"/>
      <c r="FQT9" s="1211"/>
      <c r="FQU9" s="1211"/>
      <c r="FQV9" s="1211"/>
      <c r="FQW9" s="1211"/>
      <c r="FQX9" s="1211"/>
      <c r="FQY9" s="1211"/>
      <c r="FQZ9" s="1211"/>
      <c r="FRA9" s="1211"/>
      <c r="FRB9" s="1211"/>
      <c r="FRC9" s="1211"/>
      <c r="FRD9" s="1211"/>
      <c r="FRE9" s="1211"/>
      <c r="FRF9" s="1211"/>
      <c r="FRG9" s="1211"/>
      <c r="FRH9" s="1211"/>
      <c r="FRI9" s="1211"/>
      <c r="FRJ9" s="1211"/>
      <c r="FRK9" s="1211"/>
      <c r="FRL9" s="1211"/>
      <c r="FRM9" s="1211"/>
      <c r="FRN9" s="1211"/>
      <c r="FRO9" s="1211"/>
      <c r="FRP9" s="1211"/>
      <c r="FRQ9" s="1211"/>
      <c r="FRR9" s="1211"/>
      <c r="FRS9" s="1211"/>
      <c r="FRT9" s="1211"/>
      <c r="FRU9" s="1211"/>
      <c r="FRV9" s="1211"/>
      <c r="FRW9" s="1211"/>
      <c r="FRX9" s="1211"/>
      <c r="FRY9" s="1211"/>
      <c r="FRZ9" s="1211"/>
      <c r="FSA9" s="1211"/>
      <c r="FSB9" s="1211"/>
      <c r="FSC9" s="1211"/>
      <c r="FSD9" s="1211"/>
      <c r="FSE9" s="1211"/>
      <c r="FSF9" s="1211"/>
      <c r="FSG9" s="1211"/>
      <c r="FSH9" s="1211"/>
      <c r="FSI9" s="1211"/>
      <c r="FSJ9" s="1211"/>
      <c r="FSK9" s="1211"/>
      <c r="FSL9" s="1211"/>
      <c r="FSM9" s="1211"/>
      <c r="FSN9" s="1211"/>
      <c r="FSO9" s="1211"/>
      <c r="FSP9" s="1211"/>
      <c r="FSQ9" s="1211"/>
      <c r="FSR9" s="1211"/>
      <c r="FSS9" s="1211"/>
      <c r="FST9" s="1211"/>
      <c r="FSU9" s="1211"/>
      <c r="FSV9" s="1211"/>
      <c r="FSW9" s="1211"/>
      <c r="FSX9" s="1211"/>
      <c r="FSY9" s="1211"/>
      <c r="FSZ9" s="1211"/>
      <c r="FTA9" s="1211"/>
      <c r="FTB9" s="1211"/>
      <c r="FTC9" s="1211"/>
      <c r="FTD9" s="1211"/>
      <c r="FTE9" s="1211"/>
      <c r="FTF9" s="1211"/>
      <c r="FTG9" s="1211"/>
      <c r="FTH9" s="1211"/>
      <c r="FTI9" s="1211"/>
      <c r="FTJ9" s="1211"/>
      <c r="FTK9" s="1211"/>
      <c r="FTL9" s="1211"/>
      <c r="FTM9" s="1211"/>
      <c r="FTN9" s="1211"/>
      <c r="FTO9" s="1211"/>
      <c r="FTP9" s="1211"/>
      <c r="FTQ9" s="1211"/>
      <c r="FTR9" s="1211"/>
      <c r="FTS9" s="1211"/>
      <c r="FTT9" s="1211"/>
      <c r="FTU9" s="1211"/>
      <c r="FTV9" s="1211"/>
      <c r="FTW9" s="1211"/>
      <c r="FTX9" s="1211"/>
      <c r="FTY9" s="1211"/>
      <c r="FTZ9" s="1211"/>
      <c r="FUA9" s="1211"/>
      <c r="FUB9" s="1211"/>
      <c r="FUC9" s="1211"/>
      <c r="FUD9" s="1211"/>
      <c r="FUE9" s="1211"/>
      <c r="FUF9" s="1211"/>
      <c r="FUG9" s="1211"/>
      <c r="FUH9" s="1211"/>
      <c r="FUI9" s="1211"/>
      <c r="FUJ9" s="1211"/>
      <c r="FUK9" s="1211"/>
      <c r="FUL9" s="1211"/>
      <c r="FUM9" s="1211"/>
      <c r="FUN9" s="1211"/>
      <c r="FUO9" s="1211"/>
      <c r="FUP9" s="1211"/>
      <c r="FUQ9" s="1211"/>
      <c r="FUR9" s="1211"/>
      <c r="FUS9" s="1211"/>
      <c r="FUT9" s="1211"/>
      <c r="FUU9" s="1211"/>
      <c r="FUV9" s="1211"/>
      <c r="FUW9" s="1211"/>
      <c r="FUX9" s="1211"/>
      <c r="FUY9" s="1211"/>
      <c r="FUZ9" s="1211"/>
      <c r="FVA9" s="1211"/>
      <c r="FVB9" s="1211"/>
      <c r="FVC9" s="1211"/>
      <c r="FVD9" s="1211"/>
      <c r="FVE9" s="1211"/>
      <c r="FVF9" s="1211"/>
      <c r="FVG9" s="1211"/>
      <c r="FVH9" s="1211"/>
      <c r="FVI9" s="1211"/>
      <c r="FVJ9" s="1211"/>
      <c r="FVK9" s="1211"/>
      <c r="FVL9" s="1211"/>
      <c r="FVM9" s="1211"/>
      <c r="FVN9" s="1211"/>
      <c r="FVO9" s="1211"/>
      <c r="FVP9" s="1211"/>
      <c r="FVQ9" s="1211"/>
      <c r="FVR9" s="1211"/>
      <c r="FVS9" s="1211"/>
      <c r="FVT9" s="1211"/>
      <c r="FVU9" s="1211"/>
      <c r="FVV9" s="1211"/>
      <c r="FVW9" s="1211"/>
      <c r="FVX9" s="1211"/>
      <c r="FVY9" s="1211"/>
      <c r="FVZ9" s="1211"/>
      <c r="FWA9" s="1211"/>
      <c r="FWB9" s="1211"/>
      <c r="FWC9" s="1211"/>
      <c r="FWD9" s="1211"/>
      <c r="FWE9" s="1211"/>
      <c r="FWF9" s="1211"/>
      <c r="FWG9" s="1211"/>
      <c r="FWH9" s="1211"/>
      <c r="FWI9" s="1211"/>
      <c r="FWJ9" s="1211"/>
      <c r="FWK9" s="1211"/>
      <c r="FWL9" s="1211"/>
      <c r="FWM9" s="1211"/>
      <c r="FWN9" s="1211"/>
      <c r="FWO9" s="1211"/>
      <c r="FWP9" s="1211"/>
      <c r="FWQ9" s="1211"/>
      <c r="FWR9" s="1211"/>
      <c r="FWS9" s="1211"/>
      <c r="FWT9" s="1211"/>
      <c r="FWU9" s="1211"/>
      <c r="FWV9" s="1211"/>
      <c r="FWW9" s="1211"/>
      <c r="FWX9" s="1211"/>
      <c r="FWY9" s="1211"/>
      <c r="FWZ9" s="1211"/>
      <c r="FXA9" s="1211"/>
      <c r="FXB9" s="1211"/>
      <c r="FXC9" s="1211"/>
      <c r="FXD9" s="1211"/>
      <c r="FXE9" s="1211"/>
      <c r="FXF9" s="1211"/>
      <c r="FXG9" s="1211"/>
      <c r="FXH9" s="1211"/>
      <c r="FXI9" s="1211"/>
      <c r="FXJ9" s="1211"/>
      <c r="FXK9" s="1211"/>
      <c r="FXL9" s="1211"/>
      <c r="FXM9" s="1211"/>
      <c r="FXN9" s="1211"/>
      <c r="FXO9" s="1211"/>
      <c r="FXP9" s="1211"/>
      <c r="FXQ9" s="1211"/>
      <c r="FXR9" s="1211"/>
      <c r="FXS9" s="1211"/>
      <c r="FXT9" s="1211"/>
      <c r="FXU9" s="1211"/>
      <c r="FXV9" s="1211"/>
      <c r="FXW9" s="1211"/>
      <c r="FXX9" s="1211"/>
      <c r="FXY9" s="1211"/>
      <c r="FXZ9" s="1211"/>
      <c r="FYA9" s="1211"/>
      <c r="FYB9" s="1211"/>
      <c r="FYC9" s="1211"/>
      <c r="FYD9" s="1211"/>
      <c r="FYE9" s="1211"/>
      <c r="FYF9" s="1211"/>
      <c r="FYG9" s="1211"/>
      <c r="FYH9" s="1211"/>
      <c r="FYI9" s="1211"/>
      <c r="FYJ9" s="1211"/>
      <c r="FYK9" s="1211"/>
      <c r="FYL9" s="1211"/>
      <c r="FYM9" s="1211"/>
      <c r="FYN9" s="1211"/>
      <c r="FYO9" s="1211"/>
      <c r="FYP9" s="1211"/>
      <c r="FYQ9" s="1211"/>
      <c r="FYR9" s="1211"/>
      <c r="FYS9" s="1211"/>
      <c r="FYT9" s="1211"/>
      <c r="FYU9" s="1211"/>
      <c r="FYV9" s="1211"/>
      <c r="FYW9" s="1211"/>
      <c r="FYX9" s="1211"/>
      <c r="FYY9" s="1211"/>
      <c r="FYZ9" s="1211"/>
      <c r="FZA9" s="1211"/>
      <c r="FZB9" s="1211"/>
      <c r="FZC9" s="1211"/>
      <c r="FZD9" s="1211"/>
      <c r="FZE9" s="1211"/>
      <c r="FZF9" s="1211"/>
      <c r="FZG9" s="1211"/>
      <c r="FZH9" s="1211"/>
      <c r="FZI9" s="1211"/>
      <c r="FZJ9" s="1211"/>
      <c r="FZK9" s="1211"/>
      <c r="FZL9" s="1211"/>
      <c r="FZM9" s="1211"/>
      <c r="FZN9" s="1211"/>
      <c r="FZO9" s="1211"/>
      <c r="FZP9" s="1211"/>
      <c r="FZQ9" s="1211"/>
      <c r="FZR9" s="1211"/>
      <c r="FZS9" s="1211"/>
      <c r="FZT9" s="1211"/>
      <c r="FZU9" s="1211"/>
      <c r="FZV9" s="1211"/>
      <c r="FZW9" s="1211"/>
      <c r="FZX9" s="1211"/>
      <c r="FZY9" s="1211"/>
      <c r="FZZ9" s="1211"/>
      <c r="GAA9" s="1211"/>
      <c r="GAB9" s="1211"/>
      <c r="GAC9" s="1211"/>
      <c r="GAD9" s="1211"/>
      <c r="GAE9" s="1211"/>
      <c r="GAF9" s="1211"/>
      <c r="GAG9" s="1211"/>
      <c r="GAH9" s="1211"/>
      <c r="GAI9" s="1211"/>
      <c r="GAJ9" s="1211"/>
      <c r="GAK9" s="1211"/>
      <c r="GAL9" s="1211"/>
      <c r="GAM9" s="1211"/>
      <c r="GAN9" s="1211"/>
      <c r="GAO9" s="1211"/>
      <c r="GAP9" s="1211"/>
      <c r="GAQ9" s="1211"/>
      <c r="GAR9" s="1211"/>
      <c r="GAS9" s="1211"/>
      <c r="GAT9" s="1211"/>
      <c r="GAU9" s="1211"/>
      <c r="GAV9" s="1211"/>
      <c r="GAW9" s="1211"/>
      <c r="GAX9" s="1211"/>
      <c r="GAY9" s="1211"/>
      <c r="GAZ9" s="1211"/>
      <c r="GBA9" s="1211"/>
      <c r="GBB9" s="1211"/>
      <c r="GBC9" s="1211"/>
      <c r="GBD9" s="1211"/>
      <c r="GBE9" s="1211"/>
      <c r="GBF9" s="1211"/>
      <c r="GBG9" s="1211"/>
      <c r="GBH9" s="1211"/>
      <c r="GBI9" s="1211"/>
      <c r="GBJ9" s="1211"/>
      <c r="GBK9" s="1211"/>
      <c r="GBL9" s="1211"/>
      <c r="GBM9" s="1211"/>
      <c r="GBN9" s="1211"/>
      <c r="GBO9" s="1211"/>
      <c r="GBP9" s="1211"/>
      <c r="GBQ9" s="1211"/>
      <c r="GBR9" s="1211"/>
      <c r="GBS9" s="1211"/>
      <c r="GBT9" s="1211"/>
      <c r="GBU9" s="1211"/>
      <c r="GBV9" s="1211"/>
      <c r="GBW9" s="1211"/>
      <c r="GBX9" s="1211"/>
      <c r="GBY9" s="1211"/>
      <c r="GBZ9" s="1211"/>
      <c r="GCA9" s="1211"/>
      <c r="GCB9" s="1211"/>
      <c r="GCC9" s="1211"/>
      <c r="GCD9" s="1211"/>
      <c r="GCE9" s="1211"/>
      <c r="GCF9" s="1211"/>
      <c r="GCG9" s="1211"/>
      <c r="GCH9" s="1211"/>
      <c r="GCI9" s="1211"/>
      <c r="GCJ9" s="1211"/>
      <c r="GCK9" s="1211"/>
      <c r="GCL9" s="1211"/>
      <c r="GCM9" s="1211"/>
      <c r="GCN9" s="1211"/>
      <c r="GCO9" s="1211"/>
      <c r="GCP9" s="1211"/>
      <c r="GCQ9" s="1211"/>
      <c r="GCR9" s="1211"/>
      <c r="GCS9" s="1211"/>
      <c r="GCT9" s="1211"/>
      <c r="GCU9" s="1211"/>
      <c r="GCV9" s="1211"/>
      <c r="GCW9" s="1211"/>
      <c r="GCX9" s="1211"/>
      <c r="GCY9" s="1211"/>
      <c r="GCZ9" s="1211"/>
      <c r="GDA9" s="1211"/>
      <c r="GDB9" s="1211"/>
      <c r="GDC9" s="1211"/>
      <c r="GDD9" s="1211"/>
      <c r="GDE9" s="1211"/>
      <c r="GDF9" s="1211"/>
      <c r="GDG9" s="1211"/>
      <c r="GDH9" s="1211"/>
      <c r="GDI9" s="1211"/>
      <c r="GDJ9" s="1211"/>
      <c r="GDK9" s="1211"/>
      <c r="GDL9" s="1211"/>
      <c r="GDM9" s="1211"/>
      <c r="GDN9" s="1211"/>
      <c r="GDO9" s="1211"/>
      <c r="GDP9" s="1211"/>
      <c r="GDQ9" s="1211"/>
      <c r="GDR9" s="1211"/>
      <c r="GDS9" s="1211"/>
      <c r="GDT9" s="1211"/>
      <c r="GDU9" s="1211"/>
      <c r="GDV9" s="1211"/>
      <c r="GDW9" s="1211"/>
      <c r="GDX9" s="1211"/>
      <c r="GDY9" s="1211"/>
      <c r="GDZ9" s="1211"/>
      <c r="GEA9" s="1211"/>
      <c r="GEB9" s="1211"/>
      <c r="GEC9" s="1211"/>
      <c r="GED9" s="1211"/>
      <c r="GEE9" s="1211"/>
      <c r="GEF9" s="1211"/>
      <c r="GEG9" s="1211"/>
      <c r="GEH9" s="1211"/>
      <c r="GEI9" s="1211"/>
      <c r="GEJ9" s="1211"/>
      <c r="GEK9" s="1211"/>
      <c r="GEL9" s="1211"/>
      <c r="GEM9" s="1211"/>
      <c r="GEN9" s="1211"/>
      <c r="GEO9" s="1211"/>
      <c r="GEP9" s="1211"/>
      <c r="GEQ9" s="1211"/>
      <c r="GER9" s="1211"/>
      <c r="GES9" s="1211"/>
      <c r="GET9" s="1211"/>
      <c r="GEU9" s="1211"/>
      <c r="GEV9" s="1211"/>
      <c r="GEW9" s="1211"/>
      <c r="GEX9" s="1211"/>
      <c r="GEY9" s="1211"/>
      <c r="GEZ9" s="1211"/>
      <c r="GFA9" s="1211"/>
      <c r="GFB9" s="1211"/>
      <c r="GFC9" s="1211"/>
      <c r="GFD9" s="1211"/>
      <c r="GFE9" s="1211"/>
      <c r="GFF9" s="1211"/>
      <c r="GFG9" s="1211"/>
      <c r="GFH9" s="1211"/>
      <c r="GFI9" s="1211"/>
      <c r="GFJ9" s="1211"/>
      <c r="GFK9" s="1211"/>
      <c r="GFL9" s="1211"/>
      <c r="GFM9" s="1211"/>
      <c r="GFN9" s="1211"/>
      <c r="GFO9" s="1211"/>
      <c r="GFP9" s="1211"/>
      <c r="GFQ9" s="1211"/>
      <c r="GFR9" s="1211"/>
      <c r="GFS9" s="1211"/>
      <c r="GFT9" s="1211"/>
      <c r="GFU9" s="1211"/>
      <c r="GFV9" s="1211"/>
      <c r="GFW9" s="1211"/>
      <c r="GFX9" s="1211"/>
      <c r="GFY9" s="1211"/>
      <c r="GFZ9" s="1211"/>
      <c r="GGA9" s="1211"/>
      <c r="GGB9" s="1211"/>
      <c r="GGC9" s="1211"/>
      <c r="GGD9" s="1211"/>
      <c r="GGE9" s="1211"/>
      <c r="GGF9" s="1211"/>
      <c r="GGG9" s="1211"/>
      <c r="GGH9" s="1211"/>
      <c r="GGI9" s="1211"/>
      <c r="GGJ9" s="1211"/>
      <c r="GGK9" s="1211"/>
      <c r="GGL9" s="1211"/>
      <c r="GGM9" s="1211"/>
      <c r="GGN9" s="1211"/>
      <c r="GGO9" s="1211"/>
      <c r="GGP9" s="1211"/>
      <c r="GGQ9" s="1211"/>
      <c r="GGR9" s="1211"/>
      <c r="GGS9" s="1211"/>
      <c r="GGT9" s="1211"/>
      <c r="GGU9" s="1211"/>
      <c r="GGV9" s="1211"/>
      <c r="GGW9" s="1211"/>
      <c r="GGX9" s="1211"/>
      <c r="GGY9" s="1211"/>
      <c r="GGZ9" s="1211"/>
      <c r="GHA9" s="1211"/>
      <c r="GHB9" s="1211"/>
      <c r="GHC9" s="1211"/>
      <c r="GHD9" s="1211"/>
      <c r="GHE9" s="1211"/>
      <c r="GHF9" s="1211"/>
      <c r="GHG9" s="1211"/>
      <c r="GHH9" s="1211"/>
      <c r="GHI9" s="1211"/>
      <c r="GHJ9" s="1211"/>
      <c r="GHK9" s="1211"/>
      <c r="GHL9" s="1211"/>
      <c r="GHM9" s="1211"/>
      <c r="GHN9" s="1211"/>
      <c r="GHO9" s="1211"/>
      <c r="GHP9" s="1211"/>
      <c r="GHQ9" s="1211"/>
      <c r="GHR9" s="1211"/>
      <c r="GHS9" s="1211"/>
      <c r="GHT9" s="1211"/>
      <c r="GHU9" s="1211"/>
      <c r="GHV9" s="1211"/>
      <c r="GHW9" s="1211"/>
      <c r="GHX9" s="1211"/>
      <c r="GHY9" s="1211"/>
      <c r="GHZ9" s="1211"/>
      <c r="GIA9" s="1211"/>
      <c r="GIB9" s="1211"/>
      <c r="GIC9" s="1211"/>
      <c r="GID9" s="1211"/>
      <c r="GIE9" s="1211"/>
      <c r="GIF9" s="1211"/>
      <c r="GIG9" s="1211"/>
      <c r="GIH9" s="1211"/>
      <c r="GII9" s="1211"/>
      <c r="GIJ9" s="1211"/>
      <c r="GIK9" s="1211"/>
      <c r="GIL9" s="1211"/>
      <c r="GIM9" s="1211"/>
      <c r="GIN9" s="1211"/>
      <c r="GIO9" s="1211"/>
      <c r="GIP9" s="1211"/>
      <c r="GIQ9" s="1211"/>
      <c r="GIR9" s="1211"/>
      <c r="GIS9" s="1211"/>
      <c r="GIT9" s="1211"/>
      <c r="GIU9" s="1211"/>
      <c r="GIV9" s="1211"/>
      <c r="GIW9" s="1211"/>
      <c r="GIX9" s="1211"/>
      <c r="GIY9" s="1211"/>
      <c r="GIZ9" s="1211"/>
      <c r="GJA9" s="1211"/>
      <c r="GJB9" s="1211"/>
      <c r="GJC9" s="1211"/>
      <c r="GJD9" s="1211"/>
      <c r="GJE9" s="1211"/>
      <c r="GJF9" s="1211"/>
      <c r="GJG9" s="1211"/>
      <c r="GJH9" s="1211"/>
      <c r="GJI9" s="1211"/>
      <c r="GJJ9" s="1211"/>
      <c r="GJK9" s="1211"/>
      <c r="GJL9" s="1211"/>
      <c r="GJM9" s="1211"/>
      <c r="GJN9" s="1211"/>
      <c r="GJO9" s="1211"/>
      <c r="GJP9" s="1211"/>
      <c r="GJQ9" s="1211"/>
      <c r="GJR9" s="1211"/>
      <c r="GJS9" s="1211"/>
      <c r="GJT9" s="1211"/>
      <c r="GJU9" s="1211"/>
      <c r="GJV9" s="1211"/>
      <c r="GJW9" s="1211"/>
      <c r="GJX9" s="1211"/>
      <c r="GJY9" s="1211"/>
      <c r="GJZ9" s="1211"/>
      <c r="GKA9" s="1211"/>
      <c r="GKB9" s="1211"/>
      <c r="GKC9" s="1211"/>
      <c r="GKD9" s="1211"/>
      <c r="GKE9" s="1211"/>
      <c r="GKF9" s="1211"/>
      <c r="GKG9" s="1211"/>
      <c r="GKH9" s="1211"/>
      <c r="GKI9" s="1211"/>
      <c r="GKJ9" s="1211"/>
      <c r="GKK9" s="1211"/>
      <c r="GKL9" s="1211"/>
      <c r="GKM9" s="1211"/>
      <c r="GKN9" s="1211"/>
      <c r="GKO9" s="1211"/>
      <c r="GKP9" s="1211"/>
      <c r="GKQ9" s="1211"/>
      <c r="GKR9" s="1211"/>
      <c r="GKS9" s="1211"/>
      <c r="GKT9" s="1211"/>
      <c r="GKU9" s="1211"/>
      <c r="GKV9" s="1211"/>
      <c r="GKW9" s="1211"/>
      <c r="GKX9" s="1211"/>
      <c r="GKY9" s="1211"/>
      <c r="GKZ9" s="1211"/>
      <c r="GLA9" s="1211"/>
      <c r="GLB9" s="1211"/>
      <c r="GLC9" s="1211"/>
      <c r="GLD9" s="1211"/>
      <c r="GLE9" s="1211"/>
      <c r="GLF9" s="1211"/>
      <c r="GLG9" s="1211"/>
      <c r="GLH9" s="1211"/>
      <c r="GLI9" s="1211"/>
      <c r="GLJ9" s="1211"/>
      <c r="GLK9" s="1211"/>
      <c r="GLL9" s="1211"/>
      <c r="GLM9" s="1211"/>
      <c r="GLN9" s="1211"/>
      <c r="GLO9" s="1211"/>
      <c r="GLP9" s="1211"/>
      <c r="GLQ9" s="1211"/>
      <c r="GLR9" s="1211"/>
      <c r="GLS9" s="1211"/>
      <c r="GLT9" s="1211"/>
      <c r="GLU9" s="1211"/>
      <c r="GLV9" s="1211"/>
      <c r="GLW9" s="1211"/>
      <c r="GLX9" s="1211"/>
      <c r="GLY9" s="1211"/>
      <c r="GLZ9" s="1211"/>
      <c r="GMA9" s="1211"/>
      <c r="GMB9" s="1211"/>
      <c r="GMC9" s="1211"/>
      <c r="GMD9" s="1211"/>
      <c r="GME9" s="1211"/>
      <c r="GMF9" s="1211"/>
      <c r="GMG9" s="1211"/>
      <c r="GMH9" s="1211"/>
      <c r="GMI9" s="1211"/>
      <c r="GMJ9" s="1211"/>
      <c r="GMK9" s="1211"/>
      <c r="GML9" s="1211"/>
      <c r="GMM9" s="1211"/>
      <c r="GMN9" s="1211"/>
      <c r="GMO9" s="1211"/>
      <c r="GMP9" s="1211"/>
      <c r="GMQ9" s="1211"/>
      <c r="GMR9" s="1211"/>
      <c r="GMS9" s="1211"/>
      <c r="GMT9" s="1211"/>
      <c r="GMU9" s="1211"/>
      <c r="GMV9" s="1211"/>
      <c r="GMW9" s="1211"/>
      <c r="GMX9" s="1211"/>
      <c r="GMY9" s="1211"/>
      <c r="GMZ9" s="1211"/>
      <c r="GNA9" s="1211"/>
      <c r="GNB9" s="1211"/>
      <c r="GNC9" s="1211"/>
      <c r="GND9" s="1211"/>
      <c r="GNE9" s="1211"/>
      <c r="GNF9" s="1211"/>
      <c r="GNG9" s="1211"/>
      <c r="GNH9" s="1211"/>
      <c r="GNI9" s="1211"/>
      <c r="GNJ9" s="1211"/>
      <c r="GNK9" s="1211"/>
      <c r="GNL9" s="1211"/>
      <c r="GNM9" s="1211"/>
      <c r="GNN9" s="1211"/>
      <c r="GNO9" s="1211"/>
      <c r="GNP9" s="1211"/>
      <c r="GNQ9" s="1211"/>
      <c r="GNR9" s="1211"/>
      <c r="GNS9" s="1211"/>
      <c r="GNT9" s="1211"/>
      <c r="GNU9" s="1211"/>
      <c r="GNV9" s="1211"/>
      <c r="GNW9" s="1211"/>
      <c r="GNX9" s="1211"/>
      <c r="GNY9" s="1211"/>
      <c r="GNZ9" s="1211"/>
      <c r="GOA9" s="1211"/>
      <c r="GOB9" s="1211"/>
      <c r="GOC9" s="1211"/>
      <c r="GOD9" s="1211"/>
      <c r="GOE9" s="1211"/>
      <c r="GOF9" s="1211"/>
      <c r="GOG9" s="1211"/>
      <c r="GOH9" s="1211"/>
      <c r="GOI9" s="1211"/>
      <c r="GOJ9" s="1211"/>
      <c r="GOK9" s="1211"/>
      <c r="GOL9" s="1211"/>
      <c r="GOM9" s="1211"/>
      <c r="GON9" s="1211"/>
      <c r="GOO9" s="1211"/>
      <c r="GOP9" s="1211"/>
      <c r="GOQ9" s="1211"/>
      <c r="GOR9" s="1211"/>
      <c r="GOS9" s="1211"/>
      <c r="GOT9" s="1211"/>
      <c r="GOU9" s="1211"/>
      <c r="GOV9" s="1211"/>
      <c r="GOW9" s="1211"/>
      <c r="GOX9" s="1211"/>
      <c r="GOY9" s="1211"/>
      <c r="GOZ9" s="1211"/>
      <c r="GPA9" s="1211"/>
      <c r="GPB9" s="1211"/>
      <c r="GPC9" s="1211"/>
      <c r="GPD9" s="1211"/>
      <c r="GPE9" s="1211"/>
      <c r="GPF9" s="1211"/>
      <c r="GPG9" s="1211"/>
      <c r="GPH9" s="1211"/>
      <c r="GPI9" s="1211"/>
      <c r="GPJ9" s="1211"/>
      <c r="GPK9" s="1211"/>
      <c r="GPL9" s="1211"/>
      <c r="GPM9" s="1211"/>
      <c r="GPN9" s="1211"/>
      <c r="GPO9" s="1211"/>
      <c r="GPP9" s="1211"/>
      <c r="GPQ9" s="1211"/>
      <c r="GPR9" s="1211"/>
      <c r="GPS9" s="1211"/>
      <c r="GPT9" s="1211"/>
      <c r="GPU9" s="1211"/>
      <c r="GPV9" s="1211"/>
      <c r="GPW9" s="1211"/>
      <c r="GPX9" s="1211"/>
      <c r="GPY9" s="1211"/>
      <c r="GPZ9" s="1211"/>
      <c r="GQA9" s="1211"/>
      <c r="GQB9" s="1211"/>
      <c r="GQC9" s="1211"/>
      <c r="GQD9" s="1211"/>
      <c r="GQE9" s="1211"/>
      <c r="GQF9" s="1211"/>
      <c r="GQG9" s="1211"/>
      <c r="GQH9" s="1211"/>
      <c r="GQI9" s="1211"/>
      <c r="GQJ9" s="1211"/>
      <c r="GQK9" s="1211"/>
      <c r="GQL9" s="1211"/>
      <c r="GQM9" s="1211"/>
      <c r="GQN9" s="1211"/>
      <c r="GQO9" s="1211"/>
      <c r="GQP9" s="1211"/>
      <c r="GQQ9" s="1211"/>
      <c r="GQR9" s="1211"/>
      <c r="GQS9" s="1211"/>
      <c r="GQT9" s="1211"/>
      <c r="GQU9" s="1211"/>
      <c r="GQV9" s="1211"/>
      <c r="GQW9" s="1211"/>
      <c r="GQX9" s="1211"/>
      <c r="GQY9" s="1211"/>
      <c r="GQZ9" s="1211"/>
      <c r="GRA9" s="1211"/>
      <c r="GRB9" s="1211"/>
      <c r="GRC9" s="1211"/>
      <c r="GRD9" s="1211"/>
      <c r="GRE9" s="1211"/>
      <c r="GRF9" s="1211"/>
      <c r="GRG9" s="1211"/>
      <c r="GRH9" s="1211"/>
      <c r="GRI9" s="1211"/>
      <c r="GRJ9" s="1211"/>
      <c r="GRK9" s="1211"/>
      <c r="GRL9" s="1211"/>
      <c r="GRM9" s="1211"/>
      <c r="GRN9" s="1211"/>
      <c r="GRO9" s="1211"/>
      <c r="GRP9" s="1211"/>
      <c r="GRQ9" s="1211"/>
      <c r="GRR9" s="1211"/>
      <c r="GRS9" s="1211"/>
      <c r="GRT9" s="1211"/>
      <c r="GRU9" s="1211"/>
      <c r="GRV9" s="1211"/>
      <c r="GRW9" s="1211"/>
      <c r="GRX9" s="1211"/>
      <c r="GRY9" s="1211"/>
      <c r="GRZ9" s="1211"/>
      <c r="GSA9" s="1211"/>
      <c r="GSB9" s="1211"/>
      <c r="GSC9" s="1211"/>
      <c r="GSD9" s="1211"/>
      <c r="GSE9" s="1211"/>
      <c r="GSF9" s="1211"/>
      <c r="GSG9" s="1211"/>
      <c r="GSH9" s="1211"/>
      <c r="GSI9" s="1211"/>
      <c r="GSJ9" s="1211"/>
      <c r="GSK9" s="1211"/>
      <c r="GSL9" s="1211"/>
      <c r="GSM9" s="1211"/>
      <c r="GSN9" s="1211"/>
      <c r="GSO9" s="1211"/>
      <c r="GSP9" s="1211"/>
      <c r="GSQ9" s="1211"/>
      <c r="GSR9" s="1211"/>
      <c r="GSS9" s="1211"/>
      <c r="GST9" s="1211"/>
      <c r="GSU9" s="1211"/>
      <c r="GSV9" s="1211"/>
      <c r="GSW9" s="1211"/>
      <c r="GSX9" s="1211"/>
      <c r="GSY9" s="1211"/>
      <c r="GSZ9" s="1211"/>
      <c r="GTA9" s="1211"/>
      <c r="GTB9" s="1211"/>
      <c r="GTC9" s="1211"/>
      <c r="GTD9" s="1211"/>
      <c r="GTE9" s="1211"/>
      <c r="GTF9" s="1211"/>
      <c r="GTG9" s="1211"/>
      <c r="GTH9" s="1211"/>
      <c r="GTI9" s="1211"/>
      <c r="GTJ9" s="1211"/>
      <c r="GTK9" s="1211"/>
      <c r="GTL9" s="1211"/>
      <c r="GTM9" s="1211"/>
      <c r="GTN9" s="1211"/>
      <c r="GTO9" s="1211"/>
      <c r="GTP9" s="1211"/>
      <c r="GTQ9" s="1211"/>
      <c r="GTR9" s="1211"/>
      <c r="GTS9" s="1211"/>
      <c r="GTT9" s="1211"/>
      <c r="GTU9" s="1211"/>
      <c r="GTV9" s="1211"/>
      <c r="GTW9" s="1211"/>
      <c r="GTX9" s="1211"/>
      <c r="GTY9" s="1211"/>
      <c r="GTZ9" s="1211"/>
      <c r="GUA9" s="1211"/>
      <c r="GUB9" s="1211"/>
      <c r="GUC9" s="1211"/>
      <c r="GUD9" s="1211"/>
      <c r="GUE9" s="1211"/>
      <c r="GUF9" s="1211"/>
      <c r="GUG9" s="1211"/>
      <c r="GUH9" s="1211"/>
      <c r="GUI9" s="1211"/>
      <c r="GUJ9" s="1211"/>
      <c r="GUK9" s="1211"/>
      <c r="GUL9" s="1211"/>
      <c r="GUM9" s="1211"/>
      <c r="GUN9" s="1211"/>
      <c r="GUO9" s="1211"/>
      <c r="GUP9" s="1211"/>
      <c r="GUQ9" s="1211"/>
      <c r="GUR9" s="1211"/>
      <c r="GUS9" s="1211"/>
      <c r="GUT9" s="1211"/>
      <c r="GUU9" s="1211"/>
      <c r="GUV9" s="1211"/>
      <c r="GUW9" s="1211"/>
      <c r="GUX9" s="1211"/>
      <c r="GUY9" s="1211"/>
      <c r="GUZ9" s="1211"/>
      <c r="GVA9" s="1211"/>
      <c r="GVB9" s="1211"/>
      <c r="GVC9" s="1211"/>
      <c r="GVD9" s="1211"/>
      <c r="GVE9" s="1211"/>
      <c r="GVF9" s="1211"/>
      <c r="GVG9" s="1211"/>
      <c r="GVH9" s="1211"/>
      <c r="GVI9" s="1211"/>
      <c r="GVJ9" s="1211"/>
      <c r="GVK9" s="1211"/>
      <c r="GVL9" s="1211"/>
      <c r="GVM9" s="1211"/>
      <c r="GVN9" s="1211"/>
      <c r="GVO9" s="1211"/>
      <c r="GVP9" s="1211"/>
      <c r="GVQ9" s="1211"/>
      <c r="GVR9" s="1211"/>
      <c r="GVS9" s="1211"/>
      <c r="GVT9" s="1211"/>
      <c r="GVU9" s="1211"/>
      <c r="GVV9" s="1211"/>
      <c r="GVW9" s="1211"/>
      <c r="GVX9" s="1211"/>
      <c r="GVY9" s="1211"/>
      <c r="GVZ9" s="1211"/>
      <c r="GWA9" s="1211"/>
      <c r="GWB9" s="1211"/>
      <c r="GWC9" s="1211"/>
      <c r="GWD9" s="1211"/>
      <c r="GWE9" s="1211"/>
      <c r="GWF9" s="1211"/>
      <c r="GWG9" s="1211"/>
      <c r="GWH9" s="1211"/>
      <c r="GWI9" s="1211"/>
      <c r="GWJ9" s="1211"/>
      <c r="GWK9" s="1211"/>
      <c r="GWL9" s="1211"/>
      <c r="GWM9" s="1211"/>
      <c r="GWN9" s="1211"/>
      <c r="GWO9" s="1211"/>
      <c r="GWP9" s="1211"/>
      <c r="GWQ9" s="1211"/>
      <c r="GWR9" s="1211"/>
      <c r="GWS9" s="1211"/>
      <c r="GWT9" s="1211"/>
      <c r="GWU9" s="1211"/>
      <c r="GWV9" s="1211"/>
      <c r="GWW9" s="1211"/>
      <c r="GWX9" s="1211"/>
      <c r="GWY9" s="1211"/>
      <c r="GWZ9" s="1211"/>
      <c r="GXA9" s="1211"/>
      <c r="GXB9" s="1211"/>
      <c r="GXC9" s="1211"/>
      <c r="GXD9" s="1211"/>
      <c r="GXE9" s="1211"/>
      <c r="GXF9" s="1211"/>
      <c r="GXG9" s="1211"/>
      <c r="GXH9" s="1211"/>
      <c r="GXI9" s="1211"/>
      <c r="GXJ9" s="1211"/>
      <c r="GXK9" s="1211"/>
      <c r="GXL9" s="1211"/>
      <c r="GXM9" s="1211"/>
      <c r="GXN9" s="1211"/>
      <c r="GXO9" s="1211"/>
      <c r="GXP9" s="1211"/>
      <c r="GXQ9" s="1211"/>
      <c r="GXR9" s="1211"/>
      <c r="GXS9" s="1211"/>
      <c r="GXT9" s="1211"/>
      <c r="GXU9" s="1211"/>
      <c r="GXV9" s="1211"/>
      <c r="GXW9" s="1211"/>
      <c r="GXX9" s="1211"/>
      <c r="GXY9" s="1211"/>
      <c r="GXZ9" s="1211"/>
      <c r="GYA9" s="1211"/>
      <c r="GYB9" s="1211"/>
      <c r="GYC9" s="1211"/>
      <c r="GYD9" s="1211"/>
      <c r="GYE9" s="1211"/>
      <c r="GYF9" s="1211"/>
      <c r="GYG9" s="1211"/>
      <c r="GYH9" s="1211"/>
      <c r="GYI9" s="1211"/>
      <c r="GYJ9" s="1211"/>
      <c r="GYK9" s="1211"/>
      <c r="GYL9" s="1211"/>
      <c r="GYM9" s="1211"/>
      <c r="GYN9" s="1211"/>
      <c r="GYO9" s="1211"/>
      <c r="GYP9" s="1211"/>
      <c r="GYQ9" s="1211"/>
      <c r="GYR9" s="1211"/>
      <c r="GYS9" s="1211"/>
      <c r="GYT9" s="1211"/>
      <c r="GYU9" s="1211"/>
      <c r="GYV9" s="1211"/>
      <c r="GYW9" s="1211"/>
      <c r="GYX9" s="1211"/>
      <c r="GYY9" s="1211"/>
      <c r="GYZ9" s="1211"/>
      <c r="GZA9" s="1211"/>
      <c r="GZB9" s="1211"/>
      <c r="GZC9" s="1211"/>
      <c r="GZD9" s="1211"/>
      <c r="GZE9" s="1211"/>
      <c r="GZF9" s="1211"/>
      <c r="GZG9" s="1211"/>
      <c r="GZH9" s="1211"/>
      <c r="GZI9" s="1211"/>
      <c r="GZJ9" s="1211"/>
      <c r="GZK9" s="1211"/>
      <c r="GZL9" s="1211"/>
      <c r="GZM9" s="1211"/>
      <c r="GZN9" s="1211"/>
      <c r="GZO9" s="1211"/>
      <c r="GZP9" s="1211"/>
      <c r="GZQ9" s="1211"/>
      <c r="GZR9" s="1211"/>
      <c r="GZS9" s="1211"/>
      <c r="GZT9" s="1211"/>
      <c r="GZU9" s="1211"/>
      <c r="GZV9" s="1211"/>
      <c r="GZW9" s="1211"/>
      <c r="GZX9" s="1211"/>
      <c r="GZY9" s="1211"/>
      <c r="GZZ9" s="1211"/>
      <c r="HAA9" s="1211"/>
      <c r="HAB9" s="1211"/>
      <c r="HAC9" s="1211"/>
      <c r="HAD9" s="1211"/>
      <c r="HAE9" s="1211"/>
      <c r="HAF9" s="1211"/>
      <c r="HAG9" s="1211"/>
      <c r="HAH9" s="1211"/>
      <c r="HAI9" s="1211"/>
      <c r="HAJ9" s="1211"/>
      <c r="HAK9" s="1211"/>
      <c r="HAL9" s="1211"/>
      <c r="HAM9" s="1211"/>
      <c r="HAN9" s="1211"/>
      <c r="HAO9" s="1211"/>
      <c r="HAP9" s="1211"/>
      <c r="HAQ9" s="1211"/>
      <c r="HAR9" s="1211"/>
      <c r="HAS9" s="1211"/>
      <c r="HAT9" s="1211"/>
      <c r="HAU9" s="1211"/>
      <c r="HAV9" s="1211"/>
      <c r="HAW9" s="1211"/>
      <c r="HAX9" s="1211"/>
      <c r="HAY9" s="1211"/>
      <c r="HAZ9" s="1211"/>
      <c r="HBA9" s="1211"/>
      <c r="HBB9" s="1211"/>
      <c r="HBC9" s="1211"/>
      <c r="HBD9" s="1211"/>
      <c r="HBE9" s="1211"/>
      <c r="HBF9" s="1211"/>
      <c r="HBG9" s="1211"/>
      <c r="HBH9" s="1211"/>
      <c r="HBI9" s="1211"/>
      <c r="HBJ9" s="1211"/>
      <c r="HBK9" s="1211"/>
      <c r="HBL9" s="1211"/>
      <c r="HBM9" s="1211"/>
      <c r="HBN9" s="1211"/>
      <c r="HBO9" s="1211"/>
      <c r="HBP9" s="1211"/>
      <c r="HBQ9" s="1211"/>
      <c r="HBR9" s="1211"/>
      <c r="HBS9" s="1211"/>
      <c r="HBT9" s="1211"/>
      <c r="HBU9" s="1211"/>
      <c r="HBV9" s="1211"/>
      <c r="HBW9" s="1211"/>
      <c r="HBX9" s="1211"/>
      <c r="HBY9" s="1211"/>
      <c r="HBZ9" s="1211"/>
      <c r="HCA9" s="1211"/>
      <c r="HCB9" s="1211"/>
      <c r="HCC9" s="1211"/>
      <c r="HCD9" s="1211"/>
      <c r="HCE9" s="1211"/>
      <c r="HCF9" s="1211"/>
      <c r="HCG9" s="1211"/>
      <c r="HCH9" s="1211"/>
      <c r="HCI9" s="1211"/>
      <c r="HCJ9" s="1211"/>
      <c r="HCK9" s="1211"/>
      <c r="HCL9" s="1211"/>
      <c r="HCM9" s="1211"/>
      <c r="HCN9" s="1211"/>
      <c r="HCO9" s="1211"/>
      <c r="HCP9" s="1211"/>
      <c r="HCQ9" s="1211"/>
      <c r="HCR9" s="1211"/>
      <c r="HCS9" s="1211"/>
      <c r="HCT9" s="1211"/>
      <c r="HCU9" s="1211"/>
      <c r="HCV9" s="1211"/>
      <c r="HCW9" s="1211"/>
      <c r="HCX9" s="1211"/>
      <c r="HCY9" s="1211"/>
      <c r="HCZ9" s="1211"/>
      <c r="HDA9" s="1211"/>
      <c r="HDB9" s="1211"/>
      <c r="HDC9" s="1211"/>
      <c r="HDD9" s="1211"/>
      <c r="HDE9" s="1211"/>
      <c r="HDF9" s="1211"/>
      <c r="HDG9" s="1211"/>
      <c r="HDH9" s="1211"/>
      <c r="HDI9" s="1211"/>
      <c r="HDJ9" s="1211"/>
      <c r="HDK9" s="1211"/>
      <c r="HDL9" s="1211"/>
      <c r="HDM9" s="1211"/>
      <c r="HDN9" s="1211"/>
      <c r="HDO9" s="1211"/>
      <c r="HDP9" s="1211"/>
      <c r="HDQ9" s="1211"/>
      <c r="HDR9" s="1211"/>
      <c r="HDS9" s="1211"/>
      <c r="HDT9" s="1211"/>
      <c r="HDU9" s="1211"/>
      <c r="HDV9" s="1211"/>
      <c r="HDW9" s="1211"/>
      <c r="HDX9" s="1211"/>
      <c r="HDY9" s="1211"/>
      <c r="HDZ9" s="1211"/>
      <c r="HEA9" s="1211"/>
      <c r="HEB9" s="1211"/>
      <c r="HEC9" s="1211"/>
      <c r="HED9" s="1211"/>
      <c r="HEE9" s="1211"/>
      <c r="HEF9" s="1211"/>
      <c r="HEG9" s="1211"/>
      <c r="HEH9" s="1211"/>
      <c r="HEI9" s="1211"/>
      <c r="HEJ9" s="1211"/>
      <c r="HEK9" s="1211"/>
      <c r="HEL9" s="1211"/>
      <c r="HEM9" s="1211"/>
      <c r="HEN9" s="1211"/>
      <c r="HEO9" s="1211"/>
      <c r="HEP9" s="1211"/>
      <c r="HEQ9" s="1211"/>
      <c r="HER9" s="1211"/>
      <c r="HES9" s="1211"/>
      <c r="HET9" s="1211"/>
      <c r="HEU9" s="1211"/>
      <c r="HEV9" s="1211"/>
      <c r="HEW9" s="1211"/>
      <c r="HEX9" s="1211"/>
      <c r="HEY9" s="1211"/>
      <c r="HEZ9" s="1211"/>
      <c r="HFA9" s="1211"/>
      <c r="HFB9" s="1211"/>
      <c r="HFC9" s="1211"/>
      <c r="HFD9" s="1211"/>
      <c r="HFE9" s="1211"/>
      <c r="HFF9" s="1211"/>
      <c r="HFG9" s="1211"/>
      <c r="HFH9" s="1211"/>
      <c r="HFI9" s="1211"/>
      <c r="HFJ9" s="1211"/>
      <c r="HFK9" s="1211"/>
      <c r="HFL9" s="1211"/>
      <c r="HFM9" s="1211"/>
      <c r="HFN9" s="1211"/>
      <c r="HFO9" s="1211"/>
      <c r="HFP9" s="1211"/>
      <c r="HFQ9" s="1211"/>
      <c r="HFR9" s="1211"/>
      <c r="HFS9" s="1211"/>
      <c r="HFT9" s="1211"/>
      <c r="HFU9" s="1211"/>
      <c r="HFV9" s="1211"/>
      <c r="HFW9" s="1211"/>
      <c r="HFX9" s="1211"/>
      <c r="HFY9" s="1211"/>
      <c r="HFZ9" s="1211"/>
      <c r="HGA9" s="1211"/>
      <c r="HGB9" s="1211"/>
      <c r="HGC9" s="1211"/>
      <c r="HGD9" s="1211"/>
      <c r="HGE9" s="1211"/>
      <c r="HGF9" s="1211"/>
      <c r="HGG9" s="1211"/>
      <c r="HGH9" s="1211"/>
      <c r="HGI9" s="1211"/>
      <c r="HGJ9" s="1211"/>
      <c r="HGK9" s="1211"/>
      <c r="HGL9" s="1211"/>
      <c r="HGM9" s="1211"/>
      <c r="HGN9" s="1211"/>
      <c r="HGO9" s="1211"/>
      <c r="HGP9" s="1211"/>
      <c r="HGQ9" s="1211"/>
      <c r="HGR9" s="1211"/>
      <c r="HGS9" s="1211"/>
      <c r="HGT9" s="1211"/>
      <c r="HGU9" s="1211"/>
      <c r="HGV9" s="1211"/>
      <c r="HGW9" s="1211"/>
      <c r="HGX9" s="1211"/>
      <c r="HGY9" s="1211"/>
      <c r="HGZ9" s="1211"/>
      <c r="HHA9" s="1211"/>
      <c r="HHB9" s="1211"/>
      <c r="HHC9" s="1211"/>
      <c r="HHD9" s="1211"/>
      <c r="HHE9" s="1211"/>
      <c r="HHF9" s="1211"/>
      <c r="HHG9" s="1211"/>
      <c r="HHH9" s="1211"/>
      <c r="HHI9" s="1211"/>
      <c r="HHJ9" s="1211"/>
      <c r="HHK9" s="1211"/>
      <c r="HHL9" s="1211"/>
      <c r="HHM9" s="1211"/>
      <c r="HHN9" s="1211"/>
      <c r="HHO9" s="1211"/>
      <c r="HHP9" s="1211"/>
      <c r="HHQ9" s="1211"/>
      <c r="HHR9" s="1211"/>
      <c r="HHS9" s="1211"/>
      <c r="HHT9" s="1211"/>
      <c r="HHU9" s="1211"/>
      <c r="HHV9" s="1211"/>
      <c r="HHW9" s="1211"/>
      <c r="HHX9" s="1211"/>
      <c r="HHY9" s="1211"/>
      <c r="HHZ9" s="1211"/>
      <c r="HIA9" s="1211"/>
      <c r="HIB9" s="1211"/>
      <c r="HIC9" s="1211"/>
      <c r="HID9" s="1211"/>
      <c r="HIE9" s="1211"/>
      <c r="HIF9" s="1211"/>
      <c r="HIG9" s="1211"/>
      <c r="HIH9" s="1211"/>
      <c r="HII9" s="1211"/>
      <c r="HIJ9" s="1211"/>
      <c r="HIK9" s="1211"/>
      <c r="HIL9" s="1211"/>
      <c r="HIM9" s="1211"/>
      <c r="HIN9" s="1211"/>
      <c r="HIO9" s="1211"/>
      <c r="HIP9" s="1211"/>
      <c r="HIQ9" s="1211"/>
      <c r="HIR9" s="1211"/>
      <c r="HIS9" s="1211"/>
      <c r="HIT9" s="1211"/>
      <c r="HIU9" s="1211"/>
      <c r="HIV9" s="1211"/>
      <c r="HIW9" s="1211"/>
      <c r="HIX9" s="1211"/>
      <c r="HIY9" s="1211"/>
      <c r="HIZ9" s="1211"/>
      <c r="HJA9" s="1211"/>
      <c r="HJB9" s="1211"/>
      <c r="HJC9" s="1211"/>
      <c r="HJD9" s="1211"/>
      <c r="HJE9" s="1211"/>
      <c r="HJF9" s="1211"/>
      <c r="HJG9" s="1211"/>
      <c r="HJH9" s="1211"/>
      <c r="HJI9" s="1211"/>
      <c r="HJJ9" s="1211"/>
      <c r="HJK9" s="1211"/>
      <c r="HJL9" s="1211"/>
      <c r="HJM9" s="1211"/>
      <c r="HJN9" s="1211"/>
      <c r="HJO9" s="1211"/>
      <c r="HJP9" s="1211"/>
      <c r="HJQ9" s="1211"/>
      <c r="HJR9" s="1211"/>
      <c r="HJS9" s="1211"/>
      <c r="HJT9" s="1211"/>
      <c r="HJU9" s="1211"/>
      <c r="HJV9" s="1211"/>
      <c r="HJW9" s="1211"/>
      <c r="HJX9" s="1211"/>
      <c r="HJY9" s="1211"/>
      <c r="HJZ9" s="1211"/>
      <c r="HKA9" s="1211"/>
      <c r="HKB9" s="1211"/>
      <c r="HKC9" s="1211"/>
      <c r="HKD9" s="1211"/>
      <c r="HKE9" s="1211"/>
      <c r="HKF9" s="1211"/>
      <c r="HKG9" s="1211"/>
      <c r="HKH9" s="1211"/>
      <c r="HKI9" s="1211"/>
      <c r="HKJ9" s="1211"/>
      <c r="HKK9" s="1211"/>
      <c r="HKL9" s="1211"/>
      <c r="HKM9" s="1211"/>
      <c r="HKN9" s="1211"/>
      <c r="HKO9" s="1211"/>
      <c r="HKP9" s="1211"/>
      <c r="HKQ9" s="1211"/>
      <c r="HKR9" s="1211"/>
      <c r="HKS9" s="1211"/>
      <c r="HKT9" s="1211"/>
      <c r="HKU9" s="1211"/>
      <c r="HKV9" s="1211"/>
      <c r="HKW9" s="1211"/>
      <c r="HKX9" s="1211"/>
      <c r="HKY9" s="1211"/>
      <c r="HKZ9" s="1211"/>
      <c r="HLA9" s="1211"/>
      <c r="HLB9" s="1211"/>
      <c r="HLC9" s="1211"/>
      <c r="HLD9" s="1211"/>
      <c r="HLE9" s="1211"/>
      <c r="HLF9" s="1211"/>
      <c r="HLG9" s="1211"/>
      <c r="HLH9" s="1211"/>
      <c r="HLI9" s="1211"/>
      <c r="HLJ9" s="1211"/>
      <c r="HLK9" s="1211"/>
      <c r="HLL9" s="1211"/>
      <c r="HLM9" s="1211"/>
      <c r="HLN9" s="1211"/>
      <c r="HLO9" s="1211"/>
      <c r="HLP9" s="1211"/>
      <c r="HLQ9" s="1211"/>
      <c r="HLR9" s="1211"/>
      <c r="HLS9" s="1211"/>
      <c r="HLT9" s="1211"/>
      <c r="HLU9" s="1211"/>
      <c r="HLV9" s="1211"/>
      <c r="HLW9" s="1211"/>
      <c r="HLX9" s="1211"/>
      <c r="HLY9" s="1211"/>
      <c r="HLZ9" s="1211"/>
      <c r="HMA9" s="1211"/>
      <c r="HMB9" s="1211"/>
      <c r="HMC9" s="1211"/>
      <c r="HMD9" s="1211"/>
      <c r="HME9" s="1211"/>
      <c r="HMF9" s="1211"/>
      <c r="HMG9" s="1211"/>
      <c r="HMH9" s="1211"/>
      <c r="HMI9" s="1211"/>
      <c r="HMJ9" s="1211"/>
      <c r="HMK9" s="1211"/>
      <c r="HML9" s="1211"/>
      <c r="HMM9" s="1211"/>
      <c r="HMN9" s="1211"/>
      <c r="HMO9" s="1211"/>
      <c r="HMP9" s="1211"/>
      <c r="HMQ9" s="1211"/>
      <c r="HMR9" s="1211"/>
      <c r="HMS9" s="1211"/>
      <c r="HMT9" s="1211"/>
      <c r="HMU9" s="1211"/>
      <c r="HMV9" s="1211"/>
      <c r="HMW9" s="1211"/>
      <c r="HMX9" s="1211"/>
      <c r="HMY9" s="1211"/>
      <c r="HMZ9" s="1211"/>
      <c r="HNA9" s="1211"/>
      <c r="HNB9" s="1211"/>
      <c r="HNC9" s="1211"/>
      <c r="HND9" s="1211"/>
      <c r="HNE9" s="1211"/>
      <c r="HNF9" s="1211"/>
      <c r="HNG9" s="1211"/>
      <c r="HNH9" s="1211"/>
      <c r="HNI9" s="1211"/>
      <c r="HNJ9" s="1211"/>
      <c r="HNK9" s="1211"/>
      <c r="HNL9" s="1211"/>
      <c r="HNM9" s="1211"/>
      <c r="HNN9" s="1211"/>
      <c r="HNO9" s="1211"/>
      <c r="HNP9" s="1211"/>
      <c r="HNQ9" s="1211"/>
      <c r="HNR9" s="1211"/>
      <c r="HNS9" s="1211"/>
      <c r="HNT9" s="1211"/>
      <c r="HNU9" s="1211"/>
      <c r="HNV9" s="1211"/>
      <c r="HNW9" s="1211"/>
      <c r="HNX9" s="1211"/>
      <c r="HNY9" s="1211"/>
      <c r="HNZ9" s="1211"/>
      <c r="HOA9" s="1211"/>
      <c r="HOB9" s="1211"/>
      <c r="HOC9" s="1211"/>
      <c r="HOD9" s="1211"/>
      <c r="HOE9" s="1211"/>
      <c r="HOF9" s="1211"/>
      <c r="HOG9" s="1211"/>
      <c r="HOH9" s="1211"/>
      <c r="HOI9" s="1211"/>
      <c r="HOJ9" s="1211"/>
      <c r="HOK9" s="1211"/>
      <c r="HOL9" s="1211"/>
      <c r="HOM9" s="1211"/>
      <c r="HON9" s="1211"/>
      <c r="HOO9" s="1211"/>
      <c r="HOP9" s="1211"/>
      <c r="HOQ9" s="1211"/>
      <c r="HOR9" s="1211"/>
      <c r="HOS9" s="1211"/>
      <c r="HOT9" s="1211"/>
      <c r="HOU9" s="1211"/>
      <c r="HOV9" s="1211"/>
      <c r="HOW9" s="1211"/>
      <c r="HOX9" s="1211"/>
      <c r="HOY9" s="1211"/>
      <c r="HOZ9" s="1211"/>
      <c r="HPA9" s="1211"/>
      <c r="HPB9" s="1211"/>
      <c r="HPC9" s="1211"/>
      <c r="HPD9" s="1211"/>
      <c r="HPE9" s="1211"/>
      <c r="HPF9" s="1211"/>
      <c r="HPG9" s="1211"/>
      <c r="HPH9" s="1211"/>
      <c r="HPI9" s="1211"/>
      <c r="HPJ9" s="1211"/>
      <c r="HPK9" s="1211"/>
      <c r="HPL9" s="1211"/>
      <c r="HPM9" s="1211"/>
      <c r="HPN9" s="1211"/>
      <c r="HPO9" s="1211"/>
      <c r="HPP9" s="1211"/>
      <c r="HPQ9" s="1211"/>
      <c r="HPR9" s="1211"/>
      <c r="HPS9" s="1211"/>
      <c r="HPT9" s="1211"/>
      <c r="HPU9" s="1211"/>
      <c r="HPV9" s="1211"/>
      <c r="HPW9" s="1211"/>
      <c r="HPX9" s="1211"/>
      <c r="HPY9" s="1211"/>
      <c r="HPZ9" s="1211"/>
      <c r="HQA9" s="1211"/>
      <c r="HQB9" s="1211"/>
      <c r="HQC9" s="1211"/>
      <c r="HQD9" s="1211"/>
      <c r="HQE9" s="1211"/>
      <c r="HQF9" s="1211"/>
      <c r="HQG9" s="1211"/>
      <c r="HQH9" s="1211"/>
      <c r="HQI9" s="1211"/>
      <c r="HQJ9" s="1211"/>
      <c r="HQK9" s="1211"/>
      <c r="HQL9" s="1211"/>
      <c r="HQM9" s="1211"/>
      <c r="HQN9" s="1211"/>
      <c r="HQO9" s="1211"/>
      <c r="HQP9" s="1211"/>
      <c r="HQQ9" s="1211"/>
      <c r="HQR9" s="1211"/>
      <c r="HQS9" s="1211"/>
      <c r="HQT9" s="1211"/>
      <c r="HQU9" s="1211"/>
      <c r="HQV9" s="1211"/>
      <c r="HQW9" s="1211"/>
      <c r="HQX9" s="1211"/>
      <c r="HQY9" s="1211"/>
      <c r="HQZ9" s="1211"/>
      <c r="HRA9" s="1211"/>
      <c r="HRB9" s="1211"/>
      <c r="HRC9" s="1211"/>
      <c r="HRD9" s="1211"/>
      <c r="HRE9" s="1211"/>
      <c r="HRF9" s="1211"/>
      <c r="HRG9" s="1211"/>
      <c r="HRH9" s="1211"/>
      <c r="HRI9" s="1211"/>
      <c r="HRJ9" s="1211"/>
      <c r="HRK9" s="1211"/>
      <c r="HRL9" s="1211"/>
      <c r="HRM9" s="1211"/>
      <c r="HRN9" s="1211"/>
      <c r="HRO9" s="1211"/>
      <c r="HRP9" s="1211"/>
      <c r="HRQ9" s="1211"/>
      <c r="HRR9" s="1211"/>
      <c r="HRS9" s="1211"/>
      <c r="HRT9" s="1211"/>
      <c r="HRU9" s="1211"/>
      <c r="HRV9" s="1211"/>
      <c r="HRW9" s="1211"/>
      <c r="HRX9" s="1211"/>
      <c r="HRY9" s="1211"/>
      <c r="HRZ9" s="1211"/>
      <c r="HSA9" s="1211"/>
      <c r="HSB9" s="1211"/>
      <c r="HSC9" s="1211"/>
      <c r="HSD9" s="1211"/>
      <c r="HSE9" s="1211"/>
      <c r="HSF9" s="1211"/>
      <c r="HSG9" s="1211"/>
      <c r="HSH9" s="1211"/>
      <c r="HSI9" s="1211"/>
      <c r="HSJ9" s="1211"/>
      <c r="HSK9" s="1211"/>
      <c r="HSL9" s="1211"/>
      <c r="HSM9" s="1211"/>
      <c r="HSN9" s="1211"/>
      <c r="HSO9" s="1211"/>
      <c r="HSP9" s="1211"/>
      <c r="HSQ9" s="1211"/>
      <c r="HSR9" s="1211"/>
      <c r="HSS9" s="1211"/>
      <c r="HST9" s="1211"/>
      <c r="HSU9" s="1211"/>
      <c r="HSV9" s="1211"/>
      <c r="HSW9" s="1211"/>
      <c r="HSX9" s="1211"/>
      <c r="HSY9" s="1211"/>
      <c r="HSZ9" s="1211"/>
      <c r="HTA9" s="1211"/>
      <c r="HTB9" s="1211"/>
      <c r="HTC9" s="1211"/>
      <c r="HTD9" s="1211"/>
      <c r="HTE9" s="1211"/>
      <c r="HTF9" s="1211"/>
      <c r="HTG9" s="1211"/>
      <c r="HTH9" s="1211"/>
      <c r="HTI9" s="1211"/>
      <c r="HTJ9" s="1211"/>
      <c r="HTK9" s="1211"/>
      <c r="HTL9" s="1211"/>
      <c r="HTM9" s="1211"/>
      <c r="HTN9" s="1211"/>
      <c r="HTO9" s="1211"/>
      <c r="HTP9" s="1211"/>
      <c r="HTQ9" s="1211"/>
      <c r="HTR9" s="1211"/>
      <c r="HTS9" s="1211"/>
      <c r="HTT9" s="1211"/>
      <c r="HTU9" s="1211"/>
      <c r="HTV9" s="1211"/>
      <c r="HTW9" s="1211"/>
      <c r="HTX9" s="1211"/>
      <c r="HTY9" s="1211"/>
      <c r="HTZ9" s="1211"/>
      <c r="HUA9" s="1211"/>
      <c r="HUB9" s="1211"/>
      <c r="HUC9" s="1211"/>
      <c r="HUD9" s="1211"/>
      <c r="HUE9" s="1211"/>
      <c r="HUF9" s="1211"/>
      <c r="HUG9" s="1211"/>
      <c r="HUH9" s="1211"/>
      <c r="HUI9" s="1211"/>
      <c r="HUJ9" s="1211"/>
      <c r="HUK9" s="1211"/>
      <c r="HUL9" s="1211"/>
      <c r="HUM9" s="1211"/>
      <c r="HUN9" s="1211"/>
      <c r="HUO9" s="1211"/>
      <c r="HUP9" s="1211"/>
      <c r="HUQ9" s="1211"/>
      <c r="HUR9" s="1211"/>
      <c r="HUS9" s="1211"/>
      <c r="HUT9" s="1211"/>
      <c r="HUU9" s="1211"/>
      <c r="HUV9" s="1211"/>
      <c r="HUW9" s="1211"/>
      <c r="HUX9" s="1211"/>
      <c r="HUY9" s="1211"/>
      <c r="HUZ9" s="1211"/>
      <c r="HVA9" s="1211"/>
      <c r="HVB9" s="1211"/>
      <c r="HVC9" s="1211"/>
      <c r="HVD9" s="1211"/>
      <c r="HVE9" s="1211"/>
      <c r="HVF9" s="1211"/>
      <c r="HVG9" s="1211"/>
      <c r="HVH9" s="1211"/>
      <c r="HVI9" s="1211"/>
      <c r="HVJ9" s="1211"/>
      <c r="HVK9" s="1211"/>
      <c r="HVL9" s="1211"/>
      <c r="HVM9" s="1211"/>
      <c r="HVN9" s="1211"/>
      <c r="HVO9" s="1211"/>
      <c r="HVP9" s="1211"/>
      <c r="HVQ9" s="1211"/>
      <c r="HVR9" s="1211"/>
      <c r="HVS9" s="1211"/>
      <c r="HVT9" s="1211"/>
      <c r="HVU9" s="1211"/>
      <c r="HVV9" s="1211"/>
      <c r="HVW9" s="1211"/>
      <c r="HVX9" s="1211"/>
      <c r="HVY9" s="1211"/>
      <c r="HVZ9" s="1211"/>
      <c r="HWA9" s="1211"/>
      <c r="HWB9" s="1211"/>
      <c r="HWC9" s="1211"/>
      <c r="HWD9" s="1211"/>
      <c r="HWE9" s="1211"/>
      <c r="HWF9" s="1211"/>
      <c r="HWG9" s="1211"/>
      <c r="HWH9" s="1211"/>
      <c r="HWI9" s="1211"/>
      <c r="HWJ9" s="1211"/>
      <c r="HWK9" s="1211"/>
      <c r="HWL9" s="1211"/>
      <c r="HWM9" s="1211"/>
      <c r="HWN9" s="1211"/>
      <c r="HWO9" s="1211"/>
      <c r="HWP9" s="1211"/>
      <c r="HWQ9" s="1211"/>
      <c r="HWR9" s="1211"/>
      <c r="HWS9" s="1211"/>
      <c r="HWT9" s="1211"/>
      <c r="HWU9" s="1211"/>
      <c r="HWV9" s="1211"/>
      <c r="HWW9" s="1211"/>
      <c r="HWX9" s="1211"/>
      <c r="HWY9" s="1211"/>
      <c r="HWZ9" s="1211"/>
      <c r="HXA9" s="1211"/>
      <c r="HXB9" s="1211"/>
      <c r="HXC9" s="1211"/>
      <c r="HXD9" s="1211"/>
      <c r="HXE9" s="1211"/>
      <c r="HXF9" s="1211"/>
      <c r="HXG9" s="1211"/>
      <c r="HXH9" s="1211"/>
      <c r="HXI9" s="1211"/>
      <c r="HXJ9" s="1211"/>
      <c r="HXK9" s="1211"/>
      <c r="HXL9" s="1211"/>
      <c r="HXM9" s="1211"/>
      <c r="HXN9" s="1211"/>
      <c r="HXO9" s="1211"/>
      <c r="HXP9" s="1211"/>
      <c r="HXQ9" s="1211"/>
      <c r="HXR9" s="1211"/>
      <c r="HXS9" s="1211"/>
      <c r="HXT9" s="1211"/>
      <c r="HXU9" s="1211"/>
      <c r="HXV9" s="1211"/>
      <c r="HXW9" s="1211"/>
      <c r="HXX9" s="1211"/>
      <c r="HXY9" s="1211"/>
      <c r="HXZ9" s="1211"/>
      <c r="HYA9" s="1211"/>
      <c r="HYB9" s="1211"/>
      <c r="HYC9" s="1211"/>
      <c r="HYD9" s="1211"/>
      <c r="HYE9" s="1211"/>
      <c r="HYF9" s="1211"/>
      <c r="HYG9" s="1211"/>
      <c r="HYH9" s="1211"/>
      <c r="HYI9" s="1211"/>
      <c r="HYJ9" s="1211"/>
      <c r="HYK9" s="1211"/>
      <c r="HYL9" s="1211"/>
      <c r="HYM9" s="1211"/>
      <c r="HYN9" s="1211"/>
      <c r="HYO9" s="1211"/>
      <c r="HYP9" s="1211"/>
      <c r="HYQ9" s="1211"/>
      <c r="HYR9" s="1211"/>
      <c r="HYS9" s="1211"/>
      <c r="HYT9" s="1211"/>
      <c r="HYU9" s="1211"/>
      <c r="HYV9" s="1211"/>
      <c r="HYW9" s="1211"/>
      <c r="HYX9" s="1211"/>
      <c r="HYY9" s="1211"/>
      <c r="HYZ9" s="1211"/>
      <c r="HZA9" s="1211"/>
      <c r="HZB9" s="1211"/>
      <c r="HZC9" s="1211"/>
      <c r="HZD9" s="1211"/>
      <c r="HZE9" s="1211"/>
      <c r="HZF9" s="1211"/>
      <c r="HZG9" s="1211"/>
      <c r="HZH9" s="1211"/>
      <c r="HZI9" s="1211"/>
      <c r="HZJ9" s="1211"/>
      <c r="HZK9" s="1211"/>
      <c r="HZL9" s="1211"/>
      <c r="HZM9" s="1211"/>
      <c r="HZN9" s="1211"/>
      <c r="HZO9" s="1211"/>
      <c r="HZP9" s="1211"/>
      <c r="HZQ9" s="1211"/>
      <c r="HZR9" s="1211"/>
      <c r="HZS9" s="1211"/>
      <c r="HZT9" s="1211"/>
      <c r="HZU9" s="1211"/>
      <c r="HZV9" s="1211"/>
      <c r="HZW9" s="1211"/>
      <c r="HZX9" s="1211"/>
      <c r="HZY9" s="1211"/>
      <c r="HZZ9" s="1211"/>
      <c r="IAA9" s="1211"/>
      <c r="IAB9" s="1211"/>
      <c r="IAC9" s="1211"/>
      <c r="IAD9" s="1211"/>
      <c r="IAE9" s="1211"/>
      <c r="IAF9" s="1211"/>
      <c r="IAG9" s="1211"/>
      <c r="IAH9" s="1211"/>
      <c r="IAI9" s="1211"/>
      <c r="IAJ9" s="1211"/>
      <c r="IAK9" s="1211"/>
      <c r="IAL9" s="1211"/>
      <c r="IAM9" s="1211"/>
      <c r="IAN9" s="1211"/>
      <c r="IAO9" s="1211"/>
      <c r="IAP9" s="1211"/>
      <c r="IAQ9" s="1211"/>
      <c r="IAR9" s="1211"/>
      <c r="IAS9" s="1211"/>
      <c r="IAT9" s="1211"/>
      <c r="IAU9" s="1211"/>
      <c r="IAV9" s="1211"/>
      <c r="IAW9" s="1211"/>
      <c r="IAX9" s="1211"/>
      <c r="IAY9" s="1211"/>
      <c r="IAZ9" s="1211"/>
      <c r="IBA9" s="1211"/>
      <c r="IBB9" s="1211"/>
      <c r="IBC9" s="1211"/>
      <c r="IBD9" s="1211"/>
      <c r="IBE9" s="1211"/>
      <c r="IBF9" s="1211"/>
      <c r="IBG9" s="1211"/>
      <c r="IBH9" s="1211"/>
      <c r="IBI9" s="1211"/>
      <c r="IBJ9" s="1211"/>
      <c r="IBK9" s="1211"/>
      <c r="IBL9" s="1211"/>
      <c r="IBM9" s="1211"/>
      <c r="IBN9" s="1211"/>
      <c r="IBO9" s="1211"/>
      <c r="IBP9" s="1211"/>
      <c r="IBQ9" s="1211"/>
      <c r="IBR9" s="1211"/>
      <c r="IBS9" s="1211"/>
      <c r="IBT9" s="1211"/>
      <c r="IBU9" s="1211"/>
      <c r="IBV9" s="1211"/>
      <c r="IBW9" s="1211"/>
      <c r="IBX9" s="1211"/>
      <c r="IBY9" s="1211"/>
      <c r="IBZ9" s="1211"/>
      <c r="ICA9" s="1211"/>
      <c r="ICB9" s="1211"/>
      <c r="ICC9" s="1211"/>
      <c r="ICD9" s="1211"/>
      <c r="ICE9" s="1211"/>
      <c r="ICF9" s="1211"/>
      <c r="ICG9" s="1211"/>
      <c r="ICH9" s="1211"/>
      <c r="ICI9" s="1211"/>
      <c r="ICJ9" s="1211"/>
      <c r="ICK9" s="1211"/>
      <c r="ICL9" s="1211"/>
      <c r="ICM9" s="1211"/>
      <c r="ICN9" s="1211"/>
      <c r="ICO9" s="1211"/>
      <c r="ICP9" s="1211"/>
      <c r="ICQ9" s="1211"/>
      <c r="ICR9" s="1211"/>
      <c r="ICS9" s="1211"/>
      <c r="ICT9" s="1211"/>
      <c r="ICU9" s="1211"/>
      <c r="ICV9" s="1211"/>
      <c r="ICW9" s="1211"/>
      <c r="ICX9" s="1211"/>
      <c r="ICY9" s="1211"/>
      <c r="ICZ9" s="1211"/>
      <c r="IDA9" s="1211"/>
      <c r="IDB9" s="1211"/>
      <c r="IDC9" s="1211"/>
      <c r="IDD9" s="1211"/>
      <c r="IDE9" s="1211"/>
      <c r="IDF9" s="1211"/>
      <c r="IDG9" s="1211"/>
      <c r="IDH9" s="1211"/>
      <c r="IDI9" s="1211"/>
      <c r="IDJ9" s="1211"/>
      <c r="IDK9" s="1211"/>
      <c r="IDL9" s="1211"/>
      <c r="IDM9" s="1211"/>
      <c r="IDN9" s="1211"/>
      <c r="IDO9" s="1211"/>
      <c r="IDP9" s="1211"/>
      <c r="IDQ9" s="1211"/>
      <c r="IDR9" s="1211"/>
      <c r="IDS9" s="1211"/>
      <c r="IDT9" s="1211"/>
      <c r="IDU9" s="1211"/>
      <c r="IDV9" s="1211"/>
      <c r="IDW9" s="1211"/>
      <c r="IDX9" s="1211"/>
      <c r="IDY9" s="1211"/>
      <c r="IDZ9" s="1211"/>
      <c r="IEA9" s="1211"/>
      <c r="IEB9" s="1211"/>
      <c r="IEC9" s="1211"/>
      <c r="IED9" s="1211"/>
      <c r="IEE9" s="1211"/>
      <c r="IEF9" s="1211"/>
      <c r="IEG9" s="1211"/>
      <c r="IEH9" s="1211"/>
      <c r="IEI9" s="1211"/>
      <c r="IEJ9" s="1211"/>
      <c r="IEK9" s="1211"/>
      <c r="IEL9" s="1211"/>
      <c r="IEM9" s="1211"/>
      <c r="IEN9" s="1211"/>
      <c r="IEO9" s="1211"/>
      <c r="IEP9" s="1211"/>
      <c r="IEQ9" s="1211"/>
      <c r="IER9" s="1211"/>
      <c r="IES9" s="1211"/>
      <c r="IET9" s="1211"/>
      <c r="IEU9" s="1211"/>
      <c r="IEV9" s="1211"/>
      <c r="IEW9" s="1211"/>
      <c r="IEX9" s="1211"/>
      <c r="IEY9" s="1211"/>
      <c r="IEZ9" s="1211"/>
      <c r="IFA9" s="1211"/>
      <c r="IFB9" s="1211"/>
      <c r="IFC9" s="1211"/>
      <c r="IFD9" s="1211"/>
      <c r="IFE9" s="1211"/>
      <c r="IFF9" s="1211"/>
      <c r="IFG9" s="1211"/>
      <c r="IFH9" s="1211"/>
      <c r="IFI9" s="1211"/>
      <c r="IFJ9" s="1211"/>
      <c r="IFK9" s="1211"/>
      <c r="IFL9" s="1211"/>
      <c r="IFM9" s="1211"/>
      <c r="IFN9" s="1211"/>
      <c r="IFO9" s="1211"/>
      <c r="IFP9" s="1211"/>
      <c r="IFQ9" s="1211"/>
      <c r="IFR9" s="1211"/>
      <c r="IFS9" s="1211"/>
      <c r="IFT9" s="1211"/>
      <c r="IFU9" s="1211"/>
      <c r="IFV9" s="1211"/>
      <c r="IFW9" s="1211"/>
      <c r="IFX9" s="1211"/>
      <c r="IFY9" s="1211"/>
      <c r="IFZ9" s="1211"/>
      <c r="IGA9" s="1211"/>
      <c r="IGB9" s="1211"/>
      <c r="IGC9" s="1211"/>
      <c r="IGD9" s="1211"/>
      <c r="IGE9" s="1211"/>
      <c r="IGF9" s="1211"/>
      <c r="IGG9" s="1211"/>
      <c r="IGH9" s="1211"/>
      <c r="IGI9" s="1211"/>
      <c r="IGJ9" s="1211"/>
      <c r="IGK9" s="1211"/>
      <c r="IGL9" s="1211"/>
      <c r="IGM9" s="1211"/>
      <c r="IGN9" s="1211"/>
      <c r="IGO9" s="1211"/>
      <c r="IGP9" s="1211"/>
      <c r="IGQ9" s="1211"/>
      <c r="IGR9" s="1211"/>
      <c r="IGS9" s="1211"/>
      <c r="IGT9" s="1211"/>
      <c r="IGU9" s="1211"/>
      <c r="IGV9" s="1211"/>
      <c r="IGW9" s="1211"/>
      <c r="IGX9" s="1211"/>
      <c r="IGY9" s="1211"/>
      <c r="IGZ9" s="1211"/>
      <c r="IHA9" s="1211"/>
      <c r="IHB9" s="1211"/>
      <c r="IHC9" s="1211"/>
      <c r="IHD9" s="1211"/>
      <c r="IHE9" s="1211"/>
      <c r="IHF9" s="1211"/>
      <c r="IHG9" s="1211"/>
      <c r="IHH9" s="1211"/>
      <c r="IHI9" s="1211"/>
      <c r="IHJ9" s="1211"/>
      <c r="IHK9" s="1211"/>
      <c r="IHL9" s="1211"/>
      <c r="IHM9" s="1211"/>
      <c r="IHN9" s="1211"/>
      <c r="IHO9" s="1211"/>
      <c r="IHP9" s="1211"/>
      <c r="IHQ9" s="1211"/>
      <c r="IHR9" s="1211"/>
      <c r="IHS9" s="1211"/>
      <c r="IHT9" s="1211"/>
      <c r="IHU9" s="1211"/>
      <c r="IHV9" s="1211"/>
      <c r="IHW9" s="1211"/>
      <c r="IHX9" s="1211"/>
      <c r="IHY9" s="1211"/>
      <c r="IHZ9" s="1211"/>
      <c r="IIA9" s="1211"/>
      <c r="IIB9" s="1211"/>
      <c r="IIC9" s="1211"/>
      <c r="IID9" s="1211"/>
      <c r="IIE9" s="1211"/>
      <c r="IIF9" s="1211"/>
      <c r="IIG9" s="1211"/>
      <c r="IIH9" s="1211"/>
      <c r="III9" s="1211"/>
      <c r="IIJ9" s="1211"/>
      <c r="IIK9" s="1211"/>
      <c r="IIL9" s="1211"/>
      <c r="IIM9" s="1211"/>
      <c r="IIN9" s="1211"/>
      <c r="IIO9" s="1211"/>
      <c r="IIP9" s="1211"/>
      <c r="IIQ9" s="1211"/>
      <c r="IIR9" s="1211"/>
      <c r="IIS9" s="1211"/>
      <c r="IIT9" s="1211"/>
      <c r="IIU9" s="1211"/>
      <c r="IIV9" s="1211"/>
      <c r="IIW9" s="1211"/>
      <c r="IIX9" s="1211"/>
      <c r="IIY9" s="1211"/>
      <c r="IIZ9" s="1211"/>
      <c r="IJA9" s="1211"/>
      <c r="IJB9" s="1211"/>
      <c r="IJC9" s="1211"/>
      <c r="IJD9" s="1211"/>
      <c r="IJE9" s="1211"/>
      <c r="IJF9" s="1211"/>
      <c r="IJG9" s="1211"/>
      <c r="IJH9" s="1211"/>
      <c r="IJI9" s="1211"/>
      <c r="IJJ9" s="1211"/>
      <c r="IJK9" s="1211"/>
      <c r="IJL9" s="1211"/>
      <c r="IJM9" s="1211"/>
      <c r="IJN9" s="1211"/>
      <c r="IJO9" s="1211"/>
      <c r="IJP9" s="1211"/>
      <c r="IJQ9" s="1211"/>
      <c r="IJR9" s="1211"/>
      <c r="IJS9" s="1211"/>
      <c r="IJT9" s="1211"/>
      <c r="IJU9" s="1211"/>
      <c r="IJV9" s="1211"/>
      <c r="IJW9" s="1211"/>
      <c r="IJX9" s="1211"/>
      <c r="IJY9" s="1211"/>
      <c r="IJZ9" s="1211"/>
      <c r="IKA9" s="1211"/>
      <c r="IKB9" s="1211"/>
      <c r="IKC9" s="1211"/>
      <c r="IKD9" s="1211"/>
      <c r="IKE9" s="1211"/>
      <c r="IKF9" s="1211"/>
      <c r="IKG9" s="1211"/>
      <c r="IKH9" s="1211"/>
      <c r="IKI9" s="1211"/>
      <c r="IKJ9" s="1211"/>
      <c r="IKK9" s="1211"/>
      <c r="IKL9" s="1211"/>
      <c r="IKM9" s="1211"/>
      <c r="IKN9" s="1211"/>
      <c r="IKO9" s="1211"/>
      <c r="IKP9" s="1211"/>
      <c r="IKQ9" s="1211"/>
      <c r="IKR9" s="1211"/>
      <c r="IKS9" s="1211"/>
      <c r="IKT9" s="1211"/>
      <c r="IKU9" s="1211"/>
      <c r="IKV9" s="1211"/>
      <c r="IKW9" s="1211"/>
      <c r="IKX9" s="1211"/>
      <c r="IKY9" s="1211"/>
      <c r="IKZ9" s="1211"/>
      <c r="ILA9" s="1211"/>
      <c r="ILB9" s="1211"/>
      <c r="ILC9" s="1211"/>
      <c r="ILD9" s="1211"/>
      <c r="ILE9" s="1211"/>
      <c r="ILF9" s="1211"/>
      <c r="ILG9" s="1211"/>
      <c r="ILH9" s="1211"/>
      <c r="ILI9" s="1211"/>
      <c r="ILJ9" s="1211"/>
      <c r="ILK9" s="1211"/>
      <c r="ILL9" s="1211"/>
      <c r="ILM9" s="1211"/>
      <c r="ILN9" s="1211"/>
      <c r="ILO9" s="1211"/>
      <c r="ILP9" s="1211"/>
      <c r="ILQ9" s="1211"/>
      <c r="ILR9" s="1211"/>
      <c r="ILS9" s="1211"/>
      <c r="ILT9" s="1211"/>
      <c r="ILU9" s="1211"/>
      <c r="ILV9" s="1211"/>
      <c r="ILW9" s="1211"/>
      <c r="ILX9" s="1211"/>
      <c r="ILY9" s="1211"/>
      <c r="ILZ9" s="1211"/>
      <c r="IMA9" s="1211"/>
      <c r="IMB9" s="1211"/>
      <c r="IMC9" s="1211"/>
      <c r="IMD9" s="1211"/>
      <c r="IME9" s="1211"/>
      <c r="IMF9" s="1211"/>
      <c r="IMG9" s="1211"/>
      <c r="IMH9" s="1211"/>
      <c r="IMI9" s="1211"/>
      <c r="IMJ9" s="1211"/>
      <c r="IMK9" s="1211"/>
      <c r="IML9" s="1211"/>
      <c r="IMM9" s="1211"/>
      <c r="IMN9" s="1211"/>
      <c r="IMO9" s="1211"/>
      <c r="IMP9" s="1211"/>
      <c r="IMQ9" s="1211"/>
      <c r="IMR9" s="1211"/>
      <c r="IMS9" s="1211"/>
      <c r="IMT9" s="1211"/>
      <c r="IMU9" s="1211"/>
      <c r="IMV9" s="1211"/>
      <c r="IMW9" s="1211"/>
      <c r="IMX9" s="1211"/>
      <c r="IMY9" s="1211"/>
      <c r="IMZ9" s="1211"/>
      <c r="INA9" s="1211"/>
      <c r="INB9" s="1211"/>
      <c r="INC9" s="1211"/>
      <c r="IND9" s="1211"/>
      <c r="INE9" s="1211"/>
      <c r="INF9" s="1211"/>
      <c r="ING9" s="1211"/>
      <c r="INH9" s="1211"/>
      <c r="INI9" s="1211"/>
      <c r="INJ9" s="1211"/>
      <c r="INK9" s="1211"/>
      <c r="INL9" s="1211"/>
      <c r="INM9" s="1211"/>
      <c r="INN9" s="1211"/>
      <c r="INO9" s="1211"/>
      <c r="INP9" s="1211"/>
      <c r="INQ9" s="1211"/>
      <c r="INR9" s="1211"/>
      <c r="INS9" s="1211"/>
      <c r="INT9" s="1211"/>
      <c r="INU9" s="1211"/>
      <c r="INV9" s="1211"/>
      <c r="INW9" s="1211"/>
      <c r="INX9" s="1211"/>
      <c r="INY9" s="1211"/>
      <c r="INZ9" s="1211"/>
      <c r="IOA9" s="1211"/>
      <c r="IOB9" s="1211"/>
      <c r="IOC9" s="1211"/>
      <c r="IOD9" s="1211"/>
      <c r="IOE9" s="1211"/>
      <c r="IOF9" s="1211"/>
      <c r="IOG9" s="1211"/>
      <c r="IOH9" s="1211"/>
      <c r="IOI9" s="1211"/>
      <c r="IOJ9" s="1211"/>
      <c r="IOK9" s="1211"/>
      <c r="IOL9" s="1211"/>
      <c r="IOM9" s="1211"/>
      <c r="ION9" s="1211"/>
      <c r="IOO9" s="1211"/>
      <c r="IOP9" s="1211"/>
      <c r="IOQ9" s="1211"/>
      <c r="IOR9" s="1211"/>
      <c r="IOS9" s="1211"/>
      <c r="IOT9" s="1211"/>
      <c r="IOU9" s="1211"/>
      <c r="IOV9" s="1211"/>
      <c r="IOW9" s="1211"/>
      <c r="IOX9" s="1211"/>
      <c r="IOY9" s="1211"/>
      <c r="IOZ9" s="1211"/>
      <c r="IPA9" s="1211"/>
      <c r="IPB9" s="1211"/>
      <c r="IPC9" s="1211"/>
      <c r="IPD9" s="1211"/>
      <c r="IPE9" s="1211"/>
      <c r="IPF9" s="1211"/>
      <c r="IPG9" s="1211"/>
      <c r="IPH9" s="1211"/>
      <c r="IPI9" s="1211"/>
      <c r="IPJ9" s="1211"/>
      <c r="IPK9" s="1211"/>
      <c r="IPL9" s="1211"/>
      <c r="IPM9" s="1211"/>
      <c r="IPN9" s="1211"/>
      <c r="IPO9" s="1211"/>
      <c r="IPP9" s="1211"/>
      <c r="IPQ9" s="1211"/>
      <c r="IPR9" s="1211"/>
      <c r="IPS9" s="1211"/>
      <c r="IPT9" s="1211"/>
      <c r="IPU9" s="1211"/>
      <c r="IPV9" s="1211"/>
      <c r="IPW9" s="1211"/>
      <c r="IPX9" s="1211"/>
      <c r="IPY9" s="1211"/>
      <c r="IPZ9" s="1211"/>
      <c r="IQA9" s="1211"/>
      <c r="IQB9" s="1211"/>
      <c r="IQC9" s="1211"/>
      <c r="IQD9" s="1211"/>
      <c r="IQE9" s="1211"/>
      <c r="IQF9" s="1211"/>
      <c r="IQG9" s="1211"/>
      <c r="IQH9" s="1211"/>
      <c r="IQI9" s="1211"/>
      <c r="IQJ9" s="1211"/>
      <c r="IQK9" s="1211"/>
      <c r="IQL9" s="1211"/>
      <c r="IQM9" s="1211"/>
      <c r="IQN9" s="1211"/>
      <c r="IQO9" s="1211"/>
      <c r="IQP9" s="1211"/>
      <c r="IQQ9" s="1211"/>
      <c r="IQR9" s="1211"/>
      <c r="IQS9" s="1211"/>
      <c r="IQT9" s="1211"/>
      <c r="IQU9" s="1211"/>
      <c r="IQV9" s="1211"/>
      <c r="IQW9" s="1211"/>
      <c r="IQX9" s="1211"/>
      <c r="IQY9" s="1211"/>
      <c r="IQZ9" s="1211"/>
      <c r="IRA9" s="1211"/>
      <c r="IRB9" s="1211"/>
      <c r="IRC9" s="1211"/>
      <c r="IRD9" s="1211"/>
      <c r="IRE9" s="1211"/>
      <c r="IRF9" s="1211"/>
      <c r="IRG9" s="1211"/>
      <c r="IRH9" s="1211"/>
      <c r="IRI9" s="1211"/>
      <c r="IRJ9" s="1211"/>
      <c r="IRK9" s="1211"/>
      <c r="IRL9" s="1211"/>
      <c r="IRM9" s="1211"/>
      <c r="IRN9" s="1211"/>
      <c r="IRO9" s="1211"/>
      <c r="IRP9" s="1211"/>
      <c r="IRQ9" s="1211"/>
      <c r="IRR9" s="1211"/>
      <c r="IRS9" s="1211"/>
      <c r="IRT9" s="1211"/>
      <c r="IRU9" s="1211"/>
      <c r="IRV9" s="1211"/>
      <c r="IRW9" s="1211"/>
      <c r="IRX9" s="1211"/>
      <c r="IRY9" s="1211"/>
      <c r="IRZ9" s="1211"/>
      <c r="ISA9" s="1211"/>
      <c r="ISB9" s="1211"/>
      <c r="ISC9" s="1211"/>
      <c r="ISD9" s="1211"/>
      <c r="ISE9" s="1211"/>
      <c r="ISF9" s="1211"/>
      <c r="ISG9" s="1211"/>
      <c r="ISH9" s="1211"/>
      <c r="ISI9" s="1211"/>
      <c r="ISJ9" s="1211"/>
      <c r="ISK9" s="1211"/>
      <c r="ISL9" s="1211"/>
      <c r="ISM9" s="1211"/>
      <c r="ISN9" s="1211"/>
      <c r="ISO9" s="1211"/>
      <c r="ISP9" s="1211"/>
      <c r="ISQ9" s="1211"/>
      <c r="ISR9" s="1211"/>
      <c r="ISS9" s="1211"/>
      <c r="IST9" s="1211"/>
      <c r="ISU9" s="1211"/>
      <c r="ISV9" s="1211"/>
      <c r="ISW9" s="1211"/>
      <c r="ISX9" s="1211"/>
      <c r="ISY9" s="1211"/>
      <c r="ISZ9" s="1211"/>
      <c r="ITA9" s="1211"/>
      <c r="ITB9" s="1211"/>
      <c r="ITC9" s="1211"/>
      <c r="ITD9" s="1211"/>
      <c r="ITE9" s="1211"/>
      <c r="ITF9" s="1211"/>
      <c r="ITG9" s="1211"/>
      <c r="ITH9" s="1211"/>
      <c r="ITI9" s="1211"/>
      <c r="ITJ9" s="1211"/>
      <c r="ITK9" s="1211"/>
      <c r="ITL9" s="1211"/>
      <c r="ITM9" s="1211"/>
      <c r="ITN9" s="1211"/>
      <c r="ITO9" s="1211"/>
      <c r="ITP9" s="1211"/>
      <c r="ITQ9" s="1211"/>
      <c r="ITR9" s="1211"/>
      <c r="ITS9" s="1211"/>
      <c r="ITT9" s="1211"/>
      <c r="ITU9" s="1211"/>
      <c r="ITV9" s="1211"/>
      <c r="ITW9" s="1211"/>
      <c r="ITX9" s="1211"/>
      <c r="ITY9" s="1211"/>
      <c r="ITZ9" s="1211"/>
      <c r="IUA9" s="1211"/>
      <c r="IUB9" s="1211"/>
      <c r="IUC9" s="1211"/>
      <c r="IUD9" s="1211"/>
      <c r="IUE9" s="1211"/>
      <c r="IUF9" s="1211"/>
      <c r="IUG9" s="1211"/>
      <c r="IUH9" s="1211"/>
      <c r="IUI9" s="1211"/>
      <c r="IUJ9" s="1211"/>
      <c r="IUK9" s="1211"/>
      <c r="IUL9" s="1211"/>
      <c r="IUM9" s="1211"/>
      <c r="IUN9" s="1211"/>
      <c r="IUO9" s="1211"/>
      <c r="IUP9" s="1211"/>
      <c r="IUQ9" s="1211"/>
      <c r="IUR9" s="1211"/>
      <c r="IUS9" s="1211"/>
      <c r="IUT9" s="1211"/>
      <c r="IUU9" s="1211"/>
      <c r="IUV9" s="1211"/>
      <c r="IUW9" s="1211"/>
      <c r="IUX9" s="1211"/>
      <c r="IUY9" s="1211"/>
      <c r="IUZ9" s="1211"/>
      <c r="IVA9" s="1211"/>
      <c r="IVB9" s="1211"/>
      <c r="IVC9" s="1211"/>
      <c r="IVD9" s="1211"/>
      <c r="IVE9" s="1211"/>
      <c r="IVF9" s="1211"/>
      <c r="IVG9" s="1211"/>
      <c r="IVH9" s="1211"/>
      <c r="IVI9" s="1211"/>
      <c r="IVJ9" s="1211"/>
      <c r="IVK9" s="1211"/>
      <c r="IVL9" s="1211"/>
      <c r="IVM9" s="1211"/>
      <c r="IVN9" s="1211"/>
      <c r="IVO9" s="1211"/>
      <c r="IVP9" s="1211"/>
      <c r="IVQ9" s="1211"/>
      <c r="IVR9" s="1211"/>
      <c r="IVS9" s="1211"/>
      <c r="IVT9" s="1211"/>
      <c r="IVU9" s="1211"/>
      <c r="IVV9" s="1211"/>
      <c r="IVW9" s="1211"/>
      <c r="IVX9" s="1211"/>
      <c r="IVY9" s="1211"/>
      <c r="IVZ9" s="1211"/>
      <c r="IWA9" s="1211"/>
      <c r="IWB9" s="1211"/>
      <c r="IWC9" s="1211"/>
      <c r="IWD9" s="1211"/>
      <c r="IWE9" s="1211"/>
      <c r="IWF9" s="1211"/>
      <c r="IWG9" s="1211"/>
      <c r="IWH9" s="1211"/>
      <c r="IWI9" s="1211"/>
      <c r="IWJ9" s="1211"/>
      <c r="IWK9" s="1211"/>
      <c r="IWL9" s="1211"/>
      <c r="IWM9" s="1211"/>
      <c r="IWN9" s="1211"/>
      <c r="IWO9" s="1211"/>
      <c r="IWP9" s="1211"/>
      <c r="IWQ9" s="1211"/>
      <c r="IWR9" s="1211"/>
      <c r="IWS9" s="1211"/>
      <c r="IWT9" s="1211"/>
      <c r="IWU9" s="1211"/>
      <c r="IWV9" s="1211"/>
      <c r="IWW9" s="1211"/>
      <c r="IWX9" s="1211"/>
      <c r="IWY9" s="1211"/>
      <c r="IWZ9" s="1211"/>
      <c r="IXA9" s="1211"/>
      <c r="IXB9" s="1211"/>
      <c r="IXC9" s="1211"/>
      <c r="IXD9" s="1211"/>
      <c r="IXE9" s="1211"/>
      <c r="IXF9" s="1211"/>
      <c r="IXG9" s="1211"/>
      <c r="IXH9" s="1211"/>
      <c r="IXI9" s="1211"/>
      <c r="IXJ9" s="1211"/>
      <c r="IXK9" s="1211"/>
      <c r="IXL9" s="1211"/>
      <c r="IXM9" s="1211"/>
      <c r="IXN9" s="1211"/>
      <c r="IXO9" s="1211"/>
      <c r="IXP9" s="1211"/>
      <c r="IXQ9" s="1211"/>
      <c r="IXR9" s="1211"/>
      <c r="IXS9" s="1211"/>
      <c r="IXT9" s="1211"/>
      <c r="IXU9" s="1211"/>
      <c r="IXV9" s="1211"/>
      <c r="IXW9" s="1211"/>
      <c r="IXX9" s="1211"/>
      <c r="IXY9" s="1211"/>
      <c r="IXZ9" s="1211"/>
      <c r="IYA9" s="1211"/>
      <c r="IYB9" s="1211"/>
      <c r="IYC9" s="1211"/>
      <c r="IYD9" s="1211"/>
      <c r="IYE9" s="1211"/>
      <c r="IYF9" s="1211"/>
      <c r="IYG9" s="1211"/>
      <c r="IYH9" s="1211"/>
      <c r="IYI9" s="1211"/>
      <c r="IYJ9" s="1211"/>
      <c r="IYK9" s="1211"/>
      <c r="IYL9" s="1211"/>
      <c r="IYM9" s="1211"/>
      <c r="IYN9" s="1211"/>
      <c r="IYO9" s="1211"/>
      <c r="IYP9" s="1211"/>
      <c r="IYQ9" s="1211"/>
      <c r="IYR9" s="1211"/>
      <c r="IYS9" s="1211"/>
      <c r="IYT9" s="1211"/>
      <c r="IYU9" s="1211"/>
      <c r="IYV9" s="1211"/>
      <c r="IYW9" s="1211"/>
      <c r="IYX9" s="1211"/>
      <c r="IYY9" s="1211"/>
      <c r="IYZ9" s="1211"/>
      <c r="IZA9" s="1211"/>
      <c r="IZB9" s="1211"/>
      <c r="IZC9" s="1211"/>
      <c r="IZD9" s="1211"/>
      <c r="IZE9" s="1211"/>
      <c r="IZF9" s="1211"/>
      <c r="IZG9" s="1211"/>
      <c r="IZH9" s="1211"/>
      <c r="IZI9" s="1211"/>
      <c r="IZJ9" s="1211"/>
      <c r="IZK9" s="1211"/>
      <c r="IZL9" s="1211"/>
      <c r="IZM9" s="1211"/>
      <c r="IZN9" s="1211"/>
      <c r="IZO9" s="1211"/>
      <c r="IZP9" s="1211"/>
      <c r="IZQ9" s="1211"/>
      <c r="IZR9" s="1211"/>
      <c r="IZS9" s="1211"/>
      <c r="IZT9" s="1211"/>
      <c r="IZU9" s="1211"/>
      <c r="IZV9" s="1211"/>
      <c r="IZW9" s="1211"/>
      <c r="IZX9" s="1211"/>
      <c r="IZY9" s="1211"/>
      <c r="IZZ9" s="1211"/>
      <c r="JAA9" s="1211"/>
      <c r="JAB9" s="1211"/>
      <c r="JAC9" s="1211"/>
      <c r="JAD9" s="1211"/>
      <c r="JAE9" s="1211"/>
      <c r="JAF9" s="1211"/>
      <c r="JAG9" s="1211"/>
      <c r="JAH9" s="1211"/>
      <c r="JAI9" s="1211"/>
      <c r="JAJ9" s="1211"/>
      <c r="JAK9" s="1211"/>
      <c r="JAL9" s="1211"/>
      <c r="JAM9" s="1211"/>
      <c r="JAN9" s="1211"/>
      <c r="JAO9" s="1211"/>
      <c r="JAP9" s="1211"/>
      <c r="JAQ9" s="1211"/>
      <c r="JAR9" s="1211"/>
      <c r="JAS9" s="1211"/>
      <c r="JAT9" s="1211"/>
      <c r="JAU9" s="1211"/>
      <c r="JAV9" s="1211"/>
      <c r="JAW9" s="1211"/>
      <c r="JAX9" s="1211"/>
      <c r="JAY9" s="1211"/>
      <c r="JAZ9" s="1211"/>
      <c r="JBA9" s="1211"/>
      <c r="JBB9" s="1211"/>
      <c r="JBC9" s="1211"/>
      <c r="JBD9" s="1211"/>
      <c r="JBE9" s="1211"/>
      <c r="JBF9" s="1211"/>
      <c r="JBG9" s="1211"/>
      <c r="JBH9" s="1211"/>
      <c r="JBI9" s="1211"/>
      <c r="JBJ9" s="1211"/>
      <c r="JBK9" s="1211"/>
      <c r="JBL9" s="1211"/>
      <c r="JBM9" s="1211"/>
      <c r="JBN9" s="1211"/>
      <c r="JBO9" s="1211"/>
      <c r="JBP9" s="1211"/>
      <c r="JBQ9" s="1211"/>
      <c r="JBR9" s="1211"/>
      <c r="JBS9" s="1211"/>
      <c r="JBT9" s="1211"/>
      <c r="JBU9" s="1211"/>
      <c r="JBV9" s="1211"/>
      <c r="JBW9" s="1211"/>
      <c r="JBX9" s="1211"/>
      <c r="JBY9" s="1211"/>
      <c r="JBZ9" s="1211"/>
      <c r="JCA9" s="1211"/>
      <c r="JCB9" s="1211"/>
      <c r="JCC9" s="1211"/>
      <c r="JCD9" s="1211"/>
      <c r="JCE9" s="1211"/>
      <c r="JCF9" s="1211"/>
      <c r="JCG9" s="1211"/>
      <c r="JCH9" s="1211"/>
      <c r="JCI9" s="1211"/>
      <c r="JCJ9" s="1211"/>
      <c r="JCK9" s="1211"/>
      <c r="JCL9" s="1211"/>
      <c r="JCM9" s="1211"/>
      <c r="JCN9" s="1211"/>
      <c r="JCO9" s="1211"/>
      <c r="JCP9" s="1211"/>
      <c r="JCQ9" s="1211"/>
      <c r="JCR9" s="1211"/>
      <c r="JCS9" s="1211"/>
      <c r="JCT9" s="1211"/>
      <c r="JCU9" s="1211"/>
      <c r="JCV9" s="1211"/>
      <c r="JCW9" s="1211"/>
      <c r="JCX9" s="1211"/>
      <c r="JCY9" s="1211"/>
      <c r="JCZ9" s="1211"/>
      <c r="JDA9" s="1211"/>
      <c r="JDB9" s="1211"/>
      <c r="JDC9" s="1211"/>
      <c r="JDD9" s="1211"/>
      <c r="JDE9" s="1211"/>
      <c r="JDF9" s="1211"/>
      <c r="JDG9" s="1211"/>
      <c r="JDH9" s="1211"/>
      <c r="JDI9" s="1211"/>
      <c r="JDJ9" s="1211"/>
      <c r="JDK9" s="1211"/>
      <c r="JDL9" s="1211"/>
      <c r="JDM9" s="1211"/>
      <c r="JDN9" s="1211"/>
      <c r="JDO9" s="1211"/>
      <c r="JDP9" s="1211"/>
      <c r="JDQ9" s="1211"/>
      <c r="JDR9" s="1211"/>
      <c r="JDS9" s="1211"/>
      <c r="JDT9" s="1211"/>
      <c r="JDU9" s="1211"/>
      <c r="JDV9" s="1211"/>
      <c r="JDW9" s="1211"/>
      <c r="JDX9" s="1211"/>
      <c r="JDY9" s="1211"/>
      <c r="JDZ9" s="1211"/>
      <c r="JEA9" s="1211"/>
      <c r="JEB9" s="1211"/>
      <c r="JEC9" s="1211"/>
      <c r="JED9" s="1211"/>
      <c r="JEE9" s="1211"/>
      <c r="JEF9" s="1211"/>
      <c r="JEG9" s="1211"/>
      <c r="JEH9" s="1211"/>
      <c r="JEI9" s="1211"/>
      <c r="JEJ9" s="1211"/>
      <c r="JEK9" s="1211"/>
      <c r="JEL9" s="1211"/>
      <c r="JEM9" s="1211"/>
      <c r="JEN9" s="1211"/>
      <c r="JEO9" s="1211"/>
      <c r="JEP9" s="1211"/>
      <c r="JEQ9" s="1211"/>
      <c r="JER9" s="1211"/>
      <c r="JES9" s="1211"/>
      <c r="JET9" s="1211"/>
      <c r="JEU9" s="1211"/>
      <c r="JEV9" s="1211"/>
      <c r="JEW9" s="1211"/>
      <c r="JEX9" s="1211"/>
      <c r="JEY9" s="1211"/>
      <c r="JEZ9" s="1211"/>
      <c r="JFA9" s="1211"/>
      <c r="JFB9" s="1211"/>
      <c r="JFC9" s="1211"/>
      <c r="JFD9" s="1211"/>
      <c r="JFE9" s="1211"/>
      <c r="JFF9" s="1211"/>
      <c r="JFG9" s="1211"/>
      <c r="JFH9" s="1211"/>
      <c r="JFI9" s="1211"/>
      <c r="JFJ9" s="1211"/>
      <c r="JFK9" s="1211"/>
      <c r="JFL9" s="1211"/>
      <c r="JFM9" s="1211"/>
      <c r="JFN9" s="1211"/>
      <c r="JFO9" s="1211"/>
      <c r="JFP9" s="1211"/>
      <c r="JFQ9" s="1211"/>
      <c r="JFR9" s="1211"/>
      <c r="JFS9" s="1211"/>
      <c r="JFT9" s="1211"/>
      <c r="JFU9" s="1211"/>
      <c r="JFV9" s="1211"/>
      <c r="JFW9" s="1211"/>
      <c r="JFX9" s="1211"/>
      <c r="JFY9" s="1211"/>
      <c r="JFZ9" s="1211"/>
      <c r="JGA9" s="1211"/>
      <c r="JGB9" s="1211"/>
      <c r="JGC9" s="1211"/>
      <c r="JGD9" s="1211"/>
      <c r="JGE9" s="1211"/>
      <c r="JGF9" s="1211"/>
      <c r="JGG9" s="1211"/>
      <c r="JGH9" s="1211"/>
      <c r="JGI9" s="1211"/>
      <c r="JGJ9" s="1211"/>
      <c r="JGK9" s="1211"/>
      <c r="JGL9" s="1211"/>
      <c r="JGM9" s="1211"/>
      <c r="JGN9" s="1211"/>
      <c r="JGO9" s="1211"/>
      <c r="JGP9" s="1211"/>
      <c r="JGQ9" s="1211"/>
      <c r="JGR9" s="1211"/>
      <c r="JGS9" s="1211"/>
      <c r="JGT9" s="1211"/>
      <c r="JGU9" s="1211"/>
      <c r="JGV9" s="1211"/>
      <c r="JGW9" s="1211"/>
      <c r="JGX9" s="1211"/>
      <c r="JGY9" s="1211"/>
      <c r="JGZ9" s="1211"/>
      <c r="JHA9" s="1211"/>
      <c r="JHB9" s="1211"/>
      <c r="JHC9" s="1211"/>
      <c r="JHD9" s="1211"/>
      <c r="JHE9" s="1211"/>
      <c r="JHF9" s="1211"/>
      <c r="JHG9" s="1211"/>
      <c r="JHH9" s="1211"/>
      <c r="JHI9" s="1211"/>
      <c r="JHJ9" s="1211"/>
      <c r="JHK9" s="1211"/>
      <c r="JHL9" s="1211"/>
      <c r="JHM9" s="1211"/>
      <c r="JHN9" s="1211"/>
      <c r="JHO9" s="1211"/>
      <c r="JHP9" s="1211"/>
      <c r="JHQ9" s="1211"/>
      <c r="JHR9" s="1211"/>
      <c r="JHS9" s="1211"/>
      <c r="JHT9" s="1211"/>
      <c r="JHU9" s="1211"/>
      <c r="JHV9" s="1211"/>
      <c r="JHW9" s="1211"/>
      <c r="JHX9" s="1211"/>
      <c r="JHY9" s="1211"/>
      <c r="JHZ9" s="1211"/>
      <c r="JIA9" s="1211"/>
      <c r="JIB9" s="1211"/>
      <c r="JIC9" s="1211"/>
      <c r="JID9" s="1211"/>
      <c r="JIE9" s="1211"/>
      <c r="JIF9" s="1211"/>
      <c r="JIG9" s="1211"/>
      <c r="JIH9" s="1211"/>
      <c r="JII9" s="1211"/>
      <c r="JIJ9" s="1211"/>
      <c r="JIK9" s="1211"/>
      <c r="JIL9" s="1211"/>
      <c r="JIM9" s="1211"/>
      <c r="JIN9" s="1211"/>
      <c r="JIO9" s="1211"/>
      <c r="JIP9" s="1211"/>
      <c r="JIQ9" s="1211"/>
      <c r="JIR9" s="1211"/>
      <c r="JIS9" s="1211"/>
      <c r="JIT9" s="1211"/>
      <c r="JIU9" s="1211"/>
      <c r="JIV9" s="1211"/>
      <c r="JIW9" s="1211"/>
      <c r="JIX9" s="1211"/>
      <c r="JIY9" s="1211"/>
      <c r="JIZ9" s="1211"/>
      <c r="JJA9" s="1211"/>
      <c r="JJB9" s="1211"/>
      <c r="JJC9" s="1211"/>
      <c r="JJD9" s="1211"/>
      <c r="JJE9" s="1211"/>
      <c r="JJF9" s="1211"/>
      <c r="JJG9" s="1211"/>
      <c r="JJH9" s="1211"/>
      <c r="JJI9" s="1211"/>
      <c r="JJJ9" s="1211"/>
      <c r="JJK9" s="1211"/>
      <c r="JJL9" s="1211"/>
      <c r="JJM9" s="1211"/>
      <c r="JJN9" s="1211"/>
      <c r="JJO9" s="1211"/>
      <c r="JJP9" s="1211"/>
      <c r="JJQ9" s="1211"/>
      <c r="JJR9" s="1211"/>
      <c r="JJS9" s="1211"/>
      <c r="JJT9" s="1211"/>
      <c r="JJU9" s="1211"/>
      <c r="JJV9" s="1211"/>
      <c r="JJW9" s="1211"/>
      <c r="JJX9" s="1211"/>
      <c r="JJY9" s="1211"/>
      <c r="JJZ9" s="1211"/>
      <c r="JKA9" s="1211"/>
      <c r="JKB9" s="1211"/>
      <c r="JKC9" s="1211"/>
      <c r="JKD9" s="1211"/>
      <c r="JKE9" s="1211"/>
      <c r="JKF9" s="1211"/>
      <c r="JKG9" s="1211"/>
      <c r="JKH9" s="1211"/>
      <c r="JKI9" s="1211"/>
      <c r="JKJ9" s="1211"/>
      <c r="JKK9" s="1211"/>
      <c r="JKL9" s="1211"/>
      <c r="JKM9" s="1211"/>
      <c r="JKN9" s="1211"/>
      <c r="JKO9" s="1211"/>
      <c r="JKP9" s="1211"/>
      <c r="JKQ9" s="1211"/>
      <c r="JKR9" s="1211"/>
      <c r="JKS9" s="1211"/>
      <c r="JKT9" s="1211"/>
      <c r="JKU9" s="1211"/>
      <c r="JKV9" s="1211"/>
      <c r="JKW9" s="1211"/>
      <c r="JKX9" s="1211"/>
      <c r="JKY9" s="1211"/>
      <c r="JKZ9" s="1211"/>
      <c r="JLA9" s="1211"/>
      <c r="JLB9" s="1211"/>
      <c r="JLC9" s="1211"/>
      <c r="JLD9" s="1211"/>
      <c r="JLE9" s="1211"/>
      <c r="JLF9" s="1211"/>
      <c r="JLG9" s="1211"/>
      <c r="JLH9" s="1211"/>
      <c r="JLI9" s="1211"/>
      <c r="JLJ9" s="1211"/>
      <c r="JLK9" s="1211"/>
      <c r="JLL9" s="1211"/>
      <c r="JLM9" s="1211"/>
      <c r="JLN9" s="1211"/>
      <c r="JLO9" s="1211"/>
      <c r="JLP9" s="1211"/>
      <c r="JLQ9" s="1211"/>
      <c r="JLR9" s="1211"/>
      <c r="JLS9" s="1211"/>
      <c r="JLT9" s="1211"/>
      <c r="JLU9" s="1211"/>
      <c r="JLV9" s="1211"/>
      <c r="JLW9" s="1211"/>
      <c r="JLX9" s="1211"/>
      <c r="JLY9" s="1211"/>
      <c r="JLZ9" s="1211"/>
      <c r="JMA9" s="1211"/>
      <c r="JMB9" s="1211"/>
      <c r="JMC9" s="1211"/>
      <c r="JMD9" s="1211"/>
      <c r="JME9" s="1211"/>
      <c r="JMF9" s="1211"/>
      <c r="JMG9" s="1211"/>
      <c r="JMH9" s="1211"/>
      <c r="JMI9" s="1211"/>
      <c r="JMJ9" s="1211"/>
      <c r="JMK9" s="1211"/>
      <c r="JML9" s="1211"/>
      <c r="JMM9" s="1211"/>
      <c r="JMN9" s="1211"/>
      <c r="JMO9" s="1211"/>
      <c r="JMP9" s="1211"/>
      <c r="JMQ9" s="1211"/>
      <c r="JMR9" s="1211"/>
      <c r="JMS9" s="1211"/>
      <c r="JMT9" s="1211"/>
      <c r="JMU9" s="1211"/>
      <c r="JMV9" s="1211"/>
      <c r="JMW9" s="1211"/>
      <c r="JMX9" s="1211"/>
      <c r="JMY9" s="1211"/>
      <c r="JMZ9" s="1211"/>
      <c r="JNA9" s="1211"/>
      <c r="JNB9" s="1211"/>
      <c r="JNC9" s="1211"/>
      <c r="JND9" s="1211"/>
      <c r="JNE9" s="1211"/>
      <c r="JNF9" s="1211"/>
      <c r="JNG9" s="1211"/>
      <c r="JNH9" s="1211"/>
      <c r="JNI9" s="1211"/>
      <c r="JNJ9" s="1211"/>
      <c r="JNK9" s="1211"/>
      <c r="JNL9" s="1211"/>
      <c r="JNM9" s="1211"/>
      <c r="JNN9" s="1211"/>
      <c r="JNO9" s="1211"/>
      <c r="JNP9" s="1211"/>
      <c r="JNQ9" s="1211"/>
      <c r="JNR9" s="1211"/>
      <c r="JNS9" s="1211"/>
      <c r="JNT9" s="1211"/>
      <c r="JNU9" s="1211"/>
      <c r="JNV9" s="1211"/>
      <c r="JNW9" s="1211"/>
      <c r="JNX9" s="1211"/>
      <c r="JNY9" s="1211"/>
      <c r="JNZ9" s="1211"/>
      <c r="JOA9" s="1211"/>
      <c r="JOB9" s="1211"/>
      <c r="JOC9" s="1211"/>
      <c r="JOD9" s="1211"/>
      <c r="JOE9" s="1211"/>
      <c r="JOF9" s="1211"/>
      <c r="JOG9" s="1211"/>
      <c r="JOH9" s="1211"/>
      <c r="JOI9" s="1211"/>
      <c r="JOJ9" s="1211"/>
      <c r="JOK9" s="1211"/>
      <c r="JOL9" s="1211"/>
      <c r="JOM9" s="1211"/>
      <c r="JON9" s="1211"/>
      <c r="JOO9" s="1211"/>
      <c r="JOP9" s="1211"/>
      <c r="JOQ9" s="1211"/>
      <c r="JOR9" s="1211"/>
      <c r="JOS9" s="1211"/>
      <c r="JOT9" s="1211"/>
      <c r="JOU9" s="1211"/>
      <c r="JOV9" s="1211"/>
      <c r="JOW9" s="1211"/>
      <c r="JOX9" s="1211"/>
      <c r="JOY9" s="1211"/>
      <c r="JOZ9" s="1211"/>
      <c r="JPA9" s="1211"/>
      <c r="JPB9" s="1211"/>
      <c r="JPC9" s="1211"/>
      <c r="JPD9" s="1211"/>
      <c r="JPE9" s="1211"/>
      <c r="JPF9" s="1211"/>
      <c r="JPG9" s="1211"/>
      <c r="JPH9" s="1211"/>
      <c r="JPI9" s="1211"/>
      <c r="JPJ9" s="1211"/>
      <c r="JPK9" s="1211"/>
      <c r="JPL9" s="1211"/>
      <c r="JPM9" s="1211"/>
      <c r="JPN9" s="1211"/>
      <c r="JPO9" s="1211"/>
      <c r="JPP9" s="1211"/>
      <c r="JPQ9" s="1211"/>
      <c r="JPR9" s="1211"/>
      <c r="JPS9" s="1211"/>
      <c r="JPT9" s="1211"/>
      <c r="JPU9" s="1211"/>
      <c r="JPV9" s="1211"/>
      <c r="JPW9" s="1211"/>
      <c r="JPX9" s="1211"/>
      <c r="JPY9" s="1211"/>
      <c r="JPZ9" s="1211"/>
      <c r="JQA9" s="1211"/>
      <c r="JQB9" s="1211"/>
      <c r="JQC9" s="1211"/>
      <c r="JQD9" s="1211"/>
      <c r="JQE9" s="1211"/>
      <c r="JQF9" s="1211"/>
      <c r="JQG9" s="1211"/>
      <c r="JQH9" s="1211"/>
      <c r="JQI9" s="1211"/>
      <c r="JQJ9" s="1211"/>
      <c r="JQK9" s="1211"/>
      <c r="JQL9" s="1211"/>
      <c r="JQM9" s="1211"/>
      <c r="JQN9" s="1211"/>
      <c r="JQO9" s="1211"/>
      <c r="JQP9" s="1211"/>
      <c r="JQQ9" s="1211"/>
      <c r="JQR9" s="1211"/>
      <c r="JQS9" s="1211"/>
      <c r="JQT9" s="1211"/>
      <c r="JQU9" s="1211"/>
      <c r="JQV9" s="1211"/>
      <c r="JQW9" s="1211"/>
      <c r="JQX9" s="1211"/>
      <c r="JQY9" s="1211"/>
      <c r="JQZ9" s="1211"/>
      <c r="JRA9" s="1211"/>
      <c r="JRB9" s="1211"/>
      <c r="JRC9" s="1211"/>
      <c r="JRD9" s="1211"/>
      <c r="JRE9" s="1211"/>
      <c r="JRF9" s="1211"/>
      <c r="JRG9" s="1211"/>
      <c r="JRH9" s="1211"/>
      <c r="JRI9" s="1211"/>
      <c r="JRJ9" s="1211"/>
      <c r="JRK9" s="1211"/>
      <c r="JRL9" s="1211"/>
      <c r="JRM9" s="1211"/>
      <c r="JRN9" s="1211"/>
      <c r="JRO9" s="1211"/>
      <c r="JRP9" s="1211"/>
      <c r="JRQ9" s="1211"/>
      <c r="JRR9" s="1211"/>
      <c r="JRS9" s="1211"/>
      <c r="JRT9" s="1211"/>
      <c r="JRU9" s="1211"/>
      <c r="JRV9" s="1211"/>
      <c r="JRW9" s="1211"/>
      <c r="JRX9" s="1211"/>
      <c r="JRY9" s="1211"/>
      <c r="JRZ9" s="1211"/>
      <c r="JSA9" s="1211"/>
      <c r="JSB9" s="1211"/>
      <c r="JSC9" s="1211"/>
      <c r="JSD9" s="1211"/>
      <c r="JSE9" s="1211"/>
      <c r="JSF9" s="1211"/>
      <c r="JSG9" s="1211"/>
      <c r="JSH9" s="1211"/>
      <c r="JSI9" s="1211"/>
      <c r="JSJ9" s="1211"/>
      <c r="JSK9" s="1211"/>
      <c r="JSL9" s="1211"/>
      <c r="JSM9" s="1211"/>
      <c r="JSN9" s="1211"/>
      <c r="JSO9" s="1211"/>
      <c r="JSP9" s="1211"/>
      <c r="JSQ9" s="1211"/>
      <c r="JSR9" s="1211"/>
      <c r="JSS9" s="1211"/>
      <c r="JST9" s="1211"/>
      <c r="JSU9" s="1211"/>
      <c r="JSV9" s="1211"/>
      <c r="JSW9" s="1211"/>
      <c r="JSX9" s="1211"/>
      <c r="JSY9" s="1211"/>
      <c r="JSZ9" s="1211"/>
      <c r="JTA9" s="1211"/>
      <c r="JTB9" s="1211"/>
      <c r="JTC9" s="1211"/>
      <c r="JTD9" s="1211"/>
      <c r="JTE9" s="1211"/>
      <c r="JTF9" s="1211"/>
      <c r="JTG9" s="1211"/>
      <c r="JTH9" s="1211"/>
      <c r="JTI9" s="1211"/>
      <c r="JTJ9" s="1211"/>
      <c r="JTK9" s="1211"/>
      <c r="JTL9" s="1211"/>
      <c r="JTM9" s="1211"/>
      <c r="JTN9" s="1211"/>
      <c r="JTO9" s="1211"/>
      <c r="JTP9" s="1211"/>
      <c r="JTQ9" s="1211"/>
      <c r="JTR9" s="1211"/>
      <c r="JTS9" s="1211"/>
      <c r="JTT9" s="1211"/>
      <c r="JTU9" s="1211"/>
      <c r="JTV9" s="1211"/>
      <c r="JTW9" s="1211"/>
      <c r="JTX9" s="1211"/>
      <c r="JTY9" s="1211"/>
      <c r="JTZ9" s="1211"/>
      <c r="JUA9" s="1211"/>
      <c r="JUB9" s="1211"/>
      <c r="JUC9" s="1211"/>
      <c r="JUD9" s="1211"/>
      <c r="JUE9" s="1211"/>
      <c r="JUF9" s="1211"/>
      <c r="JUG9" s="1211"/>
      <c r="JUH9" s="1211"/>
      <c r="JUI9" s="1211"/>
      <c r="JUJ9" s="1211"/>
      <c r="JUK9" s="1211"/>
      <c r="JUL9" s="1211"/>
      <c r="JUM9" s="1211"/>
      <c r="JUN9" s="1211"/>
      <c r="JUO9" s="1211"/>
      <c r="JUP9" s="1211"/>
      <c r="JUQ9" s="1211"/>
      <c r="JUR9" s="1211"/>
      <c r="JUS9" s="1211"/>
      <c r="JUT9" s="1211"/>
      <c r="JUU9" s="1211"/>
      <c r="JUV9" s="1211"/>
      <c r="JUW9" s="1211"/>
      <c r="JUX9" s="1211"/>
      <c r="JUY9" s="1211"/>
      <c r="JUZ9" s="1211"/>
      <c r="JVA9" s="1211"/>
      <c r="JVB9" s="1211"/>
      <c r="JVC9" s="1211"/>
      <c r="JVD9" s="1211"/>
      <c r="JVE9" s="1211"/>
      <c r="JVF9" s="1211"/>
      <c r="JVG9" s="1211"/>
      <c r="JVH9" s="1211"/>
      <c r="JVI9" s="1211"/>
      <c r="JVJ9" s="1211"/>
      <c r="JVK9" s="1211"/>
      <c r="JVL9" s="1211"/>
      <c r="JVM9" s="1211"/>
      <c r="JVN9" s="1211"/>
      <c r="JVO9" s="1211"/>
      <c r="JVP9" s="1211"/>
      <c r="JVQ9" s="1211"/>
      <c r="JVR9" s="1211"/>
      <c r="JVS9" s="1211"/>
      <c r="JVT9" s="1211"/>
      <c r="JVU9" s="1211"/>
      <c r="JVV9" s="1211"/>
      <c r="JVW9" s="1211"/>
      <c r="JVX9" s="1211"/>
      <c r="JVY9" s="1211"/>
      <c r="JVZ9" s="1211"/>
      <c r="JWA9" s="1211"/>
      <c r="JWB9" s="1211"/>
      <c r="JWC9" s="1211"/>
      <c r="JWD9" s="1211"/>
      <c r="JWE9" s="1211"/>
      <c r="JWF9" s="1211"/>
      <c r="JWG9" s="1211"/>
      <c r="JWH9" s="1211"/>
      <c r="JWI9" s="1211"/>
      <c r="JWJ9" s="1211"/>
      <c r="JWK9" s="1211"/>
      <c r="JWL9" s="1211"/>
      <c r="JWM9" s="1211"/>
      <c r="JWN9" s="1211"/>
      <c r="JWO9" s="1211"/>
      <c r="JWP9" s="1211"/>
      <c r="JWQ9" s="1211"/>
      <c r="JWR9" s="1211"/>
      <c r="JWS9" s="1211"/>
      <c r="JWT9" s="1211"/>
      <c r="JWU9" s="1211"/>
      <c r="JWV9" s="1211"/>
      <c r="JWW9" s="1211"/>
      <c r="JWX9" s="1211"/>
      <c r="JWY9" s="1211"/>
      <c r="JWZ9" s="1211"/>
      <c r="JXA9" s="1211"/>
      <c r="JXB9" s="1211"/>
      <c r="JXC9" s="1211"/>
      <c r="JXD9" s="1211"/>
      <c r="JXE9" s="1211"/>
      <c r="JXF9" s="1211"/>
      <c r="JXG9" s="1211"/>
      <c r="JXH9" s="1211"/>
      <c r="JXI9" s="1211"/>
      <c r="JXJ9" s="1211"/>
      <c r="JXK9" s="1211"/>
      <c r="JXL9" s="1211"/>
      <c r="JXM9" s="1211"/>
      <c r="JXN9" s="1211"/>
      <c r="JXO9" s="1211"/>
      <c r="JXP9" s="1211"/>
      <c r="JXQ9" s="1211"/>
      <c r="JXR9" s="1211"/>
      <c r="JXS9" s="1211"/>
      <c r="JXT9" s="1211"/>
      <c r="JXU9" s="1211"/>
      <c r="JXV9" s="1211"/>
      <c r="JXW9" s="1211"/>
      <c r="JXX9" s="1211"/>
      <c r="JXY9" s="1211"/>
      <c r="JXZ9" s="1211"/>
      <c r="JYA9" s="1211"/>
      <c r="JYB9" s="1211"/>
      <c r="JYC9" s="1211"/>
      <c r="JYD9" s="1211"/>
      <c r="JYE9" s="1211"/>
      <c r="JYF9" s="1211"/>
      <c r="JYG9" s="1211"/>
      <c r="JYH9" s="1211"/>
      <c r="JYI9" s="1211"/>
      <c r="JYJ9" s="1211"/>
      <c r="JYK9" s="1211"/>
      <c r="JYL9" s="1211"/>
      <c r="JYM9" s="1211"/>
      <c r="JYN9" s="1211"/>
      <c r="JYO9" s="1211"/>
      <c r="JYP9" s="1211"/>
      <c r="JYQ9" s="1211"/>
      <c r="JYR9" s="1211"/>
      <c r="JYS9" s="1211"/>
      <c r="JYT9" s="1211"/>
      <c r="JYU9" s="1211"/>
      <c r="JYV9" s="1211"/>
      <c r="JYW9" s="1211"/>
      <c r="JYX9" s="1211"/>
      <c r="JYY9" s="1211"/>
      <c r="JYZ9" s="1211"/>
      <c r="JZA9" s="1211"/>
      <c r="JZB9" s="1211"/>
      <c r="JZC9" s="1211"/>
      <c r="JZD9" s="1211"/>
      <c r="JZE9" s="1211"/>
      <c r="JZF9" s="1211"/>
      <c r="JZG9" s="1211"/>
      <c r="JZH9" s="1211"/>
      <c r="JZI9" s="1211"/>
      <c r="JZJ9" s="1211"/>
      <c r="JZK9" s="1211"/>
      <c r="JZL9" s="1211"/>
      <c r="JZM9" s="1211"/>
      <c r="JZN9" s="1211"/>
      <c r="JZO9" s="1211"/>
      <c r="JZP9" s="1211"/>
      <c r="JZQ9" s="1211"/>
      <c r="JZR9" s="1211"/>
      <c r="JZS9" s="1211"/>
      <c r="JZT9" s="1211"/>
      <c r="JZU9" s="1211"/>
      <c r="JZV9" s="1211"/>
      <c r="JZW9" s="1211"/>
      <c r="JZX9" s="1211"/>
      <c r="JZY9" s="1211"/>
      <c r="JZZ9" s="1211"/>
      <c r="KAA9" s="1211"/>
      <c r="KAB9" s="1211"/>
      <c r="KAC9" s="1211"/>
      <c r="KAD9" s="1211"/>
      <c r="KAE9" s="1211"/>
      <c r="KAF9" s="1211"/>
      <c r="KAG9" s="1211"/>
      <c r="KAH9" s="1211"/>
      <c r="KAI9" s="1211"/>
      <c r="KAJ9" s="1211"/>
      <c r="KAK9" s="1211"/>
      <c r="KAL9" s="1211"/>
      <c r="KAM9" s="1211"/>
      <c r="KAN9" s="1211"/>
      <c r="KAO9" s="1211"/>
      <c r="KAP9" s="1211"/>
      <c r="KAQ9" s="1211"/>
      <c r="KAR9" s="1211"/>
      <c r="KAS9" s="1211"/>
      <c r="KAT9" s="1211"/>
      <c r="KAU9" s="1211"/>
      <c r="KAV9" s="1211"/>
      <c r="KAW9" s="1211"/>
      <c r="KAX9" s="1211"/>
      <c r="KAY9" s="1211"/>
      <c r="KAZ9" s="1211"/>
      <c r="KBA9" s="1211"/>
      <c r="KBB9" s="1211"/>
      <c r="KBC9" s="1211"/>
      <c r="KBD9" s="1211"/>
      <c r="KBE9" s="1211"/>
      <c r="KBF9" s="1211"/>
      <c r="KBG9" s="1211"/>
      <c r="KBH9" s="1211"/>
      <c r="KBI9" s="1211"/>
      <c r="KBJ9" s="1211"/>
      <c r="KBK9" s="1211"/>
      <c r="KBL9" s="1211"/>
      <c r="KBM9" s="1211"/>
      <c r="KBN9" s="1211"/>
      <c r="KBO9" s="1211"/>
      <c r="KBP9" s="1211"/>
      <c r="KBQ9" s="1211"/>
      <c r="KBR9" s="1211"/>
      <c r="KBS9" s="1211"/>
      <c r="KBT9" s="1211"/>
      <c r="KBU9" s="1211"/>
      <c r="KBV9" s="1211"/>
      <c r="KBW9" s="1211"/>
      <c r="KBX9" s="1211"/>
      <c r="KBY9" s="1211"/>
      <c r="KBZ9" s="1211"/>
      <c r="KCA9" s="1211"/>
      <c r="KCB9" s="1211"/>
      <c r="KCC9" s="1211"/>
      <c r="KCD9" s="1211"/>
      <c r="KCE9" s="1211"/>
      <c r="KCF9" s="1211"/>
      <c r="KCG9" s="1211"/>
      <c r="KCH9" s="1211"/>
      <c r="KCI9" s="1211"/>
      <c r="KCJ9" s="1211"/>
      <c r="KCK9" s="1211"/>
      <c r="KCL9" s="1211"/>
      <c r="KCM9" s="1211"/>
      <c r="KCN9" s="1211"/>
      <c r="KCO9" s="1211"/>
      <c r="KCP9" s="1211"/>
      <c r="KCQ9" s="1211"/>
      <c r="KCR9" s="1211"/>
      <c r="KCS9" s="1211"/>
      <c r="KCT9" s="1211"/>
      <c r="KCU9" s="1211"/>
      <c r="KCV9" s="1211"/>
      <c r="KCW9" s="1211"/>
      <c r="KCX9" s="1211"/>
      <c r="KCY9" s="1211"/>
      <c r="KCZ9" s="1211"/>
      <c r="KDA9" s="1211"/>
      <c r="KDB9" s="1211"/>
      <c r="KDC9" s="1211"/>
      <c r="KDD9" s="1211"/>
      <c r="KDE9" s="1211"/>
      <c r="KDF9" s="1211"/>
      <c r="KDG9" s="1211"/>
      <c r="KDH9" s="1211"/>
      <c r="KDI9" s="1211"/>
      <c r="KDJ9" s="1211"/>
      <c r="KDK9" s="1211"/>
      <c r="KDL9" s="1211"/>
      <c r="KDM9" s="1211"/>
      <c r="KDN9" s="1211"/>
      <c r="KDO9" s="1211"/>
      <c r="KDP9" s="1211"/>
      <c r="KDQ9" s="1211"/>
      <c r="KDR9" s="1211"/>
      <c r="KDS9" s="1211"/>
      <c r="KDT9" s="1211"/>
      <c r="KDU9" s="1211"/>
      <c r="KDV9" s="1211"/>
      <c r="KDW9" s="1211"/>
      <c r="KDX9" s="1211"/>
      <c r="KDY9" s="1211"/>
      <c r="KDZ9" s="1211"/>
      <c r="KEA9" s="1211"/>
      <c r="KEB9" s="1211"/>
      <c r="KEC9" s="1211"/>
      <c r="KED9" s="1211"/>
      <c r="KEE9" s="1211"/>
      <c r="KEF9" s="1211"/>
      <c r="KEG9" s="1211"/>
      <c r="KEH9" s="1211"/>
      <c r="KEI9" s="1211"/>
      <c r="KEJ9" s="1211"/>
      <c r="KEK9" s="1211"/>
      <c r="KEL9" s="1211"/>
      <c r="KEM9" s="1211"/>
      <c r="KEN9" s="1211"/>
      <c r="KEO9" s="1211"/>
      <c r="KEP9" s="1211"/>
      <c r="KEQ9" s="1211"/>
      <c r="KER9" s="1211"/>
      <c r="KES9" s="1211"/>
      <c r="KET9" s="1211"/>
      <c r="KEU9" s="1211"/>
      <c r="KEV9" s="1211"/>
      <c r="KEW9" s="1211"/>
      <c r="KEX9" s="1211"/>
      <c r="KEY9" s="1211"/>
      <c r="KEZ9" s="1211"/>
      <c r="KFA9" s="1211"/>
      <c r="KFB9" s="1211"/>
      <c r="KFC9" s="1211"/>
      <c r="KFD9" s="1211"/>
      <c r="KFE9" s="1211"/>
      <c r="KFF9" s="1211"/>
      <c r="KFG9" s="1211"/>
      <c r="KFH9" s="1211"/>
      <c r="KFI9" s="1211"/>
      <c r="KFJ9" s="1211"/>
      <c r="KFK9" s="1211"/>
      <c r="KFL9" s="1211"/>
      <c r="KFM9" s="1211"/>
      <c r="KFN9" s="1211"/>
      <c r="KFO9" s="1211"/>
      <c r="KFP9" s="1211"/>
      <c r="KFQ9" s="1211"/>
      <c r="KFR9" s="1211"/>
      <c r="KFS9" s="1211"/>
      <c r="KFT9" s="1211"/>
      <c r="KFU9" s="1211"/>
      <c r="KFV9" s="1211"/>
      <c r="KFW9" s="1211"/>
      <c r="KFX9" s="1211"/>
      <c r="KFY9" s="1211"/>
      <c r="KFZ9" s="1211"/>
      <c r="KGA9" s="1211"/>
      <c r="KGB9" s="1211"/>
      <c r="KGC9" s="1211"/>
      <c r="KGD9" s="1211"/>
      <c r="KGE9" s="1211"/>
      <c r="KGF9" s="1211"/>
      <c r="KGG9" s="1211"/>
      <c r="KGH9" s="1211"/>
      <c r="KGI9" s="1211"/>
      <c r="KGJ9" s="1211"/>
      <c r="KGK9" s="1211"/>
      <c r="KGL9" s="1211"/>
      <c r="KGM9" s="1211"/>
      <c r="KGN9" s="1211"/>
      <c r="KGO9" s="1211"/>
      <c r="KGP9" s="1211"/>
      <c r="KGQ9" s="1211"/>
      <c r="KGR9" s="1211"/>
      <c r="KGS9" s="1211"/>
      <c r="KGT9" s="1211"/>
      <c r="KGU9" s="1211"/>
      <c r="KGV9" s="1211"/>
      <c r="KGW9" s="1211"/>
      <c r="KGX9" s="1211"/>
      <c r="KGY9" s="1211"/>
      <c r="KGZ9" s="1211"/>
      <c r="KHA9" s="1211"/>
      <c r="KHB9" s="1211"/>
      <c r="KHC9" s="1211"/>
      <c r="KHD9" s="1211"/>
      <c r="KHE9" s="1211"/>
      <c r="KHF9" s="1211"/>
      <c r="KHG9" s="1211"/>
      <c r="KHH9" s="1211"/>
      <c r="KHI9" s="1211"/>
      <c r="KHJ9" s="1211"/>
      <c r="KHK9" s="1211"/>
      <c r="KHL9" s="1211"/>
      <c r="KHM9" s="1211"/>
      <c r="KHN9" s="1211"/>
      <c r="KHO9" s="1211"/>
      <c r="KHP9" s="1211"/>
      <c r="KHQ9" s="1211"/>
      <c r="KHR9" s="1211"/>
      <c r="KHS9" s="1211"/>
      <c r="KHT9" s="1211"/>
      <c r="KHU9" s="1211"/>
      <c r="KHV9" s="1211"/>
      <c r="KHW9" s="1211"/>
      <c r="KHX9" s="1211"/>
      <c r="KHY9" s="1211"/>
      <c r="KHZ9" s="1211"/>
      <c r="KIA9" s="1211"/>
      <c r="KIB9" s="1211"/>
      <c r="KIC9" s="1211"/>
      <c r="KID9" s="1211"/>
      <c r="KIE9" s="1211"/>
      <c r="KIF9" s="1211"/>
      <c r="KIG9" s="1211"/>
      <c r="KIH9" s="1211"/>
      <c r="KII9" s="1211"/>
      <c r="KIJ9" s="1211"/>
      <c r="KIK9" s="1211"/>
      <c r="KIL9" s="1211"/>
      <c r="KIM9" s="1211"/>
      <c r="KIN9" s="1211"/>
      <c r="KIO9" s="1211"/>
      <c r="KIP9" s="1211"/>
      <c r="KIQ9" s="1211"/>
      <c r="KIR9" s="1211"/>
      <c r="KIS9" s="1211"/>
      <c r="KIT9" s="1211"/>
      <c r="KIU9" s="1211"/>
      <c r="KIV9" s="1211"/>
      <c r="KIW9" s="1211"/>
      <c r="KIX9" s="1211"/>
      <c r="KIY9" s="1211"/>
      <c r="KIZ9" s="1211"/>
      <c r="KJA9" s="1211"/>
      <c r="KJB9" s="1211"/>
      <c r="KJC9" s="1211"/>
      <c r="KJD9" s="1211"/>
      <c r="KJE9" s="1211"/>
      <c r="KJF9" s="1211"/>
      <c r="KJG9" s="1211"/>
      <c r="KJH9" s="1211"/>
      <c r="KJI9" s="1211"/>
      <c r="KJJ9" s="1211"/>
      <c r="KJK9" s="1211"/>
      <c r="KJL9" s="1211"/>
      <c r="KJM9" s="1211"/>
      <c r="KJN9" s="1211"/>
      <c r="KJO9" s="1211"/>
      <c r="KJP9" s="1211"/>
      <c r="KJQ9" s="1211"/>
      <c r="KJR9" s="1211"/>
      <c r="KJS9" s="1211"/>
      <c r="KJT9" s="1211"/>
      <c r="KJU9" s="1211"/>
      <c r="KJV9" s="1211"/>
      <c r="KJW9" s="1211"/>
      <c r="KJX9" s="1211"/>
      <c r="KJY9" s="1211"/>
      <c r="KJZ9" s="1211"/>
      <c r="KKA9" s="1211"/>
      <c r="KKB9" s="1211"/>
      <c r="KKC9" s="1211"/>
      <c r="KKD9" s="1211"/>
      <c r="KKE9" s="1211"/>
      <c r="KKF9" s="1211"/>
      <c r="KKG9" s="1211"/>
      <c r="KKH9" s="1211"/>
      <c r="KKI9" s="1211"/>
      <c r="KKJ9" s="1211"/>
      <c r="KKK9" s="1211"/>
      <c r="KKL9" s="1211"/>
      <c r="KKM9" s="1211"/>
      <c r="KKN9" s="1211"/>
      <c r="KKO9" s="1211"/>
      <c r="KKP9" s="1211"/>
      <c r="KKQ9" s="1211"/>
      <c r="KKR9" s="1211"/>
      <c r="KKS9" s="1211"/>
      <c r="KKT9" s="1211"/>
      <c r="KKU9" s="1211"/>
      <c r="KKV9" s="1211"/>
      <c r="KKW9" s="1211"/>
      <c r="KKX9" s="1211"/>
      <c r="KKY9" s="1211"/>
      <c r="KKZ9" s="1211"/>
      <c r="KLA9" s="1211"/>
      <c r="KLB9" s="1211"/>
      <c r="KLC9" s="1211"/>
      <c r="KLD9" s="1211"/>
      <c r="KLE9" s="1211"/>
      <c r="KLF9" s="1211"/>
      <c r="KLG9" s="1211"/>
      <c r="KLH9" s="1211"/>
      <c r="KLI9" s="1211"/>
      <c r="KLJ9" s="1211"/>
      <c r="KLK9" s="1211"/>
      <c r="KLL9" s="1211"/>
      <c r="KLM9" s="1211"/>
      <c r="KLN9" s="1211"/>
      <c r="KLO9" s="1211"/>
      <c r="KLP9" s="1211"/>
      <c r="KLQ9" s="1211"/>
      <c r="KLR9" s="1211"/>
      <c r="KLS9" s="1211"/>
      <c r="KLT9" s="1211"/>
      <c r="KLU9" s="1211"/>
      <c r="KLV9" s="1211"/>
      <c r="KLW9" s="1211"/>
      <c r="KLX9" s="1211"/>
      <c r="KLY9" s="1211"/>
      <c r="KLZ9" s="1211"/>
      <c r="KMA9" s="1211"/>
      <c r="KMB9" s="1211"/>
      <c r="KMC9" s="1211"/>
      <c r="KMD9" s="1211"/>
      <c r="KME9" s="1211"/>
      <c r="KMF9" s="1211"/>
      <c r="KMG9" s="1211"/>
      <c r="KMH9" s="1211"/>
      <c r="KMI9" s="1211"/>
      <c r="KMJ9" s="1211"/>
      <c r="KMK9" s="1211"/>
      <c r="KML9" s="1211"/>
      <c r="KMM9" s="1211"/>
      <c r="KMN9" s="1211"/>
      <c r="KMO9" s="1211"/>
      <c r="KMP9" s="1211"/>
      <c r="KMQ9" s="1211"/>
      <c r="KMR9" s="1211"/>
      <c r="KMS9" s="1211"/>
      <c r="KMT9" s="1211"/>
      <c r="KMU9" s="1211"/>
      <c r="KMV9" s="1211"/>
      <c r="KMW9" s="1211"/>
      <c r="KMX9" s="1211"/>
      <c r="KMY9" s="1211"/>
      <c r="KMZ9" s="1211"/>
      <c r="KNA9" s="1211"/>
      <c r="KNB9" s="1211"/>
      <c r="KNC9" s="1211"/>
      <c r="KND9" s="1211"/>
      <c r="KNE9" s="1211"/>
      <c r="KNF9" s="1211"/>
      <c r="KNG9" s="1211"/>
      <c r="KNH9" s="1211"/>
      <c r="KNI9" s="1211"/>
      <c r="KNJ9" s="1211"/>
      <c r="KNK9" s="1211"/>
      <c r="KNL9" s="1211"/>
      <c r="KNM9" s="1211"/>
      <c r="KNN9" s="1211"/>
      <c r="KNO9" s="1211"/>
      <c r="KNP9" s="1211"/>
      <c r="KNQ9" s="1211"/>
      <c r="KNR9" s="1211"/>
      <c r="KNS9" s="1211"/>
      <c r="KNT9" s="1211"/>
      <c r="KNU9" s="1211"/>
      <c r="KNV9" s="1211"/>
      <c r="KNW9" s="1211"/>
      <c r="KNX9" s="1211"/>
      <c r="KNY9" s="1211"/>
      <c r="KNZ9" s="1211"/>
      <c r="KOA9" s="1211"/>
      <c r="KOB9" s="1211"/>
      <c r="KOC9" s="1211"/>
      <c r="KOD9" s="1211"/>
      <c r="KOE9" s="1211"/>
      <c r="KOF9" s="1211"/>
      <c r="KOG9" s="1211"/>
      <c r="KOH9" s="1211"/>
      <c r="KOI9" s="1211"/>
      <c r="KOJ9" s="1211"/>
      <c r="KOK9" s="1211"/>
      <c r="KOL9" s="1211"/>
      <c r="KOM9" s="1211"/>
      <c r="KON9" s="1211"/>
      <c r="KOO9" s="1211"/>
      <c r="KOP9" s="1211"/>
      <c r="KOQ9" s="1211"/>
      <c r="KOR9" s="1211"/>
      <c r="KOS9" s="1211"/>
      <c r="KOT9" s="1211"/>
      <c r="KOU9" s="1211"/>
      <c r="KOV9" s="1211"/>
      <c r="KOW9" s="1211"/>
      <c r="KOX9" s="1211"/>
      <c r="KOY9" s="1211"/>
      <c r="KOZ9" s="1211"/>
      <c r="KPA9" s="1211"/>
      <c r="KPB9" s="1211"/>
      <c r="KPC9" s="1211"/>
      <c r="KPD9" s="1211"/>
      <c r="KPE9" s="1211"/>
      <c r="KPF9" s="1211"/>
      <c r="KPG9" s="1211"/>
      <c r="KPH9" s="1211"/>
      <c r="KPI9" s="1211"/>
      <c r="KPJ9" s="1211"/>
      <c r="KPK9" s="1211"/>
      <c r="KPL9" s="1211"/>
      <c r="KPM9" s="1211"/>
      <c r="KPN9" s="1211"/>
      <c r="KPO9" s="1211"/>
      <c r="KPP9" s="1211"/>
      <c r="KPQ9" s="1211"/>
      <c r="KPR9" s="1211"/>
      <c r="KPS9" s="1211"/>
      <c r="KPT9" s="1211"/>
      <c r="KPU9" s="1211"/>
      <c r="KPV9" s="1211"/>
      <c r="KPW9" s="1211"/>
      <c r="KPX9" s="1211"/>
      <c r="KPY9" s="1211"/>
      <c r="KPZ9" s="1211"/>
      <c r="KQA9" s="1211"/>
      <c r="KQB9" s="1211"/>
      <c r="KQC9" s="1211"/>
      <c r="KQD9" s="1211"/>
      <c r="KQE9" s="1211"/>
      <c r="KQF9" s="1211"/>
      <c r="KQG9" s="1211"/>
      <c r="KQH9" s="1211"/>
      <c r="KQI9" s="1211"/>
      <c r="KQJ9" s="1211"/>
      <c r="KQK9" s="1211"/>
      <c r="KQL9" s="1211"/>
      <c r="KQM9" s="1211"/>
      <c r="KQN9" s="1211"/>
      <c r="KQO9" s="1211"/>
      <c r="KQP9" s="1211"/>
      <c r="KQQ9" s="1211"/>
      <c r="KQR9" s="1211"/>
      <c r="KQS9" s="1211"/>
      <c r="KQT9" s="1211"/>
      <c r="KQU9" s="1211"/>
      <c r="KQV9" s="1211"/>
      <c r="KQW9" s="1211"/>
      <c r="KQX9" s="1211"/>
      <c r="KQY9" s="1211"/>
      <c r="KQZ9" s="1211"/>
      <c r="KRA9" s="1211"/>
      <c r="KRB9" s="1211"/>
      <c r="KRC9" s="1211"/>
      <c r="KRD9" s="1211"/>
      <c r="KRE9" s="1211"/>
      <c r="KRF9" s="1211"/>
      <c r="KRG9" s="1211"/>
      <c r="KRH9" s="1211"/>
      <c r="KRI9" s="1211"/>
      <c r="KRJ9" s="1211"/>
      <c r="KRK9" s="1211"/>
      <c r="KRL9" s="1211"/>
      <c r="KRM9" s="1211"/>
      <c r="KRN9" s="1211"/>
      <c r="KRO9" s="1211"/>
      <c r="KRP9" s="1211"/>
      <c r="KRQ9" s="1211"/>
      <c r="KRR9" s="1211"/>
      <c r="KRS9" s="1211"/>
      <c r="KRT9" s="1211"/>
      <c r="KRU9" s="1211"/>
      <c r="KRV9" s="1211"/>
      <c r="KRW9" s="1211"/>
      <c r="KRX9" s="1211"/>
      <c r="KRY9" s="1211"/>
      <c r="KRZ9" s="1211"/>
      <c r="KSA9" s="1211"/>
      <c r="KSB9" s="1211"/>
      <c r="KSC9" s="1211"/>
      <c r="KSD9" s="1211"/>
      <c r="KSE9" s="1211"/>
      <c r="KSF9" s="1211"/>
      <c r="KSG9" s="1211"/>
      <c r="KSH9" s="1211"/>
      <c r="KSI9" s="1211"/>
      <c r="KSJ9" s="1211"/>
      <c r="KSK9" s="1211"/>
      <c r="KSL9" s="1211"/>
      <c r="KSM9" s="1211"/>
      <c r="KSN9" s="1211"/>
      <c r="KSO9" s="1211"/>
      <c r="KSP9" s="1211"/>
      <c r="KSQ9" s="1211"/>
      <c r="KSR9" s="1211"/>
      <c r="KSS9" s="1211"/>
      <c r="KST9" s="1211"/>
      <c r="KSU9" s="1211"/>
      <c r="KSV9" s="1211"/>
      <c r="KSW9" s="1211"/>
      <c r="KSX9" s="1211"/>
      <c r="KSY9" s="1211"/>
      <c r="KSZ9" s="1211"/>
      <c r="KTA9" s="1211"/>
      <c r="KTB9" s="1211"/>
      <c r="KTC9" s="1211"/>
      <c r="KTD9" s="1211"/>
      <c r="KTE9" s="1211"/>
      <c r="KTF9" s="1211"/>
      <c r="KTG9" s="1211"/>
      <c r="KTH9" s="1211"/>
      <c r="KTI9" s="1211"/>
      <c r="KTJ9" s="1211"/>
      <c r="KTK9" s="1211"/>
      <c r="KTL9" s="1211"/>
      <c r="KTM9" s="1211"/>
      <c r="KTN9" s="1211"/>
      <c r="KTO9" s="1211"/>
      <c r="KTP9" s="1211"/>
      <c r="KTQ9" s="1211"/>
      <c r="KTR9" s="1211"/>
      <c r="KTS9" s="1211"/>
      <c r="KTT9" s="1211"/>
      <c r="KTU9" s="1211"/>
      <c r="KTV9" s="1211"/>
      <c r="KTW9" s="1211"/>
      <c r="KTX9" s="1211"/>
      <c r="KTY9" s="1211"/>
      <c r="KTZ9" s="1211"/>
      <c r="KUA9" s="1211"/>
      <c r="KUB9" s="1211"/>
      <c r="KUC9" s="1211"/>
      <c r="KUD9" s="1211"/>
      <c r="KUE9" s="1211"/>
      <c r="KUF9" s="1211"/>
      <c r="KUG9" s="1211"/>
      <c r="KUH9" s="1211"/>
      <c r="KUI9" s="1211"/>
      <c r="KUJ9" s="1211"/>
      <c r="KUK9" s="1211"/>
      <c r="KUL9" s="1211"/>
      <c r="KUM9" s="1211"/>
      <c r="KUN9" s="1211"/>
      <c r="KUO9" s="1211"/>
      <c r="KUP9" s="1211"/>
      <c r="KUQ9" s="1211"/>
      <c r="KUR9" s="1211"/>
      <c r="KUS9" s="1211"/>
      <c r="KUT9" s="1211"/>
      <c r="KUU9" s="1211"/>
      <c r="KUV9" s="1211"/>
      <c r="KUW9" s="1211"/>
      <c r="KUX9" s="1211"/>
      <c r="KUY9" s="1211"/>
      <c r="KUZ9" s="1211"/>
      <c r="KVA9" s="1211"/>
      <c r="KVB9" s="1211"/>
      <c r="KVC9" s="1211"/>
      <c r="KVD9" s="1211"/>
      <c r="KVE9" s="1211"/>
      <c r="KVF9" s="1211"/>
      <c r="KVG9" s="1211"/>
      <c r="KVH9" s="1211"/>
      <c r="KVI9" s="1211"/>
      <c r="KVJ9" s="1211"/>
      <c r="KVK9" s="1211"/>
      <c r="KVL9" s="1211"/>
      <c r="KVM9" s="1211"/>
      <c r="KVN9" s="1211"/>
      <c r="KVO9" s="1211"/>
      <c r="KVP9" s="1211"/>
      <c r="KVQ9" s="1211"/>
      <c r="KVR9" s="1211"/>
      <c r="KVS9" s="1211"/>
      <c r="KVT9" s="1211"/>
      <c r="KVU9" s="1211"/>
      <c r="KVV9" s="1211"/>
      <c r="KVW9" s="1211"/>
      <c r="KVX9" s="1211"/>
      <c r="KVY9" s="1211"/>
      <c r="KVZ9" s="1211"/>
      <c r="KWA9" s="1211"/>
      <c r="KWB9" s="1211"/>
      <c r="KWC9" s="1211"/>
      <c r="KWD9" s="1211"/>
      <c r="KWE9" s="1211"/>
      <c r="KWF9" s="1211"/>
      <c r="KWG9" s="1211"/>
      <c r="KWH9" s="1211"/>
      <c r="KWI9" s="1211"/>
      <c r="KWJ9" s="1211"/>
      <c r="KWK9" s="1211"/>
      <c r="KWL9" s="1211"/>
      <c r="KWM9" s="1211"/>
      <c r="KWN9" s="1211"/>
      <c r="KWO9" s="1211"/>
      <c r="KWP9" s="1211"/>
      <c r="KWQ9" s="1211"/>
      <c r="KWR9" s="1211"/>
      <c r="KWS9" s="1211"/>
      <c r="KWT9" s="1211"/>
      <c r="KWU9" s="1211"/>
      <c r="KWV9" s="1211"/>
      <c r="KWW9" s="1211"/>
      <c r="KWX9" s="1211"/>
      <c r="KWY9" s="1211"/>
      <c r="KWZ9" s="1211"/>
      <c r="KXA9" s="1211"/>
      <c r="KXB9" s="1211"/>
      <c r="KXC9" s="1211"/>
      <c r="KXD9" s="1211"/>
      <c r="KXE9" s="1211"/>
      <c r="KXF9" s="1211"/>
      <c r="KXG9" s="1211"/>
      <c r="KXH9" s="1211"/>
      <c r="KXI9" s="1211"/>
      <c r="KXJ9" s="1211"/>
      <c r="KXK9" s="1211"/>
      <c r="KXL9" s="1211"/>
      <c r="KXM9" s="1211"/>
      <c r="KXN9" s="1211"/>
      <c r="KXO9" s="1211"/>
      <c r="KXP9" s="1211"/>
      <c r="KXQ9" s="1211"/>
      <c r="KXR9" s="1211"/>
      <c r="KXS9" s="1211"/>
      <c r="KXT9" s="1211"/>
      <c r="KXU9" s="1211"/>
      <c r="KXV9" s="1211"/>
      <c r="KXW9" s="1211"/>
      <c r="KXX9" s="1211"/>
      <c r="KXY9" s="1211"/>
      <c r="KXZ9" s="1211"/>
      <c r="KYA9" s="1211"/>
      <c r="KYB9" s="1211"/>
      <c r="KYC9" s="1211"/>
      <c r="KYD9" s="1211"/>
      <c r="KYE9" s="1211"/>
      <c r="KYF9" s="1211"/>
      <c r="KYG9" s="1211"/>
      <c r="KYH9" s="1211"/>
      <c r="KYI9" s="1211"/>
      <c r="KYJ9" s="1211"/>
      <c r="KYK9" s="1211"/>
      <c r="KYL9" s="1211"/>
      <c r="KYM9" s="1211"/>
      <c r="KYN9" s="1211"/>
      <c r="KYO9" s="1211"/>
      <c r="KYP9" s="1211"/>
      <c r="KYQ9" s="1211"/>
      <c r="KYR9" s="1211"/>
      <c r="KYS9" s="1211"/>
      <c r="KYT9" s="1211"/>
      <c r="KYU9" s="1211"/>
      <c r="KYV9" s="1211"/>
      <c r="KYW9" s="1211"/>
      <c r="KYX9" s="1211"/>
      <c r="KYY9" s="1211"/>
      <c r="KYZ9" s="1211"/>
      <c r="KZA9" s="1211"/>
      <c r="KZB9" s="1211"/>
      <c r="KZC9" s="1211"/>
      <c r="KZD9" s="1211"/>
      <c r="KZE9" s="1211"/>
      <c r="KZF9" s="1211"/>
      <c r="KZG9" s="1211"/>
      <c r="KZH9" s="1211"/>
      <c r="KZI9" s="1211"/>
      <c r="KZJ9" s="1211"/>
      <c r="KZK9" s="1211"/>
      <c r="KZL9" s="1211"/>
      <c r="KZM9" s="1211"/>
      <c r="KZN9" s="1211"/>
      <c r="KZO9" s="1211"/>
      <c r="KZP9" s="1211"/>
      <c r="KZQ9" s="1211"/>
      <c r="KZR9" s="1211"/>
      <c r="KZS9" s="1211"/>
      <c r="KZT9" s="1211"/>
      <c r="KZU9" s="1211"/>
      <c r="KZV9" s="1211"/>
      <c r="KZW9" s="1211"/>
      <c r="KZX9" s="1211"/>
      <c r="KZY9" s="1211"/>
      <c r="KZZ9" s="1211"/>
      <c r="LAA9" s="1211"/>
      <c r="LAB9" s="1211"/>
      <c r="LAC9" s="1211"/>
      <c r="LAD9" s="1211"/>
      <c r="LAE9" s="1211"/>
      <c r="LAF9" s="1211"/>
      <c r="LAG9" s="1211"/>
      <c r="LAH9" s="1211"/>
      <c r="LAI9" s="1211"/>
      <c r="LAJ9" s="1211"/>
      <c r="LAK9" s="1211"/>
      <c r="LAL9" s="1211"/>
      <c r="LAM9" s="1211"/>
      <c r="LAN9" s="1211"/>
      <c r="LAO9" s="1211"/>
      <c r="LAP9" s="1211"/>
      <c r="LAQ9" s="1211"/>
      <c r="LAR9" s="1211"/>
      <c r="LAS9" s="1211"/>
      <c r="LAT9" s="1211"/>
      <c r="LAU9" s="1211"/>
      <c r="LAV9" s="1211"/>
      <c r="LAW9" s="1211"/>
      <c r="LAX9" s="1211"/>
      <c r="LAY9" s="1211"/>
      <c r="LAZ9" s="1211"/>
      <c r="LBA9" s="1211"/>
      <c r="LBB9" s="1211"/>
      <c r="LBC9" s="1211"/>
      <c r="LBD9" s="1211"/>
      <c r="LBE9" s="1211"/>
      <c r="LBF9" s="1211"/>
      <c r="LBG9" s="1211"/>
      <c r="LBH9" s="1211"/>
      <c r="LBI9" s="1211"/>
      <c r="LBJ9" s="1211"/>
      <c r="LBK9" s="1211"/>
      <c r="LBL9" s="1211"/>
      <c r="LBM9" s="1211"/>
      <c r="LBN9" s="1211"/>
      <c r="LBO9" s="1211"/>
      <c r="LBP9" s="1211"/>
      <c r="LBQ9" s="1211"/>
      <c r="LBR9" s="1211"/>
      <c r="LBS9" s="1211"/>
      <c r="LBT9" s="1211"/>
      <c r="LBU9" s="1211"/>
      <c r="LBV9" s="1211"/>
      <c r="LBW9" s="1211"/>
      <c r="LBX9" s="1211"/>
      <c r="LBY9" s="1211"/>
      <c r="LBZ9" s="1211"/>
      <c r="LCA9" s="1211"/>
      <c r="LCB9" s="1211"/>
      <c r="LCC9" s="1211"/>
      <c r="LCD9" s="1211"/>
      <c r="LCE9" s="1211"/>
      <c r="LCF9" s="1211"/>
      <c r="LCG9" s="1211"/>
      <c r="LCH9" s="1211"/>
      <c r="LCI9" s="1211"/>
      <c r="LCJ9" s="1211"/>
      <c r="LCK9" s="1211"/>
      <c r="LCL9" s="1211"/>
      <c r="LCM9" s="1211"/>
      <c r="LCN9" s="1211"/>
      <c r="LCO9" s="1211"/>
      <c r="LCP9" s="1211"/>
      <c r="LCQ9" s="1211"/>
      <c r="LCR9" s="1211"/>
      <c r="LCS9" s="1211"/>
      <c r="LCT9" s="1211"/>
      <c r="LCU9" s="1211"/>
      <c r="LCV9" s="1211"/>
      <c r="LCW9" s="1211"/>
      <c r="LCX9" s="1211"/>
      <c r="LCY9" s="1211"/>
      <c r="LCZ9" s="1211"/>
      <c r="LDA9" s="1211"/>
      <c r="LDB9" s="1211"/>
      <c r="LDC9" s="1211"/>
      <c r="LDD9" s="1211"/>
      <c r="LDE9" s="1211"/>
      <c r="LDF9" s="1211"/>
      <c r="LDG9" s="1211"/>
      <c r="LDH9" s="1211"/>
      <c r="LDI9" s="1211"/>
      <c r="LDJ9" s="1211"/>
      <c r="LDK9" s="1211"/>
      <c r="LDL9" s="1211"/>
      <c r="LDM9" s="1211"/>
      <c r="LDN9" s="1211"/>
      <c r="LDO9" s="1211"/>
      <c r="LDP9" s="1211"/>
      <c r="LDQ9" s="1211"/>
      <c r="LDR9" s="1211"/>
      <c r="LDS9" s="1211"/>
      <c r="LDT9" s="1211"/>
      <c r="LDU9" s="1211"/>
      <c r="LDV9" s="1211"/>
      <c r="LDW9" s="1211"/>
      <c r="LDX9" s="1211"/>
      <c r="LDY9" s="1211"/>
      <c r="LDZ9" s="1211"/>
      <c r="LEA9" s="1211"/>
      <c r="LEB9" s="1211"/>
      <c r="LEC9" s="1211"/>
      <c r="LED9" s="1211"/>
      <c r="LEE9" s="1211"/>
      <c r="LEF9" s="1211"/>
      <c r="LEG9" s="1211"/>
      <c r="LEH9" s="1211"/>
      <c r="LEI9" s="1211"/>
      <c r="LEJ9" s="1211"/>
      <c r="LEK9" s="1211"/>
      <c r="LEL9" s="1211"/>
      <c r="LEM9" s="1211"/>
      <c r="LEN9" s="1211"/>
      <c r="LEO9" s="1211"/>
      <c r="LEP9" s="1211"/>
      <c r="LEQ9" s="1211"/>
      <c r="LER9" s="1211"/>
      <c r="LES9" s="1211"/>
      <c r="LET9" s="1211"/>
      <c r="LEU9" s="1211"/>
      <c r="LEV9" s="1211"/>
      <c r="LEW9" s="1211"/>
      <c r="LEX9" s="1211"/>
      <c r="LEY9" s="1211"/>
      <c r="LEZ9" s="1211"/>
      <c r="LFA9" s="1211"/>
      <c r="LFB9" s="1211"/>
      <c r="LFC9" s="1211"/>
      <c r="LFD9" s="1211"/>
      <c r="LFE9" s="1211"/>
      <c r="LFF9" s="1211"/>
      <c r="LFG9" s="1211"/>
      <c r="LFH9" s="1211"/>
      <c r="LFI9" s="1211"/>
      <c r="LFJ9" s="1211"/>
      <c r="LFK9" s="1211"/>
      <c r="LFL9" s="1211"/>
      <c r="LFM9" s="1211"/>
      <c r="LFN9" s="1211"/>
      <c r="LFO9" s="1211"/>
      <c r="LFP9" s="1211"/>
      <c r="LFQ9" s="1211"/>
      <c r="LFR9" s="1211"/>
      <c r="LFS9" s="1211"/>
      <c r="LFT9" s="1211"/>
      <c r="LFU9" s="1211"/>
      <c r="LFV9" s="1211"/>
      <c r="LFW9" s="1211"/>
      <c r="LFX9" s="1211"/>
      <c r="LFY9" s="1211"/>
      <c r="LFZ9" s="1211"/>
      <c r="LGA9" s="1211"/>
      <c r="LGB9" s="1211"/>
      <c r="LGC9" s="1211"/>
      <c r="LGD9" s="1211"/>
      <c r="LGE9" s="1211"/>
      <c r="LGF9" s="1211"/>
      <c r="LGG9" s="1211"/>
      <c r="LGH9" s="1211"/>
      <c r="LGI9" s="1211"/>
      <c r="LGJ9" s="1211"/>
      <c r="LGK9" s="1211"/>
      <c r="LGL9" s="1211"/>
      <c r="LGM9" s="1211"/>
      <c r="LGN9" s="1211"/>
      <c r="LGO9" s="1211"/>
      <c r="LGP9" s="1211"/>
      <c r="LGQ9" s="1211"/>
      <c r="LGR9" s="1211"/>
      <c r="LGS9" s="1211"/>
      <c r="LGT9" s="1211"/>
      <c r="LGU9" s="1211"/>
      <c r="LGV9" s="1211"/>
      <c r="LGW9" s="1211"/>
      <c r="LGX9" s="1211"/>
      <c r="LGY9" s="1211"/>
      <c r="LGZ9" s="1211"/>
      <c r="LHA9" s="1211"/>
      <c r="LHB9" s="1211"/>
      <c r="LHC9" s="1211"/>
      <c r="LHD9" s="1211"/>
      <c r="LHE9" s="1211"/>
      <c r="LHF9" s="1211"/>
      <c r="LHG9" s="1211"/>
      <c r="LHH9" s="1211"/>
      <c r="LHI9" s="1211"/>
      <c r="LHJ9" s="1211"/>
      <c r="LHK9" s="1211"/>
      <c r="LHL9" s="1211"/>
      <c r="LHM9" s="1211"/>
      <c r="LHN9" s="1211"/>
      <c r="LHO9" s="1211"/>
      <c r="LHP9" s="1211"/>
      <c r="LHQ9" s="1211"/>
      <c r="LHR9" s="1211"/>
      <c r="LHS9" s="1211"/>
      <c r="LHT9" s="1211"/>
      <c r="LHU9" s="1211"/>
      <c r="LHV9" s="1211"/>
      <c r="LHW9" s="1211"/>
      <c r="LHX9" s="1211"/>
      <c r="LHY9" s="1211"/>
      <c r="LHZ9" s="1211"/>
      <c r="LIA9" s="1211"/>
      <c r="LIB9" s="1211"/>
      <c r="LIC9" s="1211"/>
      <c r="LID9" s="1211"/>
      <c r="LIE9" s="1211"/>
      <c r="LIF9" s="1211"/>
      <c r="LIG9" s="1211"/>
      <c r="LIH9" s="1211"/>
      <c r="LII9" s="1211"/>
      <c r="LIJ9" s="1211"/>
      <c r="LIK9" s="1211"/>
      <c r="LIL9" s="1211"/>
      <c r="LIM9" s="1211"/>
      <c r="LIN9" s="1211"/>
      <c r="LIO9" s="1211"/>
      <c r="LIP9" s="1211"/>
      <c r="LIQ9" s="1211"/>
      <c r="LIR9" s="1211"/>
      <c r="LIS9" s="1211"/>
      <c r="LIT9" s="1211"/>
      <c r="LIU9" s="1211"/>
      <c r="LIV9" s="1211"/>
      <c r="LIW9" s="1211"/>
      <c r="LIX9" s="1211"/>
      <c r="LIY9" s="1211"/>
      <c r="LIZ9" s="1211"/>
      <c r="LJA9" s="1211"/>
      <c r="LJB9" s="1211"/>
      <c r="LJC9" s="1211"/>
      <c r="LJD9" s="1211"/>
      <c r="LJE9" s="1211"/>
      <c r="LJF9" s="1211"/>
      <c r="LJG9" s="1211"/>
      <c r="LJH9" s="1211"/>
      <c r="LJI9" s="1211"/>
      <c r="LJJ9" s="1211"/>
      <c r="LJK9" s="1211"/>
      <c r="LJL9" s="1211"/>
      <c r="LJM9" s="1211"/>
      <c r="LJN9" s="1211"/>
      <c r="LJO9" s="1211"/>
      <c r="LJP9" s="1211"/>
      <c r="LJQ9" s="1211"/>
      <c r="LJR9" s="1211"/>
      <c r="LJS9" s="1211"/>
      <c r="LJT9" s="1211"/>
      <c r="LJU9" s="1211"/>
      <c r="LJV9" s="1211"/>
      <c r="LJW9" s="1211"/>
      <c r="LJX9" s="1211"/>
      <c r="LJY9" s="1211"/>
      <c r="LJZ9" s="1211"/>
      <c r="LKA9" s="1211"/>
      <c r="LKB9" s="1211"/>
      <c r="LKC9" s="1211"/>
      <c r="LKD9" s="1211"/>
      <c r="LKE9" s="1211"/>
      <c r="LKF9" s="1211"/>
      <c r="LKG9" s="1211"/>
      <c r="LKH9" s="1211"/>
      <c r="LKI9" s="1211"/>
      <c r="LKJ9" s="1211"/>
      <c r="LKK9" s="1211"/>
      <c r="LKL9" s="1211"/>
      <c r="LKM9" s="1211"/>
      <c r="LKN9" s="1211"/>
      <c r="LKO9" s="1211"/>
      <c r="LKP9" s="1211"/>
      <c r="LKQ9" s="1211"/>
      <c r="LKR9" s="1211"/>
      <c r="LKS9" s="1211"/>
      <c r="LKT9" s="1211"/>
      <c r="LKU9" s="1211"/>
      <c r="LKV9" s="1211"/>
      <c r="LKW9" s="1211"/>
      <c r="LKX9" s="1211"/>
      <c r="LKY9" s="1211"/>
      <c r="LKZ9" s="1211"/>
      <c r="LLA9" s="1211"/>
      <c r="LLB9" s="1211"/>
      <c r="LLC9" s="1211"/>
      <c r="LLD9" s="1211"/>
      <c r="LLE9" s="1211"/>
      <c r="LLF9" s="1211"/>
      <c r="LLG9" s="1211"/>
      <c r="LLH9" s="1211"/>
      <c r="LLI9" s="1211"/>
      <c r="LLJ9" s="1211"/>
      <c r="LLK9" s="1211"/>
      <c r="LLL9" s="1211"/>
      <c r="LLM9" s="1211"/>
      <c r="LLN9" s="1211"/>
      <c r="LLO9" s="1211"/>
      <c r="LLP9" s="1211"/>
      <c r="LLQ9" s="1211"/>
      <c r="LLR9" s="1211"/>
      <c r="LLS9" s="1211"/>
      <c r="LLT9" s="1211"/>
      <c r="LLU9" s="1211"/>
      <c r="LLV9" s="1211"/>
      <c r="LLW9" s="1211"/>
      <c r="LLX9" s="1211"/>
      <c r="LLY9" s="1211"/>
      <c r="LLZ9" s="1211"/>
      <c r="LMA9" s="1211"/>
      <c r="LMB9" s="1211"/>
      <c r="LMC9" s="1211"/>
      <c r="LMD9" s="1211"/>
      <c r="LME9" s="1211"/>
      <c r="LMF9" s="1211"/>
      <c r="LMG9" s="1211"/>
      <c r="LMH9" s="1211"/>
      <c r="LMI9" s="1211"/>
      <c r="LMJ9" s="1211"/>
      <c r="LMK9" s="1211"/>
      <c r="LML9" s="1211"/>
      <c r="LMM9" s="1211"/>
      <c r="LMN9" s="1211"/>
      <c r="LMO9" s="1211"/>
      <c r="LMP9" s="1211"/>
      <c r="LMQ9" s="1211"/>
      <c r="LMR9" s="1211"/>
      <c r="LMS9" s="1211"/>
      <c r="LMT9" s="1211"/>
      <c r="LMU9" s="1211"/>
      <c r="LMV9" s="1211"/>
      <c r="LMW9" s="1211"/>
      <c r="LMX9" s="1211"/>
      <c r="LMY9" s="1211"/>
      <c r="LMZ9" s="1211"/>
      <c r="LNA9" s="1211"/>
      <c r="LNB9" s="1211"/>
      <c r="LNC9" s="1211"/>
      <c r="LND9" s="1211"/>
      <c r="LNE9" s="1211"/>
      <c r="LNF9" s="1211"/>
      <c r="LNG9" s="1211"/>
      <c r="LNH9" s="1211"/>
      <c r="LNI9" s="1211"/>
      <c r="LNJ9" s="1211"/>
      <c r="LNK9" s="1211"/>
      <c r="LNL9" s="1211"/>
      <c r="LNM9" s="1211"/>
      <c r="LNN9" s="1211"/>
      <c r="LNO9" s="1211"/>
      <c r="LNP9" s="1211"/>
      <c r="LNQ9" s="1211"/>
      <c r="LNR9" s="1211"/>
      <c r="LNS9" s="1211"/>
      <c r="LNT9" s="1211"/>
      <c r="LNU9" s="1211"/>
      <c r="LNV9" s="1211"/>
      <c r="LNW9" s="1211"/>
      <c r="LNX9" s="1211"/>
      <c r="LNY9" s="1211"/>
      <c r="LNZ9" s="1211"/>
      <c r="LOA9" s="1211"/>
      <c r="LOB9" s="1211"/>
      <c r="LOC9" s="1211"/>
      <c r="LOD9" s="1211"/>
      <c r="LOE9" s="1211"/>
      <c r="LOF9" s="1211"/>
      <c r="LOG9" s="1211"/>
      <c r="LOH9" s="1211"/>
      <c r="LOI9" s="1211"/>
      <c r="LOJ9" s="1211"/>
      <c r="LOK9" s="1211"/>
      <c r="LOL9" s="1211"/>
      <c r="LOM9" s="1211"/>
      <c r="LON9" s="1211"/>
      <c r="LOO9" s="1211"/>
      <c r="LOP9" s="1211"/>
      <c r="LOQ9" s="1211"/>
      <c r="LOR9" s="1211"/>
      <c r="LOS9" s="1211"/>
      <c r="LOT9" s="1211"/>
      <c r="LOU9" s="1211"/>
      <c r="LOV9" s="1211"/>
      <c r="LOW9" s="1211"/>
      <c r="LOX9" s="1211"/>
      <c r="LOY9" s="1211"/>
      <c r="LOZ9" s="1211"/>
      <c r="LPA9" s="1211"/>
      <c r="LPB9" s="1211"/>
      <c r="LPC9" s="1211"/>
      <c r="LPD9" s="1211"/>
      <c r="LPE9" s="1211"/>
      <c r="LPF9" s="1211"/>
      <c r="LPG9" s="1211"/>
      <c r="LPH9" s="1211"/>
      <c r="LPI9" s="1211"/>
      <c r="LPJ9" s="1211"/>
      <c r="LPK9" s="1211"/>
      <c r="LPL9" s="1211"/>
      <c r="LPM9" s="1211"/>
      <c r="LPN9" s="1211"/>
      <c r="LPO9" s="1211"/>
      <c r="LPP9" s="1211"/>
      <c r="LPQ9" s="1211"/>
      <c r="LPR9" s="1211"/>
      <c r="LPS9" s="1211"/>
      <c r="LPT9" s="1211"/>
      <c r="LPU9" s="1211"/>
      <c r="LPV9" s="1211"/>
      <c r="LPW9" s="1211"/>
      <c r="LPX9" s="1211"/>
      <c r="LPY9" s="1211"/>
      <c r="LPZ9" s="1211"/>
      <c r="LQA9" s="1211"/>
      <c r="LQB9" s="1211"/>
      <c r="LQC9" s="1211"/>
      <c r="LQD9" s="1211"/>
      <c r="LQE9" s="1211"/>
      <c r="LQF9" s="1211"/>
      <c r="LQG9" s="1211"/>
      <c r="LQH9" s="1211"/>
      <c r="LQI9" s="1211"/>
      <c r="LQJ9" s="1211"/>
      <c r="LQK9" s="1211"/>
      <c r="LQL9" s="1211"/>
      <c r="LQM9" s="1211"/>
      <c r="LQN9" s="1211"/>
      <c r="LQO9" s="1211"/>
      <c r="LQP9" s="1211"/>
      <c r="LQQ9" s="1211"/>
      <c r="LQR9" s="1211"/>
      <c r="LQS9" s="1211"/>
      <c r="LQT9" s="1211"/>
      <c r="LQU9" s="1211"/>
      <c r="LQV9" s="1211"/>
      <c r="LQW9" s="1211"/>
      <c r="LQX9" s="1211"/>
      <c r="LQY9" s="1211"/>
      <c r="LQZ9" s="1211"/>
      <c r="LRA9" s="1211"/>
      <c r="LRB9" s="1211"/>
      <c r="LRC9" s="1211"/>
      <c r="LRD9" s="1211"/>
      <c r="LRE9" s="1211"/>
      <c r="LRF9" s="1211"/>
      <c r="LRG9" s="1211"/>
      <c r="LRH9" s="1211"/>
      <c r="LRI9" s="1211"/>
      <c r="LRJ9" s="1211"/>
      <c r="LRK9" s="1211"/>
      <c r="LRL9" s="1211"/>
      <c r="LRM9" s="1211"/>
      <c r="LRN9" s="1211"/>
      <c r="LRO9" s="1211"/>
      <c r="LRP9" s="1211"/>
      <c r="LRQ9" s="1211"/>
      <c r="LRR9" s="1211"/>
      <c r="LRS9" s="1211"/>
      <c r="LRT9" s="1211"/>
      <c r="LRU9" s="1211"/>
      <c r="LRV9" s="1211"/>
      <c r="LRW9" s="1211"/>
      <c r="LRX9" s="1211"/>
      <c r="LRY9" s="1211"/>
      <c r="LRZ9" s="1211"/>
      <c r="LSA9" s="1211"/>
      <c r="LSB9" s="1211"/>
      <c r="LSC9" s="1211"/>
      <c r="LSD9" s="1211"/>
      <c r="LSE9" s="1211"/>
      <c r="LSF9" s="1211"/>
      <c r="LSG9" s="1211"/>
      <c r="LSH9" s="1211"/>
      <c r="LSI9" s="1211"/>
      <c r="LSJ9" s="1211"/>
      <c r="LSK9" s="1211"/>
      <c r="LSL9" s="1211"/>
      <c r="LSM9" s="1211"/>
      <c r="LSN9" s="1211"/>
      <c r="LSO9" s="1211"/>
      <c r="LSP9" s="1211"/>
      <c r="LSQ9" s="1211"/>
      <c r="LSR9" s="1211"/>
      <c r="LSS9" s="1211"/>
      <c r="LST9" s="1211"/>
      <c r="LSU9" s="1211"/>
      <c r="LSV9" s="1211"/>
      <c r="LSW9" s="1211"/>
      <c r="LSX9" s="1211"/>
      <c r="LSY9" s="1211"/>
      <c r="LSZ9" s="1211"/>
      <c r="LTA9" s="1211"/>
      <c r="LTB9" s="1211"/>
      <c r="LTC9" s="1211"/>
      <c r="LTD9" s="1211"/>
      <c r="LTE9" s="1211"/>
      <c r="LTF9" s="1211"/>
      <c r="LTG9" s="1211"/>
      <c r="LTH9" s="1211"/>
      <c r="LTI9" s="1211"/>
      <c r="LTJ9" s="1211"/>
      <c r="LTK9" s="1211"/>
      <c r="LTL9" s="1211"/>
      <c r="LTM9" s="1211"/>
      <c r="LTN9" s="1211"/>
      <c r="LTO9" s="1211"/>
      <c r="LTP9" s="1211"/>
      <c r="LTQ9" s="1211"/>
      <c r="LTR9" s="1211"/>
      <c r="LTS9" s="1211"/>
      <c r="LTT9" s="1211"/>
      <c r="LTU9" s="1211"/>
      <c r="LTV9" s="1211"/>
      <c r="LTW9" s="1211"/>
      <c r="LTX9" s="1211"/>
      <c r="LTY9" s="1211"/>
      <c r="LTZ9" s="1211"/>
      <c r="LUA9" s="1211"/>
      <c r="LUB9" s="1211"/>
      <c r="LUC9" s="1211"/>
      <c r="LUD9" s="1211"/>
      <c r="LUE9" s="1211"/>
      <c r="LUF9" s="1211"/>
      <c r="LUG9" s="1211"/>
      <c r="LUH9" s="1211"/>
      <c r="LUI9" s="1211"/>
      <c r="LUJ9" s="1211"/>
      <c r="LUK9" s="1211"/>
      <c r="LUL9" s="1211"/>
      <c r="LUM9" s="1211"/>
      <c r="LUN9" s="1211"/>
      <c r="LUO9" s="1211"/>
      <c r="LUP9" s="1211"/>
      <c r="LUQ9" s="1211"/>
      <c r="LUR9" s="1211"/>
      <c r="LUS9" s="1211"/>
      <c r="LUT9" s="1211"/>
      <c r="LUU9" s="1211"/>
      <c r="LUV9" s="1211"/>
      <c r="LUW9" s="1211"/>
      <c r="LUX9" s="1211"/>
      <c r="LUY9" s="1211"/>
      <c r="LUZ9" s="1211"/>
      <c r="LVA9" s="1211"/>
      <c r="LVB9" s="1211"/>
      <c r="LVC9" s="1211"/>
      <c r="LVD9" s="1211"/>
      <c r="LVE9" s="1211"/>
      <c r="LVF9" s="1211"/>
      <c r="LVG9" s="1211"/>
      <c r="LVH9" s="1211"/>
      <c r="LVI9" s="1211"/>
      <c r="LVJ9" s="1211"/>
      <c r="LVK9" s="1211"/>
      <c r="LVL9" s="1211"/>
      <c r="LVM9" s="1211"/>
      <c r="LVN9" s="1211"/>
      <c r="LVO9" s="1211"/>
      <c r="LVP9" s="1211"/>
      <c r="LVQ9" s="1211"/>
      <c r="LVR9" s="1211"/>
      <c r="LVS9" s="1211"/>
      <c r="LVT9" s="1211"/>
      <c r="LVU9" s="1211"/>
      <c r="LVV9" s="1211"/>
      <c r="LVW9" s="1211"/>
      <c r="LVX9" s="1211"/>
      <c r="LVY9" s="1211"/>
      <c r="LVZ9" s="1211"/>
      <c r="LWA9" s="1211"/>
      <c r="LWB9" s="1211"/>
      <c r="LWC9" s="1211"/>
      <c r="LWD9" s="1211"/>
      <c r="LWE9" s="1211"/>
      <c r="LWF9" s="1211"/>
      <c r="LWG9" s="1211"/>
      <c r="LWH9" s="1211"/>
      <c r="LWI9" s="1211"/>
      <c r="LWJ9" s="1211"/>
      <c r="LWK9" s="1211"/>
      <c r="LWL9" s="1211"/>
      <c r="LWM9" s="1211"/>
      <c r="LWN9" s="1211"/>
      <c r="LWO9" s="1211"/>
      <c r="LWP9" s="1211"/>
      <c r="LWQ9" s="1211"/>
      <c r="LWR9" s="1211"/>
      <c r="LWS9" s="1211"/>
      <c r="LWT9" s="1211"/>
      <c r="LWU9" s="1211"/>
      <c r="LWV9" s="1211"/>
      <c r="LWW9" s="1211"/>
      <c r="LWX9" s="1211"/>
      <c r="LWY9" s="1211"/>
      <c r="LWZ9" s="1211"/>
      <c r="LXA9" s="1211"/>
      <c r="LXB9" s="1211"/>
      <c r="LXC9" s="1211"/>
      <c r="LXD9" s="1211"/>
      <c r="LXE9" s="1211"/>
      <c r="LXF9" s="1211"/>
      <c r="LXG9" s="1211"/>
      <c r="LXH9" s="1211"/>
      <c r="LXI9" s="1211"/>
      <c r="LXJ9" s="1211"/>
      <c r="LXK9" s="1211"/>
      <c r="LXL9" s="1211"/>
      <c r="LXM9" s="1211"/>
      <c r="LXN9" s="1211"/>
      <c r="LXO9" s="1211"/>
      <c r="LXP9" s="1211"/>
      <c r="LXQ9" s="1211"/>
      <c r="LXR9" s="1211"/>
      <c r="LXS9" s="1211"/>
      <c r="LXT9" s="1211"/>
      <c r="LXU9" s="1211"/>
      <c r="LXV9" s="1211"/>
      <c r="LXW9" s="1211"/>
      <c r="LXX9" s="1211"/>
      <c r="LXY9" s="1211"/>
      <c r="LXZ9" s="1211"/>
      <c r="LYA9" s="1211"/>
      <c r="LYB9" s="1211"/>
      <c r="LYC9" s="1211"/>
      <c r="LYD9" s="1211"/>
      <c r="LYE9" s="1211"/>
      <c r="LYF9" s="1211"/>
      <c r="LYG9" s="1211"/>
      <c r="LYH9" s="1211"/>
      <c r="LYI9" s="1211"/>
      <c r="LYJ9" s="1211"/>
      <c r="LYK9" s="1211"/>
      <c r="LYL9" s="1211"/>
      <c r="LYM9" s="1211"/>
      <c r="LYN9" s="1211"/>
      <c r="LYO9" s="1211"/>
      <c r="LYP9" s="1211"/>
      <c r="LYQ9" s="1211"/>
      <c r="LYR9" s="1211"/>
      <c r="LYS9" s="1211"/>
      <c r="LYT9" s="1211"/>
      <c r="LYU9" s="1211"/>
      <c r="LYV9" s="1211"/>
      <c r="LYW9" s="1211"/>
      <c r="LYX9" s="1211"/>
      <c r="LYY9" s="1211"/>
      <c r="LYZ9" s="1211"/>
      <c r="LZA9" s="1211"/>
      <c r="LZB9" s="1211"/>
      <c r="LZC9" s="1211"/>
      <c r="LZD9" s="1211"/>
      <c r="LZE9" s="1211"/>
      <c r="LZF9" s="1211"/>
      <c r="LZG9" s="1211"/>
      <c r="LZH9" s="1211"/>
      <c r="LZI9" s="1211"/>
      <c r="LZJ9" s="1211"/>
      <c r="LZK9" s="1211"/>
      <c r="LZL9" s="1211"/>
      <c r="LZM9" s="1211"/>
      <c r="LZN9" s="1211"/>
      <c r="LZO9" s="1211"/>
      <c r="LZP9" s="1211"/>
      <c r="LZQ9" s="1211"/>
      <c r="LZR9" s="1211"/>
      <c r="LZS9" s="1211"/>
      <c r="LZT9" s="1211"/>
      <c r="LZU9" s="1211"/>
      <c r="LZV9" s="1211"/>
      <c r="LZW9" s="1211"/>
      <c r="LZX9" s="1211"/>
      <c r="LZY9" s="1211"/>
      <c r="LZZ9" s="1211"/>
      <c r="MAA9" s="1211"/>
      <c r="MAB9" s="1211"/>
      <c r="MAC9" s="1211"/>
      <c r="MAD9" s="1211"/>
      <c r="MAE9" s="1211"/>
      <c r="MAF9" s="1211"/>
      <c r="MAG9" s="1211"/>
      <c r="MAH9" s="1211"/>
      <c r="MAI9" s="1211"/>
      <c r="MAJ9" s="1211"/>
      <c r="MAK9" s="1211"/>
      <c r="MAL9" s="1211"/>
      <c r="MAM9" s="1211"/>
      <c r="MAN9" s="1211"/>
      <c r="MAO9" s="1211"/>
      <c r="MAP9" s="1211"/>
      <c r="MAQ9" s="1211"/>
      <c r="MAR9" s="1211"/>
      <c r="MAS9" s="1211"/>
      <c r="MAT9" s="1211"/>
      <c r="MAU9" s="1211"/>
      <c r="MAV9" s="1211"/>
      <c r="MAW9" s="1211"/>
      <c r="MAX9" s="1211"/>
      <c r="MAY9" s="1211"/>
      <c r="MAZ9" s="1211"/>
      <c r="MBA9" s="1211"/>
      <c r="MBB9" s="1211"/>
      <c r="MBC9" s="1211"/>
      <c r="MBD9" s="1211"/>
      <c r="MBE9" s="1211"/>
      <c r="MBF9" s="1211"/>
      <c r="MBG9" s="1211"/>
      <c r="MBH9" s="1211"/>
      <c r="MBI9" s="1211"/>
      <c r="MBJ9" s="1211"/>
      <c r="MBK9" s="1211"/>
      <c r="MBL9" s="1211"/>
      <c r="MBM9" s="1211"/>
      <c r="MBN9" s="1211"/>
      <c r="MBO9" s="1211"/>
      <c r="MBP9" s="1211"/>
      <c r="MBQ9" s="1211"/>
      <c r="MBR9" s="1211"/>
      <c r="MBS9" s="1211"/>
      <c r="MBT9" s="1211"/>
      <c r="MBU9" s="1211"/>
      <c r="MBV9" s="1211"/>
      <c r="MBW9" s="1211"/>
      <c r="MBX9" s="1211"/>
      <c r="MBY9" s="1211"/>
      <c r="MBZ9" s="1211"/>
      <c r="MCA9" s="1211"/>
      <c r="MCB9" s="1211"/>
      <c r="MCC9" s="1211"/>
      <c r="MCD9" s="1211"/>
      <c r="MCE9" s="1211"/>
      <c r="MCF9" s="1211"/>
      <c r="MCG9" s="1211"/>
      <c r="MCH9" s="1211"/>
      <c r="MCI9" s="1211"/>
      <c r="MCJ9" s="1211"/>
      <c r="MCK9" s="1211"/>
      <c r="MCL9" s="1211"/>
      <c r="MCM9" s="1211"/>
      <c r="MCN9" s="1211"/>
      <c r="MCO9" s="1211"/>
      <c r="MCP9" s="1211"/>
      <c r="MCQ9" s="1211"/>
      <c r="MCR9" s="1211"/>
      <c r="MCS9" s="1211"/>
      <c r="MCT9" s="1211"/>
      <c r="MCU9" s="1211"/>
      <c r="MCV9" s="1211"/>
      <c r="MCW9" s="1211"/>
      <c r="MCX9" s="1211"/>
      <c r="MCY9" s="1211"/>
      <c r="MCZ9" s="1211"/>
      <c r="MDA9" s="1211"/>
      <c r="MDB9" s="1211"/>
      <c r="MDC9" s="1211"/>
      <c r="MDD9" s="1211"/>
      <c r="MDE9" s="1211"/>
      <c r="MDF9" s="1211"/>
      <c r="MDG9" s="1211"/>
      <c r="MDH9" s="1211"/>
      <c r="MDI9" s="1211"/>
      <c r="MDJ9" s="1211"/>
      <c r="MDK9" s="1211"/>
      <c r="MDL9" s="1211"/>
      <c r="MDM9" s="1211"/>
      <c r="MDN9" s="1211"/>
      <c r="MDO9" s="1211"/>
      <c r="MDP9" s="1211"/>
      <c r="MDQ9" s="1211"/>
      <c r="MDR9" s="1211"/>
      <c r="MDS9" s="1211"/>
      <c r="MDT9" s="1211"/>
      <c r="MDU9" s="1211"/>
      <c r="MDV9" s="1211"/>
      <c r="MDW9" s="1211"/>
      <c r="MDX9" s="1211"/>
      <c r="MDY9" s="1211"/>
      <c r="MDZ9" s="1211"/>
      <c r="MEA9" s="1211"/>
      <c r="MEB9" s="1211"/>
      <c r="MEC9" s="1211"/>
      <c r="MED9" s="1211"/>
      <c r="MEE9" s="1211"/>
      <c r="MEF9" s="1211"/>
      <c r="MEG9" s="1211"/>
      <c r="MEH9" s="1211"/>
      <c r="MEI9" s="1211"/>
      <c r="MEJ9" s="1211"/>
      <c r="MEK9" s="1211"/>
      <c r="MEL9" s="1211"/>
      <c r="MEM9" s="1211"/>
      <c r="MEN9" s="1211"/>
      <c r="MEO9" s="1211"/>
      <c r="MEP9" s="1211"/>
      <c r="MEQ9" s="1211"/>
      <c r="MER9" s="1211"/>
      <c r="MES9" s="1211"/>
      <c r="MET9" s="1211"/>
      <c r="MEU9" s="1211"/>
      <c r="MEV9" s="1211"/>
      <c r="MEW9" s="1211"/>
      <c r="MEX9" s="1211"/>
      <c r="MEY9" s="1211"/>
      <c r="MEZ9" s="1211"/>
      <c r="MFA9" s="1211"/>
      <c r="MFB9" s="1211"/>
      <c r="MFC9" s="1211"/>
      <c r="MFD9" s="1211"/>
      <c r="MFE9" s="1211"/>
      <c r="MFF9" s="1211"/>
      <c r="MFG9" s="1211"/>
      <c r="MFH9" s="1211"/>
      <c r="MFI9" s="1211"/>
      <c r="MFJ9" s="1211"/>
      <c r="MFK9" s="1211"/>
      <c r="MFL9" s="1211"/>
      <c r="MFM9" s="1211"/>
      <c r="MFN9" s="1211"/>
      <c r="MFO9" s="1211"/>
      <c r="MFP9" s="1211"/>
      <c r="MFQ9" s="1211"/>
      <c r="MFR9" s="1211"/>
      <c r="MFS9" s="1211"/>
      <c r="MFT9" s="1211"/>
      <c r="MFU9" s="1211"/>
      <c r="MFV9" s="1211"/>
      <c r="MFW9" s="1211"/>
      <c r="MFX9" s="1211"/>
      <c r="MFY9" s="1211"/>
      <c r="MFZ9" s="1211"/>
      <c r="MGA9" s="1211"/>
      <c r="MGB9" s="1211"/>
      <c r="MGC9" s="1211"/>
      <c r="MGD9" s="1211"/>
      <c r="MGE9" s="1211"/>
      <c r="MGF9" s="1211"/>
      <c r="MGG9" s="1211"/>
      <c r="MGH9" s="1211"/>
      <c r="MGI9" s="1211"/>
      <c r="MGJ9" s="1211"/>
      <c r="MGK9" s="1211"/>
      <c r="MGL9" s="1211"/>
      <c r="MGM9" s="1211"/>
      <c r="MGN9" s="1211"/>
      <c r="MGO9" s="1211"/>
      <c r="MGP9" s="1211"/>
      <c r="MGQ9" s="1211"/>
      <c r="MGR9" s="1211"/>
      <c r="MGS9" s="1211"/>
      <c r="MGT9" s="1211"/>
      <c r="MGU9" s="1211"/>
      <c r="MGV9" s="1211"/>
      <c r="MGW9" s="1211"/>
      <c r="MGX9" s="1211"/>
      <c r="MGY9" s="1211"/>
      <c r="MGZ9" s="1211"/>
      <c r="MHA9" s="1211"/>
      <c r="MHB9" s="1211"/>
      <c r="MHC9" s="1211"/>
      <c r="MHD9" s="1211"/>
      <c r="MHE9" s="1211"/>
      <c r="MHF9" s="1211"/>
      <c r="MHG9" s="1211"/>
      <c r="MHH9" s="1211"/>
      <c r="MHI9" s="1211"/>
      <c r="MHJ9" s="1211"/>
      <c r="MHK9" s="1211"/>
      <c r="MHL9" s="1211"/>
      <c r="MHM9" s="1211"/>
      <c r="MHN9" s="1211"/>
      <c r="MHO9" s="1211"/>
      <c r="MHP9" s="1211"/>
      <c r="MHQ9" s="1211"/>
      <c r="MHR9" s="1211"/>
      <c r="MHS9" s="1211"/>
      <c r="MHT9" s="1211"/>
      <c r="MHU9" s="1211"/>
      <c r="MHV9" s="1211"/>
      <c r="MHW9" s="1211"/>
      <c r="MHX9" s="1211"/>
      <c r="MHY9" s="1211"/>
      <c r="MHZ9" s="1211"/>
      <c r="MIA9" s="1211"/>
      <c r="MIB9" s="1211"/>
      <c r="MIC9" s="1211"/>
      <c r="MID9" s="1211"/>
      <c r="MIE9" s="1211"/>
      <c r="MIF9" s="1211"/>
      <c r="MIG9" s="1211"/>
      <c r="MIH9" s="1211"/>
      <c r="MII9" s="1211"/>
      <c r="MIJ9" s="1211"/>
      <c r="MIK9" s="1211"/>
      <c r="MIL9" s="1211"/>
      <c r="MIM9" s="1211"/>
      <c r="MIN9" s="1211"/>
      <c r="MIO9" s="1211"/>
      <c r="MIP9" s="1211"/>
      <c r="MIQ9" s="1211"/>
      <c r="MIR9" s="1211"/>
      <c r="MIS9" s="1211"/>
      <c r="MIT9" s="1211"/>
      <c r="MIU9" s="1211"/>
      <c r="MIV9" s="1211"/>
      <c r="MIW9" s="1211"/>
      <c r="MIX9" s="1211"/>
      <c r="MIY9" s="1211"/>
      <c r="MIZ9" s="1211"/>
      <c r="MJA9" s="1211"/>
      <c r="MJB9" s="1211"/>
      <c r="MJC9" s="1211"/>
      <c r="MJD9" s="1211"/>
      <c r="MJE9" s="1211"/>
      <c r="MJF9" s="1211"/>
      <c r="MJG9" s="1211"/>
      <c r="MJH9" s="1211"/>
      <c r="MJI9" s="1211"/>
      <c r="MJJ9" s="1211"/>
      <c r="MJK9" s="1211"/>
      <c r="MJL9" s="1211"/>
      <c r="MJM9" s="1211"/>
      <c r="MJN9" s="1211"/>
      <c r="MJO9" s="1211"/>
      <c r="MJP9" s="1211"/>
      <c r="MJQ9" s="1211"/>
      <c r="MJR9" s="1211"/>
      <c r="MJS9" s="1211"/>
      <c r="MJT9" s="1211"/>
      <c r="MJU9" s="1211"/>
      <c r="MJV9" s="1211"/>
      <c r="MJW9" s="1211"/>
      <c r="MJX9" s="1211"/>
      <c r="MJY9" s="1211"/>
      <c r="MJZ9" s="1211"/>
      <c r="MKA9" s="1211"/>
      <c r="MKB9" s="1211"/>
      <c r="MKC9" s="1211"/>
      <c r="MKD9" s="1211"/>
      <c r="MKE9" s="1211"/>
      <c r="MKF9" s="1211"/>
      <c r="MKG9" s="1211"/>
      <c r="MKH9" s="1211"/>
      <c r="MKI9" s="1211"/>
      <c r="MKJ9" s="1211"/>
      <c r="MKK9" s="1211"/>
      <c r="MKL9" s="1211"/>
      <c r="MKM9" s="1211"/>
      <c r="MKN9" s="1211"/>
      <c r="MKO9" s="1211"/>
      <c r="MKP9" s="1211"/>
      <c r="MKQ9" s="1211"/>
      <c r="MKR9" s="1211"/>
      <c r="MKS9" s="1211"/>
      <c r="MKT9" s="1211"/>
      <c r="MKU9" s="1211"/>
      <c r="MKV9" s="1211"/>
      <c r="MKW9" s="1211"/>
      <c r="MKX9" s="1211"/>
      <c r="MKY9" s="1211"/>
      <c r="MKZ9" s="1211"/>
      <c r="MLA9" s="1211"/>
      <c r="MLB9" s="1211"/>
      <c r="MLC9" s="1211"/>
      <c r="MLD9" s="1211"/>
      <c r="MLE9" s="1211"/>
      <c r="MLF9" s="1211"/>
      <c r="MLG9" s="1211"/>
      <c r="MLH9" s="1211"/>
      <c r="MLI9" s="1211"/>
      <c r="MLJ9" s="1211"/>
      <c r="MLK9" s="1211"/>
      <c r="MLL9" s="1211"/>
      <c r="MLM9" s="1211"/>
      <c r="MLN9" s="1211"/>
      <c r="MLO9" s="1211"/>
      <c r="MLP9" s="1211"/>
      <c r="MLQ9" s="1211"/>
      <c r="MLR9" s="1211"/>
      <c r="MLS9" s="1211"/>
      <c r="MLT9" s="1211"/>
      <c r="MLU9" s="1211"/>
      <c r="MLV9" s="1211"/>
      <c r="MLW9" s="1211"/>
      <c r="MLX9" s="1211"/>
      <c r="MLY9" s="1211"/>
      <c r="MLZ9" s="1211"/>
      <c r="MMA9" s="1211"/>
      <c r="MMB9" s="1211"/>
      <c r="MMC9" s="1211"/>
      <c r="MMD9" s="1211"/>
      <c r="MME9" s="1211"/>
      <c r="MMF9" s="1211"/>
      <c r="MMG9" s="1211"/>
      <c r="MMH9" s="1211"/>
      <c r="MMI9" s="1211"/>
      <c r="MMJ9" s="1211"/>
      <c r="MMK9" s="1211"/>
      <c r="MML9" s="1211"/>
      <c r="MMM9" s="1211"/>
      <c r="MMN9" s="1211"/>
      <c r="MMO9" s="1211"/>
      <c r="MMP9" s="1211"/>
      <c r="MMQ9" s="1211"/>
      <c r="MMR9" s="1211"/>
      <c r="MMS9" s="1211"/>
      <c r="MMT9" s="1211"/>
      <c r="MMU9" s="1211"/>
      <c r="MMV9" s="1211"/>
      <c r="MMW9" s="1211"/>
      <c r="MMX9" s="1211"/>
      <c r="MMY9" s="1211"/>
      <c r="MMZ9" s="1211"/>
      <c r="MNA9" s="1211"/>
      <c r="MNB9" s="1211"/>
      <c r="MNC9" s="1211"/>
      <c r="MND9" s="1211"/>
      <c r="MNE9" s="1211"/>
      <c r="MNF9" s="1211"/>
      <c r="MNG9" s="1211"/>
      <c r="MNH9" s="1211"/>
      <c r="MNI9" s="1211"/>
      <c r="MNJ9" s="1211"/>
      <c r="MNK9" s="1211"/>
      <c r="MNL9" s="1211"/>
      <c r="MNM9" s="1211"/>
      <c r="MNN9" s="1211"/>
      <c r="MNO9" s="1211"/>
      <c r="MNP9" s="1211"/>
      <c r="MNQ9" s="1211"/>
      <c r="MNR9" s="1211"/>
      <c r="MNS9" s="1211"/>
      <c r="MNT9" s="1211"/>
      <c r="MNU9" s="1211"/>
      <c r="MNV9" s="1211"/>
      <c r="MNW9" s="1211"/>
      <c r="MNX9" s="1211"/>
      <c r="MNY9" s="1211"/>
      <c r="MNZ9" s="1211"/>
      <c r="MOA9" s="1211"/>
      <c r="MOB9" s="1211"/>
      <c r="MOC9" s="1211"/>
      <c r="MOD9" s="1211"/>
      <c r="MOE9" s="1211"/>
      <c r="MOF9" s="1211"/>
      <c r="MOG9" s="1211"/>
      <c r="MOH9" s="1211"/>
      <c r="MOI9" s="1211"/>
      <c r="MOJ9" s="1211"/>
      <c r="MOK9" s="1211"/>
      <c r="MOL9" s="1211"/>
      <c r="MOM9" s="1211"/>
      <c r="MON9" s="1211"/>
      <c r="MOO9" s="1211"/>
      <c r="MOP9" s="1211"/>
      <c r="MOQ9" s="1211"/>
      <c r="MOR9" s="1211"/>
      <c r="MOS9" s="1211"/>
      <c r="MOT9" s="1211"/>
      <c r="MOU9" s="1211"/>
      <c r="MOV9" s="1211"/>
      <c r="MOW9" s="1211"/>
      <c r="MOX9" s="1211"/>
      <c r="MOY9" s="1211"/>
      <c r="MOZ9" s="1211"/>
      <c r="MPA9" s="1211"/>
      <c r="MPB9" s="1211"/>
      <c r="MPC9" s="1211"/>
      <c r="MPD9" s="1211"/>
      <c r="MPE9" s="1211"/>
      <c r="MPF9" s="1211"/>
      <c r="MPG9" s="1211"/>
      <c r="MPH9" s="1211"/>
      <c r="MPI9" s="1211"/>
      <c r="MPJ9" s="1211"/>
      <c r="MPK9" s="1211"/>
      <c r="MPL9" s="1211"/>
      <c r="MPM9" s="1211"/>
      <c r="MPN9" s="1211"/>
      <c r="MPO9" s="1211"/>
      <c r="MPP9" s="1211"/>
      <c r="MPQ9" s="1211"/>
      <c r="MPR9" s="1211"/>
      <c r="MPS9" s="1211"/>
      <c r="MPT9" s="1211"/>
      <c r="MPU9" s="1211"/>
      <c r="MPV9" s="1211"/>
      <c r="MPW9" s="1211"/>
      <c r="MPX9" s="1211"/>
      <c r="MPY9" s="1211"/>
      <c r="MPZ9" s="1211"/>
      <c r="MQA9" s="1211"/>
      <c r="MQB9" s="1211"/>
      <c r="MQC9" s="1211"/>
      <c r="MQD9" s="1211"/>
      <c r="MQE9" s="1211"/>
      <c r="MQF9" s="1211"/>
      <c r="MQG9" s="1211"/>
      <c r="MQH9" s="1211"/>
      <c r="MQI9" s="1211"/>
      <c r="MQJ9" s="1211"/>
      <c r="MQK9" s="1211"/>
      <c r="MQL9" s="1211"/>
      <c r="MQM9" s="1211"/>
      <c r="MQN9" s="1211"/>
      <c r="MQO9" s="1211"/>
      <c r="MQP9" s="1211"/>
      <c r="MQQ9" s="1211"/>
      <c r="MQR9" s="1211"/>
      <c r="MQS9" s="1211"/>
      <c r="MQT9" s="1211"/>
      <c r="MQU9" s="1211"/>
      <c r="MQV9" s="1211"/>
      <c r="MQW9" s="1211"/>
      <c r="MQX9" s="1211"/>
      <c r="MQY9" s="1211"/>
      <c r="MQZ9" s="1211"/>
      <c r="MRA9" s="1211"/>
      <c r="MRB9" s="1211"/>
      <c r="MRC9" s="1211"/>
      <c r="MRD9" s="1211"/>
      <c r="MRE9" s="1211"/>
      <c r="MRF9" s="1211"/>
      <c r="MRG9" s="1211"/>
      <c r="MRH9" s="1211"/>
      <c r="MRI9" s="1211"/>
      <c r="MRJ9" s="1211"/>
      <c r="MRK9" s="1211"/>
      <c r="MRL9" s="1211"/>
      <c r="MRM9" s="1211"/>
      <c r="MRN9" s="1211"/>
      <c r="MRO9" s="1211"/>
      <c r="MRP9" s="1211"/>
      <c r="MRQ9" s="1211"/>
      <c r="MRR9" s="1211"/>
      <c r="MRS9" s="1211"/>
      <c r="MRT9" s="1211"/>
      <c r="MRU9" s="1211"/>
      <c r="MRV9" s="1211"/>
      <c r="MRW9" s="1211"/>
      <c r="MRX9" s="1211"/>
      <c r="MRY9" s="1211"/>
      <c r="MRZ9" s="1211"/>
      <c r="MSA9" s="1211"/>
      <c r="MSB9" s="1211"/>
      <c r="MSC9" s="1211"/>
      <c r="MSD9" s="1211"/>
      <c r="MSE9" s="1211"/>
      <c r="MSF9" s="1211"/>
      <c r="MSG9" s="1211"/>
      <c r="MSH9" s="1211"/>
      <c r="MSI9" s="1211"/>
      <c r="MSJ9" s="1211"/>
      <c r="MSK9" s="1211"/>
      <c r="MSL9" s="1211"/>
      <c r="MSM9" s="1211"/>
      <c r="MSN9" s="1211"/>
      <c r="MSO9" s="1211"/>
      <c r="MSP9" s="1211"/>
      <c r="MSQ9" s="1211"/>
      <c r="MSR9" s="1211"/>
      <c r="MSS9" s="1211"/>
      <c r="MST9" s="1211"/>
      <c r="MSU9" s="1211"/>
      <c r="MSV9" s="1211"/>
      <c r="MSW9" s="1211"/>
      <c r="MSX9" s="1211"/>
      <c r="MSY9" s="1211"/>
      <c r="MSZ9" s="1211"/>
      <c r="MTA9" s="1211"/>
      <c r="MTB9" s="1211"/>
      <c r="MTC9" s="1211"/>
      <c r="MTD9" s="1211"/>
      <c r="MTE9" s="1211"/>
      <c r="MTF9" s="1211"/>
      <c r="MTG9" s="1211"/>
      <c r="MTH9" s="1211"/>
      <c r="MTI9" s="1211"/>
      <c r="MTJ9" s="1211"/>
      <c r="MTK9" s="1211"/>
      <c r="MTL9" s="1211"/>
      <c r="MTM9" s="1211"/>
      <c r="MTN9" s="1211"/>
      <c r="MTO9" s="1211"/>
      <c r="MTP9" s="1211"/>
      <c r="MTQ9" s="1211"/>
      <c r="MTR9" s="1211"/>
      <c r="MTS9" s="1211"/>
      <c r="MTT9" s="1211"/>
      <c r="MTU9" s="1211"/>
      <c r="MTV9" s="1211"/>
      <c r="MTW9" s="1211"/>
      <c r="MTX9" s="1211"/>
      <c r="MTY9" s="1211"/>
      <c r="MTZ9" s="1211"/>
      <c r="MUA9" s="1211"/>
      <c r="MUB9" s="1211"/>
      <c r="MUC9" s="1211"/>
      <c r="MUD9" s="1211"/>
      <c r="MUE9" s="1211"/>
      <c r="MUF9" s="1211"/>
      <c r="MUG9" s="1211"/>
      <c r="MUH9" s="1211"/>
      <c r="MUI9" s="1211"/>
      <c r="MUJ9" s="1211"/>
      <c r="MUK9" s="1211"/>
      <c r="MUL9" s="1211"/>
      <c r="MUM9" s="1211"/>
      <c r="MUN9" s="1211"/>
      <c r="MUO9" s="1211"/>
      <c r="MUP9" s="1211"/>
      <c r="MUQ9" s="1211"/>
      <c r="MUR9" s="1211"/>
      <c r="MUS9" s="1211"/>
      <c r="MUT9" s="1211"/>
      <c r="MUU9" s="1211"/>
      <c r="MUV9" s="1211"/>
      <c r="MUW9" s="1211"/>
      <c r="MUX9" s="1211"/>
      <c r="MUY9" s="1211"/>
      <c r="MUZ9" s="1211"/>
      <c r="MVA9" s="1211"/>
      <c r="MVB9" s="1211"/>
      <c r="MVC9" s="1211"/>
      <c r="MVD9" s="1211"/>
      <c r="MVE9" s="1211"/>
      <c r="MVF9" s="1211"/>
      <c r="MVG9" s="1211"/>
      <c r="MVH9" s="1211"/>
      <c r="MVI9" s="1211"/>
      <c r="MVJ9" s="1211"/>
      <c r="MVK9" s="1211"/>
      <c r="MVL9" s="1211"/>
      <c r="MVM9" s="1211"/>
      <c r="MVN9" s="1211"/>
      <c r="MVO9" s="1211"/>
      <c r="MVP9" s="1211"/>
      <c r="MVQ9" s="1211"/>
      <c r="MVR9" s="1211"/>
      <c r="MVS9" s="1211"/>
      <c r="MVT9" s="1211"/>
      <c r="MVU9" s="1211"/>
      <c r="MVV9" s="1211"/>
      <c r="MVW9" s="1211"/>
      <c r="MVX9" s="1211"/>
      <c r="MVY9" s="1211"/>
      <c r="MVZ9" s="1211"/>
      <c r="MWA9" s="1211"/>
      <c r="MWB9" s="1211"/>
      <c r="MWC9" s="1211"/>
      <c r="MWD9" s="1211"/>
      <c r="MWE9" s="1211"/>
      <c r="MWF9" s="1211"/>
      <c r="MWG9" s="1211"/>
      <c r="MWH9" s="1211"/>
      <c r="MWI9" s="1211"/>
      <c r="MWJ9" s="1211"/>
      <c r="MWK9" s="1211"/>
      <c r="MWL9" s="1211"/>
      <c r="MWM9" s="1211"/>
      <c r="MWN9" s="1211"/>
      <c r="MWO9" s="1211"/>
      <c r="MWP9" s="1211"/>
      <c r="MWQ9" s="1211"/>
      <c r="MWR9" s="1211"/>
      <c r="MWS9" s="1211"/>
      <c r="MWT9" s="1211"/>
      <c r="MWU9" s="1211"/>
      <c r="MWV9" s="1211"/>
      <c r="MWW9" s="1211"/>
      <c r="MWX9" s="1211"/>
      <c r="MWY9" s="1211"/>
      <c r="MWZ9" s="1211"/>
      <c r="MXA9" s="1211"/>
      <c r="MXB9" s="1211"/>
      <c r="MXC9" s="1211"/>
      <c r="MXD9" s="1211"/>
      <c r="MXE9" s="1211"/>
      <c r="MXF9" s="1211"/>
      <c r="MXG9" s="1211"/>
      <c r="MXH9" s="1211"/>
      <c r="MXI9" s="1211"/>
      <c r="MXJ9" s="1211"/>
      <c r="MXK9" s="1211"/>
      <c r="MXL9" s="1211"/>
      <c r="MXM9" s="1211"/>
      <c r="MXN9" s="1211"/>
      <c r="MXO9" s="1211"/>
      <c r="MXP9" s="1211"/>
      <c r="MXQ9" s="1211"/>
      <c r="MXR9" s="1211"/>
      <c r="MXS9" s="1211"/>
      <c r="MXT9" s="1211"/>
      <c r="MXU9" s="1211"/>
      <c r="MXV9" s="1211"/>
      <c r="MXW9" s="1211"/>
      <c r="MXX9" s="1211"/>
      <c r="MXY9" s="1211"/>
      <c r="MXZ9" s="1211"/>
      <c r="MYA9" s="1211"/>
      <c r="MYB9" s="1211"/>
      <c r="MYC9" s="1211"/>
      <c r="MYD9" s="1211"/>
      <c r="MYE9" s="1211"/>
      <c r="MYF9" s="1211"/>
      <c r="MYG9" s="1211"/>
      <c r="MYH9" s="1211"/>
      <c r="MYI9" s="1211"/>
      <c r="MYJ9" s="1211"/>
      <c r="MYK9" s="1211"/>
      <c r="MYL9" s="1211"/>
      <c r="MYM9" s="1211"/>
      <c r="MYN9" s="1211"/>
      <c r="MYO9" s="1211"/>
      <c r="MYP9" s="1211"/>
      <c r="MYQ9" s="1211"/>
      <c r="MYR9" s="1211"/>
      <c r="MYS9" s="1211"/>
      <c r="MYT9" s="1211"/>
      <c r="MYU9" s="1211"/>
      <c r="MYV9" s="1211"/>
      <c r="MYW9" s="1211"/>
      <c r="MYX9" s="1211"/>
      <c r="MYY9" s="1211"/>
      <c r="MYZ9" s="1211"/>
      <c r="MZA9" s="1211"/>
      <c r="MZB9" s="1211"/>
      <c r="MZC9" s="1211"/>
      <c r="MZD9" s="1211"/>
      <c r="MZE9" s="1211"/>
      <c r="MZF9" s="1211"/>
      <c r="MZG9" s="1211"/>
      <c r="MZH9" s="1211"/>
      <c r="MZI9" s="1211"/>
      <c r="MZJ9" s="1211"/>
      <c r="MZK9" s="1211"/>
      <c r="MZL9" s="1211"/>
      <c r="MZM9" s="1211"/>
      <c r="MZN9" s="1211"/>
      <c r="MZO9" s="1211"/>
      <c r="MZP9" s="1211"/>
      <c r="MZQ9" s="1211"/>
      <c r="MZR9" s="1211"/>
      <c r="MZS9" s="1211"/>
      <c r="MZT9" s="1211"/>
      <c r="MZU9" s="1211"/>
      <c r="MZV9" s="1211"/>
      <c r="MZW9" s="1211"/>
      <c r="MZX9" s="1211"/>
      <c r="MZY9" s="1211"/>
      <c r="MZZ9" s="1211"/>
      <c r="NAA9" s="1211"/>
      <c r="NAB9" s="1211"/>
      <c r="NAC9" s="1211"/>
      <c r="NAD9" s="1211"/>
      <c r="NAE9" s="1211"/>
      <c r="NAF9" s="1211"/>
      <c r="NAG9" s="1211"/>
      <c r="NAH9" s="1211"/>
      <c r="NAI9" s="1211"/>
      <c r="NAJ9" s="1211"/>
      <c r="NAK9" s="1211"/>
      <c r="NAL9" s="1211"/>
      <c r="NAM9" s="1211"/>
      <c r="NAN9" s="1211"/>
      <c r="NAO9" s="1211"/>
      <c r="NAP9" s="1211"/>
      <c r="NAQ9" s="1211"/>
      <c r="NAR9" s="1211"/>
      <c r="NAS9" s="1211"/>
      <c r="NAT9" s="1211"/>
      <c r="NAU9" s="1211"/>
      <c r="NAV9" s="1211"/>
      <c r="NAW9" s="1211"/>
      <c r="NAX9" s="1211"/>
      <c r="NAY9" s="1211"/>
      <c r="NAZ9" s="1211"/>
      <c r="NBA9" s="1211"/>
      <c r="NBB9" s="1211"/>
      <c r="NBC9" s="1211"/>
      <c r="NBD9" s="1211"/>
      <c r="NBE9" s="1211"/>
      <c r="NBF9" s="1211"/>
      <c r="NBG9" s="1211"/>
      <c r="NBH9" s="1211"/>
      <c r="NBI9" s="1211"/>
      <c r="NBJ9" s="1211"/>
      <c r="NBK9" s="1211"/>
      <c r="NBL9" s="1211"/>
      <c r="NBM9" s="1211"/>
      <c r="NBN9" s="1211"/>
      <c r="NBO9" s="1211"/>
      <c r="NBP9" s="1211"/>
      <c r="NBQ9" s="1211"/>
      <c r="NBR9" s="1211"/>
      <c r="NBS9" s="1211"/>
      <c r="NBT9" s="1211"/>
      <c r="NBU9" s="1211"/>
      <c r="NBV9" s="1211"/>
      <c r="NBW9" s="1211"/>
      <c r="NBX9" s="1211"/>
      <c r="NBY9" s="1211"/>
      <c r="NBZ9" s="1211"/>
      <c r="NCA9" s="1211"/>
      <c r="NCB9" s="1211"/>
      <c r="NCC9" s="1211"/>
      <c r="NCD9" s="1211"/>
      <c r="NCE9" s="1211"/>
      <c r="NCF9" s="1211"/>
      <c r="NCG9" s="1211"/>
      <c r="NCH9" s="1211"/>
      <c r="NCI9" s="1211"/>
      <c r="NCJ9" s="1211"/>
      <c r="NCK9" s="1211"/>
      <c r="NCL9" s="1211"/>
      <c r="NCM9" s="1211"/>
      <c r="NCN9" s="1211"/>
      <c r="NCO9" s="1211"/>
      <c r="NCP9" s="1211"/>
      <c r="NCQ9" s="1211"/>
      <c r="NCR9" s="1211"/>
      <c r="NCS9" s="1211"/>
      <c r="NCT9" s="1211"/>
      <c r="NCU9" s="1211"/>
      <c r="NCV9" s="1211"/>
      <c r="NCW9" s="1211"/>
      <c r="NCX9" s="1211"/>
      <c r="NCY9" s="1211"/>
      <c r="NCZ9" s="1211"/>
      <c r="NDA9" s="1211"/>
      <c r="NDB9" s="1211"/>
      <c r="NDC9" s="1211"/>
      <c r="NDD9" s="1211"/>
      <c r="NDE9" s="1211"/>
      <c r="NDF9" s="1211"/>
      <c r="NDG9" s="1211"/>
      <c r="NDH9" s="1211"/>
      <c r="NDI9" s="1211"/>
      <c r="NDJ9" s="1211"/>
      <c r="NDK9" s="1211"/>
      <c r="NDL9" s="1211"/>
      <c r="NDM9" s="1211"/>
      <c r="NDN9" s="1211"/>
      <c r="NDO9" s="1211"/>
      <c r="NDP9" s="1211"/>
      <c r="NDQ9" s="1211"/>
      <c r="NDR9" s="1211"/>
      <c r="NDS9" s="1211"/>
      <c r="NDT9" s="1211"/>
      <c r="NDU9" s="1211"/>
      <c r="NDV9" s="1211"/>
      <c r="NDW9" s="1211"/>
      <c r="NDX9" s="1211"/>
      <c r="NDY9" s="1211"/>
      <c r="NDZ9" s="1211"/>
      <c r="NEA9" s="1211"/>
      <c r="NEB9" s="1211"/>
      <c r="NEC9" s="1211"/>
      <c r="NED9" s="1211"/>
      <c r="NEE9" s="1211"/>
      <c r="NEF9" s="1211"/>
      <c r="NEG9" s="1211"/>
      <c r="NEH9" s="1211"/>
      <c r="NEI9" s="1211"/>
      <c r="NEJ9" s="1211"/>
      <c r="NEK9" s="1211"/>
      <c r="NEL9" s="1211"/>
      <c r="NEM9" s="1211"/>
      <c r="NEN9" s="1211"/>
      <c r="NEO9" s="1211"/>
      <c r="NEP9" s="1211"/>
      <c r="NEQ9" s="1211"/>
      <c r="NER9" s="1211"/>
      <c r="NES9" s="1211"/>
      <c r="NET9" s="1211"/>
      <c r="NEU9" s="1211"/>
      <c r="NEV9" s="1211"/>
      <c r="NEW9" s="1211"/>
      <c r="NEX9" s="1211"/>
      <c r="NEY9" s="1211"/>
      <c r="NEZ9" s="1211"/>
      <c r="NFA9" s="1211"/>
      <c r="NFB9" s="1211"/>
      <c r="NFC9" s="1211"/>
      <c r="NFD9" s="1211"/>
      <c r="NFE9" s="1211"/>
      <c r="NFF9" s="1211"/>
      <c r="NFG9" s="1211"/>
      <c r="NFH9" s="1211"/>
      <c r="NFI9" s="1211"/>
      <c r="NFJ9" s="1211"/>
      <c r="NFK9" s="1211"/>
      <c r="NFL9" s="1211"/>
      <c r="NFM9" s="1211"/>
      <c r="NFN9" s="1211"/>
      <c r="NFO9" s="1211"/>
      <c r="NFP9" s="1211"/>
      <c r="NFQ9" s="1211"/>
      <c r="NFR9" s="1211"/>
      <c r="NFS9" s="1211"/>
      <c r="NFT9" s="1211"/>
      <c r="NFU9" s="1211"/>
      <c r="NFV9" s="1211"/>
      <c r="NFW9" s="1211"/>
      <c r="NFX9" s="1211"/>
      <c r="NFY9" s="1211"/>
      <c r="NFZ9" s="1211"/>
      <c r="NGA9" s="1211"/>
      <c r="NGB9" s="1211"/>
      <c r="NGC9" s="1211"/>
      <c r="NGD9" s="1211"/>
      <c r="NGE9" s="1211"/>
      <c r="NGF9" s="1211"/>
      <c r="NGG9" s="1211"/>
      <c r="NGH9" s="1211"/>
      <c r="NGI9" s="1211"/>
      <c r="NGJ9" s="1211"/>
      <c r="NGK9" s="1211"/>
      <c r="NGL9" s="1211"/>
      <c r="NGM9" s="1211"/>
      <c r="NGN9" s="1211"/>
      <c r="NGO9" s="1211"/>
      <c r="NGP9" s="1211"/>
      <c r="NGQ9" s="1211"/>
      <c r="NGR9" s="1211"/>
      <c r="NGS9" s="1211"/>
      <c r="NGT9" s="1211"/>
      <c r="NGU9" s="1211"/>
      <c r="NGV9" s="1211"/>
      <c r="NGW9" s="1211"/>
      <c r="NGX9" s="1211"/>
      <c r="NGY9" s="1211"/>
      <c r="NGZ9" s="1211"/>
      <c r="NHA9" s="1211"/>
      <c r="NHB9" s="1211"/>
      <c r="NHC9" s="1211"/>
      <c r="NHD9" s="1211"/>
      <c r="NHE9" s="1211"/>
      <c r="NHF9" s="1211"/>
      <c r="NHG9" s="1211"/>
      <c r="NHH9" s="1211"/>
      <c r="NHI9" s="1211"/>
      <c r="NHJ9" s="1211"/>
      <c r="NHK9" s="1211"/>
      <c r="NHL9" s="1211"/>
      <c r="NHM9" s="1211"/>
      <c r="NHN9" s="1211"/>
      <c r="NHO9" s="1211"/>
      <c r="NHP9" s="1211"/>
      <c r="NHQ9" s="1211"/>
      <c r="NHR9" s="1211"/>
      <c r="NHS9" s="1211"/>
      <c r="NHT9" s="1211"/>
      <c r="NHU9" s="1211"/>
      <c r="NHV9" s="1211"/>
      <c r="NHW9" s="1211"/>
      <c r="NHX9" s="1211"/>
      <c r="NHY9" s="1211"/>
      <c r="NHZ9" s="1211"/>
      <c r="NIA9" s="1211"/>
      <c r="NIB9" s="1211"/>
      <c r="NIC9" s="1211"/>
      <c r="NID9" s="1211"/>
      <c r="NIE9" s="1211"/>
      <c r="NIF9" s="1211"/>
      <c r="NIG9" s="1211"/>
      <c r="NIH9" s="1211"/>
      <c r="NII9" s="1211"/>
      <c r="NIJ9" s="1211"/>
      <c r="NIK9" s="1211"/>
      <c r="NIL9" s="1211"/>
      <c r="NIM9" s="1211"/>
      <c r="NIN9" s="1211"/>
      <c r="NIO9" s="1211"/>
      <c r="NIP9" s="1211"/>
      <c r="NIQ9" s="1211"/>
      <c r="NIR9" s="1211"/>
      <c r="NIS9" s="1211"/>
      <c r="NIT9" s="1211"/>
      <c r="NIU9" s="1211"/>
      <c r="NIV9" s="1211"/>
      <c r="NIW9" s="1211"/>
      <c r="NIX9" s="1211"/>
      <c r="NIY9" s="1211"/>
      <c r="NIZ9" s="1211"/>
      <c r="NJA9" s="1211"/>
      <c r="NJB9" s="1211"/>
      <c r="NJC9" s="1211"/>
      <c r="NJD9" s="1211"/>
      <c r="NJE9" s="1211"/>
      <c r="NJF9" s="1211"/>
      <c r="NJG9" s="1211"/>
      <c r="NJH9" s="1211"/>
      <c r="NJI9" s="1211"/>
      <c r="NJJ9" s="1211"/>
      <c r="NJK9" s="1211"/>
      <c r="NJL9" s="1211"/>
      <c r="NJM9" s="1211"/>
      <c r="NJN9" s="1211"/>
      <c r="NJO9" s="1211"/>
      <c r="NJP9" s="1211"/>
      <c r="NJQ9" s="1211"/>
      <c r="NJR9" s="1211"/>
      <c r="NJS9" s="1211"/>
      <c r="NJT9" s="1211"/>
      <c r="NJU9" s="1211"/>
      <c r="NJV9" s="1211"/>
      <c r="NJW9" s="1211"/>
      <c r="NJX9" s="1211"/>
      <c r="NJY9" s="1211"/>
      <c r="NJZ9" s="1211"/>
      <c r="NKA9" s="1211"/>
      <c r="NKB9" s="1211"/>
      <c r="NKC9" s="1211"/>
      <c r="NKD9" s="1211"/>
      <c r="NKE9" s="1211"/>
      <c r="NKF9" s="1211"/>
      <c r="NKG9" s="1211"/>
      <c r="NKH9" s="1211"/>
      <c r="NKI9" s="1211"/>
      <c r="NKJ9" s="1211"/>
      <c r="NKK9" s="1211"/>
      <c r="NKL9" s="1211"/>
      <c r="NKM9" s="1211"/>
      <c r="NKN9" s="1211"/>
      <c r="NKO9" s="1211"/>
      <c r="NKP9" s="1211"/>
      <c r="NKQ9" s="1211"/>
      <c r="NKR9" s="1211"/>
      <c r="NKS9" s="1211"/>
      <c r="NKT9" s="1211"/>
      <c r="NKU9" s="1211"/>
      <c r="NKV9" s="1211"/>
      <c r="NKW9" s="1211"/>
      <c r="NKX9" s="1211"/>
      <c r="NKY9" s="1211"/>
      <c r="NKZ9" s="1211"/>
      <c r="NLA9" s="1211"/>
      <c r="NLB9" s="1211"/>
      <c r="NLC9" s="1211"/>
      <c r="NLD9" s="1211"/>
      <c r="NLE9" s="1211"/>
      <c r="NLF9" s="1211"/>
      <c r="NLG9" s="1211"/>
      <c r="NLH9" s="1211"/>
      <c r="NLI9" s="1211"/>
      <c r="NLJ9" s="1211"/>
      <c r="NLK9" s="1211"/>
      <c r="NLL9" s="1211"/>
      <c r="NLM9" s="1211"/>
      <c r="NLN9" s="1211"/>
      <c r="NLO9" s="1211"/>
      <c r="NLP9" s="1211"/>
      <c r="NLQ9" s="1211"/>
      <c r="NLR9" s="1211"/>
      <c r="NLS9" s="1211"/>
      <c r="NLT9" s="1211"/>
      <c r="NLU9" s="1211"/>
      <c r="NLV9" s="1211"/>
      <c r="NLW9" s="1211"/>
      <c r="NLX9" s="1211"/>
      <c r="NLY9" s="1211"/>
      <c r="NLZ9" s="1211"/>
      <c r="NMA9" s="1211"/>
      <c r="NMB9" s="1211"/>
      <c r="NMC9" s="1211"/>
      <c r="NMD9" s="1211"/>
      <c r="NME9" s="1211"/>
      <c r="NMF9" s="1211"/>
      <c r="NMG9" s="1211"/>
      <c r="NMH9" s="1211"/>
      <c r="NMI9" s="1211"/>
      <c r="NMJ9" s="1211"/>
      <c r="NMK9" s="1211"/>
      <c r="NML9" s="1211"/>
      <c r="NMM9" s="1211"/>
      <c r="NMN9" s="1211"/>
      <c r="NMO9" s="1211"/>
      <c r="NMP9" s="1211"/>
      <c r="NMQ9" s="1211"/>
      <c r="NMR9" s="1211"/>
      <c r="NMS9" s="1211"/>
      <c r="NMT9" s="1211"/>
      <c r="NMU9" s="1211"/>
      <c r="NMV9" s="1211"/>
      <c r="NMW9" s="1211"/>
      <c r="NMX9" s="1211"/>
      <c r="NMY9" s="1211"/>
      <c r="NMZ9" s="1211"/>
      <c r="NNA9" s="1211"/>
      <c r="NNB9" s="1211"/>
      <c r="NNC9" s="1211"/>
      <c r="NND9" s="1211"/>
      <c r="NNE9" s="1211"/>
      <c r="NNF9" s="1211"/>
      <c r="NNG9" s="1211"/>
      <c r="NNH9" s="1211"/>
      <c r="NNI9" s="1211"/>
      <c r="NNJ9" s="1211"/>
      <c r="NNK9" s="1211"/>
      <c r="NNL9" s="1211"/>
      <c r="NNM9" s="1211"/>
      <c r="NNN9" s="1211"/>
      <c r="NNO9" s="1211"/>
      <c r="NNP9" s="1211"/>
      <c r="NNQ9" s="1211"/>
      <c r="NNR9" s="1211"/>
      <c r="NNS9" s="1211"/>
      <c r="NNT9" s="1211"/>
      <c r="NNU9" s="1211"/>
      <c r="NNV9" s="1211"/>
      <c r="NNW9" s="1211"/>
      <c r="NNX9" s="1211"/>
      <c r="NNY9" s="1211"/>
      <c r="NNZ9" s="1211"/>
      <c r="NOA9" s="1211"/>
      <c r="NOB9" s="1211"/>
      <c r="NOC9" s="1211"/>
      <c r="NOD9" s="1211"/>
      <c r="NOE9" s="1211"/>
      <c r="NOF9" s="1211"/>
      <c r="NOG9" s="1211"/>
      <c r="NOH9" s="1211"/>
      <c r="NOI9" s="1211"/>
      <c r="NOJ9" s="1211"/>
      <c r="NOK9" s="1211"/>
      <c r="NOL9" s="1211"/>
      <c r="NOM9" s="1211"/>
      <c r="NON9" s="1211"/>
      <c r="NOO9" s="1211"/>
      <c r="NOP9" s="1211"/>
      <c r="NOQ9" s="1211"/>
      <c r="NOR9" s="1211"/>
      <c r="NOS9" s="1211"/>
      <c r="NOT9" s="1211"/>
      <c r="NOU9" s="1211"/>
      <c r="NOV9" s="1211"/>
      <c r="NOW9" s="1211"/>
      <c r="NOX9" s="1211"/>
      <c r="NOY9" s="1211"/>
      <c r="NOZ9" s="1211"/>
      <c r="NPA9" s="1211"/>
      <c r="NPB9" s="1211"/>
      <c r="NPC9" s="1211"/>
      <c r="NPD9" s="1211"/>
      <c r="NPE9" s="1211"/>
      <c r="NPF9" s="1211"/>
      <c r="NPG9" s="1211"/>
      <c r="NPH9" s="1211"/>
      <c r="NPI9" s="1211"/>
      <c r="NPJ9" s="1211"/>
      <c r="NPK9" s="1211"/>
      <c r="NPL9" s="1211"/>
      <c r="NPM9" s="1211"/>
      <c r="NPN9" s="1211"/>
      <c r="NPO9" s="1211"/>
      <c r="NPP9" s="1211"/>
      <c r="NPQ9" s="1211"/>
      <c r="NPR9" s="1211"/>
      <c r="NPS9" s="1211"/>
      <c r="NPT9" s="1211"/>
      <c r="NPU9" s="1211"/>
      <c r="NPV9" s="1211"/>
      <c r="NPW9" s="1211"/>
      <c r="NPX9" s="1211"/>
      <c r="NPY9" s="1211"/>
      <c r="NPZ9" s="1211"/>
      <c r="NQA9" s="1211"/>
      <c r="NQB9" s="1211"/>
      <c r="NQC9" s="1211"/>
      <c r="NQD9" s="1211"/>
      <c r="NQE9" s="1211"/>
      <c r="NQF9" s="1211"/>
      <c r="NQG9" s="1211"/>
      <c r="NQH9" s="1211"/>
      <c r="NQI9" s="1211"/>
      <c r="NQJ9" s="1211"/>
      <c r="NQK9" s="1211"/>
      <c r="NQL9" s="1211"/>
      <c r="NQM9" s="1211"/>
      <c r="NQN9" s="1211"/>
      <c r="NQO9" s="1211"/>
      <c r="NQP9" s="1211"/>
      <c r="NQQ9" s="1211"/>
      <c r="NQR9" s="1211"/>
      <c r="NQS9" s="1211"/>
      <c r="NQT9" s="1211"/>
      <c r="NQU9" s="1211"/>
      <c r="NQV9" s="1211"/>
      <c r="NQW9" s="1211"/>
      <c r="NQX9" s="1211"/>
      <c r="NQY9" s="1211"/>
      <c r="NQZ9" s="1211"/>
      <c r="NRA9" s="1211"/>
      <c r="NRB9" s="1211"/>
      <c r="NRC9" s="1211"/>
      <c r="NRD9" s="1211"/>
      <c r="NRE9" s="1211"/>
      <c r="NRF9" s="1211"/>
      <c r="NRG9" s="1211"/>
      <c r="NRH9" s="1211"/>
      <c r="NRI9" s="1211"/>
      <c r="NRJ9" s="1211"/>
      <c r="NRK9" s="1211"/>
      <c r="NRL9" s="1211"/>
      <c r="NRM9" s="1211"/>
      <c r="NRN9" s="1211"/>
      <c r="NRO9" s="1211"/>
      <c r="NRP9" s="1211"/>
      <c r="NRQ9" s="1211"/>
      <c r="NRR9" s="1211"/>
      <c r="NRS9" s="1211"/>
      <c r="NRT9" s="1211"/>
      <c r="NRU9" s="1211"/>
      <c r="NRV9" s="1211"/>
      <c r="NRW9" s="1211"/>
      <c r="NRX9" s="1211"/>
      <c r="NRY9" s="1211"/>
      <c r="NRZ9" s="1211"/>
      <c r="NSA9" s="1211"/>
      <c r="NSB9" s="1211"/>
      <c r="NSC9" s="1211"/>
      <c r="NSD9" s="1211"/>
      <c r="NSE9" s="1211"/>
      <c r="NSF9" s="1211"/>
      <c r="NSG9" s="1211"/>
      <c r="NSH9" s="1211"/>
      <c r="NSI9" s="1211"/>
      <c r="NSJ9" s="1211"/>
      <c r="NSK9" s="1211"/>
      <c r="NSL9" s="1211"/>
      <c r="NSM9" s="1211"/>
      <c r="NSN9" s="1211"/>
      <c r="NSO9" s="1211"/>
      <c r="NSP9" s="1211"/>
      <c r="NSQ9" s="1211"/>
      <c r="NSR9" s="1211"/>
      <c r="NSS9" s="1211"/>
      <c r="NST9" s="1211"/>
      <c r="NSU9" s="1211"/>
      <c r="NSV9" s="1211"/>
      <c r="NSW9" s="1211"/>
      <c r="NSX9" s="1211"/>
      <c r="NSY9" s="1211"/>
      <c r="NSZ9" s="1211"/>
      <c r="NTA9" s="1211"/>
      <c r="NTB9" s="1211"/>
      <c r="NTC9" s="1211"/>
      <c r="NTD9" s="1211"/>
      <c r="NTE9" s="1211"/>
      <c r="NTF9" s="1211"/>
      <c r="NTG9" s="1211"/>
      <c r="NTH9" s="1211"/>
      <c r="NTI9" s="1211"/>
      <c r="NTJ9" s="1211"/>
      <c r="NTK9" s="1211"/>
      <c r="NTL9" s="1211"/>
      <c r="NTM9" s="1211"/>
      <c r="NTN9" s="1211"/>
      <c r="NTO9" s="1211"/>
      <c r="NTP9" s="1211"/>
      <c r="NTQ9" s="1211"/>
      <c r="NTR9" s="1211"/>
      <c r="NTS9" s="1211"/>
      <c r="NTT9" s="1211"/>
      <c r="NTU9" s="1211"/>
      <c r="NTV9" s="1211"/>
      <c r="NTW9" s="1211"/>
      <c r="NTX9" s="1211"/>
      <c r="NTY9" s="1211"/>
      <c r="NTZ9" s="1211"/>
      <c r="NUA9" s="1211"/>
      <c r="NUB9" s="1211"/>
      <c r="NUC9" s="1211"/>
      <c r="NUD9" s="1211"/>
      <c r="NUE9" s="1211"/>
      <c r="NUF9" s="1211"/>
      <c r="NUG9" s="1211"/>
      <c r="NUH9" s="1211"/>
      <c r="NUI9" s="1211"/>
      <c r="NUJ9" s="1211"/>
      <c r="NUK9" s="1211"/>
      <c r="NUL9" s="1211"/>
      <c r="NUM9" s="1211"/>
      <c r="NUN9" s="1211"/>
      <c r="NUO9" s="1211"/>
      <c r="NUP9" s="1211"/>
      <c r="NUQ9" s="1211"/>
      <c r="NUR9" s="1211"/>
      <c r="NUS9" s="1211"/>
      <c r="NUT9" s="1211"/>
      <c r="NUU9" s="1211"/>
      <c r="NUV9" s="1211"/>
      <c r="NUW9" s="1211"/>
      <c r="NUX9" s="1211"/>
      <c r="NUY9" s="1211"/>
      <c r="NUZ9" s="1211"/>
      <c r="NVA9" s="1211"/>
      <c r="NVB9" s="1211"/>
      <c r="NVC9" s="1211"/>
      <c r="NVD9" s="1211"/>
      <c r="NVE9" s="1211"/>
      <c r="NVF9" s="1211"/>
      <c r="NVG9" s="1211"/>
      <c r="NVH9" s="1211"/>
      <c r="NVI9" s="1211"/>
      <c r="NVJ9" s="1211"/>
      <c r="NVK9" s="1211"/>
      <c r="NVL9" s="1211"/>
      <c r="NVM9" s="1211"/>
      <c r="NVN9" s="1211"/>
      <c r="NVO9" s="1211"/>
      <c r="NVP9" s="1211"/>
      <c r="NVQ9" s="1211"/>
      <c r="NVR9" s="1211"/>
      <c r="NVS9" s="1211"/>
      <c r="NVT9" s="1211"/>
      <c r="NVU9" s="1211"/>
      <c r="NVV9" s="1211"/>
      <c r="NVW9" s="1211"/>
      <c r="NVX9" s="1211"/>
      <c r="NVY9" s="1211"/>
      <c r="NVZ9" s="1211"/>
      <c r="NWA9" s="1211"/>
      <c r="NWB9" s="1211"/>
      <c r="NWC9" s="1211"/>
      <c r="NWD9" s="1211"/>
      <c r="NWE9" s="1211"/>
      <c r="NWF9" s="1211"/>
      <c r="NWG9" s="1211"/>
      <c r="NWH9" s="1211"/>
      <c r="NWI9" s="1211"/>
      <c r="NWJ9" s="1211"/>
      <c r="NWK9" s="1211"/>
      <c r="NWL9" s="1211"/>
      <c r="NWM9" s="1211"/>
      <c r="NWN9" s="1211"/>
      <c r="NWO9" s="1211"/>
      <c r="NWP9" s="1211"/>
      <c r="NWQ9" s="1211"/>
      <c r="NWR9" s="1211"/>
      <c r="NWS9" s="1211"/>
      <c r="NWT9" s="1211"/>
      <c r="NWU9" s="1211"/>
      <c r="NWV9" s="1211"/>
      <c r="NWW9" s="1211"/>
      <c r="NWX9" s="1211"/>
      <c r="NWY9" s="1211"/>
      <c r="NWZ9" s="1211"/>
      <c r="NXA9" s="1211"/>
      <c r="NXB9" s="1211"/>
      <c r="NXC9" s="1211"/>
      <c r="NXD9" s="1211"/>
      <c r="NXE9" s="1211"/>
      <c r="NXF9" s="1211"/>
      <c r="NXG9" s="1211"/>
      <c r="NXH9" s="1211"/>
      <c r="NXI9" s="1211"/>
      <c r="NXJ9" s="1211"/>
      <c r="NXK9" s="1211"/>
      <c r="NXL9" s="1211"/>
      <c r="NXM9" s="1211"/>
      <c r="NXN9" s="1211"/>
      <c r="NXO9" s="1211"/>
      <c r="NXP9" s="1211"/>
      <c r="NXQ9" s="1211"/>
      <c r="NXR9" s="1211"/>
      <c r="NXS9" s="1211"/>
      <c r="NXT9" s="1211"/>
      <c r="NXU9" s="1211"/>
      <c r="NXV9" s="1211"/>
      <c r="NXW9" s="1211"/>
      <c r="NXX9" s="1211"/>
      <c r="NXY9" s="1211"/>
      <c r="NXZ9" s="1211"/>
      <c r="NYA9" s="1211"/>
      <c r="NYB9" s="1211"/>
      <c r="NYC9" s="1211"/>
      <c r="NYD9" s="1211"/>
      <c r="NYE9" s="1211"/>
      <c r="NYF9" s="1211"/>
      <c r="NYG9" s="1211"/>
      <c r="NYH9" s="1211"/>
      <c r="NYI9" s="1211"/>
      <c r="NYJ9" s="1211"/>
      <c r="NYK9" s="1211"/>
      <c r="NYL9" s="1211"/>
      <c r="NYM9" s="1211"/>
      <c r="NYN9" s="1211"/>
      <c r="NYO9" s="1211"/>
      <c r="NYP9" s="1211"/>
      <c r="NYQ9" s="1211"/>
      <c r="NYR9" s="1211"/>
      <c r="NYS9" s="1211"/>
      <c r="NYT9" s="1211"/>
      <c r="NYU9" s="1211"/>
      <c r="NYV9" s="1211"/>
      <c r="NYW9" s="1211"/>
      <c r="NYX9" s="1211"/>
      <c r="NYY9" s="1211"/>
      <c r="NYZ9" s="1211"/>
      <c r="NZA9" s="1211"/>
      <c r="NZB9" s="1211"/>
      <c r="NZC9" s="1211"/>
      <c r="NZD9" s="1211"/>
      <c r="NZE9" s="1211"/>
      <c r="NZF9" s="1211"/>
      <c r="NZG9" s="1211"/>
      <c r="NZH9" s="1211"/>
      <c r="NZI9" s="1211"/>
      <c r="NZJ9" s="1211"/>
      <c r="NZK9" s="1211"/>
      <c r="NZL9" s="1211"/>
      <c r="NZM9" s="1211"/>
      <c r="NZN9" s="1211"/>
      <c r="NZO9" s="1211"/>
      <c r="NZP9" s="1211"/>
      <c r="NZQ9" s="1211"/>
      <c r="NZR9" s="1211"/>
      <c r="NZS9" s="1211"/>
      <c r="NZT9" s="1211"/>
      <c r="NZU9" s="1211"/>
      <c r="NZV9" s="1211"/>
      <c r="NZW9" s="1211"/>
      <c r="NZX9" s="1211"/>
      <c r="NZY9" s="1211"/>
      <c r="NZZ9" s="1211"/>
      <c r="OAA9" s="1211"/>
      <c r="OAB9" s="1211"/>
      <c r="OAC9" s="1211"/>
      <c r="OAD9" s="1211"/>
      <c r="OAE9" s="1211"/>
      <c r="OAF9" s="1211"/>
      <c r="OAG9" s="1211"/>
      <c r="OAH9" s="1211"/>
      <c r="OAI9" s="1211"/>
      <c r="OAJ9" s="1211"/>
      <c r="OAK9" s="1211"/>
      <c r="OAL9" s="1211"/>
      <c r="OAM9" s="1211"/>
      <c r="OAN9" s="1211"/>
      <c r="OAO9" s="1211"/>
      <c r="OAP9" s="1211"/>
      <c r="OAQ9" s="1211"/>
      <c r="OAR9" s="1211"/>
      <c r="OAS9" s="1211"/>
      <c r="OAT9" s="1211"/>
      <c r="OAU9" s="1211"/>
      <c r="OAV9" s="1211"/>
      <c r="OAW9" s="1211"/>
      <c r="OAX9" s="1211"/>
      <c r="OAY9" s="1211"/>
      <c r="OAZ9" s="1211"/>
      <c r="OBA9" s="1211"/>
      <c r="OBB9" s="1211"/>
      <c r="OBC9" s="1211"/>
      <c r="OBD9" s="1211"/>
      <c r="OBE9" s="1211"/>
      <c r="OBF9" s="1211"/>
      <c r="OBG9" s="1211"/>
      <c r="OBH9" s="1211"/>
      <c r="OBI9" s="1211"/>
      <c r="OBJ9" s="1211"/>
      <c r="OBK9" s="1211"/>
      <c r="OBL9" s="1211"/>
      <c r="OBM9" s="1211"/>
      <c r="OBN9" s="1211"/>
      <c r="OBO9" s="1211"/>
      <c r="OBP9" s="1211"/>
      <c r="OBQ9" s="1211"/>
      <c r="OBR9" s="1211"/>
      <c r="OBS9" s="1211"/>
      <c r="OBT9" s="1211"/>
      <c r="OBU9" s="1211"/>
      <c r="OBV9" s="1211"/>
      <c r="OBW9" s="1211"/>
      <c r="OBX9" s="1211"/>
      <c r="OBY9" s="1211"/>
      <c r="OBZ9" s="1211"/>
      <c r="OCA9" s="1211"/>
      <c r="OCB9" s="1211"/>
      <c r="OCC9" s="1211"/>
      <c r="OCD9" s="1211"/>
      <c r="OCE9" s="1211"/>
      <c r="OCF9" s="1211"/>
      <c r="OCG9" s="1211"/>
      <c r="OCH9" s="1211"/>
      <c r="OCI9" s="1211"/>
      <c r="OCJ9" s="1211"/>
      <c r="OCK9" s="1211"/>
      <c r="OCL9" s="1211"/>
      <c r="OCM9" s="1211"/>
      <c r="OCN9" s="1211"/>
      <c r="OCO9" s="1211"/>
      <c r="OCP9" s="1211"/>
      <c r="OCQ9" s="1211"/>
      <c r="OCR9" s="1211"/>
      <c r="OCS9" s="1211"/>
      <c r="OCT9" s="1211"/>
      <c r="OCU9" s="1211"/>
      <c r="OCV9" s="1211"/>
      <c r="OCW9" s="1211"/>
      <c r="OCX9" s="1211"/>
      <c r="OCY9" s="1211"/>
      <c r="OCZ9" s="1211"/>
      <c r="ODA9" s="1211"/>
      <c r="ODB9" s="1211"/>
      <c r="ODC9" s="1211"/>
      <c r="ODD9" s="1211"/>
      <c r="ODE9" s="1211"/>
      <c r="ODF9" s="1211"/>
      <c r="ODG9" s="1211"/>
      <c r="ODH9" s="1211"/>
      <c r="ODI9" s="1211"/>
      <c r="ODJ9" s="1211"/>
      <c r="ODK9" s="1211"/>
      <c r="ODL9" s="1211"/>
      <c r="ODM9" s="1211"/>
      <c r="ODN9" s="1211"/>
      <c r="ODO9" s="1211"/>
      <c r="ODP9" s="1211"/>
      <c r="ODQ9" s="1211"/>
      <c r="ODR9" s="1211"/>
      <c r="ODS9" s="1211"/>
      <c r="ODT9" s="1211"/>
      <c r="ODU9" s="1211"/>
      <c r="ODV9" s="1211"/>
      <c r="ODW9" s="1211"/>
      <c r="ODX9" s="1211"/>
      <c r="ODY9" s="1211"/>
      <c r="ODZ9" s="1211"/>
      <c r="OEA9" s="1211"/>
      <c r="OEB9" s="1211"/>
      <c r="OEC9" s="1211"/>
      <c r="OED9" s="1211"/>
      <c r="OEE9" s="1211"/>
      <c r="OEF9" s="1211"/>
      <c r="OEG9" s="1211"/>
      <c r="OEH9" s="1211"/>
      <c r="OEI9" s="1211"/>
      <c r="OEJ9" s="1211"/>
      <c r="OEK9" s="1211"/>
      <c r="OEL9" s="1211"/>
      <c r="OEM9" s="1211"/>
      <c r="OEN9" s="1211"/>
      <c r="OEO9" s="1211"/>
      <c r="OEP9" s="1211"/>
      <c r="OEQ9" s="1211"/>
      <c r="OER9" s="1211"/>
      <c r="OES9" s="1211"/>
      <c r="OET9" s="1211"/>
      <c r="OEU9" s="1211"/>
      <c r="OEV9" s="1211"/>
      <c r="OEW9" s="1211"/>
      <c r="OEX9" s="1211"/>
      <c r="OEY9" s="1211"/>
      <c r="OEZ9" s="1211"/>
      <c r="OFA9" s="1211"/>
      <c r="OFB9" s="1211"/>
      <c r="OFC9" s="1211"/>
      <c r="OFD9" s="1211"/>
      <c r="OFE9" s="1211"/>
      <c r="OFF9" s="1211"/>
      <c r="OFG9" s="1211"/>
      <c r="OFH9" s="1211"/>
      <c r="OFI9" s="1211"/>
      <c r="OFJ9" s="1211"/>
      <c r="OFK9" s="1211"/>
      <c r="OFL9" s="1211"/>
      <c r="OFM9" s="1211"/>
      <c r="OFN9" s="1211"/>
      <c r="OFO9" s="1211"/>
      <c r="OFP9" s="1211"/>
      <c r="OFQ9" s="1211"/>
      <c r="OFR9" s="1211"/>
      <c r="OFS9" s="1211"/>
      <c r="OFT9" s="1211"/>
      <c r="OFU9" s="1211"/>
      <c r="OFV9" s="1211"/>
      <c r="OFW9" s="1211"/>
      <c r="OFX9" s="1211"/>
      <c r="OFY9" s="1211"/>
      <c r="OFZ9" s="1211"/>
      <c r="OGA9" s="1211"/>
      <c r="OGB9" s="1211"/>
      <c r="OGC9" s="1211"/>
      <c r="OGD9" s="1211"/>
      <c r="OGE9" s="1211"/>
      <c r="OGF9" s="1211"/>
      <c r="OGG9" s="1211"/>
      <c r="OGH9" s="1211"/>
      <c r="OGI9" s="1211"/>
      <c r="OGJ9" s="1211"/>
      <c r="OGK9" s="1211"/>
      <c r="OGL9" s="1211"/>
      <c r="OGM9" s="1211"/>
      <c r="OGN9" s="1211"/>
      <c r="OGO9" s="1211"/>
      <c r="OGP9" s="1211"/>
      <c r="OGQ9" s="1211"/>
      <c r="OGR9" s="1211"/>
      <c r="OGS9" s="1211"/>
      <c r="OGT9" s="1211"/>
      <c r="OGU9" s="1211"/>
      <c r="OGV9" s="1211"/>
      <c r="OGW9" s="1211"/>
      <c r="OGX9" s="1211"/>
      <c r="OGY9" s="1211"/>
      <c r="OGZ9" s="1211"/>
      <c r="OHA9" s="1211"/>
      <c r="OHB9" s="1211"/>
      <c r="OHC9" s="1211"/>
      <c r="OHD9" s="1211"/>
      <c r="OHE9" s="1211"/>
      <c r="OHF9" s="1211"/>
      <c r="OHG9" s="1211"/>
      <c r="OHH9" s="1211"/>
      <c r="OHI9" s="1211"/>
      <c r="OHJ9" s="1211"/>
      <c r="OHK9" s="1211"/>
      <c r="OHL9" s="1211"/>
      <c r="OHM9" s="1211"/>
      <c r="OHN9" s="1211"/>
      <c r="OHO9" s="1211"/>
      <c r="OHP9" s="1211"/>
      <c r="OHQ9" s="1211"/>
      <c r="OHR9" s="1211"/>
      <c r="OHS9" s="1211"/>
      <c r="OHT9" s="1211"/>
      <c r="OHU9" s="1211"/>
      <c r="OHV9" s="1211"/>
      <c r="OHW9" s="1211"/>
      <c r="OHX9" s="1211"/>
      <c r="OHY9" s="1211"/>
      <c r="OHZ9" s="1211"/>
      <c r="OIA9" s="1211"/>
      <c r="OIB9" s="1211"/>
      <c r="OIC9" s="1211"/>
      <c r="OID9" s="1211"/>
      <c r="OIE9" s="1211"/>
      <c r="OIF9" s="1211"/>
      <c r="OIG9" s="1211"/>
      <c r="OIH9" s="1211"/>
      <c r="OII9" s="1211"/>
      <c r="OIJ9" s="1211"/>
      <c r="OIK9" s="1211"/>
      <c r="OIL9" s="1211"/>
      <c r="OIM9" s="1211"/>
      <c r="OIN9" s="1211"/>
      <c r="OIO9" s="1211"/>
      <c r="OIP9" s="1211"/>
      <c r="OIQ9" s="1211"/>
      <c r="OIR9" s="1211"/>
      <c r="OIS9" s="1211"/>
      <c r="OIT9" s="1211"/>
      <c r="OIU9" s="1211"/>
      <c r="OIV9" s="1211"/>
      <c r="OIW9" s="1211"/>
      <c r="OIX9" s="1211"/>
      <c r="OIY9" s="1211"/>
      <c r="OIZ9" s="1211"/>
      <c r="OJA9" s="1211"/>
      <c r="OJB9" s="1211"/>
      <c r="OJC9" s="1211"/>
      <c r="OJD9" s="1211"/>
      <c r="OJE9" s="1211"/>
      <c r="OJF9" s="1211"/>
      <c r="OJG9" s="1211"/>
      <c r="OJH9" s="1211"/>
      <c r="OJI9" s="1211"/>
      <c r="OJJ9" s="1211"/>
      <c r="OJK9" s="1211"/>
      <c r="OJL9" s="1211"/>
      <c r="OJM9" s="1211"/>
      <c r="OJN9" s="1211"/>
      <c r="OJO9" s="1211"/>
      <c r="OJP9" s="1211"/>
      <c r="OJQ9" s="1211"/>
      <c r="OJR9" s="1211"/>
      <c r="OJS9" s="1211"/>
      <c r="OJT9" s="1211"/>
      <c r="OJU9" s="1211"/>
      <c r="OJV9" s="1211"/>
      <c r="OJW9" s="1211"/>
      <c r="OJX9" s="1211"/>
      <c r="OJY9" s="1211"/>
      <c r="OJZ9" s="1211"/>
      <c r="OKA9" s="1211"/>
      <c r="OKB9" s="1211"/>
      <c r="OKC9" s="1211"/>
      <c r="OKD9" s="1211"/>
      <c r="OKE9" s="1211"/>
      <c r="OKF9" s="1211"/>
      <c r="OKG9" s="1211"/>
      <c r="OKH9" s="1211"/>
      <c r="OKI9" s="1211"/>
      <c r="OKJ9" s="1211"/>
      <c r="OKK9" s="1211"/>
      <c r="OKL9" s="1211"/>
      <c r="OKM9" s="1211"/>
      <c r="OKN9" s="1211"/>
      <c r="OKO9" s="1211"/>
      <c r="OKP9" s="1211"/>
      <c r="OKQ9" s="1211"/>
      <c r="OKR9" s="1211"/>
      <c r="OKS9" s="1211"/>
      <c r="OKT9" s="1211"/>
      <c r="OKU9" s="1211"/>
      <c r="OKV9" s="1211"/>
      <c r="OKW9" s="1211"/>
      <c r="OKX9" s="1211"/>
      <c r="OKY9" s="1211"/>
      <c r="OKZ9" s="1211"/>
      <c r="OLA9" s="1211"/>
      <c r="OLB9" s="1211"/>
      <c r="OLC9" s="1211"/>
      <c r="OLD9" s="1211"/>
      <c r="OLE9" s="1211"/>
      <c r="OLF9" s="1211"/>
      <c r="OLG9" s="1211"/>
      <c r="OLH9" s="1211"/>
      <c r="OLI9" s="1211"/>
      <c r="OLJ9" s="1211"/>
      <c r="OLK9" s="1211"/>
      <c r="OLL9" s="1211"/>
      <c r="OLM9" s="1211"/>
      <c r="OLN9" s="1211"/>
      <c r="OLO9" s="1211"/>
      <c r="OLP9" s="1211"/>
      <c r="OLQ9" s="1211"/>
      <c r="OLR9" s="1211"/>
      <c r="OLS9" s="1211"/>
      <c r="OLT9" s="1211"/>
      <c r="OLU9" s="1211"/>
      <c r="OLV9" s="1211"/>
      <c r="OLW9" s="1211"/>
      <c r="OLX9" s="1211"/>
      <c r="OLY9" s="1211"/>
      <c r="OLZ9" s="1211"/>
      <c r="OMA9" s="1211"/>
      <c r="OMB9" s="1211"/>
      <c r="OMC9" s="1211"/>
      <c r="OMD9" s="1211"/>
      <c r="OME9" s="1211"/>
      <c r="OMF9" s="1211"/>
      <c r="OMG9" s="1211"/>
      <c r="OMH9" s="1211"/>
      <c r="OMI9" s="1211"/>
      <c r="OMJ9" s="1211"/>
      <c r="OMK9" s="1211"/>
      <c r="OML9" s="1211"/>
      <c r="OMM9" s="1211"/>
      <c r="OMN9" s="1211"/>
      <c r="OMO9" s="1211"/>
      <c r="OMP9" s="1211"/>
      <c r="OMQ9" s="1211"/>
      <c r="OMR9" s="1211"/>
      <c r="OMS9" s="1211"/>
      <c r="OMT9" s="1211"/>
      <c r="OMU9" s="1211"/>
      <c r="OMV9" s="1211"/>
      <c r="OMW9" s="1211"/>
      <c r="OMX9" s="1211"/>
      <c r="OMY9" s="1211"/>
      <c r="OMZ9" s="1211"/>
      <c r="ONA9" s="1211"/>
      <c r="ONB9" s="1211"/>
      <c r="ONC9" s="1211"/>
      <c r="OND9" s="1211"/>
      <c r="ONE9" s="1211"/>
      <c r="ONF9" s="1211"/>
      <c r="ONG9" s="1211"/>
      <c r="ONH9" s="1211"/>
      <c r="ONI9" s="1211"/>
      <c r="ONJ9" s="1211"/>
      <c r="ONK9" s="1211"/>
      <c r="ONL9" s="1211"/>
      <c r="ONM9" s="1211"/>
      <c r="ONN9" s="1211"/>
      <c r="ONO9" s="1211"/>
      <c r="ONP9" s="1211"/>
      <c r="ONQ9" s="1211"/>
      <c r="ONR9" s="1211"/>
      <c r="ONS9" s="1211"/>
      <c r="ONT9" s="1211"/>
      <c r="ONU9" s="1211"/>
      <c r="ONV9" s="1211"/>
      <c r="ONW9" s="1211"/>
      <c r="ONX9" s="1211"/>
      <c r="ONY9" s="1211"/>
      <c r="ONZ9" s="1211"/>
      <c r="OOA9" s="1211"/>
      <c r="OOB9" s="1211"/>
      <c r="OOC9" s="1211"/>
      <c r="OOD9" s="1211"/>
      <c r="OOE9" s="1211"/>
      <c r="OOF9" s="1211"/>
      <c r="OOG9" s="1211"/>
      <c r="OOH9" s="1211"/>
      <c r="OOI9" s="1211"/>
      <c r="OOJ9" s="1211"/>
      <c r="OOK9" s="1211"/>
      <c r="OOL9" s="1211"/>
      <c r="OOM9" s="1211"/>
      <c r="OON9" s="1211"/>
      <c r="OOO9" s="1211"/>
      <c r="OOP9" s="1211"/>
      <c r="OOQ9" s="1211"/>
      <c r="OOR9" s="1211"/>
      <c r="OOS9" s="1211"/>
      <c r="OOT9" s="1211"/>
      <c r="OOU9" s="1211"/>
      <c r="OOV9" s="1211"/>
      <c r="OOW9" s="1211"/>
      <c r="OOX9" s="1211"/>
      <c r="OOY9" s="1211"/>
      <c r="OOZ9" s="1211"/>
      <c r="OPA9" s="1211"/>
      <c r="OPB9" s="1211"/>
      <c r="OPC9" s="1211"/>
      <c r="OPD9" s="1211"/>
      <c r="OPE9" s="1211"/>
      <c r="OPF9" s="1211"/>
      <c r="OPG9" s="1211"/>
      <c r="OPH9" s="1211"/>
      <c r="OPI9" s="1211"/>
      <c r="OPJ9" s="1211"/>
      <c r="OPK9" s="1211"/>
      <c r="OPL9" s="1211"/>
      <c r="OPM9" s="1211"/>
      <c r="OPN9" s="1211"/>
      <c r="OPO9" s="1211"/>
      <c r="OPP9" s="1211"/>
      <c r="OPQ9" s="1211"/>
      <c r="OPR9" s="1211"/>
      <c r="OPS9" s="1211"/>
      <c r="OPT9" s="1211"/>
      <c r="OPU9" s="1211"/>
      <c r="OPV9" s="1211"/>
      <c r="OPW9" s="1211"/>
      <c r="OPX9" s="1211"/>
      <c r="OPY9" s="1211"/>
      <c r="OPZ9" s="1211"/>
      <c r="OQA9" s="1211"/>
      <c r="OQB9" s="1211"/>
      <c r="OQC9" s="1211"/>
      <c r="OQD9" s="1211"/>
      <c r="OQE9" s="1211"/>
      <c r="OQF9" s="1211"/>
      <c r="OQG9" s="1211"/>
      <c r="OQH9" s="1211"/>
      <c r="OQI9" s="1211"/>
      <c r="OQJ9" s="1211"/>
      <c r="OQK9" s="1211"/>
      <c r="OQL9" s="1211"/>
      <c r="OQM9" s="1211"/>
      <c r="OQN9" s="1211"/>
      <c r="OQO9" s="1211"/>
      <c r="OQP9" s="1211"/>
      <c r="OQQ9" s="1211"/>
      <c r="OQR9" s="1211"/>
      <c r="OQS9" s="1211"/>
      <c r="OQT9" s="1211"/>
      <c r="OQU9" s="1211"/>
      <c r="OQV9" s="1211"/>
      <c r="OQW9" s="1211"/>
      <c r="OQX9" s="1211"/>
      <c r="OQY9" s="1211"/>
      <c r="OQZ9" s="1211"/>
      <c r="ORA9" s="1211"/>
      <c r="ORB9" s="1211"/>
      <c r="ORC9" s="1211"/>
      <c r="ORD9" s="1211"/>
      <c r="ORE9" s="1211"/>
      <c r="ORF9" s="1211"/>
      <c r="ORG9" s="1211"/>
      <c r="ORH9" s="1211"/>
      <c r="ORI9" s="1211"/>
      <c r="ORJ9" s="1211"/>
      <c r="ORK9" s="1211"/>
      <c r="ORL9" s="1211"/>
      <c r="ORM9" s="1211"/>
      <c r="ORN9" s="1211"/>
      <c r="ORO9" s="1211"/>
      <c r="ORP9" s="1211"/>
      <c r="ORQ9" s="1211"/>
      <c r="ORR9" s="1211"/>
      <c r="ORS9" s="1211"/>
      <c r="ORT9" s="1211"/>
      <c r="ORU9" s="1211"/>
      <c r="ORV9" s="1211"/>
      <c r="ORW9" s="1211"/>
      <c r="ORX9" s="1211"/>
      <c r="ORY9" s="1211"/>
      <c r="ORZ9" s="1211"/>
      <c r="OSA9" s="1211"/>
      <c r="OSB9" s="1211"/>
      <c r="OSC9" s="1211"/>
      <c r="OSD9" s="1211"/>
      <c r="OSE9" s="1211"/>
      <c r="OSF9" s="1211"/>
      <c r="OSG9" s="1211"/>
      <c r="OSH9" s="1211"/>
      <c r="OSI9" s="1211"/>
      <c r="OSJ9" s="1211"/>
      <c r="OSK9" s="1211"/>
      <c r="OSL9" s="1211"/>
      <c r="OSM9" s="1211"/>
      <c r="OSN9" s="1211"/>
      <c r="OSO9" s="1211"/>
      <c r="OSP9" s="1211"/>
      <c r="OSQ9" s="1211"/>
      <c r="OSR9" s="1211"/>
      <c r="OSS9" s="1211"/>
      <c r="OST9" s="1211"/>
      <c r="OSU9" s="1211"/>
      <c r="OSV9" s="1211"/>
      <c r="OSW9" s="1211"/>
      <c r="OSX9" s="1211"/>
      <c r="OSY9" s="1211"/>
      <c r="OSZ9" s="1211"/>
      <c r="OTA9" s="1211"/>
      <c r="OTB9" s="1211"/>
      <c r="OTC9" s="1211"/>
      <c r="OTD9" s="1211"/>
      <c r="OTE9" s="1211"/>
      <c r="OTF9" s="1211"/>
      <c r="OTG9" s="1211"/>
      <c r="OTH9" s="1211"/>
      <c r="OTI9" s="1211"/>
      <c r="OTJ9" s="1211"/>
      <c r="OTK9" s="1211"/>
      <c r="OTL9" s="1211"/>
      <c r="OTM9" s="1211"/>
      <c r="OTN9" s="1211"/>
      <c r="OTO9" s="1211"/>
      <c r="OTP9" s="1211"/>
      <c r="OTQ9" s="1211"/>
      <c r="OTR9" s="1211"/>
      <c r="OTS9" s="1211"/>
      <c r="OTT9" s="1211"/>
      <c r="OTU9" s="1211"/>
      <c r="OTV9" s="1211"/>
      <c r="OTW9" s="1211"/>
      <c r="OTX9" s="1211"/>
      <c r="OTY9" s="1211"/>
      <c r="OTZ9" s="1211"/>
      <c r="OUA9" s="1211"/>
      <c r="OUB9" s="1211"/>
      <c r="OUC9" s="1211"/>
      <c r="OUD9" s="1211"/>
      <c r="OUE9" s="1211"/>
      <c r="OUF9" s="1211"/>
      <c r="OUG9" s="1211"/>
      <c r="OUH9" s="1211"/>
      <c r="OUI9" s="1211"/>
      <c r="OUJ9" s="1211"/>
      <c r="OUK9" s="1211"/>
      <c r="OUL9" s="1211"/>
      <c r="OUM9" s="1211"/>
      <c r="OUN9" s="1211"/>
      <c r="OUO9" s="1211"/>
      <c r="OUP9" s="1211"/>
      <c r="OUQ9" s="1211"/>
      <c r="OUR9" s="1211"/>
      <c r="OUS9" s="1211"/>
      <c r="OUT9" s="1211"/>
      <c r="OUU9" s="1211"/>
      <c r="OUV9" s="1211"/>
      <c r="OUW9" s="1211"/>
      <c r="OUX9" s="1211"/>
      <c r="OUY9" s="1211"/>
      <c r="OUZ9" s="1211"/>
      <c r="OVA9" s="1211"/>
      <c r="OVB9" s="1211"/>
      <c r="OVC9" s="1211"/>
      <c r="OVD9" s="1211"/>
      <c r="OVE9" s="1211"/>
      <c r="OVF9" s="1211"/>
      <c r="OVG9" s="1211"/>
      <c r="OVH9" s="1211"/>
      <c r="OVI9" s="1211"/>
      <c r="OVJ9" s="1211"/>
      <c r="OVK9" s="1211"/>
      <c r="OVL9" s="1211"/>
      <c r="OVM9" s="1211"/>
      <c r="OVN9" s="1211"/>
      <c r="OVO9" s="1211"/>
      <c r="OVP9" s="1211"/>
      <c r="OVQ9" s="1211"/>
      <c r="OVR9" s="1211"/>
      <c r="OVS9" s="1211"/>
      <c r="OVT9" s="1211"/>
      <c r="OVU9" s="1211"/>
      <c r="OVV9" s="1211"/>
      <c r="OVW9" s="1211"/>
      <c r="OVX9" s="1211"/>
      <c r="OVY9" s="1211"/>
      <c r="OVZ9" s="1211"/>
      <c r="OWA9" s="1211"/>
      <c r="OWB9" s="1211"/>
      <c r="OWC9" s="1211"/>
      <c r="OWD9" s="1211"/>
      <c r="OWE9" s="1211"/>
      <c r="OWF9" s="1211"/>
      <c r="OWG9" s="1211"/>
      <c r="OWH9" s="1211"/>
      <c r="OWI9" s="1211"/>
      <c r="OWJ9" s="1211"/>
      <c r="OWK9" s="1211"/>
      <c r="OWL9" s="1211"/>
      <c r="OWM9" s="1211"/>
      <c r="OWN9" s="1211"/>
      <c r="OWO9" s="1211"/>
      <c r="OWP9" s="1211"/>
      <c r="OWQ9" s="1211"/>
      <c r="OWR9" s="1211"/>
      <c r="OWS9" s="1211"/>
      <c r="OWT9" s="1211"/>
      <c r="OWU9" s="1211"/>
      <c r="OWV9" s="1211"/>
      <c r="OWW9" s="1211"/>
      <c r="OWX9" s="1211"/>
      <c r="OWY9" s="1211"/>
      <c r="OWZ9" s="1211"/>
      <c r="OXA9" s="1211"/>
      <c r="OXB9" s="1211"/>
      <c r="OXC9" s="1211"/>
      <c r="OXD9" s="1211"/>
      <c r="OXE9" s="1211"/>
      <c r="OXF9" s="1211"/>
      <c r="OXG9" s="1211"/>
      <c r="OXH9" s="1211"/>
      <c r="OXI9" s="1211"/>
      <c r="OXJ9" s="1211"/>
      <c r="OXK9" s="1211"/>
      <c r="OXL9" s="1211"/>
      <c r="OXM9" s="1211"/>
      <c r="OXN9" s="1211"/>
      <c r="OXO9" s="1211"/>
      <c r="OXP9" s="1211"/>
      <c r="OXQ9" s="1211"/>
      <c r="OXR9" s="1211"/>
      <c r="OXS9" s="1211"/>
      <c r="OXT9" s="1211"/>
      <c r="OXU9" s="1211"/>
      <c r="OXV9" s="1211"/>
      <c r="OXW9" s="1211"/>
      <c r="OXX9" s="1211"/>
      <c r="OXY9" s="1211"/>
      <c r="OXZ9" s="1211"/>
      <c r="OYA9" s="1211"/>
      <c r="OYB9" s="1211"/>
      <c r="OYC9" s="1211"/>
      <c r="OYD9" s="1211"/>
      <c r="OYE9" s="1211"/>
      <c r="OYF9" s="1211"/>
      <c r="OYG9" s="1211"/>
      <c r="OYH9" s="1211"/>
      <c r="OYI9" s="1211"/>
      <c r="OYJ9" s="1211"/>
      <c r="OYK9" s="1211"/>
      <c r="OYL9" s="1211"/>
      <c r="OYM9" s="1211"/>
      <c r="OYN9" s="1211"/>
      <c r="OYO9" s="1211"/>
      <c r="OYP9" s="1211"/>
      <c r="OYQ9" s="1211"/>
      <c r="OYR9" s="1211"/>
      <c r="OYS9" s="1211"/>
      <c r="OYT9" s="1211"/>
      <c r="OYU9" s="1211"/>
      <c r="OYV9" s="1211"/>
      <c r="OYW9" s="1211"/>
      <c r="OYX9" s="1211"/>
      <c r="OYY9" s="1211"/>
      <c r="OYZ9" s="1211"/>
      <c r="OZA9" s="1211"/>
      <c r="OZB9" s="1211"/>
      <c r="OZC9" s="1211"/>
      <c r="OZD9" s="1211"/>
      <c r="OZE9" s="1211"/>
      <c r="OZF9" s="1211"/>
      <c r="OZG9" s="1211"/>
      <c r="OZH9" s="1211"/>
      <c r="OZI9" s="1211"/>
      <c r="OZJ9" s="1211"/>
      <c r="OZK9" s="1211"/>
      <c r="OZL9" s="1211"/>
      <c r="OZM9" s="1211"/>
      <c r="OZN9" s="1211"/>
      <c r="OZO9" s="1211"/>
      <c r="OZP9" s="1211"/>
      <c r="OZQ9" s="1211"/>
      <c r="OZR9" s="1211"/>
      <c r="OZS9" s="1211"/>
      <c r="OZT9" s="1211"/>
      <c r="OZU9" s="1211"/>
      <c r="OZV9" s="1211"/>
      <c r="OZW9" s="1211"/>
      <c r="OZX9" s="1211"/>
      <c r="OZY9" s="1211"/>
      <c r="OZZ9" s="1211"/>
      <c r="PAA9" s="1211"/>
      <c r="PAB9" s="1211"/>
      <c r="PAC9" s="1211"/>
      <c r="PAD9" s="1211"/>
      <c r="PAE9" s="1211"/>
      <c r="PAF9" s="1211"/>
      <c r="PAG9" s="1211"/>
      <c r="PAH9" s="1211"/>
      <c r="PAI9" s="1211"/>
      <c r="PAJ9" s="1211"/>
      <c r="PAK9" s="1211"/>
      <c r="PAL9" s="1211"/>
      <c r="PAM9" s="1211"/>
      <c r="PAN9" s="1211"/>
      <c r="PAO9" s="1211"/>
      <c r="PAP9" s="1211"/>
      <c r="PAQ9" s="1211"/>
      <c r="PAR9" s="1211"/>
      <c r="PAS9" s="1211"/>
      <c r="PAT9" s="1211"/>
      <c r="PAU9" s="1211"/>
      <c r="PAV9" s="1211"/>
      <c r="PAW9" s="1211"/>
      <c r="PAX9" s="1211"/>
      <c r="PAY9" s="1211"/>
      <c r="PAZ9" s="1211"/>
      <c r="PBA9" s="1211"/>
      <c r="PBB9" s="1211"/>
      <c r="PBC9" s="1211"/>
      <c r="PBD9" s="1211"/>
      <c r="PBE9" s="1211"/>
      <c r="PBF9" s="1211"/>
      <c r="PBG9" s="1211"/>
      <c r="PBH9" s="1211"/>
      <c r="PBI9" s="1211"/>
      <c r="PBJ9" s="1211"/>
      <c r="PBK9" s="1211"/>
      <c r="PBL9" s="1211"/>
      <c r="PBM9" s="1211"/>
      <c r="PBN9" s="1211"/>
      <c r="PBO9" s="1211"/>
      <c r="PBP9" s="1211"/>
      <c r="PBQ9" s="1211"/>
      <c r="PBR9" s="1211"/>
      <c r="PBS9" s="1211"/>
      <c r="PBT9" s="1211"/>
      <c r="PBU9" s="1211"/>
      <c r="PBV9" s="1211"/>
      <c r="PBW9" s="1211"/>
      <c r="PBX9" s="1211"/>
      <c r="PBY9" s="1211"/>
      <c r="PBZ9" s="1211"/>
      <c r="PCA9" s="1211"/>
      <c r="PCB9" s="1211"/>
      <c r="PCC9" s="1211"/>
      <c r="PCD9" s="1211"/>
      <c r="PCE9" s="1211"/>
      <c r="PCF9" s="1211"/>
      <c r="PCG9" s="1211"/>
      <c r="PCH9" s="1211"/>
      <c r="PCI9" s="1211"/>
      <c r="PCJ9" s="1211"/>
      <c r="PCK9" s="1211"/>
      <c r="PCL9" s="1211"/>
      <c r="PCM9" s="1211"/>
      <c r="PCN9" s="1211"/>
      <c r="PCO9" s="1211"/>
      <c r="PCP9" s="1211"/>
      <c r="PCQ9" s="1211"/>
      <c r="PCR9" s="1211"/>
      <c r="PCS9" s="1211"/>
      <c r="PCT9" s="1211"/>
      <c r="PCU9" s="1211"/>
      <c r="PCV9" s="1211"/>
      <c r="PCW9" s="1211"/>
      <c r="PCX9" s="1211"/>
      <c r="PCY9" s="1211"/>
      <c r="PCZ9" s="1211"/>
      <c r="PDA9" s="1211"/>
      <c r="PDB9" s="1211"/>
      <c r="PDC9" s="1211"/>
      <c r="PDD9" s="1211"/>
      <c r="PDE9" s="1211"/>
      <c r="PDF9" s="1211"/>
      <c r="PDG9" s="1211"/>
      <c r="PDH9" s="1211"/>
      <c r="PDI9" s="1211"/>
      <c r="PDJ9" s="1211"/>
      <c r="PDK9" s="1211"/>
      <c r="PDL9" s="1211"/>
      <c r="PDM9" s="1211"/>
      <c r="PDN9" s="1211"/>
      <c r="PDO9" s="1211"/>
      <c r="PDP9" s="1211"/>
      <c r="PDQ9" s="1211"/>
      <c r="PDR9" s="1211"/>
      <c r="PDS9" s="1211"/>
      <c r="PDT9" s="1211"/>
      <c r="PDU9" s="1211"/>
      <c r="PDV9" s="1211"/>
      <c r="PDW9" s="1211"/>
      <c r="PDX9" s="1211"/>
      <c r="PDY9" s="1211"/>
      <c r="PDZ9" s="1211"/>
      <c r="PEA9" s="1211"/>
      <c r="PEB9" s="1211"/>
      <c r="PEC9" s="1211"/>
      <c r="PED9" s="1211"/>
      <c r="PEE9" s="1211"/>
      <c r="PEF9" s="1211"/>
      <c r="PEG9" s="1211"/>
      <c r="PEH9" s="1211"/>
      <c r="PEI9" s="1211"/>
      <c r="PEJ9" s="1211"/>
      <c r="PEK9" s="1211"/>
      <c r="PEL9" s="1211"/>
      <c r="PEM9" s="1211"/>
      <c r="PEN9" s="1211"/>
      <c r="PEO9" s="1211"/>
      <c r="PEP9" s="1211"/>
      <c r="PEQ9" s="1211"/>
      <c r="PER9" s="1211"/>
      <c r="PES9" s="1211"/>
      <c r="PET9" s="1211"/>
      <c r="PEU9" s="1211"/>
      <c r="PEV9" s="1211"/>
      <c r="PEW9" s="1211"/>
      <c r="PEX9" s="1211"/>
      <c r="PEY9" s="1211"/>
      <c r="PEZ9" s="1211"/>
      <c r="PFA9" s="1211"/>
      <c r="PFB9" s="1211"/>
      <c r="PFC9" s="1211"/>
      <c r="PFD9" s="1211"/>
      <c r="PFE9" s="1211"/>
      <c r="PFF9" s="1211"/>
      <c r="PFG9" s="1211"/>
      <c r="PFH9" s="1211"/>
      <c r="PFI9" s="1211"/>
      <c r="PFJ9" s="1211"/>
      <c r="PFK9" s="1211"/>
      <c r="PFL9" s="1211"/>
      <c r="PFM9" s="1211"/>
      <c r="PFN9" s="1211"/>
      <c r="PFO9" s="1211"/>
      <c r="PFP9" s="1211"/>
      <c r="PFQ9" s="1211"/>
      <c r="PFR9" s="1211"/>
      <c r="PFS9" s="1211"/>
      <c r="PFT9" s="1211"/>
      <c r="PFU9" s="1211"/>
      <c r="PFV9" s="1211"/>
      <c r="PFW9" s="1211"/>
      <c r="PFX9" s="1211"/>
      <c r="PFY9" s="1211"/>
      <c r="PFZ9" s="1211"/>
      <c r="PGA9" s="1211"/>
      <c r="PGB9" s="1211"/>
      <c r="PGC9" s="1211"/>
      <c r="PGD9" s="1211"/>
      <c r="PGE9" s="1211"/>
      <c r="PGF9" s="1211"/>
      <c r="PGG9" s="1211"/>
      <c r="PGH9" s="1211"/>
      <c r="PGI9" s="1211"/>
      <c r="PGJ9" s="1211"/>
      <c r="PGK9" s="1211"/>
      <c r="PGL9" s="1211"/>
      <c r="PGM9" s="1211"/>
      <c r="PGN9" s="1211"/>
      <c r="PGO9" s="1211"/>
      <c r="PGP9" s="1211"/>
      <c r="PGQ9" s="1211"/>
      <c r="PGR9" s="1211"/>
      <c r="PGS9" s="1211"/>
      <c r="PGT9" s="1211"/>
      <c r="PGU9" s="1211"/>
      <c r="PGV9" s="1211"/>
      <c r="PGW9" s="1211"/>
      <c r="PGX9" s="1211"/>
      <c r="PGY9" s="1211"/>
      <c r="PGZ9" s="1211"/>
      <c r="PHA9" s="1211"/>
      <c r="PHB9" s="1211"/>
      <c r="PHC9" s="1211"/>
      <c r="PHD9" s="1211"/>
      <c r="PHE9" s="1211"/>
      <c r="PHF9" s="1211"/>
      <c r="PHG9" s="1211"/>
      <c r="PHH9" s="1211"/>
      <c r="PHI9" s="1211"/>
      <c r="PHJ9" s="1211"/>
      <c r="PHK9" s="1211"/>
      <c r="PHL9" s="1211"/>
      <c r="PHM9" s="1211"/>
      <c r="PHN9" s="1211"/>
      <c r="PHO9" s="1211"/>
      <c r="PHP9" s="1211"/>
      <c r="PHQ9" s="1211"/>
      <c r="PHR9" s="1211"/>
      <c r="PHS9" s="1211"/>
      <c r="PHT9" s="1211"/>
      <c r="PHU9" s="1211"/>
      <c r="PHV9" s="1211"/>
      <c r="PHW9" s="1211"/>
      <c r="PHX9" s="1211"/>
      <c r="PHY9" s="1211"/>
      <c r="PHZ9" s="1211"/>
      <c r="PIA9" s="1211"/>
      <c r="PIB9" s="1211"/>
      <c r="PIC9" s="1211"/>
      <c r="PID9" s="1211"/>
      <c r="PIE9" s="1211"/>
      <c r="PIF9" s="1211"/>
      <c r="PIG9" s="1211"/>
      <c r="PIH9" s="1211"/>
      <c r="PII9" s="1211"/>
      <c r="PIJ9" s="1211"/>
      <c r="PIK9" s="1211"/>
      <c r="PIL9" s="1211"/>
      <c r="PIM9" s="1211"/>
      <c r="PIN9" s="1211"/>
      <c r="PIO9" s="1211"/>
      <c r="PIP9" s="1211"/>
      <c r="PIQ9" s="1211"/>
      <c r="PIR9" s="1211"/>
      <c r="PIS9" s="1211"/>
      <c r="PIT9" s="1211"/>
      <c r="PIU9" s="1211"/>
      <c r="PIV9" s="1211"/>
      <c r="PIW9" s="1211"/>
      <c r="PIX9" s="1211"/>
      <c r="PIY9" s="1211"/>
      <c r="PIZ9" s="1211"/>
      <c r="PJA9" s="1211"/>
      <c r="PJB9" s="1211"/>
      <c r="PJC9" s="1211"/>
      <c r="PJD9" s="1211"/>
      <c r="PJE9" s="1211"/>
      <c r="PJF9" s="1211"/>
      <c r="PJG9" s="1211"/>
      <c r="PJH9" s="1211"/>
      <c r="PJI9" s="1211"/>
      <c r="PJJ9" s="1211"/>
      <c r="PJK9" s="1211"/>
      <c r="PJL9" s="1211"/>
      <c r="PJM9" s="1211"/>
      <c r="PJN9" s="1211"/>
      <c r="PJO9" s="1211"/>
      <c r="PJP9" s="1211"/>
      <c r="PJQ9" s="1211"/>
      <c r="PJR9" s="1211"/>
      <c r="PJS9" s="1211"/>
      <c r="PJT9" s="1211"/>
      <c r="PJU9" s="1211"/>
      <c r="PJV9" s="1211"/>
      <c r="PJW9" s="1211"/>
      <c r="PJX9" s="1211"/>
      <c r="PJY9" s="1211"/>
      <c r="PJZ9" s="1211"/>
      <c r="PKA9" s="1211"/>
      <c r="PKB9" s="1211"/>
      <c r="PKC9" s="1211"/>
      <c r="PKD9" s="1211"/>
      <c r="PKE9" s="1211"/>
      <c r="PKF9" s="1211"/>
      <c r="PKG9" s="1211"/>
      <c r="PKH9" s="1211"/>
      <c r="PKI9" s="1211"/>
      <c r="PKJ9" s="1211"/>
      <c r="PKK9" s="1211"/>
      <c r="PKL9" s="1211"/>
      <c r="PKM9" s="1211"/>
      <c r="PKN9" s="1211"/>
      <c r="PKO9" s="1211"/>
      <c r="PKP9" s="1211"/>
      <c r="PKQ9" s="1211"/>
      <c r="PKR9" s="1211"/>
      <c r="PKS9" s="1211"/>
      <c r="PKT9" s="1211"/>
      <c r="PKU9" s="1211"/>
      <c r="PKV9" s="1211"/>
      <c r="PKW9" s="1211"/>
      <c r="PKX9" s="1211"/>
      <c r="PKY9" s="1211"/>
      <c r="PKZ9" s="1211"/>
      <c r="PLA9" s="1211"/>
      <c r="PLB9" s="1211"/>
      <c r="PLC9" s="1211"/>
      <c r="PLD9" s="1211"/>
      <c r="PLE9" s="1211"/>
      <c r="PLF9" s="1211"/>
      <c r="PLG9" s="1211"/>
      <c r="PLH9" s="1211"/>
      <c r="PLI9" s="1211"/>
      <c r="PLJ9" s="1211"/>
      <c r="PLK9" s="1211"/>
      <c r="PLL9" s="1211"/>
      <c r="PLM9" s="1211"/>
      <c r="PLN9" s="1211"/>
      <c r="PLO9" s="1211"/>
      <c r="PLP9" s="1211"/>
      <c r="PLQ9" s="1211"/>
      <c r="PLR9" s="1211"/>
      <c r="PLS9" s="1211"/>
      <c r="PLT9" s="1211"/>
      <c r="PLU9" s="1211"/>
      <c r="PLV9" s="1211"/>
      <c r="PLW9" s="1211"/>
      <c r="PLX9" s="1211"/>
      <c r="PLY9" s="1211"/>
      <c r="PLZ9" s="1211"/>
      <c r="PMA9" s="1211"/>
      <c r="PMB9" s="1211"/>
      <c r="PMC9" s="1211"/>
      <c r="PMD9" s="1211"/>
      <c r="PME9" s="1211"/>
      <c r="PMF9" s="1211"/>
      <c r="PMG9" s="1211"/>
      <c r="PMH9" s="1211"/>
      <c r="PMI9" s="1211"/>
      <c r="PMJ9" s="1211"/>
      <c r="PMK9" s="1211"/>
      <c r="PML9" s="1211"/>
      <c r="PMM9" s="1211"/>
      <c r="PMN9" s="1211"/>
      <c r="PMO9" s="1211"/>
      <c r="PMP9" s="1211"/>
      <c r="PMQ9" s="1211"/>
      <c r="PMR9" s="1211"/>
      <c r="PMS9" s="1211"/>
      <c r="PMT9" s="1211"/>
      <c r="PMU9" s="1211"/>
      <c r="PMV9" s="1211"/>
      <c r="PMW9" s="1211"/>
      <c r="PMX9" s="1211"/>
      <c r="PMY9" s="1211"/>
      <c r="PMZ9" s="1211"/>
      <c r="PNA9" s="1211"/>
      <c r="PNB9" s="1211"/>
      <c r="PNC9" s="1211"/>
      <c r="PND9" s="1211"/>
      <c r="PNE9" s="1211"/>
      <c r="PNF9" s="1211"/>
      <c r="PNG9" s="1211"/>
      <c r="PNH9" s="1211"/>
      <c r="PNI9" s="1211"/>
      <c r="PNJ9" s="1211"/>
      <c r="PNK9" s="1211"/>
      <c r="PNL9" s="1211"/>
      <c r="PNM9" s="1211"/>
      <c r="PNN9" s="1211"/>
      <c r="PNO9" s="1211"/>
      <c r="PNP9" s="1211"/>
      <c r="PNQ9" s="1211"/>
      <c r="PNR9" s="1211"/>
      <c r="PNS9" s="1211"/>
      <c r="PNT9" s="1211"/>
      <c r="PNU9" s="1211"/>
      <c r="PNV9" s="1211"/>
      <c r="PNW9" s="1211"/>
      <c r="PNX9" s="1211"/>
      <c r="PNY9" s="1211"/>
      <c r="PNZ9" s="1211"/>
      <c r="POA9" s="1211"/>
      <c r="POB9" s="1211"/>
      <c r="POC9" s="1211"/>
      <c r="POD9" s="1211"/>
      <c r="POE9" s="1211"/>
      <c r="POF9" s="1211"/>
      <c r="POG9" s="1211"/>
      <c r="POH9" s="1211"/>
      <c r="POI9" s="1211"/>
      <c r="POJ9" s="1211"/>
      <c r="POK9" s="1211"/>
      <c r="POL9" s="1211"/>
      <c r="POM9" s="1211"/>
      <c r="PON9" s="1211"/>
      <c r="POO9" s="1211"/>
      <c r="POP9" s="1211"/>
      <c r="POQ9" s="1211"/>
      <c r="POR9" s="1211"/>
      <c r="POS9" s="1211"/>
      <c r="POT9" s="1211"/>
      <c r="POU9" s="1211"/>
      <c r="POV9" s="1211"/>
      <c r="POW9" s="1211"/>
      <c r="POX9" s="1211"/>
      <c r="POY9" s="1211"/>
      <c r="POZ9" s="1211"/>
      <c r="PPA9" s="1211"/>
      <c r="PPB9" s="1211"/>
      <c r="PPC9" s="1211"/>
      <c r="PPD9" s="1211"/>
      <c r="PPE9" s="1211"/>
      <c r="PPF9" s="1211"/>
      <c r="PPG9" s="1211"/>
      <c r="PPH9" s="1211"/>
      <c r="PPI9" s="1211"/>
      <c r="PPJ9" s="1211"/>
      <c r="PPK9" s="1211"/>
      <c r="PPL9" s="1211"/>
      <c r="PPM9" s="1211"/>
      <c r="PPN9" s="1211"/>
      <c r="PPO9" s="1211"/>
      <c r="PPP9" s="1211"/>
      <c r="PPQ9" s="1211"/>
      <c r="PPR9" s="1211"/>
      <c r="PPS9" s="1211"/>
      <c r="PPT9" s="1211"/>
      <c r="PPU9" s="1211"/>
      <c r="PPV9" s="1211"/>
      <c r="PPW9" s="1211"/>
      <c r="PPX9" s="1211"/>
      <c r="PPY9" s="1211"/>
      <c r="PPZ9" s="1211"/>
      <c r="PQA9" s="1211"/>
      <c r="PQB9" s="1211"/>
      <c r="PQC9" s="1211"/>
      <c r="PQD9" s="1211"/>
      <c r="PQE9" s="1211"/>
      <c r="PQF9" s="1211"/>
      <c r="PQG9" s="1211"/>
      <c r="PQH9" s="1211"/>
      <c r="PQI9" s="1211"/>
      <c r="PQJ9" s="1211"/>
      <c r="PQK9" s="1211"/>
      <c r="PQL9" s="1211"/>
      <c r="PQM9" s="1211"/>
      <c r="PQN9" s="1211"/>
      <c r="PQO9" s="1211"/>
      <c r="PQP9" s="1211"/>
      <c r="PQQ9" s="1211"/>
      <c r="PQR9" s="1211"/>
      <c r="PQS9" s="1211"/>
      <c r="PQT9" s="1211"/>
      <c r="PQU9" s="1211"/>
      <c r="PQV9" s="1211"/>
      <c r="PQW9" s="1211"/>
      <c r="PQX9" s="1211"/>
      <c r="PQY9" s="1211"/>
      <c r="PQZ9" s="1211"/>
      <c r="PRA9" s="1211"/>
      <c r="PRB9" s="1211"/>
      <c r="PRC9" s="1211"/>
      <c r="PRD9" s="1211"/>
      <c r="PRE9" s="1211"/>
      <c r="PRF9" s="1211"/>
      <c r="PRG9" s="1211"/>
      <c r="PRH9" s="1211"/>
      <c r="PRI9" s="1211"/>
      <c r="PRJ9" s="1211"/>
      <c r="PRK9" s="1211"/>
      <c r="PRL9" s="1211"/>
      <c r="PRM9" s="1211"/>
      <c r="PRN9" s="1211"/>
      <c r="PRO9" s="1211"/>
      <c r="PRP9" s="1211"/>
      <c r="PRQ9" s="1211"/>
      <c r="PRR9" s="1211"/>
      <c r="PRS9" s="1211"/>
      <c r="PRT9" s="1211"/>
      <c r="PRU9" s="1211"/>
      <c r="PRV9" s="1211"/>
      <c r="PRW9" s="1211"/>
      <c r="PRX9" s="1211"/>
      <c r="PRY9" s="1211"/>
      <c r="PRZ9" s="1211"/>
      <c r="PSA9" s="1211"/>
      <c r="PSB9" s="1211"/>
      <c r="PSC9" s="1211"/>
      <c r="PSD9" s="1211"/>
      <c r="PSE9" s="1211"/>
      <c r="PSF9" s="1211"/>
      <c r="PSG9" s="1211"/>
      <c r="PSH9" s="1211"/>
      <c r="PSI9" s="1211"/>
      <c r="PSJ9" s="1211"/>
      <c r="PSK9" s="1211"/>
      <c r="PSL9" s="1211"/>
      <c r="PSM9" s="1211"/>
      <c r="PSN9" s="1211"/>
      <c r="PSO9" s="1211"/>
      <c r="PSP9" s="1211"/>
      <c r="PSQ9" s="1211"/>
      <c r="PSR9" s="1211"/>
      <c r="PSS9" s="1211"/>
      <c r="PST9" s="1211"/>
      <c r="PSU9" s="1211"/>
      <c r="PSV9" s="1211"/>
      <c r="PSW9" s="1211"/>
      <c r="PSX9" s="1211"/>
      <c r="PSY9" s="1211"/>
      <c r="PSZ9" s="1211"/>
      <c r="PTA9" s="1211"/>
      <c r="PTB9" s="1211"/>
      <c r="PTC9" s="1211"/>
      <c r="PTD9" s="1211"/>
      <c r="PTE9" s="1211"/>
      <c r="PTF9" s="1211"/>
      <c r="PTG9" s="1211"/>
      <c r="PTH9" s="1211"/>
      <c r="PTI9" s="1211"/>
      <c r="PTJ9" s="1211"/>
      <c r="PTK9" s="1211"/>
      <c r="PTL9" s="1211"/>
      <c r="PTM9" s="1211"/>
      <c r="PTN9" s="1211"/>
      <c r="PTO9" s="1211"/>
      <c r="PTP9" s="1211"/>
      <c r="PTQ9" s="1211"/>
      <c r="PTR9" s="1211"/>
      <c r="PTS9" s="1211"/>
      <c r="PTT9" s="1211"/>
      <c r="PTU9" s="1211"/>
      <c r="PTV9" s="1211"/>
      <c r="PTW9" s="1211"/>
      <c r="PTX9" s="1211"/>
      <c r="PTY9" s="1211"/>
      <c r="PTZ9" s="1211"/>
      <c r="PUA9" s="1211"/>
      <c r="PUB9" s="1211"/>
      <c r="PUC9" s="1211"/>
      <c r="PUD9" s="1211"/>
      <c r="PUE9" s="1211"/>
      <c r="PUF9" s="1211"/>
      <c r="PUG9" s="1211"/>
      <c r="PUH9" s="1211"/>
      <c r="PUI9" s="1211"/>
      <c r="PUJ9" s="1211"/>
      <c r="PUK9" s="1211"/>
      <c r="PUL9" s="1211"/>
      <c r="PUM9" s="1211"/>
      <c r="PUN9" s="1211"/>
      <c r="PUO9" s="1211"/>
      <c r="PUP9" s="1211"/>
      <c r="PUQ9" s="1211"/>
      <c r="PUR9" s="1211"/>
      <c r="PUS9" s="1211"/>
      <c r="PUT9" s="1211"/>
      <c r="PUU9" s="1211"/>
      <c r="PUV9" s="1211"/>
      <c r="PUW9" s="1211"/>
      <c r="PUX9" s="1211"/>
      <c r="PUY9" s="1211"/>
      <c r="PUZ9" s="1211"/>
      <c r="PVA9" s="1211"/>
      <c r="PVB9" s="1211"/>
      <c r="PVC9" s="1211"/>
      <c r="PVD9" s="1211"/>
      <c r="PVE9" s="1211"/>
      <c r="PVF9" s="1211"/>
      <c r="PVG9" s="1211"/>
      <c r="PVH9" s="1211"/>
      <c r="PVI9" s="1211"/>
      <c r="PVJ9" s="1211"/>
      <c r="PVK9" s="1211"/>
      <c r="PVL9" s="1211"/>
      <c r="PVM9" s="1211"/>
      <c r="PVN9" s="1211"/>
      <c r="PVO9" s="1211"/>
      <c r="PVP9" s="1211"/>
      <c r="PVQ9" s="1211"/>
      <c r="PVR9" s="1211"/>
      <c r="PVS9" s="1211"/>
      <c r="PVT9" s="1211"/>
      <c r="PVU9" s="1211"/>
      <c r="PVV9" s="1211"/>
      <c r="PVW9" s="1211"/>
      <c r="PVX9" s="1211"/>
      <c r="PVY9" s="1211"/>
      <c r="PVZ9" s="1211"/>
      <c r="PWA9" s="1211"/>
      <c r="PWB9" s="1211"/>
      <c r="PWC9" s="1211"/>
      <c r="PWD9" s="1211"/>
      <c r="PWE9" s="1211"/>
      <c r="PWF9" s="1211"/>
      <c r="PWG9" s="1211"/>
      <c r="PWH9" s="1211"/>
      <c r="PWI9" s="1211"/>
      <c r="PWJ9" s="1211"/>
      <c r="PWK9" s="1211"/>
      <c r="PWL9" s="1211"/>
      <c r="PWM9" s="1211"/>
      <c r="PWN9" s="1211"/>
      <c r="PWO9" s="1211"/>
      <c r="PWP9" s="1211"/>
      <c r="PWQ9" s="1211"/>
      <c r="PWR9" s="1211"/>
      <c r="PWS9" s="1211"/>
      <c r="PWT9" s="1211"/>
      <c r="PWU9" s="1211"/>
      <c r="PWV9" s="1211"/>
      <c r="PWW9" s="1211"/>
      <c r="PWX9" s="1211"/>
      <c r="PWY9" s="1211"/>
      <c r="PWZ9" s="1211"/>
      <c r="PXA9" s="1211"/>
      <c r="PXB9" s="1211"/>
      <c r="PXC9" s="1211"/>
      <c r="PXD9" s="1211"/>
      <c r="PXE9" s="1211"/>
      <c r="PXF9" s="1211"/>
      <c r="PXG9" s="1211"/>
      <c r="PXH9" s="1211"/>
      <c r="PXI9" s="1211"/>
      <c r="PXJ9" s="1211"/>
      <c r="PXK9" s="1211"/>
      <c r="PXL9" s="1211"/>
      <c r="PXM9" s="1211"/>
      <c r="PXN9" s="1211"/>
      <c r="PXO9" s="1211"/>
      <c r="PXP9" s="1211"/>
      <c r="PXQ9" s="1211"/>
      <c r="PXR9" s="1211"/>
      <c r="PXS9" s="1211"/>
      <c r="PXT9" s="1211"/>
      <c r="PXU9" s="1211"/>
      <c r="PXV9" s="1211"/>
      <c r="PXW9" s="1211"/>
      <c r="PXX9" s="1211"/>
      <c r="PXY9" s="1211"/>
      <c r="PXZ9" s="1211"/>
      <c r="PYA9" s="1211"/>
      <c r="PYB9" s="1211"/>
      <c r="PYC9" s="1211"/>
      <c r="PYD9" s="1211"/>
      <c r="PYE9" s="1211"/>
      <c r="PYF9" s="1211"/>
      <c r="PYG9" s="1211"/>
      <c r="PYH9" s="1211"/>
      <c r="PYI9" s="1211"/>
      <c r="PYJ9" s="1211"/>
      <c r="PYK9" s="1211"/>
      <c r="PYL9" s="1211"/>
      <c r="PYM9" s="1211"/>
      <c r="PYN9" s="1211"/>
      <c r="PYO9" s="1211"/>
      <c r="PYP9" s="1211"/>
      <c r="PYQ9" s="1211"/>
      <c r="PYR9" s="1211"/>
      <c r="PYS9" s="1211"/>
      <c r="PYT9" s="1211"/>
      <c r="PYU9" s="1211"/>
      <c r="PYV9" s="1211"/>
      <c r="PYW9" s="1211"/>
      <c r="PYX9" s="1211"/>
      <c r="PYY9" s="1211"/>
      <c r="PYZ9" s="1211"/>
      <c r="PZA9" s="1211"/>
      <c r="PZB9" s="1211"/>
      <c r="PZC9" s="1211"/>
      <c r="PZD9" s="1211"/>
      <c r="PZE9" s="1211"/>
      <c r="PZF9" s="1211"/>
      <c r="PZG9" s="1211"/>
      <c r="PZH9" s="1211"/>
      <c r="PZI9" s="1211"/>
      <c r="PZJ9" s="1211"/>
      <c r="PZK9" s="1211"/>
      <c r="PZL9" s="1211"/>
      <c r="PZM9" s="1211"/>
      <c r="PZN9" s="1211"/>
      <c r="PZO9" s="1211"/>
      <c r="PZP9" s="1211"/>
      <c r="PZQ9" s="1211"/>
      <c r="PZR9" s="1211"/>
      <c r="PZS9" s="1211"/>
      <c r="PZT9" s="1211"/>
      <c r="PZU9" s="1211"/>
      <c r="PZV9" s="1211"/>
      <c r="PZW9" s="1211"/>
      <c r="PZX9" s="1211"/>
      <c r="PZY9" s="1211"/>
      <c r="PZZ9" s="1211"/>
      <c r="QAA9" s="1211"/>
      <c r="QAB9" s="1211"/>
      <c r="QAC9" s="1211"/>
      <c r="QAD9" s="1211"/>
      <c r="QAE9" s="1211"/>
      <c r="QAF9" s="1211"/>
      <c r="QAG9" s="1211"/>
      <c r="QAH9" s="1211"/>
      <c r="QAI9" s="1211"/>
      <c r="QAJ9" s="1211"/>
      <c r="QAK9" s="1211"/>
      <c r="QAL9" s="1211"/>
      <c r="QAM9" s="1211"/>
      <c r="QAN9" s="1211"/>
      <c r="QAO9" s="1211"/>
      <c r="QAP9" s="1211"/>
      <c r="QAQ9" s="1211"/>
      <c r="QAR9" s="1211"/>
      <c r="QAS9" s="1211"/>
      <c r="QAT9" s="1211"/>
      <c r="QAU9" s="1211"/>
      <c r="QAV9" s="1211"/>
      <c r="QAW9" s="1211"/>
      <c r="QAX9" s="1211"/>
      <c r="QAY9" s="1211"/>
      <c r="QAZ9" s="1211"/>
      <c r="QBA9" s="1211"/>
      <c r="QBB9" s="1211"/>
      <c r="QBC9" s="1211"/>
      <c r="QBD9" s="1211"/>
      <c r="QBE9" s="1211"/>
      <c r="QBF9" s="1211"/>
      <c r="QBG9" s="1211"/>
      <c r="QBH9" s="1211"/>
      <c r="QBI9" s="1211"/>
      <c r="QBJ9" s="1211"/>
      <c r="QBK9" s="1211"/>
      <c r="QBL9" s="1211"/>
      <c r="QBM9" s="1211"/>
      <c r="QBN9" s="1211"/>
      <c r="QBO9" s="1211"/>
      <c r="QBP9" s="1211"/>
      <c r="QBQ9" s="1211"/>
      <c r="QBR9" s="1211"/>
      <c r="QBS9" s="1211"/>
      <c r="QBT9" s="1211"/>
      <c r="QBU9" s="1211"/>
      <c r="QBV9" s="1211"/>
      <c r="QBW9" s="1211"/>
      <c r="QBX9" s="1211"/>
      <c r="QBY9" s="1211"/>
      <c r="QBZ9" s="1211"/>
      <c r="QCA9" s="1211"/>
      <c r="QCB9" s="1211"/>
      <c r="QCC9" s="1211"/>
      <c r="QCD9" s="1211"/>
      <c r="QCE9" s="1211"/>
      <c r="QCF9" s="1211"/>
      <c r="QCG9" s="1211"/>
      <c r="QCH9" s="1211"/>
      <c r="QCI9" s="1211"/>
      <c r="QCJ9" s="1211"/>
      <c r="QCK9" s="1211"/>
      <c r="QCL9" s="1211"/>
      <c r="QCM9" s="1211"/>
      <c r="QCN9" s="1211"/>
      <c r="QCO9" s="1211"/>
      <c r="QCP9" s="1211"/>
      <c r="QCQ9" s="1211"/>
      <c r="QCR9" s="1211"/>
      <c r="QCS9" s="1211"/>
      <c r="QCT9" s="1211"/>
      <c r="QCU9" s="1211"/>
      <c r="QCV9" s="1211"/>
      <c r="QCW9" s="1211"/>
      <c r="QCX9" s="1211"/>
      <c r="QCY9" s="1211"/>
      <c r="QCZ9" s="1211"/>
      <c r="QDA9" s="1211"/>
      <c r="QDB9" s="1211"/>
      <c r="QDC9" s="1211"/>
      <c r="QDD9" s="1211"/>
      <c r="QDE9" s="1211"/>
      <c r="QDF9" s="1211"/>
      <c r="QDG9" s="1211"/>
      <c r="QDH9" s="1211"/>
      <c r="QDI9" s="1211"/>
      <c r="QDJ9" s="1211"/>
      <c r="QDK9" s="1211"/>
      <c r="QDL9" s="1211"/>
      <c r="QDM9" s="1211"/>
      <c r="QDN9" s="1211"/>
      <c r="QDO9" s="1211"/>
      <c r="QDP9" s="1211"/>
      <c r="QDQ9" s="1211"/>
      <c r="QDR9" s="1211"/>
      <c r="QDS9" s="1211"/>
      <c r="QDT9" s="1211"/>
      <c r="QDU9" s="1211"/>
      <c r="QDV9" s="1211"/>
      <c r="QDW9" s="1211"/>
      <c r="QDX9" s="1211"/>
      <c r="QDY9" s="1211"/>
      <c r="QDZ9" s="1211"/>
      <c r="QEA9" s="1211"/>
      <c r="QEB9" s="1211"/>
      <c r="QEC9" s="1211"/>
      <c r="QED9" s="1211"/>
      <c r="QEE9" s="1211"/>
      <c r="QEF9" s="1211"/>
      <c r="QEG9" s="1211"/>
      <c r="QEH9" s="1211"/>
      <c r="QEI9" s="1211"/>
      <c r="QEJ9" s="1211"/>
      <c r="QEK9" s="1211"/>
      <c r="QEL9" s="1211"/>
      <c r="QEM9" s="1211"/>
      <c r="QEN9" s="1211"/>
      <c r="QEO9" s="1211"/>
      <c r="QEP9" s="1211"/>
      <c r="QEQ9" s="1211"/>
      <c r="QER9" s="1211"/>
      <c r="QES9" s="1211"/>
      <c r="QET9" s="1211"/>
      <c r="QEU9" s="1211"/>
      <c r="QEV9" s="1211"/>
      <c r="QEW9" s="1211"/>
      <c r="QEX9" s="1211"/>
      <c r="QEY9" s="1211"/>
      <c r="QEZ9" s="1211"/>
      <c r="QFA9" s="1211"/>
      <c r="QFB9" s="1211"/>
      <c r="QFC9" s="1211"/>
      <c r="QFD9" s="1211"/>
      <c r="QFE9" s="1211"/>
      <c r="QFF9" s="1211"/>
      <c r="QFG9" s="1211"/>
      <c r="QFH9" s="1211"/>
      <c r="QFI9" s="1211"/>
      <c r="QFJ9" s="1211"/>
      <c r="QFK9" s="1211"/>
      <c r="QFL9" s="1211"/>
      <c r="QFM9" s="1211"/>
      <c r="QFN9" s="1211"/>
      <c r="QFO9" s="1211"/>
      <c r="QFP9" s="1211"/>
      <c r="QFQ9" s="1211"/>
      <c r="QFR9" s="1211"/>
      <c r="QFS9" s="1211"/>
      <c r="QFT9" s="1211"/>
      <c r="QFU9" s="1211"/>
      <c r="QFV9" s="1211"/>
      <c r="QFW9" s="1211"/>
      <c r="QFX9" s="1211"/>
      <c r="QFY9" s="1211"/>
      <c r="QFZ9" s="1211"/>
      <c r="QGA9" s="1211"/>
      <c r="QGB9" s="1211"/>
      <c r="QGC9" s="1211"/>
      <c r="QGD9" s="1211"/>
      <c r="QGE9" s="1211"/>
      <c r="QGF9" s="1211"/>
      <c r="QGG9" s="1211"/>
      <c r="QGH9" s="1211"/>
      <c r="QGI9" s="1211"/>
      <c r="QGJ9" s="1211"/>
      <c r="QGK9" s="1211"/>
      <c r="QGL9" s="1211"/>
      <c r="QGM9" s="1211"/>
      <c r="QGN9" s="1211"/>
      <c r="QGO9" s="1211"/>
      <c r="QGP9" s="1211"/>
      <c r="QGQ9" s="1211"/>
      <c r="QGR9" s="1211"/>
      <c r="QGS9" s="1211"/>
      <c r="QGT9" s="1211"/>
      <c r="QGU9" s="1211"/>
      <c r="QGV9" s="1211"/>
      <c r="QGW9" s="1211"/>
      <c r="QGX9" s="1211"/>
      <c r="QGY9" s="1211"/>
      <c r="QGZ9" s="1211"/>
      <c r="QHA9" s="1211"/>
      <c r="QHB9" s="1211"/>
      <c r="QHC9" s="1211"/>
      <c r="QHD9" s="1211"/>
      <c r="QHE9" s="1211"/>
      <c r="QHF9" s="1211"/>
      <c r="QHG9" s="1211"/>
      <c r="QHH9" s="1211"/>
      <c r="QHI9" s="1211"/>
      <c r="QHJ9" s="1211"/>
      <c r="QHK9" s="1211"/>
      <c r="QHL9" s="1211"/>
      <c r="QHM9" s="1211"/>
      <c r="QHN9" s="1211"/>
      <c r="QHO9" s="1211"/>
      <c r="QHP9" s="1211"/>
      <c r="QHQ9" s="1211"/>
      <c r="QHR9" s="1211"/>
      <c r="QHS9" s="1211"/>
      <c r="QHT9" s="1211"/>
      <c r="QHU9" s="1211"/>
      <c r="QHV9" s="1211"/>
      <c r="QHW9" s="1211"/>
      <c r="QHX9" s="1211"/>
      <c r="QHY9" s="1211"/>
      <c r="QHZ9" s="1211"/>
      <c r="QIA9" s="1211"/>
      <c r="QIB9" s="1211"/>
      <c r="QIC9" s="1211"/>
      <c r="QID9" s="1211"/>
      <c r="QIE9" s="1211"/>
      <c r="QIF9" s="1211"/>
      <c r="QIG9" s="1211"/>
      <c r="QIH9" s="1211"/>
      <c r="QII9" s="1211"/>
      <c r="QIJ9" s="1211"/>
      <c r="QIK9" s="1211"/>
      <c r="QIL9" s="1211"/>
      <c r="QIM9" s="1211"/>
      <c r="QIN9" s="1211"/>
      <c r="QIO9" s="1211"/>
      <c r="QIP9" s="1211"/>
      <c r="QIQ9" s="1211"/>
      <c r="QIR9" s="1211"/>
      <c r="QIS9" s="1211"/>
      <c r="QIT9" s="1211"/>
      <c r="QIU9" s="1211"/>
      <c r="QIV9" s="1211"/>
      <c r="QIW9" s="1211"/>
      <c r="QIX9" s="1211"/>
      <c r="QIY9" s="1211"/>
      <c r="QIZ9" s="1211"/>
      <c r="QJA9" s="1211"/>
      <c r="QJB9" s="1211"/>
      <c r="QJC9" s="1211"/>
      <c r="QJD9" s="1211"/>
      <c r="QJE9" s="1211"/>
      <c r="QJF9" s="1211"/>
      <c r="QJG9" s="1211"/>
      <c r="QJH9" s="1211"/>
      <c r="QJI9" s="1211"/>
      <c r="QJJ9" s="1211"/>
      <c r="QJK9" s="1211"/>
      <c r="QJL9" s="1211"/>
      <c r="QJM9" s="1211"/>
      <c r="QJN9" s="1211"/>
      <c r="QJO9" s="1211"/>
      <c r="QJP9" s="1211"/>
      <c r="QJQ9" s="1211"/>
      <c r="QJR9" s="1211"/>
      <c r="QJS9" s="1211"/>
      <c r="QJT9" s="1211"/>
      <c r="QJU9" s="1211"/>
      <c r="QJV9" s="1211"/>
      <c r="QJW9" s="1211"/>
      <c r="QJX9" s="1211"/>
      <c r="QJY9" s="1211"/>
      <c r="QJZ9" s="1211"/>
      <c r="QKA9" s="1211"/>
      <c r="QKB9" s="1211"/>
      <c r="QKC9" s="1211"/>
      <c r="QKD9" s="1211"/>
      <c r="QKE9" s="1211"/>
      <c r="QKF9" s="1211"/>
      <c r="QKG9" s="1211"/>
      <c r="QKH9" s="1211"/>
      <c r="QKI9" s="1211"/>
      <c r="QKJ9" s="1211"/>
      <c r="QKK9" s="1211"/>
      <c r="QKL9" s="1211"/>
      <c r="QKM9" s="1211"/>
      <c r="QKN9" s="1211"/>
      <c r="QKO9" s="1211"/>
      <c r="QKP9" s="1211"/>
      <c r="QKQ9" s="1211"/>
      <c r="QKR9" s="1211"/>
      <c r="QKS9" s="1211"/>
      <c r="QKT9" s="1211"/>
      <c r="QKU9" s="1211"/>
      <c r="QKV9" s="1211"/>
      <c r="QKW9" s="1211"/>
      <c r="QKX9" s="1211"/>
      <c r="QKY9" s="1211"/>
      <c r="QKZ9" s="1211"/>
      <c r="QLA9" s="1211"/>
      <c r="QLB9" s="1211"/>
      <c r="QLC9" s="1211"/>
      <c r="QLD9" s="1211"/>
      <c r="QLE9" s="1211"/>
      <c r="QLF9" s="1211"/>
      <c r="QLG9" s="1211"/>
      <c r="QLH9" s="1211"/>
      <c r="QLI9" s="1211"/>
      <c r="QLJ9" s="1211"/>
      <c r="QLK9" s="1211"/>
      <c r="QLL9" s="1211"/>
      <c r="QLM9" s="1211"/>
      <c r="QLN9" s="1211"/>
      <c r="QLO9" s="1211"/>
      <c r="QLP9" s="1211"/>
      <c r="QLQ9" s="1211"/>
      <c r="QLR9" s="1211"/>
      <c r="QLS9" s="1211"/>
      <c r="QLT9" s="1211"/>
      <c r="QLU9" s="1211"/>
      <c r="QLV9" s="1211"/>
      <c r="QLW9" s="1211"/>
      <c r="QLX9" s="1211"/>
      <c r="QLY9" s="1211"/>
      <c r="QLZ9" s="1211"/>
      <c r="QMA9" s="1211"/>
      <c r="QMB9" s="1211"/>
      <c r="QMC9" s="1211"/>
      <c r="QMD9" s="1211"/>
      <c r="QME9" s="1211"/>
      <c r="QMF9" s="1211"/>
      <c r="QMG9" s="1211"/>
      <c r="QMH9" s="1211"/>
      <c r="QMI9" s="1211"/>
      <c r="QMJ9" s="1211"/>
      <c r="QMK9" s="1211"/>
      <c r="QML9" s="1211"/>
      <c r="QMM9" s="1211"/>
      <c r="QMN9" s="1211"/>
      <c r="QMO9" s="1211"/>
      <c r="QMP9" s="1211"/>
      <c r="QMQ9" s="1211"/>
      <c r="QMR9" s="1211"/>
      <c r="QMS9" s="1211"/>
      <c r="QMT9" s="1211"/>
      <c r="QMU9" s="1211"/>
      <c r="QMV9" s="1211"/>
      <c r="QMW9" s="1211"/>
      <c r="QMX9" s="1211"/>
      <c r="QMY9" s="1211"/>
      <c r="QMZ9" s="1211"/>
      <c r="QNA9" s="1211"/>
      <c r="QNB9" s="1211"/>
      <c r="QNC9" s="1211"/>
      <c r="QND9" s="1211"/>
      <c r="QNE9" s="1211"/>
      <c r="QNF9" s="1211"/>
      <c r="QNG9" s="1211"/>
      <c r="QNH9" s="1211"/>
      <c r="QNI9" s="1211"/>
      <c r="QNJ9" s="1211"/>
      <c r="QNK9" s="1211"/>
      <c r="QNL9" s="1211"/>
      <c r="QNM9" s="1211"/>
      <c r="QNN9" s="1211"/>
      <c r="QNO9" s="1211"/>
      <c r="QNP9" s="1211"/>
      <c r="QNQ9" s="1211"/>
      <c r="QNR9" s="1211"/>
      <c r="QNS9" s="1211"/>
      <c r="QNT9" s="1211"/>
      <c r="QNU9" s="1211"/>
      <c r="QNV9" s="1211"/>
      <c r="QNW9" s="1211"/>
      <c r="QNX9" s="1211"/>
      <c r="QNY9" s="1211"/>
      <c r="QNZ9" s="1211"/>
      <c r="QOA9" s="1211"/>
      <c r="QOB9" s="1211"/>
      <c r="QOC9" s="1211"/>
      <c r="QOD9" s="1211"/>
      <c r="QOE9" s="1211"/>
      <c r="QOF9" s="1211"/>
      <c r="QOG9" s="1211"/>
      <c r="QOH9" s="1211"/>
      <c r="QOI9" s="1211"/>
      <c r="QOJ9" s="1211"/>
      <c r="QOK9" s="1211"/>
      <c r="QOL9" s="1211"/>
      <c r="QOM9" s="1211"/>
      <c r="QON9" s="1211"/>
      <c r="QOO9" s="1211"/>
      <c r="QOP9" s="1211"/>
      <c r="QOQ9" s="1211"/>
      <c r="QOR9" s="1211"/>
      <c r="QOS9" s="1211"/>
      <c r="QOT9" s="1211"/>
      <c r="QOU9" s="1211"/>
      <c r="QOV9" s="1211"/>
      <c r="QOW9" s="1211"/>
      <c r="QOX9" s="1211"/>
      <c r="QOY9" s="1211"/>
      <c r="QOZ9" s="1211"/>
      <c r="QPA9" s="1211"/>
      <c r="QPB9" s="1211"/>
      <c r="QPC9" s="1211"/>
      <c r="QPD9" s="1211"/>
      <c r="QPE9" s="1211"/>
      <c r="QPF9" s="1211"/>
      <c r="QPG9" s="1211"/>
      <c r="QPH9" s="1211"/>
      <c r="QPI9" s="1211"/>
      <c r="QPJ9" s="1211"/>
      <c r="QPK9" s="1211"/>
      <c r="QPL9" s="1211"/>
      <c r="QPM9" s="1211"/>
      <c r="QPN9" s="1211"/>
      <c r="QPO9" s="1211"/>
      <c r="QPP9" s="1211"/>
      <c r="QPQ9" s="1211"/>
      <c r="QPR9" s="1211"/>
      <c r="QPS9" s="1211"/>
      <c r="QPT9" s="1211"/>
      <c r="QPU9" s="1211"/>
      <c r="QPV9" s="1211"/>
      <c r="QPW9" s="1211"/>
      <c r="QPX9" s="1211"/>
      <c r="QPY9" s="1211"/>
      <c r="QPZ9" s="1211"/>
      <c r="QQA9" s="1211"/>
      <c r="QQB9" s="1211"/>
      <c r="QQC9" s="1211"/>
      <c r="QQD9" s="1211"/>
      <c r="QQE9" s="1211"/>
      <c r="QQF9" s="1211"/>
      <c r="QQG9" s="1211"/>
      <c r="QQH9" s="1211"/>
      <c r="QQI9" s="1211"/>
      <c r="QQJ9" s="1211"/>
      <c r="QQK9" s="1211"/>
      <c r="QQL9" s="1211"/>
      <c r="QQM9" s="1211"/>
      <c r="QQN9" s="1211"/>
      <c r="QQO9" s="1211"/>
      <c r="QQP9" s="1211"/>
      <c r="QQQ9" s="1211"/>
      <c r="QQR9" s="1211"/>
      <c r="QQS9" s="1211"/>
      <c r="QQT9" s="1211"/>
      <c r="QQU9" s="1211"/>
      <c r="QQV9" s="1211"/>
      <c r="QQW9" s="1211"/>
      <c r="QQX9" s="1211"/>
      <c r="QQY9" s="1211"/>
      <c r="QQZ9" s="1211"/>
      <c r="QRA9" s="1211"/>
      <c r="QRB9" s="1211"/>
      <c r="QRC9" s="1211"/>
      <c r="QRD9" s="1211"/>
      <c r="QRE9" s="1211"/>
      <c r="QRF9" s="1211"/>
      <c r="QRG9" s="1211"/>
      <c r="QRH9" s="1211"/>
      <c r="QRI9" s="1211"/>
      <c r="QRJ9" s="1211"/>
      <c r="QRK9" s="1211"/>
      <c r="QRL9" s="1211"/>
      <c r="QRM9" s="1211"/>
      <c r="QRN9" s="1211"/>
      <c r="QRO9" s="1211"/>
      <c r="QRP9" s="1211"/>
      <c r="QRQ9" s="1211"/>
      <c r="QRR9" s="1211"/>
      <c r="QRS9" s="1211"/>
      <c r="QRT9" s="1211"/>
      <c r="QRU9" s="1211"/>
      <c r="QRV9" s="1211"/>
      <c r="QRW9" s="1211"/>
      <c r="QRX9" s="1211"/>
      <c r="QRY9" s="1211"/>
      <c r="QRZ9" s="1211"/>
      <c r="QSA9" s="1211"/>
      <c r="QSB9" s="1211"/>
      <c r="QSC9" s="1211"/>
      <c r="QSD9" s="1211"/>
      <c r="QSE9" s="1211"/>
      <c r="QSF9" s="1211"/>
      <c r="QSG9" s="1211"/>
      <c r="QSH9" s="1211"/>
      <c r="QSI9" s="1211"/>
      <c r="QSJ9" s="1211"/>
      <c r="QSK9" s="1211"/>
      <c r="QSL9" s="1211"/>
      <c r="QSM9" s="1211"/>
      <c r="QSN9" s="1211"/>
      <c r="QSO9" s="1211"/>
      <c r="QSP9" s="1211"/>
      <c r="QSQ9" s="1211"/>
      <c r="QSR9" s="1211"/>
      <c r="QSS9" s="1211"/>
      <c r="QST9" s="1211"/>
      <c r="QSU9" s="1211"/>
      <c r="QSV9" s="1211"/>
      <c r="QSW9" s="1211"/>
      <c r="QSX9" s="1211"/>
      <c r="QSY9" s="1211"/>
      <c r="QSZ9" s="1211"/>
      <c r="QTA9" s="1211"/>
      <c r="QTB9" s="1211"/>
      <c r="QTC9" s="1211"/>
      <c r="QTD9" s="1211"/>
      <c r="QTE9" s="1211"/>
      <c r="QTF9" s="1211"/>
      <c r="QTG9" s="1211"/>
      <c r="QTH9" s="1211"/>
      <c r="QTI9" s="1211"/>
      <c r="QTJ9" s="1211"/>
      <c r="QTK9" s="1211"/>
      <c r="QTL9" s="1211"/>
      <c r="QTM9" s="1211"/>
      <c r="QTN9" s="1211"/>
      <c r="QTO9" s="1211"/>
      <c r="QTP9" s="1211"/>
      <c r="QTQ9" s="1211"/>
      <c r="QTR9" s="1211"/>
      <c r="QTS9" s="1211"/>
      <c r="QTT9" s="1211"/>
      <c r="QTU9" s="1211"/>
      <c r="QTV9" s="1211"/>
      <c r="QTW9" s="1211"/>
      <c r="QTX9" s="1211"/>
      <c r="QTY9" s="1211"/>
      <c r="QTZ9" s="1211"/>
      <c r="QUA9" s="1211"/>
      <c r="QUB9" s="1211"/>
      <c r="QUC9" s="1211"/>
      <c r="QUD9" s="1211"/>
      <c r="QUE9" s="1211"/>
      <c r="QUF9" s="1211"/>
      <c r="QUG9" s="1211"/>
      <c r="QUH9" s="1211"/>
      <c r="QUI9" s="1211"/>
      <c r="QUJ9" s="1211"/>
      <c r="QUK9" s="1211"/>
      <c r="QUL9" s="1211"/>
      <c r="QUM9" s="1211"/>
      <c r="QUN9" s="1211"/>
      <c r="QUO9" s="1211"/>
      <c r="QUP9" s="1211"/>
      <c r="QUQ9" s="1211"/>
      <c r="QUR9" s="1211"/>
      <c r="QUS9" s="1211"/>
      <c r="QUT9" s="1211"/>
      <c r="QUU9" s="1211"/>
      <c r="QUV9" s="1211"/>
      <c r="QUW9" s="1211"/>
      <c r="QUX9" s="1211"/>
      <c r="QUY9" s="1211"/>
      <c r="QUZ9" s="1211"/>
      <c r="QVA9" s="1211"/>
      <c r="QVB9" s="1211"/>
      <c r="QVC9" s="1211"/>
      <c r="QVD9" s="1211"/>
      <c r="QVE9" s="1211"/>
      <c r="QVF9" s="1211"/>
      <c r="QVG9" s="1211"/>
      <c r="QVH9" s="1211"/>
      <c r="QVI9" s="1211"/>
      <c r="QVJ9" s="1211"/>
      <c r="QVK9" s="1211"/>
      <c r="QVL9" s="1211"/>
      <c r="QVM9" s="1211"/>
      <c r="QVN9" s="1211"/>
      <c r="QVO9" s="1211"/>
      <c r="QVP9" s="1211"/>
      <c r="QVQ9" s="1211"/>
      <c r="QVR9" s="1211"/>
      <c r="QVS9" s="1211"/>
      <c r="QVT9" s="1211"/>
      <c r="QVU9" s="1211"/>
      <c r="QVV9" s="1211"/>
      <c r="QVW9" s="1211"/>
      <c r="QVX9" s="1211"/>
      <c r="QVY9" s="1211"/>
      <c r="QVZ9" s="1211"/>
      <c r="QWA9" s="1211"/>
      <c r="QWB9" s="1211"/>
      <c r="QWC9" s="1211"/>
      <c r="QWD9" s="1211"/>
      <c r="QWE9" s="1211"/>
      <c r="QWF9" s="1211"/>
      <c r="QWG9" s="1211"/>
      <c r="QWH9" s="1211"/>
      <c r="QWI9" s="1211"/>
      <c r="QWJ9" s="1211"/>
      <c r="QWK9" s="1211"/>
      <c r="QWL9" s="1211"/>
      <c r="QWM9" s="1211"/>
      <c r="QWN9" s="1211"/>
      <c r="QWO9" s="1211"/>
      <c r="QWP9" s="1211"/>
      <c r="QWQ9" s="1211"/>
      <c r="QWR9" s="1211"/>
      <c r="QWS9" s="1211"/>
      <c r="QWT9" s="1211"/>
      <c r="QWU9" s="1211"/>
      <c r="QWV9" s="1211"/>
      <c r="QWW9" s="1211"/>
      <c r="QWX9" s="1211"/>
      <c r="QWY9" s="1211"/>
      <c r="QWZ9" s="1211"/>
      <c r="QXA9" s="1211"/>
      <c r="QXB9" s="1211"/>
      <c r="QXC9" s="1211"/>
      <c r="QXD9" s="1211"/>
      <c r="QXE9" s="1211"/>
      <c r="QXF9" s="1211"/>
      <c r="QXG9" s="1211"/>
      <c r="QXH9" s="1211"/>
      <c r="QXI9" s="1211"/>
      <c r="QXJ9" s="1211"/>
      <c r="QXK9" s="1211"/>
      <c r="QXL9" s="1211"/>
      <c r="QXM9" s="1211"/>
      <c r="QXN9" s="1211"/>
      <c r="QXO9" s="1211"/>
      <c r="QXP9" s="1211"/>
      <c r="QXQ9" s="1211"/>
      <c r="QXR9" s="1211"/>
      <c r="QXS9" s="1211"/>
      <c r="QXT9" s="1211"/>
      <c r="QXU9" s="1211"/>
      <c r="QXV9" s="1211"/>
      <c r="QXW9" s="1211"/>
      <c r="QXX9" s="1211"/>
      <c r="QXY9" s="1211"/>
      <c r="QXZ9" s="1211"/>
      <c r="QYA9" s="1211"/>
      <c r="QYB9" s="1211"/>
      <c r="QYC9" s="1211"/>
      <c r="QYD9" s="1211"/>
      <c r="QYE9" s="1211"/>
      <c r="QYF9" s="1211"/>
      <c r="QYG9" s="1211"/>
      <c r="QYH9" s="1211"/>
      <c r="QYI9" s="1211"/>
      <c r="QYJ9" s="1211"/>
      <c r="QYK9" s="1211"/>
      <c r="QYL9" s="1211"/>
      <c r="QYM9" s="1211"/>
      <c r="QYN9" s="1211"/>
      <c r="QYO9" s="1211"/>
      <c r="QYP9" s="1211"/>
      <c r="QYQ9" s="1211"/>
      <c r="QYR9" s="1211"/>
      <c r="QYS9" s="1211"/>
      <c r="QYT9" s="1211"/>
      <c r="QYU9" s="1211"/>
      <c r="QYV9" s="1211"/>
      <c r="QYW9" s="1211"/>
      <c r="QYX9" s="1211"/>
      <c r="QYY9" s="1211"/>
      <c r="QYZ9" s="1211"/>
      <c r="QZA9" s="1211"/>
      <c r="QZB9" s="1211"/>
      <c r="QZC9" s="1211"/>
      <c r="QZD9" s="1211"/>
      <c r="QZE9" s="1211"/>
      <c r="QZF9" s="1211"/>
      <c r="QZG9" s="1211"/>
      <c r="QZH9" s="1211"/>
      <c r="QZI9" s="1211"/>
      <c r="QZJ9" s="1211"/>
      <c r="QZK9" s="1211"/>
      <c r="QZL9" s="1211"/>
      <c r="QZM9" s="1211"/>
      <c r="QZN9" s="1211"/>
      <c r="QZO9" s="1211"/>
      <c r="QZP9" s="1211"/>
      <c r="QZQ9" s="1211"/>
      <c r="QZR9" s="1211"/>
      <c r="QZS9" s="1211"/>
      <c r="QZT9" s="1211"/>
      <c r="QZU9" s="1211"/>
      <c r="QZV9" s="1211"/>
      <c r="QZW9" s="1211"/>
      <c r="QZX9" s="1211"/>
      <c r="QZY9" s="1211"/>
      <c r="QZZ9" s="1211"/>
      <c r="RAA9" s="1211"/>
      <c r="RAB9" s="1211"/>
      <c r="RAC9" s="1211"/>
      <c r="RAD9" s="1211"/>
      <c r="RAE9" s="1211"/>
      <c r="RAF9" s="1211"/>
      <c r="RAG9" s="1211"/>
      <c r="RAH9" s="1211"/>
      <c r="RAI9" s="1211"/>
      <c r="RAJ9" s="1211"/>
      <c r="RAK9" s="1211"/>
      <c r="RAL9" s="1211"/>
      <c r="RAM9" s="1211"/>
      <c r="RAN9" s="1211"/>
      <c r="RAO9" s="1211"/>
      <c r="RAP9" s="1211"/>
      <c r="RAQ9" s="1211"/>
      <c r="RAR9" s="1211"/>
      <c r="RAS9" s="1211"/>
      <c r="RAT9" s="1211"/>
      <c r="RAU9" s="1211"/>
      <c r="RAV9" s="1211"/>
      <c r="RAW9" s="1211"/>
      <c r="RAX9" s="1211"/>
      <c r="RAY9" s="1211"/>
      <c r="RAZ9" s="1211"/>
      <c r="RBA9" s="1211"/>
      <c r="RBB9" s="1211"/>
      <c r="RBC9" s="1211"/>
      <c r="RBD9" s="1211"/>
      <c r="RBE9" s="1211"/>
      <c r="RBF9" s="1211"/>
      <c r="RBG9" s="1211"/>
      <c r="RBH9" s="1211"/>
      <c r="RBI9" s="1211"/>
      <c r="RBJ9" s="1211"/>
      <c r="RBK9" s="1211"/>
      <c r="RBL9" s="1211"/>
      <c r="RBM9" s="1211"/>
      <c r="RBN9" s="1211"/>
      <c r="RBO9" s="1211"/>
      <c r="RBP9" s="1211"/>
      <c r="RBQ9" s="1211"/>
      <c r="RBR9" s="1211"/>
      <c r="RBS9" s="1211"/>
      <c r="RBT9" s="1211"/>
      <c r="RBU9" s="1211"/>
      <c r="RBV9" s="1211"/>
      <c r="RBW9" s="1211"/>
      <c r="RBX9" s="1211"/>
      <c r="RBY9" s="1211"/>
      <c r="RBZ9" s="1211"/>
      <c r="RCA9" s="1211"/>
      <c r="RCB9" s="1211"/>
      <c r="RCC9" s="1211"/>
      <c r="RCD9" s="1211"/>
      <c r="RCE9" s="1211"/>
      <c r="RCF9" s="1211"/>
      <c r="RCG9" s="1211"/>
      <c r="RCH9" s="1211"/>
      <c r="RCI9" s="1211"/>
      <c r="RCJ9" s="1211"/>
      <c r="RCK9" s="1211"/>
      <c r="RCL9" s="1211"/>
      <c r="RCM9" s="1211"/>
      <c r="RCN9" s="1211"/>
      <c r="RCO9" s="1211"/>
      <c r="RCP9" s="1211"/>
      <c r="RCQ9" s="1211"/>
      <c r="RCR9" s="1211"/>
      <c r="RCS9" s="1211"/>
      <c r="RCT9" s="1211"/>
      <c r="RCU9" s="1211"/>
      <c r="RCV9" s="1211"/>
      <c r="RCW9" s="1211"/>
      <c r="RCX9" s="1211"/>
      <c r="RCY9" s="1211"/>
      <c r="RCZ9" s="1211"/>
      <c r="RDA9" s="1211"/>
      <c r="RDB9" s="1211"/>
      <c r="RDC9" s="1211"/>
      <c r="RDD9" s="1211"/>
      <c r="RDE9" s="1211"/>
      <c r="RDF9" s="1211"/>
      <c r="RDG9" s="1211"/>
      <c r="RDH9" s="1211"/>
      <c r="RDI9" s="1211"/>
      <c r="RDJ9" s="1211"/>
      <c r="RDK9" s="1211"/>
      <c r="RDL9" s="1211"/>
      <c r="RDM9" s="1211"/>
      <c r="RDN9" s="1211"/>
      <c r="RDO9" s="1211"/>
      <c r="RDP9" s="1211"/>
      <c r="RDQ9" s="1211"/>
      <c r="RDR9" s="1211"/>
      <c r="RDS9" s="1211"/>
      <c r="RDT9" s="1211"/>
      <c r="RDU9" s="1211"/>
      <c r="RDV9" s="1211"/>
      <c r="RDW9" s="1211"/>
      <c r="RDX9" s="1211"/>
      <c r="RDY9" s="1211"/>
      <c r="RDZ9" s="1211"/>
      <c r="REA9" s="1211"/>
      <c r="REB9" s="1211"/>
      <c r="REC9" s="1211"/>
      <c r="RED9" s="1211"/>
      <c r="REE9" s="1211"/>
      <c r="REF9" s="1211"/>
      <c r="REG9" s="1211"/>
      <c r="REH9" s="1211"/>
      <c r="REI9" s="1211"/>
      <c r="REJ9" s="1211"/>
      <c r="REK9" s="1211"/>
      <c r="REL9" s="1211"/>
      <c r="REM9" s="1211"/>
      <c r="REN9" s="1211"/>
      <c r="REO9" s="1211"/>
      <c r="REP9" s="1211"/>
      <c r="REQ9" s="1211"/>
      <c r="RER9" s="1211"/>
      <c r="RES9" s="1211"/>
      <c r="RET9" s="1211"/>
      <c r="REU9" s="1211"/>
      <c r="REV9" s="1211"/>
      <c r="REW9" s="1211"/>
      <c r="REX9" s="1211"/>
      <c r="REY9" s="1211"/>
      <c r="REZ9" s="1211"/>
      <c r="RFA9" s="1211"/>
      <c r="RFB9" s="1211"/>
      <c r="RFC9" s="1211"/>
      <c r="RFD9" s="1211"/>
      <c r="RFE9" s="1211"/>
      <c r="RFF9" s="1211"/>
      <c r="RFG9" s="1211"/>
      <c r="RFH9" s="1211"/>
      <c r="RFI9" s="1211"/>
      <c r="RFJ9" s="1211"/>
      <c r="RFK9" s="1211"/>
      <c r="RFL9" s="1211"/>
      <c r="RFM9" s="1211"/>
      <c r="RFN9" s="1211"/>
      <c r="RFO9" s="1211"/>
      <c r="RFP9" s="1211"/>
      <c r="RFQ9" s="1211"/>
      <c r="RFR9" s="1211"/>
      <c r="RFS9" s="1211"/>
      <c r="RFT9" s="1211"/>
      <c r="RFU9" s="1211"/>
      <c r="RFV9" s="1211"/>
      <c r="RFW9" s="1211"/>
      <c r="RFX9" s="1211"/>
      <c r="RFY9" s="1211"/>
      <c r="RFZ9" s="1211"/>
      <c r="RGA9" s="1211"/>
      <c r="RGB9" s="1211"/>
      <c r="RGC9" s="1211"/>
      <c r="RGD9" s="1211"/>
      <c r="RGE9" s="1211"/>
      <c r="RGF9" s="1211"/>
      <c r="RGG9" s="1211"/>
      <c r="RGH9" s="1211"/>
      <c r="RGI9" s="1211"/>
      <c r="RGJ9" s="1211"/>
      <c r="RGK9" s="1211"/>
      <c r="RGL9" s="1211"/>
      <c r="RGM9" s="1211"/>
      <c r="RGN9" s="1211"/>
      <c r="RGO9" s="1211"/>
      <c r="RGP9" s="1211"/>
      <c r="RGQ9" s="1211"/>
      <c r="RGR9" s="1211"/>
      <c r="RGS9" s="1211"/>
      <c r="RGT9" s="1211"/>
      <c r="RGU9" s="1211"/>
      <c r="RGV9" s="1211"/>
      <c r="RGW9" s="1211"/>
      <c r="RGX9" s="1211"/>
      <c r="RGY9" s="1211"/>
      <c r="RGZ9" s="1211"/>
      <c r="RHA9" s="1211"/>
      <c r="RHB9" s="1211"/>
      <c r="RHC9" s="1211"/>
      <c r="RHD9" s="1211"/>
      <c r="RHE9" s="1211"/>
      <c r="RHF9" s="1211"/>
      <c r="RHG9" s="1211"/>
      <c r="RHH9" s="1211"/>
      <c r="RHI9" s="1211"/>
      <c r="RHJ9" s="1211"/>
      <c r="RHK9" s="1211"/>
      <c r="RHL9" s="1211"/>
      <c r="RHM9" s="1211"/>
      <c r="RHN9" s="1211"/>
      <c r="RHO9" s="1211"/>
      <c r="RHP9" s="1211"/>
      <c r="RHQ9" s="1211"/>
      <c r="RHR9" s="1211"/>
      <c r="RHS9" s="1211"/>
      <c r="RHT9" s="1211"/>
      <c r="RHU9" s="1211"/>
      <c r="RHV9" s="1211"/>
      <c r="RHW9" s="1211"/>
      <c r="RHX9" s="1211"/>
      <c r="RHY9" s="1211"/>
      <c r="RHZ9" s="1211"/>
      <c r="RIA9" s="1211"/>
      <c r="RIB9" s="1211"/>
      <c r="RIC9" s="1211"/>
      <c r="RID9" s="1211"/>
      <c r="RIE9" s="1211"/>
      <c r="RIF9" s="1211"/>
      <c r="RIG9" s="1211"/>
      <c r="RIH9" s="1211"/>
      <c r="RII9" s="1211"/>
      <c r="RIJ9" s="1211"/>
      <c r="RIK9" s="1211"/>
      <c r="RIL9" s="1211"/>
      <c r="RIM9" s="1211"/>
      <c r="RIN9" s="1211"/>
      <c r="RIO9" s="1211"/>
      <c r="RIP9" s="1211"/>
      <c r="RIQ9" s="1211"/>
      <c r="RIR9" s="1211"/>
      <c r="RIS9" s="1211"/>
      <c r="RIT9" s="1211"/>
      <c r="RIU9" s="1211"/>
      <c r="RIV9" s="1211"/>
      <c r="RIW9" s="1211"/>
      <c r="RIX9" s="1211"/>
      <c r="RIY9" s="1211"/>
      <c r="RIZ9" s="1211"/>
      <c r="RJA9" s="1211"/>
      <c r="RJB9" s="1211"/>
      <c r="RJC9" s="1211"/>
      <c r="RJD9" s="1211"/>
      <c r="RJE9" s="1211"/>
      <c r="RJF9" s="1211"/>
      <c r="RJG9" s="1211"/>
      <c r="RJH9" s="1211"/>
      <c r="RJI9" s="1211"/>
      <c r="RJJ9" s="1211"/>
      <c r="RJK9" s="1211"/>
      <c r="RJL9" s="1211"/>
      <c r="RJM9" s="1211"/>
      <c r="RJN9" s="1211"/>
      <c r="RJO9" s="1211"/>
      <c r="RJP9" s="1211"/>
      <c r="RJQ9" s="1211"/>
      <c r="RJR9" s="1211"/>
      <c r="RJS9" s="1211"/>
      <c r="RJT9" s="1211"/>
      <c r="RJU9" s="1211"/>
      <c r="RJV9" s="1211"/>
      <c r="RJW9" s="1211"/>
      <c r="RJX9" s="1211"/>
      <c r="RJY9" s="1211"/>
      <c r="RJZ9" s="1211"/>
      <c r="RKA9" s="1211"/>
      <c r="RKB9" s="1211"/>
      <c r="RKC9" s="1211"/>
      <c r="RKD9" s="1211"/>
      <c r="RKE9" s="1211"/>
      <c r="RKF9" s="1211"/>
      <c r="RKG9" s="1211"/>
      <c r="RKH9" s="1211"/>
      <c r="RKI9" s="1211"/>
      <c r="RKJ9" s="1211"/>
      <c r="RKK9" s="1211"/>
      <c r="RKL9" s="1211"/>
      <c r="RKM9" s="1211"/>
      <c r="RKN9" s="1211"/>
      <c r="RKO9" s="1211"/>
      <c r="RKP9" s="1211"/>
      <c r="RKQ9" s="1211"/>
      <c r="RKR9" s="1211"/>
      <c r="RKS9" s="1211"/>
      <c r="RKT9" s="1211"/>
      <c r="RKU9" s="1211"/>
      <c r="RKV9" s="1211"/>
      <c r="RKW9" s="1211"/>
      <c r="RKX9" s="1211"/>
      <c r="RKY9" s="1211"/>
      <c r="RKZ9" s="1211"/>
      <c r="RLA9" s="1211"/>
      <c r="RLB9" s="1211"/>
      <c r="RLC9" s="1211"/>
      <c r="RLD9" s="1211"/>
      <c r="RLE9" s="1211"/>
      <c r="RLF9" s="1211"/>
      <c r="RLG9" s="1211"/>
      <c r="RLH9" s="1211"/>
      <c r="RLI9" s="1211"/>
      <c r="RLJ9" s="1211"/>
      <c r="RLK9" s="1211"/>
      <c r="RLL9" s="1211"/>
      <c r="RLM9" s="1211"/>
      <c r="RLN9" s="1211"/>
      <c r="RLO9" s="1211"/>
      <c r="RLP9" s="1211"/>
      <c r="RLQ9" s="1211"/>
      <c r="RLR9" s="1211"/>
      <c r="RLS9" s="1211"/>
      <c r="RLT9" s="1211"/>
      <c r="RLU9" s="1211"/>
      <c r="RLV9" s="1211"/>
      <c r="RLW9" s="1211"/>
      <c r="RLX9" s="1211"/>
      <c r="RLY9" s="1211"/>
      <c r="RLZ9" s="1211"/>
      <c r="RMA9" s="1211"/>
      <c r="RMB9" s="1211"/>
      <c r="RMC9" s="1211"/>
      <c r="RMD9" s="1211"/>
      <c r="RME9" s="1211"/>
      <c r="RMF9" s="1211"/>
      <c r="RMG9" s="1211"/>
      <c r="RMH9" s="1211"/>
      <c r="RMI9" s="1211"/>
      <c r="RMJ9" s="1211"/>
      <c r="RMK9" s="1211"/>
      <c r="RML9" s="1211"/>
      <c r="RMM9" s="1211"/>
      <c r="RMN9" s="1211"/>
      <c r="RMO9" s="1211"/>
      <c r="RMP9" s="1211"/>
      <c r="RMQ9" s="1211"/>
      <c r="RMR9" s="1211"/>
      <c r="RMS9" s="1211"/>
      <c r="RMT9" s="1211"/>
      <c r="RMU9" s="1211"/>
      <c r="RMV9" s="1211"/>
      <c r="RMW9" s="1211"/>
      <c r="RMX9" s="1211"/>
      <c r="RMY9" s="1211"/>
      <c r="RMZ9" s="1211"/>
      <c r="RNA9" s="1211"/>
      <c r="RNB9" s="1211"/>
      <c r="RNC9" s="1211"/>
      <c r="RND9" s="1211"/>
      <c r="RNE9" s="1211"/>
      <c r="RNF9" s="1211"/>
      <c r="RNG9" s="1211"/>
      <c r="RNH9" s="1211"/>
      <c r="RNI9" s="1211"/>
      <c r="RNJ9" s="1211"/>
      <c r="RNK9" s="1211"/>
      <c r="RNL9" s="1211"/>
      <c r="RNM9" s="1211"/>
      <c r="RNN9" s="1211"/>
      <c r="RNO9" s="1211"/>
      <c r="RNP9" s="1211"/>
      <c r="RNQ9" s="1211"/>
      <c r="RNR9" s="1211"/>
      <c r="RNS9" s="1211"/>
      <c r="RNT9" s="1211"/>
      <c r="RNU9" s="1211"/>
      <c r="RNV9" s="1211"/>
      <c r="RNW9" s="1211"/>
      <c r="RNX9" s="1211"/>
      <c r="RNY9" s="1211"/>
      <c r="RNZ9" s="1211"/>
      <c r="ROA9" s="1211"/>
      <c r="ROB9" s="1211"/>
      <c r="ROC9" s="1211"/>
      <c r="ROD9" s="1211"/>
      <c r="ROE9" s="1211"/>
      <c r="ROF9" s="1211"/>
      <c r="ROG9" s="1211"/>
      <c r="ROH9" s="1211"/>
      <c r="ROI9" s="1211"/>
      <c r="ROJ9" s="1211"/>
      <c r="ROK9" s="1211"/>
      <c r="ROL9" s="1211"/>
      <c r="ROM9" s="1211"/>
      <c r="RON9" s="1211"/>
      <c r="ROO9" s="1211"/>
      <c r="ROP9" s="1211"/>
      <c r="ROQ9" s="1211"/>
      <c r="ROR9" s="1211"/>
      <c r="ROS9" s="1211"/>
      <c r="ROT9" s="1211"/>
      <c r="ROU9" s="1211"/>
      <c r="ROV9" s="1211"/>
      <c r="ROW9" s="1211"/>
      <c r="ROX9" s="1211"/>
      <c r="ROY9" s="1211"/>
      <c r="ROZ9" s="1211"/>
      <c r="RPA9" s="1211"/>
      <c r="RPB9" s="1211"/>
      <c r="RPC9" s="1211"/>
      <c r="RPD9" s="1211"/>
      <c r="RPE9" s="1211"/>
      <c r="RPF9" s="1211"/>
      <c r="RPG9" s="1211"/>
      <c r="RPH9" s="1211"/>
      <c r="RPI9" s="1211"/>
      <c r="RPJ9" s="1211"/>
      <c r="RPK9" s="1211"/>
      <c r="RPL9" s="1211"/>
      <c r="RPM9" s="1211"/>
      <c r="RPN9" s="1211"/>
      <c r="RPO9" s="1211"/>
      <c r="RPP9" s="1211"/>
      <c r="RPQ9" s="1211"/>
      <c r="RPR9" s="1211"/>
      <c r="RPS9" s="1211"/>
      <c r="RPT9" s="1211"/>
      <c r="RPU9" s="1211"/>
      <c r="RPV9" s="1211"/>
      <c r="RPW9" s="1211"/>
      <c r="RPX9" s="1211"/>
      <c r="RPY9" s="1211"/>
      <c r="RPZ9" s="1211"/>
      <c r="RQA9" s="1211"/>
      <c r="RQB9" s="1211"/>
      <c r="RQC9" s="1211"/>
      <c r="RQD9" s="1211"/>
      <c r="RQE9" s="1211"/>
      <c r="RQF9" s="1211"/>
      <c r="RQG9" s="1211"/>
      <c r="RQH9" s="1211"/>
      <c r="RQI9" s="1211"/>
      <c r="RQJ9" s="1211"/>
      <c r="RQK9" s="1211"/>
      <c r="RQL9" s="1211"/>
      <c r="RQM9" s="1211"/>
      <c r="RQN9" s="1211"/>
      <c r="RQO9" s="1211"/>
      <c r="RQP9" s="1211"/>
      <c r="RQQ9" s="1211"/>
      <c r="RQR9" s="1211"/>
      <c r="RQS9" s="1211"/>
      <c r="RQT9" s="1211"/>
      <c r="RQU9" s="1211"/>
      <c r="RQV9" s="1211"/>
      <c r="RQW9" s="1211"/>
      <c r="RQX9" s="1211"/>
      <c r="RQY9" s="1211"/>
      <c r="RQZ9" s="1211"/>
      <c r="RRA9" s="1211"/>
      <c r="RRB9" s="1211"/>
      <c r="RRC9" s="1211"/>
      <c r="RRD9" s="1211"/>
      <c r="RRE9" s="1211"/>
      <c r="RRF9" s="1211"/>
      <c r="RRG9" s="1211"/>
      <c r="RRH9" s="1211"/>
      <c r="RRI9" s="1211"/>
      <c r="RRJ9" s="1211"/>
      <c r="RRK9" s="1211"/>
      <c r="RRL9" s="1211"/>
      <c r="RRM9" s="1211"/>
      <c r="RRN9" s="1211"/>
      <c r="RRO9" s="1211"/>
      <c r="RRP9" s="1211"/>
      <c r="RRQ9" s="1211"/>
      <c r="RRR9" s="1211"/>
      <c r="RRS9" s="1211"/>
      <c r="RRT9" s="1211"/>
      <c r="RRU9" s="1211"/>
      <c r="RRV9" s="1211"/>
      <c r="RRW9" s="1211"/>
      <c r="RRX9" s="1211"/>
      <c r="RRY9" s="1211"/>
      <c r="RRZ9" s="1211"/>
      <c r="RSA9" s="1211"/>
      <c r="RSB9" s="1211"/>
      <c r="RSC9" s="1211"/>
      <c r="RSD9" s="1211"/>
      <c r="RSE9" s="1211"/>
      <c r="RSF9" s="1211"/>
      <c r="RSG9" s="1211"/>
      <c r="RSH9" s="1211"/>
      <c r="RSI9" s="1211"/>
      <c r="RSJ9" s="1211"/>
      <c r="RSK9" s="1211"/>
      <c r="RSL9" s="1211"/>
      <c r="RSM9" s="1211"/>
      <c r="RSN9" s="1211"/>
      <c r="RSO9" s="1211"/>
      <c r="RSP9" s="1211"/>
      <c r="RSQ9" s="1211"/>
      <c r="RSR9" s="1211"/>
      <c r="RSS9" s="1211"/>
      <c r="RST9" s="1211"/>
      <c r="RSU9" s="1211"/>
      <c r="RSV9" s="1211"/>
      <c r="RSW9" s="1211"/>
      <c r="RSX9" s="1211"/>
      <c r="RSY9" s="1211"/>
      <c r="RSZ9" s="1211"/>
      <c r="RTA9" s="1211"/>
      <c r="RTB9" s="1211"/>
      <c r="RTC9" s="1211"/>
      <c r="RTD9" s="1211"/>
      <c r="RTE9" s="1211"/>
      <c r="RTF9" s="1211"/>
      <c r="RTG9" s="1211"/>
      <c r="RTH9" s="1211"/>
      <c r="RTI9" s="1211"/>
      <c r="RTJ9" s="1211"/>
      <c r="RTK9" s="1211"/>
      <c r="RTL9" s="1211"/>
      <c r="RTM9" s="1211"/>
      <c r="RTN9" s="1211"/>
      <c r="RTO9" s="1211"/>
      <c r="RTP9" s="1211"/>
      <c r="RTQ9" s="1211"/>
      <c r="RTR9" s="1211"/>
      <c r="RTS9" s="1211"/>
      <c r="RTT9" s="1211"/>
      <c r="RTU9" s="1211"/>
      <c r="RTV9" s="1211"/>
      <c r="RTW9" s="1211"/>
      <c r="RTX9" s="1211"/>
      <c r="RTY9" s="1211"/>
      <c r="RTZ9" s="1211"/>
      <c r="RUA9" s="1211"/>
      <c r="RUB9" s="1211"/>
      <c r="RUC9" s="1211"/>
      <c r="RUD9" s="1211"/>
      <c r="RUE9" s="1211"/>
      <c r="RUF9" s="1211"/>
      <c r="RUG9" s="1211"/>
      <c r="RUH9" s="1211"/>
      <c r="RUI9" s="1211"/>
      <c r="RUJ9" s="1211"/>
      <c r="RUK9" s="1211"/>
      <c r="RUL9" s="1211"/>
      <c r="RUM9" s="1211"/>
      <c r="RUN9" s="1211"/>
      <c r="RUO9" s="1211"/>
      <c r="RUP9" s="1211"/>
      <c r="RUQ9" s="1211"/>
      <c r="RUR9" s="1211"/>
      <c r="RUS9" s="1211"/>
      <c r="RUT9" s="1211"/>
      <c r="RUU9" s="1211"/>
      <c r="RUV9" s="1211"/>
      <c r="RUW9" s="1211"/>
      <c r="RUX9" s="1211"/>
      <c r="RUY9" s="1211"/>
      <c r="RUZ9" s="1211"/>
      <c r="RVA9" s="1211"/>
      <c r="RVB9" s="1211"/>
      <c r="RVC9" s="1211"/>
      <c r="RVD9" s="1211"/>
      <c r="RVE9" s="1211"/>
      <c r="RVF9" s="1211"/>
      <c r="RVG9" s="1211"/>
      <c r="RVH9" s="1211"/>
      <c r="RVI9" s="1211"/>
      <c r="RVJ9" s="1211"/>
      <c r="RVK9" s="1211"/>
      <c r="RVL9" s="1211"/>
      <c r="RVM9" s="1211"/>
      <c r="RVN9" s="1211"/>
      <c r="RVO9" s="1211"/>
      <c r="RVP9" s="1211"/>
      <c r="RVQ9" s="1211"/>
      <c r="RVR9" s="1211"/>
      <c r="RVS9" s="1211"/>
      <c r="RVT9" s="1211"/>
      <c r="RVU9" s="1211"/>
      <c r="RVV9" s="1211"/>
      <c r="RVW9" s="1211"/>
      <c r="RVX9" s="1211"/>
      <c r="RVY9" s="1211"/>
      <c r="RVZ9" s="1211"/>
      <c r="RWA9" s="1211"/>
      <c r="RWB9" s="1211"/>
      <c r="RWC9" s="1211"/>
      <c r="RWD9" s="1211"/>
      <c r="RWE9" s="1211"/>
      <c r="RWF9" s="1211"/>
      <c r="RWG9" s="1211"/>
      <c r="RWH9" s="1211"/>
      <c r="RWI9" s="1211"/>
      <c r="RWJ9" s="1211"/>
      <c r="RWK9" s="1211"/>
      <c r="RWL9" s="1211"/>
      <c r="RWM9" s="1211"/>
      <c r="RWN9" s="1211"/>
      <c r="RWO9" s="1211"/>
      <c r="RWP9" s="1211"/>
      <c r="RWQ9" s="1211"/>
      <c r="RWR9" s="1211"/>
      <c r="RWS9" s="1211"/>
      <c r="RWT9" s="1211"/>
      <c r="RWU9" s="1211"/>
      <c r="RWV9" s="1211"/>
      <c r="RWW9" s="1211"/>
      <c r="RWX9" s="1211"/>
      <c r="RWY9" s="1211"/>
      <c r="RWZ9" s="1211"/>
      <c r="RXA9" s="1211"/>
      <c r="RXB9" s="1211"/>
      <c r="RXC9" s="1211"/>
      <c r="RXD9" s="1211"/>
      <c r="RXE9" s="1211"/>
      <c r="RXF9" s="1211"/>
      <c r="RXG9" s="1211"/>
      <c r="RXH9" s="1211"/>
      <c r="RXI9" s="1211"/>
      <c r="RXJ9" s="1211"/>
      <c r="RXK9" s="1211"/>
      <c r="RXL9" s="1211"/>
      <c r="RXM9" s="1211"/>
      <c r="RXN9" s="1211"/>
      <c r="RXO9" s="1211"/>
      <c r="RXP9" s="1211"/>
      <c r="RXQ9" s="1211"/>
      <c r="RXR9" s="1211"/>
      <c r="RXS9" s="1211"/>
      <c r="RXT9" s="1211"/>
      <c r="RXU9" s="1211"/>
      <c r="RXV9" s="1211"/>
      <c r="RXW9" s="1211"/>
      <c r="RXX9" s="1211"/>
      <c r="RXY9" s="1211"/>
      <c r="RXZ9" s="1211"/>
      <c r="RYA9" s="1211"/>
      <c r="RYB9" s="1211"/>
      <c r="RYC9" s="1211"/>
      <c r="RYD9" s="1211"/>
      <c r="RYE9" s="1211"/>
      <c r="RYF9" s="1211"/>
      <c r="RYG9" s="1211"/>
      <c r="RYH9" s="1211"/>
      <c r="RYI9" s="1211"/>
      <c r="RYJ9" s="1211"/>
      <c r="RYK9" s="1211"/>
      <c r="RYL9" s="1211"/>
      <c r="RYM9" s="1211"/>
      <c r="RYN9" s="1211"/>
      <c r="RYO9" s="1211"/>
      <c r="RYP9" s="1211"/>
      <c r="RYQ9" s="1211"/>
      <c r="RYR9" s="1211"/>
      <c r="RYS9" s="1211"/>
      <c r="RYT9" s="1211"/>
      <c r="RYU9" s="1211"/>
      <c r="RYV9" s="1211"/>
      <c r="RYW9" s="1211"/>
      <c r="RYX9" s="1211"/>
      <c r="RYY9" s="1211"/>
      <c r="RYZ9" s="1211"/>
      <c r="RZA9" s="1211"/>
      <c r="RZB9" s="1211"/>
      <c r="RZC9" s="1211"/>
      <c r="RZD9" s="1211"/>
      <c r="RZE9" s="1211"/>
      <c r="RZF9" s="1211"/>
      <c r="RZG9" s="1211"/>
      <c r="RZH9" s="1211"/>
      <c r="RZI9" s="1211"/>
      <c r="RZJ9" s="1211"/>
      <c r="RZK9" s="1211"/>
      <c r="RZL9" s="1211"/>
      <c r="RZM9" s="1211"/>
      <c r="RZN9" s="1211"/>
      <c r="RZO9" s="1211"/>
      <c r="RZP9" s="1211"/>
      <c r="RZQ9" s="1211"/>
      <c r="RZR9" s="1211"/>
      <c r="RZS9" s="1211"/>
      <c r="RZT9" s="1211"/>
      <c r="RZU9" s="1211"/>
      <c r="RZV9" s="1211"/>
      <c r="RZW9" s="1211"/>
      <c r="RZX9" s="1211"/>
      <c r="RZY9" s="1211"/>
      <c r="RZZ9" s="1211"/>
      <c r="SAA9" s="1211"/>
      <c r="SAB9" s="1211"/>
      <c r="SAC9" s="1211"/>
      <c r="SAD9" s="1211"/>
      <c r="SAE9" s="1211"/>
      <c r="SAF9" s="1211"/>
      <c r="SAG9" s="1211"/>
      <c r="SAH9" s="1211"/>
      <c r="SAI9" s="1211"/>
      <c r="SAJ9" s="1211"/>
      <c r="SAK9" s="1211"/>
      <c r="SAL9" s="1211"/>
      <c r="SAM9" s="1211"/>
      <c r="SAN9" s="1211"/>
      <c r="SAO9" s="1211"/>
      <c r="SAP9" s="1211"/>
      <c r="SAQ9" s="1211"/>
      <c r="SAR9" s="1211"/>
      <c r="SAS9" s="1211"/>
      <c r="SAT9" s="1211"/>
      <c r="SAU9" s="1211"/>
      <c r="SAV9" s="1211"/>
      <c r="SAW9" s="1211"/>
      <c r="SAX9" s="1211"/>
      <c r="SAY9" s="1211"/>
      <c r="SAZ9" s="1211"/>
      <c r="SBA9" s="1211"/>
      <c r="SBB9" s="1211"/>
      <c r="SBC9" s="1211"/>
      <c r="SBD9" s="1211"/>
      <c r="SBE9" s="1211"/>
      <c r="SBF9" s="1211"/>
      <c r="SBG9" s="1211"/>
      <c r="SBH9" s="1211"/>
      <c r="SBI9" s="1211"/>
      <c r="SBJ9" s="1211"/>
      <c r="SBK9" s="1211"/>
      <c r="SBL9" s="1211"/>
      <c r="SBM9" s="1211"/>
      <c r="SBN9" s="1211"/>
      <c r="SBO9" s="1211"/>
      <c r="SBP9" s="1211"/>
      <c r="SBQ9" s="1211"/>
      <c r="SBR9" s="1211"/>
      <c r="SBS9" s="1211"/>
      <c r="SBT9" s="1211"/>
      <c r="SBU9" s="1211"/>
      <c r="SBV9" s="1211"/>
      <c r="SBW9" s="1211"/>
      <c r="SBX9" s="1211"/>
      <c r="SBY9" s="1211"/>
      <c r="SBZ9" s="1211"/>
      <c r="SCA9" s="1211"/>
      <c r="SCB9" s="1211"/>
      <c r="SCC9" s="1211"/>
      <c r="SCD9" s="1211"/>
      <c r="SCE9" s="1211"/>
      <c r="SCF9" s="1211"/>
      <c r="SCG9" s="1211"/>
      <c r="SCH9" s="1211"/>
      <c r="SCI9" s="1211"/>
      <c r="SCJ9" s="1211"/>
      <c r="SCK9" s="1211"/>
      <c r="SCL9" s="1211"/>
      <c r="SCM9" s="1211"/>
      <c r="SCN9" s="1211"/>
      <c r="SCO9" s="1211"/>
      <c r="SCP9" s="1211"/>
      <c r="SCQ9" s="1211"/>
      <c r="SCR9" s="1211"/>
      <c r="SCS9" s="1211"/>
      <c r="SCT9" s="1211"/>
      <c r="SCU9" s="1211"/>
      <c r="SCV9" s="1211"/>
      <c r="SCW9" s="1211"/>
      <c r="SCX9" s="1211"/>
      <c r="SCY9" s="1211"/>
      <c r="SCZ9" s="1211"/>
      <c r="SDA9" s="1211"/>
      <c r="SDB9" s="1211"/>
      <c r="SDC9" s="1211"/>
      <c r="SDD9" s="1211"/>
      <c r="SDE9" s="1211"/>
      <c r="SDF9" s="1211"/>
      <c r="SDG9" s="1211"/>
      <c r="SDH9" s="1211"/>
      <c r="SDI9" s="1211"/>
      <c r="SDJ9" s="1211"/>
      <c r="SDK9" s="1211"/>
      <c r="SDL9" s="1211"/>
      <c r="SDM9" s="1211"/>
      <c r="SDN9" s="1211"/>
      <c r="SDO9" s="1211"/>
      <c r="SDP9" s="1211"/>
      <c r="SDQ9" s="1211"/>
      <c r="SDR9" s="1211"/>
      <c r="SDS9" s="1211"/>
      <c r="SDT9" s="1211"/>
      <c r="SDU9" s="1211"/>
      <c r="SDV9" s="1211"/>
      <c r="SDW9" s="1211"/>
      <c r="SDX9" s="1211"/>
      <c r="SDY9" s="1211"/>
      <c r="SDZ9" s="1211"/>
      <c r="SEA9" s="1211"/>
      <c r="SEB9" s="1211"/>
      <c r="SEC9" s="1211"/>
      <c r="SED9" s="1211"/>
      <c r="SEE9" s="1211"/>
      <c r="SEF9" s="1211"/>
      <c r="SEG9" s="1211"/>
      <c r="SEH9" s="1211"/>
      <c r="SEI9" s="1211"/>
      <c r="SEJ9" s="1211"/>
      <c r="SEK9" s="1211"/>
      <c r="SEL9" s="1211"/>
      <c r="SEM9" s="1211"/>
      <c r="SEN9" s="1211"/>
      <c r="SEO9" s="1211"/>
      <c r="SEP9" s="1211"/>
      <c r="SEQ9" s="1211"/>
      <c r="SER9" s="1211"/>
      <c r="SES9" s="1211"/>
      <c r="SET9" s="1211"/>
      <c r="SEU9" s="1211"/>
      <c r="SEV9" s="1211"/>
      <c r="SEW9" s="1211"/>
      <c r="SEX9" s="1211"/>
      <c r="SEY9" s="1211"/>
      <c r="SEZ9" s="1211"/>
      <c r="SFA9" s="1211"/>
      <c r="SFB9" s="1211"/>
      <c r="SFC9" s="1211"/>
      <c r="SFD9" s="1211"/>
      <c r="SFE9" s="1211"/>
      <c r="SFF9" s="1211"/>
      <c r="SFG9" s="1211"/>
      <c r="SFH9" s="1211"/>
      <c r="SFI9" s="1211"/>
      <c r="SFJ9" s="1211"/>
      <c r="SFK9" s="1211"/>
      <c r="SFL9" s="1211"/>
      <c r="SFM9" s="1211"/>
      <c r="SFN9" s="1211"/>
      <c r="SFO9" s="1211"/>
      <c r="SFP9" s="1211"/>
      <c r="SFQ9" s="1211"/>
      <c r="SFR9" s="1211"/>
      <c r="SFS9" s="1211"/>
      <c r="SFT9" s="1211"/>
      <c r="SFU9" s="1211"/>
      <c r="SFV9" s="1211"/>
      <c r="SFW9" s="1211"/>
      <c r="SFX9" s="1211"/>
      <c r="SFY9" s="1211"/>
      <c r="SFZ9" s="1211"/>
      <c r="SGA9" s="1211"/>
      <c r="SGB9" s="1211"/>
      <c r="SGC9" s="1211"/>
      <c r="SGD9" s="1211"/>
      <c r="SGE9" s="1211"/>
      <c r="SGF9" s="1211"/>
      <c r="SGG9" s="1211"/>
      <c r="SGH9" s="1211"/>
      <c r="SGI9" s="1211"/>
      <c r="SGJ9" s="1211"/>
      <c r="SGK9" s="1211"/>
      <c r="SGL9" s="1211"/>
      <c r="SGM9" s="1211"/>
      <c r="SGN9" s="1211"/>
      <c r="SGO9" s="1211"/>
      <c r="SGP9" s="1211"/>
      <c r="SGQ9" s="1211"/>
      <c r="SGR9" s="1211"/>
      <c r="SGS9" s="1211"/>
      <c r="SGT9" s="1211"/>
      <c r="SGU9" s="1211"/>
      <c r="SGV9" s="1211"/>
      <c r="SGW9" s="1211"/>
      <c r="SGX9" s="1211"/>
      <c r="SGY9" s="1211"/>
      <c r="SGZ9" s="1211"/>
      <c r="SHA9" s="1211"/>
      <c r="SHB9" s="1211"/>
      <c r="SHC9" s="1211"/>
      <c r="SHD9" s="1211"/>
      <c r="SHE9" s="1211"/>
      <c r="SHF9" s="1211"/>
      <c r="SHG9" s="1211"/>
      <c r="SHH9" s="1211"/>
      <c r="SHI9" s="1211"/>
      <c r="SHJ9" s="1211"/>
      <c r="SHK9" s="1211"/>
      <c r="SHL9" s="1211"/>
      <c r="SHM9" s="1211"/>
      <c r="SHN9" s="1211"/>
      <c r="SHO9" s="1211"/>
      <c r="SHP9" s="1211"/>
      <c r="SHQ9" s="1211"/>
      <c r="SHR9" s="1211"/>
      <c r="SHS9" s="1211"/>
      <c r="SHT9" s="1211"/>
      <c r="SHU9" s="1211"/>
      <c r="SHV9" s="1211"/>
      <c r="SHW9" s="1211"/>
      <c r="SHX9" s="1211"/>
      <c r="SHY9" s="1211"/>
      <c r="SHZ9" s="1211"/>
      <c r="SIA9" s="1211"/>
      <c r="SIB9" s="1211"/>
      <c r="SIC9" s="1211"/>
      <c r="SID9" s="1211"/>
      <c r="SIE9" s="1211"/>
      <c r="SIF9" s="1211"/>
      <c r="SIG9" s="1211"/>
      <c r="SIH9" s="1211"/>
      <c r="SII9" s="1211"/>
      <c r="SIJ9" s="1211"/>
      <c r="SIK9" s="1211"/>
      <c r="SIL9" s="1211"/>
      <c r="SIM9" s="1211"/>
      <c r="SIN9" s="1211"/>
      <c r="SIO9" s="1211"/>
      <c r="SIP9" s="1211"/>
      <c r="SIQ9" s="1211"/>
      <c r="SIR9" s="1211"/>
      <c r="SIS9" s="1211"/>
      <c r="SIT9" s="1211"/>
      <c r="SIU9" s="1211"/>
      <c r="SIV9" s="1211"/>
      <c r="SIW9" s="1211"/>
      <c r="SIX9" s="1211"/>
      <c r="SIY9" s="1211"/>
      <c r="SIZ9" s="1211"/>
      <c r="SJA9" s="1211"/>
      <c r="SJB9" s="1211"/>
      <c r="SJC9" s="1211"/>
      <c r="SJD9" s="1211"/>
      <c r="SJE9" s="1211"/>
      <c r="SJF9" s="1211"/>
      <c r="SJG9" s="1211"/>
      <c r="SJH9" s="1211"/>
      <c r="SJI9" s="1211"/>
      <c r="SJJ9" s="1211"/>
      <c r="SJK9" s="1211"/>
      <c r="SJL9" s="1211"/>
      <c r="SJM9" s="1211"/>
      <c r="SJN9" s="1211"/>
      <c r="SJO9" s="1211"/>
      <c r="SJP9" s="1211"/>
      <c r="SJQ9" s="1211"/>
      <c r="SJR9" s="1211"/>
      <c r="SJS9" s="1211"/>
      <c r="SJT9" s="1211"/>
      <c r="SJU9" s="1211"/>
      <c r="SJV9" s="1211"/>
      <c r="SJW9" s="1211"/>
      <c r="SJX9" s="1211"/>
      <c r="SJY9" s="1211"/>
      <c r="SJZ9" s="1211"/>
      <c r="SKA9" s="1211"/>
      <c r="SKB9" s="1211"/>
      <c r="SKC9" s="1211"/>
      <c r="SKD9" s="1211"/>
      <c r="SKE9" s="1211"/>
      <c r="SKF9" s="1211"/>
      <c r="SKG9" s="1211"/>
      <c r="SKH9" s="1211"/>
      <c r="SKI9" s="1211"/>
      <c r="SKJ9" s="1211"/>
      <c r="SKK9" s="1211"/>
      <c r="SKL9" s="1211"/>
      <c r="SKM9" s="1211"/>
      <c r="SKN9" s="1211"/>
      <c r="SKO9" s="1211"/>
      <c r="SKP9" s="1211"/>
      <c r="SKQ9" s="1211"/>
      <c r="SKR9" s="1211"/>
      <c r="SKS9" s="1211"/>
      <c r="SKT9" s="1211"/>
      <c r="SKU9" s="1211"/>
      <c r="SKV9" s="1211"/>
      <c r="SKW9" s="1211"/>
      <c r="SKX9" s="1211"/>
      <c r="SKY9" s="1211"/>
      <c r="SKZ9" s="1211"/>
      <c r="SLA9" s="1211"/>
      <c r="SLB9" s="1211"/>
      <c r="SLC9" s="1211"/>
      <c r="SLD9" s="1211"/>
      <c r="SLE9" s="1211"/>
      <c r="SLF9" s="1211"/>
      <c r="SLG9" s="1211"/>
      <c r="SLH9" s="1211"/>
      <c r="SLI9" s="1211"/>
      <c r="SLJ9" s="1211"/>
      <c r="SLK9" s="1211"/>
      <c r="SLL9" s="1211"/>
      <c r="SLM9" s="1211"/>
      <c r="SLN9" s="1211"/>
      <c r="SLO9" s="1211"/>
      <c r="SLP9" s="1211"/>
      <c r="SLQ9" s="1211"/>
      <c r="SLR9" s="1211"/>
      <c r="SLS9" s="1211"/>
      <c r="SLT9" s="1211"/>
      <c r="SLU9" s="1211"/>
      <c r="SLV9" s="1211"/>
      <c r="SLW9" s="1211"/>
      <c r="SLX9" s="1211"/>
      <c r="SLY9" s="1211"/>
      <c r="SLZ9" s="1211"/>
      <c r="SMA9" s="1211"/>
      <c r="SMB9" s="1211"/>
      <c r="SMC9" s="1211"/>
      <c r="SMD9" s="1211"/>
      <c r="SME9" s="1211"/>
      <c r="SMF9" s="1211"/>
      <c r="SMG9" s="1211"/>
      <c r="SMH9" s="1211"/>
      <c r="SMI9" s="1211"/>
      <c r="SMJ9" s="1211"/>
      <c r="SMK9" s="1211"/>
      <c r="SML9" s="1211"/>
      <c r="SMM9" s="1211"/>
      <c r="SMN9" s="1211"/>
      <c r="SMO9" s="1211"/>
      <c r="SMP9" s="1211"/>
      <c r="SMQ9" s="1211"/>
      <c r="SMR9" s="1211"/>
      <c r="SMS9" s="1211"/>
      <c r="SMT9" s="1211"/>
      <c r="SMU9" s="1211"/>
      <c r="SMV9" s="1211"/>
      <c r="SMW9" s="1211"/>
      <c r="SMX9" s="1211"/>
      <c r="SMY9" s="1211"/>
      <c r="SMZ9" s="1211"/>
      <c r="SNA9" s="1211"/>
      <c r="SNB9" s="1211"/>
      <c r="SNC9" s="1211"/>
      <c r="SND9" s="1211"/>
      <c r="SNE9" s="1211"/>
      <c r="SNF9" s="1211"/>
      <c r="SNG9" s="1211"/>
      <c r="SNH9" s="1211"/>
      <c r="SNI9" s="1211"/>
      <c r="SNJ9" s="1211"/>
      <c r="SNK9" s="1211"/>
      <c r="SNL9" s="1211"/>
      <c r="SNM9" s="1211"/>
      <c r="SNN9" s="1211"/>
      <c r="SNO9" s="1211"/>
      <c r="SNP9" s="1211"/>
      <c r="SNQ9" s="1211"/>
      <c r="SNR9" s="1211"/>
      <c r="SNS9" s="1211"/>
      <c r="SNT9" s="1211"/>
      <c r="SNU9" s="1211"/>
      <c r="SNV9" s="1211"/>
      <c r="SNW9" s="1211"/>
      <c r="SNX9" s="1211"/>
      <c r="SNY9" s="1211"/>
      <c r="SNZ9" s="1211"/>
      <c r="SOA9" s="1211"/>
      <c r="SOB9" s="1211"/>
      <c r="SOC9" s="1211"/>
      <c r="SOD9" s="1211"/>
      <c r="SOE9" s="1211"/>
      <c r="SOF9" s="1211"/>
      <c r="SOG9" s="1211"/>
      <c r="SOH9" s="1211"/>
      <c r="SOI9" s="1211"/>
      <c r="SOJ9" s="1211"/>
      <c r="SOK9" s="1211"/>
      <c r="SOL9" s="1211"/>
      <c r="SOM9" s="1211"/>
      <c r="SON9" s="1211"/>
      <c r="SOO9" s="1211"/>
      <c r="SOP9" s="1211"/>
      <c r="SOQ9" s="1211"/>
      <c r="SOR9" s="1211"/>
      <c r="SOS9" s="1211"/>
      <c r="SOT9" s="1211"/>
      <c r="SOU9" s="1211"/>
      <c r="SOV9" s="1211"/>
      <c r="SOW9" s="1211"/>
      <c r="SOX9" s="1211"/>
      <c r="SOY9" s="1211"/>
      <c r="SOZ9" s="1211"/>
      <c r="SPA9" s="1211"/>
      <c r="SPB9" s="1211"/>
      <c r="SPC9" s="1211"/>
      <c r="SPD9" s="1211"/>
      <c r="SPE9" s="1211"/>
      <c r="SPF9" s="1211"/>
      <c r="SPG9" s="1211"/>
      <c r="SPH9" s="1211"/>
      <c r="SPI9" s="1211"/>
      <c r="SPJ9" s="1211"/>
      <c r="SPK9" s="1211"/>
      <c r="SPL9" s="1211"/>
      <c r="SPM9" s="1211"/>
      <c r="SPN9" s="1211"/>
      <c r="SPO9" s="1211"/>
      <c r="SPP9" s="1211"/>
      <c r="SPQ9" s="1211"/>
      <c r="SPR9" s="1211"/>
      <c r="SPS9" s="1211"/>
      <c r="SPT9" s="1211"/>
      <c r="SPU9" s="1211"/>
      <c r="SPV9" s="1211"/>
      <c r="SPW9" s="1211"/>
      <c r="SPX9" s="1211"/>
      <c r="SPY9" s="1211"/>
      <c r="SPZ9" s="1211"/>
      <c r="SQA9" s="1211"/>
      <c r="SQB9" s="1211"/>
      <c r="SQC9" s="1211"/>
      <c r="SQD9" s="1211"/>
      <c r="SQE9" s="1211"/>
      <c r="SQF9" s="1211"/>
      <c r="SQG9" s="1211"/>
      <c r="SQH9" s="1211"/>
      <c r="SQI9" s="1211"/>
      <c r="SQJ9" s="1211"/>
      <c r="SQK9" s="1211"/>
      <c r="SQL9" s="1211"/>
      <c r="SQM9" s="1211"/>
      <c r="SQN9" s="1211"/>
      <c r="SQO9" s="1211"/>
      <c r="SQP9" s="1211"/>
      <c r="SQQ9" s="1211"/>
      <c r="SQR9" s="1211"/>
      <c r="SQS9" s="1211"/>
      <c r="SQT9" s="1211"/>
      <c r="SQU9" s="1211"/>
      <c r="SQV9" s="1211"/>
      <c r="SQW9" s="1211"/>
      <c r="SQX9" s="1211"/>
      <c r="SQY9" s="1211"/>
      <c r="SQZ9" s="1211"/>
      <c r="SRA9" s="1211"/>
      <c r="SRB9" s="1211"/>
      <c r="SRC9" s="1211"/>
      <c r="SRD9" s="1211"/>
      <c r="SRE9" s="1211"/>
      <c r="SRF9" s="1211"/>
      <c r="SRG9" s="1211"/>
      <c r="SRH9" s="1211"/>
      <c r="SRI9" s="1211"/>
      <c r="SRJ9" s="1211"/>
      <c r="SRK9" s="1211"/>
      <c r="SRL9" s="1211"/>
      <c r="SRM9" s="1211"/>
      <c r="SRN9" s="1211"/>
      <c r="SRO9" s="1211"/>
      <c r="SRP9" s="1211"/>
      <c r="SRQ9" s="1211"/>
      <c r="SRR9" s="1211"/>
      <c r="SRS9" s="1211"/>
      <c r="SRT9" s="1211"/>
      <c r="SRU9" s="1211"/>
      <c r="SRV9" s="1211"/>
      <c r="SRW9" s="1211"/>
      <c r="SRX9" s="1211"/>
      <c r="SRY9" s="1211"/>
      <c r="SRZ9" s="1211"/>
      <c r="SSA9" s="1211"/>
      <c r="SSB9" s="1211"/>
      <c r="SSC9" s="1211"/>
      <c r="SSD9" s="1211"/>
      <c r="SSE9" s="1211"/>
      <c r="SSF9" s="1211"/>
      <c r="SSG9" s="1211"/>
      <c r="SSH9" s="1211"/>
      <c r="SSI9" s="1211"/>
      <c r="SSJ9" s="1211"/>
      <c r="SSK9" s="1211"/>
      <c r="SSL9" s="1211"/>
      <c r="SSM9" s="1211"/>
      <c r="SSN9" s="1211"/>
      <c r="SSO9" s="1211"/>
      <c r="SSP9" s="1211"/>
      <c r="SSQ9" s="1211"/>
      <c r="SSR9" s="1211"/>
      <c r="SSS9" s="1211"/>
      <c r="SST9" s="1211"/>
      <c r="SSU9" s="1211"/>
      <c r="SSV9" s="1211"/>
      <c r="SSW9" s="1211"/>
      <c r="SSX9" s="1211"/>
      <c r="SSY9" s="1211"/>
      <c r="SSZ9" s="1211"/>
      <c r="STA9" s="1211"/>
      <c r="STB9" s="1211"/>
      <c r="STC9" s="1211"/>
      <c r="STD9" s="1211"/>
      <c r="STE9" s="1211"/>
      <c r="STF9" s="1211"/>
      <c r="STG9" s="1211"/>
      <c r="STH9" s="1211"/>
      <c r="STI9" s="1211"/>
      <c r="STJ9" s="1211"/>
      <c r="STK9" s="1211"/>
      <c r="STL9" s="1211"/>
      <c r="STM9" s="1211"/>
      <c r="STN9" s="1211"/>
      <c r="STO9" s="1211"/>
      <c r="STP9" s="1211"/>
      <c r="STQ9" s="1211"/>
      <c r="STR9" s="1211"/>
      <c r="STS9" s="1211"/>
      <c r="STT9" s="1211"/>
      <c r="STU9" s="1211"/>
      <c r="STV9" s="1211"/>
      <c r="STW9" s="1211"/>
      <c r="STX9" s="1211"/>
      <c r="STY9" s="1211"/>
      <c r="STZ9" s="1211"/>
      <c r="SUA9" s="1211"/>
      <c r="SUB9" s="1211"/>
      <c r="SUC9" s="1211"/>
      <c r="SUD9" s="1211"/>
      <c r="SUE9" s="1211"/>
      <c r="SUF9" s="1211"/>
      <c r="SUG9" s="1211"/>
      <c r="SUH9" s="1211"/>
      <c r="SUI9" s="1211"/>
      <c r="SUJ9" s="1211"/>
      <c r="SUK9" s="1211"/>
      <c r="SUL9" s="1211"/>
      <c r="SUM9" s="1211"/>
      <c r="SUN9" s="1211"/>
      <c r="SUO9" s="1211"/>
      <c r="SUP9" s="1211"/>
      <c r="SUQ9" s="1211"/>
      <c r="SUR9" s="1211"/>
      <c r="SUS9" s="1211"/>
      <c r="SUT9" s="1211"/>
      <c r="SUU9" s="1211"/>
      <c r="SUV9" s="1211"/>
      <c r="SUW9" s="1211"/>
      <c r="SUX9" s="1211"/>
      <c r="SUY9" s="1211"/>
      <c r="SUZ9" s="1211"/>
      <c r="SVA9" s="1211"/>
      <c r="SVB9" s="1211"/>
      <c r="SVC9" s="1211"/>
      <c r="SVD9" s="1211"/>
      <c r="SVE9" s="1211"/>
      <c r="SVF9" s="1211"/>
      <c r="SVG9" s="1211"/>
      <c r="SVH9" s="1211"/>
      <c r="SVI9" s="1211"/>
      <c r="SVJ9" s="1211"/>
      <c r="SVK9" s="1211"/>
      <c r="SVL9" s="1211"/>
      <c r="SVM9" s="1211"/>
      <c r="SVN9" s="1211"/>
      <c r="SVO9" s="1211"/>
      <c r="SVP9" s="1211"/>
      <c r="SVQ9" s="1211"/>
      <c r="SVR9" s="1211"/>
      <c r="SVS9" s="1211"/>
      <c r="SVT9" s="1211"/>
      <c r="SVU9" s="1211"/>
      <c r="SVV9" s="1211"/>
      <c r="SVW9" s="1211"/>
      <c r="SVX9" s="1211"/>
      <c r="SVY9" s="1211"/>
      <c r="SVZ9" s="1211"/>
      <c r="SWA9" s="1211"/>
      <c r="SWB9" s="1211"/>
      <c r="SWC9" s="1211"/>
      <c r="SWD9" s="1211"/>
      <c r="SWE9" s="1211"/>
      <c r="SWF9" s="1211"/>
      <c r="SWG9" s="1211"/>
      <c r="SWH9" s="1211"/>
      <c r="SWI9" s="1211"/>
      <c r="SWJ9" s="1211"/>
      <c r="SWK9" s="1211"/>
      <c r="SWL9" s="1211"/>
      <c r="SWM9" s="1211"/>
      <c r="SWN9" s="1211"/>
      <c r="SWO9" s="1211"/>
      <c r="SWP9" s="1211"/>
      <c r="SWQ9" s="1211"/>
      <c r="SWR9" s="1211"/>
      <c r="SWS9" s="1211"/>
      <c r="SWT9" s="1211"/>
      <c r="SWU9" s="1211"/>
      <c r="SWV9" s="1211"/>
      <c r="SWW9" s="1211"/>
      <c r="SWX9" s="1211"/>
      <c r="SWY9" s="1211"/>
      <c r="SWZ9" s="1211"/>
      <c r="SXA9" s="1211"/>
      <c r="SXB9" s="1211"/>
      <c r="SXC9" s="1211"/>
      <c r="SXD9" s="1211"/>
      <c r="SXE9" s="1211"/>
      <c r="SXF9" s="1211"/>
      <c r="SXG9" s="1211"/>
      <c r="SXH9" s="1211"/>
      <c r="SXI9" s="1211"/>
      <c r="SXJ9" s="1211"/>
      <c r="SXK9" s="1211"/>
      <c r="SXL9" s="1211"/>
      <c r="SXM9" s="1211"/>
      <c r="SXN9" s="1211"/>
      <c r="SXO9" s="1211"/>
      <c r="SXP9" s="1211"/>
      <c r="SXQ9" s="1211"/>
      <c r="SXR9" s="1211"/>
      <c r="SXS9" s="1211"/>
      <c r="SXT9" s="1211"/>
      <c r="SXU9" s="1211"/>
      <c r="SXV9" s="1211"/>
      <c r="SXW9" s="1211"/>
      <c r="SXX9" s="1211"/>
      <c r="SXY9" s="1211"/>
      <c r="SXZ9" s="1211"/>
      <c r="SYA9" s="1211"/>
      <c r="SYB9" s="1211"/>
      <c r="SYC9" s="1211"/>
      <c r="SYD9" s="1211"/>
      <c r="SYE9" s="1211"/>
      <c r="SYF9" s="1211"/>
      <c r="SYG9" s="1211"/>
      <c r="SYH9" s="1211"/>
      <c r="SYI9" s="1211"/>
      <c r="SYJ9" s="1211"/>
      <c r="SYK9" s="1211"/>
      <c r="SYL9" s="1211"/>
      <c r="SYM9" s="1211"/>
      <c r="SYN9" s="1211"/>
      <c r="SYO9" s="1211"/>
      <c r="SYP9" s="1211"/>
      <c r="SYQ9" s="1211"/>
      <c r="SYR9" s="1211"/>
      <c r="SYS9" s="1211"/>
      <c r="SYT9" s="1211"/>
      <c r="SYU9" s="1211"/>
      <c r="SYV9" s="1211"/>
      <c r="SYW9" s="1211"/>
      <c r="SYX9" s="1211"/>
      <c r="SYY9" s="1211"/>
      <c r="SYZ9" s="1211"/>
      <c r="SZA9" s="1211"/>
      <c r="SZB9" s="1211"/>
      <c r="SZC9" s="1211"/>
      <c r="SZD9" s="1211"/>
      <c r="SZE9" s="1211"/>
      <c r="SZF9" s="1211"/>
      <c r="SZG9" s="1211"/>
      <c r="SZH9" s="1211"/>
      <c r="SZI9" s="1211"/>
      <c r="SZJ9" s="1211"/>
      <c r="SZK9" s="1211"/>
      <c r="SZL9" s="1211"/>
      <c r="SZM9" s="1211"/>
      <c r="SZN9" s="1211"/>
      <c r="SZO9" s="1211"/>
      <c r="SZP9" s="1211"/>
      <c r="SZQ9" s="1211"/>
      <c r="SZR9" s="1211"/>
      <c r="SZS9" s="1211"/>
      <c r="SZT9" s="1211"/>
      <c r="SZU9" s="1211"/>
      <c r="SZV9" s="1211"/>
      <c r="SZW9" s="1211"/>
      <c r="SZX9" s="1211"/>
      <c r="SZY9" s="1211"/>
      <c r="SZZ9" s="1211"/>
      <c r="TAA9" s="1211"/>
      <c r="TAB9" s="1211"/>
      <c r="TAC9" s="1211"/>
      <c r="TAD9" s="1211"/>
      <c r="TAE9" s="1211"/>
      <c r="TAF9" s="1211"/>
      <c r="TAG9" s="1211"/>
      <c r="TAH9" s="1211"/>
      <c r="TAI9" s="1211"/>
      <c r="TAJ9" s="1211"/>
      <c r="TAK9" s="1211"/>
      <c r="TAL9" s="1211"/>
      <c r="TAM9" s="1211"/>
      <c r="TAN9" s="1211"/>
      <c r="TAO9" s="1211"/>
      <c r="TAP9" s="1211"/>
      <c r="TAQ9" s="1211"/>
      <c r="TAR9" s="1211"/>
      <c r="TAS9" s="1211"/>
      <c r="TAT9" s="1211"/>
      <c r="TAU9" s="1211"/>
      <c r="TAV9" s="1211"/>
      <c r="TAW9" s="1211"/>
      <c r="TAX9" s="1211"/>
      <c r="TAY9" s="1211"/>
      <c r="TAZ9" s="1211"/>
      <c r="TBA9" s="1211"/>
      <c r="TBB9" s="1211"/>
      <c r="TBC9" s="1211"/>
      <c r="TBD9" s="1211"/>
      <c r="TBE9" s="1211"/>
      <c r="TBF9" s="1211"/>
      <c r="TBG9" s="1211"/>
      <c r="TBH9" s="1211"/>
      <c r="TBI9" s="1211"/>
      <c r="TBJ9" s="1211"/>
      <c r="TBK9" s="1211"/>
      <c r="TBL9" s="1211"/>
      <c r="TBM9" s="1211"/>
      <c r="TBN9" s="1211"/>
      <c r="TBO9" s="1211"/>
      <c r="TBP9" s="1211"/>
      <c r="TBQ9" s="1211"/>
      <c r="TBR9" s="1211"/>
      <c r="TBS9" s="1211"/>
      <c r="TBT9" s="1211"/>
      <c r="TBU9" s="1211"/>
      <c r="TBV9" s="1211"/>
      <c r="TBW9" s="1211"/>
      <c r="TBX9" s="1211"/>
      <c r="TBY9" s="1211"/>
      <c r="TBZ9" s="1211"/>
      <c r="TCA9" s="1211"/>
      <c r="TCB9" s="1211"/>
      <c r="TCC9" s="1211"/>
      <c r="TCD9" s="1211"/>
      <c r="TCE9" s="1211"/>
      <c r="TCF9" s="1211"/>
      <c r="TCG9" s="1211"/>
      <c r="TCH9" s="1211"/>
      <c r="TCI9" s="1211"/>
      <c r="TCJ9" s="1211"/>
      <c r="TCK9" s="1211"/>
      <c r="TCL9" s="1211"/>
      <c r="TCM9" s="1211"/>
      <c r="TCN9" s="1211"/>
      <c r="TCO9" s="1211"/>
      <c r="TCP9" s="1211"/>
      <c r="TCQ9" s="1211"/>
      <c r="TCR9" s="1211"/>
      <c r="TCS9" s="1211"/>
      <c r="TCT9" s="1211"/>
      <c r="TCU9" s="1211"/>
      <c r="TCV9" s="1211"/>
      <c r="TCW9" s="1211"/>
      <c r="TCX9" s="1211"/>
      <c r="TCY9" s="1211"/>
      <c r="TCZ9" s="1211"/>
      <c r="TDA9" s="1211"/>
      <c r="TDB9" s="1211"/>
      <c r="TDC9" s="1211"/>
      <c r="TDD9" s="1211"/>
      <c r="TDE9" s="1211"/>
      <c r="TDF9" s="1211"/>
      <c r="TDG9" s="1211"/>
      <c r="TDH9" s="1211"/>
      <c r="TDI9" s="1211"/>
      <c r="TDJ9" s="1211"/>
      <c r="TDK9" s="1211"/>
      <c r="TDL9" s="1211"/>
      <c r="TDM9" s="1211"/>
      <c r="TDN9" s="1211"/>
      <c r="TDO9" s="1211"/>
      <c r="TDP9" s="1211"/>
      <c r="TDQ9" s="1211"/>
      <c r="TDR9" s="1211"/>
      <c r="TDS9" s="1211"/>
      <c r="TDT9" s="1211"/>
      <c r="TDU9" s="1211"/>
      <c r="TDV9" s="1211"/>
      <c r="TDW9" s="1211"/>
      <c r="TDX9" s="1211"/>
      <c r="TDY9" s="1211"/>
      <c r="TDZ9" s="1211"/>
      <c r="TEA9" s="1211"/>
      <c r="TEB9" s="1211"/>
      <c r="TEC9" s="1211"/>
      <c r="TED9" s="1211"/>
      <c r="TEE9" s="1211"/>
      <c r="TEF9" s="1211"/>
      <c r="TEG9" s="1211"/>
      <c r="TEH9" s="1211"/>
      <c r="TEI9" s="1211"/>
      <c r="TEJ9" s="1211"/>
      <c r="TEK9" s="1211"/>
      <c r="TEL9" s="1211"/>
      <c r="TEM9" s="1211"/>
      <c r="TEN9" s="1211"/>
      <c r="TEO9" s="1211"/>
      <c r="TEP9" s="1211"/>
      <c r="TEQ9" s="1211"/>
      <c r="TER9" s="1211"/>
      <c r="TES9" s="1211"/>
      <c r="TET9" s="1211"/>
      <c r="TEU9" s="1211"/>
      <c r="TEV9" s="1211"/>
      <c r="TEW9" s="1211"/>
      <c r="TEX9" s="1211"/>
      <c r="TEY9" s="1211"/>
      <c r="TEZ9" s="1211"/>
      <c r="TFA9" s="1211"/>
      <c r="TFB9" s="1211"/>
      <c r="TFC9" s="1211"/>
      <c r="TFD9" s="1211"/>
      <c r="TFE9" s="1211"/>
      <c r="TFF9" s="1211"/>
      <c r="TFG9" s="1211"/>
      <c r="TFH9" s="1211"/>
      <c r="TFI9" s="1211"/>
      <c r="TFJ9" s="1211"/>
      <c r="TFK9" s="1211"/>
      <c r="TFL9" s="1211"/>
      <c r="TFM9" s="1211"/>
      <c r="TFN9" s="1211"/>
      <c r="TFO9" s="1211"/>
      <c r="TFP9" s="1211"/>
      <c r="TFQ9" s="1211"/>
      <c r="TFR9" s="1211"/>
      <c r="TFS9" s="1211"/>
      <c r="TFT9" s="1211"/>
      <c r="TFU9" s="1211"/>
      <c r="TFV9" s="1211"/>
      <c r="TFW9" s="1211"/>
      <c r="TFX9" s="1211"/>
      <c r="TFY9" s="1211"/>
      <c r="TFZ9" s="1211"/>
      <c r="TGA9" s="1211"/>
      <c r="TGB9" s="1211"/>
      <c r="TGC9" s="1211"/>
      <c r="TGD9" s="1211"/>
      <c r="TGE9" s="1211"/>
      <c r="TGF9" s="1211"/>
      <c r="TGG9" s="1211"/>
      <c r="TGH9" s="1211"/>
      <c r="TGI9" s="1211"/>
      <c r="TGJ9" s="1211"/>
      <c r="TGK9" s="1211"/>
      <c r="TGL9" s="1211"/>
      <c r="TGM9" s="1211"/>
      <c r="TGN9" s="1211"/>
      <c r="TGO9" s="1211"/>
      <c r="TGP9" s="1211"/>
      <c r="TGQ9" s="1211"/>
      <c r="TGR9" s="1211"/>
      <c r="TGS9" s="1211"/>
      <c r="TGT9" s="1211"/>
      <c r="TGU9" s="1211"/>
      <c r="TGV9" s="1211"/>
      <c r="TGW9" s="1211"/>
      <c r="TGX9" s="1211"/>
      <c r="TGY9" s="1211"/>
      <c r="TGZ9" s="1211"/>
      <c r="THA9" s="1211"/>
      <c r="THB9" s="1211"/>
      <c r="THC9" s="1211"/>
      <c r="THD9" s="1211"/>
      <c r="THE9" s="1211"/>
      <c r="THF9" s="1211"/>
      <c r="THG9" s="1211"/>
      <c r="THH9" s="1211"/>
      <c r="THI9" s="1211"/>
      <c r="THJ9" s="1211"/>
      <c r="THK9" s="1211"/>
      <c r="THL9" s="1211"/>
      <c r="THM9" s="1211"/>
      <c r="THN9" s="1211"/>
      <c r="THO9" s="1211"/>
      <c r="THP9" s="1211"/>
      <c r="THQ9" s="1211"/>
      <c r="THR9" s="1211"/>
      <c r="THS9" s="1211"/>
      <c r="THT9" s="1211"/>
      <c r="THU9" s="1211"/>
      <c r="THV9" s="1211"/>
      <c r="THW9" s="1211"/>
      <c r="THX9" s="1211"/>
      <c r="THY9" s="1211"/>
      <c r="THZ9" s="1211"/>
      <c r="TIA9" s="1211"/>
      <c r="TIB9" s="1211"/>
      <c r="TIC9" s="1211"/>
      <c r="TID9" s="1211"/>
      <c r="TIE9" s="1211"/>
      <c r="TIF9" s="1211"/>
      <c r="TIG9" s="1211"/>
      <c r="TIH9" s="1211"/>
      <c r="TII9" s="1211"/>
      <c r="TIJ9" s="1211"/>
      <c r="TIK9" s="1211"/>
      <c r="TIL9" s="1211"/>
      <c r="TIM9" s="1211"/>
      <c r="TIN9" s="1211"/>
      <c r="TIO9" s="1211"/>
      <c r="TIP9" s="1211"/>
      <c r="TIQ9" s="1211"/>
      <c r="TIR9" s="1211"/>
      <c r="TIS9" s="1211"/>
      <c r="TIT9" s="1211"/>
      <c r="TIU9" s="1211"/>
      <c r="TIV9" s="1211"/>
      <c r="TIW9" s="1211"/>
      <c r="TIX9" s="1211"/>
      <c r="TIY9" s="1211"/>
      <c r="TIZ9" s="1211"/>
      <c r="TJA9" s="1211"/>
      <c r="TJB9" s="1211"/>
      <c r="TJC9" s="1211"/>
      <c r="TJD9" s="1211"/>
      <c r="TJE9" s="1211"/>
      <c r="TJF9" s="1211"/>
      <c r="TJG9" s="1211"/>
      <c r="TJH9" s="1211"/>
      <c r="TJI9" s="1211"/>
      <c r="TJJ9" s="1211"/>
      <c r="TJK9" s="1211"/>
      <c r="TJL9" s="1211"/>
      <c r="TJM9" s="1211"/>
      <c r="TJN9" s="1211"/>
      <c r="TJO9" s="1211"/>
      <c r="TJP9" s="1211"/>
      <c r="TJQ9" s="1211"/>
      <c r="TJR9" s="1211"/>
      <c r="TJS9" s="1211"/>
      <c r="TJT9" s="1211"/>
      <c r="TJU9" s="1211"/>
      <c r="TJV9" s="1211"/>
      <c r="TJW9" s="1211"/>
      <c r="TJX9" s="1211"/>
      <c r="TJY9" s="1211"/>
      <c r="TJZ9" s="1211"/>
      <c r="TKA9" s="1211"/>
      <c r="TKB9" s="1211"/>
      <c r="TKC9" s="1211"/>
      <c r="TKD9" s="1211"/>
      <c r="TKE9" s="1211"/>
      <c r="TKF9" s="1211"/>
      <c r="TKG9" s="1211"/>
      <c r="TKH9" s="1211"/>
      <c r="TKI9" s="1211"/>
      <c r="TKJ9" s="1211"/>
      <c r="TKK9" s="1211"/>
      <c r="TKL9" s="1211"/>
      <c r="TKM9" s="1211"/>
      <c r="TKN9" s="1211"/>
      <c r="TKO9" s="1211"/>
      <c r="TKP9" s="1211"/>
      <c r="TKQ9" s="1211"/>
      <c r="TKR9" s="1211"/>
      <c r="TKS9" s="1211"/>
      <c r="TKT9" s="1211"/>
      <c r="TKU9" s="1211"/>
      <c r="TKV9" s="1211"/>
      <c r="TKW9" s="1211"/>
      <c r="TKX9" s="1211"/>
      <c r="TKY9" s="1211"/>
      <c r="TKZ9" s="1211"/>
      <c r="TLA9" s="1211"/>
      <c r="TLB9" s="1211"/>
      <c r="TLC9" s="1211"/>
      <c r="TLD9" s="1211"/>
      <c r="TLE9" s="1211"/>
      <c r="TLF9" s="1211"/>
      <c r="TLG9" s="1211"/>
      <c r="TLH9" s="1211"/>
      <c r="TLI9" s="1211"/>
      <c r="TLJ9" s="1211"/>
      <c r="TLK9" s="1211"/>
      <c r="TLL9" s="1211"/>
      <c r="TLM9" s="1211"/>
      <c r="TLN9" s="1211"/>
      <c r="TLO9" s="1211"/>
      <c r="TLP9" s="1211"/>
      <c r="TLQ9" s="1211"/>
      <c r="TLR9" s="1211"/>
      <c r="TLS9" s="1211"/>
      <c r="TLT9" s="1211"/>
      <c r="TLU9" s="1211"/>
      <c r="TLV9" s="1211"/>
      <c r="TLW9" s="1211"/>
      <c r="TLX9" s="1211"/>
      <c r="TLY9" s="1211"/>
      <c r="TLZ9" s="1211"/>
      <c r="TMA9" s="1211"/>
      <c r="TMB9" s="1211"/>
      <c r="TMC9" s="1211"/>
      <c r="TMD9" s="1211"/>
      <c r="TME9" s="1211"/>
      <c r="TMF9" s="1211"/>
      <c r="TMG9" s="1211"/>
      <c r="TMH9" s="1211"/>
      <c r="TMI9" s="1211"/>
      <c r="TMJ9" s="1211"/>
      <c r="TMK9" s="1211"/>
      <c r="TML9" s="1211"/>
      <c r="TMM9" s="1211"/>
      <c r="TMN9" s="1211"/>
      <c r="TMO9" s="1211"/>
      <c r="TMP9" s="1211"/>
      <c r="TMQ9" s="1211"/>
      <c r="TMR9" s="1211"/>
      <c r="TMS9" s="1211"/>
      <c r="TMT9" s="1211"/>
      <c r="TMU9" s="1211"/>
      <c r="TMV9" s="1211"/>
      <c r="TMW9" s="1211"/>
      <c r="TMX9" s="1211"/>
      <c r="TMY9" s="1211"/>
      <c r="TMZ9" s="1211"/>
      <c r="TNA9" s="1211"/>
      <c r="TNB9" s="1211"/>
      <c r="TNC9" s="1211"/>
      <c r="TND9" s="1211"/>
      <c r="TNE9" s="1211"/>
      <c r="TNF9" s="1211"/>
      <c r="TNG9" s="1211"/>
      <c r="TNH9" s="1211"/>
      <c r="TNI9" s="1211"/>
      <c r="TNJ9" s="1211"/>
      <c r="TNK9" s="1211"/>
      <c r="TNL9" s="1211"/>
      <c r="TNM9" s="1211"/>
      <c r="TNN9" s="1211"/>
      <c r="TNO9" s="1211"/>
      <c r="TNP9" s="1211"/>
      <c r="TNQ9" s="1211"/>
      <c r="TNR9" s="1211"/>
      <c r="TNS9" s="1211"/>
      <c r="TNT9" s="1211"/>
      <c r="TNU9" s="1211"/>
      <c r="TNV9" s="1211"/>
      <c r="TNW9" s="1211"/>
      <c r="TNX9" s="1211"/>
      <c r="TNY9" s="1211"/>
      <c r="TNZ9" s="1211"/>
      <c r="TOA9" s="1211"/>
      <c r="TOB9" s="1211"/>
      <c r="TOC9" s="1211"/>
      <c r="TOD9" s="1211"/>
      <c r="TOE9" s="1211"/>
      <c r="TOF9" s="1211"/>
      <c r="TOG9" s="1211"/>
      <c r="TOH9" s="1211"/>
      <c r="TOI9" s="1211"/>
      <c r="TOJ9" s="1211"/>
      <c r="TOK9" s="1211"/>
      <c r="TOL9" s="1211"/>
      <c r="TOM9" s="1211"/>
      <c r="TON9" s="1211"/>
      <c r="TOO9" s="1211"/>
      <c r="TOP9" s="1211"/>
      <c r="TOQ9" s="1211"/>
      <c r="TOR9" s="1211"/>
      <c r="TOS9" s="1211"/>
      <c r="TOT9" s="1211"/>
      <c r="TOU9" s="1211"/>
      <c r="TOV9" s="1211"/>
      <c r="TOW9" s="1211"/>
      <c r="TOX9" s="1211"/>
      <c r="TOY9" s="1211"/>
      <c r="TOZ9" s="1211"/>
      <c r="TPA9" s="1211"/>
      <c r="TPB9" s="1211"/>
      <c r="TPC9" s="1211"/>
      <c r="TPD9" s="1211"/>
      <c r="TPE9" s="1211"/>
      <c r="TPF9" s="1211"/>
      <c r="TPG9" s="1211"/>
      <c r="TPH9" s="1211"/>
      <c r="TPI9" s="1211"/>
      <c r="TPJ9" s="1211"/>
      <c r="TPK9" s="1211"/>
      <c r="TPL9" s="1211"/>
      <c r="TPM9" s="1211"/>
      <c r="TPN9" s="1211"/>
      <c r="TPO9" s="1211"/>
      <c r="TPP9" s="1211"/>
      <c r="TPQ9" s="1211"/>
      <c r="TPR9" s="1211"/>
      <c r="TPS9" s="1211"/>
      <c r="TPT9" s="1211"/>
      <c r="TPU9" s="1211"/>
      <c r="TPV9" s="1211"/>
      <c r="TPW9" s="1211"/>
      <c r="TPX9" s="1211"/>
      <c r="TPY9" s="1211"/>
      <c r="TPZ9" s="1211"/>
      <c r="TQA9" s="1211"/>
      <c r="TQB9" s="1211"/>
      <c r="TQC9" s="1211"/>
      <c r="TQD9" s="1211"/>
      <c r="TQE9" s="1211"/>
      <c r="TQF9" s="1211"/>
      <c r="TQG9" s="1211"/>
      <c r="TQH9" s="1211"/>
      <c r="TQI9" s="1211"/>
      <c r="TQJ9" s="1211"/>
      <c r="TQK9" s="1211"/>
      <c r="TQL9" s="1211"/>
      <c r="TQM9" s="1211"/>
      <c r="TQN9" s="1211"/>
      <c r="TQO9" s="1211"/>
      <c r="TQP9" s="1211"/>
      <c r="TQQ9" s="1211"/>
      <c r="TQR9" s="1211"/>
      <c r="TQS9" s="1211"/>
      <c r="TQT9" s="1211"/>
      <c r="TQU9" s="1211"/>
      <c r="TQV9" s="1211"/>
      <c r="TQW9" s="1211"/>
      <c r="TQX9" s="1211"/>
      <c r="TQY9" s="1211"/>
      <c r="TQZ9" s="1211"/>
      <c r="TRA9" s="1211"/>
      <c r="TRB9" s="1211"/>
      <c r="TRC9" s="1211"/>
      <c r="TRD9" s="1211"/>
      <c r="TRE9" s="1211"/>
      <c r="TRF9" s="1211"/>
      <c r="TRG9" s="1211"/>
      <c r="TRH9" s="1211"/>
      <c r="TRI9" s="1211"/>
      <c r="TRJ9" s="1211"/>
      <c r="TRK9" s="1211"/>
      <c r="TRL9" s="1211"/>
      <c r="TRM9" s="1211"/>
      <c r="TRN9" s="1211"/>
      <c r="TRO9" s="1211"/>
      <c r="TRP9" s="1211"/>
      <c r="TRQ9" s="1211"/>
      <c r="TRR9" s="1211"/>
      <c r="TRS9" s="1211"/>
      <c r="TRT9" s="1211"/>
      <c r="TRU9" s="1211"/>
      <c r="TRV9" s="1211"/>
      <c r="TRW9" s="1211"/>
      <c r="TRX9" s="1211"/>
      <c r="TRY9" s="1211"/>
      <c r="TRZ9" s="1211"/>
      <c r="TSA9" s="1211"/>
      <c r="TSB9" s="1211"/>
      <c r="TSC9" s="1211"/>
      <c r="TSD9" s="1211"/>
      <c r="TSE9" s="1211"/>
      <c r="TSF9" s="1211"/>
      <c r="TSG9" s="1211"/>
      <c r="TSH9" s="1211"/>
      <c r="TSI9" s="1211"/>
      <c r="TSJ9" s="1211"/>
      <c r="TSK9" s="1211"/>
      <c r="TSL9" s="1211"/>
      <c r="TSM9" s="1211"/>
      <c r="TSN9" s="1211"/>
      <c r="TSO9" s="1211"/>
      <c r="TSP9" s="1211"/>
      <c r="TSQ9" s="1211"/>
      <c r="TSR9" s="1211"/>
      <c r="TSS9" s="1211"/>
      <c r="TST9" s="1211"/>
      <c r="TSU9" s="1211"/>
      <c r="TSV9" s="1211"/>
      <c r="TSW9" s="1211"/>
      <c r="TSX9" s="1211"/>
      <c r="TSY9" s="1211"/>
      <c r="TSZ9" s="1211"/>
      <c r="TTA9" s="1211"/>
      <c r="TTB9" s="1211"/>
      <c r="TTC9" s="1211"/>
      <c r="TTD9" s="1211"/>
      <c r="TTE9" s="1211"/>
      <c r="TTF9" s="1211"/>
      <c r="TTG9" s="1211"/>
      <c r="TTH9" s="1211"/>
      <c r="TTI9" s="1211"/>
      <c r="TTJ9" s="1211"/>
      <c r="TTK9" s="1211"/>
      <c r="TTL9" s="1211"/>
      <c r="TTM9" s="1211"/>
      <c r="TTN9" s="1211"/>
      <c r="TTO9" s="1211"/>
      <c r="TTP9" s="1211"/>
      <c r="TTQ9" s="1211"/>
      <c r="TTR9" s="1211"/>
      <c r="TTS9" s="1211"/>
      <c r="TTT9" s="1211"/>
      <c r="TTU9" s="1211"/>
      <c r="TTV9" s="1211"/>
      <c r="TTW9" s="1211"/>
      <c r="TTX9" s="1211"/>
      <c r="TTY9" s="1211"/>
      <c r="TTZ9" s="1211"/>
      <c r="TUA9" s="1211"/>
      <c r="TUB9" s="1211"/>
      <c r="TUC9" s="1211"/>
      <c r="TUD9" s="1211"/>
      <c r="TUE9" s="1211"/>
      <c r="TUF9" s="1211"/>
      <c r="TUG9" s="1211"/>
      <c r="TUH9" s="1211"/>
      <c r="TUI9" s="1211"/>
      <c r="TUJ9" s="1211"/>
      <c r="TUK9" s="1211"/>
      <c r="TUL9" s="1211"/>
      <c r="TUM9" s="1211"/>
      <c r="TUN9" s="1211"/>
      <c r="TUO9" s="1211"/>
      <c r="TUP9" s="1211"/>
      <c r="TUQ9" s="1211"/>
      <c r="TUR9" s="1211"/>
      <c r="TUS9" s="1211"/>
      <c r="TUT9" s="1211"/>
      <c r="TUU9" s="1211"/>
      <c r="TUV9" s="1211"/>
      <c r="TUW9" s="1211"/>
      <c r="TUX9" s="1211"/>
      <c r="TUY9" s="1211"/>
      <c r="TUZ9" s="1211"/>
      <c r="TVA9" s="1211"/>
      <c r="TVB9" s="1211"/>
      <c r="TVC9" s="1211"/>
      <c r="TVD9" s="1211"/>
      <c r="TVE9" s="1211"/>
      <c r="TVF9" s="1211"/>
      <c r="TVG9" s="1211"/>
      <c r="TVH9" s="1211"/>
      <c r="TVI9" s="1211"/>
      <c r="TVJ9" s="1211"/>
      <c r="TVK9" s="1211"/>
      <c r="TVL9" s="1211"/>
      <c r="TVM9" s="1211"/>
      <c r="TVN9" s="1211"/>
      <c r="TVO9" s="1211"/>
      <c r="TVP9" s="1211"/>
      <c r="TVQ9" s="1211"/>
      <c r="TVR9" s="1211"/>
      <c r="TVS9" s="1211"/>
      <c r="TVT9" s="1211"/>
      <c r="TVU9" s="1211"/>
      <c r="TVV9" s="1211"/>
      <c r="TVW9" s="1211"/>
      <c r="TVX9" s="1211"/>
      <c r="TVY9" s="1211"/>
      <c r="TVZ9" s="1211"/>
      <c r="TWA9" s="1211"/>
      <c r="TWB9" s="1211"/>
      <c r="TWC9" s="1211"/>
      <c r="TWD9" s="1211"/>
      <c r="TWE9" s="1211"/>
      <c r="TWF9" s="1211"/>
      <c r="TWG9" s="1211"/>
      <c r="TWH9" s="1211"/>
      <c r="TWI9" s="1211"/>
      <c r="TWJ9" s="1211"/>
      <c r="TWK9" s="1211"/>
      <c r="TWL9" s="1211"/>
      <c r="TWM9" s="1211"/>
      <c r="TWN9" s="1211"/>
      <c r="TWO9" s="1211"/>
      <c r="TWP9" s="1211"/>
      <c r="TWQ9" s="1211"/>
      <c r="TWR9" s="1211"/>
      <c r="TWS9" s="1211"/>
      <c r="TWT9" s="1211"/>
      <c r="TWU9" s="1211"/>
      <c r="TWV9" s="1211"/>
      <c r="TWW9" s="1211"/>
      <c r="TWX9" s="1211"/>
      <c r="TWY9" s="1211"/>
      <c r="TWZ9" s="1211"/>
      <c r="TXA9" s="1211"/>
      <c r="TXB9" s="1211"/>
      <c r="TXC9" s="1211"/>
      <c r="TXD9" s="1211"/>
      <c r="TXE9" s="1211"/>
      <c r="TXF9" s="1211"/>
      <c r="TXG9" s="1211"/>
      <c r="TXH9" s="1211"/>
      <c r="TXI9" s="1211"/>
      <c r="TXJ9" s="1211"/>
      <c r="TXK9" s="1211"/>
      <c r="TXL9" s="1211"/>
      <c r="TXM9" s="1211"/>
      <c r="TXN9" s="1211"/>
      <c r="TXO9" s="1211"/>
      <c r="TXP9" s="1211"/>
      <c r="TXQ9" s="1211"/>
      <c r="TXR9" s="1211"/>
      <c r="TXS9" s="1211"/>
      <c r="TXT9" s="1211"/>
      <c r="TXU9" s="1211"/>
      <c r="TXV9" s="1211"/>
      <c r="TXW9" s="1211"/>
      <c r="TXX9" s="1211"/>
      <c r="TXY9" s="1211"/>
      <c r="TXZ9" s="1211"/>
      <c r="TYA9" s="1211"/>
      <c r="TYB9" s="1211"/>
      <c r="TYC9" s="1211"/>
      <c r="TYD9" s="1211"/>
      <c r="TYE9" s="1211"/>
      <c r="TYF9" s="1211"/>
      <c r="TYG9" s="1211"/>
      <c r="TYH9" s="1211"/>
      <c r="TYI9" s="1211"/>
      <c r="TYJ9" s="1211"/>
      <c r="TYK9" s="1211"/>
      <c r="TYL9" s="1211"/>
      <c r="TYM9" s="1211"/>
      <c r="TYN9" s="1211"/>
      <c r="TYO9" s="1211"/>
      <c r="TYP9" s="1211"/>
      <c r="TYQ9" s="1211"/>
      <c r="TYR9" s="1211"/>
      <c r="TYS9" s="1211"/>
      <c r="TYT9" s="1211"/>
      <c r="TYU9" s="1211"/>
      <c r="TYV9" s="1211"/>
      <c r="TYW9" s="1211"/>
      <c r="TYX9" s="1211"/>
      <c r="TYY9" s="1211"/>
      <c r="TYZ9" s="1211"/>
      <c r="TZA9" s="1211"/>
      <c r="TZB9" s="1211"/>
      <c r="TZC9" s="1211"/>
      <c r="TZD9" s="1211"/>
      <c r="TZE9" s="1211"/>
      <c r="TZF9" s="1211"/>
      <c r="TZG9" s="1211"/>
      <c r="TZH9" s="1211"/>
      <c r="TZI9" s="1211"/>
      <c r="TZJ9" s="1211"/>
      <c r="TZK9" s="1211"/>
      <c r="TZL9" s="1211"/>
      <c r="TZM9" s="1211"/>
      <c r="TZN9" s="1211"/>
      <c r="TZO9" s="1211"/>
      <c r="TZP9" s="1211"/>
      <c r="TZQ9" s="1211"/>
      <c r="TZR9" s="1211"/>
      <c r="TZS9" s="1211"/>
      <c r="TZT9" s="1211"/>
      <c r="TZU9" s="1211"/>
      <c r="TZV9" s="1211"/>
      <c r="TZW9" s="1211"/>
      <c r="TZX9" s="1211"/>
      <c r="TZY9" s="1211"/>
      <c r="TZZ9" s="1211"/>
      <c r="UAA9" s="1211"/>
      <c r="UAB9" s="1211"/>
      <c r="UAC9" s="1211"/>
      <c r="UAD9" s="1211"/>
      <c r="UAE9" s="1211"/>
      <c r="UAF9" s="1211"/>
      <c r="UAG9" s="1211"/>
      <c r="UAH9" s="1211"/>
      <c r="UAI9" s="1211"/>
      <c r="UAJ9" s="1211"/>
      <c r="UAK9" s="1211"/>
      <c r="UAL9" s="1211"/>
      <c r="UAM9" s="1211"/>
      <c r="UAN9" s="1211"/>
      <c r="UAO9" s="1211"/>
      <c r="UAP9" s="1211"/>
      <c r="UAQ9" s="1211"/>
      <c r="UAR9" s="1211"/>
      <c r="UAS9" s="1211"/>
      <c r="UAT9" s="1211"/>
      <c r="UAU9" s="1211"/>
      <c r="UAV9" s="1211"/>
      <c r="UAW9" s="1211"/>
      <c r="UAX9" s="1211"/>
      <c r="UAY9" s="1211"/>
      <c r="UAZ9" s="1211"/>
      <c r="UBA9" s="1211"/>
      <c r="UBB9" s="1211"/>
      <c r="UBC9" s="1211"/>
      <c r="UBD9" s="1211"/>
      <c r="UBE9" s="1211"/>
      <c r="UBF9" s="1211"/>
      <c r="UBG9" s="1211"/>
      <c r="UBH9" s="1211"/>
      <c r="UBI9" s="1211"/>
      <c r="UBJ9" s="1211"/>
      <c r="UBK9" s="1211"/>
      <c r="UBL9" s="1211"/>
      <c r="UBM9" s="1211"/>
      <c r="UBN9" s="1211"/>
      <c r="UBO9" s="1211"/>
      <c r="UBP9" s="1211"/>
      <c r="UBQ9" s="1211"/>
      <c r="UBR9" s="1211"/>
      <c r="UBS9" s="1211"/>
      <c r="UBT9" s="1211"/>
      <c r="UBU9" s="1211"/>
      <c r="UBV9" s="1211"/>
      <c r="UBW9" s="1211"/>
      <c r="UBX9" s="1211"/>
      <c r="UBY9" s="1211"/>
      <c r="UBZ9" s="1211"/>
      <c r="UCA9" s="1211"/>
      <c r="UCB9" s="1211"/>
      <c r="UCC9" s="1211"/>
      <c r="UCD9" s="1211"/>
      <c r="UCE9" s="1211"/>
      <c r="UCF9" s="1211"/>
      <c r="UCG9" s="1211"/>
      <c r="UCH9" s="1211"/>
      <c r="UCI9" s="1211"/>
      <c r="UCJ9" s="1211"/>
      <c r="UCK9" s="1211"/>
      <c r="UCL9" s="1211"/>
      <c r="UCM9" s="1211"/>
      <c r="UCN9" s="1211"/>
      <c r="UCO9" s="1211"/>
      <c r="UCP9" s="1211"/>
      <c r="UCQ9" s="1211"/>
      <c r="UCR9" s="1211"/>
      <c r="UCS9" s="1211"/>
      <c r="UCT9" s="1211"/>
      <c r="UCU9" s="1211"/>
      <c r="UCV9" s="1211"/>
      <c r="UCW9" s="1211"/>
      <c r="UCX9" s="1211"/>
      <c r="UCY9" s="1211"/>
      <c r="UCZ9" s="1211"/>
      <c r="UDA9" s="1211"/>
      <c r="UDB9" s="1211"/>
      <c r="UDC9" s="1211"/>
      <c r="UDD9" s="1211"/>
      <c r="UDE9" s="1211"/>
      <c r="UDF9" s="1211"/>
      <c r="UDG9" s="1211"/>
      <c r="UDH9" s="1211"/>
      <c r="UDI9" s="1211"/>
      <c r="UDJ9" s="1211"/>
      <c r="UDK9" s="1211"/>
      <c r="UDL9" s="1211"/>
      <c r="UDM9" s="1211"/>
      <c r="UDN9" s="1211"/>
      <c r="UDO9" s="1211"/>
      <c r="UDP9" s="1211"/>
      <c r="UDQ9" s="1211"/>
      <c r="UDR9" s="1211"/>
      <c r="UDS9" s="1211"/>
      <c r="UDT9" s="1211"/>
      <c r="UDU9" s="1211"/>
      <c r="UDV9" s="1211"/>
      <c r="UDW9" s="1211"/>
      <c r="UDX9" s="1211"/>
      <c r="UDY9" s="1211"/>
      <c r="UDZ9" s="1211"/>
      <c r="UEA9" s="1211"/>
      <c r="UEB9" s="1211"/>
      <c r="UEC9" s="1211"/>
      <c r="UED9" s="1211"/>
      <c r="UEE9" s="1211"/>
      <c r="UEF9" s="1211"/>
      <c r="UEG9" s="1211"/>
      <c r="UEH9" s="1211"/>
      <c r="UEI9" s="1211"/>
      <c r="UEJ9" s="1211"/>
      <c r="UEK9" s="1211"/>
      <c r="UEL9" s="1211"/>
      <c r="UEM9" s="1211"/>
      <c r="UEN9" s="1211"/>
      <c r="UEO9" s="1211"/>
      <c r="UEP9" s="1211"/>
      <c r="UEQ9" s="1211"/>
      <c r="UER9" s="1211"/>
      <c r="UES9" s="1211"/>
      <c r="UET9" s="1211"/>
      <c r="UEU9" s="1211"/>
      <c r="UEV9" s="1211"/>
      <c r="UEW9" s="1211"/>
      <c r="UEX9" s="1211"/>
      <c r="UEY9" s="1211"/>
      <c r="UEZ9" s="1211"/>
      <c r="UFA9" s="1211"/>
      <c r="UFB9" s="1211"/>
      <c r="UFC9" s="1211"/>
      <c r="UFD9" s="1211"/>
      <c r="UFE9" s="1211"/>
      <c r="UFF9" s="1211"/>
      <c r="UFG9" s="1211"/>
      <c r="UFH9" s="1211"/>
      <c r="UFI9" s="1211"/>
      <c r="UFJ9" s="1211"/>
      <c r="UFK9" s="1211"/>
      <c r="UFL9" s="1211"/>
      <c r="UFM9" s="1211"/>
      <c r="UFN9" s="1211"/>
      <c r="UFO9" s="1211"/>
      <c r="UFP9" s="1211"/>
      <c r="UFQ9" s="1211"/>
      <c r="UFR9" s="1211"/>
      <c r="UFS9" s="1211"/>
      <c r="UFT9" s="1211"/>
      <c r="UFU9" s="1211"/>
      <c r="UFV9" s="1211"/>
      <c r="UFW9" s="1211"/>
      <c r="UFX9" s="1211"/>
      <c r="UFY9" s="1211"/>
      <c r="UFZ9" s="1211"/>
      <c r="UGA9" s="1211"/>
      <c r="UGB9" s="1211"/>
      <c r="UGC9" s="1211"/>
      <c r="UGD9" s="1211"/>
      <c r="UGE9" s="1211"/>
      <c r="UGF9" s="1211"/>
      <c r="UGG9" s="1211"/>
      <c r="UGH9" s="1211"/>
      <c r="UGI9" s="1211"/>
      <c r="UGJ9" s="1211"/>
      <c r="UGK9" s="1211"/>
      <c r="UGL9" s="1211"/>
      <c r="UGM9" s="1211"/>
      <c r="UGN9" s="1211"/>
      <c r="UGO9" s="1211"/>
      <c r="UGP9" s="1211"/>
      <c r="UGQ9" s="1211"/>
      <c r="UGR9" s="1211"/>
      <c r="UGS9" s="1211"/>
      <c r="UGT9" s="1211"/>
      <c r="UGU9" s="1211"/>
      <c r="UGV9" s="1211"/>
      <c r="UGW9" s="1211"/>
      <c r="UGX9" s="1211"/>
      <c r="UGY9" s="1211"/>
      <c r="UGZ9" s="1211"/>
      <c r="UHA9" s="1211"/>
      <c r="UHB9" s="1211"/>
      <c r="UHC9" s="1211"/>
      <c r="UHD9" s="1211"/>
      <c r="UHE9" s="1211"/>
      <c r="UHF9" s="1211"/>
      <c r="UHG9" s="1211"/>
      <c r="UHH9" s="1211"/>
      <c r="UHI9" s="1211"/>
      <c r="UHJ9" s="1211"/>
      <c r="UHK9" s="1211"/>
      <c r="UHL9" s="1211"/>
      <c r="UHM9" s="1211"/>
      <c r="UHN9" s="1211"/>
      <c r="UHO9" s="1211"/>
      <c r="UHP9" s="1211"/>
      <c r="UHQ9" s="1211"/>
      <c r="UHR9" s="1211"/>
      <c r="UHS9" s="1211"/>
      <c r="UHT9" s="1211"/>
      <c r="UHU9" s="1211"/>
      <c r="UHV9" s="1211"/>
      <c r="UHW9" s="1211"/>
      <c r="UHX9" s="1211"/>
      <c r="UHY9" s="1211"/>
      <c r="UHZ9" s="1211"/>
      <c r="UIA9" s="1211"/>
      <c r="UIB9" s="1211"/>
      <c r="UIC9" s="1211"/>
      <c r="UID9" s="1211"/>
      <c r="UIE9" s="1211"/>
      <c r="UIF9" s="1211"/>
      <c r="UIG9" s="1211"/>
      <c r="UIH9" s="1211"/>
      <c r="UII9" s="1211"/>
      <c r="UIJ9" s="1211"/>
      <c r="UIK9" s="1211"/>
      <c r="UIL9" s="1211"/>
      <c r="UIM9" s="1211"/>
      <c r="UIN9" s="1211"/>
      <c r="UIO9" s="1211"/>
      <c r="UIP9" s="1211"/>
      <c r="UIQ9" s="1211"/>
      <c r="UIR9" s="1211"/>
      <c r="UIS9" s="1211"/>
      <c r="UIT9" s="1211"/>
      <c r="UIU9" s="1211"/>
      <c r="UIV9" s="1211"/>
      <c r="UIW9" s="1211"/>
      <c r="UIX9" s="1211"/>
      <c r="UIY9" s="1211"/>
      <c r="UIZ9" s="1211"/>
      <c r="UJA9" s="1211"/>
      <c r="UJB9" s="1211"/>
      <c r="UJC9" s="1211"/>
      <c r="UJD9" s="1211"/>
      <c r="UJE9" s="1211"/>
      <c r="UJF9" s="1211"/>
      <c r="UJG9" s="1211"/>
      <c r="UJH9" s="1211"/>
      <c r="UJI9" s="1211"/>
      <c r="UJJ9" s="1211"/>
      <c r="UJK9" s="1211"/>
      <c r="UJL9" s="1211"/>
      <c r="UJM9" s="1211"/>
      <c r="UJN9" s="1211"/>
      <c r="UJO9" s="1211"/>
      <c r="UJP9" s="1211"/>
      <c r="UJQ9" s="1211"/>
      <c r="UJR9" s="1211"/>
      <c r="UJS9" s="1211"/>
      <c r="UJT9" s="1211"/>
      <c r="UJU9" s="1211"/>
      <c r="UJV9" s="1211"/>
      <c r="UJW9" s="1211"/>
      <c r="UJX9" s="1211"/>
      <c r="UJY9" s="1211"/>
      <c r="UJZ9" s="1211"/>
      <c r="UKA9" s="1211"/>
      <c r="UKB9" s="1211"/>
      <c r="UKC9" s="1211"/>
      <c r="UKD9" s="1211"/>
      <c r="UKE9" s="1211"/>
      <c r="UKF9" s="1211"/>
      <c r="UKG9" s="1211"/>
      <c r="UKH9" s="1211"/>
      <c r="UKI9" s="1211"/>
      <c r="UKJ9" s="1211"/>
      <c r="UKK9" s="1211"/>
      <c r="UKL9" s="1211"/>
      <c r="UKM9" s="1211"/>
      <c r="UKN9" s="1211"/>
      <c r="UKO9" s="1211"/>
      <c r="UKP9" s="1211"/>
      <c r="UKQ9" s="1211"/>
      <c r="UKR9" s="1211"/>
      <c r="UKS9" s="1211"/>
      <c r="UKT9" s="1211"/>
      <c r="UKU9" s="1211"/>
      <c r="UKV9" s="1211"/>
      <c r="UKW9" s="1211"/>
      <c r="UKX9" s="1211"/>
      <c r="UKY9" s="1211"/>
      <c r="UKZ9" s="1211"/>
      <c r="ULA9" s="1211"/>
      <c r="ULB9" s="1211"/>
      <c r="ULC9" s="1211"/>
      <c r="ULD9" s="1211"/>
      <c r="ULE9" s="1211"/>
      <c r="ULF9" s="1211"/>
      <c r="ULG9" s="1211"/>
      <c r="ULH9" s="1211"/>
      <c r="ULI9" s="1211"/>
      <c r="ULJ9" s="1211"/>
      <c r="ULK9" s="1211"/>
      <c r="ULL9" s="1211"/>
      <c r="ULM9" s="1211"/>
      <c r="ULN9" s="1211"/>
      <c r="ULO9" s="1211"/>
      <c r="ULP9" s="1211"/>
      <c r="ULQ9" s="1211"/>
      <c r="ULR9" s="1211"/>
      <c r="ULS9" s="1211"/>
      <c r="ULT9" s="1211"/>
      <c r="ULU9" s="1211"/>
      <c r="ULV9" s="1211"/>
      <c r="ULW9" s="1211"/>
      <c r="ULX9" s="1211"/>
      <c r="ULY9" s="1211"/>
      <c r="ULZ9" s="1211"/>
      <c r="UMA9" s="1211"/>
      <c r="UMB9" s="1211"/>
      <c r="UMC9" s="1211"/>
      <c r="UMD9" s="1211"/>
      <c r="UME9" s="1211"/>
      <c r="UMF9" s="1211"/>
      <c r="UMG9" s="1211"/>
      <c r="UMH9" s="1211"/>
      <c r="UMI9" s="1211"/>
      <c r="UMJ9" s="1211"/>
      <c r="UMK9" s="1211"/>
      <c r="UML9" s="1211"/>
      <c r="UMM9" s="1211"/>
      <c r="UMN9" s="1211"/>
      <c r="UMO9" s="1211"/>
      <c r="UMP9" s="1211"/>
      <c r="UMQ9" s="1211"/>
      <c r="UMR9" s="1211"/>
      <c r="UMS9" s="1211"/>
      <c r="UMT9" s="1211"/>
      <c r="UMU9" s="1211"/>
      <c r="UMV9" s="1211"/>
      <c r="UMW9" s="1211"/>
      <c r="UMX9" s="1211"/>
      <c r="UMY9" s="1211"/>
      <c r="UMZ9" s="1211"/>
      <c r="UNA9" s="1211"/>
      <c r="UNB9" s="1211"/>
      <c r="UNC9" s="1211"/>
      <c r="UND9" s="1211"/>
      <c r="UNE9" s="1211"/>
      <c r="UNF9" s="1211"/>
      <c r="UNG9" s="1211"/>
      <c r="UNH9" s="1211"/>
      <c r="UNI9" s="1211"/>
      <c r="UNJ9" s="1211"/>
      <c r="UNK9" s="1211"/>
      <c r="UNL9" s="1211"/>
      <c r="UNM9" s="1211"/>
      <c r="UNN9" s="1211"/>
      <c r="UNO9" s="1211"/>
      <c r="UNP9" s="1211"/>
      <c r="UNQ9" s="1211"/>
      <c r="UNR9" s="1211"/>
      <c r="UNS9" s="1211"/>
      <c r="UNT9" s="1211"/>
      <c r="UNU9" s="1211"/>
      <c r="UNV9" s="1211"/>
      <c r="UNW9" s="1211"/>
      <c r="UNX9" s="1211"/>
      <c r="UNY9" s="1211"/>
      <c r="UNZ9" s="1211"/>
      <c r="UOA9" s="1211"/>
      <c r="UOB9" s="1211"/>
      <c r="UOC9" s="1211"/>
      <c r="UOD9" s="1211"/>
      <c r="UOE9" s="1211"/>
      <c r="UOF9" s="1211"/>
      <c r="UOG9" s="1211"/>
      <c r="UOH9" s="1211"/>
      <c r="UOI9" s="1211"/>
      <c r="UOJ9" s="1211"/>
      <c r="UOK9" s="1211"/>
      <c r="UOL9" s="1211"/>
      <c r="UOM9" s="1211"/>
      <c r="UON9" s="1211"/>
      <c r="UOO9" s="1211"/>
      <c r="UOP9" s="1211"/>
      <c r="UOQ9" s="1211"/>
      <c r="UOR9" s="1211"/>
      <c r="UOS9" s="1211"/>
      <c r="UOT9" s="1211"/>
      <c r="UOU9" s="1211"/>
      <c r="UOV9" s="1211"/>
      <c r="UOW9" s="1211"/>
      <c r="UOX9" s="1211"/>
      <c r="UOY9" s="1211"/>
      <c r="UOZ9" s="1211"/>
      <c r="UPA9" s="1211"/>
      <c r="UPB9" s="1211"/>
      <c r="UPC9" s="1211"/>
      <c r="UPD9" s="1211"/>
      <c r="UPE9" s="1211"/>
      <c r="UPF9" s="1211"/>
      <c r="UPG9" s="1211"/>
      <c r="UPH9" s="1211"/>
      <c r="UPI9" s="1211"/>
      <c r="UPJ9" s="1211"/>
      <c r="UPK9" s="1211"/>
      <c r="UPL9" s="1211"/>
      <c r="UPM9" s="1211"/>
      <c r="UPN9" s="1211"/>
      <c r="UPO9" s="1211"/>
      <c r="UPP9" s="1211"/>
      <c r="UPQ9" s="1211"/>
      <c r="UPR9" s="1211"/>
      <c r="UPS9" s="1211"/>
      <c r="UPT9" s="1211"/>
      <c r="UPU9" s="1211"/>
      <c r="UPV9" s="1211"/>
      <c r="UPW9" s="1211"/>
      <c r="UPX9" s="1211"/>
      <c r="UPY9" s="1211"/>
      <c r="UPZ9" s="1211"/>
      <c r="UQA9" s="1211"/>
      <c r="UQB9" s="1211"/>
      <c r="UQC9" s="1211"/>
      <c r="UQD9" s="1211"/>
      <c r="UQE9" s="1211"/>
      <c r="UQF9" s="1211"/>
      <c r="UQG9" s="1211"/>
      <c r="UQH9" s="1211"/>
      <c r="UQI9" s="1211"/>
      <c r="UQJ9" s="1211"/>
      <c r="UQK9" s="1211"/>
      <c r="UQL9" s="1211"/>
      <c r="UQM9" s="1211"/>
      <c r="UQN9" s="1211"/>
      <c r="UQO9" s="1211"/>
      <c r="UQP9" s="1211"/>
      <c r="UQQ9" s="1211"/>
      <c r="UQR9" s="1211"/>
      <c r="UQS9" s="1211"/>
      <c r="UQT9" s="1211"/>
      <c r="UQU9" s="1211"/>
      <c r="UQV9" s="1211"/>
      <c r="UQW9" s="1211"/>
      <c r="UQX9" s="1211"/>
      <c r="UQY9" s="1211"/>
      <c r="UQZ9" s="1211"/>
      <c r="URA9" s="1211"/>
      <c r="URB9" s="1211"/>
      <c r="URC9" s="1211"/>
      <c r="URD9" s="1211"/>
      <c r="URE9" s="1211"/>
      <c r="URF9" s="1211"/>
      <c r="URG9" s="1211"/>
      <c r="URH9" s="1211"/>
      <c r="URI9" s="1211"/>
      <c r="URJ9" s="1211"/>
      <c r="URK9" s="1211"/>
      <c r="URL9" s="1211"/>
      <c r="URM9" s="1211"/>
      <c r="URN9" s="1211"/>
      <c r="URO9" s="1211"/>
      <c r="URP9" s="1211"/>
      <c r="URQ9" s="1211"/>
      <c r="URR9" s="1211"/>
      <c r="URS9" s="1211"/>
      <c r="URT9" s="1211"/>
      <c r="URU9" s="1211"/>
      <c r="URV9" s="1211"/>
      <c r="URW9" s="1211"/>
      <c r="URX9" s="1211"/>
      <c r="URY9" s="1211"/>
      <c r="URZ9" s="1211"/>
      <c r="USA9" s="1211"/>
      <c r="USB9" s="1211"/>
      <c r="USC9" s="1211"/>
      <c r="USD9" s="1211"/>
      <c r="USE9" s="1211"/>
      <c r="USF9" s="1211"/>
      <c r="USG9" s="1211"/>
      <c r="USH9" s="1211"/>
      <c r="USI9" s="1211"/>
      <c r="USJ9" s="1211"/>
      <c r="USK9" s="1211"/>
      <c r="USL9" s="1211"/>
      <c r="USM9" s="1211"/>
      <c r="USN9" s="1211"/>
      <c r="USO9" s="1211"/>
      <c r="USP9" s="1211"/>
      <c r="USQ9" s="1211"/>
      <c r="USR9" s="1211"/>
      <c r="USS9" s="1211"/>
      <c r="UST9" s="1211"/>
      <c r="USU9" s="1211"/>
      <c r="USV9" s="1211"/>
      <c r="USW9" s="1211"/>
      <c r="USX9" s="1211"/>
      <c r="USY9" s="1211"/>
      <c r="USZ9" s="1211"/>
      <c r="UTA9" s="1211"/>
      <c r="UTB9" s="1211"/>
      <c r="UTC9" s="1211"/>
      <c r="UTD9" s="1211"/>
      <c r="UTE9" s="1211"/>
      <c r="UTF9" s="1211"/>
      <c r="UTG9" s="1211"/>
      <c r="UTH9" s="1211"/>
      <c r="UTI9" s="1211"/>
      <c r="UTJ9" s="1211"/>
      <c r="UTK9" s="1211"/>
      <c r="UTL9" s="1211"/>
      <c r="UTM9" s="1211"/>
      <c r="UTN9" s="1211"/>
      <c r="UTO9" s="1211"/>
      <c r="UTP9" s="1211"/>
      <c r="UTQ9" s="1211"/>
      <c r="UTR9" s="1211"/>
      <c r="UTS9" s="1211"/>
      <c r="UTT9" s="1211"/>
      <c r="UTU9" s="1211"/>
      <c r="UTV9" s="1211"/>
      <c r="UTW9" s="1211"/>
      <c r="UTX9" s="1211"/>
      <c r="UTY9" s="1211"/>
      <c r="UTZ9" s="1211"/>
      <c r="UUA9" s="1211"/>
      <c r="UUB9" s="1211"/>
      <c r="UUC9" s="1211"/>
      <c r="UUD9" s="1211"/>
      <c r="UUE9" s="1211"/>
      <c r="UUF9" s="1211"/>
      <c r="UUG9" s="1211"/>
      <c r="UUH9" s="1211"/>
      <c r="UUI9" s="1211"/>
      <c r="UUJ9" s="1211"/>
      <c r="UUK9" s="1211"/>
      <c r="UUL9" s="1211"/>
      <c r="UUM9" s="1211"/>
      <c r="UUN9" s="1211"/>
      <c r="UUO9" s="1211"/>
      <c r="UUP9" s="1211"/>
      <c r="UUQ9" s="1211"/>
      <c r="UUR9" s="1211"/>
      <c r="UUS9" s="1211"/>
      <c r="UUT9" s="1211"/>
      <c r="UUU9" s="1211"/>
      <c r="UUV9" s="1211"/>
      <c r="UUW9" s="1211"/>
      <c r="UUX9" s="1211"/>
      <c r="UUY9" s="1211"/>
      <c r="UUZ9" s="1211"/>
      <c r="UVA9" s="1211"/>
      <c r="UVB9" s="1211"/>
      <c r="UVC9" s="1211"/>
      <c r="UVD9" s="1211"/>
      <c r="UVE9" s="1211"/>
      <c r="UVF9" s="1211"/>
      <c r="UVG9" s="1211"/>
      <c r="UVH9" s="1211"/>
      <c r="UVI9" s="1211"/>
      <c r="UVJ9" s="1211"/>
      <c r="UVK9" s="1211"/>
      <c r="UVL9" s="1211"/>
      <c r="UVM9" s="1211"/>
      <c r="UVN9" s="1211"/>
      <c r="UVO9" s="1211"/>
      <c r="UVP9" s="1211"/>
      <c r="UVQ9" s="1211"/>
      <c r="UVR9" s="1211"/>
      <c r="UVS9" s="1211"/>
      <c r="UVT9" s="1211"/>
      <c r="UVU9" s="1211"/>
      <c r="UVV9" s="1211"/>
      <c r="UVW9" s="1211"/>
      <c r="UVX9" s="1211"/>
      <c r="UVY9" s="1211"/>
      <c r="UVZ9" s="1211"/>
      <c r="UWA9" s="1211"/>
      <c r="UWB9" s="1211"/>
      <c r="UWC9" s="1211"/>
      <c r="UWD9" s="1211"/>
      <c r="UWE9" s="1211"/>
      <c r="UWF9" s="1211"/>
      <c r="UWG9" s="1211"/>
      <c r="UWH9" s="1211"/>
      <c r="UWI9" s="1211"/>
      <c r="UWJ9" s="1211"/>
      <c r="UWK9" s="1211"/>
      <c r="UWL9" s="1211"/>
      <c r="UWM9" s="1211"/>
      <c r="UWN9" s="1211"/>
      <c r="UWO9" s="1211"/>
      <c r="UWP9" s="1211"/>
      <c r="UWQ9" s="1211"/>
      <c r="UWR9" s="1211"/>
      <c r="UWS9" s="1211"/>
      <c r="UWT9" s="1211"/>
      <c r="UWU9" s="1211"/>
      <c r="UWV9" s="1211"/>
      <c r="UWW9" s="1211"/>
      <c r="UWX9" s="1211"/>
      <c r="UWY9" s="1211"/>
      <c r="UWZ9" s="1211"/>
      <c r="UXA9" s="1211"/>
      <c r="UXB9" s="1211"/>
      <c r="UXC9" s="1211"/>
      <c r="UXD9" s="1211"/>
      <c r="UXE9" s="1211"/>
      <c r="UXF9" s="1211"/>
      <c r="UXG9" s="1211"/>
      <c r="UXH9" s="1211"/>
      <c r="UXI9" s="1211"/>
      <c r="UXJ9" s="1211"/>
      <c r="UXK9" s="1211"/>
      <c r="UXL9" s="1211"/>
      <c r="UXM9" s="1211"/>
      <c r="UXN9" s="1211"/>
      <c r="UXO9" s="1211"/>
      <c r="UXP9" s="1211"/>
      <c r="UXQ9" s="1211"/>
      <c r="UXR9" s="1211"/>
      <c r="UXS9" s="1211"/>
      <c r="UXT9" s="1211"/>
      <c r="UXU9" s="1211"/>
      <c r="UXV9" s="1211"/>
      <c r="UXW9" s="1211"/>
      <c r="UXX9" s="1211"/>
      <c r="UXY9" s="1211"/>
      <c r="UXZ9" s="1211"/>
      <c r="UYA9" s="1211"/>
      <c r="UYB9" s="1211"/>
      <c r="UYC9" s="1211"/>
      <c r="UYD9" s="1211"/>
      <c r="UYE9" s="1211"/>
      <c r="UYF9" s="1211"/>
      <c r="UYG9" s="1211"/>
      <c r="UYH9" s="1211"/>
      <c r="UYI9" s="1211"/>
      <c r="UYJ9" s="1211"/>
      <c r="UYK9" s="1211"/>
      <c r="UYL9" s="1211"/>
      <c r="UYM9" s="1211"/>
      <c r="UYN9" s="1211"/>
      <c r="UYO9" s="1211"/>
      <c r="UYP9" s="1211"/>
      <c r="UYQ9" s="1211"/>
      <c r="UYR9" s="1211"/>
      <c r="UYS9" s="1211"/>
      <c r="UYT9" s="1211"/>
      <c r="UYU9" s="1211"/>
      <c r="UYV9" s="1211"/>
      <c r="UYW9" s="1211"/>
      <c r="UYX9" s="1211"/>
      <c r="UYY9" s="1211"/>
      <c r="UYZ9" s="1211"/>
      <c r="UZA9" s="1211"/>
      <c r="UZB9" s="1211"/>
      <c r="UZC9" s="1211"/>
      <c r="UZD9" s="1211"/>
      <c r="UZE9" s="1211"/>
      <c r="UZF9" s="1211"/>
      <c r="UZG9" s="1211"/>
      <c r="UZH9" s="1211"/>
      <c r="UZI9" s="1211"/>
      <c r="UZJ9" s="1211"/>
      <c r="UZK9" s="1211"/>
      <c r="UZL9" s="1211"/>
      <c r="UZM9" s="1211"/>
      <c r="UZN9" s="1211"/>
      <c r="UZO9" s="1211"/>
      <c r="UZP9" s="1211"/>
      <c r="UZQ9" s="1211"/>
      <c r="UZR9" s="1211"/>
      <c r="UZS9" s="1211"/>
      <c r="UZT9" s="1211"/>
      <c r="UZU9" s="1211"/>
      <c r="UZV9" s="1211"/>
      <c r="UZW9" s="1211"/>
      <c r="UZX9" s="1211"/>
      <c r="UZY9" s="1211"/>
      <c r="UZZ9" s="1211"/>
      <c r="VAA9" s="1211"/>
      <c r="VAB9" s="1211"/>
      <c r="VAC9" s="1211"/>
      <c r="VAD9" s="1211"/>
      <c r="VAE9" s="1211"/>
      <c r="VAF9" s="1211"/>
      <c r="VAG9" s="1211"/>
      <c r="VAH9" s="1211"/>
      <c r="VAI9" s="1211"/>
      <c r="VAJ9" s="1211"/>
      <c r="VAK9" s="1211"/>
      <c r="VAL9" s="1211"/>
      <c r="VAM9" s="1211"/>
      <c r="VAN9" s="1211"/>
      <c r="VAO9" s="1211"/>
      <c r="VAP9" s="1211"/>
      <c r="VAQ9" s="1211"/>
      <c r="VAR9" s="1211"/>
      <c r="VAS9" s="1211"/>
      <c r="VAT9" s="1211"/>
      <c r="VAU9" s="1211"/>
      <c r="VAV9" s="1211"/>
      <c r="VAW9" s="1211"/>
      <c r="VAX9" s="1211"/>
      <c r="VAY9" s="1211"/>
      <c r="VAZ9" s="1211"/>
      <c r="VBA9" s="1211"/>
      <c r="VBB9" s="1211"/>
      <c r="VBC9" s="1211"/>
      <c r="VBD9" s="1211"/>
      <c r="VBE9" s="1211"/>
      <c r="VBF9" s="1211"/>
      <c r="VBG9" s="1211"/>
      <c r="VBH9" s="1211"/>
      <c r="VBI9" s="1211"/>
      <c r="VBJ9" s="1211"/>
      <c r="VBK9" s="1211"/>
      <c r="VBL9" s="1211"/>
      <c r="VBM9" s="1211"/>
      <c r="VBN9" s="1211"/>
      <c r="VBO9" s="1211"/>
      <c r="VBP9" s="1211"/>
      <c r="VBQ9" s="1211"/>
      <c r="VBR9" s="1211"/>
      <c r="VBS9" s="1211"/>
      <c r="VBT9" s="1211"/>
      <c r="VBU9" s="1211"/>
      <c r="VBV9" s="1211"/>
      <c r="VBW9" s="1211"/>
      <c r="VBX9" s="1211"/>
      <c r="VBY9" s="1211"/>
      <c r="VBZ9" s="1211"/>
      <c r="VCA9" s="1211"/>
      <c r="VCB9" s="1211"/>
      <c r="VCC9" s="1211"/>
      <c r="VCD9" s="1211"/>
      <c r="VCE9" s="1211"/>
      <c r="VCF9" s="1211"/>
      <c r="VCG9" s="1211"/>
      <c r="VCH9" s="1211"/>
      <c r="VCI9" s="1211"/>
      <c r="VCJ9" s="1211"/>
      <c r="VCK9" s="1211"/>
      <c r="VCL9" s="1211"/>
      <c r="VCM9" s="1211"/>
      <c r="VCN9" s="1211"/>
      <c r="VCO9" s="1211"/>
      <c r="VCP9" s="1211"/>
      <c r="VCQ9" s="1211"/>
      <c r="VCR9" s="1211"/>
      <c r="VCS9" s="1211"/>
      <c r="VCT9" s="1211"/>
      <c r="VCU9" s="1211"/>
      <c r="VCV9" s="1211"/>
      <c r="VCW9" s="1211"/>
      <c r="VCX9" s="1211"/>
      <c r="VCY9" s="1211"/>
      <c r="VCZ9" s="1211"/>
      <c r="VDA9" s="1211"/>
      <c r="VDB9" s="1211"/>
      <c r="VDC9" s="1211"/>
      <c r="VDD9" s="1211"/>
      <c r="VDE9" s="1211"/>
      <c r="VDF9" s="1211"/>
      <c r="VDG9" s="1211"/>
      <c r="VDH9" s="1211"/>
      <c r="VDI9" s="1211"/>
      <c r="VDJ9" s="1211"/>
      <c r="VDK9" s="1211"/>
      <c r="VDL9" s="1211"/>
      <c r="VDM9" s="1211"/>
      <c r="VDN9" s="1211"/>
      <c r="VDO9" s="1211"/>
      <c r="VDP9" s="1211"/>
      <c r="VDQ9" s="1211"/>
      <c r="VDR9" s="1211"/>
      <c r="VDS9" s="1211"/>
      <c r="VDT9" s="1211"/>
      <c r="VDU9" s="1211"/>
      <c r="VDV9" s="1211"/>
      <c r="VDW9" s="1211"/>
      <c r="VDX9" s="1211"/>
      <c r="VDY9" s="1211"/>
      <c r="VDZ9" s="1211"/>
      <c r="VEA9" s="1211"/>
      <c r="VEB9" s="1211"/>
      <c r="VEC9" s="1211"/>
      <c r="VED9" s="1211"/>
      <c r="VEE9" s="1211"/>
      <c r="VEF9" s="1211"/>
      <c r="VEG9" s="1211"/>
      <c r="VEH9" s="1211"/>
      <c r="VEI9" s="1211"/>
      <c r="VEJ9" s="1211"/>
      <c r="VEK9" s="1211"/>
      <c r="VEL9" s="1211"/>
      <c r="VEM9" s="1211"/>
      <c r="VEN9" s="1211"/>
      <c r="VEO9" s="1211"/>
      <c r="VEP9" s="1211"/>
      <c r="VEQ9" s="1211"/>
      <c r="VER9" s="1211"/>
      <c r="VES9" s="1211"/>
      <c r="VET9" s="1211"/>
      <c r="VEU9" s="1211"/>
      <c r="VEV9" s="1211"/>
      <c r="VEW9" s="1211"/>
      <c r="VEX9" s="1211"/>
      <c r="VEY9" s="1211"/>
      <c r="VEZ9" s="1211"/>
      <c r="VFA9" s="1211"/>
      <c r="VFB9" s="1211"/>
      <c r="VFC9" s="1211"/>
      <c r="VFD9" s="1211"/>
      <c r="VFE9" s="1211"/>
      <c r="VFF9" s="1211"/>
      <c r="VFG9" s="1211"/>
      <c r="VFH9" s="1211"/>
      <c r="VFI9" s="1211"/>
      <c r="VFJ9" s="1211"/>
      <c r="VFK9" s="1211"/>
      <c r="VFL9" s="1211"/>
      <c r="VFM9" s="1211"/>
      <c r="VFN9" s="1211"/>
      <c r="VFO9" s="1211"/>
      <c r="VFP9" s="1211"/>
      <c r="VFQ9" s="1211"/>
      <c r="VFR9" s="1211"/>
      <c r="VFS9" s="1211"/>
      <c r="VFT9" s="1211"/>
      <c r="VFU9" s="1211"/>
      <c r="VFV9" s="1211"/>
      <c r="VFW9" s="1211"/>
      <c r="VFX9" s="1211"/>
      <c r="VFY9" s="1211"/>
      <c r="VFZ9" s="1211"/>
      <c r="VGA9" s="1211"/>
      <c r="VGB9" s="1211"/>
      <c r="VGC9" s="1211"/>
      <c r="VGD9" s="1211"/>
      <c r="VGE9" s="1211"/>
      <c r="VGF9" s="1211"/>
      <c r="VGG9" s="1211"/>
      <c r="VGH9" s="1211"/>
      <c r="VGI9" s="1211"/>
      <c r="VGJ9" s="1211"/>
      <c r="VGK9" s="1211"/>
      <c r="VGL9" s="1211"/>
      <c r="VGM9" s="1211"/>
      <c r="VGN9" s="1211"/>
      <c r="VGO9" s="1211"/>
      <c r="VGP9" s="1211"/>
      <c r="VGQ9" s="1211"/>
      <c r="VGR9" s="1211"/>
      <c r="VGS9" s="1211"/>
      <c r="VGT9" s="1211"/>
      <c r="VGU9" s="1211"/>
      <c r="VGV9" s="1211"/>
      <c r="VGW9" s="1211"/>
      <c r="VGX9" s="1211"/>
      <c r="VGY9" s="1211"/>
      <c r="VGZ9" s="1211"/>
      <c r="VHA9" s="1211"/>
      <c r="VHB9" s="1211"/>
      <c r="VHC9" s="1211"/>
      <c r="VHD9" s="1211"/>
      <c r="VHE9" s="1211"/>
      <c r="VHF9" s="1211"/>
      <c r="VHG9" s="1211"/>
      <c r="VHH9" s="1211"/>
      <c r="VHI9" s="1211"/>
      <c r="VHJ9" s="1211"/>
      <c r="VHK9" s="1211"/>
      <c r="VHL9" s="1211"/>
      <c r="VHM9" s="1211"/>
      <c r="VHN9" s="1211"/>
      <c r="VHO9" s="1211"/>
      <c r="VHP9" s="1211"/>
      <c r="VHQ9" s="1211"/>
      <c r="VHR9" s="1211"/>
      <c r="VHS9" s="1211"/>
      <c r="VHT9" s="1211"/>
      <c r="VHU9" s="1211"/>
      <c r="VHV9" s="1211"/>
      <c r="VHW9" s="1211"/>
      <c r="VHX9" s="1211"/>
      <c r="VHY9" s="1211"/>
      <c r="VHZ9" s="1211"/>
      <c r="VIA9" s="1211"/>
      <c r="VIB9" s="1211"/>
      <c r="VIC9" s="1211"/>
      <c r="VID9" s="1211"/>
      <c r="VIE9" s="1211"/>
      <c r="VIF9" s="1211"/>
      <c r="VIG9" s="1211"/>
      <c r="VIH9" s="1211"/>
      <c r="VII9" s="1211"/>
      <c r="VIJ9" s="1211"/>
      <c r="VIK9" s="1211"/>
      <c r="VIL9" s="1211"/>
      <c r="VIM9" s="1211"/>
      <c r="VIN9" s="1211"/>
      <c r="VIO9" s="1211"/>
      <c r="VIP9" s="1211"/>
      <c r="VIQ9" s="1211"/>
      <c r="VIR9" s="1211"/>
      <c r="VIS9" s="1211"/>
      <c r="VIT9" s="1211"/>
      <c r="VIU9" s="1211"/>
      <c r="VIV9" s="1211"/>
      <c r="VIW9" s="1211"/>
      <c r="VIX9" s="1211"/>
      <c r="VIY9" s="1211"/>
      <c r="VIZ9" s="1211"/>
      <c r="VJA9" s="1211"/>
      <c r="VJB9" s="1211"/>
      <c r="VJC9" s="1211"/>
      <c r="VJD9" s="1211"/>
      <c r="VJE9" s="1211"/>
      <c r="VJF9" s="1211"/>
      <c r="VJG9" s="1211"/>
      <c r="VJH9" s="1211"/>
      <c r="VJI9" s="1211"/>
      <c r="VJJ9" s="1211"/>
      <c r="VJK9" s="1211"/>
      <c r="VJL9" s="1211"/>
      <c r="VJM9" s="1211"/>
      <c r="VJN9" s="1211"/>
      <c r="VJO9" s="1211"/>
      <c r="VJP9" s="1211"/>
      <c r="VJQ9" s="1211"/>
      <c r="VJR9" s="1211"/>
      <c r="VJS9" s="1211"/>
      <c r="VJT9" s="1211"/>
      <c r="VJU9" s="1211"/>
      <c r="VJV9" s="1211"/>
      <c r="VJW9" s="1211"/>
      <c r="VJX9" s="1211"/>
      <c r="VJY9" s="1211"/>
      <c r="VJZ9" s="1211"/>
      <c r="VKA9" s="1211"/>
      <c r="VKB9" s="1211"/>
      <c r="VKC9" s="1211"/>
      <c r="VKD9" s="1211"/>
      <c r="VKE9" s="1211"/>
      <c r="VKF9" s="1211"/>
      <c r="VKG9" s="1211"/>
      <c r="VKH9" s="1211"/>
      <c r="VKI9" s="1211"/>
      <c r="VKJ9" s="1211"/>
      <c r="VKK9" s="1211"/>
      <c r="VKL9" s="1211"/>
      <c r="VKM9" s="1211"/>
      <c r="VKN9" s="1211"/>
      <c r="VKO9" s="1211"/>
      <c r="VKP9" s="1211"/>
      <c r="VKQ9" s="1211"/>
      <c r="VKR9" s="1211"/>
      <c r="VKS9" s="1211"/>
      <c r="VKT9" s="1211"/>
      <c r="VKU9" s="1211"/>
      <c r="VKV9" s="1211"/>
      <c r="VKW9" s="1211"/>
      <c r="VKX9" s="1211"/>
      <c r="VKY9" s="1211"/>
      <c r="VKZ9" s="1211"/>
      <c r="VLA9" s="1211"/>
      <c r="VLB9" s="1211"/>
      <c r="VLC9" s="1211"/>
      <c r="VLD9" s="1211"/>
      <c r="VLE9" s="1211"/>
      <c r="VLF9" s="1211"/>
      <c r="VLG9" s="1211"/>
      <c r="VLH9" s="1211"/>
      <c r="VLI9" s="1211"/>
      <c r="VLJ9" s="1211"/>
      <c r="VLK9" s="1211"/>
      <c r="VLL9" s="1211"/>
      <c r="VLM9" s="1211"/>
      <c r="VLN9" s="1211"/>
      <c r="VLO9" s="1211"/>
      <c r="VLP9" s="1211"/>
      <c r="VLQ9" s="1211"/>
      <c r="VLR9" s="1211"/>
      <c r="VLS9" s="1211"/>
      <c r="VLT9" s="1211"/>
      <c r="VLU9" s="1211"/>
      <c r="VLV9" s="1211"/>
      <c r="VLW9" s="1211"/>
      <c r="VLX9" s="1211"/>
      <c r="VLY9" s="1211"/>
      <c r="VLZ9" s="1211"/>
      <c r="VMA9" s="1211"/>
      <c r="VMB9" s="1211"/>
      <c r="VMC9" s="1211"/>
      <c r="VMD9" s="1211"/>
      <c r="VME9" s="1211"/>
      <c r="VMF9" s="1211"/>
      <c r="VMG9" s="1211"/>
      <c r="VMH9" s="1211"/>
      <c r="VMI9" s="1211"/>
      <c r="VMJ9" s="1211"/>
      <c r="VMK9" s="1211"/>
      <c r="VML9" s="1211"/>
      <c r="VMM9" s="1211"/>
      <c r="VMN9" s="1211"/>
      <c r="VMO9" s="1211"/>
      <c r="VMP9" s="1211"/>
      <c r="VMQ9" s="1211"/>
      <c r="VMR9" s="1211"/>
      <c r="VMS9" s="1211"/>
      <c r="VMT9" s="1211"/>
      <c r="VMU9" s="1211"/>
      <c r="VMV9" s="1211"/>
      <c r="VMW9" s="1211"/>
      <c r="VMX9" s="1211"/>
      <c r="VMY9" s="1211"/>
      <c r="VMZ9" s="1211"/>
      <c r="VNA9" s="1211"/>
      <c r="VNB9" s="1211"/>
      <c r="VNC9" s="1211"/>
      <c r="VND9" s="1211"/>
      <c r="VNE9" s="1211"/>
      <c r="VNF9" s="1211"/>
      <c r="VNG9" s="1211"/>
      <c r="VNH9" s="1211"/>
      <c r="VNI9" s="1211"/>
      <c r="VNJ9" s="1211"/>
      <c r="VNK9" s="1211"/>
      <c r="VNL9" s="1211"/>
      <c r="VNM9" s="1211"/>
      <c r="VNN9" s="1211"/>
      <c r="VNO9" s="1211"/>
      <c r="VNP9" s="1211"/>
      <c r="VNQ9" s="1211"/>
      <c r="VNR9" s="1211"/>
      <c r="VNS9" s="1211"/>
      <c r="VNT9" s="1211"/>
      <c r="VNU9" s="1211"/>
      <c r="VNV9" s="1211"/>
      <c r="VNW9" s="1211"/>
      <c r="VNX9" s="1211"/>
      <c r="VNY9" s="1211"/>
      <c r="VNZ9" s="1211"/>
      <c r="VOA9" s="1211"/>
      <c r="VOB9" s="1211"/>
      <c r="VOC9" s="1211"/>
      <c r="VOD9" s="1211"/>
      <c r="VOE9" s="1211"/>
      <c r="VOF9" s="1211"/>
      <c r="VOG9" s="1211"/>
      <c r="VOH9" s="1211"/>
      <c r="VOI9" s="1211"/>
      <c r="VOJ9" s="1211"/>
      <c r="VOK9" s="1211"/>
      <c r="VOL9" s="1211"/>
      <c r="VOM9" s="1211"/>
      <c r="VON9" s="1211"/>
      <c r="VOO9" s="1211"/>
      <c r="VOP9" s="1211"/>
      <c r="VOQ9" s="1211"/>
      <c r="VOR9" s="1211"/>
      <c r="VOS9" s="1211"/>
      <c r="VOT9" s="1211"/>
      <c r="VOU9" s="1211"/>
      <c r="VOV9" s="1211"/>
      <c r="VOW9" s="1211"/>
      <c r="VOX9" s="1211"/>
      <c r="VOY9" s="1211"/>
      <c r="VOZ9" s="1211"/>
      <c r="VPA9" s="1211"/>
      <c r="VPB9" s="1211"/>
      <c r="VPC9" s="1211"/>
      <c r="VPD9" s="1211"/>
      <c r="VPE9" s="1211"/>
      <c r="VPF9" s="1211"/>
      <c r="VPG9" s="1211"/>
      <c r="VPH9" s="1211"/>
      <c r="VPI9" s="1211"/>
      <c r="VPJ9" s="1211"/>
      <c r="VPK9" s="1211"/>
      <c r="VPL9" s="1211"/>
      <c r="VPM9" s="1211"/>
      <c r="VPN9" s="1211"/>
      <c r="VPO9" s="1211"/>
      <c r="VPP9" s="1211"/>
      <c r="VPQ9" s="1211"/>
      <c r="VPR9" s="1211"/>
      <c r="VPS9" s="1211"/>
      <c r="VPT9" s="1211"/>
      <c r="VPU9" s="1211"/>
      <c r="VPV9" s="1211"/>
      <c r="VPW9" s="1211"/>
      <c r="VPX9" s="1211"/>
      <c r="VPY9" s="1211"/>
      <c r="VPZ9" s="1211"/>
      <c r="VQA9" s="1211"/>
      <c r="VQB9" s="1211"/>
      <c r="VQC9" s="1211"/>
      <c r="VQD9" s="1211"/>
      <c r="VQE9" s="1211"/>
      <c r="VQF9" s="1211"/>
      <c r="VQG9" s="1211"/>
      <c r="VQH9" s="1211"/>
      <c r="VQI9" s="1211"/>
      <c r="VQJ9" s="1211"/>
      <c r="VQK9" s="1211"/>
      <c r="VQL9" s="1211"/>
      <c r="VQM9" s="1211"/>
      <c r="VQN9" s="1211"/>
      <c r="VQO9" s="1211"/>
      <c r="VQP9" s="1211"/>
      <c r="VQQ9" s="1211"/>
      <c r="VQR9" s="1211"/>
      <c r="VQS9" s="1211"/>
      <c r="VQT9" s="1211"/>
      <c r="VQU9" s="1211"/>
      <c r="VQV9" s="1211"/>
      <c r="VQW9" s="1211"/>
      <c r="VQX9" s="1211"/>
      <c r="VQY9" s="1211"/>
      <c r="VQZ9" s="1211"/>
      <c r="VRA9" s="1211"/>
      <c r="VRB9" s="1211"/>
      <c r="VRC9" s="1211"/>
      <c r="VRD9" s="1211"/>
      <c r="VRE9" s="1211"/>
      <c r="VRF9" s="1211"/>
      <c r="VRG9" s="1211"/>
      <c r="VRH9" s="1211"/>
      <c r="VRI9" s="1211"/>
      <c r="VRJ9" s="1211"/>
      <c r="VRK9" s="1211"/>
      <c r="VRL9" s="1211"/>
      <c r="VRM9" s="1211"/>
      <c r="VRN9" s="1211"/>
      <c r="VRO9" s="1211"/>
      <c r="VRP9" s="1211"/>
      <c r="VRQ9" s="1211"/>
      <c r="VRR9" s="1211"/>
      <c r="VRS9" s="1211"/>
      <c r="VRT9" s="1211"/>
      <c r="VRU9" s="1211"/>
      <c r="VRV9" s="1211"/>
      <c r="VRW9" s="1211"/>
      <c r="VRX9" s="1211"/>
      <c r="VRY9" s="1211"/>
      <c r="VRZ9" s="1211"/>
      <c r="VSA9" s="1211"/>
      <c r="VSB9" s="1211"/>
      <c r="VSC9" s="1211"/>
      <c r="VSD9" s="1211"/>
      <c r="VSE9" s="1211"/>
      <c r="VSF9" s="1211"/>
      <c r="VSG9" s="1211"/>
      <c r="VSH9" s="1211"/>
      <c r="VSI9" s="1211"/>
      <c r="VSJ9" s="1211"/>
      <c r="VSK9" s="1211"/>
      <c r="VSL9" s="1211"/>
      <c r="VSM9" s="1211"/>
      <c r="VSN9" s="1211"/>
      <c r="VSO9" s="1211"/>
      <c r="VSP9" s="1211"/>
      <c r="VSQ9" s="1211"/>
      <c r="VSR9" s="1211"/>
      <c r="VSS9" s="1211"/>
      <c r="VST9" s="1211"/>
      <c r="VSU9" s="1211"/>
      <c r="VSV9" s="1211"/>
      <c r="VSW9" s="1211"/>
      <c r="VSX9" s="1211"/>
      <c r="VSY9" s="1211"/>
      <c r="VSZ9" s="1211"/>
      <c r="VTA9" s="1211"/>
      <c r="VTB9" s="1211"/>
      <c r="VTC9" s="1211"/>
      <c r="VTD9" s="1211"/>
      <c r="VTE9" s="1211"/>
      <c r="VTF9" s="1211"/>
      <c r="VTG9" s="1211"/>
      <c r="VTH9" s="1211"/>
      <c r="VTI9" s="1211"/>
      <c r="VTJ9" s="1211"/>
      <c r="VTK9" s="1211"/>
      <c r="VTL9" s="1211"/>
      <c r="VTM9" s="1211"/>
      <c r="VTN9" s="1211"/>
      <c r="VTO9" s="1211"/>
      <c r="VTP9" s="1211"/>
      <c r="VTQ9" s="1211"/>
      <c r="VTR9" s="1211"/>
      <c r="VTS9" s="1211"/>
      <c r="VTT9" s="1211"/>
      <c r="VTU9" s="1211"/>
      <c r="VTV9" s="1211"/>
      <c r="VTW9" s="1211"/>
      <c r="VTX9" s="1211"/>
      <c r="VTY9" s="1211"/>
      <c r="VTZ9" s="1211"/>
      <c r="VUA9" s="1211"/>
      <c r="VUB9" s="1211"/>
      <c r="VUC9" s="1211"/>
      <c r="VUD9" s="1211"/>
      <c r="VUE9" s="1211"/>
      <c r="VUF9" s="1211"/>
      <c r="VUG9" s="1211"/>
      <c r="VUH9" s="1211"/>
      <c r="VUI9" s="1211"/>
      <c r="VUJ9" s="1211"/>
      <c r="VUK9" s="1211"/>
      <c r="VUL9" s="1211"/>
      <c r="VUM9" s="1211"/>
      <c r="VUN9" s="1211"/>
      <c r="VUO9" s="1211"/>
      <c r="VUP9" s="1211"/>
      <c r="VUQ9" s="1211"/>
      <c r="VUR9" s="1211"/>
      <c r="VUS9" s="1211"/>
      <c r="VUT9" s="1211"/>
      <c r="VUU9" s="1211"/>
      <c r="VUV9" s="1211"/>
      <c r="VUW9" s="1211"/>
      <c r="VUX9" s="1211"/>
      <c r="VUY9" s="1211"/>
      <c r="VUZ9" s="1211"/>
      <c r="VVA9" s="1211"/>
      <c r="VVB9" s="1211"/>
      <c r="VVC9" s="1211"/>
      <c r="VVD9" s="1211"/>
      <c r="VVE9" s="1211"/>
      <c r="VVF9" s="1211"/>
      <c r="VVG9" s="1211"/>
      <c r="VVH9" s="1211"/>
      <c r="VVI9" s="1211"/>
      <c r="VVJ9" s="1211"/>
      <c r="VVK9" s="1211"/>
      <c r="VVL9" s="1211"/>
      <c r="VVM9" s="1211"/>
      <c r="VVN9" s="1211"/>
      <c r="VVO9" s="1211"/>
      <c r="VVP9" s="1211"/>
      <c r="VVQ9" s="1211"/>
      <c r="VVR9" s="1211"/>
      <c r="VVS9" s="1211"/>
      <c r="VVT9" s="1211"/>
      <c r="VVU9" s="1211"/>
      <c r="VVV9" s="1211"/>
      <c r="VVW9" s="1211"/>
      <c r="VVX9" s="1211"/>
      <c r="VVY9" s="1211"/>
      <c r="VVZ9" s="1211"/>
      <c r="VWA9" s="1211"/>
      <c r="VWB9" s="1211"/>
      <c r="VWC9" s="1211"/>
      <c r="VWD9" s="1211"/>
      <c r="VWE9" s="1211"/>
      <c r="VWF9" s="1211"/>
      <c r="VWG9" s="1211"/>
      <c r="VWH9" s="1211"/>
      <c r="VWI9" s="1211"/>
      <c r="VWJ9" s="1211"/>
      <c r="VWK9" s="1211"/>
      <c r="VWL9" s="1211"/>
      <c r="VWM9" s="1211"/>
      <c r="VWN9" s="1211"/>
      <c r="VWO9" s="1211"/>
      <c r="VWP9" s="1211"/>
      <c r="VWQ9" s="1211"/>
      <c r="VWR9" s="1211"/>
      <c r="VWS9" s="1211"/>
      <c r="VWT9" s="1211"/>
      <c r="VWU9" s="1211"/>
      <c r="VWV9" s="1211"/>
      <c r="VWW9" s="1211"/>
      <c r="VWX9" s="1211"/>
      <c r="VWY9" s="1211"/>
      <c r="VWZ9" s="1211"/>
      <c r="VXA9" s="1211"/>
      <c r="VXB9" s="1211"/>
      <c r="VXC9" s="1211"/>
      <c r="VXD9" s="1211"/>
      <c r="VXE9" s="1211"/>
      <c r="VXF9" s="1211"/>
      <c r="VXG9" s="1211"/>
      <c r="VXH9" s="1211"/>
      <c r="VXI9" s="1211"/>
      <c r="VXJ9" s="1211"/>
      <c r="VXK9" s="1211"/>
      <c r="VXL9" s="1211"/>
      <c r="VXM9" s="1211"/>
      <c r="VXN9" s="1211"/>
      <c r="VXO9" s="1211"/>
      <c r="VXP9" s="1211"/>
      <c r="VXQ9" s="1211"/>
      <c r="VXR9" s="1211"/>
      <c r="VXS9" s="1211"/>
      <c r="VXT9" s="1211"/>
      <c r="VXU9" s="1211"/>
      <c r="VXV9" s="1211"/>
      <c r="VXW9" s="1211"/>
      <c r="VXX9" s="1211"/>
      <c r="VXY9" s="1211"/>
      <c r="VXZ9" s="1211"/>
      <c r="VYA9" s="1211"/>
      <c r="VYB9" s="1211"/>
      <c r="VYC9" s="1211"/>
      <c r="VYD9" s="1211"/>
      <c r="VYE9" s="1211"/>
      <c r="VYF9" s="1211"/>
      <c r="VYG9" s="1211"/>
      <c r="VYH9" s="1211"/>
      <c r="VYI9" s="1211"/>
      <c r="VYJ9" s="1211"/>
      <c r="VYK9" s="1211"/>
      <c r="VYL9" s="1211"/>
      <c r="VYM9" s="1211"/>
      <c r="VYN9" s="1211"/>
      <c r="VYO9" s="1211"/>
      <c r="VYP9" s="1211"/>
      <c r="VYQ9" s="1211"/>
      <c r="VYR9" s="1211"/>
      <c r="VYS9" s="1211"/>
      <c r="VYT9" s="1211"/>
      <c r="VYU9" s="1211"/>
      <c r="VYV9" s="1211"/>
      <c r="VYW9" s="1211"/>
      <c r="VYX9" s="1211"/>
      <c r="VYY9" s="1211"/>
      <c r="VYZ9" s="1211"/>
      <c r="VZA9" s="1211"/>
      <c r="VZB9" s="1211"/>
      <c r="VZC9" s="1211"/>
      <c r="VZD9" s="1211"/>
      <c r="VZE9" s="1211"/>
      <c r="VZF9" s="1211"/>
      <c r="VZG9" s="1211"/>
      <c r="VZH9" s="1211"/>
      <c r="VZI9" s="1211"/>
      <c r="VZJ9" s="1211"/>
      <c r="VZK9" s="1211"/>
      <c r="VZL9" s="1211"/>
      <c r="VZM9" s="1211"/>
      <c r="VZN9" s="1211"/>
      <c r="VZO9" s="1211"/>
      <c r="VZP9" s="1211"/>
      <c r="VZQ9" s="1211"/>
      <c r="VZR9" s="1211"/>
      <c r="VZS9" s="1211"/>
      <c r="VZT9" s="1211"/>
      <c r="VZU9" s="1211"/>
      <c r="VZV9" s="1211"/>
      <c r="VZW9" s="1211"/>
      <c r="VZX9" s="1211"/>
      <c r="VZY9" s="1211"/>
      <c r="VZZ9" s="1211"/>
      <c r="WAA9" s="1211"/>
      <c r="WAB9" s="1211"/>
      <c r="WAC9" s="1211"/>
      <c r="WAD9" s="1211"/>
      <c r="WAE9" s="1211"/>
      <c r="WAF9" s="1211"/>
      <c r="WAG9" s="1211"/>
      <c r="WAH9" s="1211"/>
      <c r="WAI9" s="1211"/>
      <c r="WAJ9" s="1211"/>
      <c r="WAK9" s="1211"/>
      <c r="WAL9" s="1211"/>
      <c r="WAM9" s="1211"/>
      <c r="WAN9" s="1211"/>
      <c r="WAO9" s="1211"/>
      <c r="WAP9" s="1211"/>
      <c r="WAQ9" s="1211"/>
      <c r="WAR9" s="1211"/>
      <c r="WAS9" s="1211"/>
      <c r="WAT9" s="1211"/>
      <c r="WAU9" s="1211"/>
      <c r="WAV9" s="1211"/>
      <c r="WAW9" s="1211"/>
      <c r="WAX9" s="1211"/>
      <c r="WAY9" s="1211"/>
      <c r="WAZ9" s="1211"/>
      <c r="WBA9" s="1211"/>
      <c r="WBB9" s="1211"/>
      <c r="WBC9" s="1211"/>
      <c r="WBD9" s="1211"/>
      <c r="WBE9" s="1211"/>
      <c r="WBF9" s="1211"/>
      <c r="WBG9" s="1211"/>
      <c r="WBH9" s="1211"/>
      <c r="WBI9" s="1211"/>
      <c r="WBJ9" s="1211"/>
      <c r="WBK9" s="1211"/>
      <c r="WBL9" s="1211"/>
      <c r="WBM9" s="1211"/>
      <c r="WBN9" s="1211"/>
      <c r="WBO9" s="1211"/>
      <c r="WBP9" s="1211"/>
      <c r="WBQ9" s="1211"/>
      <c r="WBR9" s="1211"/>
      <c r="WBS9" s="1211"/>
      <c r="WBT9" s="1211"/>
      <c r="WBU9" s="1211"/>
      <c r="WBV9" s="1211"/>
      <c r="WBW9" s="1211"/>
      <c r="WBX9" s="1211"/>
      <c r="WBY9" s="1211"/>
      <c r="WBZ9" s="1211"/>
      <c r="WCA9" s="1211"/>
      <c r="WCB9" s="1211"/>
      <c r="WCC9" s="1211"/>
      <c r="WCD9" s="1211"/>
      <c r="WCE9" s="1211"/>
      <c r="WCF9" s="1211"/>
      <c r="WCG9" s="1211"/>
      <c r="WCH9" s="1211"/>
      <c r="WCI9" s="1211"/>
      <c r="WCJ9" s="1211"/>
      <c r="WCK9" s="1211"/>
      <c r="WCL9" s="1211"/>
      <c r="WCM9" s="1211"/>
      <c r="WCN9" s="1211"/>
      <c r="WCO9" s="1211"/>
      <c r="WCP9" s="1211"/>
      <c r="WCQ9" s="1211"/>
      <c r="WCR9" s="1211"/>
      <c r="WCS9" s="1211"/>
      <c r="WCT9" s="1211"/>
      <c r="WCU9" s="1211"/>
      <c r="WCV9" s="1211"/>
      <c r="WCW9" s="1211"/>
      <c r="WCX9" s="1211"/>
      <c r="WCY9" s="1211"/>
      <c r="WCZ9" s="1211"/>
      <c r="WDA9" s="1211"/>
      <c r="WDB9" s="1211"/>
      <c r="WDC9" s="1211"/>
      <c r="WDD9" s="1211"/>
      <c r="WDE9" s="1211"/>
      <c r="WDF9" s="1211"/>
      <c r="WDG9" s="1211"/>
      <c r="WDH9" s="1211"/>
      <c r="WDI9" s="1211"/>
      <c r="WDJ9" s="1211"/>
      <c r="WDK9" s="1211"/>
      <c r="WDL9" s="1211"/>
      <c r="WDM9" s="1211"/>
      <c r="WDN9" s="1211"/>
      <c r="WDO9" s="1211"/>
      <c r="WDP9" s="1211"/>
      <c r="WDQ9" s="1211"/>
      <c r="WDR9" s="1211"/>
      <c r="WDS9" s="1211"/>
      <c r="WDT9" s="1211"/>
      <c r="WDU9" s="1211"/>
      <c r="WDV9" s="1211"/>
      <c r="WDW9" s="1211"/>
      <c r="WDX9" s="1211"/>
      <c r="WDY9" s="1211"/>
      <c r="WDZ9" s="1211"/>
      <c r="WEA9" s="1211"/>
      <c r="WEB9" s="1211"/>
      <c r="WEC9" s="1211"/>
      <c r="WED9" s="1211"/>
      <c r="WEE9" s="1211"/>
      <c r="WEF9" s="1211"/>
      <c r="WEG9" s="1211"/>
      <c r="WEH9" s="1211"/>
      <c r="WEI9" s="1211"/>
      <c r="WEJ9" s="1211"/>
      <c r="WEK9" s="1211"/>
      <c r="WEL9" s="1211"/>
      <c r="WEM9" s="1211"/>
      <c r="WEN9" s="1211"/>
      <c r="WEO9" s="1211"/>
      <c r="WEP9" s="1211"/>
      <c r="WEQ9" s="1211"/>
      <c r="WER9" s="1211"/>
      <c r="WES9" s="1211"/>
      <c r="WET9" s="1211"/>
      <c r="WEU9" s="1211"/>
      <c r="WEV9" s="1211"/>
      <c r="WEW9" s="1211"/>
      <c r="WEX9" s="1211"/>
      <c r="WEY9" s="1211"/>
      <c r="WEZ9" s="1211"/>
      <c r="WFA9" s="1211"/>
      <c r="WFB9" s="1211"/>
      <c r="WFC9" s="1211"/>
      <c r="WFD9" s="1211"/>
      <c r="WFE9" s="1211"/>
      <c r="WFF9" s="1211"/>
      <c r="WFG9" s="1211"/>
      <c r="WFH9" s="1211"/>
      <c r="WFI9" s="1211"/>
      <c r="WFJ9" s="1211"/>
      <c r="WFK9" s="1211"/>
      <c r="WFL9" s="1211"/>
      <c r="WFM9" s="1211"/>
      <c r="WFN9" s="1211"/>
      <c r="WFO9" s="1211"/>
      <c r="WFP9" s="1211"/>
      <c r="WFQ9" s="1211"/>
      <c r="WFR9" s="1211"/>
      <c r="WFS9" s="1211"/>
      <c r="WFT9" s="1211"/>
      <c r="WFU9" s="1211"/>
      <c r="WFV9" s="1211"/>
      <c r="WFW9" s="1211"/>
      <c r="WFX9" s="1211"/>
      <c r="WFY9" s="1211"/>
      <c r="WFZ9" s="1211"/>
      <c r="WGA9" s="1211"/>
      <c r="WGB9" s="1211"/>
      <c r="WGC9" s="1211"/>
      <c r="WGD9" s="1211"/>
      <c r="WGE9" s="1211"/>
      <c r="WGF9" s="1211"/>
      <c r="WGG9" s="1211"/>
      <c r="WGH9" s="1211"/>
      <c r="WGI9" s="1211"/>
      <c r="WGJ9" s="1211"/>
      <c r="WGK9" s="1211"/>
      <c r="WGL9" s="1211"/>
      <c r="WGM9" s="1211"/>
      <c r="WGN9" s="1211"/>
      <c r="WGO9" s="1211"/>
      <c r="WGP9" s="1211"/>
      <c r="WGQ9" s="1211"/>
      <c r="WGR9" s="1211"/>
      <c r="WGS9" s="1211"/>
      <c r="WGT9" s="1211"/>
      <c r="WGU9" s="1211"/>
      <c r="WGV9" s="1211"/>
      <c r="WGW9" s="1211"/>
      <c r="WGX9" s="1211"/>
      <c r="WGY9" s="1211"/>
      <c r="WGZ9" s="1211"/>
      <c r="WHA9" s="1211"/>
      <c r="WHB9" s="1211"/>
      <c r="WHC9" s="1211"/>
      <c r="WHD9" s="1211"/>
      <c r="WHE9" s="1211"/>
      <c r="WHF9" s="1211"/>
      <c r="WHG9" s="1211"/>
      <c r="WHH9" s="1211"/>
      <c r="WHI9" s="1211"/>
      <c r="WHJ9" s="1211"/>
      <c r="WHK9" s="1211"/>
      <c r="WHL9" s="1211"/>
      <c r="WHM9" s="1211"/>
      <c r="WHN9" s="1211"/>
      <c r="WHO9" s="1211"/>
      <c r="WHP9" s="1211"/>
      <c r="WHQ9" s="1211"/>
      <c r="WHR9" s="1211"/>
      <c r="WHS9" s="1211"/>
      <c r="WHT9" s="1211"/>
      <c r="WHU9" s="1211"/>
      <c r="WHV9" s="1211"/>
      <c r="WHW9" s="1211"/>
      <c r="WHX9" s="1211"/>
      <c r="WHY9" s="1211"/>
      <c r="WHZ9" s="1211"/>
      <c r="WIA9" s="1211"/>
      <c r="WIB9" s="1211"/>
      <c r="WIC9" s="1211"/>
      <c r="WID9" s="1211"/>
      <c r="WIE9" s="1211"/>
      <c r="WIF9" s="1211"/>
      <c r="WIG9" s="1211"/>
      <c r="WIH9" s="1211"/>
      <c r="WII9" s="1211"/>
      <c r="WIJ9" s="1211"/>
      <c r="WIK9" s="1211"/>
      <c r="WIL9" s="1211"/>
      <c r="WIM9" s="1211"/>
      <c r="WIN9" s="1211"/>
      <c r="WIO9" s="1211"/>
      <c r="WIP9" s="1211"/>
      <c r="WIQ9" s="1211"/>
      <c r="WIR9" s="1211"/>
      <c r="WIS9" s="1211"/>
      <c r="WIT9" s="1211"/>
      <c r="WIU9" s="1211"/>
      <c r="WIV9" s="1211"/>
      <c r="WIW9" s="1211"/>
      <c r="WIX9" s="1211"/>
      <c r="WIY9" s="1211"/>
      <c r="WIZ9" s="1211"/>
      <c r="WJA9" s="1211"/>
      <c r="WJB9" s="1211"/>
      <c r="WJC9" s="1211"/>
      <c r="WJD9" s="1211"/>
      <c r="WJE9" s="1211"/>
      <c r="WJF9" s="1211"/>
      <c r="WJG9" s="1211"/>
      <c r="WJH9" s="1211"/>
      <c r="WJI9" s="1211"/>
      <c r="WJJ9" s="1211"/>
      <c r="WJK9" s="1211"/>
      <c r="WJL9" s="1211"/>
      <c r="WJM9" s="1211"/>
      <c r="WJN9" s="1211"/>
      <c r="WJO9" s="1211"/>
      <c r="WJP9" s="1211"/>
      <c r="WJQ9" s="1211"/>
      <c r="WJR9" s="1211"/>
      <c r="WJS9" s="1211"/>
      <c r="WJT9" s="1211"/>
      <c r="WJU9" s="1211"/>
      <c r="WJV9" s="1211"/>
      <c r="WJW9" s="1211"/>
      <c r="WJX9" s="1211"/>
      <c r="WJY9" s="1211"/>
      <c r="WJZ9" s="1211"/>
      <c r="WKA9" s="1211"/>
      <c r="WKB9" s="1211"/>
      <c r="WKC9" s="1211"/>
      <c r="WKD9" s="1211"/>
      <c r="WKE9" s="1211"/>
      <c r="WKF9" s="1211"/>
      <c r="WKG9" s="1211"/>
      <c r="WKH9" s="1211"/>
      <c r="WKI9" s="1211"/>
      <c r="WKJ9" s="1211"/>
      <c r="WKK9" s="1211"/>
      <c r="WKL9" s="1211"/>
      <c r="WKM9" s="1211"/>
      <c r="WKN9" s="1211"/>
      <c r="WKO9" s="1211"/>
      <c r="WKP9" s="1211"/>
      <c r="WKQ9" s="1211"/>
      <c r="WKR9" s="1211"/>
      <c r="WKS9" s="1211"/>
      <c r="WKT9" s="1211"/>
      <c r="WKU9" s="1211"/>
      <c r="WKV9" s="1211"/>
      <c r="WKW9" s="1211"/>
      <c r="WKX9" s="1211"/>
      <c r="WKY9" s="1211"/>
      <c r="WKZ9" s="1211"/>
      <c r="WLA9" s="1211"/>
      <c r="WLB9" s="1211"/>
      <c r="WLC9" s="1211"/>
      <c r="WLD9" s="1211"/>
      <c r="WLE9" s="1211"/>
      <c r="WLF9" s="1211"/>
      <c r="WLG9" s="1211"/>
      <c r="WLH9" s="1211"/>
      <c r="WLI9" s="1211"/>
      <c r="WLJ9" s="1211"/>
      <c r="WLK9" s="1211"/>
      <c r="WLL9" s="1211"/>
      <c r="WLM9" s="1211"/>
      <c r="WLN9" s="1211"/>
      <c r="WLO9" s="1211"/>
      <c r="WLP9" s="1211"/>
      <c r="WLQ9" s="1211"/>
      <c r="WLR9" s="1211"/>
      <c r="WLS9" s="1211"/>
      <c r="WLT9" s="1211"/>
      <c r="WLU9" s="1211"/>
      <c r="WLV9" s="1211"/>
      <c r="WLW9" s="1211"/>
      <c r="WLX9" s="1211"/>
      <c r="WLY9" s="1211"/>
      <c r="WLZ9" s="1211"/>
      <c r="WMA9" s="1211"/>
      <c r="WMB9" s="1211"/>
      <c r="WMC9" s="1211"/>
      <c r="WMD9" s="1211"/>
      <c r="WME9" s="1211"/>
      <c r="WMF9" s="1211"/>
      <c r="WMG9" s="1211"/>
      <c r="WMH9" s="1211"/>
      <c r="WMI9" s="1211"/>
      <c r="WMJ9" s="1211"/>
      <c r="WMK9" s="1211"/>
      <c r="WML9" s="1211"/>
      <c r="WMM9" s="1211"/>
      <c r="WMN9" s="1211"/>
      <c r="WMO9" s="1211"/>
      <c r="WMP9" s="1211"/>
      <c r="WMQ9" s="1211"/>
      <c r="WMR9" s="1211"/>
      <c r="WMS9" s="1211"/>
      <c r="WMT9" s="1211"/>
      <c r="WMU9" s="1211"/>
      <c r="WMV9" s="1211"/>
      <c r="WMW9" s="1211"/>
      <c r="WMX9" s="1211"/>
      <c r="WMY9" s="1211"/>
      <c r="WMZ9" s="1211"/>
      <c r="WNA9" s="1211"/>
      <c r="WNB9" s="1211"/>
      <c r="WNC9" s="1211"/>
      <c r="WND9" s="1211"/>
      <c r="WNE9" s="1211"/>
      <c r="WNF9" s="1211"/>
      <c r="WNG9" s="1211"/>
      <c r="WNH9" s="1211"/>
      <c r="WNI9" s="1211"/>
      <c r="WNJ9" s="1211"/>
      <c r="WNK9" s="1211"/>
      <c r="WNL9" s="1211"/>
      <c r="WNM9" s="1211"/>
      <c r="WNN9" s="1211"/>
      <c r="WNO9" s="1211"/>
      <c r="WNP9" s="1211"/>
      <c r="WNQ9" s="1211"/>
      <c r="WNR9" s="1211"/>
      <c r="WNS9" s="1211"/>
      <c r="WNT9" s="1211"/>
      <c r="WNU9" s="1211"/>
      <c r="WNV9" s="1211"/>
      <c r="WNW9" s="1211"/>
      <c r="WNX9" s="1211"/>
      <c r="WNY9" s="1211"/>
      <c r="WNZ9" s="1211"/>
      <c r="WOA9" s="1211"/>
      <c r="WOB9" s="1211"/>
      <c r="WOC9" s="1211"/>
      <c r="WOD9" s="1211"/>
      <c r="WOE9" s="1211"/>
      <c r="WOF9" s="1211"/>
      <c r="WOG9" s="1211"/>
      <c r="WOH9" s="1211"/>
      <c r="WOI9" s="1211"/>
      <c r="WOJ9" s="1211"/>
      <c r="WOK9" s="1211"/>
      <c r="WOL9" s="1211"/>
      <c r="WOM9" s="1211"/>
      <c r="WON9" s="1211"/>
      <c r="WOO9" s="1211"/>
      <c r="WOP9" s="1211"/>
      <c r="WOQ9" s="1211"/>
      <c r="WOR9" s="1211"/>
      <c r="WOS9" s="1211"/>
      <c r="WOT9" s="1211"/>
      <c r="WOU9" s="1211"/>
      <c r="WOV9" s="1211"/>
      <c r="WOW9" s="1211"/>
      <c r="WOX9" s="1211"/>
      <c r="WOY9" s="1211"/>
      <c r="WOZ9" s="1211"/>
      <c r="WPA9" s="1211"/>
      <c r="WPB9" s="1211"/>
      <c r="WPC9" s="1211"/>
      <c r="WPD9" s="1211"/>
      <c r="WPE9" s="1211"/>
      <c r="WPF9" s="1211"/>
      <c r="WPG9" s="1211"/>
      <c r="WPH9" s="1211"/>
      <c r="WPI9" s="1211"/>
      <c r="WPJ9" s="1211"/>
      <c r="WPK9" s="1211"/>
      <c r="WPL9" s="1211"/>
      <c r="WPM9" s="1211"/>
      <c r="WPN9" s="1211"/>
      <c r="WPO9" s="1211"/>
      <c r="WPP9" s="1211"/>
      <c r="WPQ9" s="1211"/>
      <c r="WPR9" s="1211"/>
      <c r="WPS9" s="1211"/>
      <c r="WPT9" s="1211"/>
      <c r="WPU9" s="1211"/>
      <c r="WPV9" s="1211"/>
      <c r="WPW9" s="1211"/>
      <c r="WPX9" s="1211"/>
      <c r="WPY9" s="1211"/>
      <c r="WPZ9" s="1211"/>
      <c r="WQA9" s="1211"/>
      <c r="WQB9" s="1211"/>
      <c r="WQC9" s="1211"/>
      <c r="WQD9" s="1211"/>
      <c r="WQE9" s="1211"/>
      <c r="WQF9" s="1211"/>
      <c r="WQG9" s="1211"/>
      <c r="WQH9" s="1211"/>
      <c r="WQI9" s="1211"/>
      <c r="WQJ9" s="1211"/>
      <c r="WQK9" s="1211"/>
      <c r="WQL9" s="1211"/>
      <c r="WQM9" s="1211"/>
      <c r="WQN9" s="1211"/>
      <c r="WQO9" s="1211"/>
      <c r="WQP9" s="1211"/>
      <c r="WQQ9" s="1211"/>
      <c r="WQR9" s="1211"/>
      <c r="WQS9" s="1211"/>
      <c r="WQT9" s="1211"/>
      <c r="WQU9" s="1211"/>
      <c r="WQV9" s="1211"/>
      <c r="WQW9" s="1211"/>
      <c r="WQX9" s="1211"/>
      <c r="WQY9" s="1211"/>
      <c r="WQZ9" s="1211"/>
      <c r="WRA9" s="1211"/>
      <c r="WRB9" s="1211"/>
      <c r="WRC9" s="1211"/>
      <c r="WRD9" s="1211"/>
      <c r="WRE9" s="1211"/>
      <c r="WRF9" s="1211"/>
      <c r="WRG9" s="1211"/>
      <c r="WRH9" s="1211"/>
      <c r="WRI9" s="1211"/>
      <c r="WRJ9" s="1211"/>
      <c r="WRK9" s="1211"/>
      <c r="WRL9" s="1211"/>
      <c r="WRM9" s="1211"/>
      <c r="WRN9" s="1211"/>
      <c r="WRO9" s="1211"/>
      <c r="WRP9" s="1211"/>
      <c r="WRQ9" s="1211"/>
      <c r="WRR9" s="1211"/>
      <c r="WRS9" s="1211"/>
      <c r="WRT9" s="1211"/>
      <c r="WRU9" s="1211"/>
      <c r="WRV9" s="1211"/>
      <c r="WRW9" s="1211"/>
      <c r="WRX9" s="1211"/>
      <c r="WRY9" s="1211"/>
      <c r="WRZ9" s="1211"/>
      <c r="WSA9" s="1211"/>
      <c r="WSB9" s="1211"/>
      <c r="WSC9" s="1211"/>
      <c r="WSD9" s="1211"/>
      <c r="WSE9" s="1211"/>
      <c r="WSF9" s="1211"/>
      <c r="WSG9" s="1211"/>
      <c r="WSH9" s="1211"/>
      <c r="WSI9" s="1211"/>
      <c r="WSJ9" s="1211"/>
      <c r="WSK9" s="1211"/>
      <c r="WSL9" s="1211"/>
      <c r="WSM9" s="1211"/>
      <c r="WSN9" s="1211"/>
      <c r="WSO9" s="1211"/>
      <c r="WSP9" s="1211"/>
      <c r="WSQ9" s="1211"/>
      <c r="WSR9" s="1211"/>
      <c r="WSS9" s="1211"/>
      <c r="WST9" s="1211"/>
      <c r="WSU9" s="1211"/>
      <c r="WSV9" s="1211"/>
      <c r="WSW9" s="1211"/>
      <c r="WSX9" s="1211"/>
      <c r="WSY9" s="1211"/>
      <c r="WSZ9" s="1211"/>
      <c r="WTA9" s="1211"/>
      <c r="WTB9" s="1211"/>
      <c r="WTC9" s="1211"/>
      <c r="WTD9" s="1211"/>
      <c r="WTE9" s="1211"/>
      <c r="WTF9" s="1211"/>
      <c r="WTG9" s="1211"/>
      <c r="WTH9" s="1211"/>
      <c r="WTI9" s="1211"/>
      <c r="WTJ9" s="1211"/>
      <c r="WTK9" s="1211"/>
      <c r="WTL9" s="1211"/>
      <c r="WTM9" s="1211"/>
      <c r="WTN9" s="1211"/>
      <c r="WTO9" s="1211"/>
      <c r="WTP9" s="1211"/>
      <c r="WTQ9" s="1211"/>
      <c r="WTR9" s="1211"/>
      <c r="WTS9" s="1211"/>
      <c r="WTT9" s="1211"/>
      <c r="WTU9" s="1211"/>
      <c r="WTV9" s="1211"/>
      <c r="WTW9" s="1211"/>
      <c r="WTX9" s="1211"/>
      <c r="WTY9" s="1211"/>
      <c r="WTZ9" s="1211"/>
      <c r="WUA9" s="1211"/>
      <c r="WUB9" s="1211"/>
      <c r="WUC9" s="1211"/>
      <c r="WUD9" s="1211"/>
      <c r="WUE9" s="1211"/>
      <c r="WUF9" s="1211"/>
      <c r="WUG9" s="1211"/>
      <c r="WUH9" s="1211"/>
      <c r="WUI9" s="1211"/>
      <c r="WUJ9" s="1211"/>
      <c r="WUK9" s="1211"/>
      <c r="WUL9" s="1211"/>
      <c r="WUM9" s="1211"/>
      <c r="WUN9" s="1211"/>
      <c r="WUO9" s="1211"/>
      <c r="WUP9" s="1211"/>
      <c r="WUQ9" s="1211"/>
      <c r="WUR9" s="1211"/>
      <c r="WUS9" s="1211"/>
      <c r="WUT9" s="1211"/>
      <c r="WUU9" s="1211"/>
      <c r="WUV9" s="1211"/>
      <c r="WUW9" s="1211"/>
      <c r="WUX9" s="1211"/>
      <c r="WUY9" s="1211"/>
      <c r="WUZ9" s="1211"/>
      <c r="WVA9" s="1211"/>
      <c r="WVB9" s="1211"/>
      <c r="WVC9" s="1211"/>
      <c r="WVD9" s="1211"/>
      <c r="WVE9" s="1211"/>
      <c r="WVF9" s="1211"/>
      <c r="WVG9" s="1211"/>
      <c r="WVH9" s="1211"/>
      <c r="WVI9" s="1211"/>
      <c r="WVJ9" s="1211"/>
      <c r="WVK9" s="1211"/>
      <c r="WVL9" s="1211"/>
      <c r="WVM9" s="1211"/>
      <c r="WVN9" s="1211"/>
      <c r="WVO9" s="1211"/>
      <c r="WVP9" s="1211"/>
      <c r="WVQ9" s="1211"/>
      <c r="WVR9" s="1211"/>
      <c r="WVS9" s="1211"/>
      <c r="WVT9" s="1211"/>
      <c r="WVU9" s="1211"/>
      <c r="WVV9" s="1211"/>
      <c r="WVW9" s="1211"/>
      <c r="WVX9" s="1211"/>
      <c r="WVY9" s="1211"/>
      <c r="WVZ9" s="1211"/>
      <c r="WWA9" s="1211"/>
      <c r="WWB9" s="1211"/>
      <c r="WWC9" s="1211"/>
      <c r="WWD9" s="1211"/>
      <c r="WWE9" s="1211"/>
      <c r="WWF9" s="1211"/>
      <c r="WWG9" s="1211"/>
      <c r="WWH9" s="1211"/>
      <c r="WWI9" s="1211"/>
      <c r="WWJ9" s="1211"/>
      <c r="WWK9" s="1211"/>
      <c r="WWL9" s="1211"/>
      <c r="WWM9" s="1211"/>
      <c r="WWN9" s="1211"/>
      <c r="WWO9" s="1211"/>
      <c r="WWP9" s="1211"/>
      <c r="WWQ9" s="1211"/>
      <c r="WWR9" s="1211"/>
      <c r="WWS9" s="1211"/>
      <c r="WWT9" s="1211"/>
      <c r="WWU9" s="1211"/>
      <c r="WWV9" s="1211"/>
      <c r="WWW9" s="1211"/>
      <c r="WWX9" s="1211"/>
      <c r="WWY9" s="1211"/>
      <c r="WWZ9" s="1211"/>
      <c r="WXA9" s="1211"/>
      <c r="WXB9" s="1211"/>
      <c r="WXC9" s="1211"/>
      <c r="WXD9" s="1211"/>
      <c r="WXE9" s="1211"/>
      <c r="WXF9" s="1211"/>
      <c r="WXG9" s="1211"/>
      <c r="WXH9" s="1211"/>
      <c r="WXI9" s="1211"/>
      <c r="WXJ9" s="1211"/>
      <c r="WXK9" s="1211"/>
      <c r="WXL9" s="1211"/>
      <c r="WXM9" s="1211"/>
      <c r="WXN9" s="1211"/>
      <c r="WXO9" s="1211"/>
      <c r="WXP9" s="1211"/>
      <c r="WXQ9" s="1211"/>
      <c r="WXR9" s="1211"/>
      <c r="WXS9" s="1211"/>
      <c r="WXT9" s="1211"/>
      <c r="WXU9" s="1211"/>
      <c r="WXV9" s="1211"/>
      <c r="WXW9" s="1211"/>
      <c r="WXX9" s="1211"/>
      <c r="WXY9" s="1211"/>
      <c r="WXZ9" s="1211"/>
      <c r="WYA9" s="1211"/>
      <c r="WYB9" s="1211"/>
      <c r="WYC9" s="1211"/>
      <c r="WYD9" s="1211"/>
      <c r="WYE9" s="1211"/>
      <c r="WYF9" s="1211"/>
      <c r="WYG9" s="1211"/>
      <c r="WYH9" s="1211"/>
      <c r="WYI9" s="1211"/>
      <c r="WYJ9" s="1211"/>
      <c r="WYK9" s="1211"/>
      <c r="WYL9" s="1211"/>
      <c r="WYM9" s="1211"/>
      <c r="WYN9" s="1211"/>
      <c r="WYO9" s="1211"/>
      <c r="WYP9" s="1211"/>
      <c r="WYQ9" s="1211"/>
      <c r="WYR9" s="1211"/>
      <c r="WYS9" s="1211"/>
      <c r="WYT9" s="1211"/>
      <c r="WYU9" s="1211"/>
      <c r="WYV9" s="1211"/>
      <c r="WYW9" s="1211"/>
      <c r="WYX9" s="1211"/>
      <c r="WYY9" s="1211"/>
      <c r="WYZ9" s="1211"/>
      <c r="WZA9" s="1211"/>
      <c r="WZB9" s="1211"/>
      <c r="WZC9" s="1211"/>
      <c r="WZD9" s="1211"/>
      <c r="WZE9" s="1211"/>
      <c r="WZF9" s="1211"/>
      <c r="WZG9" s="1211"/>
      <c r="WZH9" s="1211"/>
      <c r="WZI9" s="1211"/>
      <c r="WZJ9" s="1211"/>
      <c r="WZK9" s="1211"/>
      <c r="WZL9" s="1211"/>
      <c r="WZM9" s="1211"/>
      <c r="WZN9" s="1211"/>
      <c r="WZO9" s="1211"/>
      <c r="WZP9" s="1211"/>
      <c r="WZQ9" s="1211"/>
      <c r="WZR9" s="1211"/>
      <c r="WZS9" s="1211"/>
      <c r="WZT9" s="1211"/>
      <c r="WZU9" s="1211"/>
      <c r="WZV9" s="1211"/>
      <c r="WZW9" s="1211"/>
      <c r="WZX9" s="1211"/>
      <c r="WZY9" s="1211"/>
      <c r="WZZ9" s="1211"/>
      <c r="XAA9" s="1211"/>
      <c r="XAB9" s="1211"/>
      <c r="XAC9" s="1211"/>
      <c r="XAD9" s="1211"/>
      <c r="XAE9" s="1211"/>
      <c r="XAF9" s="1211"/>
      <c r="XAG9" s="1211"/>
      <c r="XAH9" s="1211"/>
      <c r="XAI9" s="1211"/>
      <c r="XAJ9" s="1211"/>
      <c r="XAK9" s="1211"/>
      <c r="XAL9" s="1211"/>
      <c r="XAM9" s="1211"/>
      <c r="XAN9" s="1211"/>
      <c r="XAO9" s="1211"/>
      <c r="XAP9" s="1211"/>
      <c r="XAQ9" s="1211"/>
      <c r="XAR9" s="1211"/>
      <c r="XAS9" s="1211"/>
      <c r="XAT9" s="1211"/>
      <c r="XAU9" s="1211"/>
      <c r="XAV9" s="1211"/>
      <c r="XAW9" s="1211"/>
      <c r="XAX9" s="1211"/>
      <c r="XAY9" s="1211"/>
      <c r="XAZ9" s="1211"/>
      <c r="XBA9" s="1211"/>
      <c r="XBB9" s="1211"/>
      <c r="XBC9" s="1211"/>
      <c r="XBD9" s="1211"/>
      <c r="XBE9" s="1211"/>
      <c r="XBF9" s="1211"/>
      <c r="XBG9" s="1211"/>
      <c r="XBH9" s="1211"/>
      <c r="XBI9" s="1211"/>
      <c r="XBJ9" s="1211"/>
      <c r="XBK9" s="1211"/>
      <c r="XBL9" s="1211"/>
      <c r="XBM9" s="1211"/>
      <c r="XBN9" s="1211"/>
      <c r="XBO9" s="1211"/>
      <c r="XBP9" s="1211"/>
      <c r="XBQ9" s="1211"/>
      <c r="XBR9" s="1211"/>
      <c r="XBS9" s="1211"/>
      <c r="XBT9" s="1211"/>
      <c r="XBU9" s="1211"/>
      <c r="XBV9" s="1211"/>
      <c r="XBW9" s="1211"/>
      <c r="XBX9" s="1211"/>
      <c r="XBY9" s="1211"/>
      <c r="XBZ9" s="1211"/>
      <c r="XCA9" s="1211"/>
      <c r="XCB9" s="1211"/>
      <c r="XCC9" s="1211"/>
      <c r="XCD9" s="1211"/>
      <c r="XCE9" s="1211"/>
      <c r="XCF9" s="1211"/>
      <c r="XCG9" s="1211"/>
      <c r="XCH9" s="1211"/>
      <c r="XCI9" s="1211"/>
      <c r="XCJ9" s="1211"/>
      <c r="XCK9" s="1211"/>
      <c r="XCL9" s="1211"/>
      <c r="XCM9" s="1211"/>
      <c r="XCN9" s="1211"/>
      <c r="XCO9" s="1211"/>
      <c r="XCP9" s="1211"/>
      <c r="XCQ9" s="1211"/>
      <c r="XCR9" s="1211"/>
      <c r="XCS9" s="1211"/>
      <c r="XCT9" s="1211"/>
      <c r="XCU9" s="1211"/>
      <c r="XCV9" s="1211"/>
      <c r="XCW9" s="1211"/>
      <c r="XCX9" s="1211"/>
      <c r="XCY9" s="1211"/>
      <c r="XCZ9" s="1211"/>
      <c r="XDA9" s="1211"/>
      <c r="XDB9" s="1211"/>
      <c r="XDC9" s="1211"/>
      <c r="XDD9" s="1211"/>
      <c r="XDE9" s="1211"/>
      <c r="XDF9" s="1211"/>
      <c r="XDG9" s="1211"/>
      <c r="XDH9" s="1211"/>
      <c r="XDI9" s="1211"/>
      <c r="XDJ9" s="1211"/>
      <c r="XDK9" s="1211"/>
      <c r="XDL9" s="1211"/>
      <c r="XDM9" s="1211"/>
      <c r="XDN9" s="1211"/>
      <c r="XDO9" s="1211"/>
      <c r="XDP9" s="1211"/>
      <c r="XDQ9" s="1211"/>
      <c r="XDR9" s="1211"/>
      <c r="XDS9" s="1211"/>
      <c r="XDT9" s="1211"/>
      <c r="XDU9" s="1211"/>
      <c r="XDV9" s="1211"/>
      <c r="XDW9" s="1211"/>
      <c r="XDX9" s="1211"/>
      <c r="XDY9" s="1211"/>
      <c r="XDZ9" s="1211"/>
      <c r="XEA9" s="1211"/>
      <c r="XEB9" s="1211"/>
      <c r="XEC9" s="1211"/>
      <c r="XED9" s="1211"/>
      <c r="XEE9" s="1211"/>
      <c r="XEF9" s="1211"/>
      <c r="XEG9" s="1211"/>
      <c r="XEH9" s="1211"/>
      <c r="XEI9" s="1211"/>
      <c r="XEJ9" s="1211"/>
      <c r="XEK9" s="1211"/>
      <c r="XEL9" s="1211"/>
      <c r="XEM9" s="1211"/>
      <c r="XEN9" s="1211"/>
      <c r="XEO9" s="1211"/>
      <c r="XEP9" s="1211"/>
      <c r="XEQ9" s="1211"/>
      <c r="XER9" s="1211"/>
      <c r="XES9" s="1211"/>
      <c r="XET9" s="1211"/>
      <c r="XEU9" s="1211"/>
      <c r="XEV9" s="1211"/>
      <c r="XEW9" s="1211"/>
      <c r="XEX9" s="1211"/>
      <c r="XEY9" s="1211"/>
      <c r="XEZ9" s="1211"/>
      <c r="XFA9" s="1211"/>
      <c r="XFB9" s="1211"/>
      <c r="XFC9" s="1211"/>
      <c r="XFD9" s="1211"/>
    </row>
    <row r="10" spans="1:16384" ht="38.25" customHeight="1">
      <c r="A10" s="17" t="s">
        <v>194</v>
      </c>
      <c r="B10" s="5" t="s">
        <v>179</v>
      </c>
      <c r="C10" s="5" t="s">
        <v>178</v>
      </c>
      <c r="H10" s="13"/>
      <c r="I10" s="13"/>
      <c r="J10" s="13"/>
      <c r="K10" s="13"/>
      <c r="L10" s="13"/>
      <c r="M10" s="13"/>
      <c r="N10" s="13"/>
      <c r="O10" s="1211"/>
      <c r="P10" s="1211"/>
      <c r="Q10" s="1211"/>
      <c r="R10" s="1211"/>
      <c r="S10" s="1211"/>
      <c r="T10" s="1211"/>
      <c r="U10" s="1211"/>
      <c r="V10" s="1211"/>
      <c r="W10" s="1211"/>
      <c r="X10" s="1211"/>
      <c r="Y10" s="1211"/>
      <c r="Z10" s="1211"/>
      <c r="AA10" s="1211"/>
      <c r="AB10" s="1211"/>
      <c r="AC10" s="1211"/>
      <c r="AD10" s="1211"/>
      <c r="AE10" s="1211"/>
      <c r="AF10" s="1211"/>
      <c r="AG10" s="1211"/>
      <c r="AH10" s="1211"/>
      <c r="AI10" s="1211"/>
      <c r="AJ10" s="1211"/>
      <c r="AK10" s="1211"/>
      <c r="AL10" s="1211"/>
      <c r="AM10" s="1211"/>
      <c r="AN10" s="1211"/>
      <c r="AO10" s="1211"/>
      <c r="AP10" s="1211"/>
      <c r="AQ10" s="1211"/>
      <c r="AR10" s="1211"/>
      <c r="AS10" s="1211"/>
      <c r="AT10" s="1211"/>
      <c r="AU10" s="1211"/>
      <c r="AV10" s="1211"/>
      <c r="AW10" s="1211"/>
      <c r="AX10" s="1211"/>
      <c r="AY10" s="1211"/>
      <c r="AZ10" s="1211"/>
      <c r="BA10" s="1211"/>
      <c r="BB10" s="1211"/>
      <c r="BC10" s="1211"/>
      <c r="BD10" s="1211"/>
      <c r="BE10" s="1211"/>
      <c r="BF10" s="1211"/>
      <c r="BG10" s="1211"/>
      <c r="BH10" s="1211"/>
      <c r="BI10" s="1211"/>
      <c r="BJ10" s="1211"/>
      <c r="BK10" s="1211"/>
      <c r="BL10" s="1211"/>
      <c r="BM10" s="1211"/>
      <c r="BN10" s="1211"/>
      <c r="BO10" s="1211"/>
      <c r="BP10" s="1211"/>
      <c r="BQ10" s="1211"/>
      <c r="BR10" s="1211"/>
      <c r="BS10" s="1211"/>
      <c r="BT10" s="1211"/>
      <c r="BU10" s="1211"/>
      <c r="BV10" s="1211"/>
      <c r="BW10" s="1211"/>
      <c r="BX10" s="1211"/>
      <c r="BY10" s="1211"/>
      <c r="BZ10" s="1211"/>
      <c r="CA10" s="1211"/>
      <c r="CB10" s="1211"/>
      <c r="CC10" s="1211"/>
      <c r="CD10" s="1211"/>
      <c r="CE10" s="1211"/>
      <c r="CF10" s="1211"/>
      <c r="CG10" s="1211"/>
      <c r="CH10" s="1211"/>
      <c r="CI10" s="1211"/>
      <c r="CJ10" s="1211"/>
      <c r="CK10" s="1211"/>
      <c r="CL10" s="1211"/>
      <c r="CM10" s="1211"/>
      <c r="CN10" s="1211"/>
      <c r="CO10" s="1211"/>
      <c r="CP10" s="1211"/>
      <c r="CQ10" s="1211"/>
      <c r="CR10" s="1211"/>
      <c r="CS10" s="1211"/>
      <c r="CT10" s="1211"/>
      <c r="CU10" s="1211"/>
      <c r="CV10" s="1211"/>
      <c r="CW10" s="1211"/>
      <c r="CX10" s="1211"/>
      <c r="CY10" s="1211"/>
      <c r="CZ10" s="1211"/>
      <c r="DA10" s="1211"/>
      <c r="DB10" s="1211"/>
      <c r="DC10" s="1211"/>
      <c r="DD10" s="1211"/>
      <c r="DE10" s="1211"/>
      <c r="DF10" s="1211"/>
      <c r="DG10" s="1211"/>
      <c r="DH10" s="1211"/>
      <c r="DI10" s="1211"/>
      <c r="DJ10" s="1211"/>
      <c r="DK10" s="1211"/>
      <c r="DL10" s="1211"/>
      <c r="DM10" s="1211"/>
      <c r="DN10" s="1211"/>
      <c r="DO10" s="1211"/>
      <c r="DP10" s="1211"/>
      <c r="DQ10" s="1211"/>
      <c r="DR10" s="1211"/>
      <c r="DS10" s="1211"/>
      <c r="DT10" s="1211"/>
      <c r="DU10" s="1211"/>
      <c r="DV10" s="1211"/>
      <c r="DW10" s="1211"/>
      <c r="DX10" s="1211"/>
      <c r="DY10" s="1211"/>
      <c r="DZ10" s="1211"/>
      <c r="EA10" s="1211"/>
      <c r="EB10" s="1211"/>
      <c r="EC10" s="1211"/>
      <c r="ED10" s="1211"/>
      <c r="EE10" s="1211"/>
      <c r="EF10" s="1211"/>
      <c r="EG10" s="1211"/>
      <c r="EH10" s="1211"/>
      <c r="EI10" s="1211"/>
      <c r="EJ10" s="1211"/>
      <c r="EK10" s="1211"/>
      <c r="EL10" s="1211"/>
      <c r="EM10" s="1211"/>
      <c r="EN10" s="1211"/>
      <c r="EO10" s="1211"/>
      <c r="EP10" s="1211"/>
      <c r="EQ10" s="1211"/>
      <c r="ER10" s="1211"/>
      <c r="ES10" s="1211"/>
      <c r="ET10" s="1211"/>
      <c r="EU10" s="1211"/>
      <c r="EV10" s="1211"/>
      <c r="EW10" s="1211"/>
      <c r="EX10" s="1211"/>
      <c r="EY10" s="1211"/>
      <c r="EZ10" s="1211"/>
      <c r="FA10" s="1211"/>
      <c r="FB10" s="1211"/>
      <c r="FC10" s="1211"/>
      <c r="FD10" s="1211"/>
      <c r="FE10" s="1211"/>
      <c r="FF10" s="1211"/>
      <c r="FG10" s="1211"/>
      <c r="FH10" s="1211"/>
      <c r="FI10" s="1211"/>
      <c r="FJ10" s="1211"/>
      <c r="FK10" s="1211"/>
      <c r="FL10" s="1211"/>
      <c r="FM10" s="1211"/>
      <c r="FN10" s="1211"/>
      <c r="FO10" s="1211"/>
      <c r="FP10" s="1211"/>
      <c r="FQ10" s="1211"/>
      <c r="FR10" s="1211"/>
      <c r="FS10" s="1211"/>
      <c r="FT10" s="1211"/>
      <c r="FU10" s="1211"/>
      <c r="FV10" s="1211"/>
      <c r="FW10" s="1211"/>
      <c r="FX10" s="1211"/>
      <c r="FY10" s="1211"/>
      <c r="FZ10" s="1211"/>
      <c r="GA10" s="1211"/>
      <c r="GB10" s="1211"/>
      <c r="GC10" s="1211"/>
      <c r="GD10" s="1211"/>
      <c r="GE10" s="1211"/>
      <c r="GF10" s="1211"/>
      <c r="GG10" s="1211"/>
      <c r="GH10" s="1211"/>
      <c r="GI10" s="1211"/>
      <c r="GJ10" s="1211"/>
      <c r="GK10" s="1211"/>
      <c r="GL10" s="1211"/>
      <c r="GM10" s="1211"/>
      <c r="GN10" s="1211"/>
      <c r="GO10" s="1211"/>
      <c r="GP10" s="1211"/>
      <c r="GQ10" s="1211"/>
      <c r="GR10" s="1211"/>
      <c r="GS10" s="1211"/>
      <c r="GT10" s="1211"/>
      <c r="GU10" s="1211"/>
      <c r="GV10" s="1211"/>
      <c r="GW10" s="1211"/>
      <c r="GX10" s="1211"/>
      <c r="GY10" s="1211"/>
      <c r="GZ10" s="1211"/>
      <c r="HA10" s="1211"/>
      <c r="HB10" s="1211"/>
      <c r="HC10" s="1211"/>
      <c r="HD10" s="1211"/>
      <c r="HE10" s="1211"/>
      <c r="HF10" s="1211"/>
      <c r="HG10" s="1211"/>
      <c r="HH10" s="1211"/>
      <c r="HI10" s="1211"/>
      <c r="HJ10" s="1211"/>
      <c r="HK10" s="1211"/>
      <c r="HL10" s="1211"/>
      <c r="HM10" s="1211"/>
      <c r="HN10" s="1211"/>
      <c r="HO10" s="1211"/>
      <c r="HP10" s="1211"/>
      <c r="HQ10" s="1211"/>
      <c r="HR10" s="1211"/>
      <c r="HS10" s="1211"/>
      <c r="HT10" s="1211"/>
      <c r="HU10" s="1211"/>
      <c r="HV10" s="1211"/>
      <c r="HW10" s="1211"/>
      <c r="HX10" s="1211"/>
      <c r="HY10" s="1211"/>
      <c r="HZ10" s="1211"/>
      <c r="IA10" s="1211"/>
      <c r="IB10" s="1211"/>
      <c r="IC10" s="1211"/>
      <c r="ID10" s="1211"/>
      <c r="IE10" s="1211"/>
      <c r="IF10" s="1211"/>
      <c r="IG10" s="1211"/>
      <c r="IH10" s="1211"/>
      <c r="II10" s="1211"/>
      <c r="IJ10" s="1211"/>
      <c r="IK10" s="1211"/>
      <c r="IL10" s="1211"/>
      <c r="IM10" s="1211"/>
      <c r="IN10" s="1211"/>
      <c r="IO10" s="1211"/>
      <c r="IP10" s="1211"/>
      <c r="IQ10" s="1211"/>
      <c r="IR10" s="1211"/>
      <c r="IS10" s="1211"/>
      <c r="IT10" s="1211"/>
      <c r="IU10" s="1211"/>
      <c r="IV10" s="1211"/>
      <c r="IW10" s="1211"/>
      <c r="IX10" s="1211"/>
      <c r="IY10" s="1211"/>
      <c r="IZ10" s="1211"/>
      <c r="JA10" s="1211"/>
      <c r="JB10" s="1211"/>
      <c r="JC10" s="1211"/>
      <c r="JD10" s="1211"/>
      <c r="JE10" s="1211"/>
      <c r="JF10" s="1211"/>
      <c r="JG10" s="1211"/>
      <c r="JH10" s="1211"/>
      <c r="JI10" s="1211"/>
      <c r="JJ10" s="1211"/>
      <c r="JK10" s="1211"/>
      <c r="JL10" s="1211"/>
      <c r="JM10" s="1211"/>
      <c r="JN10" s="1211"/>
      <c r="JO10" s="1211"/>
      <c r="JP10" s="1211"/>
      <c r="JQ10" s="1211"/>
      <c r="JR10" s="1211"/>
      <c r="JS10" s="1211"/>
      <c r="JT10" s="1211"/>
      <c r="JU10" s="1211"/>
      <c r="JV10" s="1211"/>
      <c r="JW10" s="1211"/>
      <c r="JX10" s="1211"/>
      <c r="JY10" s="1211"/>
      <c r="JZ10" s="1211"/>
      <c r="KA10" s="1211"/>
      <c r="KB10" s="1211"/>
      <c r="KC10" s="1211"/>
      <c r="KD10" s="1211"/>
      <c r="KE10" s="1211"/>
      <c r="KF10" s="1211"/>
      <c r="KG10" s="1211"/>
      <c r="KH10" s="1211"/>
      <c r="KI10" s="1211"/>
      <c r="KJ10" s="1211"/>
      <c r="KK10" s="1211"/>
      <c r="KL10" s="1211"/>
      <c r="KM10" s="1211"/>
      <c r="KN10" s="1211"/>
      <c r="KO10" s="1211"/>
      <c r="KP10" s="1211"/>
      <c r="KQ10" s="1211"/>
      <c r="KR10" s="1211"/>
      <c r="KS10" s="1211"/>
      <c r="KT10" s="1211"/>
      <c r="KU10" s="1211"/>
      <c r="KV10" s="1211"/>
      <c r="KW10" s="1211"/>
      <c r="KX10" s="1211"/>
      <c r="KY10" s="1211"/>
      <c r="KZ10" s="1211"/>
      <c r="LA10" s="1211"/>
      <c r="LB10" s="1211"/>
      <c r="LC10" s="1211"/>
      <c r="LD10" s="1211"/>
      <c r="LE10" s="1211"/>
      <c r="LF10" s="1211"/>
      <c r="LG10" s="1211"/>
      <c r="LH10" s="1211"/>
      <c r="LI10" s="1211"/>
      <c r="LJ10" s="1211"/>
      <c r="LK10" s="1211"/>
      <c r="LL10" s="1211"/>
      <c r="LM10" s="1211"/>
      <c r="LN10" s="1211"/>
      <c r="LO10" s="1211"/>
      <c r="LP10" s="1211"/>
      <c r="LQ10" s="1211"/>
      <c r="LR10" s="1211"/>
      <c r="LS10" s="1211"/>
      <c r="LT10" s="1211"/>
      <c r="LU10" s="1211"/>
      <c r="LV10" s="1211"/>
      <c r="LW10" s="1211"/>
      <c r="LX10" s="1211"/>
      <c r="LY10" s="1211"/>
      <c r="LZ10" s="1211"/>
      <c r="MA10" s="1211"/>
      <c r="MB10" s="1211"/>
      <c r="MC10" s="1211"/>
      <c r="MD10" s="1211"/>
      <c r="ME10" s="1211"/>
      <c r="MF10" s="1211"/>
      <c r="MG10" s="1211"/>
      <c r="MH10" s="1211"/>
      <c r="MI10" s="1211"/>
      <c r="MJ10" s="1211"/>
      <c r="MK10" s="1211"/>
      <c r="ML10" s="1211"/>
      <c r="MM10" s="1211"/>
      <c r="MN10" s="1211"/>
      <c r="MO10" s="1211"/>
      <c r="MP10" s="1211"/>
      <c r="MQ10" s="1211"/>
      <c r="MR10" s="1211"/>
      <c r="MS10" s="1211"/>
      <c r="MT10" s="1211"/>
      <c r="MU10" s="1211"/>
      <c r="MV10" s="1211"/>
      <c r="MW10" s="1211"/>
      <c r="MX10" s="1211"/>
      <c r="MY10" s="1211"/>
      <c r="MZ10" s="1211"/>
      <c r="NA10" s="1211"/>
      <c r="NB10" s="1211"/>
      <c r="NC10" s="1211"/>
      <c r="ND10" s="1211"/>
      <c r="NE10" s="1211"/>
      <c r="NF10" s="1211"/>
      <c r="NG10" s="1211"/>
      <c r="NH10" s="1211"/>
      <c r="NI10" s="1211"/>
      <c r="NJ10" s="1211"/>
      <c r="NK10" s="1211"/>
      <c r="NL10" s="1211"/>
      <c r="NM10" s="1211"/>
      <c r="NN10" s="1211"/>
      <c r="NO10" s="1211"/>
      <c r="NP10" s="1211"/>
      <c r="NQ10" s="1211"/>
      <c r="NR10" s="1211"/>
      <c r="NS10" s="1211"/>
      <c r="NT10" s="1211"/>
      <c r="NU10" s="1211"/>
      <c r="NV10" s="1211"/>
      <c r="NW10" s="1211"/>
      <c r="NX10" s="1211"/>
      <c r="NY10" s="1211"/>
      <c r="NZ10" s="1211"/>
      <c r="OA10" s="1211"/>
      <c r="OB10" s="1211"/>
      <c r="OC10" s="1211"/>
      <c r="OD10" s="1211"/>
      <c r="OE10" s="1211"/>
      <c r="OF10" s="1211"/>
      <c r="OG10" s="1211"/>
      <c r="OH10" s="1211"/>
      <c r="OI10" s="1211"/>
      <c r="OJ10" s="1211"/>
      <c r="OK10" s="1211"/>
      <c r="OL10" s="1211"/>
      <c r="OM10" s="1211"/>
      <c r="ON10" s="1211"/>
      <c r="OO10" s="1211"/>
      <c r="OP10" s="1211"/>
      <c r="OQ10" s="1211"/>
      <c r="OR10" s="1211"/>
      <c r="OS10" s="1211"/>
      <c r="OT10" s="1211"/>
      <c r="OU10" s="1211"/>
      <c r="OV10" s="1211"/>
      <c r="OW10" s="1211"/>
      <c r="OX10" s="1211"/>
      <c r="OY10" s="1211"/>
      <c r="OZ10" s="1211"/>
      <c r="PA10" s="1211"/>
      <c r="PB10" s="1211"/>
      <c r="PC10" s="1211"/>
      <c r="PD10" s="1211"/>
      <c r="PE10" s="1211"/>
      <c r="PF10" s="1211"/>
      <c r="PG10" s="1211"/>
      <c r="PH10" s="1211"/>
      <c r="PI10" s="1211"/>
      <c r="PJ10" s="1211"/>
      <c r="PK10" s="1211"/>
      <c r="PL10" s="1211"/>
      <c r="PM10" s="1211"/>
      <c r="PN10" s="1211"/>
      <c r="PO10" s="1211"/>
      <c r="PP10" s="1211"/>
      <c r="PQ10" s="1211"/>
      <c r="PR10" s="1211"/>
      <c r="PS10" s="1211"/>
      <c r="PT10" s="1211"/>
      <c r="PU10" s="1211"/>
      <c r="PV10" s="1211"/>
      <c r="PW10" s="1211"/>
      <c r="PX10" s="1211"/>
      <c r="PY10" s="1211"/>
      <c r="PZ10" s="1211"/>
      <c r="QA10" s="1211"/>
      <c r="QB10" s="1211"/>
      <c r="QC10" s="1211"/>
      <c r="QD10" s="1211"/>
      <c r="QE10" s="1211"/>
      <c r="QF10" s="1211"/>
      <c r="QG10" s="1211"/>
      <c r="QH10" s="1211"/>
      <c r="QI10" s="1211"/>
      <c r="QJ10" s="1211"/>
      <c r="QK10" s="1211"/>
      <c r="QL10" s="1211"/>
      <c r="QM10" s="1211"/>
      <c r="QN10" s="1211"/>
      <c r="QO10" s="1211"/>
      <c r="QP10" s="1211"/>
      <c r="QQ10" s="1211"/>
      <c r="QR10" s="1211"/>
      <c r="QS10" s="1211"/>
      <c r="QT10" s="1211"/>
      <c r="QU10" s="1211"/>
      <c r="QV10" s="1211"/>
      <c r="QW10" s="1211"/>
      <c r="QX10" s="1211"/>
      <c r="QY10" s="1211"/>
      <c r="QZ10" s="1211"/>
      <c r="RA10" s="1211"/>
      <c r="RB10" s="1211"/>
      <c r="RC10" s="1211"/>
      <c r="RD10" s="1211"/>
      <c r="RE10" s="1211"/>
      <c r="RF10" s="1211"/>
      <c r="RG10" s="1211"/>
      <c r="RH10" s="1211"/>
      <c r="RI10" s="1211"/>
      <c r="RJ10" s="1211"/>
      <c r="RK10" s="1211"/>
      <c r="RL10" s="1211"/>
      <c r="RM10" s="1211"/>
      <c r="RN10" s="1211"/>
      <c r="RO10" s="1211"/>
      <c r="RP10" s="1211"/>
      <c r="RQ10" s="1211"/>
      <c r="RR10" s="1211"/>
      <c r="RS10" s="1211"/>
      <c r="RT10" s="1211"/>
      <c r="RU10" s="1211"/>
      <c r="RV10" s="1211"/>
      <c r="RW10" s="1211"/>
      <c r="RX10" s="1211"/>
      <c r="RY10" s="1211"/>
      <c r="RZ10" s="1211"/>
      <c r="SA10" s="1211"/>
      <c r="SB10" s="1211"/>
      <c r="SC10" s="1211"/>
      <c r="SD10" s="1211"/>
      <c r="SE10" s="1211"/>
      <c r="SF10" s="1211"/>
      <c r="SG10" s="1211"/>
      <c r="SH10" s="1211"/>
      <c r="SI10" s="1211"/>
      <c r="SJ10" s="1211"/>
      <c r="SK10" s="1211"/>
      <c r="SL10" s="1211"/>
      <c r="SM10" s="1211"/>
      <c r="SN10" s="1211"/>
      <c r="SO10" s="1211"/>
      <c r="SP10" s="1211"/>
      <c r="SQ10" s="1211"/>
      <c r="SR10" s="1211"/>
      <c r="SS10" s="1211"/>
      <c r="ST10" s="1211"/>
      <c r="SU10" s="1211"/>
      <c r="SV10" s="1211"/>
      <c r="SW10" s="1211"/>
      <c r="SX10" s="1211"/>
      <c r="SY10" s="1211"/>
      <c r="SZ10" s="1211"/>
      <c r="TA10" s="1211"/>
      <c r="TB10" s="1211"/>
      <c r="TC10" s="1211"/>
      <c r="TD10" s="1211"/>
      <c r="TE10" s="1211"/>
      <c r="TF10" s="1211"/>
      <c r="TG10" s="1211"/>
      <c r="TH10" s="1211"/>
      <c r="TI10" s="1211"/>
      <c r="TJ10" s="1211"/>
      <c r="TK10" s="1211"/>
      <c r="TL10" s="1211"/>
      <c r="TM10" s="1211"/>
      <c r="TN10" s="1211"/>
      <c r="TO10" s="1211"/>
      <c r="TP10" s="1211"/>
      <c r="TQ10" s="1211"/>
      <c r="TR10" s="1211"/>
      <c r="TS10" s="1211"/>
      <c r="TT10" s="1211"/>
      <c r="TU10" s="1211"/>
      <c r="TV10" s="1211"/>
      <c r="TW10" s="1211"/>
      <c r="TX10" s="1211"/>
      <c r="TY10" s="1211"/>
      <c r="TZ10" s="1211"/>
      <c r="UA10" s="1211"/>
      <c r="UB10" s="1211"/>
      <c r="UC10" s="1211"/>
      <c r="UD10" s="1211"/>
      <c r="UE10" s="1211"/>
      <c r="UF10" s="1211"/>
      <c r="UG10" s="1211"/>
      <c r="UH10" s="1211"/>
      <c r="UI10" s="1211"/>
      <c r="UJ10" s="1211"/>
      <c r="UK10" s="1211"/>
      <c r="UL10" s="1211"/>
      <c r="UM10" s="1211"/>
      <c r="UN10" s="1211"/>
      <c r="UO10" s="1211"/>
      <c r="UP10" s="1211"/>
      <c r="UQ10" s="1211"/>
      <c r="UR10" s="1211"/>
      <c r="US10" s="1211"/>
      <c r="UT10" s="1211"/>
      <c r="UU10" s="1211"/>
      <c r="UV10" s="1211"/>
      <c r="UW10" s="1211"/>
      <c r="UX10" s="1211"/>
      <c r="UY10" s="1211"/>
      <c r="UZ10" s="1211"/>
      <c r="VA10" s="1211"/>
      <c r="VB10" s="1211"/>
      <c r="VC10" s="1211"/>
      <c r="VD10" s="1211"/>
      <c r="VE10" s="1211"/>
      <c r="VF10" s="1211"/>
      <c r="VG10" s="1211"/>
      <c r="VH10" s="1211"/>
      <c r="VI10" s="1211"/>
      <c r="VJ10" s="1211"/>
      <c r="VK10" s="1211"/>
      <c r="VL10" s="1211"/>
      <c r="VM10" s="1211"/>
      <c r="VN10" s="1211"/>
      <c r="VO10" s="1211"/>
      <c r="VP10" s="1211"/>
      <c r="VQ10" s="1211"/>
      <c r="VR10" s="1211"/>
      <c r="VS10" s="1211"/>
      <c r="VT10" s="1211"/>
      <c r="VU10" s="1211"/>
      <c r="VV10" s="1211"/>
      <c r="VW10" s="1211"/>
      <c r="VX10" s="1211"/>
      <c r="VY10" s="1211"/>
      <c r="VZ10" s="1211"/>
      <c r="WA10" s="1211"/>
      <c r="WB10" s="1211"/>
      <c r="WC10" s="1211"/>
      <c r="WD10" s="1211"/>
      <c r="WE10" s="1211"/>
      <c r="WF10" s="1211"/>
      <c r="WG10" s="1211"/>
      <c r="WH10" s="1211"/>
      <c r="WI10" s="1211"/>
      <c r="WJ10" s="1211"/>
      <c r="WK10" s="1211"/>
      <c r="WL10" s="1211"/>
      <c r="WM10" s="1211"/>
      <c r="WN10" s="1211"/>
      <c r="WO10" s="1211"/>
      <c r="WP10" s="1211"/>
      <c r="WQ10" s="1211"/>
      <c r="WR10" s="1211"/>
      <c r="WS10" s="1211"/>
      <c r="WT10" s="1211"/>
      <c r="WU10" s="1211"/>
      <c r="WV10" s="1211"/>
      <c r="WW10" s="1211"/>
      <c r="WX10" s="1211"/>
      <c r="WY10" s="1211"/>
      <c r="WZ10" s="1211"/>
      <c r="XA10" s="1211"/>
      <c r="XB10" s="1211"/>
      <c r="XC10" s="1211"/>
      <c r="XD10" s="1211"/>
      <c r="XE10" s="1211"/>
      <c r="XF10" s="1211"/>
      <c r="XG10" s="1211"/>
      <c r="XH10" s="1211"/>
      <c r="XI10" s="1211"/>
      <c r="XJ10" s="1211"/>
      <c r="XK10" s="1211"/>
      <c r="XL10" s="1211"/>
      <c r="XM10" s="1211"/>
      <c r="XN10" s="1211"/>
      <c r="XO10" s="1211"/>
      <c r="XP10" s="1211"/>
      <c r="XQ10" s="1211"/>
      <c r="XR10" s="1211"/>
      <c r="XS10" s="1211"/>
      <c r="XT10" s="1211"/>
      <c r="XU10" s="1211"/>
      <c r="XV10" s="1211"/>
      <c r="XW10" s="1211"/>
      <c r="XX10" s="1211"/>
      <c r="XY10" s="1211"/>
      <c r="XZ10" s="1211"/>
      <c r="YA10" s="1211"/>
      <c r="YB10" s="1211"/>
      <c r="YC10" s="1211"/>
      <c r="YD10" s="1211"/>
      <c r="YE10" s="1211"/>
      <c r="YF10" s="1211"/>
      <c r="YG10" s="1211"/>
      <c r="YH10" s="1211"/>
      <c r="YI10" s="1211"/>
      <c r="YJ10" s="1211"/>
      <c r="YK10" s="1211"/>
      <c r="YL10" s="1211"/>
      <c r="YM10" s="1211"/>
      <c r="YN10" s="1211"/>
      <c r="YO10" s="1211"/>
      <c r="YP10" s="1211"/>
      <c r="YQ10" s="1211"/>
      <c r="YR10" s="1211"/>
      <c r="YS10" s="1211"/>
      <c r="YT10" s="1211"/>
      <c r="YU10" s="1211"/>
      <c r="YV10" s="1211"/>
      <c r="YW10" s="1211"/>
      <c r="YX10" s="1211"/>
      <c r="YY10" s="1211"/>
      <c r="YZ10" s="1211"/>
      <c r="ZA10" s="1211"/>
      <c r="ZB10" s="1211"/>
      <c r="ZC10" s="1211"/>
      <c r="ZD10" s="1211"/>
      <c r="ZE10" s="1211"/>
      <c r="ZF10" s="1211"/>
      <c r="ZG10" s="1211"/>
      <c r="ZH10" s="1211"/>
      <c r="ZI10" s="1211"/>
      <c r="ZJ10" s="1211"/>
      <c r="ZK10" s="1211"/>
      <c r="ZL10" s="1211"/>
      <c r="ZM10" s="1211"/>
      <c r="ZN10" s="1211"/>
      <c r="ZO10" s="1211"/>
      <c r="ZP10" s="1211"/>
      <c r="ZQ10" s="1211"/>
      <c r="ZR10" s="1211"/>
      <c r="ZS10" s="1211"/>
      <c r="ZT10" s="1211"/>
      <c r="ZU10" s="1211"/>
      <c r="ZV10" s="1211"/>
      <c r="ZW10" s="1211"/>
      <c r="ZX10" s="1211"/>
      <c r="ZY10" s="1211"/>
      <c r="ZZ10" s="1211"/>
      <c r="AAA10" s="1211"/>
      <c r="AAB10" s="1211"/>
      <c r="AAC10" s="1211"/>
      <c r="AAD10" s="1211"/>
      <c r="AAE10" s="1211"/>
      <c r="AAF10" s="1211"/>
      <c r="AAG10" s="1211"/>
      <c r="AAH10" s="1211"/>
      <c r="AAI10" s="1211"/>
      <c r="AAJ10" s="1211"/>
      <c r="AAK10" s="1211"/>
      <c r="AAL10" s="1211"/>
      <c r="AAM10" s="1211"/>
      <c r="AAN10" s="1211"/>
      <c r="AAO10" s="1211"/>
      <c r="AAP10" s="1211"/>
      <c r="AAQ10" s="1211"/>
      <c r="AAR10" s="1211"/>
      <c r="AAS10" s="1211"/>
      <c r="AAT10" s="1211"/>
      <c r="AAU10" s="1211"/>
      <c r="AAV10" s="1211"/>
      <c r="AAW10" s="1211"/>
      <c r="AAX10" s="1211"/>
      <c r="AAY10" s="1211"/>
      <c r="AAZ10" s="1211"/>
      <c r="ABA10" s="1211"/>
      <c r="ABB10" s="1211"/>
      <c r="ABC10" s="1211"/>
      <c r="ABD10" s="1211"/>
      <c r="ABE10" s="1211"/>
      <c r="ABF10" s="1211"/>
      <c r="ABG10" s="1211"/>
      <c r="ABH10" s="1211"/>
      <c r="ABI10" s="1211"/>
      <c r="ABJ10" s="1211"/>
      <c r="ABK10" s="1211"/>
      <c r="ABL10" s="1211"/>
      <c r="ABM10" s="1211"/>
      <c r="ABN10" s="1211"/>
      <c r="ABO10" s="1211"/>
      <c r="ABP10" s="1211"/>
      <c r="ABQ10" s="1211"/>
      <c r="ABR10" s="1211"/>
      <c r="ABS10" s="1211"/>
      <c r="ABT10" s="1211"/>
      <c r="ABU10" s="1211"/>
      <c r="ABV10" s="1211"/>
      <c r="ABW10" s="1211"/>
      <c r="ABX10" s="1211"/>
      <c r="ABY10" s="1211"/>
      <c r="ABZ10" s="1211"/>
      <c r="ACA10" s="1211"/>
      <c r="ACB10" s="1211"/>
      <c r="ACC10" s="1211"/>
      <c r="ACD10" s="1211"/>
      <c r="ACE10" s="1211"/>
      <c r="ACF10" s="1211"/>
      <c r="ACG10" s="1211"/>
      <c r="ACH10" s="1211"/>
      <c r="ACI10" s="1211"/>
      <c r="ACJ10" s="1211"/>
      <c r="ACK10" s="1211"/>
      <c r="ACL10" s="1211"/>
      <c r="ACM10" s="1211"/>
      <c r="ACN10" s="1211"/>
      <c r="ACO10" s="1211"/>
      <c r="ACP10" s="1211"/>
      <c r="ACQ10" s="1211"/>
      <c r="ACR10" s="1211"/>
      <c r="ACS10" s="1211"/>
      <c r="ACT10" s="1211"/>
      <c r="ACU10" s="1211"/>
      <c r="ACV10" s="1211"/>
      <c r="ACW10" s="1211"/>
      <c r="ACX10" s="1211"/>
      <c r="ACY10" s="1211"/>
      <c r="ACZ10" s="1211"/>
      <c r="ADA10" s="1211"/>
      <c r="ADB10" s="1211"/>
      <c r="ADC10" s="1211"/>
      <c r="ADD10" s="1211"/>
      <c r="ADE10" s="1211"/>
      <c r="ADF10" s="1211"/>
      <c r="ADG10" s="1211"/>
      <c r="ADH10" s="1211"/>
      <c r="ADI10" s="1211"/>
      <c r="ADJ10" s="1211"/>
      <c r="ADK10" s="1211"/>
      <c r="ADL10" s="1211"/>
      <c r="ADM10" s="1211"/>
      <c r="ADN10" s="1211"/>
      <c r="ADO10" s="1211"/>
      <c r="ADP10" s="1211"/>
      <c r="ADQ10" s="1211"/>
      <c r="ADR10" s="1211"/>
      <c r="ADS10" s="1211"/>
      <c r="ADT10" s="1211"/>
      <c r="ADU10" s="1211"/>
      <c r="ADV10" s="1211"/>
      <c r="ADW10" s="1211"/>
      <c r="ADX10" s="1211"/>
      <c r="ADY10" s="1211"/>
      <c r="ADZ10" s="1211"/>
      <c r="AEA10" s="1211"/>
      <c r="AEB10" s="1211"/>
      <c r="AEC10" s="1211"/>
      <c r="AED10" s="1211"/>
      <c r="AEE10" s="1211"/>
      <c r="AEF10" s="1211"/>
      <c r="AEG10" s="1211"/>
      <c r="AEH10" s="1211"/>
      <c r="AEI10" s="1211"/>
      <c r="AEJ10" s="1211"/>
      <c r="AEK10" s="1211"/>
      <c r="AEL10" s="1211"/>
      <c r="AEM10" s="1211"/>
      <c r="AEN10" s="1211"/>
      <c r="AEO10" s="1211"/>
      <c r="AEP10" s="1211"/>
      <c r="AEQ10" s="1211"/>
      <c r="AER10" s="1211"/>
      <c r="AES10" s="1211"/>
      <c r="AET10" s="1211"/>
      <c r="AEU10" s="1211"/>
      <c r="AEV10" s="1211"/>
      <c r="AEW10" s="1211"/>
      <c r="AEX10" s="1211"/>
      <c r="AEY10" s="1211"/>
      <c r="AEZ10" s="1211"/>
      <c r="AFA10" s="1211"/>
      <c r="AFB10" s="1211"/>
      <c r="AFC10" s="1211"/>
      <c r="AFD10" s="1211"/>
      <c r="AFE10" s="1211"/>
      <c r="AFF10" s="1211"/>
      <c r="AFG10" s="1211"/>
      <c r="AFH10" s="1211"/>
      <c r="AFI10" s="1211"/>
      <c r="AFJ10" s="1211"/>
      <c r="AFK10" s="1211"/>
      <c r="AFL10" s="1211"/>
      <c r="AFM10" s="1211"/>
      <c r="AFN10" s="1211"/>
      <c r="AFO10" s="1211"/>
      <c r="AFP10" s="1211"/>
      <c r="AFQ10" s="1211"/>
      <c r="AFR10" s="1211"/>
      <c r="AFS10" s="1211"/>
      <c r="AFT10" s="1211"/>
      <c r="AFU10" s="1211"/>
      <c r="AFV10" s="1211"/>
      <c r="AFW10" s="1211"/>
      <c r="AFX10" s="1211"/>
      <c r="AFY10" s="1211"/>
      <c r="AFZ10" s="1211"/>
      <c r="AGA10" s="1211"/>
      <c r="AGB10" s="1211"/>
      <c r="AGC10" s="1211"/>
      <c r="AGD10" s="1211"/>
      <c r="AGE10" s="1211"/>
      <c r="AGF10" s="1211"/>
      <c r="AGG10" s="1211"/>
      <c r="AGH10" s="1211"/>
      <c r="AGI10" s="1211"/>
      <c r="AGJ10" s="1211"/>
      <c r="AGK10" s="1211"/>
      <c r="AGL10" s="1211"/>
      <c r="AGM10" s="1211"/>
      <c r="AGN10" s="1211"/>
      <c r="AGO10" s="1211"/>
      <c r="AGP10" s="1211"/>
      <c r="AGQ10" s="1211"/>
      <c r="AGR10" s="1211"/>
      <c r="AGS10" s="1211"/>
      <c r="AGT10" s="1211"/>
      <c r="AGU10" s="1211"/>
      <c r="AGV10" s="1211"/>
      <c r="AGW10" s="1211"/>
      <c r="AGX10" s="1211"/>
      <c r="AGY10" s="1211"/>
      <c r="AGZ10" s="1211"/>
      <c r="AHA10" s="1211"/>
      <c r="AHB10" s="1211"/>
      <c r="AHC10" s="1211"/>
      <c r="AHD10" s="1211"/>
      <c r="AHE10" s="1211"/>
      <c r="AHF10" s="1211"/>
      <c r="AHG10" s="1211"/>
      <c r="AHH10" s="1211"/>
      <c r="AHI10" s="1211"/>
      <c r="AHJ10" s="1211"/>
      <c r="AHK10" s="1211"/>
      <c r="AHL10" s="1211"/>
      <c r="AHM10" s="1211"/>
      <c r="AHN10" s="1211"/>
      <c r="AHO10" s="1211"/>
      <c r="AHP10" s="1211"/>
      <c r="AHQ10" s="1211"/>
      <c r="AHR10" s="1211"/>
      <c r="AHS10" s="1211"/>
      <c r="AHT10" s="1211"/>
      <c r="AHU10" s="1211"/>
      <c r="AHV10" s="1211"/>
      <c r="AHW10" s="1211"/>
      <c r="AHX10" s="1211"/>
      <c r="AHY10" s="1211"/>
      <c r="AHZ10" s="1211"/>
      <c r="AIA10" s="1211"/>
      <c r="AIB10" s="1211"/>
      <c r="AIC10" s="1211"/>
      <c r="AID10" s="1211"/>
      <c r="AIE10" s="1211"/>
      <c r="AIF10" s="1211"/>
      <c r="AIG10" s="1211"/>
      <c r="AIH10" s="1211"/>
      <c r="AII10" s="1211"/>
      <c r="AIJ10" s="1211"/>
      <c r="AIK10" s="1211"/>
      <c r="AIL10" s="1211"/>
      <c r="AIM10" s="1211"/>
      <c r="AIN10" s="1211"/>
      <c r="AIO10" s="1211"/>
      <c r="AIP10" s="1211"/>
      <c r="AIQ10" s="1211"/>
      <c r="AIR10" s="1211"/>
      <c r="AIS10" s="1211"/>
      <c r="AIT10" s="1211"/>
      <c r="AIU10" s="1211"/>
      <c r="AIV10" s="1211"/>
      <c r="AIW10" s="1211"/>
      <c r="AIX10" s="1211"/>
      <c r="AIY10" s="1211"/>
      <c r="AIZ10" s="1211"/>
      <c r="AJA10" s="1211"/>
      <c r="AJB10" s="1211"/>
      <c r="AJC10" s="1211"/>
      <c r="AJD10" s="1211"/>
      <c r="AJE10" s="1211"/>
      <c r="AJF10" s="1211"/>
      <c r="AJG10" s="1211"/>
      <c r="AJH10" s="1211"/>
      <c r="AJI10" s="1211"/>
      <c r="AJJ10" s="1211"/>
      <c r="AJK10" s="1211"/>
      <c r="AJL10" s="1211"/>
      <c r="AJM10" s="1211"/>
      <c r="AJN10" s="1211"/>
      <c r="AJO10" s="1211"/>
      <c r="AJP10" s="1211"/>
      <c r="AJQ10" s="1211"/>
      <c r="AJR10" s="1211"/>
      <c r="AJS10" s="1211"/>
      <c r="AJT10" s="1211"/>
      <c r="AJU10" s="1211"/>
      <c r="AJV10" s="1211"/>
      <c r="AJW10" s="1211"/>
      <c r="AJX10" s="1211"/>
      <c r="AJY10" s="1211"/>
      <c r="AJZ10" s="1211"/>
      <c r="AKA10" s="1211"/>
      <c r="AKB10" s="1211"/>
      <c r="AKC10" s="1211"/>
      <c r="AKD10" s="1211"/>
      <c r="AKE10" s="1211"/>
      <c r="AKF10" s="1211"/>
      <c r="AKG10" s="1211"/>
      <c r="AKH10" s="1211"/>
      <c r="AKI10" s="1211"/>
      <c r="AKJ10" s="1211"/>
      <c r="AKK10" s="1211"/>
      <c r="AKL10" s="1211"/>
      <c r="AKM10" s="1211"/>
      <c r="AKN10" s="1211"/>
      <c r="AKO10" s="1211"/>
      <c r="AKP10" s="1211"/>
      <c r="AKQ10" s="1211"/>
      <c r="AKR10" s="1211"/>
      <c r="AKS10" s="1211"/>
      <c r="AKT10" s="1211"/>
      <c r="AKU10" s="1211"/>
      <c r="AKV10" s="1211"/>
      <c r="AKW10" s="1211"/>
      <c r="AKX10" s="1211"/>
      <c r="AKY10" s="1211"/>
      <c r="AKZ10" s="1211"/>
      <c r="ALA10" s="1211"/>
      <c r="ALB10" s="1211"/>
      <c r="ALC10" s="1211"/>
      <c r="ALD10" s="1211"/>
      <c r="ALE10" s="1211"/>
      <c r="ALF10" s="1211"/>
      <c r="ALG10" s="1211"/>
      <c r="ALH10" s="1211"/>
      <c r="ALI10" s="1211"/>
      <c r="ALJ10" s="1211"/>
      <c r="ALK10" s="1211"/>
      <c r="ALL10" s="1211"/>
      <c r="ALM10" s="1211"/>
      <c r="ALN10" s="1211"/>
      <c r="ALO10" s="1211"/>
      <c r="ALP10" s="1211"/>
      <c r="ALQ10" s="1211"/>
      <c r="ALR10" s="1211"/>
      <c r="ALS10" s="1211"/>
      <c r="ALT10" s="1211"/>
      <c r="ALU10" s="1211"/>
      <c r="ALV10" s="1211"/>
      <c r="ALW10" s="1211"/>
      <c r="ALX10" s="1211"/>
      <c r="ALY10" s="1211"/>
      <c r="ALZ10" s="1211"/>
      <c r="AMA10" s="1211"/>
      <c r="AMB10" s="1211"/>
      <c r="AMC10" s="1211"/>
      <c r="AMD10" s="1211"/>
      <c r="AME10" s="1211"/>
      <c r="AMF10" s="1211"/>
      <c r="AMG10" s="1211"/>
      <c r="AMH10" s="1211"/>
      <c r="AMI10" s="1211"/>
      <c r="AMJ10" s="1211"/>
      <c r="AMK10" s="1211"/>
      <c r="AML10" s="1211"/>
      <c r="AMM10" s="1211"/>
      <c r="AMN10" s="1211"/>
      <c r="AMO10" s="1211"/>
      <c r="AMP10" s="1211"/>
      <c r="AMQ10" s="1211"/>
      <c r="AMR10" s="1211"/>
      <c r="AMS10" s="1211"/>
      <c r="AMT10" s="1211"/>
      <c r="AMU10" s="1211"/>
      <c r="AMV10" s="1211"/>
      <c r="AMW10" s="1211"/>
      <c r="AMX10" s="1211"/>
      <c r="AMY10" s="1211"/>
      <c r="AMZ10" s="1211"/>
      <c r="ANA10" s="1211"/>
      <c r="ANB10" s="1211"/>
      <c r="ANC10" s="1211"/>
      <c r="AND10" s="1211"/>
      <c r="ANE10" s="1211"/>
      <c r="ANF10" s="1211"/>
      <c r="ANG10" s="1211"/>
      <c r="ANH10" s="1211"/>
      <c r="ANI10" s="1211"/>
      <c r="ANJ10" s="1211"/>
      <c r="ANK10" s="1211"/>
      <c r="ANL10" s="1211"/>
      <c r="ANM10" s="1211"/>
      <c r="ANN10" s="1211"/>
      <c r="ANO10" s="1211"/>
      <c r="ANP10" s="1211"/>
      <c r="ANQ10" s="1211"/>
      <c r="ANR10" s="1211"/>
      <c r="ANS10" s="1211"/>
      <c r="ANT10" s="1211"/>
      <c r="ANU10" s="1211"/>
      <c r="ANV10" s="1211"/>
      <c r="ANW10" s="1211"/>
      <c r="ANX10" s="1211"/>
      <c r="ANY10" s="1211"/>
      <c r="ANZ10" s="1211"/>
      <c r="AOA10" s="1211"/>
      <c r="AOB10" s="1211"/>
      <c r="AOC10" s="1211"/>
      <c r="AOD10" s="1211"/>
      <c r="AOE10" s="1211"/>
      <c r="AOF10" s="1211"/>
      <c r="AOG10" s="1211"/>
      <c r="AOH10" s="1211"/>
      <c r="AOI10" s="1211"/>
      <c r="AOJ10" s="1211"/>
      <c r="AOK10" s="1211"/>
      <c r="AOL10" s="1211"/>
      <c r="AOM10" s="1211"/>
      <c r="AON10" s="1211"/>
      <c r="AOO10" s="1211"/>
      <c r="AOP10" s="1211"/>
      <c r="AOQ10" s="1211"/>
      <c r="AOR10" s="1211"/>
      <c r="AOS10" s="1211"/>
      <c r="AOT10" s="1211"/>
      <c r="AOU10" s="1211"/>
      <c r="AOV10" s="1211"/>
      <c r="AOW10" s="1211"/>
      <c r="AOX10" s="1211"/>
      <c r="AOY10" s="1211"/>
      <c r="AOZ10" s="1211"/>
      <c r="APA10" s="1211"/>
      <c r="APB10" s="1211"/>
      <c r="APC10" s="1211"/>
      <c r="APD10" s="1211"/>
      <c r="APE10" s="1211"/>
      <c r="APF10" s="1211"/>
      <c r="APG10" s="1211"/>
      <c r="APH10" s="1211"/>
      <c r="API10" s="1211"/>
      <c r="APJ10" s="1211"/>
      <c r="APK10" s="1211"/>
      <c r="APL10" s="1211"/>
      <c r="APM10" s="1211"/>
      <c r="APN10" s="1211"/>
      <c r="APO10" s="1211"/>
      <c r="APP10" s="1211"/>
      <c r="APQ10" s="1211"/>
      <c r="APR10" s="1211"/>
      <c r="APS10" s="1211"/>
      <c r="APT10" s="1211"/>
      <c r="APU10" s="1211"/>
      <c r="APV10" s="1211"/>
      <c r="APW10" s="1211"/>
      <c r="APX10" s="1211"/>
      <c r="APY10" s="1211"/>
      <c r="APZ10" s="1211"/>
      <c r="AQA10" s="1211"/>
      <c r="AQB10" s="1211"/>
      <c r="AQC10" s="1211"/>
      <c r="AQD10" s="1211"/>
      <c r="AQE10" s="1211"/>
      <c r="AQF10" s="1211"/>
      <c r="AQG10" s="1211"/>
      <c r="AQH10" s="1211"/>
      <c r="AQI10" s="1211"/>
      <c r="AQJ10" s="1211"/>
      <c r="AQK10" s="1211"/>
      <c r="AQL10" s="1211"/>
      <c r="AQM10" s="1211"/>
      <c r="AQN10" s="1211"/>
      <c r="AQO10" s="1211"/>
      <c r="AQP10" s="1211"/>
      <c r="AQQ10" s="1211"/>
      <c r="AQR10" s="1211"/>
      <c r="AQS10" s="1211"/>
      <c r="AQT10" s="1211"/>
      <c r="AQU10" s="1211"/>
      <c r="AQV10" s="1211"/>
      <c r="AQW10" s="1211"/>
      <c r="AQX10" s="1211"/>
      <c r="AQY10" s="1211"/>
      <c r="AQZ10" s="1211"/>
      <c r="ARA10" s="1211"/>
      <c r="ARB10" s="1211"/>
      <c r="ARC10" s="1211"/>
      <c r="ARD10" s="1211"/>
      <c r="ARE10" s="1211"/>
      <c r="ARF10" s="1211"/>
      <c r="ARG10" s="1211"/>
      <c r="ARH10" s="1211"/>
      <c r="ARI10" s="1211"/>
      <c r="ARJ10" s="1211"/>
      <c r="ARK10" s="1211"/>
      <c r="ARL10" s="1211"/>
      <c r="ARM10" s="1211"/>
      <c r="ARN10" s="1211"/>
      <c r="ARO10" s="1211"/>
      <c r="ARP10" s="1211"/>
      <c r="ARQ10" s="1211"/>
      <c r="ARR10" s="1211"/>
      <c r="ARS10" s="1211"/>
      <c r="ART10" s="1211"/>
      <c r="ARU10" s="1211"/>
      <c r="ARV10" s="1211"/>
      <c r="ARW10" s="1211"/>
      <c r="ARX10" s="1211"/>
      <c r="ARY10" s="1211"/>
      <c r="ARZ10" s="1211"/>
      <c r="ASA10" s="1211"/>
      <c r="ASB10" s="1211"/>
      <c r="ASC10" s="1211"/>
      <c r="ASD10" s="1211"/>
      <c r="ASE10" s="1211"/>
      <c r="ASF10" s="1211"/>
      <c r="ASG10" s="1211"/>
      <c r="ASH10" s="1211"/>
      <c r="ASI10" s="1211"/>
      <c r="ASJ10" s="1211"/>
      <c r="ASK10" s="1211"/>
      <c r="ASL10" s="1211"/>
      <c r="ASM10" s="1211"/>
      <c r="ASN10" s="1211"/>
      <c r="ASO10" s="1211"/>
      <c r="ASP10" s="1211"/>
      <c r="ASQ10" s="1211"/>
      <c r="ASR10" s="1211"/>
      <c r="ASS10" s="1211"/>
      <c r="AST10" s="1211"/>
      <c r="ASU10" s="1211"/>
      <c r="ASV10" s="1211"/>
      <c r="ASW10" s="1211"/>
      <c r="ASX10" s="1211"/>
      <c r="ASY10" s="1211"/>
      <c r="ASZ10" s="1211"/>
      <c r="ATA10" s="1211"/>
      <c r="ATB10" s="1211"/>
      <c r="ATC10" s="1211"/>
      <c r="ATD10" s="1211"/>
      <c r="ATE10" s="1211"/>
      <c r="ATF10" s="1211"/>
      <c r="ATG10" s="1211"/>
      <c r="ATH10" s="1211"/>
      <c r="ATI10" s="1211"/>
      <c r="ATJ10" s="1211"/>
      <c r="ATK10" s="1211"/>
      <c r="ATL10" s="1211"/>
      <c r="ATM10" s="1211"/>
      <c r="ATN10" s="1211"/>
      <c r="ATO10" s="1211"/>
      <c r="ATP10" s="1211"/>
      <c r="ATQ10" s="1211"/>
      <c r="ATR10" s="1211"/>
      <c r="ATS10" s="1211"/>
      <c r="ATT10" s="1211"/>
      <c r="ATU10" s="1211"/>
      <c r="ATV10" s="1211"/>
      <c r="ATW10" s="1211"/>
      <c r="ATX10" s="1211"/>
      <c r="ATY10" s="1211"/>
      <c r="ATZ10" s="1211"/>
      <c r="AUA10" s="1211"/>
      <c r="AUB10" s="1211"/>
      <c r="AUC10" s="1211"/>
      <c r="AUD10" s="1211"/>
      <c r="AUE10" s="1211"/>
      <c r="AUF10" s="1211"/>
      <c r="AUG10" s="1211"/>
      <c r="AUH10" s="1211"/>
      <c r="AUI10" s="1211"/>
      <c r="AUJ10" s="1211"/>
      <c r="AUK10" s="1211"/>
      <c r="AUL10" s="1211"/>
      <c r="AUM10" s="1211"/>
      <c r="AUN10" s="1211"/>
      <c r="AUO10" s="1211"/>
      <c r="AUP10" s="1211"/>
      <c r="AUQ10" s="1211"/>
      <c r="AUR10" s="1211"/>
      <c r="AUS10" s="1211"/>
      <c r="AUT10" s="1211"/>
      <c r="AUU10" s="1211"/>
      <c r="AUV10" s="1211"/>
      <c r="AUW10" s="1211"/>
      <c r="AUX10" s="1211"/>
      <c r="AUY10" s="1211"/>
      <c r="AUZ10" s="1211"/>
      <c r="AVA10" s="1211"/>
      <c r="AVB10" s="1211"/>
      <c r="AVC10" s="1211"/>
      <c r="AVD10" s="1211"/>
      <c r="AVE10" s="1211"/>
      <c r="AVF10" s="1211"/>
      <c r="AVG10" s="1211"/>
      <c r="AVH10" s="1211"/>
      <c r="AVI10" s="1211"/>
      <c r="AVJ10" s="1211"/>
      <c r="AVK10" s="1211"/>
      <c r="AVL10" s="1211"/>
      <c r="AVM10" s="1211"/>
      <c r="AVN10" s="1211"/>
      <c r="AVO10" s="1211"/>
      <c r="AVP10" s="1211"/>
      <c r="AVQ10" s="1211"/>
      <c r="AVR10" s="1211"/>
      <c r="AVS10" s="1211"/>
      <c r="AVT10" s="1211"/>
      <c r="AVU10" s="1211"/>
      <c r="AVV10" s="1211"/>
      <c r="AVW10" s="1211"/>
      <c r="AVX10" s="1211"/>
      <c r="AVY10" s="1211"/>
      <c r="AVZ10" s="1211"/>
      <c r="AWA10" s="1211"/>
      <c r="AWB10" s="1211"/>
      <c r="AWC10" s="1211"/>
      <c r="AWD10" s="1211"/>
      <c r="AWE10" s="1211"/>
      <c r="AWF10" s="1211"/>
      <c r="AWG10" s="1211"/>
      <c r="AWH10" s="1211"/>
      <c r="AWI10" s="1211"/>
      <c r="AWJ10" s="1211"/>
      <c r="AWK10" s="1211"/>
      <c r="AWL10" s="1211"/>
      <c r="AWM10" s="1211"/>
      <c r="AWN10" s="1211"/>
      <c r="AWO10" s="1211"/>
      <c r="AWP10" s="1211"/>
      <c r="AWQ10" s="1211"/>
      <c r="AWR10" s="1211"/>
      <c r="AWS10" s="1211"/>
      <c r="AWT10" s="1211"/>
      <c r="AWU10" s="1211"/>
      <c r="AWV10" s="1211"/>
      <c r="AWW10" s="1211"/>
      <c r="AWX10" s="1211"/>
      <c r="AWY10" s="1211"/>
      <c r="AWZ10" s="1211"/>
      <c r="AXA10" s="1211"/>
      <c r="AXB10" s="1211"/>
      <c r="AXC10" s="1211"/>
      <c r="AXD10" s="1211"/>
      <c r="AXE10" s="1211"/>
      <c r="AXF10" s="1211"/>
      <c r="AXG10" s="1211"/>
      <c r="AXH10" s="1211"/>
      <c r="AXI10" s="1211"/>
      <c r="AXJ10" s="1211"/>
      <c r="AXK10" s="1211"/>
      <c r="AXL10" s="1211"/>
      <c r="AXM10" s="1211"/>
      <c r="AXN10" s="1211"/>
      <c r="AXO10" s="1211"/>
      <c r="AXP10" s="1211"/>
      <c r="AXQ10" s="1211"/>
      <c r="AXR10" s="1211"/>
      <c r="AXS10" s="1211"/>
      <c r="AXT10" s="1211"/>
      <c r="AXU10" s="1211"/>
      <c r="AXV10" s="1211"/>
      <c r="AXW10" s="1211"/>
      <c r="AXX10" s="1211"/>
      <c r="AXY10" s="1211"/>
      <c r="AXZ10" s="1211"/>
      <c r="AYA10" s="1211"/>
      <c r="AYB10" s="1211"/>
      <c r="AYC10" s="1211"/>
      <c r="AYD10" s="1211"/>
      <c r="AYE10" s="1211"/>
      <c r="AYF10" s="1211"/>
      <c r="AYG10" s="1211"/>
      <c r="AYH10" s="1211"/>
      <c r="AYI10" s="1211"/>
      <c r="AYJ10" s="1211"/>
      <c r="AYK10" s="1211"/>
      <c r="AYL10" s="1211"/>
      <c r="AYM10" s="1211"/>
      <c r="AYN10" s="1211"/>
      <c r="AYO10" s="1211"/>
      <c r="AYP10" s="1211"/>
      <c r="AYQ10" s="1211"/>
      <c r="AYR10" s="1211"/>
      <c r="AYS10" s="1211"/>
      <c r="AYT10" s="1211"/>
      <c r="AYU10" s="1211"/>
      <c r="AYV10" s="1211"/>
      <c r="AYW10" s="1211"/>
      <c r="AYX10" s="1211"/>
      <c r="AYY10" s="1211"/>
      <c r="AYZ10" s="1211"/>
      <c r="AZA10" s="1211"/>
      <c r="AZB10" s="1211"/>
      <c r="AZC10" s="1211"/>
      <c r="AZD10" s="1211"/>
      <c r="AZE10" s="1211"/>
      <c r="AZF10" s="1211"/>
      <c r="AZG10" s="1211"/>
      <c r="AZH10" s="1211"/>
      <c r="AZI10" s="1211"/>
      <c r="AZJ10" s="1211"/>
      <c r="AZK10" s="1211"/>
      <c r="AZL10" s="1211"/>
      <c r="AZM10" s="1211"/>
      <c r="AZN10" s="1211"/>
      <c r="AZO10" s="1211"/>
      <c r="AZP10" s="1211"/>
      <c r="AZQ10" s="1211"/>
      <c r="AZR10" s="1211"/>
      <c r="AZS10" s="1211"/>
      <c r="AZT10" s="1211"/>
      <c r="AZU10" s="1211"/>
      <c r="AZV10" s="1211"/>
      <c r="AZW10" s="1211"/>
      <c r="AZX10" s="1211"/>
      <c r="AZY10" s="1211"/>
      <c r="AZZ10" s="1211"/>
      <c r="BAA10" s="1211"/>
      <c r="BAB10" s="1211"/>
      <c r="BAC10" s="1211"/>
      <c r="BAD10" s="1211"/>
      <c r="BAE10" s="1211"/>
      <c r="BAF10" s="1211"/>
      <c r="BAG10" s="1211"/>
      <c r="BAH10" s="1211"/>
      <c r="BAI10" s="1211"/>
      <c r="BAJ10" s="1211"/>
      <c r="BAK10" s="1211"/>
      <c r="BAL10" s="1211"/>
      <c r="BAM10" s="1211"/>
      <c r="BAN10" s="1211"/>
      <c r="BAO10" s="1211"/>
      <c r="BAP10" s="1211"/>
      <c r="BAQ10" s="1211"/>
      <c r="BAR10" s="1211"/>
      <c r="BAS10" s="1211"/>
      <c r="BAT10" s="1211"/>
      <c r="BAU10" s="1211"/>
      <c r="BAV10" s="1211"/>
      <c r="BAW10" s="1211"/>
      <c r="BAX10" s="1211"/>
      <c r="BAY10" s="1211"/>
      <c r="BAZ10" s="1211"/>
      <c r="BBA10" s="1211"/>
      <c r="BBB10" s="1211"/>
      <c r="BBC10" s="1211"/>
      <c r="BBD10" s="1211"/>
      <c r="BBE10" s="1211"/>
      <c r="BBF10" s="1211"/>
      <c r="BBG10" s="1211"/>
      <c r="BBH10" s="1211"/>
      <c r="BBI10" s="1211"/>
      <c r="BBJ10" s="1211"/>
      <c r="BBK10" s="1211"/>
      <c r="BBL10" s="1211"/>
      <c r="BBM10" s="1211"/>
      <c r="BBN10" s="1211"/>
      <c r="BBO10" s="1211"/>
      <c r="BBP10" s="1211"/>
      <c r="BBQ10" s="1211"/>
      <c r="BBR10" s="1211"/>
      <c r="BBS10" s="1211"/>
      <c r="BBT10" s="1211"/>
      <c r="BBU10" s="1211"/>
      <c r="BBV10" s="1211"/>
      <c r="BBW10" s="1211"/>
      <c r="BBX10" s="1211"/>
      <c r="BBY10" s="1211"/>
      <c r="BBZ10" s="1211"/>
      <c r="BCA10" s="1211"/>
      <c r="BCB10" s="1211"/>
      <c r="BCC10" s="1211"/>
      <c r="BCD10" s="1211"/>
      <c r="BCE10" s="1211"/>
      <c r="BCF10" s="1211"/>
      <c r="BCG10" s="1211"/>
      <c r="BCH10" s="1211"/>
      <c r="BCI10" s="1211"/>
      <c r="BCJ10" s="1211"/>
      <c r="BCK10" s="1211"/>
      <c r="BCL10" s="1211"/>
      <c r="BCM10" s="1211"/>
      <c r="BCN10" s="1211"/>
      <c r="BCO10" s="1211"/>
      <c r="BCP10" s="1211"/>
      <c r="BCQ10" s="1211"/>
      <c r="BCR10" s="1211"/>
      <c r="BCS10" s="1211"/>
      <c r="BCT10" s="1211"/>
      <c r="BCU10" s="1211"/>
      <c r="BCV10" s="1211"/>
      <c r="BCW10" s="1211"/>
      <c r="BCX10" s="1211"/>
      <c r="BCY10" s="1211"/>
      <c r="BCZ10" s="1211"/>
      <c r="BDA10" s="1211"/>
      <c r="BDB10" s="1211"/>
      <c r="BDC10" s="1211"/>
      <c r="BDD10" s="1211"/>
      <c r="BDE10" s="1211"/>
      <c r="BDF10" s="1211"/>
      <c r="BDG10" s="1211"/>
      <c r="BDH10" s="1211"/>
      <c r="BDI10" s="1211"/>
      <c r="BDJ10" s="1211"/>
      <c r="BDK10" s="1211"/>
      <c r="BDL10" s="1211"/>
      <c r="BDM10" s="1211"/>
      <c r="BDN10" s="1211"/>
      <c r="BDO10" s="1211"/>
      <c r="BDP10" s="1211"/>
      <c r="BDQ10" s="1211"/>
      <c r="BDR10" s="1211"/>
      <c r="BDS10" s="1211"/>
      <c r="BDT10" s="1211"/>
      <c r="BDU10" s="1211"/>
      <c r="BDV10" s="1211"/>
      <c r="BDW10" s="1211"/>
      <c r="BDX10" s="1211"/>
      <c r="BDY10" s="1211"/>
      <c r="BDZ10" s="1211"/>
      <c r="BEA10" s="1211"/>
      <c r="BEB10" s="1211"/>
      <c r="BEC10" s="1211"/>
      <c r="BED10" s="1211"/>
      <c r="BEE10" s="1211"/>
      <c r="BEF10" s="1211"/>
      <c r="BEG10" s="1211"/>
      <c r="BEH10" s="1211"/>
      <c r="BEI10" s="1211"/>
      <c r="BEJ10" s="1211"/>
      <c r="BEK10" s="1211"/>
      <c r="BEL10" s="1211"/>
      <c r="BEM10" s="1211"/>
      <c r="BEN10" s="1211"/>
      <c r="BEO10" s="1211"/>
      <c r="BEP10" s="1211"/>
      <c r="BEQ10" s="1211"/>
      <c r="BER10" s="1211"/>
      <c r="BES10" s="1211"/>
      <c r="BET10" s="1211"/>
      <c r="BEU10" s="1211"/>
      <c r="BEV10" s="1211"/>
      <c r="BEW10" s="1211"/>
      <c r="BEX10" s="1211"/>
      <c r="BEY10" s="1211"/>
      <c r="BEZ10" s="1211"/>
      <c r="BFA10" s="1211"/>
      <c r="BFB10" s="1211"/>
      <c r="BFC10" s="1211"/>
      <c r="BFD10" s="1211"/>
      <c r="BFE10" s="1211"/>
      <c r="BFF10" s="1211"/>
      <c r="BFG10" s="1211"/>
      <c r="BFH10" s="1211"/>
      <c r="BFI10" s="1211"/>
      <c r="BFJ10" s="1211"/>
      <c r="BFK10" s="1211"/>
      <c r="BFL10" s="1211"/>
      <c r="BFM10" s="1211"/>
      <c r="BFN10" s="1211"/>
      <c r="BFO10" s="1211"/>
      <c r="BFP10" s="1211"/>
      <c r="BFQ10" s="1211"/>
      <c r="BFR10" s="1211"/>
      <c r="BFS10" s="1211"/>
      <c r="BFT10" s="1211"/>
      <c r="BFU10" s="1211"/>
      <c r="BFV10" s="1211"/>
      <c r="BFW10" s="1211"/>
      <c r="BFX10" s="1211"/>
      <c r="BFY10" s="1211"/>
      <c r="BFZ10" s="1211"/>
      <c r="BGA10" s="1211"/>
      <c r="BGB10" s="1211"/>
      <c r="BGC10" s="1211"/>
      <c r="BGD10" s="1211"/>
      <c r="BGE10" s="1211"/>
      <c r="BGF10" s="1211"/>
      <c r="BGG10" s="1211"/>
      <c r="BGH10" s="1211"/>
      <c r="BGI10" s="1211"/>
      <c r="BGJ10" s="1211"/>
      <c r="BGK10" s="1211"/>
      <c r="BGL10" s="1211"/>
      <c r="BGM10" s="1211"/>
      <c r="BGN10" s="1211"/>
      <c r="BGO10" s="1211"/>
      <c r="BGP10" s="1211"/>
      <c r="BGQ10" s="1211"/>
      <c r="BGR10" s="1211"/>
      <c r="BGS10" s="1211"/>
      <c r="BGT10" s="1211"/>
      <c r="BGU10" s="1211"/>
      <c r="BGV10" s="1211"/>
      <c r="BGW10" s="1211"/>
      <c r="BGX10" s="1211"/>
      <c r="BGY10" s="1211"/>
      <c r="BGZ10" s="1211"/>
      <c r="BHA10" s="1211"/>
      <c r="BHB10" s="1211"/>
      <c r="BHC10" s="1211"/>
      <c r="BHD10" s="1211"/>
      <c r="BHE10" s="1211"/>
      <c r="BHF10" s="1211"/>
      <c r="BHG10" s="1211"/>
      <c r="BHH10" s="1211"/>
      <c r="BHI10" s="1211"/>
      <c r="BHJ10" s="1211"/>
      <c r="BHK10" s="1211"/>
      <c r="BHL10" s="1211"/>
      <c r="BHM10" s="1211"/>
      <c r="BHN10" s="1211"/>
      <c r="BHO10" s="1211"/>
      <c r="BHP10" s="1211"/>
      <c r="BHQ10" s="1211"/>
      <c r="BHR10" s="1211"/>
      <c r="BHS10" s="1211"/>
      <c r="BHT10" s="1211"/>
      <c r="BHU10" s="1211"/>
      <c r="BHV10" s="1211"/>
      <c r="BHW10" s="1211"/>
      <c r="BHX10" s="1211"/>
      <c r="BHY10" s="1211"/>
      <c r="BHZ10" s="1211"/>
      <c r="BIA10" s="1211"/>
      <c r="BIB10" s="1211"/>
      <c r="BIC10" s="1211"/>
      <c r="BID10" s="1211"/>
      <c r="BIE10" s="1211"/>
      <c r="BIF10" s="1211"/>
      <c r="BIG10" s="1211"/>
      <c r="BIH10" s="1211"/>
      <c r="BII10" s="1211"/>
      <c r="BIJ10" s="1211"/>
      <c r="BIK10" s="1211"/>
      <c r="BIL10" s="1211"/>
      <c r="BIM10" s="1211"/>
      <c r="BIN10" s="1211"/>
      <c r="BIO10" s="1211"/>
      <c r="BIP10" s="1211"/>
      <c r="BIQ10" s="1211"/>
      <c r="BIR10" s="1211"/>
      <c r="BIS10" s="1211"/>
      <c r="BIT10" s="1211"/>
      <c r="BIU10" s="1211"/>
      <c r="BIV10" s="1211"/>
      <c r="BIW10" s="1211"/>
      <c r="BIX10" s="1211"/>
      <c r="BIY10" s="1211"/>
      <c r="BIZ10" s="1211"/>
      <c r="BJA10" s="1211"/>
      <c r="BJB10" s="1211"/>
      <c r="BJC10" s="1211"/>
      <c r="BJD10" s="1211"/>
      <c r="BJE10" s="1211"/>
      <c r="BJF10" s="1211"/>
      <c r="BJG10" s="1211"/>
      <c r="BJH10" s="1211"/>
      <c r="BJI10" s="1211"/>
      <c r="BJJ10" s="1211"/>
      <c r="BJK10" s="1211"/>
      <c r="BJL10" s="1211"/>
      <c r="BJM10" s="1211"/>
      <c r="BJN10" s="1211"/>
      <c r="BJO10" s="1211"/>
      <c r="BJP10" s="1211"/>
      <c r="BJQ10" s="1211"/>
      <c r="BJR10" s="1211"/>
      <c r="BJS10" s="1211"/>
      <c r="BJT10" s="1211"/>
      <c r="BJU10" s="1211"/>
      <c r="BJV10" s="1211"/>
      <c r="BJW10" s="1211"/>
      <c r="BJX10" s="1211"/>
      <c r="BJY10" s="1211"/>
      <c r="BJZ10" s="1211"/>
      <c r="BKA10" s="1211"/>
      <c r="BKB10" s="1211"/>
      <c r="BKC10" s="1211"/>
      <c r="BKD10" s="1211"/>
      <c r="BKE10" s="1211"/>
      <c r="BKF10" s="1211"/>
      <c r="BKG10" s="1211"/>
      <c r="BKH10" s="1211"/>
      <c r="BKI10" s="1211"/>
      <c r="BKJ10" s="1211"/>
      <c r="BKK10" s="1211"/>
      <c r="BKL10" s="1211"/>
      <c r="BKM10" s="1211"/>
      <c r="BKN10" s="1211"/>
      <c r="BKO10" s="1211"/>
      <c r="BKP10" s="1211"/>
      <c r="BKQ10" s="1211"/>
      <c r="BKR10" s="1211"/>
      <c r="BKS10" s="1211"/>
      <c r="BKT10" s="1211"/>
      <c r="BKU10" s="1211"/>
      <c r="BKV10" s="1211"/>
      <c r="BKW10" s="1211"/>
      <c r="BKX10" s="1211"/>
      <c r="BKY10" s="1211"/>
      <c r="BKZ10" s="1211"/>
      <c r="BLA10" s="1211"/>
      <c r="BLB10" s="1211"/>
      <c r="BLC10" s="1211"/>
      <c r="BLD10" s="1211"/>
      <c r="BLE10" s="1211"/>
      <c r="BLF10" s="1211"/>
      <c r="BLG10" s="1211"/>
      <c r="BLH10" s="1211"/>
      <c r="BLI10" s="1211"/>
      <c r="BLJ10" s="1211"/>
      <c r="BLK10" s="1211"/>
      <c r="BLL10" s="1211"/>
      <c r="BLM10" s="1211"/>
      <c r="BLN10" s="1211"/>
      <c r="BLO10" s="1211"/>
      <c r="BLP10" s="1211"/>
      <c r="BLQ10" s="1211"/>
      <c r="BLR10" s="1211"/>
      <c r="BLS10" s="1211"/>
      <c r="BLT10" s="1211"/>
      <c r="BLU10" s="1211"/>
      <c r="BLV10" s="1211"/>
      <c r="BLW10" s="1211"/>
      <c r="BLX10" s="1211"/>
      <c r="BLY10" s="1211"/>
      <c r="BLZ10" s="1211"/>
      <c r="BMA10" s="1211"/>
      <c r="BMB10" s="1211"/>
      <c r="BMC10" s="1211"/>
      <c r="BMD10" s="1211"/>
      <c r="BME10" s="1211"/>
      <c r="BMF10" s="1211"/>
      <c r="BMG10" s="1211"/>
      <c r="BMH10" s="1211"/>
      <c r="BMI10" s="1211"/>
      <c r="BMJ10" s="1211"/>
      <c r="BMK10" s="1211"/>
      <c r="BML10" s="1211"/>
      <c r="BMM10" s="1211"/>
      <c r="BMN10" s="1211"/>
      <c r="BMO10" s="1211"/>
      <c r="BMP10" s="1211"/>
      <c r="BMQ10" s="1211"/>
      <c r="BMR10" s="1211"/>
      <c r="BMS10" s="1211"/>
      <c r="BMT10" s="1211"/>
      <c r="BMU10" s="1211"/>
      <c r="BMV10" s="1211"/>
      <c r="BMW10" s="1211"/>
      <c r="BMX10" s="1211"/>
      <c r="BMY10" s="1211"/>
      <c r="BMZ10" s="1211"/>
      <c r="BNA10" s="1211"/>
      <c r="BNB10" s="1211"/>
      <c r="BNC10" s="1211"/>
      <c r="BND10" s="1211"/>
      <c r="BNE10" s="1211"/>
      <c r="BNF10" s="1211"/>
      <c r="BNG10" s="1211"/>
      <c r="BNH10" s="1211"/>
      <c r="BNI10" s="1211"/>
      <c r="BNJ10" s="1211"/>
      <c r="BNK10" s="1211"/>
      <c r="BNL10" s="1211"/>
      <c r="BNM10" s="1211"/>
      <c r="BNN10" s="1211"/>
      <c r="BNO10" s="1211"/>
      <c r="BNP10" s="1211"/>
      <c r="BNQ10" s="1211"/>
      <c r="BNR10" s="1211"/>
      <c r="BNS10" s="1211"/>
      <c r="BNT10" s="1211"/>
      <c r="BNU10" s="1211"/>
      <c r="BNV10" s="1211"/>
      <c r="BNW10" s="1211"/>
      <c r="BNX10" s="1211"/>
      <c r="BNY10" s="1211"/>
      <c r="BNZ10" s="1211"/>
      <c r="BOA10" s="1211"/>
      <c r="BOB10" s="1211"/>
      <c r="BOC10" s="1211"/>
      <c r="BOD10" s="1211"/>
      <c r="BOE10" s="1211"/>
      <c r="BOF10" s="1211"/>
      <c r="BOG10" s="1211"/>
      <c r="BOH10" s="1211"/>
      <c r="BOI10" s="1211"/>
      <c r="BOJ10" s="1211"/>
      <c r="BOK10" s="1211"/>
      <c r="BOL10" s="1211"/>
      <c r="BOM10" s="1211"/>
      <c r="BON10" s="1211"/>
      <c r="BOO10" s="1211"/>
      <c r="BOP10" s="1211"/>
      <c r="BOQ10" s="1211"/>
      <c r="BOR10" s="1211"/>
      <c r="BOS10" s="1211"/>
      <c r="BOT10" s="1211"/>
      <c r="BOU10" s="1211"/>
      <c r="BOV10" s="1211"/>
      <c r="BOW10" s="1211"/>
      <c r="BOX10" s="1211"/>
      <c r="BOY10" s="1211"/>
      <c r="BOZ10" s="1211"/>
      <c r="BPA10" s="1211"/>
      <c r="BPB10" s="1211"/>
      <c r="BPC10" s="1211"/>
      <c r="BPD10" s="1211"/>
      <c r="BPE10" s="1211"/>
      <c r="BPF10" s="1211"/>
      <c r="BPG10" s="1211"/>
      <c r="BPH10" s="1211"/>
      <c r="BPI10" s="1211"/>
      <c r="BPJ10" s="1211"/>
      <c r="BPK10" s="1211"/>
      <c r="BPL10" s="1211"/>
      <c r="BPM10" s="1211"/>
      <c r="BPN10" s="1211"/>
      <c r="BPO10" s="1211"/>
      <c r="BPP10" s="1211"/>
      <c r="BPQ10" s="1211"/>
      <c r="BPR10" s="1211"/>
      <c r="BPS10" s="1211"/>
      <c r="BPT10" s="1211"/>
      <c r="BPU10" s="1211"/>
      <c r="BPV10" s="1211"/>
      <c r="BPW10" s="1211"/>
      <c r="BPX10" s="1211"/>
      <c r="BPY10" s="1211"/>
      <c r="BPZ10" s="1211"/>
      <c r="BQA10" s="1211"/>
      <c r="BQB10" s="1211"/>
      <c r="BQC10" s="1211"/>
      <c r="BQD10" s="1211"/>
      <c r="BQE10" s="1211"/>
      <c r="BQF10" s="1211"/>
      <c r="BQG10" s="1211"/>
      <c r="BQH10" s="1211"/>
      <c r="BQI10" s="1211"/>
      <c r="BQJ10" s="1211"/>
      <c r="BQK10" s="1211"/>
      <c r="BQL10" s="1211"/>
      <c r="BQM10" s="1211"/>
      <c r="BQN10" s="1211"/>
      <c r="BQO10" s="1211"/>
      <c r="BQP10" s="1211"/>
      <c r="BQQ10" s="1211"/>
      <c r="BQR10" s="1211"/>
      <c r="BQS10" s="1211"/>
      <c r="BQT10" s="1211"/>
      <c r="BQU10" s="1211"/>
      <c r="BQV10" s="1211"/>
      <c r="BQW10" s="1211"/>
      <c r="BQX10" s="1211"/>
      <c r="BQY10" s="1211"/>
      <c r="BQZ10" s="1211"/>
      <c r="BRA10" s="1211"/>
      <c r="BRB10" s="1211"/>
      <c r="BRC10" s="1211"/>
      <c r="BRD10" s="1211"/>
      <c r="BRE10" s="1211"/>
      <c r="BRF10" s="1211"/>
      <c r="BRG10" s="1211"/>
      <c r="BRH10" s="1211"/>
      <c r="BRI10" s="1211"/>
      <c r="BRJ10" s="1211"/>
      <c r="BRK10" s="1211"/>
      <c r="BRL10" s="1211"/>
      <c r="BRM10" s="1211"/>
      <c r="BRN10" s="1211"/>
      <c r="BRO10" s="1211"/>
      <c r="BRP10" s="1211"/>
      <c r="BRQ10" s="1211"/>
      <c r="BRR10" s="1211"/>
      <c r="BRS10" s="1211"/>
      <c r="BRT10" s="1211"/>
      <c r="BRU10" s="1211"/>
      <c r="BRV10" s="1211"/>
      <c r="BRW10" s="1211"/>
      <c r="BRX10" s="1211"/>
      <c r="BRY10" s="1211"/>
      <c r="BRZ10" s="1211"/>
      <c r="BSA10" s="1211"/>
      <c r="BSB10" s="1211"/>
      <c r="BSC10" s="1211"/>
      <c r="BSD10" s="1211"/>
      <c r="BSE10" s="1211"/>
      <c r="BSF10" s="1211"/>
      <c r="BSG10" s="1211"/>
      <c r="BSH10" s="1211"/>
      <c r="BSI10" s="1211"/>
      <c r="BSJ10" s="1211"/>
      <c r="BSK10" s="1211"/>
      <c r="BSL10" s="1211"/>
      <c r="BSM10" s="1211"/>
      <c r="BSN10" s="1211"/>
      <c r="BSO10" s="1211"/>
      <c r="BSP10" s="1211"/>
      <c r="BSQ10" s="1211"/>
      <c r="BSR10" s="1211"/>
      <c r="BSS10" s="1211"/>
      <c r="BST10" s="1211"/>
      <c r="BSU10" s="1211"/>
      <c r="BSV10" s="1211"/>
      <c r="BSW10" s="1211"/>
      <c r="BSX10" s="1211"/>
      <c r="BSY10" s="1211"/>
      <c r="BSZ10" s="1211"/>
      <c r="BTA10" s="1211"/>
      <c r="BTB10" s="1211"/>
      <c r="BTC10" s="1211"/>
      <c r="BTD10" s="1211"/>
      <c r="BTE10" s="1211"/>
      <c r="BTF10" s="1211"/>
      <c r="BTG10" s="1211"/>
      <c r="BTH10" s="1211"/>
      <c r="BTI10" s="1211"/>
      <c r="BTJ10" s="1211"/>
      <c r="BTK10" s="1211"/>
      <c r="BTL10" s="1211"/>
      <c r="BTM10" s="1211"/>
      <c r="BTN10" s="1211"/>
      <c r="BTO10" s="1211"/>
      <c r="BTP10" s="1211"/>
      <c r="BTQ10" s="1211"/>
      <c r="BTR10" s="1211"/>
      <c r="BTS10" s="1211"/>
      <c r="BTT10" s="1211"/>
      <c r="BTU10" s="1211"/>
      <c r="BTV10" s="1211"/>
      <c r="BTW10" s="1211"/>
      <c r="BTX10" s="1211"/>
      <c r="BTY10" s="1211"/>
      <c r="BTZ10" s="1211"/>
      <c r="BUA10" s="1211"/>
      <c r="BUB10" s="1211"/>
      <c r="BUC10" s="1211"/>
      <c r="BUD10" s="1211"/>
      <c r="BUE10" s="1211"/>
      <c r="BUF10" s="1211"/>
      <c r="BUG10" s="1211"/>
      <c r="BUH10" s="1211"/>
      <c r="BUI10" s="1211"/>
      <c r="BUJ10" s="1211"/>
      <c r="BUK10" s="1211"/>
      <c r="BUL10" s="1211"/>
      <c r="BUM10" s="1211"/>
      <c r="BUN10" s="1211"/>
      <c r="BUO10" s="1211"/>
      <c r="BUP10" s="1211"/>
      <c r="BUQ10" s="1211"/>
      <c r="BUR10" s="1211"/>
      <c r="BUS10" s="1211"/>
      <c r="BUT10" s="1211"/>
      <c r="BUU10" s="1211"/>
      <c r="BUV10" s="1211"/>
      <c r="BUW10" s="1211"/>
      <c r="BUX10" s="1211"/>
      <c r="BUY10" s="1211"/>
      <c r="BUZ10" s="1211"/>
      <c r="BVA10" s="1211"/>
      <c r="BVB10" s="1211"/>
      <c r="BVC10" s="1211"/>
      <c r="BVD10" s="1211"/>
      <c r="BVE10" s="1211"/>
      <c r="BVF10" s="1211"/>
      <c r="BVG10" s="1211"/>
      <c r="BVH10" s="1211"/>
      <c r="BVI10" s="1211"/>
      <c r="BVJ10" s="1211"/>
      <c r="BVK10" s="1211"/>
      <c r="BVL10" s="1211"/>
      <c r="BVM10" s="1211"/>
      <c r="BVN10" s="1211"/>
      <c r="BVO10" s="1211"/>
      <c r="BVP10" s="1211"/>
      <c r="BVQ10" s="1211"/>
      <c r="BVR10" s="1211"/>
      <c r="BVS10" s="1211"/>
      <c r="BVT10" s="1211"/>
      <c r="BVU10" s="1211"/>
      <c r="BVV10" s="1211"/>
      <c r="BVW10" s="1211"/>
      <c r="BVX10" s="1211"/>
      <c r="BVY10" s="1211"/>
      <c r="BVZ10" s="1211"/>
      <c r="BWA10" s="1211"/>
      <c r="BWB10" s="1211"/>
      <c r="BWC10" s="1211"/>
      <c r="BWD10" s="1211"/>
      <c r="BWE10" s="1211"/>
      <c r="BWF10" s="1211"/>
      <c r="BWG10" s="1211"/>
      <c r="BWH10" s="1211"/>
      <c r="BWI10" s="1211"/>
      <c r="BWJ10" s="1211"/>
      <c r="BWK10" s="1211"/>
      <c r="BWL10" s="1211"/>
      <c r="BWM10" s="1211"/>
      <c r="BWN10" s="1211"/>
      <c r="BWO10" s="1211"/>
      <c r="BWP10" s="1211"/>
      <c r="BWQ10" s="1211"/>
      <c r="BWR10" s="1211"/>
      <c r="BWS10" s="1211"/>
      <c r="BWT10" s="1211"/>
      <c r="BWU10" s="1211"/>
      <c r="BWV10" s="1211"/>
      <c r="BWW10" s="1211"/>
      <c r="BWX10" s="1211"/>
      <c r="BWY10" s="1211"/>
      <c r="BWZ10" s="1211"/>
      <c r="BXA10" s="1211"/>
      <c r="BXB10" s="1211"/>
      <c r="BXC10" s="1211"/>
      <c r="BXD10" s="1211"/>
      <c r="BXE10" s="1211"/>
      <c r="BXF10" s="1211"/>
      <c r="BXG10" s="1211"/>
      <c r="BXH10" s="1211"/>
      <c r="BXI10" s="1211"/>
      <c r="BXJ10" s="1211"/>
      <c r="BXK10" s="1211"/>
      <c r="BXL10" s="1211"/>
      <c r="BXM10" s="1211"/>
      <c r="BXN10" s="1211"/>
      <c r="BXO10" s="1211"/>
      <c r="BXP10" s="1211"/>
      <c r="BXQ10" s="1211"/>
      <c r="BXR10" s="1211"/>
      <c r="BXS10" s="1211"/>
      <c r="BXT10" s="1211"/>
      <c r="BXU10" s="1211"/>
      <c r="BXV10" s="1211"/>
      <c r="BXW10" s="1211"/>
      <c r="BXX10" s="1211"/>
      <c r="BXY10" s="1211"/>
      <c r="BXZ10" s="1211"/>
      <c r="BYA10" s="1211"/>
      <c r="BYB10" s="1211"/>
      <c r="BYC10" s="1211"/>
      <c r="BYD10" s="1211"/>
      <c r="BYE10" s="1211"/>
      <c r="BYF10" s="1211"/>
      <c r="BYG10" s="1211"/>
      <c r="BYH10" s="1211"/>
      <c r="BYI10" s="1211"/>
      <c r="BYJ10" s="1211"/>
      <c r="BYK10" s="1211"/>
      <c r="BYL10" s="1211"/>
      <c r="BYM10" s="1211"/>
      <c r="BYN10" s="1211"/>
      <c r="BYO10" s="1211"/>
      <c r="BYP10" s="1211"/>
      <c r="BYQ10" s="1211"/>
      <c r="BYR10" s="1211"/>
      <c r="BYS10" s="1211"/>
      <c r="BYT10" s="1211"/>
      <c r="BYU10" s="1211"/>
      <c r="BYV10" s="1211"/>
      <c r="BYW10" s="1211"/>
      <c r="BYX10" s="1211"/>
      <c r="BYY10" s="1211"/>
      <c r="BYZ10" s="1211"/>
      <c r="BZA10" s="1211"/>
      <c r="BZB10" s="1211"/>
      <c r="BZC10" s="1211"/>
      <c r="BZD10" s="1211"/>
      <c r="BZE10" s="1211"/>
      <c r="BZF10" s="1211"/>
      <c r="BZG10" s="1211"/>
      <c r="BZH10" s="1211"/>
      <c r="BZI10" s="1211"/>
      <c r="BZJ10" s="1211"/>
      <c r="BZK10" s="1211"/>
      <c r="BZL10" s="1211"/>
      <c r="BZM10" s="1211"/>
      <c r="BZN10" s="1211"/>
      <c r="BZO10" s="1211"/>
      <c r="BZP10" s="1211"/>
      <c r="BZQ10" s="1211"/>
      <c r="BZR10" s="1211"/>
      <c r="BZS10" s="1211"/>
      <c r="BZT10" s="1211"/>
      <c r="BZU10" s="1211"/>
      <c r="BZV10" s="1211"/>
      <c r="BZW10" s="1211"/>
      <c r="BZX10" s="1211"/>
      <c r="BZY10" s="1211"/>
      <c r="BZZ10" s="1211"/>
      <c r="CAA10" s="1211"/>
      <c r="CAB10" s="1211"/>
      <c r="CAC10" s="1211"/>
      <c r="CAD10" s="1211"/>
      <c r="CAE10" s="1211"/>
      <c r="CAF10" s="1211"/>
      <c r="CAG10" s="1211"/>
      <c r="CAH10" s="1211"/>
      <c r="CAI10" s="1211"/>
      <c r="CAJ10" s="1211"/>
      <c r="CAK10" s="1211"/>
      <c r="CAL10" s="1211"/>
      <c r="CAM10" s="1211"/>
      <c r="CAN10" s="1211"/>
      <c r="CAO10" s="1211"/>
      <c r="CAP10" s="1211"/>
      <c r="CAQ10" s="1211"/>
      <c r="CAR10" s="1211"/>
      <c r="CAS10" s="1211"/>
      <c r="CAT10" s="1211"/>
      <c r="CAU10" s="1211"/>
      <c r="CAV10" s="1211"/>
      <c r="CAW10" s="1211"/>
      <c r="CAX10" s="1211"/>
      <c r="CAY10" s="1211"/>
      <c r="CAZ10" s="1211"/>
      <c r="CBA10" s="1211"/>
      <c r="CBB10" s="1211"/>
      <c r="CBC10" s="1211"/>
      <c r="CBD10" s="1211"/>
      <c r="CBE10" s="1211"/>
      <c r="CBF10" s="1211"/>
      <c r="CBG10" s="1211"/>
      <c r="CBH10" s="1211"/>
      <c r="CBI10" s="1211"/>
      <c r="CBJ10" s="1211"/>
      <c r="CBK10" s="1211"/>
      <c r="CBL10" s="1211"/>
      <c r="CBM10" s="1211"/>
      <c r="CBN10" s="1211"/>
      <c r="CBO10" s="1211"/>
      <c r="CBP10" s="1211"/>
      <c r="CBQ10" s="1211"/>
      <c r="CBR10" s="1211"/>
      <c r="CBS10" s="1211"/>
      <c r="CBT10" s="1211"/>
      <c r="CBU10" s="1211"/>
      <c r="CBV10" s="1211"/>
      <c r="CBW10" s="1211"/>
      <c r="CBX10" s="1211"/>
      <c r="CBY10" s="1211"/>
      <c r="CBZ10" s="1211"/>
      <c r="CCA10" s="1211"/>
      <c r="CCB10" s="1211"/>
      <c r="CCC10" s="1211"/>
      <c r="CCD10" s="1211"/>
      <c r="CCE10" s="1211"/>
      <c r="CCF10" s="1211"/>
      <c r="CCG10" s="1211"/>
      <c r="CCH10" s="1211"/>
      <c r="CCI10" s="1211"/>
      <c r="CCJ10" s="1211"/>
      <c r="CCK10" s="1211"/>
      <c r="CCL10" s="1211"/>
      <c r="CCM10" s="1211"/>
      <c r="CCN10" s="1211"/>
      <c r="CCO10" s="1211"/>
      <c r="CCP10" s="1211"/>
      <c r="CCQ10" s="1211"/>
      <c r="CCR10" s="1211"/>
      <c r="CCS10" s="1211"/>
      <c r="CCT10" s="1211"/>
      <c r="CCU10" s="1211"/>
      <c r="CCV10" s="1211"/>
      <c r="CCW10" s="1211"/>
      <c r="CCX10" s="1211"/>
      <c r="CCY10" s="1211"/>
      <c r="CCZ10" s="1211"/>
      <c r="CDA10" s="1211"/>
      <c r="CDB10" s="1211"/>
      <c r="CDC10" s="1211"/>
      <c r="CDD10" s="1211"/>
      <c r="CDE10" s="1211"/>
      <c r="CDF10" s="1211"/>
      <c r="CDG10" s="1211"/>
      <c r="CDH10" s="1211"/>
      <c r="CDI10" s="1211"/>
      <c r="CDJ10" s="1211"/>
      <c r="CDK10" s="1211"/>
      <c r="CDL10" s="1211"/>
      <c r="CDM10" s="1211"/>
      <c r="CDN10" s="1211"/>
      <c r="CDO10" s="1211"/>
      <c r="CDP10" s="1211"/>
      <c r="CDQ10" s="1211"/>
      <c r="CDR10" s="1211"/>
      <c r="CDS10" s="1211"/>
      <c r="CDT10" s="1211"/>
      <c r="CDU10" s="1211"/>
      <c r="CDV10" s="1211"/>
      <c r="CDW10" s="1211"/>
      <c r="CDX10" s="1211"/>
      <c r="CDY10" s="1211"/>
      <c r="CDZ10" s="1211"/>
      <c r="CEA10" s="1211"/>
      <c r="CEB10" s="1211"/>
      <c r="CEC10" s="1211"/>
      <c r="CED10" s="1211"/>
      <c r="CEE10" s="1211"/>
      <c r="CEF10" s="1211"/>
      <c r="CEG10" s="1211"/>
      <c r="CEH10" s="1211"/>
      <c r="CEI10" s="1211"/>
      <c r="CEJ10" s="1211"/>
      <c r="CEK10" s="1211"/>
      <c r="CEL10" s="1211"/>
      <c r="CEM10" s="1211"/>
      <c r="CEN10" s="1211"/>
      <c r="CEO10" s="1211"/>
      <c r="CEP10" s="1211"/>
      <c r="CEQ10" s="1211"/>
      <c r="CER10" s="1211"/>
      <c r="CES10" s="1211"/>
      <c r="CET10" s="1211"/>
      <c r="CEU10" s="1211"/>
      <c r="CEV10" s="1211"/>
      <c r="CEW10" s="1211"/>
      <c r="CEX10" s="1211"/>
      <c r="CEY10" s="1211"/>
      <c r="CEZ10" s="1211"/>
      <c r="CFA10" s="1211"/>
      <c r="CFB10" s="1211"/>
      <c r="CFC10" s="1211"/>
      <c r="CFD10" s="1211"/>
      <c r="CFE10" s="1211"/>
      <c r="CFF10" s="1211"/>
      <c r="CFG10" s="1211"/>
      <c r="CFH10" s="1211"/>
      <c r="CFI10" s="1211"/>
      <c r="CFJ10" s="1211"/>
      <c r="CFK10" s="1211"/>
      <c r="CFL10" s="1211"/>
      <c r="CFM10" s="1211"/>
      <c r="CFN10" s="1211"/>
      <c r="CFO10" s="1211"/>
      <c r="CFP10" s="1211"/>
      <c r="CFQ10" s="1211"/>
      <c r="CFR10" s="1211"/>
      <c r="CFS10" s="1211"/>
      <c r="CFT10" s="1211"/>
      <c r="CFU10" s="1211"/>
      <c r="CFV10" s="1211"/>
      <c r="CFW10" s="1211"/>
      <c r="CFX10" s="1211"/>
      <c r="CFY10" s="1211"/>
      <c r="CFZ10" s="1211"/>
      <c r="CGA10" s="1211"/>
      <c r="CGB10" s="1211"/>
      <c r="CGC10" s="1211"/>
      <c r="CGD10" s="1211"/>
      <c r="CGE10" s="1211"/>
      <c r="CGF10" s="1211"/>
      <c r="CGG10" s="1211"/>
      <c r="CGH10" s="1211"/>
      <c r="CGI10" s="1211"/>
      <c r="CGJ10" s="1211"/>
      <c r="CGK10" s="1211"/>
      <c r="CGL10" s="1211"/>
      <c r="CGM10" s="1211"/>
      <c r="CGN10" s="1211"/>
      <c r="CGO10" s="1211"/>
      <c r="CGP10" s="1211"/>
      <c r="CGQ10" s="1211"/>
      <c r="CGR10" s="1211"/>
      <c r="CGS10" s="1211"/>
      <c r="CGT10" s="1211"/>
      <c r="CGU10" s="1211"/>
      <c r="CGV10" s="1211"/>
      <c r="CGW10" s="1211"/>
      <c r="CGX10" s="1211"/>
      <c r="CGY10" s="1211"/>
      <c r="CGZ10" s="1211"/>
      <c r="CHA10" s="1211"/>
      <c r="CHB10" s="1211"/>
      <c r="CHC10" s="1211"/>
      <c r="CHD10" s="1211"/>
      <c r="CHE10" s="1211"/>
      <c r="CHF10" s="1211"/>
      <c r="CHG10" s="1211"/>
      <c r="CHH10" s="1211"/>
      <c r="CHI10" s="1211"/>
      <c r="CHJ10" s="1211"/>
      <c r="CHK10" s="1211"/>
      <c r="CHL10" s="1211"/>
      <c r="CHM10" s="1211"/>
      <c r="CHN10" s="1211"/>
      <c r="CHO10" s="1211"/>
      <c r="CHP10" s="1211"/>
      <c r="CHQ10" s="1211"/>
      <c r="CHR10" s="1211"/>
      <c r="CHS10" s="1211"/>
      <c r="CHT10" s="1211"/>
      <c r="CHU10" s="1211"/>
      <c r="CHV10" s="1211"/>
      <c r="CHW10" s="1211"/>
      <c r="CHX10" s="1211"/>
      <c r="CHY10" s="1211"/>
      <c r="CHZ10" s="1211"/>
      <c r="CIA10" s="1211"/>
      <c r="CIB10" s="1211"/>
      <c r="CIC10" s="1211"/>
      <c r="CID10" s="1211"/>
      <c r="CIE10" s="1211"/>
      <c r="CIF10" s="1211"/>
      <c r="CIG10" s="1211"/>
      <c r="CIH10" s="1211"/>
      <c r="CII10" s="1211"/>
      <c r="CIJ10" s="1211"/>
      <c r="CIK10" s="1211"/>
      <c r="CIL10" s="1211"/>
      <c r="CIM10" s="1211"/>
      <c r="CIN10" s="1211"/>
      <c r="CIO10" s="1211"/>
      <c r="CIP10" s="1211"/>
      <c r="CIQ10" s="1211"/>
      <c r="CIR10" s="1211"/>
      <c r="CIS10" s="1211"/>
      <c r="CIT10" s="1211"/>
      <c r="CIU10" s="1211"/>
      <c r="CIV10" s="1211"/>
      <c r="CIW10" s="1211"/>
      <c r="CIX10" s="1211"/>
      <c r="CIY10" s="1211"/>
      <c r="CIZ10" s="1211"/>
      <c r="CJA10" s="1211"/>
      <c r="CJB10" s="1211"/>
      <c r="CJC10" s="1211"/>
      <c r="CJD10" s="1211"/>
      <c r="CJE10" s="1211"/>
      <c r="CJF10" s="1211"/>
      <c r="CJG10" s="1211"/>
      <c r="CJH10" s="1211"/>
      <c r="CJI10" s="1211"/>
      <c r="CJJ10" s="1211"/>
      <c r="CJK10" s="1211"/>
      <c r="CJL10" s="1211"/>
      <c r="CJM10" s="1211"/>
      <c r="CJN10" s="1211"/>
      <c r="CJO10" s="1211"/>
      <c r="CJP10" s="1211"/>
      <c r="CJQ10" s="1211"/>
      <c r="CJR10" s="1211"/>
      <c r="CJS10" s="1211"/>
      <c r="CJT10" s="1211"/>
      <c r="CJU10" s="1211"/>
      <c r="CJV10" s="1211"/>
      <c r="CJW10" s="1211"/>
      <c r="CJX10" s="1211"/>
      <c r="CJY10" s="1211"/>
      <c r="CJZ10" s="1211"/>
      <c r="CKA10" s="1211"/>
      <c r="CKB10" s="1211"/>
      <c r="CKC10" s="1211"/>
      <c r="CKD10" s="1211"/>
      <c r="CKE10" s="1211"/>
      <c r="CKF10" s="1211"/>
      <c r="CKG10" s="1211"/>
      <c r="CKH10" s="1211"/>
      <c r="CKI10" s="1211"/>
      <c r="CKJ10" s="1211"/>
      <c r="CKK10" s="1211"/>
      <c r="CKL10" s="1211"/>
      <c r="CKM10" s="1211"/>
      <c r="CKN10" s="1211"/>
      <c r="CKO10" s="1211"/>
      <c r="CKP10" s="1211"/>
      <c r="CKQ10" s="1211"/>
      <c r="CKR10" s="1211"/>
      <c r="CKS10" s="1211"/>
      <c r="CKT10" s="1211"/>
      <c r="CKU10" s="1211"/>
      <c r="CKV10" s="1211"/>
      <c r="CKW10" s="1211"/>
      <c r="CKX10" s="1211"/>
      <c r="CKY10" s="1211"/>
      <c r="CKZ10" s="1211"/>
      <c r="CLA10" s="1211"/>
      <c r="CLB10" s="1211"/>
      <c r="CLC10" s="1211"/>
      <c r="CLD10" s="1211"/>
      <c r="CLE10" s="1211"/>
      <c r="CLF10" s="1211"/>
      <c r="CLG10" s="1211"/>
      <c r="CLH10" s="1211"/>
      <c r="CLI10" s="1211"/>
      <c r="CLJ10" s="1211"/>
      <c r="CLK10" s="1211"/>
      <c r="CLL10" s="1211"/>
      <c r="CLM10" s="1211"/>
      <c r="CLN10" s="1211"/>
      <c r="CLO10" s="1211"/>
      <c r="CLP10" s="1211"/>
      <c r="CLQ10" s="1211"/>
      <c r="CLR10" s="1211"/>
      <c r="CLS10" s="1211"/>
      <c r="CLT10" s="1211"/>
      <c r="CLU10" s="1211"/>
      <c r="CLV10" s="1211"/>
      <c r="CLW10" s="1211"/>
      <c r="CLX10" s="1211"/>
      <c r="CLY10" s="1211"/>
      <c r="CLZ10" s="1211"/>
      <c r="CMA10" s="1211"/>
      <c r="CMB10" s="1211"/>
      <c r="CMC10" s="1211"/>
      <c r="CMD10" s="1211"/>
      <c r="CME10" s="1211"/>
      <c r="CMF10" s="1211"/>
      <c r="CMG10" s="1211"/>
      <c r="CMH10" s="1211"/>
      <c r="CMI10" s="1211"/>
      <c r="CMJ10" s="1211"/>
      <c r="CMK10" s="1211"/>
      <c r="CML10" s="1211"/>
      <c r="CMM10" s="1211"/>
      <c r="CMN10" s="1211"/>
      <c r="CMO10" s="1211"/>
      <c r="CMP10" s="1211"/>
      <c r="CMQ10" s="1211"/>
      <c r="CMR10" s="1211"/>
      <c r="CMS10" s="1211"/>
      <c r="CMT10" s="1211"/>
      <c r="CMU10" s="1211"/>
      <c r="CMV10" s="1211"/>
      <c r="CMW10" s="1211"/>
      <c r="CMX10" s="1211"/>
      <c r="CMY10" s="1211"/>
      <c r="CMZ10" s="1211"/>
      <c r="CNA10" s="1211"/>
      <c r="CNB10" s="1211"/>
      <c r="CNC10" s="1211"/>
      <c r="CND10" s="1211"/>
      <c r="CNE10" s="1211"/>
      <c r="CNF10" s="1211"/>
      <c r="CNG10" s="1211"/>
      <c r="CNH10" s="1211"/>
      <c r="CNI10" s="1211"/>
      <c r="CNJ10" s="1211"/>
      <c r="CNK10" s="1211"/>
      <c r="CNL10" s="1211"/>
      <c r="CNM10" s="1211"/>
      <c r="CNN10" s="1211"/>
      <c r="CNO10" s="1211"/>
      <c r="CNP10" s="1211"/>
      <c r="CNQ10" s="1211"/>
      <c r="CNR10" s="1211"/>
      <c r="CNS10" s="1211"/>
      <c r="CNT10" s="1211"/>
      <c r="CNU10" s="1211"/>
      <c r="CNV10" s="1211"/>
      <c r="CNW10" s="1211"/>
      <c r="CNX10" s="1211"/>
      <c r="CNY10" s="1211"/>
      <c r="CNZ10" s="1211"/>
      <c r="COA10" s="1211"/>
      <c r="COB10" s="1211"/>
      <c r="COC10" s="1211"/>
      <c r="COD10" s="1211"/>
      <c r="COE10" s="1211"/>
      <c r="COF10" s="1211"/>
      <c r="COG10" s="1211"/>
      <c r="COH10" s="1211"/>
      <c r="COI10" s="1211"/>
      <c r="COJ10" s="1211"/>
      <c r="COK10" s="1211"/>
      <c r="COL10" s="1211"/>
      <c r="COM10" s="1211"/>
      <c r="CON10" s="1211"/>
      <c r="COO10" s="1211"/>
      <c r="COP10" s="1211"/>
      <c r="COQ10" s="1211"/>
      <c r="COR10" s="1211"/>
      <c r="COS10" s="1211"/>
      <c r="COT10" s="1211"/>
      <c r="COU10" s="1211"/>
      <c r="COV10" s="1211"/>
      <c r="COW10" s="1211"/>
      <c r="COX10" s="1211"/>
      <c r="COY10" s="1211"/>
      <c r="COZ10" s="1211"/>
      <c r="CPA10" s="1211"/>
      <c r="CPB10" s="1211"/>
      <c r="CPC10" s="1211"/>
      <c r="CPD10" s="1211"/>
      <c r="CPE10" s="1211"/>
      <c r="CPF10" s="1211"/>
      <c r="CPG10" s="1211"/>
      <c r="CPH10" s="1211"/>
      <c r="CPI10" s="1211"/>
      <c r="CPJ10" s="1211"/>
      <c r="CPK10" s="1211"/>
      <c r="CPL10" s="1211"/>
      <c r="CPM10" s="1211"/>
      <c r="CPN10" s="1211"/>
      <c r="CPO10" s="1211"/>
      <c r="CPP10" s="1211"/>
      <c r="CPQ10" s="1211"/>
      <c r="CPR10" s="1211"/>
      <c r="CPS10" s="1211"/>
      <c r="CPT10" s="1211"/>
      <c r="CPU10" s="1211"/>
      <c r="CPV10" s="1211"/>
      <c r="CPW10" s="1211"/>
      <c r="CPX10" s="1211"/>
      <c r="CPY10" s="1211"/>
      <c r="CPZ10" s="1211"/>
      <c r="CQA10" s="1211"/>
      <c r="CQB10" s="1211"/>
      <c r="CQC10" s="1211"/>
      <c r="CQD10" s="1211"/>
      <c r="CQE10" s="1211"/>
      <c r="CQF10" s="1211"/>
      <c r="CQG10" s="1211"/>
      <c r="CQH10" s="1211"/>
      <c r="CQI10" s="1211"/>
      <c r="CQJ10" s="1211"/>
      <c r="CQK10" s="1211"/>
      <c r="CQL10" s="1211"/>
      <c r="CQM10" s="1211"/>
      <c r="CQN10" s="1211"/>
      <c r="CQO10" s="1211"/>
      <c r="CQP10" s="1211"/>
      <c r="CQQ10" s="1211"/>
      <c r="CQR10" s="1211"/>
      <c r="CQS10" s="1211"/>
      <c r="CQT10" s="1211"/>
      <c r="CQU10" s="1211"/>
      <c r="CQV10" s="1211"/>
      <c r="CQW10" s="1211"/>
      <c r="CQX10" s="1211"/>
      <c r="CQY10" s="1211"/>
      <c r="CQZ10" s="1211"/>
      <c r="CRA10" s="1211"/>
      <c r="CRB10" s="1211"/>
      <c r="CRC10" s="1211"/>
      <c r="CRD10" s="1211"/>
      <c r="CRE10" s="1211"/>
      <c r="CRF10" s="1211"/>
      <c r="CRG10" s="1211"/>
      <c r="CRH10" s="1211"/>
      <c r="CRI10" s="1211"/>
      <c r="CRJ10" s="1211"/>
      <c r="CRK10" s="1211"/>
      <c r="CRL10" s="1211"/>
      <c r="CRM10" s="1211"/>
      <c r="CRN10" s="1211"/>
      <c r="CRO10" s="1211"/>
      <c r="CRP10" s="1211"/>
      <c r="CRQ10" s="1211"/>
      <c r="CRR10" s="1211"/>
      <c r="CRS10" s="1211"/>
      <c r="CRT10" s="1211"/>
      <c r="CRU10" s="1211"/>
      <c r="CRV10" s="1211"/>
      <c r="CRW10" s="1211"/>
      <c r="CRX10" s="1211"/>
      <c r="CRY10" s="1211"/>
      <c r="CRZ10" s="1211"/>
      <c r="CSA10" s="1211"/>
      <c r="CSB10" s="1211"/>
      <c r="CSC10" s="1211"/>
      <c r="CSD10" s="1211"/>
      <c r="CSE10" s="1211"/>
      <c r="CSF10" s="1211"/>
      <c r="CSG10" s="1211"/>
      <c r="CSH10" s="1211"/>
      <c r="CSI10" s="1211"/>
      <c r="CSJ10" s="1211"/>
      <c r="CSK10" s="1211"/>
      <c r="CSL10" s="1211"/>
      <c r="CSM10" s="1211"/>
      <c r="CSN10" s="1211"/>
      <c r="CSO10" s="1211"/>
      <c r="CSP10" s="1211"/>
      <c r="CSQ10" s="1211"/>
      <c r="CSR10" s="1211"/>
      <c r="CSS10" s="1211"/>
      <c r="CST10" s="1211"/>
      <c r="CSU10" s="1211"/>
      <c r="CSV10" s="1211"/>
      <c r="CSW10" s="1211"/>
      <c r="CSX10" s="1211"/>
      <c r="CSY10" s="1211"/>
      <c r="CSZ10" s="1211"/>
      <c r="CTA10" s="1211"/>
      <c r="CTB10" s="1211"/>
      <c r="CTC10" s="1211"/>
      <c r="CTD10" s="1211"/>
      <c r="CTE10" s="1211"/>
      <c r="CTF10" s="1211"/>
      <c r="CTG10" s="1211"/>
      <c r="CTH10" s="1211"/>
      <c r="CTI10" s="1211"/>
      <c r="CTJ10" s="1211"/>
      <c r="CTK10" s="1211"/>
      <c r="CTL10" s="1211"/>
      <c r="CTM10" s="1211"/>
      <c r="CTN10" s="1211"/>
      <c r="CTO10" s="1211"/>
      <c r="CTP10" s="1211"/>
      <c r="CTQ10" s="1211"/>
      <c r="CTR10" s="1211"/>
      <c r="CTS10" s="1211"/>
      <c r="CTT10" s="1211"/>
      <c r="CTU10" s="1211"/>
      <c r="CTV10" s="1211"/>
      <c r="CTW10" s="1211"/>
      <c r="CTX10" s="1211"/>
      <c r="CTY10" s="1211"/>
      <c r="CTZ10" s="1211"/>
      <c r="CUA10" s="1211"/>
      <c r="CUB10" s="1211"/>
      <c r="CUC10" s="1211"/>
      <c r="CUD10" s="1211"/>
      <c r="CUE10" s="1211"/>
      <c r="CUF10" s="1211"/>
      <c r="CUG10" s="1211"/>
      <c r="CUH10" s="1211"/>
      <c r="CUI10" s="1211"/>
      <c r="CUJ10" s="1211"/>
      <c r="CUK10" s="1211"/>
      <c r="CUL10" s="1211"/>
      <c r="CUM10" s="1211"/>
      <c r="CUN10" s="1211"/>
      <c r="CUO10" s="1211"/>
      <c r="CUP10" s="1211"/>
      <c r="CUQ10" s="1211"/>
      <c r="CUR10" s="1211"/>
      <c r="CUS10" s="1211"/>
      <c r="CUT10" s="1211"/>
      <c r="CUU10" s="1211"/>
      <c r="CUV10" s="1211"/>
      <c r="CUW10" s="1211"/>
      <c r="CUX10" s="1211"/>
      <c r="CUY10" s="1211"/>
      <c r="CUZ10" s="1211"/>
      <c r="CVA10" s="1211"/>
      <c r="CVB10" s="1211"/>
      <c r="CVC10" s="1211"/>
      <c r="CVD10" s="1211"/>
      <c r="CVE10" s="1211"/>
      <c r="CVF10" s="1211"/>
      <c r="CVG10" s="1211"/>
      <c r="CVH10" s="1211"/>
      <c r="CVI10" s="1211"/>
      <c r="CVJ10" s="1211"/>
      <c r="CVK10" s="1211"/>
      <c r="CVL10" s="1211"/>
      <c r="CVM10" s="1211"/>
      <c r="CVN10" s="1211"/>
      <c r="CVO10" s="1211"/>
      <c r="CVP10" s="1211"/>
      <c r="CVQ10" s="1211"/>
      <c r="CVR10" s="1211"/>
      <c r="CVS10" s="1211"/>
      <c r="CVT10" s="1211"/>
      <c r="CVU10" s="1211"/>
      <c r="CVV10" s="1211"/>
      <c r="CVW10" s="1211"/>
      <c r="CVX10" s="1211"/>
      <c r="CVY10" s="1211"/>
      <c r="CVZ10" s="1211"/>
      <c r="CWA10" s="1211"/>
      <c r="CWB10" s="1211"/>
      <c r="CWC10" s="1211"/>
      <c r="CWD10" s="1211"/>
      <c r="CWE10" s="1211"/>
      <c r="CWF10" s="1211"/>
      <c r="CWG10" s="1211"/>
      <c r="CWH10" s="1211"/>
      <c r="CWI10" s="1211"/>
      <c r="CWJ10" s="1211"/>
      <c r="CWK10" s="1211"/>
      <c r="CWL10" s="1211"/>
      <c r="CWM10" s="1211"/>
      <c r="CWN10" s="1211"/>
      <c r="CWO10" s="1211"/>
      <c r="CWP10" s="1211"/>
      <c r="CWQ10" s="1211"/>
      <c r="CWR10" s="1211"/>
      <c r="CWS10" s="1211"/>
      <c r="CWT10" s="1211"/>
      <c r="CWU10" s="1211"/>
      <c r="CWV10" s="1211"/>
      <c r="CWW10" s="1211"/>
      <c r="CWX10" s="1211"/>
      <c r="CWY10" s="1211"/>
      <c r="CWZ10" s="1211"/>
      <c r="CXA10" s="1211"/>
      <c r="CXB10" s="1211"/>
      <c r="CXC10" s="1211"/>
      <c r="CXD10" s="1211"/>
      <c r="CXE10" s="1211"/>
      <c r="CXF10" s="1211"/>
      <c r="CXG10" s="1211"/>
      <c r="CXH10" s="1211"/>
      <c r="CXI10" s="1211"/>
      <c r="CXJ10" s="1211"/>
      <c r="CXK10" s="1211"/>
      <c r="CXL10" s="1211"/>
      <c r="CXM10" s="1211"/>
      <c r="CXN10" s="1211"/>
      <c r="CXO10" s="1211"/>
      <c r="CXP10" s="1211"/>
      <c r="CXQ10" s="1211"/>
      <c r="CXR10" s="1211"/>
      <c r="CXS10" s="1211"/>
      <c r="CXT10" s="1211"/>
      <c r="CXU10" s="1211"/>
      <c r="CXV10" s="1211"/>
      <c r="CXW10" s="1211"/>
      <c r="CXX10" s="1211"/>
      <c r="CXY10" s="1211"/>
      <c r="CXZ10" s="1211"/>
      <c r="CYA10" s="1211"/>
      <c r="CYB10" s="1211"/>
      <c r="CYC10" s="1211"/>
      <c r="CYD10" s="1211"/>
      <c r="CYE10" s="1211"/>
      <c r="CYF10" s="1211"/>
      <c r="CYG10" s="1211"/>
      <c r="CYH10" s="1211"/>
      <c r="CYI10" s="1211"/>
      <c r="CYJ10" s="1211"/>
      <c r="CYK10" s="1211"/>
      <c r="CYL10" s="1211"/>
      <c r="CYM10" s="1211"/>
      <c r="CYN10" s="1211"/>
      <c r="CYO10" s="1211"/>
      <c r="CYP10" s="1211"/>
      <c r="CYQ10" s="1211"/>
      <c r="CYR10" s="1211"/>
      <c r="CYS10" s="1211"/>
      <c r="CYT10" s="1211"/>
      <c r="CYU10" s="1211"/>
      <c r="CYV10" s="1211"/>
      <c r="CYW10" s="1211"/>
      <c r="CYX10" s="1211"/>
      <c r="CYY10" s="1211"/>
      <c r="CYZ10" s="1211"/>
      <c r="CZA10" s="1211"/>
      <c r="CZB10" s="1211"/>
      <c r="CZC10" s="1211"/>
      <c r="CZD10" s="1211"/>
      <c r="CZE10" s="1211"/>
      <c r="CZF10" s="1211"/>
      <c r="CZG10" s="1211"/>
      <c r="CZH10" s="1211"/>
      <c r="CZI10" s="1211"/>
      <c r="CZJ10" s="1211"/>
      <c r="CZK10" s="1211"/>
      <c r="CZL10" s="1211"/>
      <c r="CZM10" s="1211"/>
      <c r="CZN10" s="1211"/>
      <c r="CZO10" s="1211"/>
      <c r="CZP10" s="1211"/>
      <c r="CZQ10" s="1211"/>
      <c r="CZR10" s="1211"/>
      <c r="CZS10" s="1211"/>
      <c r="CZT10" s="1211"/>
      <c r="CZU10" s="1211"/>
      <c r="CZV10" s="1211"/>
      <c r="CZW10" s="1211"/>
      <c r="CZX10" s="1211"/>
      <c r="CZY10" s="1211"/>
      <c r="CZZ10" s="1211"/>
      <c r="DAA10" s="1211"/>
      <c r="DAB10" s="1211"/>
      <c r="DAC10" s="1211"/>
      <c r="DAD10" s="1211"/>
      <c r="DAE10" s="1211"/>
      <c r="DAF10" s="1211"/>
      <c r="DAG10" s="1211"/>
      <c r="DAH10" s="1211"/>
      <c r="DAI10" s="1211"/>
      <c r="DAJ10" s="1211"/>
      <c r="DAK10" s="1211"/>
      <c r="DAL10" s="1211"/>
      <c r="DAM10" s="1211"/>
      <c r="DAN10" s="1211"/>
      <c r="DAO10" s="1211"/>
      <c r="DAP10" s="1211"/>
      <c r="DAQ10" s="1211"/>
      <c r="DAR10" s="1211"/>
      <c r="DAS10" s="1211"/>
      <c r="DAT10" s="1211"/>
      <c r="DAU10" s="1211"/>
      <c r="DAV10" s="1211"/>
      <c r="DAW10" s="1211"/>
      <c r="DAX10" s="1211"/>
      <c r="DAY10" s="1211"/>
      <c r="DAZ10" s="1211"/>
      <c r="DBA10" s="1211"/>
      <c r="DBB10" s="1211"/>
      <c r="DBC10" s="1211"/>
      <c r="DBD10" s="1211"/>
      <c r="DBE10" s="1211"/>
      <c r="DBF10" s="1211"/>
      <c r="DBG10" s="1211"/>
      <c r="DBH10" s="1211"/>
      <c r="DBI10" s="1211"/>
      <c r="DBJ10" s="1211"/>
      <c r="DBK10" s="1211"/>
      <c r="DBL10" s="1211"/>
      <c r="DBM10" s="1211"/>
      <c r="DBN10" s="1211"/>
      <c r="DBO10" s="1211"/>
      <c r="DBP10" s="1211"/>
      <c r="DBQ10" s="1211"/>
      <c r="DBR10" s="1211"/>
      <c r="DBS10" s="1211"/>
      <c r="DBT10" s="1211"/>
      <c r="DBU10" s="1211"/>
      <c r="DBV10" s="1211"/>
      <c r="DBW10" s="1211"/>
      <c r="DBX10" s="1211"/>
      <c r="DBY10" s="1211"/>
      <c r="DBZ10" s="1211"/>
      <c r="DCA10" s="1211"/>
      <c r="DCB10" s="1211"/>
      <c r="DCC10" s="1211"/>
      <c r="DCD10" s="1211"/>
      <c r="DCE10" s="1211"/>
      <c r="DCF10" s="1211"/>
      <c r="DCG10" s="1211"/>
      <c r="DCH10" s="1211"/>
      <c r="DCI10" s="1211"/>
      <c r="DCJ10" s="1211"/>
      <c r="DCK10" s="1211"/>
      <c r="DCL10" s="1211"/>
      <c r="DCM10" s="1211"/>
      <c r="DCN10" s="1211"/>
      <c r="DCO10" s="1211"/>
      <c r="DCP10" s="1211"/>
      <c r="DCQ10" s="1211"/>
      <c r="DCR10" s="1211"/>
      <c r="DCS10" s="1211"/>
      <c r="DCT10" s="1211"/>
      <c r="DCU10" s="1211"/>
      <c r="DCV10" s="1211"/>
      <c r="DCW10" s="1211"/>
      <c r="DCX10" s="1211"/>
      <c r="DCY10" s="1211"/>
      <c r="DCZ10" s="1211"/>
      <c r="DDA10" s="1211"/>
      <c r="DDB10" s="1211"/>
      <c r="DDC10" s="1211"/>
      <c r="DDD10" s="1211"/>
      <c r="DDE10" s="1211"/>
      <c r="DDF10" s="1211"/>
      <c r="DDG10" s="1211"/>
      <c r="DDH10" s="1211"/>
      <c r="DDI10" s="1211"/>
      <c r="DDJ10" s="1211"/>
      <c r="DDK10" s="1211"/>
      <c r="DDL10" s="1211"/>
      <c r="DDM10" s="1211"/>
      <c r="DDN10" s="1211"/>
      <c r="DDO10" s="1211"/>
      <c r="DDP10" s="1211"/>
      <c r="DDQ10" s="1211"/>
      <c r="DDR10" s="1211"/>
      <c r="DDS10" s="1211"/>
      <c r="DDT10" s="1211"/>
      <c r="DDU10" s="1211"/>
      <c r="DDV10" s="1211"/>
      <c r="DDW10" s="1211"/>
      <c r="DDX10" s="1211"/>
      <c r="DDY10" s="1211"/>
      <c r="DDZ10" s="1211"/>
      <c r="DEA10" s="1211"/>
      <c r="DEB10" s="1211"/>
      <c r="DEC10" s="1211"/>
      <c r="DED10" s="1211"/>
      <c r="DEE10" s="1211"/>
      <c r="DEF10" s="1211"/>
      <c r="DEG10" s="1211"/>
      <c r="DEH10" s="1211"/>
      <c r="DEI10" s="1211"/>
      <c r="DEJ10" s="1211"/>
      <c r="DEK10" s="1211"/>
      <c r="DEL10" s="1211"/>
      <c r="DEM10" s="1211"/>
      <c r="DEN10" s="1211"/>
      <c r="DEO10" s="1211"/>
      <c r="DEP10" s="1211"/>
      <c r="DEQ10" s="1211"/>
      <c r="DER10" s="1211"/>
      <c r="DES10" s="1211"/>
      <c r="DET10" s="1211"/>
      <c r="DEU10" s="1211"/>
      <c r="DEV10" s="1211"/>
      <c r="DEW10" s="1211"/>
      <c r="DEX10" s="1211"/>
      <c r="DEY10" s="1211"/>
      <c r="DEZ10" s="1211"/>
      <c r="DFA10" s="1211"/>
      <c r="DFB10" s="1211"/>
      <c r="DFC10" s="1211"/>
      <c r="DFD10" s="1211"/>
      <c r="DFE10" s="1211"/>
      <c r="DFF10" s="1211"/>
      <c r="DFG10" s="1211"/>
      <c r="DFH10" s="1211"/>
      <c r="DFI10" s="1211"/>
      <c r="DFJ10" s="1211"/>
      <c r="DFK10" s="1211"/>
      <c r="DFL10" s="1211"/>
      <c r="DFM10" s="1211"/>
      <c r="DFN10" s="1211"/>
      <c r="DFO10" s="1211"/>
      <c r="DFP10" s="1211"/>
      <c r="DFQ10" s="1211"/>
      <c r="DFR10" s="1211"/>
      <c r="DFS10" s="1211"/>
      <c r="DFT10" s="1211"/>
      <c r="DFU10" s="1211"/>
      <c r="DFV10" s="1211"/>
      <c r="DFW10" s="1211"/>
      <c r="DFX10" s="1211"/>
      <c r="DFY10" s="1211"/>
      <c r="DFZ10" s="1211"/>
      <c r="DGA10" s="1211"/>
      <c r="DGB10" s="1211"/>
      <c r="DGC10" s="1211"/>
      <c r="DGD10" s="1211"/>
      <c r="DGE10" s="1211"/>
      <c r="DGF10" s="1211"/>
      <c r="DGG10" s="1211"/>
      <c r="DGH10" s="1211"/>
      <c r="DGI10" s="1211"/>
      <c r="DGJ10" s="1211"/>
      <c r="DGK10" s="1211"/>
      <c r="DGL10" s="1211"/>
      <c r="DGM10" s="1211"/>
      <c r="DGN10" s="1211"/>
      <c r="DGO10" s="1211"/>
      <c r="DGP10" s="1211"/>
      <c r="DGQ10" s="1211"/>
      <c r="DGR10" s="1211"/>
      <c r="DGS10" s="1211"/>
      <c r="DGT10" s="1211"/>
      <c r="DGU10" s="1211"/>
      <c r="DGV10" s="1211"/>
      <c r="DGW10" s="1211"/>
      <c r="DGX10" s="1211"/>
      <c r="DGY10" s="1211"/>
      <c r="DGZ10" s="1211"/>
      <c r="DHA10" s="1211"/>
      <c r="DHB10" s="1211"/>
      <c r="DHC10" s="1211"/>
      <c r="DHD10" s="1211"/>
      <c r="DHE10" s="1211"/>
      <c r="DHF10" s="1211"/>
      <c r="DHG10" s="1211"/>
      <c r="DHH10" s="1211"/>
      <c r="DHI10" s="1211"/>
      <c r="DHJ10" s="1211"/>
      <c r="DHK10" s="1211"/>
      <c r="DHL10" s="1211"/>
      <c r="DHM10" s="1211"/>
      <c r="DHN10" s="1211"/>
      <c r="DHO10" s="1211"/>
      <c r="DHP10" s="1211"/>
      <c r="DHQ10" s="1211"/>
      <c r="DHR10" s="1211"/>
      <c r="DHS10" s="1211"/>
      <c r="DHT10" s="1211"/>
      <c r="DHU10" s="1211"/>
      <c r="DHV10" s="1211"/>
      <c r="DHW10" s="1211"/>
      <c r="DHX10" s="1211"/>
      <c r="DHY10" s="1211"/>
      <c r="DHZ10" s="1211"/>
      <c r="DIA10" s="1211"/>
      <c r="DIB10" s="1211"/>
      <c r="DIC10" s="1211"/>
      <c r="DID10" s="1211"/>
      <c r="DIE10" s="1211"/>
      <c r="DIF10" s="1211"/>
      <c r="DIG10" s="1211"/>
      <c r="DIH10" s="1211"/>
      <c r="DII10" s="1211"/>
      <c r="DIJ10" s="1211"/>
      <c r="DIK10" s="1211"/>
      <c r="DIL10" s="1211"/>
      <c r="DIM10" s="1211"/>
      <c r="DIN10" s="1211"/>
      <c r="DIO10" s="1211"/>
      <c r="DIP10" s="1211"/>
      <c r="DIQ10" s="1211"/>
      <c r="DIR10" s="1211"/>
      <c r="DIS10" s="1211"/>
      <c r="DIT10" s="1211"/>
      <c r="DIU10" s="1211"/>
      <c r="DIV10" s="1211"/>
      <c r="DIW10" s="1211"/>
      <c r="DIX10" s="1211"/>
      <c r="DIY10" s="1211"/>
      <c r="DIZ10" s="1211"/>
      <c r="DJA10" s="1211"/>
      <c r="DJB10" s="1211"/>
      <c r="DJC10" s="1211"/>
      <c r="DJD10" s="1211"/>
      <c r="DJE10" s="1211"/>
      <c r="DJF10" s="1211"/>
      <c r="DJG10" s="1211"/>
      <c r="DJH10" s="1211"/>
      <c r="DJI10" s="1211"/>
      <c r="DJJ10" s="1211"/>
      <c r="DJK10" s="1211"/>
      <c r="DJL10" s="1211"/>
      <c r="DJM10" s="1211"/>
      <c r="DJN10" s="1211"/>
      <c r="DJO10" s="1211"/>
      <c r="DJP10" s="1211"/>
      <c r="DJQ10" s="1211"/>
      <c r="DJR10" s="1211"/>
      <c r="DJS10" s="1211"/>
      <c r="DJT10" s="1211"/>
      <c r="DJU10" s="1211"/>
      <c r="DJV10" s="1211"/>
      <c r="DJW10" s="1211"/>
      <c r="DJX10" s="1211"/>
      <c r="DJY10" s="1211"/>
      <c r="DJZ10" s="1211"/>
      <c r="DKA10" s="1211"/>
      <c r="DKB10" s="1211"/>
      <c r="DKC10" s="1211"/>
      <c r="DKD10" s="1211"/>
      <c r="DKE10" s="1211"/>
      <c r="DKF10" s="1211"/>
      <c r="DKG10" s="1211"/>
      <c r="DKH10" s="1211"/>
      <c r="DKI10" s="1211"/>
      <c r="DKJ10" s="1211"/>
      <c r="DKK10" s="1211"/>
      <c r="DKL10" s="1211"/>
      <c r="DKM10" s="1211"/>
      <c r="DKN10" s="1211"/>
      <c r="DKO10" s="1211"/>
      <c r="DKP10" s="1211"/>
      <c r="DKQ10" s="1211"/>
      <c r="DKR10" s="1211"/>
      <c r="DKS10" s="1211"/>
      <c r="DKT10" s="1211"/>
      <c r="DKU10" s="1211"/>
      <c r="DKV10" s="1211"/>
      <c r="DKW10" s="1211"/>
      <c r="DKX10" s="1211"/>
      <c r="DKY10" s="1211"/>
      <c r="DKZ10" s="1211"/>
      <c r="DLA10" s="1211"/>
      <c r="DLB10" s="1211"/>
      <c r="DLC10" s="1211"/>
      <c r="DLD10" s="1211"/>
      <c r="DLE10" s="1211"/>
      <c r="DLF10" s="1211"/>
      <c r="DLG10" s="1211"/>
      <c r="DLH10" s="1211"/>
      <c r="DLI10" s="1211"/>
      <c r="DLJ10" s="1211"/>
      <c r="DLK10" s="1211"/>
      <c r="DLL10" s="1211"/>
      <c r="DLM10" s="1211"/>
      <c r="DLN10" s="1211"/>
      <c r="DLO10" s="1211"/>
      <c r="DLP10" s="1211"/>
      <c r="DLQ10" s="1211"/>
      <c r="DLR10" s="1211"/>
      <c r="DLS10" s="1211"/>
      <c r="DLT10" s="1211"/>
      <c r="DLU10" s="1211"/>
      <c r="DLV10" s="1211"/>
      <c r="DLW10" s="1211"/>
      <c r="DLX10" s="1211"/>
      <c r="DLY10" s="1211"/>
      <c r="DLZ10" s="1211"/>
      <c r="DMA10" s="1211"/>
      <c r="DMB10" s="1211"/>
      <c r="DMC10" s="1211"/>
      <c r="DMD10" s="1211"/>
      <c r="DME10" s="1211"/>
      <c r="DMF10" s="1211"/>
      <c r="DMG10" s="1211"/>
      <c r="DMH10" s="1211"/>
      <c r="DMI10" s="1211"/>
      <c r="DMJ10" s="1211"/>
      <c r="DMK10" s="1211"/>
      <c r="DML10" s="1211"/>
      <c r="DMM10" s="1211"/>
      <c r="DMN10" s="1211"/>
      <c r="DMO10" s="1211"/>
      <c r="DMP10" s="1211"/>
      <c r="DMQ10" s="1211"/>
      <c r="DMR10" s="1211"/>
      <c r="DMS10" s="1211"/>
      <c r="DMT10" s="1211"/>
      <c r="DMU10" s="1211"/>
      <c r="DMV10" s="1211"/>
      <c r="DMW10" s="1211"/>
      <c r="DMX10" s="1211"/>
      <c r="DMY10" s="1211"/>
      <c r="DMZ10" s="1211"/>
      <c r="DNA10" s="1211"/>
      <c r="DNB10" s="1211"/>
      <c r="DNC10" s="1211"/>
      <c r="DND10" s="1211"/>
      <c r="DNE10" s="1211"/>
      <c r="DNF10" s="1211"/>
      <c r="DNG10" s="1211"/>
      <c r="DNH10" s="1211"/>
      <c r="DNI10" s="1211"/>
      <c r="DNJ10" s="1211"/>
      <c r="DNK10" s="1211"/>
      <c r="DNL10" s="1211"/>
      <c r="DNM10" s="1211"/>
      <c r="DNN10" s="1211"/>
      <c r="DNO10" s="1211"/>
      <c r="DNP10" s="1211"/>
      <c r="DNQ10" s="1211"/>
      <c r="DNR10" s="1211"/>
      <c r="DNS10" s="1211"/>
      <c r="DNT10" s="1211"/>
      <c r="DNU10" s="1211"/>
      <c r="DNV10" s="1211"/>
      <c r="DNW10" s="1211"/>
      <c r="DNX10" s="1211"/>
      <c r="DNY10" s="1211"/>
      <c r="DNZ10" s="1211"/>
      <c r="DOA10" s="1211"/>
      <c r="DOB10" s="1211"/>
      <c r="DOC10" s="1211"/>
      <c r="DOD10" s="1211"/>
      <c r="DOE10" s="1211"/>
      <c r="DOF10" s="1211"/>
      <c r="DOG10" s="1211"/>
      <c r="DOH10" s="1211"/>
      <c r="DOI10" s="1211"/>
      <c r="DOJ10" s="1211"/>
      <c r="DOK10" s="1211"/>
      <c r="DOL10" s="1211"/>
      <c r="DOM10" s="1211"/>
      <c r="DON10" s="1211"/>
      <c r="DOO10" s="1211"/>
      <c r="DOP10" s="1211"/>
      <c r="DOQ10" s="1211"/>
      <c r="DOR10" s="1211"/>
      <c r="DOS10" s="1211"/>
      <c r="DOT10" s="1211"/>
      <c r="DOU10" s="1211"/>
      <c r="DOV10" s="1211"/>
      <c r="DOW10" s="1211"/>
      <c r="DOX10" s="1211"/>
      <c r="DOY10" s="1211"/>
      <c r="DOZ10" s="1211"/>
      <c r="DPA10" s="1211"/>
      <c r="DPB10" s="1211"/>
      <c r="DPC10" s="1211"/>
      <c r="DPD10" s="1211"/>
      <c r="DPE10" s="1211"/>
      <c r="DPF10" s="1211"/>
      <c r="DPG10" s="1211"/>
      <c r="DPH10" s="1211"/>
      <c r="DPI10" s="1211"/>
      <c r="DPJ10" s="1211"/>
      <c r="DPK10" s="1211"/>
      <c r="DPL10" s="1211"/>
      <c r="DPM10" s="1211"/>
      <c r="DPN10" s="1211"/>
      <c r="DPO10" s="1211"/>
      <c r="DPP10" s="1211"/>
      <c r="DPQ10" s="1211"/>
      <c r="DPR10" s="1211"/>
      <c r="DPS10" s="1211"/>
      <c r="DPT10" s="1211"/>
      <c r="DPU10" s="1211"/>
      <c r="DPV10" s="1211"/>
      <c r="DPW10" s="1211"/>
      <c r="DPX10" s="1211"/>
      <c r="DPY10" s="1211"/>
      <c r="DPZ10" s="1211"/>
      <c r="DQA10" s="1211"/>
      <c r="DQB10" s="1211"/>
      <c r="DQC10" s="1211"/>
      <c r="DQD10" s="1211"/>
      <c r="DQE10" s="1211"/>
      <c r="DQF10" s="1211"/>
      <c r="DQG10" s="1211"/>
      <c r="DQH10" s="1211"/>
      <c r="DQI10" s="1211"/>
      <c r="DQJ10" s="1211"/>
      <c r="DQK10" s="1211"/>
      <c r="DQL10" s="1211"/>
      <c r="DQM10" s="1211"/>
      <c r="DQN10" s="1211"/>
      <c r="DQO10" s="1211"/>
      <c r="DQP10" s="1211"/>
      <c r="DQQ10" s="1211"/>
      <c r="DQR10" s="1211"/>
      <c r="DQS10" s="1211"/>
      <c r="DQT10" s="1211"/>
      <c r="DQU10" s="1211"/>
      <c r="DQV10" s="1211"/>
      <c r="DQW10" s="1211"/>
      <c r="DQX10" s="1211"/>
      <c r="DQY10" s="1211"/>
      <c r="DQZ10" s="1211"/>
      <c r="DRA10" s="1211"/>
      <c r="DRB10" s="1211"/>
      <c r="DRC10" s="1211"/>
      <c r="DRD10" s="1211"/>
      <c r="DRE10" s="1211"/>
      <c r="DRF10" s="1211"/>
      <c r="DRG10" s="1211"/>
      <c r="DRH10" s="1211"/>
      <c r="DRI10" s="1211"/>
      <c r="DRJ10" s="1211"/>
      <c r="DRK10" s="1211"/>
      <c r="DRL10" s="1211"/>
      <c r="DRM10" s="1211"/>
      <c r="DRN10" s="1211"/>
      <c r="DRO10" s="1211"/>
      <c r="DRP10" s="1211"/>
      <c r="DRQ10" s="1211"/>
      <c r="DRR10" s="1211"/>
      <c r="DRS10" s="1211"/>
      <c r="DRT10" s="1211"/>
      <c r="DRU10" s="1211"/>
      <c r="DRV10" s="1211"/>
      <c r="DRW10" s="1211"/>
      <c r="DRX10" s="1211"/>
      <c r="DRY10" s="1211"/>
      <c r="DRZ10" s="1211"/>
      <c r="DSA10" s="1211"/>
      <c r="DSB10" s="1211"/>
      <c r="DSC10" s="1211"/>
      <c r="DSD10" s="1211"/>
      <c r="DSE10" s="1211"/>
      <c r="DSF10" s="1211"/>
      <c r="DSG10" s="1211"/>
      <c r="DSH10" s="1211"/>
      <c r="DSI10" s="1211"/>
      <c r="DSJ10" s="1211"/>
      <c r="DSK10" s="1211"/>
      <c r="DSL10" s="1211"/>
      <c r="DSM10" s="1211"/>
      <c r="DSN10" s="1211"/>
      <c r="DSO10" s="1211"/>
      <c r="DSP10" s="1211"/>
      <c r="DSQ10" s="1211"/>
      <c r="DSR10" s="1211"/>
      <c r="DSS10" s="1211"/>
      <c r="DST10" s="1211"/>
      <c r="DSU10" s="1211"/>
      <c r="DSV10" s="1211"/>
      <c r="DSW10" s="1211"/>
      <c r="DSX10" s="1211"/>
      <c r="DSY10" s="1211"/>
      <c r="DSZ10" s="1211"/>
      <c r="DTA10" s="1211"/>
      <c r="DTB10" s="1211"/>
      <c r="DTC10" s="1211"/>
      <c r="DTD10" s="1211"/>
      <c r="DTE10" s="1211"/>
      <c r="DTF10" s="1211"/>
      <c r="DTG10" s="1211"/>
      <c r="DTH10" s="1211"/>
      <c r="DTI10" s="1211"/>
      <c r="DTJ10" s="1211"/>
      <c r="DTK10" s="1211"/>
      <c r="DTL10" s="1211"/>
      <c r="DTM10" s="1211"/>
      <c r="DTN10" s="1211"/>
      <c r="DTO10" s="1211"/>
      <c r="DTP10" s="1211"/>
      <c r="DTQ10" s="1211"/>
      <c r="DTR10" s="1211"/>
      <c r="DTS10" s="1211"/>
      <c r="DTT10" s="1211"/>
      <c r="DTU10" s="1211"/>
      <c r="DTV10" s="1211"/>
      <c r="DTW10" s="1211"/>
      <c r="DTX10" s="1211"/>
      <c r="DTY10" s="1211"/>
      <c r="DTZ10" s="1211"/>
      <c r="DUA10" s="1211"/>
      <c r="DUB10" s="1211"/>
      <c r="DUC10" s="1211"/>
      <c r="DUD10" s="1211"/>
      <c r="DUE10" s="1211"/>
      <c r="DUF10" s="1211"/>
      <c r="DUG10" s="1211"/>
      <c r="DUH10" s="1211"/>
      <c r="DUI10" s="1211"/>
      <c r="DUJ10" s="1211"/>
      <c r="DUK10" s="1211"/>
      <c r="DUL10" s="1211"/>
      <c r="DUM10" s="1211"/>
      <c r="DUN10" s="1211"/>
      <c r="DUO10" s="1211"/>
      <c r="DUP10" s="1211"/>
      <c r="DUQ10" s="1211"/>
      <c r="DUR10" s="1211"/>
      <c r="DUS10" s="1211"/>
      <c r="DUT10" s="1211"/>
      <c r="DUU10" s="1211"/>
      <c r="DUV10" s="1211"/>
      <c r="DUW10" s="1211"/>
      <c r="DUX10" s="1211"/>
      <c r="DUY10" s="1211"/>
      <c r="DUZ10" s="1211"/>
      <c r="DVA10" s="1211"/>
      <c r="DVB10" s="1211"/>
      <c r="DVC10" s="1211"/>
      <c r="DVD10" s="1211"/>
      <c r="DVE10" s="1211"/>
      <c r="DVF10" s="1211"/>
      <c r="DVG10" s="1211"/>
      <c r="DVH10" s="1211"/>
      <c r="DVI10" s="1211"/>
      <c r="DVJ10" s="1211"/>
      <c r="DVK10" s="1211"/>
      <c r="DVL10" s="1211"/>
      <c r="DVM10" s="1211"/>
      <c r="DVN10" s="1211"/>
      <c r="DVO10" s="1211"/>
      <c r="DVP10" s="1211"/>
      <c r="DVQ10" s="1211"/>
      <c r="DVR10" s="1211"/>
      <c r="DVS10" s="1211"/>
      <c r="DVT10" s="1211"/>
      <c r="DVU10" s="1211"/>
      <c r="DVV10" s="1211"/>
      <c r="DVW10" s="1211"/>
      <c r="DVX10" s="1211"/>
      <c r="DVY10" s="1211"/>
      <c r="DVZ10" s="1211"/>
      <c r="DWA10" s="1211"/>
      <c r="DWB10" s="1211"/>
      <c r="DWC10" s="1211"/>
      <c r="DWD10" s="1211"/>
      <c r="DWE10" s="1211"/>
      <c r="DWF10" s="1211"/>
      <c r="DWG10" s="1211"/>
      <c r="DWH10" s="1211"/>
      <c r="DWI10" s="1211"/>
      <c r="DWJ10" s="1211"/>
      <c r="DWK10" s="1211"/>
      <c r="DWL10" s="1211"/>
      <c r="DWM10" s="1211"/>
      <c r="DWN10" s="1211"/>
      <c r="DWO10" s="1211"/>
      <c r="DWP10" s="1211"/>
      <c r="DWQ10" s="1211"/>
      <c r="DWR10" s="1211"/>
      <c r="DWS10" s="1211"/>
      <c r="DWT10" s="1211"/>
      <c r="DWU10" s="1211"/>
      <c r="DWV10" s="1211"/>
      <c r="DWW10" s="1211"/>
      <c r="DWX10" s="1211"/>
      <c r="DWY10" s="1211"/>
      <c r="DWZ10" s="1211"/>
      <c r="DXA10" s="1211"/>
      <c r="DXB10" s="1211"/>
      <c r="DXC10" s="1211"/>
      <c r="DXD10" s="1211"/>
      <c r="DXE10" s="1211"/>
      <c r="DXF10" s="1211"/>
      <c r="DXG10" s="1211"/>
      <c r="DXH10" s="1211"/>
      <c r="DXI10" s="1211"/>
      <c r="DXJ10" s="1211"/>
      <c r="DXK10" s="1211"/>
      <c r="DXL10" s="1211"/>
      <c r="DXM10" s="1211"/>
      <c r="DXN10" s="1211"/>
      <c r="DXO10" s="1211"/>
      <c r="DXP10" s="1211"/>
      <c r="DXQ10" s="1211"/>
      <c r="DXR10" s="1211"/>
      <c r="DXS10" s="1211"/>
      <c r="DXT10" s="1211"/>
      <c r="DXU10" s="1211"/>
      <c r="DXV10" s="1211"/>
      <c r="DXW10" s="1211"/>
      <c r="DXX10" s="1211"/>
      <c r="DXY10" s="1211"/>
      <c r="DXZ10" s="1211"/>
      <c r="DYA10" s="1211"/>
      <c r="DYB10" s="1211"/>
      <c r="DYC10" s="1211"/>
      <c r="DYD10" s="1211"/>
      <c r="DYE10" s="1211"/>
      <c r="DYF10" s="1211"/>
      <c r="DYG10" s="1211"/>
      <c r="DYH10" s="1211"/>
      <c r="DYI10" s="1211"/>
      <c r="DYJ10" s="1211"/>
      <c r="DYK10" s="1211"/>
      <c r="DYL10" s="1211"/>
      <c r="DYM10" s="1211"/>
      <c r="DYN10" s="1211"/>
      <c r="DYO10" s="1211"/>
      <c r="DYP10" s="1211"/>
      <c r="DYQ10" s="1211"/>
      <c r="DYR10" s="1211"/>
      <c r="DYS10" s="1211"/>
      <c r="DYT10" s="1211"/>
      <c r="DYU10" s="1211"/>
      <c r="DYV10" s="1211"/>
      <c r="DYW10" s="1211"/>
      <c r="DYX10" s="1211"/>
      <c r="DYY10" s="1211"/>
      <c r="DYZ10" s="1211"/>
      <c r="DZA10" s="1211"/>
      <c r="DZB10" s="1211"/>
      <c r="DZC10" s="1211"/>
      <c r="DZD10" s="1211"/>
      <c r="DZE10" s="1211"/>
      <c r="DZF10" s="1211"/>
      <c r="DZG10" s="1211"/>
      <c r="DZH10" s="1211"/>
      <c r="DZI10" s="1211"/>
      <c r="DZJ10" s="1211"/>
      <c r="DZK10" s="1211"/>
      <c r="DZL10" s="1211"/>
      <c r="DZM10" s="1211"/>
      <c r="DZN10" s="1211"/>
      <c r="DZO10" s="1211"/>
      <c r="DZP10" s="1211"/>
      <c r="DZQ10" s="1211"/>
      <c r="DZR10" s="1211"/>
      <c r="DZS10" s="1211"/>
      <c r="DZT10" s="1211"/>
      <c r="DZU10" s="1211"/>
      <c r="DZV10" s="1211"/>
      <c r="DZW10" s="1211"/>
      <c r="DZX10" s="1211"/>
      <c r="DZY10" s="1211"/>
      <c r="DZZ10" s="1211"/>
      <c r="EAA10" s="1211"/>
      <c r="EAB10" s="1211"/>
      <c r="EAC10" s="1211"/>
      <c r="EAD10" s="1211"/>
      <c r="EAE10" s="1211"/>
      <c r="EAF10" s="1211"/>
      <c r="EAG10" s="1211"/>
      <c r="EAH10" s="1211"/>
      <c r="EAI10" s="1211"/>
      <c r="EAJ10" s="1211"/>
      <c r="EAK10" s="1211"/>
      <c r="EAL10" s="1211"/>
      <c r="EAM10" s="1211"/>
      <c r="EAN10" s="1211"/>
      <c r="EAO10" s="1211"/>
      <c r="EAP10" s="1211"/>
      <c r="EAQ10" s="1211"/>
      <c r="EAR10" s="1211"/>
      <c r="EAS10" s="1211"/>
      <c r="EAT10" s="1211"/>
      <c r="EAU10" s="1211"/>
      <c r="EAV10" s="1211"/>
      <c r="EAW10" s="1211"/>
      <c r="EAX10" s="1211"/>
      <c r="EAY10" s="1211"/>
      <c r="EAZ10" s="1211"/>
      <c r="EBA10" s="1211"/>
      <c r="EBB10" s="1211"/>
      <c r="EBC10" s="1211"/>
      <c r="EBD10" s="1211"/>
      <c r="EBE10" s="1211"/>
      <c r="EBF10" s="1211"/>
      <c r="EBG10" s="1211"/>
      <c r="EBH10" s="1211"/>
      <c r="EBI10" s="1211"/>
      <c r="EBJ10" s="1211"/>
      <c r="EBK10" s="1211"/>
      <c r="EBL10" s="1211"/>
      <c r="EBM10" s="1211"/>
      <c r="EBN10" s="1211"/>
      <c r="EBO10" s="1211"/>
      <c r="EBP10" s="1211"/>
      <c r="EBQ10" s="1211"/>
      <c r="EBR10" s="1211"/>
      <c r="EBS10" s="1211"/>
      <c r="EBT10" s="1211"/>
      <c r="EBU10" s="1211"/>
      <c r="EBV10" s="1211"/>
      <c r="EBW10" s="1211"/>
      <c r="EBX10" s="1211"/>
      <c r="EBY10" s="1211"/>
      <c r="EBZ10" s="1211"/>
      <c r="ECA10" s="1211"/>
      <c r="ECB10" s="1211"/>
      <c r="ECC10" s="1211"/>
      <c r="ECD10" s="1211"/>
      <c r="ECE10" s="1211"/>
      <c r="ECF10" s="1211"/>
      <c r="ECG10" s="1211"/>
      <c r="ECH10" s="1211"/>
      <c r="ECI10" s="1211"/>
      <c r="ECJ10" s="1211"/>
      <c r="ECK10" s="1211"/>
      <c r="ECL10" s="1211"/>
      <c r="ECM10" s="1211"/>
      <c r="ECN10" s="1211"/>
      <c r="ECO10" s="1211"/>
      <c r="ECP10" s="1211"/>
      <c r="ECQ10" s="1211"/>
      <c r="ECR10" s="1211"/>
      <c r="ECS10" s="1211"/>
      <c r="ECT10" s="1211"/>
      <c r="ECU10" s="1211"/>
      <c r="ECV10" s="1211"/>
      <c r="ECW10" s="1211"/>
      <c r="ECX10" s="1211"/>
      <c r="ECY10" s="1211"/>
      <c r="ECZ10" s="1211"/>
      <c r="EDA10" s="1211"/>
      <c r="EDB10" s="1211"/>
      <c r="EDC10" s="1211"/>
      <c r="EDD10" s="1211"/>
      <c r="EDE10" s="1211"/>
      <c r="EDF10" s="1211"/>
      <c r="EDG10" s="1211"/>
      <c r="EDH10" s="1211"/>
      <c r="EDI10" s="1211"/>
      <c r="EDJ10" s="1211"/>
      <c r="EDK10" s="1211"/>
      <c r="EDL10" s="1211"/>
      <c r="EDM10" s="1211"/>
      <c r="EDN10" s="1211"/>
      <c r="EDO10" s="1211"/>
      <c r="EDP10" s="1211"/>
      <c r="EDQ10" s="1211"/>
      <c r="EDR10" s="1211"/>
      <c r="EDS10" s="1211"/>
      <c r="EDT10" s="1211"/>
      <c r="EDU10" s="1211"/>
      <c r="EDV10" s="1211"/>
      <c r="EDW10" s="1211"/>
      <c r="EDX10" s="1211"/>
      <c r="EDY10" s="1211"/>
      <c r="EDZ10" s="1211"/>
      <c r="EEA10" s="1211"/>
      <c r="EEB10" s="1211"/>
      <c r="EEC10" s="1211"/>
      <c r="EED10" s="1211"/>
      <c r="EEE10" s="1211"/>
      <c r="EEF10" s="1211"/>
      <c r="EEG10" s="1211"/>
      <c r="EEH10" s="1211"/>
      <c r="EEI10" s="1211"/>
      <c r="EEJ10" s="1211"/>
      <c r="EEK10" s="1211"/>
      <c r="EEL10" s="1211"/>
      <c r="EEM10" s="1211"/>
      <c r="EEN10" s="1211"/>
      <c r="EEO10" s="1211"/>
      <c r="EEP10" s="1211"/>
      <c r="EEQ10" s="1211"/>
      <c r="EER10" s="1211"/>
      <c r="EES10" s="1211"/>
      <c r="EET10" s="1211"/>
      <c r="EEU10" s="1211"/>
      <c r="EEV10" s="1211"/>
      <c r="EEW10" s="1211"/>
      <c r="EEX10" s="1211"/>
      <c r="EEY10" s="1211"/>
      <c r="EEZ10" s="1211"/>
      <c r="EFA10" s="1211"/>
      <c r="EFB10" s="1211"/>
      <c r="EFC10" s="1211"/>
      <c r="EFD10" s="1211"/>
      <c r="EFE10" s="1211"/>
      <c r="EFF10" s="1211"/>
      <c r="EFG10" s="1211"/>
      <c r="EFH10" s="1211"/>
      <c r="EFI10" s="1211"/>
      <c r="EFJ10" s="1211"/>
      <c r="EFK10" s="1211"/>
      <c r="EFL10" s="1211"/>
      <c r="EFM10" s="1211"/>
      <c r="EFN10" s="1211"/>
      <c r="EFO10" s="1211"/>
      <c r="EFP10" s="1211"/>
      <c r="EFQ10" s="1211"/>
      <c r="EFR10" s="1211"/>
      <c r="EFS10" s="1211"/>
      <c r="EFT10" s="1211"/>
      <c r="EFU10" s="1211"/>
      <c r="EFV10" s="1211"/>
      <c r="EFW10" s="1211"/>
      <c r="EFX10" s="1211"/>
      <c r="EFY10" s="1211"/>
      <c r="EFZ10" s="1211"/>
      <c r="EGA10" s="1211"/>
      <c r="EGB10" s="1211"/>
      <c r="EGC10" s="1211"/>
      <c r="EGD10" s="1211"/>
      <c r="EGE10" s="1211"/>
      <c r="EGF10" s="1211"/>
      <c r="EGG10" s="1211"/>
      <c r="EGH10" s="1211"/>
      <c r="EGI10" s="1211"/>
      <c r="EGJ10" s="1211"/>
      <c r="EGK10" s="1211"/>
      <c r="EGL10" s="1211"/>
      <c r="EGM10" s="1211"/>
      <c r="EGN10" s="1211"/>
      <c r="EGO10" s="1211"/>
      <c r="EGP10" s="1211"/>
      <c r="EGQ10" s="1211"/>
      <c r="EGR10" s="1211"/>
      <c r="EGS10" s="1211"/>
      <c r="EGT10" s="1211"/>
      <c r="EGU10" s="1211"/>
      <c r="EGV10" s="1211"/>
      <c r="EGW10" s="1211"/>
      <c r="EGX10" s="1211"/>
      <c r="EGY10" s="1211"/>
      <c r="EGZ10" s="1211"/>
      <c r="EHA10" s="1211"/>
      <c r="EHB10" s="1211"/>
      <c r="EHC10" s="1211"/>
      <c r="EHD10" s="1211"/>
      <c r="EHE10" s="1211"/>
      <c r="EHF10" s="1211"/>
      <c r="EHG10" s="1211"/>
      <c r="EHH10" s="1211"/>
      <c r="EHI10" s="1211"/>
      <c r="EHJ10" s="1211"/>
      <c r="EHK10" s="1211"/>
      <c r="EHL10" s="1211"/>
      <c r="EHM10" s="1211"/>
      <c r="EHN10" s="1211"/>
      <c r="EHO10" s="1211"/>
      <c r="EHP10" s="1211"/>
      <c r="EHQ10" s="1211"/>
      <c r="EHR10" s="1211"/>
      <c r="EHS10" s="1211"/>
      <c r="EHT10" s="1211"/>
      <c r="EHU10" s="1211"/>
      <c r="EHV10" s="1211"/>
      <c r="EHW10" s="1211"/>
      <c r="EHX10" s="1211"/>
      <c r="EHY10" s="1211"/>
      <c r="EHZ10" s="1211"/>
      <c r="EIA10" s="1211"/>
      <c r="EIB10" s="1211"/>
      <c r="EIC10" s="1211"/>
      <c r="EID10" s="1211"/>
      <c r="EIE10" s="1211"/>
      <c r="EIF10" s="1211"/>
      <c r="EIG10" s="1211"/>
      <c r="EIH10" s="1211"/>
      <c r="EII10" s="1211"/>
      <c r="EIJ10" s="1211"/>
      <c r="EIK10" s="1211"/>
      <c r="EIL10" s="1211"/>
      <c r="EIM10" s="1211"/>
      <c r="EIN10" s="1211"/>
      <c r="EIO10" s="1211"/>
      <c r="EIP10" s="1211"/>
      <c r="EIQ10" s="1211"/>
      <c r="EIR10" s="1211"/>
      <c r="EIS10" s="1211"/>
      <c r="EIT10" s="1211"/>
      <c r="EIU10" s="1211"/>
      <c r="EIV10" s="1211"/>
      <c r="EIW10" s="1211"/>
      <c r="EIX10" s="1211"/>
      <c r="EIY10" s="1211"/>
      <c r="EIZ10" s="1211"/>
      <c r="EJA10" s="1211"/>
      <c r="EJB10" s="1211"/>
      <c r="EJC10" s="1211"/>
      <c r="EJD10" s="1211"/>
      <c r="EJE10" s="1211"/>
      <c r="EJF10" s="1211"/>
      <c r="EJG10" s="1211"/>
      <c r="EJH10" s="1211"/>
      <c r="EJI10" s="1211"/>
      <c r="EJJ10" s="1211"/>
      <c r="EJK10" s="1211"/>
      <c r="EJL10" s="1211"/>
      <c r="EJM10" s="1211"/>
      <c r="EJN10" s="1211"/>
      <c r="EJO10" s="1211"/>
      <c r="EJP10" s="1211"/>
      <c r="EJQ10" s="1211"/>
      <c r="EJR10" s="1211"/>
      <c r="EJS10" s="1211"/>
      <c r="EJT10" s="1211"/>
      <c r="EJU10" s="1211"/>
      <c r="EJV10" s="1211"/>
      <c r="EJW10" s="1211"/>
      <c r="EJX10" s="1211"/>
      <c r="EJY10" s="1211"/>
      <c r="EJZ10" s="1211"/>
      <c r="EKA10" s="1211"/>
      <c r="EKB10" s="1211"/>
      <c r="EKC10" s="1211"/>
      <c r="EKD10" s="1211"/>
      <c r="EKE10" s="1211"/>
      <c r="EKF10" s="1211"/>
      <c r="EKG10" s="1211"/>
      <c r="EKH10" s="1211"/>
      <c r="EKI10" s="1211"/>
      <c r="EKJ10" s="1211"/>
      <c r="EKK10" s="1211"/>
      <c r="EKL10" s="1211"/>
      <c r="EKM10" s="1211"/>
      <c r="EKN10" s="1211"/>
      <c r="EKO10" s="1211"/>
      <c r="EKP10" s="1211"/>
      <c r="EKQ10" s="1211"/>
      <c r="EKR10" s="1211"/>
      <c r="EKS10" s="1211"/>
      <c r="EKT10" s="1211"/>
      <c r="EKU10" s="1211"/>
      <c r="EKV10" s="1211"/>
      <c r="EKW10" s="1211"/>
      <c r="EKX10" s="1211"/>
      <c r="EKY10" s="1211"/>
      <c r="EKZ10" s="1211"/>
      <c r="ELA10" s="1211"/>
      <c r="ELB10" s="1211"/>
      <c r="ELC10" s="1211"/>
      <c r="ELD10" s="1211"/>
      <c r="ELE10" s="1211"/>
      <c r="ELF10" s="1211"/>
      <c r="ELG10" s="1211"/>
      <c r="ELH10" s="1211"/>
      <c r="ELI10" s="1211"/>
      <c r="ELJ10" s="1211"/>
      <c r="ELK10" s="1211"/>
      <c r="ELL10" s="1211"/>
      <c r="ELM10" s="1211"/>
      <c r="ELN10" s="1211"/>
      <c r="ELO10" s="1211"/>
      <c r="ELP10" s="1211"/>
      <c r="ELQ10" s="1211"/>
      <c r="ELR10" s="1211"/>
      <c r="ELS10" s="1211"/>
      <c r="ELT10" s="1211"/>
      <c r="ELU10" s="1211"/>
      <c r="ELV10" s="1211"/>
      <c r="ELW10" s="1211"/>
      <c r="ELX10" s="1211"/>
      <c r="ELY10" s="1211"/>
      <c r="ELZ10" s="1211"/>
      <c r="EMA10" s="1211"/>
      <c r="EMB10" s="1211"/>
      <c r="EMC10" s="1211"/>
      <c r="EMD10" s="1211"/>
      <c r="EME10" s="1211"/>
      <c r="EMF10" s="1211"/>
      <c r="EMG10" s="1211"/>
      <c r="EMH10" s="1211"/>
      <c r="EMI10" s="1211"/>
      <c r="EMJ10" s="1211"/>
      <c r="EMK10" s="1211"/>
      <c r="EML10" s="1211"/>
      <c r="EMM10" s="1211"/>
      <c r="EMN10" s="1211"/>
      <c r="EMO10" s="1211"/>
      <c r="EMP10" s="1211"/>
      <c r="EMQ10" s="1211"/>
      <c r="EMR10" s="1211"/>
      <c r="EMS10" s="1211"/>
      <c r="EMT10" s="1211"/>
      <c r="EMU10" s="1211"/>
      <c r="EMV10" s="1211"/>
      <c r="EMW10" s="1211"/>
      <c r="EMX10" s="1211"/>
      <c r="EMY10" s="1211"/>
      <c r="EMZ10" s="1211"/>
      <c r="ENA10" s="1211"/>
      <c r="ENB10" s="1211"/>
      <c r="ENC10" s="1211"/>
      <c r="END10" s="1211"/>
      <c r="ENE10" s="1211"/>
      <c r="ENF10" s="1211"/>
      <c r="ENG10" s="1211"/>
      <c r="ENH10" s="1211"/>
      <c r="ENI10" s="1211"/>
      <c r="ENJ10" s="1211"/>
      <c r="ENK10" s="1211"/>
      <c r="ENL10" s="1211"/>
      <c r="ENM10" s="1211"/>
      <c r="ENN10" s="1211"/>
      <c r="ENO10" s="1211"/>
      <c r="ENP10" s="1211"/>
      <c r="ENQ10" s="1211"/>
      <c r="ENR10" s="1211"/>
      <c r="ENS10" s="1211"/>
      <c r="ENT10" s="1211"/>
      <c r="ENU10" s="1211"/>
      <c r="ENV10" s="1211"/>
      <c r="ENW10" s="1211"/>
      <c r="ENX10" s="1211"/>
      <c r="ENY10" s="1211"/>
      <c r="ENZ10" s="1211"/>
      <c r="EOA10" s="1211"/>
      <c r="EOB10" s="1211"/>
      <c r="EOC10" s="1211"/>
      <c r="EOD10" s="1211"/>
      <c r="EOE10" s="1211"/>
      <c r="EOF10" s="1211"/>
      <c r="EOG10" s="1211"/>
      <c r="EOH10" s="1211"/>
      <c r="EOI10" s="1211"/>
      <c r="EOJ10" s="1211"/>
      <c r="EOK10" s="1211"/>
      <c r="EOL10" s="1211"/>
      <c r="EOM10" s="1211"/>
      <c r="EON10" s="1211"/>
      <c r="EOO10" s="1211"/>
      <c r="EOP10" s="1211"/>
      <c r="EOQ10" s="1211"/>
      <c r="EOR10" s="1211"/>
      <c r="EOS10" s="1211"/>
      <c r="EOT10" s="1211"/>
      <c r="EOU10" s="1211"/>
      <c r="EOV10" s="1211"/>
      <c r="EOW10" s="1211"/>
      <c r="EOX10" s="1211"/>
      <c r="EOY10" s="1211"/>
      <c r="EOZ10" s="1211"/>
      <c r="EPA10" s="1211"/>
      <c r="EPB10" s="1211"/>
      <c r="EPC10" s="1211"/>
      <c r="EPD10" s="1211"/>
      <c r="EPE10" s="1211"/>
      <c r="EPF10" s="1211"/>
      <c r="EPG10" s="1211"/>
      <c r="EPH10" s="1211"/>
      <c r="EPI10" s="1211"/>
      <c r="EPJ10" s="1211"/>
      <c r="EPK10" s="1211"/>
      <c r="EPL10" s="1211"/>
      <c r="EPM10" s="1211"/>
      <c r="EPN10" s="1211"/>
      <c r="EPO10" s="1211"/>
      <c r="EPP10" s="1211"/>
      <c r="EPQ10" s="1211"/>
      <c r="EPR10" s="1211"/>
      <c r="EPS10" s="1211"/>
      <c r="EPT10" s="1211"/>
      <c r="EPU10" s="1211"/>
      <c r="EPV10" s="1211"/>
      <c r="EPW10" s="1211"/>
      <c r="EPX10" s="1211"/>
      <c r="EPY10" s="1211"/>
      <c r="EPZ10" s="1211"/>
      <c r="EQA10" s="1211"/>
      <c r="EQB10" s="1211"/>
      <c r="EQC10" s="1211"/>
      <c r="EQD10" s="1211"/>
      <c r="EQE10" s="1211"/>
      <c r="EQF10" s="1211"/>
      <c r="EQG10" s="1211"/>
      <c r="EQH10" s="1211"/>
      <c r="EQI10" s="1211"/>
      <c r="EQJ10" s="1211"/>
      <c r="EQK10" s="1211"/>
      <c r="EQL10" s="1211"/>
      <c r="EQM10" s="1211"/>
      <c r="EQN10" s="1211"/>
      <c r="EQO10" s="1211"/>
      <c r="EQP10" s="1211"/>
      <c r="EQQ10" s="1211"/>
      <c r="EQR10" s="1211"/>
      <c r="EQS10" s="1211"/>
      <c r="EQT10" s="1211"/>
      <c r="EQU10" s="1211"/>
      <c r="EQV10" s="1211"/>
      <c r="EQW10" s="1211"/>
      <c r="EQX10" s="1211"/>
      <c r="EQY10" s="1211"/>
      <c r="EQZ10" s="1211"/>
      <c r="ERA10" s="1211"/>
      <c r="ERB10" s="1211"/>
      <c r="ERC10" s="1211"/>
      <c r="ERD10" s="1211"/>
      <c r="ERE10" s="1211"/>
      <c r="ERF10" s="1211"/>
      <c r="ERG10" s="1211"/>
      <c r="ERH10" s="1211"/>
      <c r="ERI10" s="1211"/>
      <c r="ERJ10" s="1211"/>
      <c r="ERK10" s="1211"/>
      <c r="ERL10" s="1211"/>
      <c r="ERM10" s="1211"/>
      <c r="ERN10" s="1211"/>
      <c r="ERO10" s="1211"/>
      <c r="ERP10" s="1211"/>
      <c r="ERQ10" s="1211"/>
      <c r="ERR10" s="1211"/>
      <c r="ERS10" s="1211"/>
      <c r="ERT10" s="1211"/>
      <c r="ERU10" s="1211"/>
      <c r="ERV10" s="1211"/>
      <c r="ERW10" s="1211"/>
      <c r="ERX10" s="1211"/>
      <c r="ERY10" s="1211"/>
      <c r="ERZ10" s="1211"/>
      <c r="ESA10" s="1211"/>
      <c r="ESB10" s="1211"/>
      <c r="ESC10" s="1211"/>
      <c r="ESD10" s="1211"/>
      <c r="ESE10" s="1211"/>
      <c r="ESF10" s="1211"/>
      <c r="ESG10" s="1211"/>
      <c r="ESH10" s="1211"/>
      <c r="ESI10" s="1211"/>
      <c r="ESJ10" s="1211"/>
      <c r="ESK10" s="1211"/>
      <c r="ESL10" s="1211"/>
      <c r="ESM10" s="1211"/>
      <c r="ESN10" s="1211"/>
      <c r="ESO10" s="1211"/>
      <c r="ESP10" s="1211"/>
      <c r="ESQ10" s="1211"/>
      <c r="ESR10" s="1211"/>
      <c r="ESS10" s="1211"/>
      <c r="EST10" s="1211"/>
      <c r="ESU10" s="1211"/>
      <c r="ESV10" s="1211"/>
      <c r="ESW10" s="1211"/>
      <c r="ESX10" s="1211"/>
      <c r="ESY10" s="1211"/>
      <c r="ESZ10" s="1211"/>
      <c r="ETA10" s="1211"/>
      <c r="ETB10" s="1211"/>
      <c r="ETC10" s="1211"/>
      <c r="ETD10" s="1211"/>
      <c r="ETE10" s="1211"/>
      <c r="ETF10" s="1211"/>
      <c r="ETG10" s="1211"/>
      <c r="ETH10" s="1211"/>
      <c r="ETI10" s="1211"/>
      <c r="ETJ10" s="1211"/>
      <c r="ETK10" s="1211"/>
      <c r="ETL10" s="1211"/>
      <c r="ETM10" s="1211"/>
      <c r="ETN10" s="1211"/>
      <c r="ETO10" s="1211"/>
      <c r="ETP10" s="1211"/>
      <c r="ETQ10" s="1211"/>
      <c r="ETR10" s="1211"/>
      <c r="ETS10" s="1211"/>
      <c r="ETT10" s="1211"/>
      <c r="ETU10" s="1211"/>
      <c r="ETV10" s="1211"/>
      <c r="ETW10" s="1211"/>
      <c r="ETX10" s="1211"/>
      <c r="ETY10" s="1211"/>
      <c r="ETZ10" s="1211"/>
      <c r="EUA10" s="1211"/>
      <c r="EUB10" s="1211"/>
      <c r="EUC10" s="1211"/>
      <c r="EUD10" s="1211"/>
      <c r="EUE10" s="1211"/>
      <c r="EUF10" s="1211"/>
      <c r="EUG10" s="1211"/>
      <c r="EUH10" s="1211"/>
      <c r="EUI10" s="1211"/>
      <c r="EUJ10" s="1211"/>
      <c r="EUK10" s="1211"/>
      <c r="EUL10" s="1211"/>
      <c r="EUM10" s="1211"/>
      <c r="EUN10" s="1211"/>
      <c r="EUO10" s="1211"/>
      <c r="EUP10" s="1211"/>
      <c r="EUQ10" s="1211"/>
      <c r="EUR10" s="1211"/>
      <c r="EUS10" s="1211"/>
      <c r="EUT10" s="1211"/>
      <c r="EUU10" s="1211"/>
      <c r="EUV10" s="1211"/>
      <c r="EUW10" s="1211"/>
      <c r="EUX10" s="1211"/>
      <c r="EUY10" s="1211"/>
      <c r="EUZ10" s="1211"/>
      <c r="EVA10" s="1211"/>
      <c r="EVB10" s="1211"/>
      <c r="EVC10" s="1211"/>
      <c r="EVD10" s="1211"/>
      <c r="EVE10" s="1211"/>
      <c r="EVF10" s="1211"/>
      <c r="EVG10" s="1211"/>
      <c r="EVH10" s="1211"/>
      <c r="EVI10" s="1211"/>
      <c r="EVJ10" s="1211"/>
      <c r="EVK10" s="1211"/>
      <c r="EVL10" s="1211"/>
      <c r="EVM10" s="1211"/>
      <c r="EVN10" s="1211"/>
      <c r="EVO10" s="1211"/>
      <c r="EVP10" s="1211"/>
      <c r="EVQ10" s="1211"/>
      <c r="EVR10" s="1211"/>
      <c r="EVS10" s="1211"/>
      <c r="EVT10" s="1211"/>
      <c r="EVU10" s="1211"/>
      <c r="EVV10" s="1211"/>
      <c r="EVW10" s="1211"/>
      <c r="EVX10" s="1211"/>
      <c r="EVY10" s="1211"/>
      <c r="EVZ10" s="1211"/>
      <c r="EWA10" s="1211"/>
      <c r="EWB10" s="1211"/>
      <c r="EWC10" s="1211"/>
      <c r="EWD10" s="1211"/>
      <c r="EWE10" s="1211"/>
      <c r="EWF10" s="1211"/>
      <c r="EWG10" s="1211"/>
      <c r="EWH10" s="1211"/>
      <c r="EWI10" s="1211"/>
      <c r="EWJ10" s="1211"/>
      <c r="EWK10" s="1211"/>
      <c r="EWL10" s="1211"/>
      <c r="EWM10" s="1211"/>
      <c r="EWN10" s="1211"/>
      <c r="EWO10" s="1211"/>
      <c r="EWP10" s="1211"/>
      <c r="EWQ10" s="1211"/>
      <c r="EWR10" s="1211"/>
      <c r="EWS10" s="1211"/>
      <c r="EWT10" s="1211"/>
      <c r="EWU10" s="1211"/>
      <c r="EWV10" s="1211"/>
      <c r="EWW10" s="1211"/>
      <c r="EWX10" s="1211"/>
      <c r="EWY10" s="1211"/>
      <c r="EWZ10" s="1211"/>
      <c r="EXA10" s="1211"/>
      <c r="EXB10" s="1211"/>
      <c r="EXC10" s="1211"/>
      <c r="EXD10" s="1211"/>
      <c r="EXE10" s="1211"/>
      <c r="EXF10" s="1211"/>
      <c r="EXG10" s="1211"/>
      <c r="EXH10" s="1211"/>
      <c r="EXI10" s="1211"/>
      <c r="EXJ10" s="1211"/>
      <c r="EXK10" s="1211"/>
      <c r="EXL10" s="1211"/>
      <c r="EXM10" s="1211"/>
      <c r="EXN10" s="1211"/>
      <c r="EXO10" s="1211"/>
      <c r="EXP10" s="1211"/>
      <c r="EXQ10" s="1211"/>
      <c r="EXR10" s="1211"/>
      <c r="EXS10" s="1211"/>
      <c r="EXT10" s="1211"/>
      <c r="EXU10" s="1211"/>
      <c r="EXV10" s="1211"/>
      <c r="EXW10" s="1211"/>
      <c r="EXX10" s="1211"/>
      <c r="EXY10" s="1211"/>
      <c r="EXZ10" s="1211"/>
      <c r="EYA10" s="1211"/>
      <c r="EYB10" s="1211"/>
      <c r="EYC10" s="1211"/>
      <c r="EYD10" s="1211"/>
      <c r="EYE10" s="1211"/>
      <c r="EYF10" s="1211"/>
      <c r="EYG10" s="1211"/>
      <c r="EYH10" s="1211"/>
      <c r="EYI10" s="1211"/>
      <c r="EYJ10" s="1211"/>
      <c r="EYK10" s="1211"/>
      <c r="EYL10" s="1211"/>
      <c r="EYM10" s="1211"/>
      <c r="EYN10" s="1211"/>
      <c r="EYO10" s="1211"/>
      <c r="EYP10" s="1211"/>
      <c r="EYQ10" s="1211"/>
      <c r="EYR10" s="1211"/>
      <c r="EYS10" s="1211"/>
      <c r="EYT10" s="1211"/>
      <c r="EYU10" s="1211"/>
      <c r="EYV10" s="1211"/>
      <c r="EYW10" s="1211"/>
      <c r="EYX10" s="1211"/>
      <c r="EYY10" s="1211"/>
      <c r="EYZ10" s="1211"/>
      <c r="EZA10" s="1211"/>
      <c r="EZB10" s="1211"/>
      <c r="EZC10" s="1211"/>
      <c r="EZD10" s="1211"/>
      <c r="EZE10" s="1211"/>
      <c r="EZF10" s="1211"/>
      <c r="EZG10" s="1211"/>
      <c r="EZH10" s="1211"/>
      <c r="EZI10" s="1211"/>
      <c r="EZJ10" s="1211"/>
      <c r="EZK10" s="1211"/>
      <c r="EZL10" s="1211"/>
      <c r="EZM10" s="1211"/>
      <c r="EZN10" s="1211"/>
      <c r="EZO10" s="1211"/>
      <c r="EZP10" s="1211"/>
      <c r="EZQ10" s="1211"/>
      <c r="EZR10" s="1211"/>
      <c r="EZS10" s="1211"/>
      <c r="EZT10" s="1211"/>
      <c r="EZU10" s="1211"/>
      <c r="EZV10" s="1211"/>
      <c r="EZW10" s="1211"/>
      <c r="EZX10" s="1211"/>
      <c r="EZY10" s="1211"/>
      <c r="EZZ10" s="1211"/>
      <c r="FAA10" s="1211"/>
      <c r="FAB10" s="1211"/>
      <c r="FAC10" s="1211"/>
      <c r="FAD10" s="1211"/>
      <c r="FAE10" s="1211"/>
      <c r="FAF10" s="1211"/>
      <c r="FAG10" s="1211"/>
      <c r="FAH10" s="1211"/>
      <c r="FAI10" s="1211"/>
      <c r="FAJ10" s="1211"/>
      <c r="FAK10" s="1211"/>
      <c r="FAL10" s="1211"/>
      <c r="FAM10" s="1211"/>
      <c r="FAN10" s="1211"/>
      <c r="FAO10" s="1211"/>
      <c r="FAP10" s="1211"/>
      <c r="FAQ10" s="1211"/>
      <c r="FAR10" s="1211"/>
      <c r="FAS10" s="1211"/>
      <c r="FAT10" s="1211"/>
      <c r="FAU10" s="1211"/>
      <c r="FAV10" s="1211"/>
      <c r="FAW10" s="1211"/>
      <c r="FAX10" s="1211"/>
      <c r="FAY10" s="1211"/>
      <c r="FAZ10" s="1211"/>
      <c r="FBA10" s="1211"/>
      <c r="FBB10" s="1211"/>
      <c r="FBC10" s="1211"/>
      <c r="FBD10" s="1211"/>
      <c r="FBE10" s="1211"/>
      <c r="FBF10" s="1211"/>
      <c r="FBG10" s="1211"/>
      <c r="FBH10" s="1211"/>
      <c r="FBI10" s="1211"/>
      <c r="FBJ10" s="1211"/>
      <c r="FBK10" s="1211"/>
      <c r="FBL10" s="1211"/>
      <c r="FBM10" s="1211"/>
      <c r="FBN10" s="1211"/>
      <c r="FBO10" s="1211"/>
      <c r="FBP10" s="1211"/>
      <c r="FBQ10" s="1211"/>
      <c r="FBR10" s="1211"/>
      <c r="FBS10" s="1211"/>
      <c r="FBT10" s="1211"/>
      <c r="FBU10" s="1211"/>
      <c r="FBV10" s="1211"/>
      <c r="FBW10" s="1211"/>
      <c r="FBX10" s="1211"/>
      <c r="FBY10" s="1211"/>
      <c r="FBZ10" s="1211"/>
      <c r="FCA10" s="1211"/>
      <c r="FCB10" s="1211"/>
      <c r="FCC10" s="1211"/>
      <c r="FCD10" s="1211"/>
      <c r="FCE10" s="1211"/>
      <c r="FCF10" s="1211"/>
      <c r="FCG10" s="1211"/>
      <c r="FCH10" s="1211"/>
      <c r="FCI10" s="1211"/>
      <c r="FCJ10" s="1211"/>
      <c r="FCK10" s="1211"/>
      <c r="FCL10" s="1211"/>
      <c r="FCM10" s="1211"/>
      <c r="FCN10" s="1211"/>
      <c r="FCO10" s="1211"/>
      <c r="FCP10" s="1211"/>
      <c r="FCQ10" s="1211"/>
      <c r="FCR10" s="1211"/>
      <c r="FCS10" s="1211"/>
      <c r="FCT10" s="1211"/>
      <c r="FCU10" s="1211"/>
      <c r="FCV10" s="1211"/>
      <c r="FCW10" s="1211"/>
      <c r="FCX10" s="1211"/>
      <c r="FCY10" s="1211"/>
      <c r="FCZ10" s="1211"/>
      <c r="FDA10" s="1211"/>
      <c r="FDB10" s="1211"/>
      <c r="FDC10" s="1211"/>
      <c r="FDD10" s="1211"/>
      <c r="FDE10" s="1211"/>
      <c r="FDF10" s="1211"/>
      <c r="FDG10" s="1211"/>
      <c r="FDH10" s="1211"/>
      <c r="FDI10" s="1211"/>
      <c r="FDJ10" s="1211"/>
      <c r="FDK10" s="1211"/>
      <c r="FDL10" s="1211"/>
      <c r="FDM10" s="1211"/>
      <c r="FDN10" s="1211"/>
      <c r="FDO10" s="1211"/>
      <c r="FDP10" s="1211"/>
      <c r="FDQ10" s="1211"/>
      <c r="FDR10" s="1211"/>
      <c r="FDS10" s="1211"/>
      <c r="FDT10" s="1211"/>
      <c r="FDU10" s="1211"/>
      <c r="FDV10" s="1211"/>
      <c r="FDW10" s="1211"/>
      <c r="FDX10" s="1211"/>
      <c r="FDY10" s="1211"/>
      <c r="FDZ10" s="1211"/>
      <c r="FEA10" s="1211"/>
      <c r="FEB10" s="1211"/>
      <c r="FEC10" s="1211"/>
      <c r="FED10" s="1211"/>
      <c r="FEE10" s="1211"/>
      <c r="FEF10" s="1211"/>
      <c r="FEG10" s="1211"/>
      <c r="FEH10" s="1211"/>
      <c r="FEI10" s="1211"/>
      <c r="FEJ10" s="1211"/>
      <c r="FEK10" s="1211"/>
      <c r="FEL10" s="1211"/>
      <c r="FEM10" s="1211"/>
      <c r="FEN10" s="1211"/>
      <c r="FEO10" s="1211"/>
      <c r="FEP10" s="1211"/>
      <c r="FEQ10" s="1211"/>
      <c r="FER10" s="1211"/>
      <c r="FES10" s="1211"/>
      <c r="FET10" s="1211"/>
      <c r="FEU10" s="1211"/>
      <c r="FEV10" s="1211"/>
      <c r="FEW10" s="1211"/>
      <c r="FEX10" s="1211"/>
      <c r="FEY10" s="1211"/>
      <c r="FEZ10" s="1211"/>
      <c r="FFA10" s="1211"/>
      <c r="FFB10" s="1211"/>
      <c r="FFC10" s="1211"/>
      <c r="FFD10" s="1211"/>
      <c r="FFE10" s="1211"/>
      <c r="FFF10" s="1211"/>
      <c r="FFG10" s="1211"/>
      <c r="FFH10" s="1211"/>
      <c r="FFI10" s="1211"/>
      <c r="FFJ10" s="1211"/>
      <c r="FFK10" s="1211"/>
      <c r="FFL10" s="1211"/>
      <c r="FFM10" s="1211"/>
      <c r="FFN10" s="1211"/>
      <c r="FFO10" s="1211"/>
      <c r="FFP10" s="1211"/>
      <c r="FFQ10" s="1211"/>
      <c r="FFR10" s="1211"/>
      <c r="FFS10" s="1211"/>
      <c r="FFT10" s="1211"/>
      <c r="FFU10" s="1211"/>
      <c r="FFV10" s="1211"/>
      <c r="FFW10" s="1211"/>
      <c r="FFX10" s="1211"/>
      <c r="FFY10" s="1211"/>
      <c r="FFZ10" s="1211"/>
      <c r="FGA10" s="1211"/>
      <c r="FGB10" s="1211"/>
      <c r="FGC10" s="1211"/>
      <c r="FGD10" s="1211"/>
      <c r="FGE10" s="1211"/>
      <c r="FGF10" s="1211"/>
      <c r="FGG10" s="1211"/>
      <c r="FGH10" s="1211"/>
      <c r="FGI10" s="1211"/>
      <c r="FGJ10" s="1211"/>
      <c r="FGK10" s="1211"/>
      <c r="FGL10" s="1211"/>
      <c r="FGM10" s="1211"/>
      <c r="FGN10" s="1211"/>
      <c r="FGO10" s="1211"/>
      <c r="FGP10" s="1211"/>
      <c r="FGQ10" s="1211"/>
      <c r="FGR10" s="1211"/>
      <c r="FGS10" s="1211"/>
      <c r="FGT10" s="1211"/>
      <c r="FGU10" s="1211"/>
      <c r="FGV10" s="1211"/>
      <c r="FGW10" s="1211"/>
      <c r="FGX10" s="1211"/>
      <c r="FGY10" s="1211"/>
      <c r="FGZ10" s="1211"/>
      <c r="FHA10" s="1211"/>
      <c r="FHB10" s="1211"/>
      <c r="FHC10" s="1211"/>
      <c r="FHD10" s="1211"/>
      <c r="FHE10" s="1211"/>
      <c r="FHF10" s="1211"/>
      <c r="FHG10" s="1211"/>
      <c r="FHH10" s="1211"/>
      <c r="FHI10" s="1211"/>
      <c r="FHJ10" s="1211"/>
      <c r="FHK10" s="1211"/>
      <c r="FHL10" s="1211"/>
      <c r="FHM10" s="1211"/>
      <c r="FHN10" s="1211"/>
      <c r="FHO10" s="1211"/>
      <c r="FHP10" s="1211"/>
      <c r="FHQ10" s="1211"/>
      <c r="FHR10" s="1211"/>
      <c r="FHS10" s="1211"/>
      <c r="FHT10" s="1211"/>
      <c r="FHU10" s="1211"/>
      <c r="FHV10" s="1211"/>
      <c r="FHW10" s="1211"/>
      <c r="FHX10" s="1211"/>
      <c r="FHY10" s="1211"/>
      <c r="FHZ10" s="1211"/>
      <c r="FIA10" s="1211"/>
      <c r="FIB10" s="1211"/>
      <c r="FIC10" s="1211"/>
      <c r="FID10" s="1211"/>
      <c r="FIE10" s="1211"/>
      <c r="FIF10" s="1211"/>
      <c r="FIG10" s="1211"/>
      <c r="FIH10" s="1211"/>
      <c r="FII10" s="1211"/>
      <c r="FIJ10" s="1211"/>
      <c r="FIK10" s="1211"/>
      <c r="FIL10" s="1211"/>
      <c r="FIM10" s="1211"/>
      <c r="FIN10" s="1211"/>
      <c r="FIO10" s="1211"/>
      <c r="FIP10" s="1211"/>
      <c r="FIQ10" s="1211"/>
      <c r="FIR10" s="1211"/>
      <c r="FIS10" s="1211"/>
      <c r="FIT10" s="1211"/>
      <c r="FIU10" s="1211"/>
      <c r="FIV10" s="1211"/>
      <c r="FIW10" s="1211"/>
      <c r="FIX10" s="1211"/>
      <c r="FIY10" s="1211"/>
      <c r="FIZ10" s="1211"/>
      <c r="FJA10" s="1211"/>
      <c r="FJB10" s="1211"/>
      <c r="FJC10" s="1211"/>
      <c r="FJD10" s="1211"/>
      <c r="FJE10" s="1211"/>
      <c r="FJF10" s="1211"/>
      <c r="FJG10" s="1211"/>
      <c r="FJH10" s="1211"/>
      <c r="FJI10" s="1211"/>
      <c r="FJJ10" s="1211"/>
      <c r="FJK10" s="1211"/>
      <c r="FJL10" s="1211"/>
      <c r="FJM10" s="1211"/>
      <c r="FJN10" s="1211"/>
      <c r="FJO10" s="1211"/>
      <c r="FJP10" s="1211"/>
      <c r="FJQ10" s="1211"/>
      <c r="FJR10" s="1211"/>
      <c r="FJS10" s="1211"/>
      <c r="FJT10" s="1211"/>
      <c r="FJU10" s="1211"/>
      <c r="FJV10" s="1211"/>
      <c r="FJW10" s="1211"/>
      <c r="FJX10" s="1211"/>
      <c r="FJY10" s="1211"/>
      <c r="FJZ10" s="1211"/>
      <c r="FKA10" s="1211"/>
      <c r="FKB10" s="1211"/>
      <c r="FKC10" s="1211"/>
      <c r="FKD10" s="1211"/>
      <c r="FKE10" s="1211"/>
      <c r="FKF10" s="1211"/>
      <c r="FKG10" s="1211"/>
      <c r="FKH10" s="1211"/>
      <c r="FKI10" s="1211"/>
      <c r="FKJ10" s="1211"/>
      <c r="FKK10" s="1211"/>
      <c r="FKL10" s="1211"/>
      <c r="FKM10" s="1211"/>
      <c r="FKN10" s="1211"/>
      <c r="FKO10" s="1211"/>
      <c r="FKP10" s="1211"/>
      <c r="FKQ10" s="1211"/>
      <c r="FKR10" s="1211"/>
      <c r="FKS10" s="1211"/>
      <c r="FKT10" s="1211"/>
      <c r="FKU10" s="1211"/>
      <c r="FKV10" s="1211"/>
      <c r="FKW10" s="1211"/>
      <c r="FKX10" s="1211"/>
      <c r="FKY10" s="1211"/>
      <c r="FKZ10" s="1211"/>
      <c r="FLA10" s="1211"/>
      <c r="FLB10" s="1211"/>
      <c r="FLC10" s="1211"/>
      <c r="FLD10" s="1211"/>
      <c r="FLE10" s="1211"/>
      <c r="FLF10" s="1211"/>
      <c r="FLG10" s="1211"/>
      <c r="FLH10" s="1211"/>
      <c r="FLI10" s="1211"/>
      <c r="FLJ10" s="1211"/>
      <c r="FLK10" s="1211"/>
      <c r="FLL10" s="1211"/>
      <c r="FLM10" s="1211"/>
      <c r="FLN10" s="1211"/>
      <c r="FLO10" s="1211"/>
      <c r="FLP10" s="1211"/>
      <c r="FLQ10" s="1211"/>
      <c r="FLR10" s="1211"/>
      <c r="FLS10" s="1211"/>
      <c r="FLT10" s="1211"/>
      <c r="FLU10" s="1211"/>
      <c r="FLV10" s="1211"/>
      <c r="FLW10" s="1211"/>
      <c r="FLX10" s="1211"/>
      <c r="FLY10" s="1211"/>
      <c r="FLZ10" s="1211"/>
      <c r="FMA10" s="1211"/>
      <c r="FMB10" s="1211"/>
      <c r="FMC10" s="1211"/>
      <c r="FMD10" s="1211"/>
      <c r="FME10" s="1211"/>
      <c r="FMF10" s="1211"/>
      <c r="FMG10" s="1211"/>
      <c r="FMH10" s="1211"/>
      <c r="FMI10" s="1211"/>
      <c r="FMJ10" s="1211"/>
      <c r="FMK10" s="1211"/>
      <c r="FML10" s="1211"/>
      <c r="FMM10" s="1211"/>
      <c r="FMN10" s="1211"/>
      <c r="FMO10" s="1211"/>
      <c r="FMP10" s="1211"/>
      <c r="FMQ10" s="1211"/>
      <c r="FMR10" s="1211"/>
      <c r="FMS10" s="1211"/>
      <c r="FMT10" s="1211"/>
      <c r="FMU10" s="1211"/>
      <c r="FMV10" s="1211"/>
      <c r="FMW10" s="1211"/>
      <c r="FMX10" s="1211"/>
      <c r="FMY10" s="1211"/>
      <c r="FMZ10" s="1211"/>
      <c r="FNA10" s="1211"/>
      <c r="FNB10" s="1211"/>
      <c r="FNC10" s="1211"/>
      <c r="FND10" s="1211"/>
      <c r="FNE10" s="1211"/>
      <c r="FNF10" s="1211"/>
      <c r="FNG10" s="1211"/>
      <c r="FNH10" s="1211"/>
      <c r="FNI10" s="1211"/>
      <c r="FNJ10" s="1211"/>
      <c r="FNK10" s="1211"/>
      <c r="FNL10" s="1211"/>
      <c r="FNM10" s="1211"/>
      <c r="FNN10" s="1211"/>
      <c r="FNO10" s="1211"/>
      <c r="FNP10" s="1211"/>
      <c r="FNQ10" s="1211"/>
      <c r="FNR10" s="1211"/>
      <c r="FNS10" s="1211"/>
      <c r="FNT10" s="1211"/>
      <c r="FNU10" s="1211"/>
      <c r="FNV10" s="1211"/>
      <c r="FNW10" s="1211"/>
      <c r="FNX10" s="1211"/>
      <c r="FNY10" s="1211"/>
      <c r="FNZ10" s="1211"/>
      <c r="FOA10" s="1211"/>
      <c r="FOB10" s="1211"/>
      <c r="FOC10" s="1211"/>
      <c r="FOD10" s="1211"/>
      <c r="FOE10" s="1211"/>
      <c r="FOF10" s="1211"/>
      <c r="FOG10" s="1211"/>
      <c r="FOH10" s="1211"/>
      <c r="FOI10" s="1211"/>
      <c r="FOJ10" s="1211"/>
      <c r="FOK10" s="1211"/>
      <c r="FOL10" s="1211"/>
      <c r="FOM10" s="1211"/>
      <c r="FON10" s="1211"/>
      <c r="FOO10" s="1211"/>
      <c r="FOP10" s="1211"/>
      <c r="FOQ10" s="1211"/>
      <c r="FOR10" s="1211"/>
      <c r="FOS10" s="1211"/>
      <c r="FOT10" s="1211"/>
      <c r="FOU10" s="1211"/>
      <c r="FOV10" s="1211"/>
      <c r="FOW10" s="1211"/>
      <c r="FOX10" s="1211"/>
      <c r="FOY10" s="1211"/>
      <c r="FOZ10" s="1211"/>
      <c r="FPA10" s="1211"/>
      <c r="FPB10" s="1211"/>
      <c r="FPC10" s="1211"/>
      <c r="FPD10" s="1211"/>
      <c r="FPE10" s="1211"/>
      <c r="FPF10" s="1211"/>
      <c r="FPG10" s="1211"/>
      <c r="FPH10" s="1211"/>
      <c r="FPI10" s="1211"/>
      <c r="FPJ10" s="1211"/>
      <c r="FPK10" s="1211"/>
      <c r="FPL10" s="1211"/>
      <c r="FPM10" s="1211"/>
      <c r="FPN10" s="1211"/>
      <c r="FPO10" s="1211"/>
      <c r="FPP10" s="1211"/>
      <c r="FPQ10" s="1211"/>
      <c r="FPR10" s="1211"/>
      <c r="FPS10" s="1211"/>
      <c r="FPT10" s="1211"/>
      <c r="FPU10" s="1211"/>
      <c r="FPV10" s="1211"/>
      <c r="FPW10" s="1211"/>
      <c r="FPX10" s="1211"/>
      <c r="FPY10" s="1211"/>
      <c r="FPZ10" s="1211"/>
      <c r="FQA10" s="1211"/>
      <c r="FQB10" s="1211"/>
      <c r="FQC10" s="1211"/>
      <c r="FQD10" s="1211"/>
      <c r="FQE10" s="1211"/>
      <c r="FQF10" s="1211"/>
      <c r="FQG10" s="1211"/>
      <c r="FQH10" s="1211"/>
      <c r="FQI10" s="1211"/>
      <c r="FQJ10" s="1211"/>
      <c r="FQK10" s="1211"/>
      <c r="FQL10" s="1211"/>
      <c r="FQM10" s="1211"/>
      <c r="FQN10" s="1211"/>
      <c r="FQO10" s="1211"/>
      <c r="FQP10" s="1211"/>
      <c r="FQQ10" s="1211"/>
      <c r="FQR10" s="1211"/>
      <c r="FQS10" s="1211"/>
      <c r="FQT10" s="1211"/>
      <c r="FQU10" s="1211"/>
      <c r="FQV10" s="1211"/>
      <c r="FQW10" s="1211"/>
      <c r="FQX10" s="1211"/>
      <c r="FQY10" s="1211"/>
      <c r="FQZ10" s="1211"/>
      <c r="FRA10" s="1211"/>
      <c r="FRB10" s="1211"/>
      <c r="FRC10" s="1211"/>
      <c r="FRD10" s="1211"/>
      <c r="FRE10" s="1211"/>
      <c r="FRF10" s="1211"/>
      <c r="FRG10" s="1211"/>
      <c r="FRH10" s="1211"/>
      <c r="FRI10" s="1211"/>
      <c r="FRJ10" s="1211"/>
      <c r="FRK10" s="1211"/>
      <c r="FRL10" s="1211"/>
      <c r="FRM10" s="1211"/>
      <c r="FRN10" s="1211"/>
      <c r="FRO10" s="1211"/>
      <c r="FRP10" s="1211"/>
      <c r="FRQ10" s="1211"/>
      <c r="FRR10" s="1211"/>
      <c r="FRS10" s="1211"/>
      <c r="FRT10" s="1211"/>
      <c r="FRU10" s="1211"/>
      <c r="FRV10" s="1211"/>
      <c r="FRW10" s="1211"/>
      <c r="FRX10" s="1211"/>
      <c r="FRY10" s="1211"/>
      <c r="FRZ10" s="1211"/>
      <c r="FSA10" s="1211"/>
      <c r="FSB10" s="1211"/>
      <c r="FSC10" s="1211"/>
      <c r="FSD10" s="1211"/>
      <c r="FSE10" s="1211"/>
      <c r="FSF10" s="1211"/>
      <c r="FSG10" s="1211"/>
      <c r="FSH10" s="1211"/>
      <c r="FSI10" s="1211"/>
      <c r="FSJ10" s="1211"/>
      <c r="FSK10" s="1211"/>
      <c r="FSL10" s="1211"/>
      <c r="FSM10" s="1211"/>
      <c r="FSN10" s="1211"/>
      <c r="FSO10" s="1211"/>
      <c r="FSP10" s="1211"/>
      <c r="FSQ10" s="1211"/>
      <c r="FSR10" s="1211"/>
      <c r="FSS10" s="1211"/>
      <c r="FST10" s="1211"/>
      <c r="FSU10" s="1211"/>
      <c r="FSV10" s="1211"/>
      <c r="FSW10" s="1211"/>
      <c r="FSX10" s="1211"/>
      <c r="FSY10" s="1211"/>
      <c r="FSZ10" s="1211"/>
      <c r="FTA10" s="1211"/>
      <c r="FTB10" s="1211"/>
      <c r="FTC10" s="1211"/>
      <c r="FTD10" s="1211"/>
      <c r="FTE10" s="1211"/>
      <c r="FTF10" s="1211"/>
      <c r="FTG10" s="1211"/>
      <c r="FTH10" s="1211"/>
      <c r="FTI10" s="1211"/>
      <c r="FTJ10" s="1211"/>
      <c r="FTK10" s="1211"/>
      <c r="FTL10" s="1211"/>
      <c r="FTM10" s="1211"/>
      <c r="FTN10" s="1211"/>
      <c r="FTO10" s="1211"/>
      <c r="FTP10" s="1211"/>
      <c r="FTQ10" s="1211"/>
      <c r="FTR10" s="1211"/>
      <c r="FTS10" s="1211"/>
      <c r="FTT10" s="1211"/>
      <c r="FTU10" s="1211"/>
      <c r="FTV10" s="1211"/>
      <c r="FTW10" s="1211"/>
      <c r="FTX10" s="1211"/>
      <c r="FTY10" s="1211"/>
      <c r="FTZ10" s="1211"/>
      <c r="FUA10" s="1211"/>
      <c r="FUB10" s="1211"/>
      <c r="FUC10" s="1211"/>
      <c r="FUD10" s="1211"/>
      <c r="FUE10" s="1211"/>
      <c r="FUF10" s="1211"/>
      <c r="FUG10" s="1211"/>
      <c r="FUH10" s="1211"/>
      <c r="FUI10" s="1211"/>
      <c r="FUJ10" s="1211"/>
      <c r="FUK10" s="1211"/>
      <c r="FUL10" s="1211"/>
      <c r="FUM10" s="1211"/>
      <c r="FUN10" s="1211"/>
      <c r="FUO10" s="1211"/>
      <c r="FUP10" s="1211"/>
      <c r="FUQ10" s="1211"/>
      <c r="FUR10" s="1211"/>
      <c r="FUS10" s="1211"/>
      <c r="FUT10" s="1211"/>
      <c r="FUU10" s="1211"/>
      <c r="FUV10" s="1211"/>
      <c r="FUW10" s="1211"/>
      <c r="FUX10" s="1211"/>
      <c r="FUY10" s="1211"/>
      <c r="FUZ10" s="1211"/>
      <c r="FVA10" s="1211"/>
      <c r="FVB10" s="1211"/>
      <c r="FVC10" s="1211"/>
      <c r="FVD10" s="1211"/>
      <c r="FVE10" s="1211"/>
      <c r="FVF10" s="1211"/>
      <c r="FVG10" s="1211"/>
      <c r="FVH10" s="1211"/>
      <c r="FVI10" s="1211"/>
      <c r="FVJ10" s="1211"/>
      <c r="FVK10" s="1211"/>
      <c r="FVL10" s="1211"/>
      <c r="FVM10" s="1211"/>
      <c r="FVN10" s="1211"/>
      <c r="FVO10" s="1211"/>
      <c r="FVP10" s="1211"/>
      <c r="FVQ10" s="1211"/>
      <c r="FVR10" s="1211"/>
      <c r="FVS10" s="1211"/>
      <c r="FVT10" s="1211"/>
      <c r="FVU10" s="1211"/>
      <c r="FVV10" s="1211"/>
      <c r="FVW10" s="1211"/>
      <c r="FVX10" s="1211"/>
      <c r="FVY10" s="1211"/>
      <c r="FVZ10" s="1211"/>
      <c r="FWA10" s="1211"/>
      <c r="FWB10" s="1211"/>
      <c r="FWC10" s="1211"/>
      <c r="FWD10" s="1211"/>
      <c r="FWE10" s="1211"/>
      <c r="FWF10" s="1211"/>
      <c r="FWG10" s="1211"/>
      <c r="FWH10" s="1211"/>
      <c r="FWI10" s="1211"/>
      <c r="FWJ10" s="1211"/>
      <c r="FWK10" s="1211"/>
      <c r="FWL10" s="1211"/>
      <c r="FWM10" s="1211"/>
      <c r="FWN10" s="1211"/>
      <c r="FWO10" s="1211"/>
      <c r="FWP10" s="1211"/>
      <c r="FWQ10" s="1211"/>
      <c r="FWR10" s="1211"/>
      <c r="FWS10" s="1211"/>
      <c r="FWT10" s="1211"/>
      <c r="FWU10" s="1211"/>
      <c r="FWV10" s="1211"/>
      <c r="FWW10" s="1211"/>
      <c r="FWX10" s="1211"/>
      <c r="FWY10" s="1211"/>
      <c r="FWZ10" s="1211"/>
      <c r="FXA10" s="1211"/>
      <c r="FXB10" s="1211"/>
      <c r="FXC10" s="1211"/>
      <c r="FXD10" s="1211"/>
      <c r="FXE10" s="1211"/>
      <c r="FXF10" s="1211"/>
      <c r="FXG10" s="1211"/>
      <c r="FXH10" s="1211"/>
      <c r="FXI10" s="1211"/>
      <c r="FXJ10" s="1211"/>
      <c r="FXK10" s="1211"/>
      <c r="FXL10" s="1211"/>
      <c r="FXM10" s="1211"/>
      <c r="FXN10" s="1211"/>
      <c r="FXO10" s="1211"/>
      <c r="FXP10" s="1211"/>
      <c r="FXQ10" s="1211"/>
      <c r="FXR10" s="1211"/>
      <c r="FXS10" s="1211"/>
      <c r="FXT10" s="1211"/>
      <c r="FXU10" s="1211"/>
      <c r="FXV10" s="1211"/>
      <c r="FXW10" s="1211"/>
      <c r="FXX10" s="1211"/>
      <c r="FXY10" s="1211"/>
      <c r="FXZ10" s="1211"/>
      <c r="FYA10" s="1211"/>
      <c r="FYB10" s="1211"/>
      <c r="FYC10" s="1211"/>
      <c r="FYD10" s="1211"/>
      <c r="FYE10" s="1211"/>
      <c r="FYF10" s="1211"/>
      <c r="FYG10" s="1211"/>
      <c r="FYH10" s="1211"/>
      <c r="FYI10" s="1211"/>
      <c r="FYJ10" s="1211"/>
      <c r="FYK10" s="1211"/>
      <c r="FYL10" s="1211"/>
      <c r="FYM10" s="1211"/>
      <c r="FYN10" s="1211"/>
      <c r="FYO10" s="1211"/>
      <c r="FYP10" s="1211"/>
      <c r="FYQ10" s="1211"/>
      <c r="FYR10" s="1211"/>
      <c r="FYS10" s="1211"/>
      <c r="FYT10" s="1211"/>
      <c r="FYU10" s="1211"/>
      <c r="FYV10" s="1211"/>
      <c r="FYW10" s="1211"/>
      <c r="FYX10" s="1211"/>
      <c r="FYY10" s="1211"/>
      <c r="FYZ10" s="1211"/>
      <c r="FZA10" s="1211"/>
      <c r="FZB10" s="1211"/>
      <c r="FZC10" s="1211"/>
      <c r="FZD10" s="1211"/>
      <c r="FZE10" s="1211"/>
      <c r="FZF10" s="1211"/>
      <c r="FZG10" s="1211"/>
      <c r="FZH10" s="1211"/>
      <c r="FZI10" s="1211"/>
      <c r="FZJ10" s="1211"/>
      <c r="FZK10" s="1211"/>
      <c r="FZL10" s="1211"/>
      <c r="FZM10" s="1211"/>
      <c r="FZN10" s="1211"/>
      <c r="FZO10" s="1211"/>
      <c r="FZP10" s="1211"/>
      <c r="FZQ10" s="1211"/>
      <c r="FZR10" s="1211"/>
      <c r="FZS10" s="1211"/>
      <c r="FZT10" s="1211"/>
      <c r="FZU10" s="1211"/>
      <c r="FZV10" s="1211"/>
      <c r="FZW10" s="1211"/>
      <c r="FZX10" s="1211"/>
      <c r="FZY10" s="1211"/>
      <c r="FZZ10" s="1211"/>
      <c r="GAA10" s="1211"/>
      <c r="GAB10" s="1211"/>
      <c r="GAC10" s="1211"/>
      <c r="GAD10" s="1211"/>
      <c r="GAE10" s="1211"/>
      <c r="GAF10" s="1211"/>
      <c r="GAG10" s="1211"/>
      <c r="GAH10" s="1211"/>
      <c r="GAI10" s="1211"/>
      <c r="GAJ10" s="1211"/>
      <c r="GAK10" s="1211"/>
      <c r="GAL10" s="1211"/>
      <c r="GAM10" s="1211"/>
      <c r="GAN10" s="1211"/>
      <c r="GAO10" s="1211"/>
      <c r="GAP10" s="1211"/>
      <c r="GAQ10" s="1211"/>
      <c r="GAR10" s="1211"/>
      <c r="GAS10" s="1211"/>
      <c r="GAT10" s="1211"/>
      <c r="GAU10" s="1211"/>
      <c r="GAV10" s="1211"/>
      <c r="GAW10" s="1211"/>
      <c r="GAX10" s="1211"/>
      <c r="GAY10" s="1211"/>
      <c r="GAZ10" s="1211"/>
      <c r="GBA10" s="1211"/>
      <c r="GBB10" s="1211"/>
      <c r="GBC10" s="1211"/>
      <c r="GBD10" s="1211"/>
      <c r="GBE10" s="1211"/>
      <c r="GBF10" s="1211"/>
      <c r="GBG10" s="1211"/>
      <c r="GBH10" s="1211"/>
      <c r="GBI10" s="1211"/>
      <c r="GBJ10" s="1211"/>
      <c r="GBK10" s="1211"/>
      <c r="GBL10" s="1211"/>
      <c r="GBM10" s="1211"/>
      <c r="GBN10" s="1211"/>
      <c r="GBO10" s="1211"/>
      <c r="GBP10" s="1211"/>
      <c r="GBQ10" s="1211"/>
      <c r="GBR10" s="1211"/>
      <c r="GBS10" s="1211"/>
      <c r="GBT10" s="1211"/>
      <c r="GBU10" s="1211"/>
      <c r="GBV10" s="1211"/>
      <c r="GBW10" s="1211"/>
      <c r="GBX10" s="1211"/>
      <c r="GBY10" s="1211"/>
      <c r="GBZ10" s="1211"/>
      <c r="GCA10" s="1211"/>
      <c r="GCB10" s="1211"/>
      <c r="GCC10" s="1211"/>
      <c r="GCD10" s="1211"/>
      <c r="GCE10" s="1211"/>
      <c r="GCF10" s="1211"/>
      <c r="GCG10" s="1211"/>
      <c r="GCH10" s="1211"/>
      <c r="GCI10" s="1211"/>
      <c r="GCJ10" s="1211"/>
      <c r="GCK10" s="1211"/>
      <c r="GCL10" s="1211"/>
      <c r="GCM10" s="1211"/>
      <c r="GCN10" s="1211"/>
      <c r="GCO10" s="1211"/>
      <c r="GCP10" s="1211"/>
      <c r="GCQ10" s="1211"/>
      <c r="GCR10" s="1211"/>
      <c r="GCS10" s="1211"/>
      <c r="GCT10" s="1211"/>
      <c r="GCU10" s="1211"/>
      <c r="GCV10" s="1211"/>
      <c r="GCW10" s="1211"/>
      <c r="GCX10" s="1211"/>
      <c r="GCY10" s="1211"/>
      <c r="GCZ10" s="1211"/>
      <c r="GDA10" s="1211"/>
      <c r="GDB10" s="1211"/>
      <c r="GDC10" s="1211"/>
      <c r="GDD10" s="1211"/>
      <c r="GDE10" s="1211"/>
      <c r="GDF10" s="1211"/>
      <c r="GDG10" s="1211"/>
      <c r="GDH10" s="1211"/>
      <c r="GDI10" s="1211"/>
      <c r="GDJ10" s="1211"/>
      <c r="GDK10" s="1211"/>
      <c r="GDL10" s="1211"/>
      <c r="GDM10" s="1211"/>
      <c r="GDN10" s="1211"/>
      <c r="GDO10" s="1211"/>
      <c r="GDP10" s="1211"/>
      <c r="GDQ10" s="1211"/>
      <c r="GDR10" s="1211"/>
      <c r="GDS10" s="1211"/>
      <c r="GDT10" s="1211"/>
      <c r="GDU10" s="1211"/>
      <c r="GDV10" s="1211"/>
      <c r="GDW10" s="1211"/>
      <c r="GDX10" s="1211"/>
      <c r="GDY10" s="1211"/>
      <c r="GDZ10" s="1211"/>
      <c r="GEA10" s="1211"/>
      <c r="GEB10" s="1211"/>
      <c r="GEC10" s="1211"/>
      <c r="GED10" s="1211"/>
      <c r="GEE10" s="1211"/>
      <c r="GEF10" s="1211"/>
      <c r="GEG10" s="1211"/>
      <c r="GEH10" s="1211"/>
      <c r="GEI10" s="1211"/>
      <c r="GEJ10" s="1211"/>
      <c r="GEK10" s="1211"/>
      <c r="GEL10" s="1211"/>
      <c r="GEM10" s="1211"/>
      <c r="GEN10" s="1211"/>
      <c r="GEO10" s="1211"/>
      <c r="GEP10" s="1211"/>
      <c r="GEQ10" s="1211"/>
      <c r="GER10" s="1211"/>
      <c r="GES10" s="1211"/>
      <c r="GET10" s="1211"/>
      <c r="GEU10" s="1211"/>
      <c r="GEV10" s="1211"/>
      <c r="GEW10" s="1211"/>
      <c r="GEX10" s="1211"/>
      <c r="GEY10" s="1211"/>
      <c r="GEZ10" s="1211"/>
      <c r="GFA10" s="1211"/>
      <c r="GFB10" s="1211"/>
      <c r="GFC10" s="1211"/>
      <c r="GFD10" s="1211"/>
      <c r="GFE10" s="1211"/>
      <c r="GFF10" s="1211"/>
      <c r="GFG10" s="1211"/>
      <c r="GFH10" s="1211"/>
      <c r="GFI10" s="1211"/>
      <c r="GFJ10" s="1211"/>
      <c r="GFK10" s="1211"/>
      <c r="GFL10" s="1211"/>
      <c r="GFM10" s="1211"/>
      <c r="GFN10" s="1211"/>
      <c r="GFO10" s="1211"/>
      <c r="GFP10" s="1211"/>
      <c r="GFQ10" s="1211"/>
      <c r="GFR10" s="1211"/>
      <c r="GFS10" s="1211"/>
      <c r="GFT10" s="1211"/>
      <c r="GFU10" s="1211"/>
      <c r="GFV10" s="1211"/>
      <c r="GFW10" s="1211"/>
      <c r="GFX10" s="1211"/>
      <c r="GFY10" s="1211"/>
      <c r="GFZ10" s="1211"/>
      <c r="GGA10" s="1211"/>
      <c r="GGB10" s="1211"/>
      <c r="GGC10" s="1211"/>
      <c r="GGD10" s="1211"/>
      <c r="GGE10" s="1211"/>
      <c r="GGF10" s="1211"/>
      <c r="GGG10" s="1211"/>
      <c r="GGH10" s="1211"/>
      <c r="GGI10" s="1211"/>
      <c r="GGJ10" s="1211"/>
      <c r="GGK10" s="1211"/>
      <c r="GGL10" s="1211"/>
      <c r="GGM10" s="1211"/>
      <c r="GGN10" s="1211"/>
      <c r="GGO10" s="1211"/>
      <c r="GGP10" s="1211"/>
      <c r="GGQ10" s="1211"/>
      <c r="GGR10" s="1211"/>
      <c r="GGS10" s="1211"/>
      <c r="GGT10" s="1211"/>
      <c r="GGU10" s="1211"/>
      <c r="GGV10" s="1211"/>
      <c r="GGW10" s="1211"/>
      <c r="GGX10" s="1211"/>
      <c r="GGY10" s="1211"/>
      <c r="GGZ10" s="1211"/>
      <c r="GHA10" s="1211"/>
      <c r="GHB10" s="1211"/>
      <c r="GHC10" s="1211"/>
      <c r="GHD10" s="1211"/>
      <c r="GHE10" s="1211"/>
      <c r="GHF10" s="1211"/>
      <c r="GHG10" s="1211"/>
      <c r="GHH10" s="1211"/>
      <c r="GHI10" s="1211"/>
      <c r="GHJ10" s="1211"/>
      <c r="GHK10" s="1211"/>
      <c r="GHL10" s="1211"/>
      <c r="GHM10" s="1211"/>
      <c r="GHN10" s="1211"/>
      <c r="GHO10" s="1211"/>
      <c r="GHP10" s="1211"/>
      <c r="GHQ10" s="1211"/>
      <c r="GHR10" s="1211"/>
      <c r="GHS10" s="1211"/>
      <c r="GHT10" s="1211"/>
      <c r="GHU10" s="1211"/>
      <c r="GHV10" s="1211"/>
      <c r="GHW10" s="1211"/>
      <c r="GHX10" s="1211"/>
      <c r="GHY10" s="1211"/>
      <c r="GHZ10" s="1211"/>
      <c r="GIA10" s="1211"/>
      <c r="GIB10" s="1211"/>
      <c r="GIC10" s="1211"/>
      <c r="GID10" s="1211"/>
      <c r="GIE10" s="1211"/>
      <c r="GIF10" s="1211"/>
      <c r="GIG10" s="1211"/>
      <c r="GIH10" s="1211"/>
      <c r="GII10" s="1211"/>
      <c r="GIJ10" s="1211"/>
      <c r="GIK10" s="1211"/>
      <c r="GIL10" s="1211"/>
      <c r="GIM10" s="1211"/>
      <c r="GIN10" s="1211"/>
      <c r="GIO10" s="1211"/>
      <c r="GIP10" s="1211"/>
      <c r="GIQ10" s="1211"/>
      <c r="GIR10" s="1211"/>
      <c r="GIS10" s="1211"/>
      <c r="GIT10" s="1211"/>
      <c r="GIU10" s="1211"/>
      <c r="GIV10" s="1211"/>
      <c r="GIW10" s="1211"/>
      <c r="GIX10" s="1211"/>
      <c r="GIY10" s="1211"/>
      <c r="GIZ10" s="1211"/>
      <c r="GJA10" s="1211"/>
      <c r="GJB10" s="1211"/>
      <c r="GJC10" s="1211"/>
      <c r="GJD10" s="1211"/>
      <c r="GJE10" s="1211"/>
      <c r="GJF10" s="1211"/>
      <c r="GJG10" s="1211"/>
      <c r="GJH10" s="1211"/>
      <c r="GJI10" s="1211"/>
      <c r="GJJ10" s="1211"/>
      <c r="GJK10" s="1211"/>
      <c r="GJL10" s="1211"/>
      <c r="GJM10" s="1211"/>
      <c r="GJN10" s="1211"/>
      <c r="GJO10" s="1211"/>
      <c r="GJP10" s="1211"/>
      <c r="GJQ10" s="1211"/>
      <c r="GJR10" s="1211"/>
      <c r="GJS10" s="1211"/>
      <c r="GJT10" s="1211"/>
      <c r="GJU10" s="1211"/>
      <c r="GJV10" s="1211"/>
      <c r="GJW10" s="1211"/>
      <c r="GJX10" s="1211"/>
      <c r="GJY10" s="1211"/>
      <c r="GJZ10" s="1211"/>
      <c r="GKA10" s="1211"/>
      <c r="GKB10" s="1211"/>
      <c r="GKC10" s="1211"/>
      <c r="GKD10" s="1211"/>
      <c r="GKE10" s="1211"/>
      <c r="GKF10" s="1211"/>
      <c r="GKG10" s="1211"/>
      <c r="GKH10" s="1211"/>
      <c r="GKI10" s="1211"/>
      <c r="GKJ10" s="1211"/>
      <c r="GKK10" s="1211"/>
      <c r="GKL10" s="1211"/>
      <c r="GKM10" s="1211"/>
      <c r="GKN10" s="1211"/>
      <c r="GKO10" s="1211"/>
      <c r="GKP10" s="1211"/>
      <c r="GKQ10" s="1211"/>
      <c r="GKR10" s="1211"/>
      <c r="GKS10" s="1211"/>
      <c r="GKT10" s="1211"/>
      <c r="GKU10" s="1211"/>
      <c r="GKV10" s="1211"/>
      <c r="GKW10" s="1211"/>
      <c r="GKX10" s="1211"/>
      <c r="GKY10" s="1211"/>
      <c r="GKZ10" s="1211"/>
      <c r="GLA10" s="1211"/>
      <c r="GLB10" s="1211"/>
      <c r="GLC10" s="1211"/>
      <c r="GLD10" s="1211"/>
      <c r="GLE10" s="1211"/>
      <c r="GLF10" s="1211"/>
      <c r="GLG10" s="1211"/>
      <c r="GLH10" s="1211"/>
      <c r="GLI10" s="1211"/>
      <c r="GLJ10" s="1211"/>
      <c r="GLK10" s="1211"/>
      <c r="GLL10" s="1211"/>
      <c r="GLM10" s="1211"/>
      <c r="GLN10" s="1211"/>
      <c r="GLO10" s="1211"/>
      <c r="GLP10" s="1211"/>
      <c r="GLQ10" s="1211"/>
      <c r="GLR10" s="1211"/>
      <c r="GLS10" s="1211"/>
      <c r="GLT10" s="1211"/>
      <c r="GLU10" s="1211"/>
      <c r="GLV10" s="1211"/>
      <c r="GLW10" s="1211"/>
      <c r="GLX10" s="1211"/>
      <c r="GLY10" s="1211"/>
      <c r="GLZ10" s="1211"/>
      <c r="GMA10" s="1211"/>
      <c r="GMB10" s="1211"/>
      <c r="GMC10" s="1211"/>
      <c r="GMD10" s="1211"/>
      <c r="GME10" s="1211"/>
      <c r="GMF10" s="1211"/>
      <c r="GMG10" s="1211"/>
      <c r="GMH10" s="1211"/>
      <c r="GMI10" s="1211"/>
      <c r="GMJ10" s="1211"/>
      <c r="GMK10" s="1211"/>
      <c r="GML10" s="1211"/>
      <c r="GMM10" s="1211"/>
      <c r="GMN10" s="1211"/>
      <c r="GMO10" s="1211"/>
      <c r="GMP10" s="1211"/>
      <c r="GMQ10" s="1211"/>
      <c r="GMR10" s="1211"/>
      <c r="GMS10" s="1211"/>
      <c r="GMT10" s="1211"/>
      <c r="GMU10" s="1211"/>
      <c r="GMV10" s="1211"/>
      <c r="GMW10" s="1211"/>
      <c r="GMX10" s="1211"/>
      <c r="GMY10" s="1211"/>
      <c r="GMZ10" s="1211"/>
      <c r="GNA10" s="1211"/>
      <c r="GNB10" s="1211"/>
      <c r="GNC10" s="1211"/>
      <c r="GND10" s="1211"/>
      <c r="GNE10" s="1211"/>
      <c r="GNF10" s="1211"/>
      <c r="GNG10" s="1211"/>
      <c r="GNH10" s="1211"/>
      <c r="GNI10" s="1211"/>
      <c r="GNJ10" s="1211"/>
      <c r="GNK10" s="1211"/>
      <c r="GNL10" s="1211"/>
      <c r="GNM10" s="1211"/>
      <c r="GNN10" s="1211"/>
      <c r="GNO10" s="1211"/>
      <c r="GNP10" s="1211"/>
      <c r="GNQ10" s="1211"/>
      <c r="GNR10" s="1211"/>
      <c r="GNS10" s="1211"/>
      <c r="GNT10" s="1211"/>
      <c r="GNU10" s="1211"/>
      <c r="GNV10" s="1211"/>
      <c r="GNW10" s="1211"/>
      <c r="GNX10" s="1211"/>
      <c r="GNY10" s="1211"/>
      <c r="GNZ10" s="1211"/>
      <c r="GOA10" s="1211"/>
      <c r="GOB10" s="1211"/>
      <c r="GOC10" s="1211"/>
      <c r="GOD10" s="1211"/>
      <c r="GOE10" s="1211"/>
      <c r="GOF10" s="1211"/>
      <c r="GOG10" s="1211"/>
      <c r="GOH10" s="1211"/>
      <c r="GOI10" s="1211"/>
      <c r="GOJ10" s="1211"/>
      <c r="GOK10" s="1211"/>
      <c r="GOL10" s="1211"/>
      <c r="GOM10" s="1211"/>
      <c r="GON10" s="1211"/>
      <c r="GOO10" s="1211"/>
      <c r="GOP10" s="1211"/>
      <c r="GOQ10" s="1211"/>
      <c r="GOR10" s="1211"/>
      <c r="GOS10" s="1211"/>
      <c r="GOT10" s="1211"/>
      <c r="GOU10" s="1211"/>
      <c r="GOV10" s="1211"/>
      <c r="GOW10" s="1211"/>
      <c r="GOX10" s="1211"/>
      <c r="GOY10" s="1211"/>
      <c r="GOZ10" s="1211"/>
      <c r="GPA10" s="1211"/>
      <c r="GPB10" s="1211"/>
      <c r="GPC10" s="1211"/>
      <c r="GPD10" s="1211"/>
      <c r="GPE10" s="1211"/>
      <c r="GPF10" s="1211"/>
      <c r="GPG10" s="1211"/>
      <c r="GPH10" s="1211"/>
      <c r="GPI10" s="1211"/>
      <c r="GPJ10" s="1211"/>
      <c r="GPK10" s="1211"/>
      <c r="GPL10" s="1211"/>
      <c r="GPM10" s="1211"/>
      <c r="GPN10" s="1211"/>
      <c r="GPO10" s="1211"/>
      <c r="GPP10" s="1211"/>
      <c r="GPQ10" s="1211"/>
      <c r="GPR10" s="1211"/>
      <c r="GPS10" s="1211"/>
      <c r="GPT10" s="1211"/>
      <c r="GPU10" s="1211"/>
      <c r="GPV10" s="1211"/>
      <c r="GPW10" s="1211"/>
      <c r="GPX10" s="1211"/>
      <c r="GPY10" s="1211"/>
      <c r="GPZ10" s="1211"/>
      <c r="GQA10" s="1211"/>
      <c r="GQB10" s="1211"/>
      <c r="GQC10" s="1211"/>
      <c r="GQD10" s="1211"/>
      <c r="GQE10" s="1211"/>
      <c r="GQF10" s="1211"/>
      <c r="GQG10" s="1211"/>
      <c r="GQH10" s="1211"/>
      <c r="GQI10" s="1211"/>
      <c r="GQJ10" s="1211"/>
      <c r="GQK10" s="1211"/>
      <c r="GQL10" s="1211"/>
      <c r="GQM10" s="1211"/>
      <c r="GQN10" s="1211"/>
      <c r="GQO10" s="1211"/>
      <c r="GQP10" s="1211"/>
      <c r="GQQ10" s="1211"/>
      <c r="GQR10" s="1211"/>
      <c r="GQS10" s="1211"/>
      <c r="GQT10" s="1211"/>
      <c r="GQU10" s="1211"/>
      <c r="GQV10" s="1211"/>
      <c r="GQW10" s="1211"/>
      <c r="GQX10" s="1211"/>
      <c r="GQY10" s="1211"/>
      <c r="GQZ10" s="1211"/>
      <c r="GRA10" s="1211"/>
      <c r="GRB10" s="1211"/>
      <c r="GRC10" s="1211"/>
      <c r="GRD10" s="1211"/>
      <c r="GRE10" s="1211"/>
      <c r="GRF10" s="1211"/>
      <c r="GRG10" s="1211"/>
      <c r="GRH10" s="1211"/>
      <c r="GRI10" s="1211"/>
      <c r="GRJ10" s="1211"/>
      <c r="GRK10" s="1211"/>
      <c r="GRL10" s="1211"/>
      <c r="GRM10" s="1211"/>
      <c r="GRN10" s="1211"/>
      <c r="GRO10" s="1211"/>
      <c r="GRP10" s="1211"/>
      <c r="GRQ10" s="1211"/>
      <c r="GRR10" s="1211"/>
      <c r="GRS10" s="1211"/>
      <c r="GRT10" s="1211"/>
      <c r="GRU10" s="1211"/>
      <c r="GRV10" s="1211"/>
      <c r="GRW10" s="1211"/>
      <c r="GRX10" s="1211"/>
      <c r="GRY10" s="1211"/>
      <c r="GRZ10" s="1211"/>
      <c r="GSA10" s="1211"/>
      <c r="GSB10" s="1211"/>
      <c r="GSC10" s="1211"/>
      <c r="GSD10" s="1211"/>
      <c r="GSE10" s="1211"/>
      <c r="GSF10" s="1211"/>
      <c r="GSG10" s="1211"/>
      <c r="GSH10" s="1211"/>
      <c r="GSI10" s="1211"/>
      <c r="GSJ10" s="1211"/>
      <c r="GSK10" s="1211"/>
      <c r="GSL10" s="1211"/>
      <c r="GSM10" s="1211"/>
      <c r="GSN10" s="1211"/>
      <c r="GSO10" s="1211"/>
      <c r="GSP10" s="1211"/>
      <c r="GSQ10" s="1211"/>
      <c r="GSR10" s="1211"/>
      <c r="GSS10" s="1211"/>
      <c r="GST10" s="1211"/>
      <c r="GSU10" s="1211"/>
      <c r="GSV10" s="1211"/>
      <c r="GSW10" s="1211"/>
      <c r="GSX10" s="1211"/>
      <c r="GSY10" s="1211"/>
      <c r="GSZ10" s="1211"/>
      <c r="GTA10" s="1211"/>
      <c r="GTB10" s="1211"/>
      <c r="GTC10" s="1211"/>
      <c r="GTD10" s="1211"/>
      <c r="GTE10" s="1211"/>
      <c r="GTF10" s="1211"/>
      <c r="GTG10" s="1211"/>
      <c r="GTH10" s="1211"/>
      <c r="GTI10" s="1211"/>
      <c r="GTJ10" s="1211"/>
      <c r="GTK10" s="1211"/>
      <c r="GTL10" s="1211"/>
      <c r="GTM10" s="1211"/>
      <c r="GTN10" s="1211"/>
      <c r="GTO10" s="1211"/>
      <c r="GTP10" s="1211"/>
      <c r="GTQ10" s="1211"/>
      <c r="GTR10" s="1211"/>
      <c r="GTS10" s="1211"/>
      <c r="GTT10" s="1211"/>
      <c r="GTU10" s="1211"/>
      <c r="GTV10" s="1211"/>
      <c r="GTW10" s="1211"/>
      <c r="GTX10" s="1211"/>
      <c r="GTY10" s="1211"/>
      <c r="GTZ10" s="1211"/>
      <c r="GUA10" s="1211"/>
      <c r="GUB10" s="1211"/>
      <c r="GUC10" s="1211"/>
      <c r="GUD10" s="1211"/>
      <c r="GUE10" s="1211"/>
      <c r="GUF10" s="1211"/>
      <c r="GUG10" s="1211"/>
      <c r="GUH10" s="1211"/>
      <c r="GUI10" s="1211"/>
      <c r="GUJ10" s="1211"/>
      <c r="GUK10" s="1211"/>
      <c r="GUL10" s="1211"/>
      <c r="GUM10" s="1211"/>
      <c r="GUN10" s="1211"/>
      <c r="GUO10" s="1211"/>
      <c r="GUP10" s="1211"/>
      <c r="GUQ10" s="1211"/>
      <c r="GUR10" s="1211"/>
      <c r="GUS10" s="1211"/>
      <c r="GUT10" s="1211"/>
      <c r="GUU10" s="1211"/>
      <c r="GUV10" s="1211"/>
      <c r="GUW10" s="1211"/>
      <c r="GUX10" s="1211"/>
      <c r="GUY10" s="1211"/>
      <c r="GUZ10" s="1211"/>
      <c r="GVA10" s="1211"/>
      <c r="GVB10" s="1211"/>
      <c r="GVC10" s="1211"/>
      <c r="GVD10" s="1211"/>
      <c r="GVE10" s="1211"/>
      <c r="GVF10" s="1211"/>
      <c r="GVG10" s="1211"/>
      <c r="GVH10" s="1211"/>
      <c r="GVI10" s="1211"/>
      <c r="GVJ10" s="1211"/>
      <c r="GVK10" s="1211"/>
      <c r="GVL10" s="1211"/>
      <c r="GVM10" s="1211"/>
      <c r="GVN10" s="1211"/>
      <c r="GVO10" s="1211"/>
      <c r="GVP10" s="1211"/>
      <c r="GVQ10" s="1211"/>
      <c r="GVR10" s="1211"/>
      <c r="GVS10" s="1211"/>
      <c r="GVT10" s="1211"/>
      <c r="GVU10" s="1211"/>
      <c r="GVV10" s="1211"/>
      <c r="GVW10" s="1211"/>
      <c r="GVX10" s="1211"/>
      <c r="GVY10" s="1211"/>
      <c r="GVZ10" s="1211"/>
      <c r="GWA10" s="1211"/>
      <c r="GWB10" s="1211"/>
      <c r="GWC10" s="1211"/>
      <c r="GWD10" s="1211"/>
      <c r="GWE10" s="1211"/>
      <c r="GWF10" s="1211"/>
      <c r="GWG10" s="1211"/>
      <c r="GWH10" s="1211"/>
      <c r="GWI10" s="1211"/>
      <c r="GWJ10" s="1211"/>
      <c r="GWK10" s="1211"/>
      <c r="GWL10" s="1211"/>
      <c r="GWM10" s="1211"/>
      <c r="GWN10" s="1211"/>
      <c r="GWO10" s="1211"/>
      <c r="GWP10" s="1211"/>
      <c r="GWQ10" s="1211"/>
      <c r="GWR10" s="1211"/>
      <c r="GWS10" s="1211"/>
      <c r="GWT10" s="1211"/>
      <c r="GWU10" s="1211"/>
      <c r="GWV10" s="1211"/>
      <c r="GWW10" s="1211"/>
      <c r="GWX10" s="1211"/>
      <c r="GWY10" s="1211"/>
      <c r="GWZ10" s="1211"/>
      <c r="GXA10" s="1211"/>
      <c r="GXB10" s="1211"/>
      <c r="GXC10" s="1211"/>
      <c r="GXD10" s="1211"/>
      <c r="GXE10" s="1211"/>
      <c r="GXF10" s="1211"/>
      <c r="GXG10" s="1211"/>
      <c r="GXH10" s="1211"/>
      <c r="GXI10" s="1211"/>
      <c r="GXJ10" s="1211"/>
      <c r="GXK10" s="1211"/>
      <c r="GXL10" s="1211"/>
      <c r="GXM10" s="1211"/>
      <c r="GXN10" s="1211"/>
      <c r="GXO10" s="1211"/>
      <c r="GXP10" s="1211"/>
      <c r="GXQ10" s="1211"/>
      <c r="GXR10" s="1211"/>
      <c r="GXS10" s="1211"/>
      <c r="GXT10" s="1211"/>
      <c r="GXU10" s="1211"/>
      <c r="GXV10" s="1211"/>
      <c r="GXW10" s="1211"/>
      <c r="GXX10" s="1211"/>
      <c r="GXY10" s="1211"/>
      <c r="GXZ10" s="1211"/>
      <c r="GYA10" s="1211"/>
      <c r="GYB10" s="1211"/>
      <c r="GYC10" s="1211"/>
      <c r="GYD10" s="1211"/>
      <c r="GYE10" s="1211"/>
      <c r="GYF10" s="1211"/>
      <c r="GYG10" s="1211"/>
      <c r="GYH10" s="1211"/>
      <c r="GYI10" s="1211"/>
      <c r="GYJ10" s="1211"/>
      <c r="GYK10" s="1211"/>
      <c r="GYL10" s="1211"/>
      <c r="GYM10" s="1211"/>
      <c r="GYN10" s="1211"/>
      <c r="GYO10" s="1211"/>
      <c r="GYP10" s="1211"/>
      <c r="GYQ10" s="1211"/>
      <c r="GYR10" s="1211"/>
      <c r="GYS10" s="1211"/>
      <c r="GYT10" s="1211"/>
      <c r="GYU10" s="1211"/>
      <c r="GYV10" s="1211"/>
      <c r="GYW10" s="1211"/>
      <c r="GYX10" s="1211"/>
      <c r="GYY10" s="1211"/>
      <c r="GYZ10" s="1211"/>
      <c r="GZA10" s="1211"/>
      <c r="GZB10" s="1211"/>
      <c r="GZC10" s="1211"/>
      <c r="GZD10" s="1211"/>
      <c r="GZE10" s="1211"/>
      <c r="GZF10" s="1211"/>
      <c r="GZG10" s="1211"/>
      <c r="GZH10" s="1211"/>
      <c r="GZI10" s="1211"/>
      <c r="GZJ10" s="1211"/>
      <c r="GZK10" s="1211"/>
      <c r="GZL10" s="1211"/>
      <c r="GZM10" s="1211"/>
      <c r="GZN10" s="1211"/>
      <c r="GZO10" s="1211"/>
      <c r="GZP10" s="1211"/>
      <c r="GZQ10" s="1211"/>
      <c r="GZR10" s="1211"/>
      <c r="GZS10" s="1211"/>
      <c r="GZT10" s="1211"/>
      <c r="GZU10" s="1211"/>
      <c r="GZV10" s="1211"/>
      <c r="GZW10" s="1211"/>
      <c r="GZX10" s="1211"/>
      <c r="GZY10" s="1211"/>
      <c r="GZZ10" s="1211"/>
      <c r="HAA10" s="1211"/>
      <c r="HAB10" s="1211"/>
      <c r="HAC10" s="1211"/>
      <c r="HAD10" s="1211"/>
      <c r="HAE10" s="1211"/>
      <c r="HAF10" s="1211"/>
      <c r="HAG10" s="1211"/>
      <c r="HAH10" s="1211"/>
      <c r="HAI10" s="1211"/>
      <c r="HAJ10" s="1211"/>
      <c r="HAK10" s="1211"/>
      <c r="HAL10" s="1211"/>
      <c r="HAM10" s="1211"/>
      <c r="HAN10" s="1211"/>
      <c r="HAO10" s="1211"/>
      <c r="HAP10" s="1211"/>
      <c r="HAQ10" s="1211"/>
      <c r="HAR10" s="1211"/>
      <c r="HAS10" s="1211"/>
      <c r="HAT10" s="1211"/>
      <c r="HAU10" s="1211"/>
      <c r="HAV10" s="1211"/>
      <c r="HAW10" s="1211"/>
      <c r="HAX10" s="1211"/>
      <c r="HAY10" s="1211"/>
      <c r="HAZ10" s="1211"/>
      <c r="HBA10" s="1211"/>
      <c r="HBB10" s="1211"/>
      <c r="HBC10" s="1211"/>
      <c r="HBD10" s="1211"/>
      <c r="HBE10" s="1211"/>
      <c r="HBF10" s="1211"/>
      <c r="HBG10" s="1211"/>
      <c r="HBH10" s="1211"/>
      <c r="HBI10" s="1211"/>
      <c r="HBJ10" s="1211"/>
      <c r="HBK10" s="1211"/>
      <c r="HBL10" s="1211"/>
      <c r="HBM10" s="1211"/>
      <c r="HBN10" s="1211"/>
      <c r="HBO10" s="1211"/>
      <c r="HBP10" s="1211"/>
      <c r="HBQ10" s="1211"/>
      <c r="HBR10" s="1211"/>
      <c r="HBS10" s="1211"/>
      <c r="HBT10" s="1211"/>
      <c r="HBU10" s="1211"/>
      <c r="HBV10" s="1211"/>
      <c r="HBW10" s="1211"/>
      <c r="HBX10" s="1211"/>
      <c r="HBY10" s="1211"/>
      <c r="HBZ10" s="1211"/>
      <c r="HCA10" s="1211"/>
      <c r="HCB10" s="1211"/>
      <c r="HCC10" s="1211"/>
      <c r="HCD10" s="1211"/>
      <c r="HCE10" s="1211"/>
      <c r="HCF10" s="1211"/>
      <c r="HCG10" s="1211"/>
      <c r="HCH10" s="1211"/>
      <c r="HCI10" s="1211"/>
      <c r="HCJ10" s="1211"/>
      <c r="HCK10" s="1211"/>
      <c r="HCL10" s="1211"/>
      <c r="HCM10" s="1211"/>
      <c r="HCN10" s="1211"/>
      <c r="HCO10" s="1211"/>
      <c r="HCP10" s="1211"/>
      <c r="HCQ10" s="1211"/>
      <c r="HCR10" s="1211"/>
      <c r="HCS10" s="1211"/>
      <c r="HCT10" s="1211"/>
      <c r="HCU10" s="1211"/>
      <c r="HCV10" s="1211"/>
      <c r="HCW10" s="1211"/>
      <c r="HCX10" s="1211"/>
      <c r="HCY10" s="1211"/>
      <c r="HCZ10" s="1211"/>
      <c r="HDA10" s="1211"/>
      <c r="HDB10" s="1211"/>
      <c r="HDC10" s="1211"/>
      <c r="HDD10" s="1211"/>
      <c r="HDE10" s="1211"/>
      <c r="HDF10" s="1211"/>
      <c r="HDG10" s="1211"/>
      <c r="HDH10" s="1211"/>
      <c r="HDI10" s="1211"/>
      <c r="HDJ10" s="1211"/>
      <c r="HDK10" s="1211"/>
      <c r="HDL10" s="1211"/>
      <c r="HDM10" s="1211"/>
      <c r="HDN10" s="1211"/>
      <c r="HDO10" s="1211"/>
      <c r="HDP10" s="1211"/>
      <c r="HDQ10" s="1211"/>
      <c r="HDR10" s="1211"/>
      <c r="HDS10" s="1211"/>
      <c r="HDT10" s="1211"/>
      <c r="HDU10" s="1211"/>
      <c r="HDV10" s="1211"/>
      <c r="HDW10" s="1211"/>
      <c r="HDX10" s="1211"/>
      <c r="HDY10" s="1211"/>
      <c r="HDZ10" s="1211"/>
      <c r="HEA10" s="1211"/>
      <c r="HEB10" s="1211"/>
      <c r="HEC10" s="1211"/>
      <c r="HED10" s="1211"/>
      <c r="HEE10" s="1211"/>
      <c r="HEF10" s="1211"/>
      <c r="HEG10" s="1211"/>
      <c r="HEH10" s="1211"/>
      <c r="HEI10" s="1211"/>
      <c r="HEJ10" s="1211"/>
      <c r="HEK10" s="1211"/>
      <c r="HEL10" s="1211"/>
      <c r="HEM10" s="1211"/>
      <c r="HEN10" s="1211"/>
      <c r="HEO10" s="1211"/>
      <c r="HEP10" s="1211"/>
      <c r="HEQ10" s="1211"/>
      <c r="HER10" s="1211"/>
      <c r="HES10" s="1211"/>
      <c r="HET10" s="1211"/>
      <c r="HEU10" s="1211"/>
      <c r="HEV10" s="1211"/>
      <c r="HEW10" s="1211"/>
      <c r="HEX10" s="1211"/>
      <c r="HEY10" s="1211"/>
      <c r="HEZ10" s="1211"/>
      <c r="HFA10" s="1211"/>
      <c r="HFB10" s="1211"/>
      <c r="HFC10" s="1211"/>
      <c r="HFD10" s="1211"/>
      <c r="HFE10" s="1211"/>
      <c r="HFF10" s="1211"/>
      <c r="HFG10" s="1211"/>
      <c r="HFH10" s="1211"/>
      <c r="HFI10" s="1211"/>
      <c r="HFJ10" s="1211"/>
      <c r="HFK10" s="1211"/>
      <c r="HFL10" s="1211"/>
      <c r="HFM10" s="1211"/>
      <c r="HFN10" s="1211"/>
      <c r="HFO10" s="1211"/>
      <c r="HFP10" s="1211"/>
      <c r="HFQ10" s="1211"/>
      <c r="HFR10" s="1211"/>
      <c r="HFS10" s="1211"/>
      <c r="HFT10" s="1211"/>
      <c r="HFU10" s="1211"/>
      <c r="HFV10" s="1211"/>
      <c r="HFW10" s="1211"/>
      <c r="HFX10" s="1211"/>
      <c r="HFY10" s="1211"/>
      <c r="HFZ10" s="1211"/>
      <c r="HGA10" s="1211"/>
      <c r="HGB10" s="1211"/>
      <c r="HGC10" s="1211"/>
      <c r="HGD10" s="1211"/>
      <c r="HGE10" s="1211"/>
      <c r="HGF10" s="1211"/>
      <c r="HGG10" s="1211"/>
      <c r="HGH10" s="1211"/>
      <c r="HGI10" s="1211"/>
      <c r="HGJ10" s="1211"/>
      <c r="HGK10" s="1211"/>
      <c r="HGL10" s="1211"/>
      <c r="HGM10" s="1211"/>
      <c r="HGN10" s="1211"/>
      <c r="HGO10" s="1211"/>
      <c r="HGP10" s="1211"/>
      <c r="HGQ10" s="1211"/>
      <c r="HGR10" s="1211"/>
      <c r="HGS10" s="1211"/>
      <c r="HGT10" s="1211"/>
      <c r="HGU10" s="1211"/>
      <c r="HGV10" s="1211"/>
      <c r="HGW10" s="1211"/>
      <c r="HGX10" s="1211"/>
      <c r="HGY10" s="1211"/>
      <c r="HGZ10" s="1211"/>
      <c r="HHA10" s="1211"/>
      <c r="HHB10" s="1211"/>
      <c r="HHC10" s="1211"/>
      <c r="HHD10" s="1211"/>
      <c r="HHE10" s="1211"/>
      <c r="HHF10" s="1211"/>
      <c r="HHG10" s="1211"/>
      <c r="HHH10" s="1211"/>
      <c r="HHI10" s="1211"/>
      <c r="HHJ10" s="1211"/>
      <c r="HHK10" s="1211"/>
      <c r="HHL10" s="1211"/>
      <c r="HHM10" s="1211"/>
      <c r="HHN10" s="1211"/>
      <c r="HHO10" s="1211"/>
      <c r="HHP10" s="1211"/>
      <c r="HHQ10" s="1211"/>
      <c r="HHR10" s="1211"/>
      <c r="HHS10" s="1211"/>
      <c r="HHT10" s="1211"/>
      <c r="HHU10" s="1211"/>
      <c r="HHV10" s="1211"/>
      <c r="HHW10" s="1211"/>
      <c r="HHX10" s="1211"/>
      <c r="HHY10" s="1211"/>
      <c r="HHZ10" s="1211"/>
      <c r="HIA10" s="1211"/>
      <c r="HIB10" s="1211"/>
      <c r="HIC10" s="1211"/>
      <c r="HID10" s="1211"/>
      <c r="HIE10" s="1211"/>
      <c r="HIF10" s="1211"/>
      <c r="HIG10" s="1211"/>
      <c r="HIH10" s="1211"/>
      <c r="HII10" s="1211"/>
      <c r="HIJ10" s="1211"/>
      <c r="HIK10" s="1211"/>
      <c r="HIL10" s="1211"/>
      <c r="HIM10" s="1211"/>
      <c r="HIN10" s="1211"/>
      <c r="HIO10" s="1211"/>
      <c r="HIP10" s="1211"/>
      <c r="HIQ10" s="1211"/>
      <c r="HIR10" s="1211"/>
      <c r="HIS10" s="1211"/>
      <c r="HIT10" s="1211"/>
      <c r="HIU10" s="1211"/>
      <c r="HIV10" s="1211"/>
      <c r="HIW10" s="1211"/>
      <c r="HIX10" s="1211"/>
      <c r="HIY10" s="1211"/>
      <c r="HIZ10" s="1211"/>
      <c r="HJA10" s="1211"/>
      <c r="HJB10" s="1211"/>
      <c r="HJC10" s="1211"/>
      <c r="HJD10" s="1211"/>
      <c r="HJE10" s="1211"/>
      <c r="HJF10" s="1211"/>
      <c r="HJG10" s="1211"/>
      <c r="HJH10" s="1211"/>
      <c r="HJI10" s="1211"/>
      <c r="HJJ10" s="1211"/>
      <c r="HJK10" s="1211"/>
      <c r="HJL10" s="1211"/>
      <c r="HJM10" s="1211"/>
      <c r="HJN10" s="1211"/>
      <c r="HJO10" s="1211"/>
      <c r="HJP10" s="1211"/>
      <c r="HJQ10" s="1211"/>
      <c r="HJR10" s="1211"/>
      <c r="HJS10" s="1211"/>
      <c r="HJT10" s="1211"/>
      <c r="HJU10" s="1211"/>
      <c r="HJV10" s="1211"/>
      <c r="HJW10" s="1211"/>
      <c r="HJX10" s="1211"/>
      <c r="HJY10" s="1211"/>
      <c r="HJZ10" s="1211"/>
      <c r="HKA10" s="1211"/>
      <c r="HKB10" s="1211"/>
      <c r="HKC10" s="1211"/>
      <c r="HKD10" s="1211"/>
      <c r="HKE10" s="1211"/>
      <c r="HKF10" s="1211"/>
      <c r="HKG10" s="1211"/>
      <c r="HKH10" s="1211"/>
      <c r="HKI10" s="1211"/>
      <c r="HKJ10" s="1211"/>
      <c r="HKK10" s="1211"/>
      <c r="HKL10" s="1211"/>
      <c r="HKM10" s="1211"/>
      <c r="HKN10" s="1211"/>
      <c r="HKO10" s="1211"/>
      <c r="HKP10" s="1211"/>
      <c r="HKQ10" s="1211"/>
      <c r="HKR10" s="1211"/>
      <c r="HKS10" s="1211"/>
      <c r="HKT10" s="1211"/>
      <c r="HKU10" s="1211"/>
      <c r="HKV10" s="1211"/>
      <c r="HKW10" s="1211"/>
      <c r="HKX10" s="1211"/>
      <c r="HKY10" s="1211"/>
      <c r="HKZ10" s="1211"/>
      <c r="HLA10" s="1211"/>
      <c r="HLB10" s="1211"/>
      <c r="HLC10" s="1211"/>
      <c r="HLD10" s="1211"/>
      <c r="HLE10" s="1211"/>
      <c r="HLF10" s="1211"/>
      <c r="HLG10" s="1211"/>
      <c r="HLH10" s="1211"/>
      <c r="HLI10" s="1211"/>
      <c r="HLJ10" s="1211"/>
      <c r="HLK10" s="1211"/>
      <c r="HLL10" s="1211"/>
      <c r="HLM10" s="1211"/>
      <c r="HLN10" s="1211"/>
      <c r="HLO10" s="1211"/>
      <c r="HLP10" s="1211"/>
      <c r="HLQ10" s="1211"/>
      <c r="HLR10" s="1211"/>
      <c r="HLS10" s="1211"/>
      <c r="HLT10" s="1211"/>
      <c r="HLU10" s="1211"/>
      <c r="HLV10" s="1211"/>
      <c r="HLW10" s="1211"/>
      <c r="HLX10" s="1211"/>
      <c r="HLY10" s="1211"/>
      <c r="HLZ10" s="1211"/>
      <c r="HMA10" s="1211"/>
      <c r="HMB10" s="1211"/>
      <c r="HMC10" s="1211"/>
      <c r="HMD10" s="1211"/>
      <c r="HME10" s="1211"/>
      <c r="HMF10" s="1211"/>
      <c r="HMG10" s="1211"/>
      <c r="HMH10" s="1211"/>
      <c r="HMI10" s="1211"/>
      <c r="HMJ10" s="1211"/>
      <c r="HMK10" s="1211"/>
      <c r="HML10" s="1211"/>
      <c r="HMM10" s="1211"/>
      <c r="HMN10" s="1211"/>
      <c r="HMO10" s="1211"/>
      <c r="HMP10" s="1211"/>
      <c r="HMQ10" s="1211"/>
      <c r="HMR10" s="1211"/>
      <c r="HMS10" s="1211"/>
      <c r="HMT10" s="1211"/>
      <c r="HMU10" s="1211"/>
      <c r="HMV10" s="1211"/>
      <c r="HMW10" s="1211"/>
      <c r="HMX10" s="1211"/>
      <c r="HMY10" s="1211"/>
      <c r="HMZ10" s="1211"/>
      <c r="HNA10" s="1211"/>
      <c r="HNB10" s="1211"/>
      <c r="HNC10" s="1211"/>
      <c r="HND10" s="1211"/>
      <c r="HNE10" s="1211"/>
      <c r="HNF10" s="1211"/>
      <c r="HNG10" s="1211"/>
      <c r="HNH10" s="1211"/>
      <c r="HNI10" s="1211"/>
      <c r="HNJ10" s="1211"/>
      <c r="HNK10" s="1211"/>
      <c r="HNL10" s="1211"/>
      <c r="HNM10" s="1211"/>
      <c r="HNN10" s="1211"/>
      <c r="HNO10" s="1211"/>
      <c r="HNP10" s="1211"/>
      <c r="HNQ10" s="1211"/>
      <c r="HNR10" s="1211"/>
      <c r="HNS10" s="1211"/>
      <c r="HNT10" s="1211"/>
      <c r="HNU10" s="1211"/>
      <c r="HNV10" s="1211"/>
      <c r="HNW10" s="1211"/>
      <c r="HNX10" s="1211"/>
      <c r="HNY10" s="1211"/>
      <c r="HNZ10" s="1211"/>
      <c r="HOA10" s="1211"/>
      <c r="HOB10" s="1211"/>
      <c r="HOC10" s="1211"/>
      <c r="HOD10" s="1211"/>
      <c r="HOE10" s="1211"/>
      <c r="HOF10" s="1211"/>
      <c r="HOG10" s="1211"/>
      <c r="HOH10" s="1211"/>
      <c r="HOI10" s="1211"/>
      <c r="HOJ10" s="1211"/>
      <c r="HOK10" s="1211"/>
      <c r="HOL10" s="1211"/>
      <c r="HOM10" s="1211"/>
      <c r="HON10" s="1211"/>
      <c r="HOO10" s="1211"/>
      <c r="HOP10" s="1211"/>
      <c r="HOQ10" s="1211"/>
      <c r="HOR10" s="1211"/>
      <c r="HOS10" s="1211"/>
      <c r="HOT10" s="1211"/>
      <c r="HOU10" s="1211"/>
      <c r="HOV10" s="1211"/>
      <c r="HOW10" s="1211"/>
      <c r="HOX10" s="1211"/>
      <c r="HOY10" s="1211"/>
      <c r="HOZ10" s="1211"/>
      <c r="HPA10" s="1211"/>
      <c r="HPB10" s="1211"/>
      <c r="HPC10" s="1211"/>
      <c r="HPD10" s="1211"/>
      <c r="HPE10" s="1211"/>
      <c r="HPF10" s="1211"/>
      <c r="HPG10" s="1211"/>
      <c r="HPH10" s="1211"/>
      <c r="HPI10" s="1211"/>
      <c r="HPJ10" s="1211"/>
      <c r="HPK10" s="1211"/>
      <c r="HPL10" s="1211"/>
      <c r="HPM10" s="1211"/>
      <c r="HPN10" s="1211"/>
      <c r="HPO10" s="1211"/>
      <c r="HPP10" s="1211"/>
      <c r="HPQ10" s="1211"/>
      <c r="HPR10" s="1211"/>
      <c r="HPS10" s="1211"/>
      <c r="HPT10" s="1211"/>
      <c r="HPU10" s="1211"/>
      <c r="HPV10" s="1211"/>
      <c r="HPW10" s="1211"/>
      <c r="HPX10" s="1211"/>
      <c r="HPY10" s="1211"/>
      <c r="HPZ10" s="1211"/>
      <c r="HQA10" s="1211"/>
      <c r="HQB10" s="1211"/>
      <c r="HQC10" s="1211"/>
      <c r="HQD10" s="1211"/>
      <c r="HQE10" s="1211"/>
      <c r="HQF10" s="1211"/>
      <c r="HQG10" s="1211"/>
      <c r="HQH10" s="1211"/>
      <c r="HQI10" s="1211"/>
      <c r="HQJ10" s="1211"/>
      <c r="HQK10" s="1211"/>
      <c r="HQL10" s="1211"/>
      <c r="HQM10" s="1211"/>
      <c r="HQN10" s="1211"/>
      <c r="HQO10" s="1211"/>
      <c r="HQP10" s="1211"/>
      <c r="HQQ10" s="1211"/>
      <c r="HQR10" s="1211"/>
      <c r="HQS10" s="1211"/>
      <c r="HQT10" s="1211"/>
      <c r="HQU10" s="1211"/>
      <c r="HQV10" s="1211"/>
      <c r="HQW10" s="1211"/>
      <c r="HQX10" s="1211"/>
      <c r="HQY10" s="1211"/>
      <c r="HQZ10" s="1211"/>
      <c r="HRA10" s="1211"/>
      <c r="HRB10" s="1211"/>
      <c r="HRC10" s="1211"/>
      <c r="HRD10" s="1211"/>
      <c r="HRE10" s="1211"/>
      <c r="HRF10" s="1211"/>
      <c r="HRG10" s="1211"/>
      <c r="HRH10" s="1211"/>
      <c r="HRI10" s="1211"/>
      <c r="HRJ10" s="1211"/>
      <c r="HRK10" s="1211"/>
      <c r="HRL10" s="1211"/>
      <c r="HRM10" s="1211"/>
      <c r="HRN10" s="1211"/>
      <c r="HRO10" s="1211"/>
      <c r="HRP10" s="1211"/>
      <c r="HRQ10" s="1211"/>
      <c r="HRR10" s="1211"/>
      <c r="HRS10" s="1211"/>
      <c r="HRT10" s="1211"/>
      <c r="HRU10" s="1211"/>
      <c r="HRV10" s="1211"/>
      <c r="HRW10" s="1211"/>
      <c r="HRX10" s="1211"/>
      <c r="HRY10" s="1211"/>
      <c r="HRZ10" s="1211"/>
      <c r="HSA10" s="1211"/>
      <c r="HSB10" s="1211"/>
      <c r="HSC10" s="1211"/>
      <c r="HSD10" s="1211"/>
      <c r="HSE10" s="1211"/>
      <c r="HSF10" s="1211"/>
      <c r="HSG10" s="1211"/>
      <c r="HSH10" s="1211"/>
      <c r="HSI10" s="1211"/>
      <c r="HSJ10" s="1211"/>
      <c r="HSK10" s="1211"/>
      <c r="HSL10" s="1211"/>
      <c r="HSM10" s="1211"/>
      <c r="HSN10" s="1211"/>
      <c r="HSO10" s="1211"/>
      <c r="HSP10" s="1211"/>
      <c r="HSQ10" s="1211"/>
      <c r="HSR10" s="1211"/>
      <c r="HSS10" s="1211"/>
      <c r="HST10" s="1211"/>
      <c r="HSU10" s="1211"/>
      <c r="HSV10" s="1211"/>
      <c r="HSW10" s="1211"/>
      <c r="HSX10" s="1211"/>
      <c r="HSY10" s="1211"/>
      <c r="HSZ10" s="1211"/>
      <c r="HTA10" s="1211"/>
      <c r="HTB10" s="1211"/>
      <c r="HTC10" s="1211"/>
      <c r="HTD10" s="1211"/>
      <c r="HTE10" s="1211"/>
      <c r="HTF10" s="1211"/>
      <c r="HTG10" s="1211"/>
      <c r="HTH10" s="1211"/>
      <c r="HTI10" s="1211"/>
      <c r="HTJ10" s="1211"/>
      <c r="HTK10" s="1211"/>
      <c r="HTL10" s="1211"/>
      <c r="HTM10" s="1211"/>
      <c r="HTN10" s="1211"/>
      <c r="HTO10" s="1211"/>
      <c r="HTP10" s="1211"/>
      <c r="HTQ10" s="1211"/>
      <c r="HTR10" s="1211"/>
      <c r="HTS10" s="1211"/>
      <c r="HTT10" s="1211"/>
      <c r="HTU10" s="1211"/>
      <c r="HTV10" s="1211"/>
      <c r="HTW10" s="1211"/>
      <c r="HTX10" s="1211"/>
      <c r="HTY10" s="1211"/>
      <c r="HTZ10" s="1211"/>
      <c r="HUA10" s="1211"/>
      <c r="HUB10" s="1211"/>
      <c r="HUC10" s="1211"/>
      <c r="HUD10" s="1211"/>
      <c r="HUE10" s="1211"/>
      <c r="HUF10" s="1211"/>
      <c r="HUG10" s="1211"/>
      <c r="HUH10" s="1211"/>
      <c r="HUI10" s="1211"/>
      <c r="HUJ10" s="1211"/>
      <c r="HUK10" s="1211"/>
      <c r="HUL10" s="1211"/>
      <c r="HUM10" s="1211"/>
      <c r="HUN10" s="1211"/>
      <c r="HUO10" s="1211"/>
      <c r="HUP10" s="1211"/>
      <c r="HUQ10" s="1211"/>
      <c r="HUR10" s="1211"/>
      <c r="HUS10" s="1211"/>
      <c r="HUT10" s="1211"/>
      <c r="HUU10" s="1211"/>
      <c r="HUV10" s="1211"/>
      <c r="HUW10" s="1211"/>
      <c r="HUX10" s="1211"/>
      <c r="HUY10" s="1211"/>
      <c r="HUZ10" s="1211"/>
      <c r="HVA10" s="1211"/>
      <c r="HVB10" s="1211"/>
      <c r="HVC10" s="1211"/>
      <c r="HVD10" s="1211"/>
      <c r="HVE10" s="1211"/>
      <c r="HVF10" s="1211"/>
      <c r="HVG10" s="1211"/>
      <c r="HVH10" s="1211"/>
      <c r="HVI10" s="1211"/>
      <c r="HVJ10" s="1211"/>
      <c r="HVK10" s="1211"/>
      <c r="HVL10" s="1211"/>
      <c r="HVM10" s="1211"/>
      <c r="HVN10" s="1211"/>
      <c r="HVO10" s="1211"/>
      <c r="HVP10" s="1211"/>
      <c r="HVQ10" s="1211"/>
      <c r="HVR10" s="1211"/>
      <c r="HVS10" s="1211"/>
      <c r="HVT10" s="1211"/>
      <c r="HVU10" s="1211"/>
      <c r="HVV10" s="1211"/>
      <c r="HVW10" s="1211"/>
      <c r="HVX10" s="1211"/>
      <c r="HVY10" s="1211"/>
      <c r="HVZ10" s="1211"/>
      <c r="HWA10" s="1211"/>
      <c r="HWB10" s="1211"/>
      <c r="HWC10" s="1211"/>
      <c r="HWD10" s="1211"/>
      <c r="HWE10" s="1211"/>
      <c r="HWF10" s="1211"/>
      <c r="HWG10" s="1211"/>
      <c r="HWH10" s="1211"/>
      <c r="HWI10" s="1211"/>
      <c r="HWJ10" s="1211"/>
      <c r="HWK10" s="1211"/>
      <c r="HWL10" s="1211"/>
      <c r="HWM10" s="1211"/>
      <c r="HWN10" s="1211"/>
      <c r="HWO10" s="1211"/>
      <c r="HWP10" s="1211"/>
      <c r="HWQ10" s="1211"/>
      <c r="HWR10" s="1211"/>
      <c r="HWS10" s="1211"/>
      <c r="HWT10" s="1211"/>
      <c r="HWU10" s="1211"/>
      <c r="HWV10" s="1211"/>
      <c r="HWW10" s="1211"/>
      <c r="HWX10" s="1211"/>
      <c r="HWY10" s="1211"/>
      <c r="HWZ10" s="1211"/>
      <c r="HXA10" s="1211"/>
      <c r="HXB10" s="1211"/>
      <c r="HXC10" s="1211"/>
      <c r="HXD10" s="1211"/>
      <c r="HXE10" s="1211"/>
      <c r="HXF10" s="1211"/>
      <c r="HXG10" s="1211"/>
      <c r="HXH10" s="1211"/>
      <c r="HXI10" s="1211"/>
      <c r="HXJ10" s="1211"/>
      <c r="HXK10" s="1211"/>
      <c r="HXL10" s="1211"/>
      <c r="HXM10" s="1211"/>
      <c r="HXN10" s="1211"/>
      <c r="HXO10" s="1211"/>
      <c r="HXP10" s="1211"/>
      <c r="HXQ10" s="1211"/>
      <c r="HXR10" s="1211"/>
      <c r="HXS10" s="1211"/>
      <c r="HXT10" s="1211"/>
      <c r="HXU10" s="1211"/>
      <c r="HXV10" s="1211"/>
      <c r="HXW10" s="1211"/>
      <c r="HXX10" s="1211"/>
      <c r="HXY10" s="1211"/>
      <c r="HXZ10" s="1211"/>
      <c r="HYA10" s="1211"/>
      <c r="HYB10" s="1211"/>
      <c r="HYC10" s="1211"/>
      <c r="HYD10" s="1211"/>
      <c r="HYE10" s="1211"/>
      <c r="HYF10" s="1211"/>
      <c r="HYG10" s="1211"/>
      <c r="HYH10" s="1211"/>
      <c r="HYI10" s="1211"/>
      <c r="HYJ10" s="1211"/>
      <c r="HYK10" s="1211"/>
      <c r="HYL10" s="1211"/>
      <c r="HYM10" s="1211"/>
      <c r="HYN10" s="1211"/>
      <c r="HYO10" s="1211"/>
      <c r="HYP10" s="1211"/>
      <c r="HYQ10" s="1211"/>
      <c r="HYR10" s="1211"/>
      <c r="HYS10" s="1211"/>
      <c r="HYT10" s="1211"/>
      <c r="HYU10" s="1211"/>
      <c r="HYV10" s="1211"/>
      <c r="HYW10" s="1211"/>
      <c r="HYX10" s="1211"/>
      <c r="HYY10" s="1211"/>
      <c r="HYZ10" s="1211"/>
      <c r="HZA10" s="1211"/>
      <c r="HZB10" s="1211"/>
      <c r="HZC10" s="1211"/>
      <c r="HZD10" s="1211"/>
      <c r="HZE10" s="1211"/>
      <c r="HZF10" s="1211"/>
      <c r="HZG10" s="1211"/>
      <c r="HZH10" s="1211"/>
      <c r="HZI10" s="1211"/>
      <c r="HZJ10" s="1211"/>
      <c r="HZK10" s="1211"/>
      <c r="HZL10" s="1211"/>
      <c r="HZM10" s="1211"/>
      <c r="HZN10" s="1211"/>
      <c r="HZO10" s="1211"/>
      <c r="HZP10" s="1211"/>
      <c r="HZQ10" s="1211"/>
      <c r="HZR10" s="1211"/>
      <c r="HZS10" s="1211"/>
      <c r="HZT10" s="1211"/>
      <c r="HZU10" s="1211"/>
      <c r="HZV10" s="1211"/>
      <c r="HZW10" s="1211"/>
      <c r="HZX10" s="1211"/>
      <c r="HZY10" s="1211"/>
      <c r="HZZ10" s="1211"/>
      <c r="IAA10" s="1211"/>
      <c r="IAB10" s="1211"/>
      <c r="IAC10" s="1211"/>
      <c r="IAD10" s="1211"/>
      <c r="IAE10" s="1211"/>
      <c r="IAF10" s="1211"/>
      <c r="IAG10" s="1211"/>
      <c r="IAH10" s="1211"/>
      <c r="IAI10" s="1211"/>
      <c r="IAJ10" s="1211"/>
      <c r="IAK10" s="1211"/>
      <c r="IAL10" s="1211"/>
      <c r="IAM10" s="1211"/>
      <c r="IAN10" s="1211"/>
      <c r="IAO10" s="1211"/>
      <c r="IAP10" s="1211"/>
      <c r="IAQ10" s="1211"/>
      <c r="IAR10" s="1211"/>
      <c r="IAS10" s="1211"/>
      <c r="IAT10" s="1211"/>
      <c r="IAU10" s="1211"/>
      <c r="IAV10" s="1211"/>
      <c r="IAW10" s="1211"/>
      <c r="IAX10" s="1211"/>
      <c r="IAY10" s="1211"/>
      <c r="IAZ10" s="1211"/>
      <c r="IBA10" s="1211"/>
      <c r="IBB10" s="1211"/>
      <c r="IBC10" s="1211"/>
      <c r="IBD10" s="1211"/>
      <c r="IBE10" s="1211"/>
      <c r="IBF10" s="1211"/>
      <c r="IBG10" s="1211"/>
      <c r="IBH10" s="1211"/>
      <c r="IBI10" s="1211"/>
      <c r="IBJ10" s="1211"/>
      <c r="IBK10" s="1211"/>
      <c r="IBL10" s="1211"/>
      <c r="IBM10" s="1211"/>
      <c r="IBN10" s="1211"/>
      <c r="IBO10" s="1211"/>
      <c r="IBP10" s="1211"/>
      <c r="IBQ10" s="1211"/>
      <c r="IBR10" s="1211"/>
      <c r="IBS10" s="1211"/>
      <c r="IBT10" s="1211"/>
      <c r="IBU10" s="1211"/>
      <c r="IBV10" s="1211"/>
      <c r="IBW10" s="1211"/>
      <c r="IBX10" s="1211"/>
      <c r="IBY10" s="1211"/>
      <c r="IBZ10" s="1211"/>
      <c r="ICA10" s="1211"/>
      <c r="ICB10" s="1211"/>
      <c r="ICC10" s="1211"/>
      <c r="ICD10" s="1211"/>
      <c r="ICE10" s="1211"/>
      <c r="ICF10" s="1211"/>
      <c r="ICG10" s="1211"/>
      <c r="ICH10" s="1211"/>
      <c r="ICI10" s="1211"/>
      <c r="ICJ10" s="1211"/>
      <c r="ICK10" s="1211"/>
      <c r="ICL10" s="1211"/>
      <c r="ICM10" s="1211"/>
      <c r="ICN10" s="1211"/>
      <c r="ICO10" s="1211"/>
      <c r="ICP10" s="1211"/>
      <c r="ICQ10" s="1211"/>
      <c r="ICR10" s="1211"/>
      <c r="ICS10" s="1211"/>
      <c r="ICT10" s="1211"/>
      <c r="ICU10" s="1211"/>
      <c r="ICV10" s="1211"/>
      <c r="ICW10" s="1211"/>
      <c r="ICX10" s="1211"/>
      <c r="ICY10" s="1211"/>
      <c r="ICZ10" s="1211"/>
      <c r="IDA10" s="1211"/>
      <c r="IDB10" s="1211"/>
      <c r="IDC10" s="1211"/>
      <c r="IDD10" s="1211"/>
      <c r="IDE10" s="1211"/>
      <c r="IDF10" s="1211"/>
      <c r="IDG10" s="1211"/>
      <c r="IDH10" s="1211"/>
      <c r="IDI10" s="1211"/>
      <c r="IDJ10" s="1211"/>
      <c r="IDK10" s="1211"/>
      <c r="IDL10" s="1211"/>
      <c r="IDM10" s="1211"/>
      <c r="IDN10" s="1211"/>
      <c r="IDO10" s="1211"/>
      <c r="IDP10" s="1211"/>
      <c r="IDQ10" s="1211"/>
      <c r="IDR10" s="1211"/>
      <c r="IDS10" s="1211"/>
      <c r="IDT10" s="1211"/>
      <c r="IDU10" s="1211"/>
      <c r="IDV10" s="1211"/>
      <c r="IDW10" s="1211"/>
      <c r="IDX10" s="1211"/>
      <c r="IDY10" s="1211"/>
      <c r="IDZ10" s="1211"/>
      <c r="IEA10" s="1211"/>
      <c r="IEB10" s="1211"/>
      <c r="IEC10" s="1211"/>
      <c r="IED10" s="1211"/>
      <c r="IEE10" s="1211"/>
      <c r="IEF10" s="1211"/>
      <c r="IEG10" s="1211"/>
      <c r="IEH10" s="1211"/>
      <c r="IEI10" s="1211"/>
      <c r="IEJ10" s="1211"/>
      <c r="IEK10" s="1211"/>
      <c r="IEL10" s="1211"/>
      <c r="IEM10" s="1211"/>
      <c r="IEN10" s="1211"/>
      <c r="IEO10" s="1211"/>
      <c r="IEP10" s="1211"/>
      <c r="IEQ10" s="1211"/>
      <c r="IER10" s="1211"/>
      <c r="IES10" s="1211"/>
      <c r="IET10" s="1211"/>
      <c r="IEU10" s="1211"/>
      <c r="IEV10" s="1211"/>
      <c r="IEW10" s="1211"/>
      <c r="IEX10" s="1211"/>
      <c r="IEY10" s="1211"/>
      <c r="IEZ10" s="1211"/>
      <c r="IFA10" s="1211"/>
      <c r="IFB10" s="1211"/>
      <c r="IFC10" s="1211"/>
      <c r="IFD10" s="1211"/>
      <c r="IFE10" s="1211"/>
      <c r="IFF10" s="1211"/>
      <c r="IFG10" s="1211"/>
      <c r="IFH10" s="1211"/>
      <c r="IFI10" s="1211"/>
      <c r="IFJ10" s="1211"/>
      <c r="IFK10" s="1211"/>
      <c r="IFL10" s="1211"/>
      <c r="IFM10" s="1211"/>
      <c r="IFN10" s="1211"/>
      <c r="IFO10" s="1211"/>
      <c r="IFP10" s="1211"/>
      <c r="IFQ10" s="1211"/>
      <c r="IFR10" s="1211"/>
      <c r="IFS10" s="1211"/>
      <c r="IFT10" s="1211"/>
      <c r="IFU10" s="1211"/>
      <c r="IFV10" s="1211"/>
      <c r="IFW10" s="1211"/>
      <c r="IFX10" s="1211"/>
      <c r="IFY10" s="1211"/>
      <c r="IFZ10" s="1211"/>
      <c r="IGA10" s="1211"/>
      <c r="IGB10" s="1211"/>
      <c r="IGC10" s="1211"/>
      <c r="IGD10" s="1211"/>
      <c r="IGE10" s="1211"/>
      <c r="IGF10" s="1211"/>
      <c r="IGG10" s="1211"/>
      <c r="IGH10" s="1211"/>
      <c r="IGI10" s="1211"/>
      <c r="IGJ10" s="1211"/>
      <c r="IGK10" s="1211"/>
      <c r="IGL10" s="1211"/>
      <c r="IGM10" s="1211"/>
      <c r="IGN10" s="1211"/>
      <c r="IGO10" s="1211"/>
      <c r="IGP10" s="1211"/>
      <c r="IGQ10" s="1211"/>
      <c r="IGR10" s="1211"/>
      <c r="IGS10" s="1211"/>
      <c r="IGT10" s="1211"/>
      <c r="IGU10" s="1211"/>
      <c r="IGV10" s="1211"/>
      <c r="IGW10" s="1211"/>
      <c r="IGX10" s="1211"/>
      <c r="IGY10" s="1211"/>
      <c r="IGZ10" s="1211"/>
      <c r="IHA10" s="1211"/>
      <c r="IHB10" s="1211"/>
      <c r="IHC10" s="1211"/>
      <c r="IHD10" s="1211"/>
      <c r="IHE10" s="1211"/>
      <c r="IHF10" s="1211"/>
      <c r="IHG10" s="1211"/>
      <c r="IHH10" s="1211"/>
      <c r="IHI10" s="1211"/>
      <c r="IHJ10" s="1211"/>
      <c r="IHK10" s="1211"/>
      <c r="IHL10" s="1211"/>
      <c r="IHM10" s="1211"/>
      <c r="IHN10" s="1211"/>
      <c r="IHO10" s="1211"/>
      <c r="IHP10" s="1211"/>
      <c r="IHQ10" s="1211"/>
      <c r="IHR10" s="1211"/>
      <c r="IHS10" s="1211"/>
      <c r="IHT10" s="1211"/>
      <c r="IHU10" s="1211"/>
      <c r="IHV10" s="1211"/>
      <c r="IHW10" s="1211"/>
      <c r="IHX10" s="1211"/>
      <c r="IHY10" s="1211"/>
      <c r="IHZ10" s="1211"/>
      <c r="IIA10" s="1211"/>
      <c r="IIB10" s="1211"/>
      <c r="IIC10" s="1211"/>
      <c r="IID10" s="1211"/>
      <c r="IIE10" s="1211"/>
      <c r="IIF10" s="1211"/>
      <c r="IIG10" s="1211"/>
      <c r="IIH10" s="1211"/>
      <c r="III10" s="1211"/>
      <c r="IIJ10" s="1211"/>
      <c r="IIK10" s="1211"/>
      <c r="IIL10" s="1211"/>
      <c r="IIM10" s="1211"/>
      <c r="IIN10" s="1211"/>
      <c r="IIO10" s="1211"/>
      <c r="IIP10" s="1211"/>
      <c r="IIQ10" s="1211"/>
      <c r="IIR10" s="1211"/>
      <c r="IIS10" s="1211"/>
      <c r="IIT10" s="1211"/>
      <c r="IIU10" s="1211"/>
      <c r="IIV10" s="1211"/>
      <c r="IIW10" s="1211"/>
      <c r="IIX10" s="1211"/>
      <c r="IIY10" s="1211"/>
      <c r="IIZ10" s="1211"/>
      <c r="IJA10" s="1211"/>
      <c r="IJB10" s="1211"/>
      <c r="IJC10" s="1211"/>
      <c r="IJD10" s="1211"/>
      <c r="IJE10" s="1211"/>
      <c r="IJF10" s="1211"/>
      <c r="IJG10" s="1211"/>
      <c r="IJH10" s="1211"/>
      <c r="IJI10" s="1211"/>
      <c r="IJJ10" s="1211"/>
      <c r="IJK10" s="1211"/>
      <c r="IJL10" s="1211"/>
      <c r="IJM10" s="1211"/>
      <c r="IJN10" s="1211"/>
      <c r="IJO10" s="1211"/>
      <c r="IJP10" s="1211"/>
      <c r="IJQ10" s="1211"/>
      <c r="IJR10" s="1211"/>
      <c r="IJS10" s="1211"/>
      <c r="IJT10" s="1211"/>
      <c r="IJU10" s="1211"/>
      <c r="IJV10" s="1211"/>
      <c r="IJW10" s="1211"/>
      <c r="IJX10" s="1211"/>
      <c r="IJY10" s="1211"/>
      <c r="IJZ10" s="1211"/>
      <c r="IKA10" s="1211"/>
      <c r="IKB10" s="1211"/>
      <c r="IKC10" s="1211"/>
      <c r="IKD10" s="1211"/>
      <c r="IKE10" s="1211"/>
      <c r="IKF10" s="1211"/>
      <c r="IKG10" s="1211"/>
      <c r="IKH10" s="1211"/>
      <c r="IKI10" s="1211"/>
      <c r="IKJ10" s="1211"/>
      <c r="IKK10" s="1211"/>
      <c r="IKL10" s="1211"/>
      <c r="IKM10" s="1211"/>
      <c r="IKN10" s="1211"/>
      <c r="IKO10" s="1211"/>
      <c r="IKP10" s="1211"/>
      <c r="IKQ10" s="1211"/>
      <c r="IKR10" s="1211"/>
      <c r="IKS10" s="1211"/>
      <c r="IKT10" s="1211"/>
      <c r="IKU10" s="1211"/>
      <c r="IKV10" s="1211"/>
      <c r="IKW10" s="1211"/>
      <c r="IKX10" s="1211"/>
      <c r="IKY10" s="1211"/>
      <c r="IKZ10" s="1211"/>
      <c r="ILA10" s="1211"/>
      <c r="ILB10" s="1211"/>
      <c r="ILC10" s="1211"/>
      <c r="ILD10" s="1211"/>
      <c r="ILE10" s="1211"/>
      <c r="ILF10" s="1211"/>
      <c r="ILG10" s="1211"/>
      <c r="ILH10" s="1211"/>
      <c r="ILI10" s="1211"/>
      <c r="ILJ10" s="1211"/>
      <c r="ILK10" s="1211"/>
      <c r="ILL10" s="1211"/>
      <c r="ILM10" s="1211"/>
      <c r="ILN10" s="1211"/>
      <c r="ILO10" s="1211"/>
      <c r="ILP10" s="1211"/>
      <c r="ILQ10" s="1211"/>
      <c r="ILR10" s="1211"/>
      <c r="ILS10" s="1211"/>
      <c r="ILT10" s="1211"/>
      <c r="ILU10" s="1211"/>
      <c r="ILV10" s="1211"/>
      <c r="ILW10" s="1211"/>
      <c r="ILX10" s="1211"/>
      <c r="ILY10" s="1211"/>
      <c r="ILZ10" s="1211"/>
      <c r="IMA10" s="1211"/>
      <c r="IMB10" s="1211"/>
      <c r="IMC10" s="1211"/>
      <c r="IMD10" s="1211"/>
      <c r="IME10" s="1211"/>
      <c r="IMF10" s="1211"/>
      <c r="IMG10" s="1211"/>
      <c r="IMH10" s="1211"/>
      <c r="IMI10" s="1211"/>
      <c r="IMJ10" s="1211"/>
      <c r="IMK10" s="1211"/>
      <c r="IML10" s="1211"/>
      <c r="IMM10" s="1211"/>
      <c r="IMN10" s="1211"/>
      <c r="IMO10" s="1211"/>
      <c r="IMP10" s="1211"/>
      <c r="IMQ10" s="1211"/>
      <c r="IMR10" s="1211"/>
      <c r="IMS10" s="1211"/>
      <c r="IMT10" s="1211"/>
      <c r="IMU10" s="1211"/>
      <c r="IMV10" s="1211"/>
      <c r="IMW10" s="1211"/>
      <c r="IMX10" s="1211"/>
      <c r="IMY10" s="1211"/>
      <c r="IMZ10" s="1211"/>
      <c r="INA10" s="1211"/>
      <c r="INB10" s="1211"/>
      <c r="INC10" s="1211"/>
      <c r="IND10" s="1211"/>
      <c r="INE10" s="1211"/>
      <c r="INF10" s="1211"/>
      <c r="ING10" s="1211"/>
      <c r="INH10" s="1211"/>
      <c r="INI10" s="1211"/>
      <c r="INJ10" s="1211"/>
      <c r="INK10" s="1211"/>
      <c r="INL10" s="1211"/>
      <c r="INM10" s="1211"/>
      <c r="INN10" s="1211"/>
      <c r="INO10" s="1211"/>
      <c r="INP10" s="1211"/>
      <c r="INQ10" s="1211"/>
      <c r="INR10" s="1211"/>
      <c r="INS10" s="1211"/>
      <c r="INT10" s="1211"/>
      <c r="INU10" s="1211"/>
      <c r="INV10" s="1211"/>
      <c r="INW10" s="1211"/>
      <c r="INX10" s="1211"/>
      <c r="INY10" s="1211"/>
      <c r="INZ10" s="1211"/>
      <c r="IOA10" s="1211"/>
      <c r="IOB10" s="1211"/>
      <c r="IOC10" s="1211"/>
      <c r="IOD10" s="1211"/>
      <c r="IOE10" s="1211"/>
      <c r="IOF10" s="1211"/>
      <c r="IOG10" s="1211"/>
      <c r="IOH10" s="1211"/>
      <c r="IOI10" s="1211"/>
      <c r="IOJ10" s="1211"/>
      <c r="IOK10" s="1211"/>
      <c r="IOL10" s="1211"/>
      <c r="IOM10" s="1211"/>
      <c r="ION10" s="1211"/>
      <c r="IOO10" s="1211"/>
      <c r="IOP10" s="1211"/>
      <c r="IOQ10" s="1211"/>
      <c r="IOR10" s="1211"/>
      <c r="IOS10" s="1211"/>
      <c r="IOT10" s="1211"/>
      <c r="IOU10" s="1211"/>
      <c r="IOV10" s="1211"/>
      <c r="IOW10" s="1211"/>
      <c r="IOX10" s="1211"/>
      <c r="IOY10" s="1211"/>
      <c r="IOZ10" s="1211"/>
      <c r="IPA10" s="1211"/>
      <c r="IPB10" s="1211"/>
      <c r="IPC10" s="1211"/>
      <c r="IPD10" s="1211"/>
      <c r="IPE10" s="1211"/>
      <c r="IPF10" s="1211"/>
      <c r="IPG10" s="1211"/>
      <c r="IPH10" s="1211"/>
      <c r="IPI10" s="1211"/>
      <c r="IPJ10" s="1211"/>
      <c r="IPK10" s="1211"/>
      <c r="IPL10" s="1211"/>
      <c r="IPM10" s="1211"/>
      <c r="IPN10" s="1211"/>
      <c r="IPO10" s="1211"/>
      <c r="IPP10" s="1211"/>
      <c r="IPQ10" s="1211"/>
      <c r="IPR10" s="1211"/>
      <c r="IPS10" s="1211"/>
      <c r="IPT10" s="1211"/>
      <c r="IPU10" s="1211"/>
      <c r="IPV10" s="1211"/>
      <c r="IPW10" s="1211"/>
      <c r="IPX10" s="1211"/>
      <c r="IPY10" s="1211"/>
      <c r="IPZ10" s="1211"/>
      <c r="IQA10" s="1211"/>
      <c r="IQB10" s="1211"/>
      <c r="IQC10" s="1211"/>
      <c r="IQD10" s="1211"/>
      <c r="IQE10" s="1211"/>
      <c r="IQF10" s="1211"/>
      <c r="IQG10" s="1211"/>
      <c r="IQH10" s="1211"/>
      <c r="IQI10" s="1211"/>
      <c r="IQJ10" s="1211"/>
      <c r="IQK10" s="1211"/>
      <c r="IQL10" s="1211"/>
      <c r="IQM10" s="1211"/>
      <c r="IQN10" s="1211"/>
      <c r="IQO10" s="1211"/>
      <c r="IQP10" s="1211"/>
      <c r="IQQ10" s="1211"/>
      <c r="IQR10" s="1211"/>
      <c r="IQS10" s="1211"/>
      <c r="IQT10" s="1211"/>
      <c r="IQU10" s="1211"/>
      <c r="IQV10" s="1211"/>
      <c r="IQW10" s="1211"/>
      <c r="IQX10" s="1211"/>
      <c r="IQY10" s="1211"/>
      <c r="IQZ10" s="1211"/>
      <c r="IRA10" s="1211"/>
      <c r="IRB10" s="1211"/>
      <c r="IRC10" s="1211"/>
      <c r="IRD10" s="1211"/>
      <c r="IRE10" s="1211"/>
      <c r="IRF10" s="1211"/>
      <c r="IRG10" s="1211"/>
      <c r="IRH10" s="1211"/>
      <c r="IRI10" s="1211"/>
      <c r="IRJ10" s="1211"/>
      <c r="IRK10" s="1211"/>
      <c r="IRL10" s="1211"/>
      <c r="IRM10" s="1211"/>
      <c r="IRN10" s="1211"/>
      <c r="IRO10" s="1211"/>
      <c r="IRP10" s="1211"/>
      <c r="IRQ10" s="1211"/>
      <c r="IRR10" s="1211"/>
      <c r="IRS10" s="1211"/>
      <c r="IRT10" s="1211"/>
      <c r="IRU10" s="1211"/>
      <c r="IRV10" s="1211"/>
      <c r="IRW10" s="1211"/>
      <c r="IRX10" s="1211"/>
      <c r="IRY10" s="1211"/>
      <c r="IRZ10" s="1211"/>
      <c r="ISA10" s="1211"/>
      <c r="ISB10" s="1211"/>
      <c r="ISC10" s="1211"/>
      <c r="ISD10" s="1211"/>
      <c r="ISE10" s="1211"/>
      <c r="ISF10" s="1211"/>
      <c r="ISG10" s="1211"/>
      <c r="ISH10" s="1211"/>
      <c r="ISI10" s="1211"/>
      <c r="ISJ10" s="1211"/>
      <c r="ISK10" s="1211"/>
      <c r="ISL10" s="1211"/>
      <c r="ISM10" s="1211"/>
      <c r="ISN10" s="1211"/>
      <c r="ISO10" s="1211"/>
      <c r="ISP10" s="1211"/>
      <c r="ISQ10" s="1211"/>
      <c r="ISR10" s="1211"/>
      <c r="ISS10" s="1211"/>
      <c r="IST10" s="1211"/>
      <c r="ISU10" s="1211"/>
      <c r="ISV10" s="1211"/>
      <c r="ISW10" s="1211"/>
      <c r="ISX10" s="1211"/>
      <c r="ISY10" s="1211"/>
      <c r="ISZ10" s="1211"/>
      <c r="ITA10" s="1211"/>
      <c r="ITB10" s="1211"/>
      <c r="ITC10" s="1211"/>
      <c r="ITD10" s="1211"/>
      <c r="ITE10" s="1211"/>
      <c r="ITF10" s="1211"/>
      <c r="ITG10" s="1211"/>
      <c r="ITH10" s="1211"/>
      <c r="ITI10" s="1211"/>
      <c r="ITJ10" s="1211"/>
      <c r="ITK10" s="1211"/>
      <c r="ITL10" s="1211"/>
      <c r="ITM10" s="1211"/>
      <c r="ITN10" s="1211"/>
      <c r="ITO10" s="1211"/>
      <c r="ITP10" s="1211"/>
      <c r="ITQ10" s="1211"/>
      <c r="ITR10" s="1211"/>
      <c r="ITS10" s="1211"/>
      <c r="ITT10" s="1211"/>
      <c r="ITU10" s="1211"/>
      <c r="ITV10" s="1211"/>
      <c r="ITW10" s="1211"/>
      <c r="ITX10" s="1211"/>
      <c r="ITY10" s="1211"/>
      <c r="ITZ10" s="1211"/>
      <c r="IUA10" s="1211"/>
      <c r="IUB10" s="1211"/>
      <c r="IUC10" s="1211"/>
      <c r="IUD10" s="1211"/>
      <c r="IUE10" s="1211"/>
      <c r="IUF10" s="1211"/>
      <c r="IUG10" s="1211"/>
      <c r="IUH10" s="1211"/>
      <c r="IUI10" s="1211"/>
      <c r="IUJ10" s="1211"/>
      <c r="IUK10" s="1211"/>
      <c r="IUL10" s="1211"/>
      <c r="IUM10" s="1211"/>
      <c r="IUN10" s="1211"/>
      <c r="IUO10" s="1211"/>
      <c r="IUP10" s="1211"/>
      <c r="IUQ10" s="1211"/>
      <c r="IUR10" s="1211"/>
      <c r="IUS10" s="1211"/>
      <c r="IUT10" s="1211"/>
      <c r="IUU10" s="1211"/>
      <c r="IUV10" s="1211"/>
      <c r="IUW10" s="1211"/>
      <c r="IUX10" s="1211"/>
      <c r="IUY10" s="1211"/>
      <c r="IUZ10" s="1211"/>
      <c r="IVA10" s="1211"/>
      <c r="IVB10" s="1211"/>
      <c r="IVC10" s="1211"/>
      <c r="IVD10" s="1211"/>
      <c r="IVE10" s="1211"/>
      <c r="IVF10" s="1211"/>
      <c r="IVG10" s="1211"/>
      <c r="IVH10" s="1211"/>
      <c r="IVI10" s="1211"/>
      <c r="IVJ10" s="1211"/>
      <c r="IVK10" s="1211"/>
      <c r="IVL10" s="1211"/>
      <c r="IVM10" s="1211"/>
      <c r="IVN10" s="1211"/>
      <c r="IVO10" s="1211"/>
      <c r="IVP10" s="1211"/>
      <c r="IVQ10" s="1211"/>
      <c r="IVR10" s="1211"/>
      <c r="IVS10" s="1211"/>
      <c r="IVT10" s="1211"/>
      <c r="IVU10" s="1211"/>
      <c r="IVV10" s="1211"/>
      <c r="IVW10" s="1211"/>
      <c r="IVX10" s="1211"/>
      <c r="IVY10" s="1211"/>
      <c r="IVZ10" s="1211"/>
      <c r="IWA10" s="1211"/>
      <c r="IWB10" s="1211"/>
      <c r="IWC10" s="1211"/>
      <c r="IWD10" s="1211"/>
      <c r="IWE10" s="1211"/>
      <c r="IWF10" s="1211"/>
      <c r="IWG10" s="1211"/>
      <c r="IWH10" s="1211"/>
      <c r="IWI10" s="1211"/>
      <c r="IWJ10" s="1211"/>
      <c r="IWK10" s="1211"/>
      <c r="IWL10" s="1211"/>
      <c r="IWM10" s="1211"/>
      <c r="IWN10" s="1211"/>
      <c r="IWO10" s="1211"/>
      <c r="IWP10" s="1211"/>
      <c r="IWQ10" s="1211"/>
      <c r="IWR10" s="1211"/>
      <c r="IWS10" s="1211"/>
      <c r="IWT10" s="1211"/>
      <c r="IWU10" s="1211"/>
      <c r="IWV10" s="1211"/>
      <c r="IWW10" s="1211"/>
      <c r="IWX10" s="1211"/>
      <c r="IWY10" s="1211"/>
      <c r="IWZ10" s="1211"/>
      <c r="IXA10" s="1211"/>
      <c r="IXB10" s="1211"/>
      <c r="IXC10" s="1211"/>
      <c r="IXD10" s="1211"/>
      <c r="IXE10" s="1211"/>
      <c r="IXF10" s="1211"/>
      <c r="IXG10" s="1211"/>
      <c r="IXH10" s="1211"/>
      <c r="IXI10" s="1211"/>
      <c r="IXJ10" s="1211"/>
      <c r="IXK10" s="1211"/>
      <c r="IXL10" s="1211"/>
      <c r="IXM10" s="1211"/>
      <c r="IXN10" s="1211"/>
      <c r="IXO10" s="1211"/>
      <c r="IXP10" s="1211"/>
      <c r="IXQ10" s="1211"/>
      <c r="IXR10" s="1211"/>
      <c r="IXS10" s="1211"/>
      <c r="IXT10" s="1211"/>
      <c r="IXU10" s="1211"/>
      <c r="IXV10" s="1211"/>
      <c r="IXW10" s="1211"/>
      <c r="IXX10" s="1211"/>
      <c r="IXY10" s="1211"/>
      <c r="IXZ10" s="1211"/>
      <c r="IYA10" s="1211"/>
      <c r="IYB10" s="1211"/>
      <c r="IYC10" s="1211"/>
      <c r="IYD10" s="1211"/>
      <c r="IYE10" s="1211"/>
      <c r="IYF10" s="1211"/>
      <c r="IYG10" s="1211"/>
      <c r="IYH10" s="1211"/>
      <c r="IYI10" s="1211"/>
      <c r="IYJ10" s="1211"/>
      <c r="IYK10" s="1211"/>
      <c r="IYL10" s="1211"/>
      <c r="IYM10" s="1211"/>
      <c r="IYN10" s="1211"/>
      <c r="IYO10" s="1211"/>
      <c r="IYP10" s="1211"/>
      <c r="IYQ10" s="1211"/>
      <c r="IYR10" s="1211"/>
      <c r="IYS10" s="1211"/>
      <c r="IYT10" s="1211"/>
      <c r="IYU10" s="1211"/>
      <c r="IYV10" s="1211"/>
      <c r="IYW10" s="1211"/>
      <c r="IYX10" s="1211"/>
      <c r="IYY10" s="1211"/>
      <c r="IYZ10" s="1211"/>
      <c r="IZA10" s="1211"/>
      <c r="IZB10" s="1211"/>
      <c r="IZC10" s="1211"/>
      <c r="IZD10" s="1211"/>
      <c r="IZE10" s="1211"/>
      <c r="IZF10" s="1211"/>
      <c r="IZG10" s="1211"/>
      <c r="IZH10" s="1211"/>
      <c r="IZI10" s="1211"/>
      <c r="IZJ10" s="1211"/>
      <c r="IZK10" s="1211"/>
      <c r="IZL10" s="1211"/>
      <c r="IZM10" s="1211"/>
      <c r="IZN10" s="1211"/>
      <c r="IZO10" s="1211"/>
      <c r="IZP10" s="1211"/>
      <c r="IZQ10" s="1211"/>
      <c r="IZR10" s="1211"/>
      <c r="IZS10" s="1211"/>
      <c r="IZT10" s="1211"/>
      <c r="IZU10" s="1211"/>
      <c r="IZV10" s="1211"/>
      <c r="IZW10" s="1211"/>
      <c r="IZX10" s="1211"/>
      <c r="IZY10" s="1211"/>
      <c r="IZZ10" s="1211"/>
      <c r="JAA10" s="1211"/>
      <c r="JAB10" s="1211"/>
      <c r="JAC10" s="1211"/>
      <c r="JAD10" s="1211"/>
      <c r="JAE10" s="1211"/>
      <c r="JAF10" s="1211"/>
      <c r="JAG10" s="1211"/>
      <c r="JAH10" s="1211"/>
      <c r="JAI10" s="1211"/>
      <c r="JAJ10" s="1211"/>
      <c r="JAK10" s="1211"/>
      <c r="JAL10" s="1211"/>
      <c r="JAM10" s="1211"/>
      <c r="JAN10" s="1211"/>
      <c r="JAO10" s="1211"/>
      <c r="JAP10" s="1211"/>
      <c r="JAQ10" s="1211"/>
      <c r="JAR10" s="1211"/>
      <c r="JAS10" s="1211"/>
      <c r="JAT10" s="1211"/>
      <c r="JAU10" s="1211"/>
      <c r="JAV10" s="1211"/>
      <c r="JAW10" s="1211"/>
      <c r="JAX10" s="1211"/>
      <c r="JAY10" s="1211"/>
      <c r="JAZ10" s="1211"/>
      <c r="JBA10" s="1211"/>
      <c r="JBB10" s="1211"/>
      <c r="JBC10" s="1211"/>
      <c r="JBD10" s="1211"/>
      <c r="JBE10" s="1211"/>
      <c r="JBF10" s="1211"/>
      <c r="JBG10" s="1211"/>
      <c r="JBH10" s="1211"/>
      <c r="JBI10" s="1211"/>
      <c r="JBJ10" s="1211"/>
      <c r="JBK10" s="1211"/>
      <c r="JBL10" s="1211"/>
      <c r="JBM10" s="1211"/>
      <c r="JBN10" s="1211"/>
      <c r="JBO10" s="1211"/>
      <c r="JBP10" s="1211"/>
      <c r="JBQ10" s="1211"/>
      <c r="JBR10" s="1211"/>
      <c r="JBS10" s="1211"/>
      <c r="JBT10" s="1211"/>
      <c r="JBU10" s="1211"/>
      <c r="JBV10" s="1211"/>
      <c r="JBW10" s="1211"/>
      <c r="JBX10" s="1211"/>
      <c r="JBY10" s="1211"/>
      <c r="JBZ10" s="1211"/>
      <c r="JCA10" s="1211"/>
      <c r="JCB10" s="1211"/>
      <c r="JCC10" s="1211"/>
      <c r="JCD10" s="1211"/>
      <c r="JCE10" s="1211"/>
      <c r="JCF10" s="1211"/>
      <c r="JCG10" s="1211"/>
      <c r="JCH10" s="1211"/>
      <c r="JCI10" s="1211"/>
      <c r="JCJ10" s="1211"/>
      <c r="JCK10" s="1211"/>
      <c r="JCL10" s="1211"/>
      <c r="JCM10" s="1211"/>
      <c r="JCN10" s="1211"/>
      <c r="JCO10" s="1211"/>
      <c r="JCP10" s="1211"/>
      <c r="JCQ10" s="1211"/>
      <c r="JCR10" s="1211"/>
      <c r="JCS10" s="1211"/>
      <c r="JCT10" s="1211"/>
      <c r="JCU10" s="1211"/>
      <c r="JCV10" s="1211"/>
      <c r="JCW10" s="1211"/>
      <c r="JCX10" s="1211"/>
      <c r="JCY10" s="1211"/>
      <c r="JCZ10" s="1211"/>
      <c r="JDA10" s="1211"/>
      <c r="JDB10" s="1211"/>
      <c r="JDC10" s="1211"/>
      <c r="JDD10" s="1211"/>
      <c r="JDE10" s="1211"/>
      <c r="JDF10" s="1211"/>
      <c r="JDG10" s="1211"/>
      <c r="JDH10" s="1211"/>
      <c r="JDI10" s="1211"/>
      <c r="JDJ10" s="1211"/>
      <c r="JDK10" s="1211"/>
      <c r="JDL10" s="1211"/>
      <c r="JDM10" s="1211"/>
      <c r="JDN10" s="1211"/>
      <c r="JDO10" s="1211"/>
      <c r="JDP10" s="1211"/>
      <c r="JDQ10" s="1211"/>
      <c r="JDR10" s="1211"/>
      <c r="JDS10" s="1211"/>
      <c r="JDT10" s="1211"/>
      <c r="JDU10" s="1211"/>
      <c r="JDV10" s="1211"/>
      <c r="JDW10" s="1211"/>
      <c r="JDX10" s="1211"/>
      <c r="JDY10" s="1211"/>
      <c r="JDZ10" s="1211"/>
      <c r="JEA10" s="1211"/>
      <c r="JEB10" s="1211"/>
      <c r="JEC10" s="1211"/>
      <c r="JED10" s="1211"/>
      <c r="JEE10" s="1211"/>
      <c r="JEF10" s="1211"/>
      <c r="JEG10" s="1211"/>
      <c r="JEH10" s="1211"/>
      <c r="JEI10" s="1211"/>
      <c r="JEJ10" s="1211"/>
      <c r="JEK10" s="1211"/>
      <c r="JEL10" s="1211"/>
      <c r="JEM10" s="1211"/>
      <c r="JEN10" s="1211"/>
      <c r="JEO10" s="1211"/>
      <c r="JEP10" s="1211"/>
      <c r="JEQ10" s="1211"/>
      <c r="JER10" s="1211"/>
      <c r="JES10" s="1211"/>
      <c r="JET10" s="1211"/>
      <c r="JEU10" s="1211"/>
      <c r="JEV10" s="1211"/>
      <c r="JEW10" s="1211"/>
      <c r="JEX10" s="1211"/>
      <c r="JEY10" s="1211"/>
      <c r="JEZ10" s="1211"/>
      <c r="JFA10" s="1211"/>
      <c r="JFB10" s="1211"/>
      <c r="JFC10" s="1211"/>
      <c r="JFD10" s="1211"/>
      <c r="JFE10" s="1211"/>
      <c r="JFF10" s="1211"/>
      <c r="JFG10" s="1211"/>
      <c r="JFH10" s="1211"/>
      <c r="JFI10" s="1211"/>
      <c r="JFJ10" s="1211"/>
      <c r="JFK10" s="1211"/>
      <c r="JFL10" s="1211"/>
      <c r="JFM10" s="1211"/>
      <c r="JFN10" s="1211"/>
      <c r="JFO10" s="1211"/>
      <c r="JFP10" s="1211"/>
      <c r="JFQ10" s="1211"/>
      <c r="JFR10" s="1211"/>
      <c r="JFS10" s="1211"/>
      <c r="JFT10" s="1211"/>
      <c r="JFU10" s="1211"/>
      <c r="JFV10" s="1211"/>
      <c r="JFW10" s="1211"/>
      <c r="JFX10" s="1211"/>
      <c r="JFY10" s="1211"/>
      <c r="JFZ10" s="1211"/>
      <c r="JGA10" s="1211"/>
      <c r="JGB10" s="1211"/>
      <c r="JGC10" s="1211"/>
      <c r="JGD10" s="1211"/>
      <c r="JGE10" s="1211"/>
      <c r="JGF10" s="1211"/>
      <c r="JGG10" s="1211"/>
      <c r="JGH10" s="1211"/>
      <c r="JGI10" s="1211"/>
      <c r="JGJ10" s="1211"/>
      <c r="JGK10" s="1211"/>
      <c r="JGL10" s="1211"/>
      <c r="JGM10" s="1211"/>
      <c r="JGN10" s="1211"/>
      <c r="JGO10" s="1211"/>
      <c r="JGP10" s="1211"/>
      <c r="JGQ10" s="1211"/>
      <c r="JGR10" s="1211"/>
      <c r="JGS10" s="1211"/>
      <c r="JGT10" s="1211"/>
      <c r="JGU10" s="1211"/>
      <c r="JGV10" s="1211"/>
      <c r="JGW10" s="1211"/>
      <c r="JGX10" s="1211"/>
      <c r="JGY10" s="1211"/>
      <c r="JGZ10" s="1211"/>
      <c r="JHA10" s="1211"/>
      <c r="JHB10" s="1211"/>
      <c r="JHC10" s="1211"/>
      <c r="JHD10" s="1211"/>
      <c r="JHE10" s="1211"/>
      <c r="JHF10" s="1211"/>
      <c r="JHG10" s="1211"/>
      <c r="JHH10" s="1211"/>
      <c r="JHI10" s="1211"/>
      <c r="JHJ10" s="1211"/>
      <c r="JHK10" s="1211"/>
      <c r="JHL10" s="1211"/>
      <c r="JHM10" s="1211"/>
      <c r="JHN10" s="1211"/>
      <c r="JHO10" s="1211"/>
      <c r="JHP10" s="1211"/>
      <c r="JHQ10" s="1211"/>
      <c r="JHR10" s="1211"/>
      <c r="JHS10" s="1211"/>
      <c r="JHT10" s="1211"/>
      <c r="JHU10" s="1211"/>
      <c r="JHV10" s="1211"/>
      <c r="JHW10" s="1211"/>
      <c r="JHX10" s="1211"/>
      <c r="JHY10" s="1211"/>
      <c r="JHZ10" s="1211"/>
      <c r="JIA10" s="1211"/>
      <c r="JIB10" s="1211"/>
      <c r="JIC10" s="1211"/>
      <c r="JID10" s="1211"/>
      <c r="JIE10" s="1211"/>
      <c r="JIF10" s="1211"/>
      <c r="JIG10" s="1211"/>
      <c r="JIH10" s="1211"/>
      <c r="JII10" s="1211"/>
      <c r="JIJ10" s="1211"/>
      <c r="JIK10" s="1211"/>
      <c r="JIL10" s="1211"/>
      <c r="JIM10" s="1211"/>
      <c r="JIN10" s="1211"/>
      <c r="JIO10" s="1211"/>
      <c r="JIP10" s="1211"/>
      <c r="JIQ10" s="1211"/>
      <c r="JIR10" s="1211"/>
      <c r="JIS10" s="1211"/>
      <c r="JIT10" s="1211"/>
      <c r="JIU10" s="1211"/>
      <c r="JIV10" s="1211"/>
      <c r="JIW10" s="1211"/>
      <c r="JIX10" s="1211"/>
      <c r="JIY10" s="1211"/>
      <c r="JIZ10" s="1211"/>
      <c r="JJA10" s="1211"/>
      <c r="JJB10" s="1211"/>
      <c r="JJC10" s="1211"/>
      <c r="JJD10" s="1211"/>
      <c r="JJE10" s="1211"/>
      <c r="JJF10" s="1211"/>
      <c r="JJG10" s="1211"/>
      <c r="JJH10" s="1211"/>
      <c r="JJI10" s="1211"/>
      <c r="JJJ10" s="1211"/>
      <c r="JJK10" s="1211"/>
      <c r="JJL10" s="1211"/>
      <c r="JJM10" s="1211"/>
      <c r="JJN10" s="1211"/>
      <c r="JJO10" s="1211"/>
      <c r="JJP10" s="1211"/>
      <c r="JJQ10" s="1211"/>
      <c r="JJR10" s="1211"/>
      <c r="JJS10" s="1211"/>
      <c r="JJT10" s="1211"/>
      <c r="JJU10" s="1211"/>
      <c r="JJV10" s="1211"/>
      <c r="JJW10" s="1211"/>
      <c r="JJX10" s="1211"/>
      <c r="JJY10" s="1211"/>
      <c r="JJZ10" s="1211"/>
      <c r="JKA10" s="1211"/>
      <c r="JKB10" s="1211"/>
      <c r="JKC10" s="1211"/>
      <c r="JKD10" s="1211"/>
      <c r="JKE10" s="1211"/>
      <c r="JKF10" s="1211"/>
      <c r="JKG10" s="1211"/>
      <c r="JKH10" s="1211"/>
      <c r="JKI10" s="1211"/>
      <c r="JKJ10" s="1211"/>
      <c r="JKK10" s="1211"/>
      <c r="JKL10" s="1211"/>
      <c r="JKM10" s="1211"/>
      <c r="JKN10" s="1211"/>
      <c r="JKO10" s="1211"/>
      <c r="JKP10" s="1211"/>
      <c r="JKQ10" s="1211"/>
      <c r="JKR10" s="1211"/>
      <c r="JKS10" s="1211"/>
      <c r="JKT10" s="1211"/>
      <c r="JKU10" s="1211"/>
      <c r="JKV10" s="1211"/>
      <c r="JKW10" s="1211"/>
      <c r="JKX10" s="1211"/>
      <c r="JKY10" s="1211"/>
      <c r="JKZ10" s="1211"/>
      <c r="JLA10" s="1211"/>
      <c r="JLB10" s="1211"/>
      <c r="JLC10" s="1211"/>
      <c r="JLD10" s="1211"/>
      <c r="JLE10" s="1211"/>
      <c r="JLF10" s="1211"/>
      <c r="JLG10" s="1211"/>
      <c r="JLH10" s="1211"/>
      <c r="JLI10" s="1211"/>
      <c r="JLJ10" s="1211"/>
      <c r="JLK10" s="1211"/>
      <c r="JLL10" s="1211"/>
      <c r="JLM10" s="1211"/>
      <c r="JLN10" s="1211"/>
      <c r="JLO10" s="1211"/>
      <c r="JLP10" s="1211"/>
      <c r="JLQ10" s="1211"/>
      <c r="JLR10" s="1211"/>
      <c r="JLS10" s="1211"/>
      <c r="JLT10" s="1211"/>
      <c r="JLU10" s="1211"/>
      <c r="JLV10" s="1211"/>
      <c r="JLW10" s="1211"/>
      <c r="JLX10" s="1211"/>
      <c r="JLY10" s="1211"/>
      <c r="JLZ10" s="1211"/>
      <c r="JMA10" s="1211"/>
      <c r="JMB10" s="1211"/>
      <c r="JMC10" s="1211"/>
      <c r="JMD10" s="1211"/>
      <c r="JME10" s="1211"/>
      <c r="JMF10" s="1211"/>
      <c r="JMG10" s="1211"/>
      <c r="JMH10" s="1211"/>
      <c r="JMI10" s="1211"/>
      <c r="JMJ10" s="1211"/>
      <c r="JMK10" s="1211"/>
      <c r="JML10" s="1211"/>
      <c r="JMM10" s="1211"/>
      <c r="JMN10" s="1211"/>
      <c r="JMO10" s="1211"/>
      <c r="JMP10" s="1211"/>
      <c r="JMQ10" s="1211"/>
      <c r="JMR10" s="1211"/>
      <c r="JMS10" s="1211"/>
      <c r="JMT10" s="1211"/>
      <c r="JMU10" s="1211"/>
      <c r="JMV10" s="1211"/>
      <c r="JMW10" s="1211"/>
      <c r="JMX10" s="1211"/>
      <c r="JMY10" s="1211"/>
      <c r="JMZ10" s="1211"/>
      <c r="JNA10" s="1211"/>
      <c r="JNB10" s="1211"/>
      <c r="JNC10" s="1211"/>
      <c r="JND10" s="1211"/>
      <c r="JNE10" s="1211"/>
      <c r="JNF10" s="1211"/>
      <c r="JNG10" s="1211"/>
      <c r="JNH10" s="1211"/>
      <c r="JNI10" s="1211"/>
      <c r="JNJ10" s="1211"/>
      <c r="JNK10" s="1211"/>
      <c r="JNL10" s="1211"/>
      <c r="JNM10" s="1211"/>
      <c r="JNN10" s="1211"/>
      <c r="JNO10" s="1211"/>
      <c r="JNP10" s="1211"/>
      <c r="JNQ10" s="1211"/>
      <c r="JNR10" s="1211"/>
      <c r="JNS10" s="1211"/>
      <c r="JNT10" s="1211"/>
      <c r="JNU10" s="1211"/>
      <c r="JNV10" s="1211"/>
      <c r="JNW10" s="1211"/>
      <c r="JNX10" s="1211"/>
      <c r="JNY10" s="1211"/>
      <c r="JNZ10" s="1211"/>
      <c r="JOA10" s="1211"/>
      <c r="JOB10" s="1211"/>
      <c r="JOC10" s="1211"/>
      <c r="JOD10" s="1211"/>
      <c r="JOE10" s="1211"/>
      <c r="JOF10" s="1211"/>
      <c r="JOG10" s="1211"/>
      <c r="JOH10" s="1211"/>
      <c r="JOI10" s="1211"/>
      <c r="JOJ10" s="1211"/>
      <c r="JOK10" s="1211"/>
      <c r="JOL10" s="1211"/>
      <c r="JOM10" s="1211"/>
      <c r="JON10" s="1211"/>
      <c r="JOO10" s="1211"/>
      <c r="JOP10" s="1211"/>
      <c r="JOQ10" s="1211"/>
      <c r="JOR10" s="1211"/>
      <c r="JOS10" s="1211"/>
      <c r="JOT10" s="1211"/>
      <c r="JOU10" s="1211"/>
      <c r="JOV10" s="1211"/>
      <c r="JOW10" s="1211"/>
      <c r="JOX10" s="1211"/>
      <c r="JOY10" s="1211"/>
      <c r="JOZ10" s="1211"/>
      <c r="JPA10" s="1211"/>
      <c r="JPB10" s="1211"/>
      <c r="JPC10" s="1211"/>
      <c r="JPD10" s="1211"/>
      <c r="JPE10" s="1211"/>
      <c r="JPF10" s="1211"/>
      <c r="JPG10" s="1211"/>
      <c r="JPH10" s="1211"/>
      <c r="JPI10" s="1211"/>
      <c r="JPJ10" s="1211"/>
      <c r="JPK10" s="1211"/>
      <c r="JPL10" s="1211"/>
      <c r="JPM10" s="1211"/>
      <c r="JPN10" s="1211"/>
      <c r="JPO10" s="1211"/>
      <c r="JPP10" s="1211"/>
      <c r="JPQ10" s="1211"/>
      <c r="JPR10" s="1211"/>
      <c r="JPS10" s="1211"/>
      <c r="JPT10" s="1211"/>
      <c r="JPU10" s="1211"/>
      <c r="JPV10" s="1211"/>
      <c r="JPW10" s="1211"/>
      <c r="JPX10" s="1211"/>
      <c r="JPY10" s="1211"/>
      <c r="JPZ10" s="1211"/>
      <c r="JQA10" s="1211"/>
      <c r="JQB10" s="1211"/>
      <c r="JQC10" s="1211"/>
      <c r="JQD10" s="1211"/>
      <c r="JQE10" s="1211"/>
      <c r="JQF10" s="1211"/>
      <c r="JQG10" s="1211"/>
      <c r="JQH10" s="1211"/>
      <c r="JQI10" s="1211"/>
      <c r="JQJ10" s="1211"/>
      <c r="JQK10" s="1211"/>
      <c r="JQL10" s="1211"/>
      <c r="JQM10" s="1211"/>
      <c r="JQN10" s="1211"/>
      <c r="JQO10" s="1211"/>
      <c r="JQP10" s="1211"/>
      <c r="JQQ10" s="1211"/>
      <c r="JQR10" s="1211"/>
      <c r="JQS10" s="1211"/>
      <c r="JQT10" s="1211"/>
      <c r="JQU10" s="1211"/>
      <c r="JQV10" s="1211"/>
      <c r="JQW10" s="1211"/>
      <c r="JQX10" s="1211"/>
      <c r="JQY10" s="1211"/>
      <c r="JQZ10" s="1211"/>
      <c r="JRA10" s="1211"/>
      <c r="JRB10" s="1211"/>
      <c r="JRC10" s="1211"/>
      <c r="JRD10" s="1211"/>
      <c r="JRE10" s="1211"/>
      <c r="JRF10" s="1211"/>
      <c r="JRG10" s="1211"/>
      <c r="JRH10" s="1211"/>
      <c r="JRI10" s="1211"/>
      <c r="JRJ10" s="1211"/>
      <c r="JRK10" s="1211"/>
      <c r="JRL10" s="1211"/>
      <c r="JRM10" s="1211"/>
      <c r="JRN10" s="1211"/>
      <c r="JRO10" s="1211"/>
      <c r="JRP10" s="1211"/>
      <c r="JRQ10" s="1211"/>
      <c r="JRR10" s="1211"/>
      <c r="JRS10" s="1211"/>
      <c r="JRT10" s="1211"/>
      <c r="JRU10" s="1211"/>
      <c r="JRV10" s="1211"/>
      <c r="JRW10" s="1211"/>
      <c r="JRX10" s="1211"/>
      <c r="JRY10" s="1211"/>
      <c r="JRZ10" s="1211"/>
      <c r="JSA10" s="1211"/>
      <c r="JSB10" s="1211"/>
      <c r="JSC10" s="1211"/>
      <c r="JSD10" s="1211"/>
      <c r="JSE10" s="1211"/>
      <c r="JSF10" s="1211"/>
      <c r="JSG10" s="1211"/>
      <c r="JSH10" s="1211"/>
      <c r="JSI10" s="1211"/>
      <c r="JSJ10" s="1211"/>
      <c r="JSK10" s="1211"/>
      <c r="JSL10" s="1211"/>
      <c r="JSM10" s="1211"/>
      <c r="JSN10" s="1211"/>
      <c r="JSO10" s="1211"/>
      <c r="JSP10" s="1211"/>
      <c r="JSQ10" s="1211"/>
      <c r="JSR10" s="1211"/>
      <c r="JSS10" s="1211"/>
      <c r="JST10" s="1211"/>
      <c r="JSU10" s="1211"/>
      <c r="JSV10" s="1211"/>
      <c r="JSW10" s="1211"/>
      <c r="JSX10" s="1211"/>
      <c r="JSY10" s="1211"/>
      <c r="JSZ10" s="1211"/>
      <c r="JTA10" s="1211"/>
      <c r="JTB10" s="1211"/>
      <c r="JTC10" s="1211"/>
      <c r="JTD10" s="1211"/>
      <c r="JTE10" s="1211"/>
      <c r="JTF10" s="1211"/>
      <c r="JTG10" s="1211"/>
      <c r="JTH10" s="1211"/>
      <c r="JTI10" s="1211"/>
      <c r="JTJ10" s="1211"/>
      <c r="JTK10" s="1211"/>
      <c r="JTL10" s="1211"/>
      <c r="JTM10" s="1211"/>
      <c r="JTN10" s="1211"/>
      <c r="JTO10" s="1211"/>
      <c r="JTP10" s="1211"/>
      <c r="JTQ10" s="1211"/>
      <c r="JTR10" s="1211"/>
      <c r="JTS10" s="1211"/>
      <c r="JTT10" s="1211"/>
      <c r="JTU10" s="1211"/>
      <c r="JTV10" s="1211"/>
      <c r="JTW10" s="1211"/>
      <c r="JTX10" s="1211"/>
      <c r="JTY10" s="1211"/>
      <c r="JTZ10" s="1211"/>
      <c r="JUA10" s="1211"/>
      <c r="JUB10" s="1211"/>
      <c r="JUC10" s="1211"/>
      <c r="JUD10" s="1211"/>
      <c r="JUE10" s="1211"/>
      <c r="JUF10" s="1211"/>
      <c r="JUG10" s="1211"/>
      <c r="JUH10" s="1211"/>
      <c r="JUI10" s="1211"/>
      <c r="JUJ10" s="1211"/>
      <c r="JUK10" s="1211"/>
      <c r="JUL10" s="1211"/>
      <c r="JUM10" s="1211"/>
      <c r="JUN10" s="1211"/>
      <c r="JUO10" s="1211"/>
      <c r="JUP10" s="1211"/>
      <c r="JUQ10" s="1211"/>
      <c r="JUR10" s="1211"/>
      <c r="JUS10" s="1211"/>
      <c r="JUT10" s="1211"/>
      <c r="JUU10" s="1211"/>
      <c r="JUV10" s="1211"/>
      <c r="JUW10" s="1211"/>
      <c r="JUX10" s="1211"/>
      <c r="JUY10" s="1211"/>
      <c r="JUZ10" s="1211"/>
      <c r="JVA10" s="1211"/>
      <c r="JVB10" s="1211"/>
      <c r="JVC10" s="1211"/>
      <c r="JVD10" s="1211"/>
      <c r="JVE10" s="1211"/>
      <c r="JVF10" s="1211"/>
      <c r="JVG10" s="1211"/>
      <c r="JVH10" s="1211"/>
      <c r="JVI10" s="1211"/>
      <c r="JVJ10" s="1211"/>
      <c r="JVK10" s="1211"/>
      <c r="JVL10" s="1211"/>
      <c r="JVM10" s="1211"/>
      <c r="JVN10" s="1211"/>
      <c r="JVO10" s="1211"/>
      <c r="JVP10" s="1211"/>
      <c r="JVQ10" s="1211"/>
      <c r="JVR10" s="1211"/>
      <c r="JVS10" s="1211"/>
      <c r="JVT10" s="1211"/>
      <c r="JVU10" s="1211"/>
      <c r="JVV10" s="1211"/>
      <c r="JVW10" s="1211"/>
      <c r="JVX10" s="1211"/>
      <c r="JVY10" s="1211"/>
      <c r="JVZ10" s="1211"/>
      <c r="JWA10" s="1211"/>
      <c r="JWB10" s="1211"/>
      <c r="JWC10" s="1211"/>
      <c r="JWD10" s="1211"/>
      <c r="JWE10" s="1211"/>
      <c r="JWF10" s="1211"/>
      <c r="JWG10" s="1211"/>
      <c r="JWH10" s="1211"/>
      <c r="JWI10" s="1211"/>
      <c r="JWJ10" s="1211"/>
      <c r="JWK10" s="1211"/>
      <c r="JWL10" s="1211"/>
      <c r="JWM10" s="1211"/>
      <c r="JWN10" s="1211"/>
      <c r="JWO10" s="1211"/>
      <c r="JWP10" s="1211"/>
      <c r="JWQ10" s="1211"/>
      <c r="JWR10" s="1211"/>
      <c r="JWS10" s="1211"/>
      <c r="JWT10" s="1211"/>
      <c r="JWU10" s="1211"/>
      <c r="JWV10" s="1211"/>
      <c r="JWW10" s="1211"/>
      <c r="JWX10" s="1211"/>
      <c r="JWY10" s="1211"/>
      <c r="JWZ10" s="1211"/>
      <c r="JXA10" s="1211"/>
      <c r="JXB10" s="1211"/>
      <c r="JXC10" s="1211"/>
      <c r="JXD10" s="1211"/>
      <c r="JXE10" s="1211"/>
      <c r="JXF10" s="1211"/>
      <c r="JXG10" s="1211"/>
      <c r="JXH10" s="1211"/>
      <c r="JXI10" s="1211"/>
      <c r="JXJ10" s="1211"/>
      <c r="JXK10" s="1211"/>
      <c r="JXL10" s="1211"/>
      <c r="JXM10" s="1211"/>
      <c r="JXN10" s="1211"/>
      <c r="JXO10" s="1211"/>
      <c r="JXP10" s="1211"/>
      <c r="JXQ10" s="1211"/>
      <c r="JXR10" s="1211"/>
      <c r="JXS10" s="1211"/>
      <c r="JXT10" s="1211"/>
      <c r="JXU10" s="1211"/>
      <c r="JXV10" s="1211"/>
      <c r="JXW10" s="1211"/>
      <c r="JXX10" s="1211"/>
      <c r="JXY10" s="1211"/>
      <c r="JXZ10" s="1211"/>
      <c r="JYA10" s="1211"/>
      <c r="JYB10" s="1211"/>
      <c r="JYC10" s="1211"/>
      <c r="JYD10" s="1211"/>
      <c r="JYE10" s="1211"/>
      <c r="JYF10" s="1211"/>
      <c r="JYG10" s="1211"/>
      <c r="JYH10" s="1211"/>
      <c r="JYI10" s="1211"/>
      <c r="JYJ10" s="1211"/>
      <c r="JYK10" s="1211"/>
      <c r="JYL10" s="1211"/>
      <c r="JYM10" s="1211"/>
      <c r="JYN10" s="1211"/>
      <c r="JYO10" s="1211"/>
      <c r="JYP10" s="1211"/>
      <c r="JYQ10" s="1211"/>
      <c r="JYR10" s="1211"/>
      <c r="JYS10" s="1211"/>
      <c r="JYT10" s="1211"/>
      <c r="JYU10" s="1211"/>
      <c r="JYV10" s="1211"/>
      <c r="JYW10" s="1211"/>
      <c r="JYX10" s="1211"/>
      <c r="JYY10" s="1211"/>
      <c r="JYZ10" s="1211"/>
      <c r="JZA10" s="1211"/>
      <c r="JZB10" s="1211"/>
      <c r="JZC10" s="1211"/>
      <c r="JZD10" s="1211"/>
      <c r="JZE10" s="1211"/>
      <c r="JZF10" s="1211"/>
      <c r="JZG10" s="1211"/>
      <c r="JZH10" s="1211"/>
      <c r="JZI10" s="1211"/>
      <c r="JZJ10" s="1211"/>
      <c r="JZK10" s="1211"/>
      <c r="JZL10" s="1211"/>
      <c r="JZM10" s="1211"/>
      <c r="JZN10" s="1211"/>
      <c r="JZO10" s="1211"/>
      <c r="JZP10" s="1211"/>
      <c r="JZQ10" s="1211"/>
      <c r="JZR10" s="1211"/>
      <c r="JZS10" s="1211"/>
      <c r="JZT10" s="1211"/>
      <c r="JZU10" s="1211"/>
      <c r="JZV10" s="1211"/>
      <c r="JZW10" s="1211"/>
      <c r="JZX10" s="1211"/>
      <c r="JZY10" s="1211"/>
      <c r="JZZ10" s="1211"/>
      <c r="KAA10" s="1211"/>
      <c r="KAB10" s="1211"/>
      <c r="KAC10" s="1211"/>
      <c r="KAD10" s="1211"/>
      <c r="KAE10" s="1211"/>
      <c r="KAF10" s="1211"/>
      <c r="KAG10" s="1211"/>
      <c r="KAH10" s="1211"/>
      <c r="KAI10" s="1211"/>
      <c r="KAJ10" s="1211"/>
      <c r="KAK10" s="1211"/>
      <c r="KAL10" s="1211"/>
      <c r="KAM10" s="1211"/>
      <c r="KAN10" s="1211"/>
      <c r="KAO10" s="1211"/>
      <c r="KAP10" s="1211"/>
      <c r="KAQ10" s="1211"/>
      <c r="KAR10" s="1211"/>
      <c r="KAS10" s="1211"/>
      <c r="KAT10" s="1211"/>
      <c r="KAU10" s="1211"/>
      <c r="KAV10" s="1211"/>
      <c r="KAW10" s="1211"/>
      <c r="KAX10" s="1211"/>
      <c r="KAY10" s="1211"/>
      <c r="KAZ10" s="1211"/>
      <c r="KBA10" s="1211"/>
      <c r="KBB10" s="1211"/>
      <c r="KBC10" s="1211"/>
      <c r="KBD10" s="1211"/>
      <c r="KBE10" s="1211"/>
      <c r="KBF10" s="1211"/>
      <c r="KBG10" s="1211"/>
      <c r="KBH10" s="1211"/>
      <c r="KBI10" s="1211"/>
      <c r="KBJ10" s="1211"/>
      <c r="KBK10" s="1211"/>
      <c r="KBL10" s="1211"/>
      <c r="KBM10" s="1211"/>
      <c r="KBN10" s="1211"/>
      <c r="KBO10" s="1211"/>
      <c r="KBP10" s="1211"/>
      <c r="KBQ10" s="1211"/>
      <c r="KBR10" s="1211"/>
      <c r="KBS10" s="1211"/>
      <c r="KBT10" s="1211"/>
      <c r="KBU10" s="1211"/>
      <c r="KBV10" s="1211"/>
      <c r="KBW10" s="1211"/>
      <c r="KBX10" s="1211"/>
      <c r="KBY10" s="1211"/>
      <c r="KBZ10" s="1211"/>
      <c r="KCA10" s="1211"/>
      <c r="KCB10" s="1211"/>
      <c r="KCC10" s="1211"/>
      <c r="KCD10" s="1211"/>
      <c r="KCE10" s="1211"/>
      <c r="KCF10" s="1211"/>
      <c r="KCG10" s="1211"/>
      <c r="KCH10" s="1211"/>
      <c r="KCI10" s="1211"/>
      <c r="KCJ10" s="1211"/>
      <c r="KCK10" s="1211"/>
      <c r="KCL10" s="1211"/>
      <c r="KCM10" s="1211"/>
      <c r="KCN10" s="1211"/>
      <c r="KCO10" s="1211"/>
      <c r="KCP10" s="1211"/>
      <c r="KCQ10" s="1211"/>
      <c r="KCR10" s="1211"/>
      <c r="KCS10" s="1211"/>
      <c r="KCT10" s="1211"/>
      <c r="KCU10" s="1211"/>
      <c r="KCV10" s="1211"/>
      <c r="KCW10" s="1211"/>
      <c r="KCX10" s="1211"/>
      <c r="KCY10" s="1211"/>
      <c r="KCZ10" s="1211"/>
      <c r="KDA10" s="1211"/>
      <c r="KDB10" s="1211"/>
      <c r="KDC10" s="1211"/>
      <c r="KDD10" s="1211"/>
      <c r="KDE10" s="1211"/>
      <c r="KDF10" s="1211"/>
      <c r="KDG10" s="1211"/>
      <c r="KDH10" s="1211"/>
      <c r="KDI10" s="1211"/>
      <c r="KDJ10" s="1211"/>
      <c r="KDK10" s="1211"/>
      <c r="KDL10" s="1211"/>
      <c r="KDM10" s="1211"/>
      <c r="KDN10" s="1211"/>
      <c r="KDO10" s="1211"/>
      <c r="KDP10" s="1211"/>
      <c r="KDQ10" s="1211"/>
      <c r="KDR10" s="1211"/>
      <c r="KDS10" s="1211"/>
      <c r="KDT10" s="1211"/>
      <c r="KDU10" s="1211"/>
      <c r="KDV10" s="1211"/>
      <c r="KDW10" s="1211"/>
      <c r="KDX10" s="1211"/>
      <c r="KDY10" s="1211"/>
      <c r="KDZ10" s="1211"/>
      <c r="KEA10" s="1211"/>
      <c r="KEB10" s="1211"/>
      <c r="KEC10" s="1211"/>
      <c r="KED10" s="1211"/>
      <c r="KEE10" s="1211"/>
      <c r="KEF10" s="1211"/>
      <c r="KEG10" s="1211"/>
      <c r="KEH10" s="1211"/>
      <c r="KEI10" s="1211"/>
      <c r="KEJ10" s="1211"/>
      <c r="KEK10" s="1211"/>
      <c r="KEL10" s="1211"/>
      <c r="KEM10" s="1211"/>
      <c r="KEN10" s="1211"/>
      <c r="KEO10" s="1211"/>
      <c r="KEP10" s="1211"/>
      <c r="KEQ10" s="1211"/>
      <c r="KER10" s="1211"/>
      <c r="KES10" s="1211"/>
      <c r="KET10" s="1211"/>
      <c r="KEU10" s="1211"/>
      <c r="KEV10" s="1211"/>
      <c r="KEW10" s="1211"/>
      <c r="KEX10" s="1211"/>
      <c r="KEY10" s="1211"/>
      <c r="KEZ10" s="1211"/>
      <c r="KFA10" s="1211"/>
      <c r="KFB10" s="1211"/>
      <c r="KFC10" s="1211"/>
      <c r="KFD10" s="1211"/>
      <c r="KFE10" s="1211"/>
      <c r="KFF10" s="1211"/>
      <c r="KFG10" s="1211"/>
      <c r="KFH10" s="1211"/>
      <c r="KFI10" s="1211"/>
      <c r="KFJ10" s="1211"/>
      <c r="KFK10" s="1211"/>
      <c r="KFL10" s="1211"/>
      <c r="KFM10" s="1211"/>
      <c r="KFN10" s="1211"/>
      <c r="KFO10" s="1211"/>
      <c r="KFP10" s="1211"/>
      <c r="KFQ10" s="1211"/>
      <c r="KFR10" s="1211"/>
      <c r="KFS10" s="1211"/>
      <c r="KFT10" s="1211"/>
      <c r="KFU10" s="1211"/>
      <c r="KFV10" s="1211"/>
      <c r="KFW10" s="1211"/>
      <c r="KFX10" s="1211"/>
      <c r="KFY10" s="1211"/>
      <c r="KFZ10" s="1211"/>
      <c r="KGA10" s="1211"/>
      <c r="KGB10" s="1211"/>
      <c r="KGC10" s="1211"/>
      <c r="KGD10" s="1211"/>
      <c r="KGE10" s="1211"/>
      <c r="KGF10" s="1211"/>
      <c r="KGG10" s="1211"/>
      <c r="KGH10" s="1211"/>
      <c r="KGI10" s="1211"/>
      <c r="KGJ10" s="1211"/>
      <c r="KGK10" s="1211"/>
      <c r="KGL10" s="1211"/>
      <c r="KGM10" s="1211"/>
      <c r="KGN10" s="1211"/>
      <c r="KGO10" s="1211"/>
      <c r="KGP10" s="1211"/>
      <c r="KGQ10" s="1211"/>
      <c r="KGR10" s="1211"/>
      <c r="KGS10" s="1211"/>
      <c r="KGT10" s="1211"/>
      <c r="KGU10" s="1211"/>
      <c r="KGV10" s="1211"/>
      <c r="KGW10" s="1211"/>
      <c r="KGX10" s="1211"/>
      <c r="KGY10" s="1211"/>
      <c r="KGZ10" s="1211"/>
      <c r="KHA10" s="1211"/>
      <c r="KHB10" s="1211"/>
      <c r="KHC10" s="1211"/>
      <c r="KHD10" s="1211"/>
      <c r="KHE10" s="1211"/>
      <c r="KHF10" s="1211"/>
      <c r="KHG10" s="1211"/>
      <c r="KHH10" s="1211"/>
      <c r="KHI10" s="1211"/>
      <c r="KHJ10" s="1211"/>
      <c r="KHK10" s="1211"/>
      <c r="KHL10" s="1211"/>
      <c r="KHM10" s="1211"/>
      <c r="KHN10" s="1211"/>
      <c r="KHO10" s="1211"/>
      <c r="KHP10" s="1211"/>
      <c r="KHQ10" s="1211"/>
      <c r="KHR10" s="1211"/>
      <c r="KHS10" s="1211"/>
      <c r="KHT10" s="1211"/>
      <c r="KHU10" s="1211"/>
      <c r="KHV10" s="1211"/>
      <c r="KHW10" s="1211"/>
      <c r="KHX10" s="1211"/>
      <c r="KHY10" s="1211"/>
      <c r="KHZ10" s="1211"/>
      <c r="KIA10" s="1211"/>
      <c r="KIB10" s="1211"/>
      <c r="KIC10" s="1211"/>
      <c r="KID10" s="1211"/>
      <c r="KIE10" s="1211"/>
      <c r="KIF10" s="1211"/>
      <c r="KIG10" s="1211"/>
      <c r="KIH10" s="1211"/>
      <c r="KII10" s="1211"/>
      <c r="KIJ10" s="1211"/>
      <c r="KIK10" s="1211"/>
      <c r="KIL10" s="1211"/>
      <c r="KIM10" s="1211"/>
      <c r="KIN10" s="1211"/>
      <c r="KIO10" s="1211"/>
      <c r="KIP10" s="1211"/>
      <c r="KIQ10" s="1211"/>
      <c r="KIR10" s="1211"/>
      <c r="KIS10" s="1211"/>
      <c r="KIT10" s="1211"/>
      <c r="KIU10" s="1211"/>
      <c r="KIV10" s="1211"/>
      <c r="KIW10" s="1211"/>
      <c r="KIX10" s="1211"/>
      <c r="KIY10" s="1211"/>
      <c r="KIZ10" s="1211"/>
      <c r="KJA10" s="1211"/>
      <c r="KJB10" s="1211"/>
      <c r="KJC10" s="1211"/>
      <c r="KJD10" s="1211"/>
      <c r="KJE10" s="1211"/>
      <c r="KJF10" s="1211"/>
      <c r="KJG10" s="1211"/>
      <c r="KJH10" s="1211"/>
      <c r="KJI10" s="1211"/>
      <c r="KJJ10" s="1211"/>
      <c r="KJK10" s="1211"/>
      <c r="KJL10" s="1211"/>
      <c r="KJM10" s="1211"/>
      <c r="KJN10" s="1211"/>
      <c r="KJO10" s="1211"/>
      <c r="KJP10" s="1211"/>
      <c r="KJQ10" s="1211"/>
      <c r="KJR10" s="1211"/>
      <c r="KJS10" s="1211"/>
      <c r="KJT10" s="1211"/>
      <c r="KJU10" s="1211"/>
      <c r="KJV10" s="1211"/>
      <c r="KJW10" s="1211"/>
      <c r="KJX10" s="1211"/>
      <c r="KJY10" s="1211"/>
      <c r="KJZ10" s="1211"/>
      <c r="KKA10" s="1211"/>
      <c r="KKB10" s="1211"/>
      <c r="KKC10" s="1211"/>
      <c r="KKD10" s="1211"/>
      <c r="KKE10" s="1211"/>
      <c r="KKF10" s="1211"/>
      <c r="KKG10" s="1211"/>
      <c r="KKH10" s="1211"/>
      <c r="KKI10" s="1211"/>
      <c r="KKJ10" s="1211"/>
      <c r="KKK10" s="1211"/>
      <c r="KKL10" s="1211"/>
      <c r="KKM10" s="1211"/>
      <c r="KKN10" s="1211"/>
      <c r="KKO10" s="1211"/>
      <c r="KKP10" s="1211"/>
      <c r="KKQ10" s="1211"/>
      <c r="KKR10" s="1211"/>
      <c r="KKS10" s="1211"/>
      <c r="KKT10" s="1211"/>
      <c r="KKU10" s="1211"/>
      <c r="KKV10" s="1211"/>
      <c r="KKW10" s="1211"/>
      <c r="KKX10" s="1211"/>
      <c r="KKY10" s="1211"/>
      <c r="KKZ10" s="1211"/>
      <c r="KLA10" s="1211"/>
      <c r="KLB10" s="1211"/>
      <c r="KLC10" s="1211"/>
      <c r="KLD10" s="1211"/>
      <c r="KLE10" s="1211"/>
      <c r="KLF10" s="1211"/>
      <c r="KLG10" s="1211"/>
      <c r="KLH10" s="1211"/>
      <c r="KLI10" s="1211"/>
      <c r="KLJ10" s="1211"/>
      <c r="KLK10" s="1211"/>
      <c r="KLL10" s="1211"/>
      <c r="KLM10" s="1211"/>
      <c r="KLN10" s="1211"/>
      <c r="KLO10" s="1211"/>
      <c r="KLP10" s="1211"/>
      <c r="KLQ10" s="1211"/>
      <c r="KLR10" s="1211"/>
      <c r="KLS10" s="1211"/>
      <c r="KLT10" s="1211"/>
      <c r="KLU10" s="1211"/>
      <c r="KLV10" s="1211"/>
      <c r="KLW10" s="1211"/>
      <c r="KLX10" s="1211"/>
      <c r="KLY10" s="1211"/>
      <c r="KLZ10" s="1211"/>
      <c r="KMA10" s="1211"/>
      <c r="KMB10" s="1211"/>
      <c r="KMC10" s="1211"/>
      <c r="KMD10" s="1211"/>
      <c r="KME10" s="1211"/>
      <c r="KMF10" s="1211"/>
      <c r="KMG10" s="1211"/>
      <c r="KMH10" s="1211"/>
      <c r="KMI10" s="1211"/>
      <c r="KMJ10" s="1211"/>
      <c r="KMK10" s="1211"/>
      <c r="KML10" s="1211"/>
      <c r="KMM10" s="1211"/>
      <c r="KMN10" s="1211"/>
      <c r="KMO10" s="1211"/>
      <c r="KMP10" s="1211"/>
      <c r="KMQ10" s="1211"/>
      <c r="KMR10" s="1211"/>
      <c r="KMS10" s="1211"/>
      <c r="KMT10" s="1211"/>
      <c r="KMU10" s="1211"/>
      <c r="KMV10" s="1211"/>
      <c r="KMW10" s="1211"/>
      <c r="KMX10" s="1211"/>
      <c r="KMY10" s="1211"/>
      <c r="KMZ10" s="1211"/>
      <c r="KNA10" s="1211"/>
      <c r="KNB10" s="1211"/>
      <c r="KNC10" s="1211"/>
      <c r="KND10" s="1211"/>
      <c r="KNE10" s="1211"/>
      <c r="KNF10" s="1211"/>
      <c r="KNG10" s="1211"/>
      <c r="KNH10" s="1211"/>
      <c r="KNI10" s="1211"/>
      <c r="KNJ10" s="1211"/>
      <c r="KNK10" s="1211"/>
      <c r="KNL10" s="1211"/>
      <c r="KNM10" s="1211"/>
      <c r="KNN10" s="1211"/>
      <c r="KNO10" s="1211"/>
      <c r="KNP10" s="1211"/>
      <c r="KNQ10" s="1211"/>
      <c r="KNR10" s="1211"/>
      <c r="KNS10" s="1211"/>
      <c r="KNT10" s="1211"/>
      <c r="KNU10" s="1211"/>
      <c r="KNV10" s="1211"/>
      <c r="KNW10" s="1211"/>
      <c r="KNX10" s="1211"/>
      <c r="KNY10" s="1211"/>
      <c r="KNZ10" s="1211"/>
      <c r="KOA10" s="1211"/>
      <c r="KOB10" s="1211"/>
      <c r="KOC10" s="1211"/>
      <c r="KOD10" s="1211"/>
      <c r="KOE10" s="1211"/>
      <c r="KOF10" s="1211"/>
      <c r="KOG10" s="1211"/>
      <c r="KOH10" s="1211"/>
      <c r="KOI10" s="1211"/>
      <c r="KOJ10" s="1211"/>
      <c r="KOK10" s="1211"/>
      <c r="KOL10" s="1211"/>
      <c r="KOM10" s="1211"/>
      <c r="KON10" s="1211"/>
      <c r="KOO10" s="1211"/>
      <c r="KOP10" s="1211"/>
      <c r="KOQ10" s="1211"/>
      <c r="KOR10" s="1211"/>
      <c r="KOS10" s="1211"/>
      <c r="KOT10" s="1211"/>
      <c r="KOU10" s="1211"/>
      <c r="KOV10" s="1211"/>
      <c r="KOW10" s="1211"/>
      <c r="KOX10" s="1211"/>
      <c r="KOY10" s="1211"/>
      <c r="KOZ10" s="1211"/>
      <c r="KPA10" s="1211"/>
      <c r="KPB10" s="1211"/>
      <c r="KPC10" s="1211"/>
      <c r="KPD10" s="1211"/>
      <c r="KPE10" s="1211"/>
      <c r="KPF10" s="1211"/>
      <c r="KPG10" s="1211"/>
      <c r="KPH10" s="1211"/>
      <c r="KPI10" s="1211"/>
      <c r="KPJ10" s="1211"/>
      <c r="KPK10" s="1211"/>
      <c r="KPL10" s="1211"/>
      <c r="KPM10" s="1211"/>
      <c r="KPN10" s="1211"/>
      <c r="KPO10" s="1211"/>
      <c r="KPP10" s="1211"/>
      <c r="KPQ10" s="1211"/>
      <c r="KPR10" s="1211"/>
      <c r="KPS10" s="1211"/>
      <c r="KPT10" s="1211"/>
      <c r="KPU10" s="1211"/>
      <c r="KPV10" s="1211"/>
      <c r="KPW10" s="1211"/>
      <c r="KPX10" s="1211"/>
      <c r="KPY10" s="1211"/>
      <c r="KPZ10" s="1211"/>
      <c r="KQA10" s="1211"/>
      <c r="KQB10" s="1211"/>
      <c r="KQC10" s="1211"/>
      <c r="KQD10" s="1211"/>
      <c r="KQE10" s="1211"/>
      <c r="KQF10" s="1211"/>
      <c r="KQG10" s="1211"/>
      <c r="KQH10" s="1211"/>
      <c r="KQI10" s="1211"/>
      <c r="KQJ10" s="1211"/>
      <c r="KQK10" s="1211"/>
      <c r="KQL10" s="1211"/>
      <c r="KQM10" s="1211"/>
      <c r="KQN10" s="1211"/>
      <c r="KQO10" s="1211"/>
      <c r="KQP10" s="1211"/>
      <c r="KQQ10" s="1211"/>
      <c r="KQR10" s="1211"/>
      <c r="KQS10" s="1211"/>
      <c r="KQT10" s="1211"/>
      <c r="KQU10" s="1211"/>
      <c r="KQV10" s="1211"/>
      <c r="KQW10" s="1211"/>
      <c r="KQX10" s="1211"/>
      <c r="KQY10" s="1211"/>
      <c r="KQZ10" s="1211"/>
      <c r="KRA10" s="1211"/>
      <c r="KRB10" s="1211"/>
      <c r="KRC10" s="1211"/>
      <c r="KRD10" s="1211"/>
      <c r="KRE10" s="1211"/>
      <c r="KRF10" s="1211"/>
      <c r="KRG10" s="1211"/>
      <c r="KRH10" s="1211"/>
      <c r="KRI10" s="1211"/>
      <c r="KRJ10" s="1211"/>
      <c r="KRK10" s="1211"/>
      <c r="KRL10" s="1211"/>
      <c r="KRM10" s="1211"/>
      <c r="KRN10" s="1211"/>
      <c r="KRO10" s="1211"/>
      <c r="KRP10" s="1211"/>
      <c r="KRQ10" s="1211"/>
      <c r="KRR10" s="1211"/>
      <c r="KRS10" s="1211"/>
      <c r="KRT10" s="1211"/>
      <c r="KRU10" s="1211"/>
      <c r="KRV10" s="1211"/>
      <c r="KRW10" s="1211"/>
      <c r="KRX10" s="1211"/>
      <c r="KRY10" s="1211"/>
      <c r="KRZ10" s="1211"/>
      <c r="KSA10" s="1211"/>
      <c r="KSB10" s="1211"/>
      <c r="KSC10" s="1211"/>
      <c r="KSD10" s="1211"/>
      <c r="KSE10" s="1211"/>
      <c r="KSF10" s="1211"/>
      <c r="KSG10" s="1211"/>
      <c r="KSH10" s="1211"/>
      <c r="KSI10" s="1211"/>
      <c r="KSJ10" s="1211"/>
      <c r="KSK10" s="1211"/>
      <c r="KSL10" s="1211"/>
      <c r="KSM10" s="1211"/>
      <c r="KSN10" s="1211"/>
      <c r="KSO10" s="1211"/>
      <c r="KSP10" s="1211"/>
      <c r="KSQ10" s="1211"/>
      <c r="KSR10" s="1211"/>
      <c r="KSS10" s="1211"/>
      <c r="KST10" s="1211"/>
      <c r="KSU10" s="1211"/>
      <c r="KSV10" s="1211"/>
      <c r="KSW10" s="1211"/>
      <c r="KSX10" s="1211"/>
      <c r="KSY10" s="1211"/>
      <c r="KSZ10" s="1211"/>
      <c r="KTA10" s="1211"/>
      <c r="KTB10" s="1211"/>
      <c r="KTC10" s="1211"/>
      <c r="KTD10" s="1211"/>
      <c r="KTE10" s="1211"/>
      <c r="KTF10" s="1211"/>
      <c r="KTG10" s="1211"/>
      <c r="KTH10" s="1211"/>
      <c r="KTI10" s="1211"/>
      <c r="KTJ10" s="1211"/>
      <c r="KTK10" s="1211"/>
      <c r="KTL10" s="1211"/>
      <c r="KTM10" s="1211"/>
      <c r="KTN10" s="1211"/>
      <c r="KTO10" s="1211"/>
      <c r="KTP10" s="1211"/>
      <c r="KTQ10" s="1211"/>
      <c r="KTR10" s="1211"/>
      <c r="KTS10" s="1211"/>
      <c r="KTT10" s="1211"/>
      <c r="KTU10" s="1211"/>
      <c r="KTV10" s="1211"/>
      <c r="KTW10" s="1211"/>
      <c r="KTX10" s="1211"/>
      <c r="KTY10" s="1211"/>
      <c r="KTZ10" s="1211"/>
      <c r="KUA10" s="1211"/>
      <c r="KUB10" s="1211"/>
      <c r="KUC10" s="1211"/>
      <c r="KUD10" s="1211"/>
      <c r="KUE10" s="1211"/>
      <c r="KUF10" s="1211"/>
      <c r="KUG10" s="1211"/>
      <c r="KUH10" s="1211"/>
      <c r="KUI10" s="1211"/>
      <c r="KUJ10" s="1211"/>
      <c r="KUK10" s="1211"/>
      <c r="KUL10" s="1211"/>
      <c r="KUM10" s="1211"/>
      <c r="KUN10" s="1211"/>
      <c r="KUO10" s="1211"/>
      <c r="KUP10" s="1211"/>
      <c r="KUQ10" s="1211"/>
      <c r="KUR10" s="1211"/>
      <c r="KUS10" s="1211"/>
      <c r="KUT10" s="1211"/>
      <c r="KUU10" s="1211"/>
      <c r="KUV10" s="1211"/>
      <c r="KUW10" s="1211"/>
      <c r="KUX10" s="1211"/>
      <c r="KUY10" s="1211"/>
      <c r="KUZ10" s="1211"/>
      <c r="KVA10" s="1211"/>
      <c r="KVB10" s="1211"/>
      <c r="KVC10" s="1211"/>
      <c r="KVD10" s="1211"/>
      <c r="KVE10" s="1211"/>
      <c r="KVF10" s="1211"/>
      <c r="KVG10" s="1211"/>
      <c r="KVH10" s="1211"/>
      <c r="KVI10" s="1211"/>
      <c r="KVJ10" s="1211"/>
      <c r="KVK10" s="1211"/>
      <c r="KVL10" s="1211"/>
      <c r="KVM10" s="1211"/>
      <c r="KVN10" s="1211"/>
      <c r="KVO10" s="1211"/>
      <c r="KVP10" s="1211"/>
      <c r="KVQ10" s="1211"/>
      <c r="KVR10" s="1211"/>
      <c r="KVS10" s="1211"/>
      <c r="KVT10" s="1211"/>
      <c r="KVU10" s="1211"/>
      <c r="KVV10" s="1211"/>
      <c r="KVW10" s="1211"/>
      <c r="KVX10" s="1211"/>
      <c r="KVY10" s="1211"/>
      <c r="KVZ10" s="1211"/>
      <c r="KWA10" s="1211"/>
      <c r="KWB10" s="1211"/>
      <c r="KWC10" s="1211"/>
      <c r="KWD10" s="1211"/>
      <c r="KWE10" s="1211"/>
      <c r="KWF10" s="1211"/>
      <c r="KWG10" s="1211"/>
      <c r="KWH10" s="1211"/>
      <c r="KWI10" s="1211"/>
      <c r="KWJ10" s="1211"/>
      <c r="KWK10" s="1211"/>
      <c r="KWL10" s="1211"/>
      <c r="KWM10" s="1211"/>
      <c r="KWN10" s="1211"/>
      <c r="KWO10" s="1211"/>
      <c r="KWP10" s="1211"/>
      <c r="KWQ10" s="1211"/>
      <c r="KWR10" s="1211"/>
      <c r="KWS10" s="1211"/>
      <c r="KWT10" s="1211"/>
      <c r="KWU10" s="1211"/>
      <c r="KWV10" s="1211"/>
      <c r="KWW10" s="1211"/>
      <c r="KWX10" s="1211"/>
      <c r="KWY10" s="1211"/>
      <c r="KWZ10" s="1211"/>
      <c r="KXA10" s="1211"/>
      <c r="KXB10" s="1211"/>
      <c r="KXC10" s="1211"/>
      <c r="KXD10" s="1211"/>
      <c r="KXE10" s="1211"/>
      <c r="KXF10" s="1211"/>
      <c r="KXG10" s="1211"/>
      <c r="KXH10" s="1211"/>
      <c r="KXI10" s="1211"/>
      <c r="KXJ10" s="1211"/>
      <c r="KXK10" s="1211"/>
      <c r="KXL10" s="1211"/>
      <c r="KXM10" s="1211"/>
      <c r="KXN10" s="1211"/>
      <c r="KXO10" s="1211"/>
      <c r="KXP10" s="1211"/>
      <c r="KXQ10" s="1211"/>
      <c r="KXR10" s="1211"/>
      <c r="KXS10" s="1211"/>
      <c r="KXT10" s="1211"/>
      <c r="KXU10" s="1211"/>
      <c r="KXV10" s="1211"/>
      <c r="KXW10" s="1211"/>
      <c r="KXX10" s="1211"/>
      <c r="KXY10" s="1211"/>
      <c r="KXZ10" s="1211"/>
      <c r="KYA10" s="1211"/>
      <c r="KYB10" s="1211"/>
      <c r="KYC10" s="1211"/>
      <c r="KYD10" s="1211"/>
      <c r="KYE10" s="1211"/>
      <c r="KYF10" s="1211"/>
      <c r="KYG10" s="1211"/>
      <c r="KYH10" s="1211"/>
      <c r="KYI10" s="1211"/>
      <c r="KYJ10" s="1211"/>
      <c r="KYK10" s="1211"/>
      <c r="KYL10" s="1211"/>
      <c r="KYM10" s="1211"/>
      <c r="KYN10" s="1211"/>
      <c r="KYO10" s="1211"/>
      <c r="KYP10" s="1211"/>
      <c r="KYQ10" s="1211"/>
      <c r="KYR10" s="1211"/>
      <c r="KYS10" s="1211"/>
      <c r="KYT10" s="1211"/>
      <c r="KYU10" s="1211"/>
      <c r="KYV10" s="1211"/>
      <c r="KYW10" s="1211"/>
      <c r="KYX10" s="1211"/>
      <c r="KYY10" s="1211"/>
      <c r="KYZ10" s="1211"/>
      <c r="KZA10" s="1211"/>
      <c r="KZB10" s="1211"/>
      <c r="KZC10" s="1211"/>
      <c r="KZD10" s="1211"/>
      <c r="KZE10" s="1211"/>
      <c r="KZF10" s="1211"/>
      <c r="KZG10" s="1211"/>
      <c r="KZH10" s="1211"/>
      <c r="KZI10" s="1211"/>
      <c r="KZJ10" s="1211"/>
      <c r="KZK10" s="1211"/>
      <c r="KZL10" s="1211"/>
      <c r="KZM10" s="1211"/>
      <c r="KZN10" s="1211"/>
      <c r="KZO10" s="1211"/>
      <c r="KZP10" s="1211"/>
      <c r="KZQ10" s="1211"/>
      <c r="KZR10" s="1211"/>
      <c r="KZS10" s="1211"/>
      <c r="KZT10" s="1211"/>
      <c r="KZU10" s="1211"/>
      <c r="KZV10" s="1211"/>
      <c r="KZW10" s="1211"/>
      <c r="KZX10" s="1211"/>
      <c r="KZY10" s="1211"/>
      <c r="KZZ10" s="1211"/>
      <c r="LAA10" s="1211"/>
      <c r="LAB10" s="1211"/>
      <c r="LAC10" s="1211"/>
      <c r="LAD10" s="1211"/>
      <c r="LAE10" s="1211"/>
      <c r="LAF10" s="1211"/>
      <c r="LAG10" s="1211"/>
      <c r="LAH10" s="1211"/>
      <c r="LAI10" s="1211"/>
      <c r="LAJ10" s="1211"/>
      <c r="LAK10" s="1211"/>
      <c r="LAL10" s="1211"/>
      <c r="LAM10" s="1211"/>
      <c r="LAN10" s="1211"/>
      <c r="LAO10" s="1211"/>
      <c r="LAP10" s="1211"/>
      <c r="LAQ10" s="1211"/>
      <c r="LAR10" s="1211"/>
      <c r="LAS10" s="1211"/>
      <c r="LAT10" s="1211"/>
      <c r="LAU10" s="1211"/>
      <c r="LAV10" s="1211"/>
      <c r="LAW10" s="1211"/>
      <c r="LAX10" s="1211"/>
      <c r="LAY10" s="1211"/>
      <c r="LAZ10" s="1211"/>
      <c r="LBA10" s="1211"/>
      <c r="LBB10" s="1211"/>
      <c r="LBC10" s="1211"/>
      <c r="LBD10" s="1211"/>
      <c r="LBE10" s="1211"/>
      <c r="LBF10" s="1211"/>
      <c r="LBG10" s="1211"/>
      <c r="LBH10" s="1211"/>
      <c r="LBI10" s="1211"/>
      <c r="LBJ10" s="1211"/>
      <c r="LBK10" s="1211"/>
      <c r="LBL10" s="1211"/>
      <c r="LBM10" s="1211"/>
      <c r="LBN10" s="1211"/>
      <c r="LBO10" s="1211"/>
      <c r="LBP10" s="1211"/>
      <c r="LBQ10" s="1211"/>
      <c r="LBR10" s="1211"/>
      <c r="LBS10" s="1211"/>
      <c r="LBT10" s="1211"/>
      <c r="LBU10" s="1211"/>
      <c r="LBV10" s="1211"/>
      <c r="LBW10" s="1211"/>
      <c r="LBX10" s="1211"/>
      <c r="LBY10" s="1211"/>
      <c r="LBZ10" s="1211"/>
      <c r="LCA10" s="1211"/>
      <c r="LCB10" s="1211"/>
      <c r="LCC10" s="1211"/>
      <c r="LCD10" s="1211"/>
      <c r="LCE10" s="1211"/>
      <c r="LCF10" s="1211"/>
      <c r="LCG10" s="1211"/>
      <c r="LCH10" s="1211"/>
      <c r="LCI10" s="1211"/>
      <c r="LCJ10" s="1211"/>
      <c r="LCK10" s="1211"/>
      <c r="LCL10" s="1211"/>
      <c r="LCM10" s="1211"/>
      <c r="LCN10" s="1211"/>
      <c r="LCO10" s="1211"/>
      <c r="LCP10" s="1211"/>
      <c r="LCQ10" s="1211"/>
      <c r="LCR10" s="1211"/>
      <c r="LCS10" s="1211"/>
      <c r="LCT10" s="1211"/>
      <c r="LCU10" s="1211"/>
      <c r="LCV10" s="1211"/>
      <c r="LCW10" s="1211"/>
      <c r="LCX10" s="1211"/>
      <c r="LCY10" s="1211"/>
      <c r="LCZ10" s="1211"/>
      <c r="LDA10" s="1211"/>
      <c r="LDB10" s="1211"/>
      <c r="LDC10" s="1211"/>
      <c r="LDD10" s="1211"/>
      <c r="LDE10" s="1211"/>
      <c r="LDF10" s="1211"/>
      <c r="LDG10" s="1211"/>
      <c r="LDH10" s="1211"/>
      <c r="LDI10" s="1211"/>
      <c r="LDJ10" s="1211"/>
      <c r="LDK10" s="1211"/>
      <c r="LDL10" s="1211"/>
      <c r="LDM10" s="1211"/>
      <c r="LDN10" s="1211"/>
      <c r="LDO10" s="1211"/>
      <c r="LDP10" s="1211"/>
      <c r="LDQ10" s="1211"/>
      <c r="LDR10" s="1211"/>
      <c r="LDS10" s="1211"/>
      <c r="LDT10" s="1211"/>
      <c r="LDU10" s="1211"/>
      <c r="LDV10" s="1211"/>
      <c r="LDW10" s="1211"/>
      <c r="LDX10" s="1211"/>
      <c r="LDY10" s="1211"/>
      <c r="LDZ10" s="1211"/>
      <c r="LEA10" s="1211"/>
      <c r="LEB10" s="1211"/>
      <c r="LEC10" s="1211"/>
      <c r="LED10" s="1211"/>
      <c r="LEE10" s="1211"/>
      <c r="LEF10" s="1211"/>
      <c r="LEG10" s="1211"/>
      <c r="LEH10" s="1211"/>
      <c r="LEI10" s="1211"/>
      <c r="LEJ10" s="1211"/>
      <c r="LEK10" s="1211"/>
      <c r="LEL10" s="1211"/>
      <c r="LEM10" s="1211"/>
      <c r="LEN10" s="1211"/>
      <c r="LEO10" s="1211"/>
      <c r="LEP10" s="1211"/>
      <c r="LEQ10" s="1211"/>
      <c r="LER10" s="1211"/>
      <c r="LES10" s="1211"/>
      <c r="LET10" s="1211"/>
      <c r="LEU10" s="1211"/>
      <c r="LEV10" s="1211"/>
      <c r="LEW10" s="1211"/>
      <c r="LEX10" s="1211"/>
      <c r="LEY10" s="1211"/>
      <c r="LEZ10" s="1211"/>
      <c r="LFA10" s="1211"/>
      <c r="LFB10" s="1211"/>
      <c r="LFC10" s="1211"/>
      <c r="LFD10" s="1211"/>
      <c r="LFE10" s="1211"/>
      <c r="LFF10" s="1211"/>
      <c r="LFG10" s="1211"/>
      <c r="LFH10" s="1211"/>
      <c r="LFI10" s="1211"/>
      <c r="LFJ10" s="1211"/>
      <c r="LFK10" s="1211"/>
      <c r="LFL10" s="1211"/>
      <c r="LFM10" s="1211"/>
      <c r="LFN10" s="1211"/>
      <c r="LFO10" s="1211"/>
      <c r="LFP10" s="1211"/>
      <c r="LFQ10" s="1211"/>
      <c r="LFR10" s="1211"/>
      <c r="LFS10" s="1211"/>
      <c r="LFT10" s="1211"/>
      <c r="LFU10" s="1211"/>
      <c r="LFV10" s="1211"/>
      <c r="LFW10" s="1211"/>
      <c r="LFX10" s="1211"/>
      <c r="LFY10" s="1211"/>
      <c r="LFZ10" s="1211"/>
      <c r="LGA10" s="1211"/>
      <c r="LGB10" s="1211"/>
      <c r="LGC10" s="1211"/>
      <c r="LGD10" s="1211"/>
      <c r="LGE10" s="1211"/>
      <c r="LGF10" s="1211"/>
      <c r="LGG10" s="1211"/>
      <c r="LGH10" s="1211"/>
      <c r="LGI10" s="1211"/>
      <c r="LGJ10" s="1211"/>
      <c r="LGK10" s="1211"/>
      <c r="LGL10" s="1211"/>
      <c r="LGM10" s="1211"/>
      <c r="LGN10" s="1211"/>
      <c r="LGO10" s="1211"/>
      <c r="LGP10" s="1211"/>
      <c r="LGQ10" s="1211"/>
      <c r="LGR10" s="1211"/>
      <c r="LGS10" s="1211"/>
      <c r="LGT10" s="1211"/>
      <c r="LGU10" s="1211"/>
      <c r="LGV10" s="1211"/>
      <c r="LGW10" s="1211"/>
      <c r="LGX10" s="1211"/>
      <c r="LGY10" s="1211"/>
      <c r="LGZ10" s="1211"/>
      <c r="LHA10" s="1211"/>
      <c r="LHB10" s="1211"/>
      <c r="LHC10" s="1211"/>
      <c r="LHD10" s="1211"/>
      <c r="LHE10" s="1211"/>
      <c r="LHF10" s="1211"/>
      <c r="LHG10" s="1211"/>
      <c r="LHH10" s="1211"/>
      <c r="LHI10" s="1211"/>
      <c r="LHJ10" s="1211"/>
      <c r="LHK10" s="1211"/>
      <c r="LHL10" s="1211"/>
      <c r="LHM10" s="1211"/>
      <c r="LHN10" s="1211"/>
      <c r="LHO10" s="1211"/>
      <c r="LHP10" s="1211"/>
      <c r="LHQ10" s="1211"/>
      <c r="LHR10" s="1211"/>
      <c r="LHS10" s="1211"/>
      <c r="LHT10" s="1211"/>
      <c r="LHU10" s="1211"/>
      <c r="LHV10" s="1211"/>
      <c r="LHW10" s="1211"/>
      <c r="LHX10" s="1211"/>
      <c r="LHY10" s="1211"/>
      <c r="LHZ10" s="1211"/>
      <c r="LIA10" s="1211"/>
      <c r="LIB10" s="1211"/>
      <c r="LIC10" s="1211"/>
      <c r="LID10" s="1211"/>
      <c r="LIE10" s="1211"/>
      <c r="LIF10" s="1211"/>
      <c r="LIG10" s="1211"/>
      <c r="LIH10" s="1211"/>
      <c r="LII10" s="1211"/>
      <c r="LIJ10" s="1211"/>
      <c r="LIK10" s="1211"/>
      <c r="LIL10" s="1211"/>
      <c r="LIM10" s="1211"/>
      <c r="LIN10" s="1211"/>
      <c r="LIO10" s="1211"/>
      <c r="LIP10" s="1211"/>
      <c r="LIQ10" s="1211"/>
      <c r="LIR10" s="1211"/>
      <c r="LIS10" s="1211"/>
      <c r="LIT10" s="1211"/>
      <c r="LIU10" s="1211"/>
      <c r="LIV10" s="1211"/>
      <c r="LIW10" s="1211"/>
      <c r="LIX10" s="1211"/>
      <c r="LIY10" s="1211"/>
      <c r="LIZ10" s="1211"/>
      <c r="LJA10" s="1211"/>
      <c r="LJB10" s="1211"/>
      <c r="LJC10" s="1211"/>
      <c r="LJD10" s="1211"/>
      <c r="LJE10" s="1211"/>
      <c r="LJF10" s="1211"/>
      <c r="LJG10" s="1211"/>
      <c r="LJH10" s="1211"/>
      <c r="LJI10" s="1211"/>
      <c r="LJJ10" s="1211"/>
      <c r="LJK10" s="1211"/>
      <c r="LJL10" s="1211"/>
      <c r="LJM10" s="1211"/>
      <c r="LJN10" s="1211"/>
      <c r="LJO10" s="1211"/>
      <c r="LJP10" s="1211"/>
      <c r="LJQ10" s="1211"/>
      <c r="LJR10" s="1211"/>
      <c r="LJS10" s="1211"/>
      <c r="LJT10" s="1211"/>
      <c r="LJU10" s="1211"/>
      <c r="LJV10" s="1211"/>
      <c r="LJW10" s="1211"/>
      <c r="LJX10" s="1211"/>
      <c r="LJY10" s="1211"/>
      <c r="LJZ10" s="1211"/>
      <c r="LKA10" s="1211"/>
      <c r="LKB10" s="1211"/>
      <c r="LKC10" s="1211"/>
      <c r="LKD10" s="1211"/>
      <c r="LKE10" s="1211"/>
      <c r="LKF10" s="1211"/>
      <c r="LKG10" s="1211"/>
      <c r="LKH10" s="1211"/>
      <c r="LKI10" s="1211"/>
      <c r="LKJ10" s="1211"/>
      <c r="LKK10" s="1211"/>
      <c r="LKL10" s="1211"/>
      <c r="LKM10" s="1211"/>
      <c r="LKN10" s="1211"/>
      <c r="LKO10" s="1211"/>
      <c r="LKP10" s="1211"/>
      <c r="LKQ10" s="1211"/>
      <c r="LKR10" s="1211"/>
      <c r="LKS10" s="1211"/>
      <c r="LKT10" s="1211"/>
      <c r="LKU10" s="1211"/>
      <c r="LKV10" s="1211"/>
      <c r="LKW10" s="1211"/>
      <c r="LKX10" s="1211"/>
      <c r="LKY10" s="1211"/>
      <c r="LKZ10" s="1211"/>
      <c r="LLA10" s="1211"/>
      <c r="LLB10" s="1211"/>
      <c r="LLC10" s="1211"/>
      <c r="LLD10" s="1211"/>
      <c r="LLE10" s="1211"/>
      <c r="LLF10" s="1211"/>
      <c r="LLG10" s="1211"/>
      <c r="LLH10" s="1211"/>
      <c r="LLI10" s="1211"/>
      <c r="LLJ10" s="1211"/>
      <c r="LLK10" s="1211"/>
      <c r="LLL10" s="1211"/>
      <c r="LLM10" s="1211"/>
      <c r="LLN10" s="1211"/>
      <c r="LLO10" s="1211"/>
      <c r="LLP10" s="1211"/>
      <c r="LLQ10" s="1211"/>
      <c r="LLR10" s="1211"/>
      <c r="LLS10" s="1211"/>
      <c r="LLT10" s="1211"/>
      <c r="LLU10" s="1211"/>
      <c r="LLV10" s="1211"/>
      <c r="LLW10" s="1211"/>
      <c r="LLX10" s="1211"/>
      <c r="LLY10" s="1211"/>
      <c r="LLZ10" s="1211"/>
      <c r="LMA10" s="1211"/>
      <c r="LMB10" s="1211"/>
      <c r="LMC10" s="1211"/>
      <c r="LMD10" s="1211"/>
      <c r="LME10" s="1211"/>
      <c r="LMF10" s="1211"/>
      <c r="LMG10" s="1211"/>
      <c r="LMH10" s="1211"/>
      <c r="LMI10" s="1211"/>
      <c r="LMJ10" s="1211"/>
      <c r="LMK10" s="1211"/>
      <c r="LML10" s="1211"/>
      <c r="LMM10" s="1211"/>
      <c r="LMN10" s="1211"/>
      <c r="LMO10" s="1211"/>
      <c r="LMP10" s="1211"/>
      <c r="LMQ10" s="1211"/>
      <c r="LMR10" s="1211"/>
      <c r="LMS10" s="1211"/>
      <c r="LMT10" s="1211"/>
      <c r="LMU10" s="1211"/>
      <c r="LMV10" s="1211"/>
      <c r="LMW10" s="1211"/>
      <c r="LMX10" s="1211"/>
      <c r="LMY10" s="1211"/>
      <c r="LMZ10" s="1211"/>
      <c r="LNA10" s="1211"/>
      <c r="LNB10" s="1211"/>
      <c r="LNC10" s="1211"/>
      <c r="LND10" s="1211"/>
      <c r="LNE10" s="1211"/>
      <c r="LNF10" s="1211"/>
      <c r="LNG10" s="1211"/>
      <c r="LNH10" s="1211"/>
      <c r="LNI10" s="1211"/>
      <c r="LNJ10" s="1211"/>
      <c r="LNK10" s="1211"/>
      <c r="LNL10" s="1211"/>
      <c r="LNM10" s="1211"/>
      <c r="LNN10" s="1211"/>
      <c r="LNO10" s="1211"/>
      <c r="LNP10" s="1211"/>
      <c r="LNQ10" s="1211"/>
      <c r="LNR10" s="1211"/>
      <c r="LNS10" s="1211"/>
      <c r="LNT10" s="1211"/>
      <c r="LNU10" s="1211"/>
      <c r="LNV10" s="1211"/>
      <c r="LNW10" s="1211"/>
      <c r="LNX10" s="1211"/>
      <c r="LNY10" s="1211"/>
      <c r="LNZ10" s="1211"/>
      <c r="LOA10" s="1211"/>
      <c r="LOB10" s="1211"/>
      <c r="LOC10" s="1211"/>
      <c r="LOD10" s="1211"/>
      <c r="LOE10" s="1211"/>
      <c r="LOF10" s="1211"/>
      <c r="LOG10" s="1211"/>
      <c r="LOH10" s="1211"/>
      <c r="LOI10" s="1211"/>
      <c r="LOJ10" s="1211"/>
      <c r="LOK10" s="1211"/>
      <c r="LOL10" s="1211"/>
      <c r="LOM10" s="1211"/>
      <c r="LON10" s="1211"/>
      <c r="LOO10" s="1211"/>
      <c r="LOP10" s="1211"/>
      <c r="LOQ10" s="1211"/>
      <c r="LOR10" s="1211"/>
      <c r="LOS10" s="1211"/>
      <c r="LOT10" s="1211"/>
      <c r="LOU10" s="1211"/>
      <c r="LOV10" s="1211"/>
      <c r="LOW10" s="1211"/>
      <c r="LOX10" s="1211"/>
      <c r="LOY10" s="1211"/>
      <c r="LOZ10" s="1211"/>
      <c r="LPA10" s="1211"/>
      <c r="LPB10" s="1211"/>
      <c r="LPC10" s="1211"/>
      <c r="LPD10" s="1211"/>
      <c r="LPE10" s="1211"/>
      <c r="LPF10" s="1211"/>
      <c r="LPG10" s="1211"/>
      <c r="LPH10" s="1211"/>
      <c r="LPI10" s="1211"/>
      <c r="LPJ10" s="1211"/>
      <c r="LPK10" s="1211"/>
      <c r="LPL10" s="1211"/>
      <c r="LPM10" s="1211"/>
      <c r="LPN10" s="1211"/>
      <c r="LPO10" s="1211"/>
      <c r="LPP10" s="1211"/>
      <c r="LPQ10" s="1211"/>
      <c r="LPR10" s="1211"/>
      <c r="LPS10" s="1211"/>
      <c r="LPT10" s="1211"/>
      <c r="LPU10" s="1211"/>
      <c r="LPV10" s="1211"/>
      <c r="LPW10" s="1211"/>
      <c r="LPX10" s="1211"/>
      <c r="LPY10" s="1211"/>
      <c r="LPZ10" s="1211"/>
      <c r="LQA10" s="1211"/>
      <c r="LQB10" s="1211"/>
      <c r="LQC10" s="1211"/>
      <c r="LQD10" s="1211"/>
      <c r="LQE10" s="1211"/>
      <c r="LQF10" s="1211"/>
      <c r="LQG10" s="1211"/>
      <c r="LQH10" s="1211"/>
      <c r="LQI10" s="1211"/>
      <c r="LQJ10" s="1211"/>
      <c r="LQK10" s="1211"/>
      <c r="LQL10" s="1211"/>
      <c r="LQM10" s="1211"/>
      <c r="LQN10" s="1211"/>
      <c r="LQO10" s="1211"/>
      <c r="LQP10" s="1211"/>
      <c r="LQQ10" s="1211"/>
      <c r="LQR10" s="1211"/>
      <c r="LQS10" s="1211"/>
      <c r="LQT10" s="1211"/>
      <c r="LQU10" s="1211"/>
      <c r="LQV10" s="1211"/>
      <c r="LQW10" s="1211"/>
      <c r="LQX10" s="1211"/>
      <c r="LQY10" s="1211"/>
      <c r="LQZ10" s="1211"/>
      <c r="LRA10" s="1211"/>
      <c r="LRB10" s="1211"/>
      <c r="LRC10" s="1211"/>
      <c r="LRD10" s="1211"/>
      <c r="LRE10" s="1211"/>
      <c r="LRF10" s="1211"/>
      <c r="LRG10" s="1211"/>
      <c r="LRH10" s="1211"/>
      <c r="LRI10" s="1211"/>
      <c r="LRJ10" s="1211"/>
      <c r="LRK10" s="1211"/>
      <c r="LRL10" s="1211"/>
      <c r="LRM10" s="1211"/>
      <c r="LRN10" s="1211"/>
      <c r="LRO10" s="1211"/>
      <c r="LRP10" s="1211"/>
      <c r="LRQ10" s="1211"/>
      <c r="LRR10" s="1211"/>
      <c r="LRS10" s="1211"/>
      <c r="LRT10" s="1211"/>
      <c r="LRU10" s="1211"/>
      <c r="LRV10" s="1211"/>
      <c r="LRW10" s="1211"/>
      <c r="LRX10" s="1211"/>
      <c r="LRY10" s="1211"/>
      <c r="LRZ10" s="1211"/>
      <c r="LSA10" s="1211"/>
      <c r="LSB10" s="1211"/>
      <c r="LSC10" s="1211"/>
      <c r="LSD10" s="1211"/>
      <c r="LSE10" s="1211"/>
      <c r="LSF10" s="1211"/>
      <c r="LSG10" s="1211"/>
      <c r="LSH10" s="1211"/>
      <c r="LSI10" s="1211"/>
      <c r="LSJ10" s="1211"/>
      <c r="LSK10" s="1211"/>
      <c r="LSL10" s="1211"/>
      <c r="LSM10" s="1211"/>
      <c r="LSN10" s="1211"/>
      <c r="LSO10" s="1211"/>
      <c r="LSP10" s="1211"/>
      <c r="LSQ10" s="1211"/>
      <c r="LSR10" s="1211"/>
      <c r="LSS10" s="1211"/>
      <c r="LST10" s="1211"/>
      <c r="LSU10" s="1211"/>
      <c r="LSV10" s="1211"/>
      <c r="LSW10" s="1211"/>
      <c r="LSX10" s="1211"/>
      <c r="LSY10" s="1211"/>
      <c r="LSZ10" s="1211"/>
      <c r="LTA10" s="1211"/>
      <c r="LTB10" s="1211"/>
      <c r="LTC10" s="1211"/>
      <c r="LTD10" s="1211"/>
      <c r="LTE10" s="1211"/>
      <c r="LTF10" s="1211"/>
      <c r="LTG10" s="1211"/>
      <c r="LTH10" s="1211"/>
      <c r="LTI10" s="1211"/>
      <c r="LTJ10" s="1211"/>
      <c r="LTK10" s="1211"/>
      <c r="LTL10" s="1211"/>
      <c r="LTM10" s="1211"/>
      <c r="LTN10" s="1211"/>
      <c r="LTO10" s="1211"/>
      <c r="LTP10" s="1211"/>
      <c r="LTQ10" s="1211"/>
      <c r="LTR10" s="1211"/>
      <c r="LTS10" s="1211"/>
      <c r="LTT10" s="1211"/>
      <c r="LTU10" s="1211"/>
      <c r="LTV10" s="1211"/>
      <c r="LTW10" s="1211"/>
      <c r="LTX10" s="1211"/>
      <c r="LTY10" s="1211"/>
      <c r="LTZ10" s="1211"/>
      <c r="LUA10" s="1211"/>
      <c r="LUB10" s="1211"/>
      <c r="LUC10" s="1211"/>
      <c r="LUD10" s="1211"/>
      <c r="LUE10" s="1211"/>
      <c r="LUF10" s="1211"/>
      <c r="LUG10" s="1211"/>
      <c r="LUH10" s="1211"/>
      <c r="LUI10" s="1211"/>
      <c r="LUJ10" s="1211"/>
      <c r="LUK10" s="1211"/>
      <c r="LUL10" s="1211"/>
      <c r="LUM10" s="1211"/>
      <c r="LUN10" s="1211"/>
      <c r="LUO10" s="1211"/>
      <c r="LUP10" s="1211"/>
      <c r="LUQ10" s="1211"/>
      <c r="LUR10" s="1211"/>
      <c r="LUS10" s="1211"/>
      <c r="LUT10" s="1211"/>
      <c r="LUU10" s="1211"/>
      <c r="LUV10" s="1211"/>
      <c r="LUW10" s="1211"/>
      <c r="LUX10" s="1211"/>
      <c r="LUY10" s="1211"/>
      <c r="LUZ10" s="1211"/>
      <c r="LVA10" s="1211"/>
      <c r="LVB10" s="1211"/>
      <c r="LVC10" s="1211"/>
      <c r="LVD10" s="1211"/>
      <c r="LVE10" s="1211"/>
      <c r="LVF10" s="1211"/>
      <c r="LVG10" s="1211"/>
      <c r="LVH10" s="1211"/>
      <c r="LVI10" s="1211"/>
      <c r="LVJ10" s="1211"/>
      <c r="LVK10" s="1211"/>
      <c r="LVL10" s="1211"/>
      <c r="LVM10" s="1211"/>
      <c r="LVN10" s="1211"/>
      <c r="LVO10" s="1211"/>
      <c r="LVP10" s="1211"/>
      <c r="LVQ10" s="1211"/>
      <c r="LVR10" s="1211"/>
      <c r="LVS10" s="1211"/>
      <c r="LVT10" s="1211"/>
      <c r="LVU10" s="1211"/>
      <c r="LVV10" s="1211"/>
      <c r="LVW10" s="1211"/>
      <c r="LVX10" s="1211"/>
      <c r="LVY10" s="1211"/>
      <c r="LVZ10" s="1211"/>
      <c r="LWA10" s="1211"/>
      <c r="LWB10" s="1211"/>
      <c r="LWC10" s="1211"/>
      <c r="LWD10" s="1211"/>
      <c r="LWE10" s="1211"/>
      <c r="LWF10" s="1211"/>
      <c r="LWG10" s="1211"/>
      <c r="LWH10" s="1211"/>
      <c r="LWI10" s="1211"/>
      <c r="LWJ10" s="1211"/>
      <c r="LWK10" s="1211"/>
      <c r="LWL10" s="1211"/>
      <c r="LWM10" s="1211"/>
      <c r="LWN10" s="1211"/>
      <c r="LWO10" s="1211"/>
      <c r="LWP10" s="1211"/>
      <c r="LWQ10" s="1211"/>
      <c r="LWR10" s="1211"/>
      <c r="LWS10" s="1211"/>
      <c r="LWT10" s="1211"/>
      <c r="LWU10" s="1211"/>
      <c r="LWV10" s="1211"/>
      <c r="LWW10" s="1211"/>
      <c r="LWX10" s="1211"/>
      <c r="LWY10" s="1211"/>
      <c r="LWZ10" s="1211"/>
      <c r="LXA10" s="1211"/>
      <c r="LXB10" s="1211"/>
      <c r="LXC10" s="1211"/>
      <c r="LXD10" s="1211"/>
      <c r="LXE10" s="1211"/>
      <c r="LXF10" s="1211"/>
      <c r="LXG10" s="1211"/>
      <c r="LXH10" s="1211"/>
      <c r="LXI10" s="1211"/>
      <c r="LXJ10" s="1211"/>
      <c r="LXK10" s="1211"/>
      <c r="LXL10" s="1211"/>
      <c r="LXM10" s="1211"/>
      <c r="LXN10" s="1211"/>
      <c r="LXO10" s="1211"/>
      <c r="LXP10" s="1211"/>
      <c r="LXQ10" s="1211"/>
      <c r="LXR10" s="1211"/>
      <c r="LXS10" s="1211"/>
      <c r="LXT10" s="1211"/>
      <c r="LXU10" s="1211"/>
      <c r="LXV10" s="1211"/>
      <c r="LXW10" s="1211"/>
      <c r="LXX10" s="1211"/>
      <c r="LXY10" s="1211"/>
      <c r="LXZ10" s="1211"/>
      <c r="LYA10" s="1211"/>
      <c r="LYB10" s="1211"/>
      <c r="LYC10" s="1211"/>
      <c r="LYD10" s="1211"/>
      <c r="LYE10" s="1211"/>
      <c r="LYF10" s="1211"/>
      <c r="LYG10" s="1211"/>
      <c r="LYH10" s="1211"/>
      <c r="LYI10" s="1211"/>
      <c r="LYJ10" s="1211"/>
      <c r="LYK10" s="1211"/>
      <c r="LYL10" s="1211"/>
      <c r="LYM10" s="1211"/>
      <c r="LYN10" s="1211"/>
      <c r="LYO10" s="1211"/>
      <c r="LYP10" s="1211"/>
      <c r="LYQ10" s="1211"/>
      <c r="LYR10" s="1211"/>
      <c r="LYS10" s="1211"/>
      <c r="LYT10" s="1211"/>
      <c r="LYU10" s="1211"/>
      <c r="LYV10" s="1211"/>
      <c r="LYW10" s="1211"/>
      <c r="LYX10" s="1211"/>
      <c r="LYY10" s="1211"/>
      <c r="LYZ10" s="1211"/>
      <c r="LZA10" s="1211"/>
      <c r="LZB10" s="1211"/>
      <c r="LZC10" s="1211"/>
      <c r="LZD10" s="1211"/>
      <c r="LZE10" s="1211"/>
      <c r="LZF10" s="1211"/>
      <c r="LZG10" s="1211"/>
      <c r="LZH10" s="1211"/>
      <c r="LZI10" s="1211"/>
      <c r="LZJ10" s="1211"/>
      <c r="LZK10" s="1211"/>
      <c r="LZL10" s="1211"/>
      <c r="LZM10" s="1211"/>
      <c r="LZN10" s="1211"/>
      <c r="LZO10" s="1211"/>
      <c r="LZP10" s="1211"/>
      <c r="LZQ10" s="1211"/>
      <c r="LZR10" s="1211"/>
      <c r="LZS10" s="1211"/>
      <c r="LZT10" s="1211"/>
      <c r="LZU10" s="1211"/>
      <c r="LZV10" s="1211"/>
      <c r="LZW10" s="1211"/>
      <c r="LZX10" s="1211"/>
      <c r="LZY10" s="1211"/>
      <c r="LZZ10" s="1211"/>
      <c r="MAA10" s="1211"/>
      <c r="MAB10" s="1211"/>
      <c r="MAC10" s="1211"/>
      <c r="MAD10" s="1211"/>
      <c r="MAE10" s="1211"/>
      <c r="MAF10" s="1211"/>
      <c r="MAG10" s="1211"/>
      <c r="MAH10" s="1211"/>
      <c r="MAI10" s="1211"/>
      <c r="MAJ10" s="1211"/>
      <c r="MAK10" s="1211"/>
      <c r="MAL10" s="1211"/>
      <c r="MAM10" s="1211"/>
      <c r="MAN10" s="1211"/>
      <c r="MAO10" s="1211"/>
      <c r="MAP10" s="1211"/>
      <c r="MAQ10" s="1211"/>
      <c r="MAR10" s="1211"/>
      <c r="MAS10" s="1211"/>
      <c r="MAT10" s="1211"/>
      <c r="MAU10" s="1211"/>
      <c r="MAV10" s="1211"/>
      <c r="MAW10" s="1211"/>
      <c r="MAX10" s="1211"/>
      <c r="MAY10" s="1211"/>
      <c r="MAZ10" s="1211"/>
      <c r="MBA10" s="1211"/>
      <c r="MBB10" s="1211"/>
      <c r="MBC10" s="1211"/>
      <c r="MBD10" s="1211"/>
      <c r="MBE10" s="1211"/>
      <c r="MBF10" s="1211"/>
      <c r="MBG10" s="1211"/>
      <c r="MBH10" s="1211"/>
      <c r="MBI10" s="1211"/>
      <c r="MBJ10" s="1211"/>
      <c r="MBK10" s="1211"/>
      <c r="MBL10" s="1211"/>
      <c r="MBM10" s="1211"/>
      <c r="MBN10" s="1211"/>
      <c r="MBO10" s="1211"/>
      <c r="MBP10" s="1211"/>
      <c r="MBQ10" s="1211"/>
      <c r="MBR10" s="1211"/>
      <c r="MBS10" s="1211"/>
      <c r="MBT10" s="1211"/>
      <c r="MBU10" s="1211"/>
      <c r="MBV10" s="1211"/>
      <c r="MBW10" s="1211"/>
      <c r="MBX10" s="1211"/>
      <c r="MBY10" s="1211"/>
      <c r="MBZ10" s="1211"/>
      <c r="MCA10" s="1211"/>
      <c r="MCB10" s="1211"/>
      <c r="MCC10" s="1211"/>
      <c r="MCD10" s="1211"/>
      <c r="MCE10" s="1211"/>
      <c r="MCF10" s="1211"/>
      <c r="MCG10" s="1211"/>
      <c r="MCH10" s="1211"/>
      <c r="MCI10" s="1211"/>
      <c r="MCJ10" s="1211"/>
      <c r="MCK10" s="1211"/>
      <c r="MCL10" s="1211"/>
      <c r="MCM10" s="1211"/>
      <c r="MCN10" s="1211"/>
      <c r="MCO10" s="1211"/>
      <c r="MCP10" s="1211"/>
      <c r="MCQ10" s="1211"/>
      <c r="MCR10" s="1211"/>
      <c r="MCS10" s="1211"/>
      <c r="MCT10" s="1211"/>
      <c r="MCU10" s="1211"/>
      <c r="MCV10" s="1211"/>
      <c r="MCW10" s="1211"/>
      <c r="MCX10" s="1211"/>
      <c r="MCY10" s="1211"/>
      <c r="MCZ10" s="1211"/>
      <c r="MDA10" s="1211"/>
      <c r="MDB10" s="1211"/>
      <c r="MDC10" s="1211"/>
      <c r="MDD10" s="1211"/>
      <c r="MDE10" s="1211"/>
      <c r="MDF10" s="1211"/>
      <c r="MDG10" s="1211"/>
      <c r="MDH10" s="1211"/>
      <c r="MDI10" s="1211"/>
      <c r="MDJ10" s="1211"/>
      <c r="MDK10" s="1211"/>
      <c r="MDL10" s="1211"/>
      <c r="MDM10" s="1211"/>
      <c r="MDN10" s="1211"/>
      <c r="MDO10" s="1211"/>
      <c r="MDP10" s="1211"/>
      <c r="MDQ10" s="1211"/>
      <c r="MDR10" s="1211"/>
      <c r="MDS10" s="1211"/>
      <c r="MDT10" s="1211"/>
      <c r="MDU10" s="1211"/>
      <c r="MDV10" s="1211"/>
      <c r="MDW10" s="1211"/>
      <c r="MDX10" s="1211"/>
      <c r="MDY10" s="1211"/>
      <c r="MDZ10" s="1211"/>
      <c r="MEA10" s="1211"/>
      <c r="MEB10" s="1211"/>
      <c r="MEC10" s="1211"/>
      <c r="MED10" s="1211"/>
      <c r="MEE10" s="1211"/>
      <c r="MEF10" s="1211"/>
      <c r="MEG10" s="1211"/>
      <c r="MEH10" s="1211"/>
      <c r="MEI10" s="1211"/>
      <c r="MEJ10" s="1211"/>
      <c r="MEK10" s="1211"/>
      <c r="MEL10" s="1211"/>
      <c r="MEM10" s="1211"/>
      <c r="MEN10" s="1211"/>
      <c r="MEO10" s="1211"/>
      <c r="MEP10" s="1211"/>
      <c r="MEQ10" s="1211"/>
      <c r="MER10" s="1211"/>
      <c r="MES10" s="1211"/>
      <c r="MET10" s="1211"/>
      <c r="MEU10" s="1211"/>
      <c r="MEV10" s="1211"/>
      <c r="MEW10" s="1211"/>
      <c r="MEX10" s="1211"/>
      <c r="MEY10" s="1211"/>
      <c r="MEZ10" s="1211"/>
      <c r="MFA10" s="1211"/>
      <c r="MFB10" s="1211"/>
      <c r="MFC10" s="1211"/>
      <c r="MFD10" s="1211"/>
      <c r="MFE10" s="1211"/>
      <c r="MFF10" s="1211"/>
      <c r="MFG10" s="1211"/>
      <c r="MFH10" s="1211"/>
      <c r="MFI10" s="1211"/>
      <c r="MFJ10" s="1211"/>
      <c r="MFK10" s="1211"/>
      <c r="MFL10" s="1211"/>
      <c r="MFM10" s="1211"/>
      <c r="MFN10" s="1211"/>
      <c r="MFO10" s="1211"/>
      <c r="MFP10" s="1211"/>
      <c r="MFQ10" s="1211"/>
      <c r="MFR10" s="1211"/>
      <c r="MFS10" s="1211"/>
      <c r="MFT10" s="1211"/>
      <c r="MFU10" s="1211"/>
      <c r="MFV10" s="1211"/>
      <c r="MFW10" s="1211"/>
      <c r="MFX10" s="1211"/>
      <c r="MFY10" s="1211"/>
      <c r="MFZ10" s="1211"/>
      <c r="MGA10" s="1211"/>
      <c r="MGB10" s="1211"/>
      <c r="MGC10" s="1211"/>
      <c r="MGD10" s="1211"/>
      <c r="MGE10" s="1211"/>
      <c r="MGF10" s="1211"/>
      <c r="MGG10" s="1211"/>
      <c r="MGH10" s="1211"/>
      <c r="MGI10" s="1211"/>
      <c r="MGJ10" s="1211"/>
      <c r="MGK10" s="1211"/>
      <c r="MGL10" s="1211"/>
      <c r="MGM10" s="1211"/>
      <c r="MGN10" s="1211"/>
      <c r="MGO10" s="1211"/>
      <c r="MGP10" s="1211"/>
      <c r="MGQ10" s="1211"/>
      <c r="MGR10" s="1211"/>
      <c r="MGS10" s="1211"/>
      <c r="MGT10" s="1211"/>
      <c r="MGU10" s="1211"/>
      <c r="MGV10" s="1211"/>
      <c r="MGW10" s="1211"/>
      <c r="MGX10" s="1211"/>
      <c r="MGY10" s="1211"/>
      <c r="MGZ10" s="1211"/>
      <c r="MHA10" s="1211"/>
      <c r="MHB10" s="1211"/>
      <c r="MHC10" s="1211"/>
      <c r="MHD10" s="1211"/>
      <c r="MHE10" s="1211"/>
      <c r="MHF10" s="1211"/>
      <c r="MHG10" s="1211"/>
      <c r="MHH10" s="1211"/>
      <c r="MHI10" s="1211"/>
      <c r="MHJ10" s="1211"/>
      <c r="MHK10" s="1211"/>
      <c r="MHL10" s="1211"/>
      <c r="MHM10" s="1211"/>
      <c r="MHN10" s="1211"/>
      <c r="MHO10" s="1211"/>
      <c r="MHP10" s="1211"/>
      <c r="MHQ10" s="1211"/>
      <c r="MHR10" s="1211"/>
      <c r="MHS10" s="1211"/>
      <c r="MHT10" s="1211"/>
      <c r="MHU10" s="1211"/>
      <c r="MHV10" s="1211"/>
      <c r="MHW10" s="1211"/>
      <c r="MHX10" s="1211"/>
      <c r="MHY10" s="1211"/>
      <c r="MHZ10" s="1211"/>
      <c r="MIA10" s="1211"/>
      <c r="MIB10" s="1211"/>
      <c r="MIC10" s="1211"/>
      <c r="MID10" s="1211"/>
      <c r="MIE10" s="1211"/>
      <c r="MIF10" s="1211"/>
      <c r="MIG10" s="1211"/>
      <c r="MIH10" s="1211"/>
      <c r="MII10" s="1211"/>
      <c r="MIJ10" s="1211"/>
      <c r="MIK10" s="1211"/>
      <c r="MIL10" s="1211"/>
      <c r="MIM10" s="1211"/>
      <c r="MIN10" s="1211"/>
      <c r="MIO10" s="1211"/>
      <c r="MIP10" s="1211"/>
      <c r="MIQ10" s="1211"/>
      <c r="MIR10" s="1211"/>
      <c r="MIS10" s="1211"/>
      <c r="MIT10" s="1211"/>
      <c r="MIU10" s="1211"/>
      <c r="MIV10" s="1211"/>
      <c r="MIW10" s="1211"/>
      <c r="MIX10" s="1211"/>
      <c r="MIY10" s="1211"/>
      <c r="MIZ10" s="1211"/>
      <c r="MJA10" s="1211"/>
      <c r="MJB10" s="1211"/>
      <c r="MJC10" s="1211"/>
      <c r="MJD10" s="1211"/>
      <c r="MJE10" s="1211"/>
      <c r="MJF10" s="1211"/>
      <c r="MJG10" s="1211"/>
      <c r="MJH10" s="1211"/>
      <c r="MJI10" s="1211"/>
      <c r="MJJ10" s="1211"/>
      <c r="MJK10" s="1211"/>
      <c r="MJL10" s="1211"/>
      <c r="MJM10" s="1211"/>
      <c r="MJN10" s="1211"/>
      <c r="MJO10" s="1211"/>
      <c r="MJP10" s="1211"/>
      <c r="MJQ10" s="1211"/>
      <c r="MJR10" s="1211"/>
      <c r="MJS10" s="1211"/>
      <c r="MJT10" s="1211"/>
      <c r="MJU10" s="1211"/>
      <c r="MJV10" s="1211"/>
      <c r="MJW10" s="1211"/>
      <c r="MJX10" s="1211"/>
      <c r="MJY10" s="1211"/>
      <c r="MJZ10" s="1211"/>
      <c r="MKA10" s="1211"/>
      <c r="MKB10" s="1211"/>
      <c r="MKC10" s="1211"/>
      <c r="MKD10" s="1211"/>
      <c r="MKE10" s="1211"/>
      <c r="MKF10" s="1211"/>
      <c r="MKG10" s="1211"/>
      <c r="MKH10" s="1211"/>
      <c r="MKI10" s="1211"/>
      <c r="MKJ10" s="1211"/>
      <c r="MKK10" s="1211"/>
      <c r="MKL10" s="1211"/>
      <c r="MKM10" s="1211"/>
      <c r="MKN10" s="1211"/>
      <c r="MKO10" s="1211"/>
      <c r="MKP10" s="1211"/>
      <c r="MKQ10" s="1211"/>
      <c r="MKR10" s="1211"/>
      <c r="MKS10" s="1211"/>
      <c r="MKT10" s="1211"/>
      <c r="MKU10" s="1211"/>
      <c r="MKV10" s="1211"/>
      <c r="MKW10" s="1211"/>
      <c r="MKX10" s="1211"/>
      <c r="MKY10" s="1211"/>
      <c r="MKZ10" s="1211"/>
      <c r="MLA10" s="1211"/>
      <c r="MLB10" s="1211"/>
      <c r="MLC10" s="1211"/>
      <c r="MLD10" s="1211"/>
      <c r="MLE10" s="1211"/>
      <c r="MLF10" s="1211"/>
      <c r="MLG10" s="1211"/>
      <c r="MLH10" s="1211"/>
      <c r="MLI10" s="1211"/>
      <c r="MLJ10" s="1211"/>
      <c r="MLK10" s="1211"/>
      <c r="MLL10" s="1211"/>
      <c r="MLM10" s="1211"/>
      <c r="MLN10" s="1211"/>
      <c r="MLO10" s="1211"/>
      <c r="MLP10" s="1211"/>
      <c r="MLQ10" s="1211"/>
      <c r="MLR10" s="1211"/>
      <c r="MLS10" s="1211"/>
      <c r="MLT10" s="1211"/>
      <c r="MLU10" s="1211"/>
      <c r="MLV10" s="1211"/>
      <c r="MLW10" s="1211"/>
      <c r="MLX10" s="1211"/>
      <c r="MLY10" s="1211"/>
      <c r="MLZ10" s="1211"/>
      <c r="MMA10" s="1211"/>
      <c r="MMB10" s="1211"/>
      <c r="MMC10" s="1211"/>
      <c r="MMD10" s="1211"/>
      <c r="MME10" s="1211"/>
      <c r="MMF10" s="1211"/>
      <c r="MMG10" s="1211"/>
      <c r="MMH10" s="1211"/>
      <c r="MMI10" s="1211"/>
      <c r="MMJ10" s="1211"/>
      <c r="MMK10" s="1211"/>
      <c r="MML10" s="1211"/>
      <c r="MMM10" s="1211"/>
      <c r="MMN10" s="1211"/>
      <c r="MMO10" s="1211"/>
      <c r="MMP10" s="1211"/>
      <c r="MMQ10" s="1211"/>
      <c r="MMR10" s="1211"/>
      <c r="MMS10" s="1211"/>
      <c r="MMT10" s="1211"/>
      <c r="MMU10" s="1211"/>
      <c r="MMV10" s="1211"/>
      <c r="MMW10" s="1211"/>
      <c r="MMX10" s="1211"/>
      <c r="MMY10" s="1211"/>
      <c r="MMZ10" s="1211"/>
      <c r="MNA10" s="1211"/>
      <c r="MNB10" s="1211"/>
      <c r="MNC10" s="1211"/>
      <c r="MND10" s="1211"/>
      <c r="MNE10" s="1211"/>
      <c r="MNF10" s="1211"/>
      <c r="MNG10" s="1211"/>
      <c r="MNH10" s="1211"/>
      <c r="MNI10" s="1211"/>
      <c r="MNJ10" s="1211"/>
      <c r="MNK10" s="1211"/>
      <c r="MNL10" s="1211"/>
      <c r="MNM10" s="1211"/>
      <c r="MNN10" s="1211"/>
      <c r="MNO10" s="1211"/>
      <c r="MNP10" s="1211"/>
      <c r="MNQ10" s="1211"/>
      <c r="MNR10" s="1211"/>
      <c r="MNS10" s="1211"/>
      <c r="MNT10" s="1211"/>
      <c r="MNU10" s="1211"/>
      <c r="MNV10" s="1211"/>
      <c r="MNW10" s="1211"/>
      <c r="MNX10" s="1211"/>
      <c r="MNY10" s="1211"/>
      <c r="MNZ10" s="1211"/>
      <c r="MOA10" s="1211"/>
      <c r="MOB10" s="1211"/>
      <c r="MOC10" s="1211"/>
      <c r="MOD10" s="1211"/>
      <c r="MOE10" s="1211"/>
      <c r="MOF10" s="1211"/>
      <c r="MOG10" s="1211"/>
      <c r="MOH10" s="1211"/>
      <c r="MOI10" s="1211"/>
      <c r="MOJ10" s="1211"/>
      <c r="MOK10" s="1211"/>
      <c r="MOL10" s="1211"/>
      <c r="MOM10" s="1211"/>
      <c r="MON10" s="1211"/>
      <c r="MOO10" s="1211"/>
      <c r="MOP10" s="1211"/>
      <c r="MOQ10" s="1211"/>
      <c r="MOR10" s="1211"/>
      <c r="MOS10" s="1211"/>
      <c r="MOT10" s="1211"/>
      <c r="MOU10" s="1211"/>
      <c r="MOV10" s="1211"/>
      <c r="MOW10" s="1211"/>
      <c r="MOX10" s="1211"/>
      <c r="MOY10" s="1211"/>
      <c r="MOZ10" s="1211"/>
      <c r="MPA10" s="1211"/>
      <c r="MPB10" s="1211"/>
      <c r="MPC10" s="1211"/>
      <c r="MPD10" s="1211"/>
      <c r="MPE10" s="1211"/>
      <c r="MPF10" s="1211"/>
      <c r="MPG10" s="1211"/>
      <c r="MPH10" s="1211"/>
      <c r="MPI10" s="1211"/>
      <c r="MPJ10" s="1211"/>
      <c r="MPK10" s="1211"/>
      <c r="MPL10" s="1211"/>
      <c r="MPM10" s="1211"/>
      <c r="MPN10" s="1211"/>
      <c r="MPO10" s="1211"/>
      <c r="MPP10" s="1211"/>
      <c r="MPQ10" s="1211"/>
      <c r="MPR10" s="1211"/>
      <c r="MPS10" s="1211"/>
      <c r="MPT10" s="1211"/>
      <c r="MPU10" s="1211"/>
      <c r="MPV10" s="1211"/>
      <c r="MPW10" s="1211"/>
      <c r="MPX10" s="1211"/>
      <c r="MPY10" s="1211"/>
      <c r="MPZ10" s="1211"/>
      <c r="MQA10" s="1211"/>
      <c r="MQB10" s="1211"/>
      <c r="MQC10" s="1211"/>
      <c r="MQD10" s="1211"/>
      <c r="MQE10" s="1211"/>
      <c r="MQF10" s="1211"/>
      <c r="MQG10" s="1211"/>
      <c r="MQH10" s="1211"/>
      <c r="MQI10" s="1211"/>
      <c r="MQJ10" s="1211"/>
      <c r="MQK10" s="1211"/>
      <c r="MQL10" s="1211"/>
      <c r="MQM10" s="1211"/>
      <c r="MQN10" s="1211"/>
      <c r="MQO10" s="1211"/>
      <c r="MQP10" s="1211"/>
      <c r="MQQ10" s="1211"/>
      <c r="MQR10" s="1211"/>
      <c r="MQS10" s="1211"/>
      <c r="MQT10" s="1211"/>
      <c r="MQU10" s="1211"/>
      <c r="MQV10" s="1211"/>
      <c r="MQW10" s="1211"/>
      <c r="MQX10" s="1211"/>
      <c r="MQY10" s="1211"/>
      <c r="MQZ10" s="1211"/>
      <c r="MRA10" s="1211"/>
      <c r="MRB10" s="1211"/>
      <c r="MRC10" s="1211"/>
      <c r="MRD10" s="1211"/>
      <c r="MRE10" s="1211"/>
      <c r="MRF10" s="1211"/>
      <c r="MRG10" s="1211"/>
      <c r="MRH10" s="1211"/>
      <c r="MRI10" s="1211"/>
      <c r="MRJ10" s="1211"/>
      <c r="MRK10" s="1211"/>
      <c r="MRL10" s="1211"/>
      <c r="MRM10" s="1211"/>
      <c r="MRN10" s="1211"/>
      <c r="MRO10" s="1211"/>
      <c r="MRP10" s="1211"/>
      <c r="MRQ10" s="1211"/>
      <c r="MRR10" s="1211"/>
      <c r="MRS10" s="1211"/>
      <c r="MRT10" s="1211"/>
      <c r="MRU10" s="1211"/>
      <c r="MRV10" s="1211"/>
      <c r="MRW10" s="1211"/>
      <c r="MRX10" s="1211"/>
      <c r="MRY10" s="1211"/>
      <c r="MRZ10" s="1211"/>
      <c r="MSA10" s="1211"/>
      <c r="MSB10" s="1211"/>
      <c r="MSC10" s="1211"/>
      <c r="MSD10" s="1211"/>
      <c r="MSE10" s="1211"/>
      <c r="MSF10" s="1211"/>
      <c r="MSG10" s="1211"/>
      <c r="MSH10" s="1211"/>
      <c r="MSI10" s="1211"/>
      <c r="MSJ10" s="1211"/>
      <c r="MSK10" s="1211"/>
      <c r="MSL10" s="1211"/>
      <c r="MSM10" s="1211"/>
      <c r="MSN10" s="1211"/>
      <c r="MSO10" s="1211"/>
      <c r="MSP10" s="1211"/>
      <c r="MSQ10" s="1211"/>
      <c r="MSR10" s="1211"/>
      <c r="MSS10" s="1211"/>
      <c r="MST10" s="1211"/>
      <c r="MSU10" s="1211"/>
      <c r="MSV10" s="1211"/>
      <c r="MSW10" s="1211"/>
      <c r="MSX10" s="1211"/>
      <c r="MSY10" s="1211"/>
      <c r="MSZ10" s="1211"/>
      <c r="MTA10" s="1211"/>
      <c r="MTB10" s="1211"/>
      <c r="MTC10" s="1211"/>
      <c r="MTD10" s="1211"/>
      <c r="MTE10" s="1211"/>
      <c r="MTF10" s="1211"/>
      <c r="MTG10" s="1211"/>
      <c r="MTH10" s="1211"/>
      <c r="MTI10" s="1211"/>
      <c r="MTJ10" s="1211"/>
      <c r="MTK10" s="1211"/>
      <c r="MTL10" s="1211"/>
      <c r="MTM10" s="1211"/>
      <c r="MTN10" s="1211"/>
      <c r="MTO10" s="1211"/>
      <c r="MTP10" s="1211"/>
      <c r="MTQ10" s="1211"/>
      <c r="MTR10" s="1211"/>
      <c r="MTS10" s="1211"/>
      <c r="MTT10" s="1211"/>
      <c r="MTU10" s="1211"/>
      <c r="MTV10" s="1211"/>
      <c r="MTW10" s="1211"/>
      <c r="MTX10" s="1211"/>
      <c r="MTY10" s="1211"/>
      <c r="MTZ10" s="1211"/>
      <c r="MUA10" s="1211"/>
      <c r="MUB10" s="1211"/>
      <c r="MUC10" s="1211"/>
      <c r="MUD10" s="1211"/>
      <c r="MUE10" s="1211"/>
      <c r="MUF10" s="1211"/>
      <c r="MUG10" s="1211"/>
      <c r="MUH10" s="1211"/>
      <c r="MUI10" s="1211"/>
      <c r="MUJ10" s="1211"/>
      <c r="MUK10" s="1211"/>
      <c r="MUL10" s="1211"/>
      <c r="MUM10" s="1211"/>
      <c r="MUN10" s="1211"/>
      <c r="MUO10" s="1211"/>
      <c r="MUP10" s="1211"/>
      <c r="MUQ10" s="1211"/>
      <c r="MUR10" s="1211"/>
      <c r="MUS10" s="1211"/>
      <c r="MUT10" s="1211"/>
      <c r="MUU10" s="1211"/>
      <c r="MUV10" s="1211"/>
      <c r="MUW10" s="1211"/>
      <c r="MUX10" s="1211"/>
      <c r="MUY10" s="1211"/>
      <c r="MUZ10" s="1211"/>
      <c r="MVA10" s="1211"/>
      <c r="MVB10" s="1211"/>
      <c r="MVC10" s="1211"/>
      <c r="MVD10" s="1211"/>
      <c r="MVE10" s="1211"/>
      <c r="MVF10" s="1211"/>
      <c r="MVG10" s="1211"/>
      <c r="MVH10" s="1211"/>
      <c r="MVI10" s="1211"/>
      <c r="MVJ10" s="1211"/>
      <c r="MVK10" s="1211"/>
      <c r="MVL10" s="1211"/>
      <c r="MVM10" s="1211"/>
      <c r="MVN10" s="1211"/>
      <c r="MVO10" s="1211"/>
      <c r="MVP10" s="1211"/>
      <c r="MVQ10" s="1211"/>
      <c r="MVR10" s="1211"/>
      <c r="MVS10" s="1211"/>
      <c r="MVT10" s="1211"/>
      <c r="MVU10" s="1211"/>
      <c r="MVV10" s="1211"/>
      <c r="MVW10" s="1211"/>
      <c r="MVX10" s="1211"/>
      <c r="MVY10" s="1211"/>
      <c r="MVZ10" s="1211"/>
      <c r="MWA10" s="1211"/>
      <c r="MWB10" s="1211"/>
      <c r="MWC10" s="1211"/>
      <c r="MWD10" s="1211"/>
      <c r="MWE10" s="1211"/>
      <c r="MWF10" s="1211"/>
      <c r="MWG10" s="1211"/>
      <c r="MWH10" s="1211"/>
      <c r="MWI10" s="1211"/>
      <c r="MWJ10" s="1211"/>
      <c r="MWK10" s="1211"/>
      <c r="MWL10" s="1211"/>
      <c r="MWM10" s="1211"/>
      <c r="MWN10" s="1211"/>
      <c r="MWO10" s="1211"/>
      <c r="MWP10" s="1211"/>
      <c r="MWQ10" s="1211"/>
      <c r="MWR10" s="1211"/>
      <c r="MWS10" s="1211"/>
      <c r="MWT10" s="1211"/>
      <c r="MWU10" s="1211"/>
      <c r="MWV10" s="1211"/>
      <c r="MWW10" s="1211"/>
      <c r="MWX10" s="1211"/>
      <c r="MWY10" s="1211"/>
      <c r="MWZ10" s="1211"/>
      <c r="MXA10" s="1211"/>
      <c r="MXB10" s="1211"/>
      <c r="MXC10" s="1211"/>
      <c r="MXD10" s="1211"/>
      <c r="MXE10" s="1211"/>
      <c r="MXF10" s="1211"/>
      <c r="MXG10" s="1211"/>
      <c r="MXH10" s="1211"/>
      <c r="MXI10" s="1211"/>
      <c r="MXJ10" s="1211"/>
      <c r="MXK10" s="1211"/>
      <c r="MXL10" s="1211"/>
      <c r="MXM10" s="1211"/>
      <c r="MXN10" s="1211"/>
      <c r="MXO10" s="1211"/>
      <c r="MXP10" s="1211"/>
      <c r="MXQ10" s="1211"/>
      <c r="MXR10" s="1211"/>
      <c r="MXS10" s="1211"/>
      <c r="MXT10" s="1211"/>
      <c r="MXU10" s="1211"/>
      <c r="MXV10" s="1211"/>
      <c r="MXW10" s="1211"/>
      <c r="MXX10" s="1211"/>
      <c r="MXY10" s="1211"/>
      <c r="MXZ10" s="1211"/>
      <c r="MYA10" s="1211"/>
      <c r="MYB10" s="1211"/>
      <c r="MYC10" s="1211"/>
      <c r="MYD10" s="1211"/>
      <c r="MYE10" s="1211"/>
      <c r="MYF10" s="1211"/>
      <c r="MYG10" s="1211"/>
      <c r="MYH10" s="1211"/>
      <c r="MYI10" s="1211"/>
      <c r="MYJ10" s="1211"/>
      <c r="MYK10" s="1211"/>
      <c r="MYL10" s="1211"/>
      <c r="MYM10" s="1211"/>
      <c r="MYN10" s="1211"/>
      <c r="MYO10" s="1211"/>
      <c r="MYP10" s="1211"/>
      <c r="MYQ10" s="1211"/>
      <c r="MYR10" s="1211"/>
      <c r="MYS10" s="1211"/>
      <c r="MYT10" s="1211"/>
      <c r="MYU10" s="1211"/>
      <c r="MYV10" s="1211"/>
      <c r="MYW10" s="1211"/>
      <c r="MYX10" s="1211"/>
      <c r="MYY10" s="1211"/>
      <c r="MYZ10" s="1211"/>
      <c r="MZA10" s="1211"/>
      <c r="MZB10" s="1211"/>
      <c r="MZC10" s="1211"/>
      <c r="MZD10" s="1211"/>
      <c r="MZE10" s="1211"/>
      <c r="MZF10" s="1211"/>
      <c r="MZG10" s="1211"/>
      <c r="MZH10" s="1211"/>
      <c r="MZI10" s="1211"/>
      <c r="MZJ10" s="1211"/>
      <c r="MZK10" s="1211"/>
      <c r="MZL10" s="1211"/>
      <c r="MZM10" s="1211"/>
      <c r="MZN10" s="1211"/>
      <c r="MZO10" s="1211"/>
      <c r="MZP10" s="1211"/>
      <c r="MZQ10" s="1211"/>
      <c r="MZR10" s="1211"/>
      <c r="MZS10" s="1211"/>
      <c r="MZT10" s="1211"/>
      <c r="MZU10" s="1211"/>
      <c r="MZV10" s="1211"/>
      <c r="MZW10" s="1211"/>
      <c r="MZX10" s="1211"/>
      <c r="MZY10" s="1211"/>
      <c r="MZZ10" s="1211"/>
      <c r="NAA10" s="1211"/>
      <c r="NAB10" s="1211"/>
      <c r="NAC10" s="1211"/>
      <c r="NAD10" s="1211"/>
      <c r="NAE10" s="1211"/>
      <c r="NAF10" s="1211"/>
      <c r="NAG10" s="1211"/>
      <c r="NAH10" s="1211"/>
      <c r="NAI10" s="1211"/>
      <c r="NAJ10" s="1211"/>
      <c r="NAK10" s="1211"/>
      <c r="NAL10" s="1211"/>
      <c r="NAM10" s="1211"/>
      <c r="NAN10" s="1211"/>
      <c r="NAO10" s="1211"/>
      <c r="NAP10" s="1211"/>
      <c r="NAQ10" s="1211"/>
      <c r="NAR10" s="1211"/>
      <c r="NAS10" s="1211"/>
      <c r="NAT10" s="1211"/>
      <c r="NAU10" s="1211"/>
      <c r="NAV10" s="1211"/>
      <c r="NAW10" s="1211"/>
      <c r="NAX10" s="1211"/>
      <c r="NAY10" s="1211"/>
      <c r="NAZ10" s="1211"/>
      <c r="NBA10" s="1211"/>
      <c r="NBB10" s="1211"/>
      <c r="NBC10" s="1211"/>
      <c r="NBD10" s="1211"/>
      <c r="NBE10" s="1211"/>
      <c r="NBF10" s="1211"/>
      <c r="NBG10" s="1211"/>
      <c r="NBH10" s="1211"/>
      <c r="NBI10" s="1211"/>
      <c r="NBJ10" s="1211"/>
      <c r="NBK10" s="1211"/>
      <c r="NBL10" s="1211"/>
      <c r="NBM10" s="1211"/>
      <c r="NBN10" s="1211"/>
      <c r="NBO10" s="1211"/>
      <c r="NBP10" s="1211"/>
      <c r="NBQ10" s="1211"/>
      <c r="NBR10" s="1211"/>
      <c r="NBS10" s="1211"/>
      <c r="NBT10" s="1211"/>
      <c r="NBU10" s="1211"/>
      <c r="NBV10" s="1211"/>
      <c r="NBW10" s="1211"/>
      <c r="NBX10" s="1211"/>
      <c r="NBY10" s="1211"/>
      <c r="NBZ10" s="1211"/>
      <c r="NCA10" s="1211"/>
      <c r="NCB10" s="1211"/>
      <c r="NCC10" s="1211"/>
      <c r="NCD10" s="1211"/>
      <c r="NCE10" s="1211"/>
      <c r="NCF10" s="1211"/>
      <c r="NCG10" s="1211"/>
      <c r="NCH10" s="1211"/>
      <c r="NCI10" s="1211"/>
      <c r="NCJ10" s="1211"/>
      <c r="NCK10" s="1211"/>
      <c r="NCL10" s="1211"/>
      <c r="NCM10" s="1211"/>
      <c r="NCN10" s="1211"/>
      <c r="NCO10" s="1211"/>
      <c r="NCP10" s="1211"/>
      <c r="NCQ10" s="1211"/>
      <c r="NCR10" s="1211"/>
      <c r="NCS10" s="1211"/>
      <c r="NCT10" s="1211"/>
      <c r="NCU10" s="1211"/>
      <c r="NCV10" s="1211"/>
      <c r="NCW10" s="1211"/>
      <c r="NCX10" s="1211"/>
      <c r="NCY10" s="1211"/>
      <c r="NCZ10" s="1211"/>
      <c r="NDA10" s="1211"/>
      <c r="NDB10" s="1211"/>
      <c r="NDC10" s="1211"/>
      <c r="NDD10" s="1211"/>
      <c r="NDE10" s="1211"/>
      <c r="NDF10" s="1211"/>
      <c r="NDG10" s="1211"/>
      <c r="NDH10" s="1211"/>
      <c r="NDI10" s="1211"/>
      <c r="NDJ10" s="1211"/>
      <c r="NDK10" s="1211"/>
      <c r="NDL10" s="1211"/>
      <c r="NDM10" s="1211"/>
      <c r="NDN10" s="1211"/>
      <c r="NDO10" s="1211"/>
      <c r="NDP10" s="1211"/>
      <c r="NDQ10" s="1211"/>
      <c r="NDR10" s="1211"/>
      <c r="NDS10" s="1211"/>
      <c r="NDT10" s="1211"/>
      <c r="NDU10" s="1211"/>
      <c r="NDV10" s="1211"/>
      <c r="NDW10" s="1211"/>
      <c r="NDX10" s="1211"/>
      <c r="NDY10" s="1211"/>
      <c r="NDZ10" s="1211"/>
      <c r="NEA10" s="1211"/>
      <c r="NEB10" s="1211"/>
      <c r="NEC10" s="1211"/>
      <c r="NED10" s="1211"/>
      <c r="NEE10" s="1211"/>
      <c r="NEF10" s="1211"/>
      <c r="NEG10" s="1211"/>
      <c r="NEH10" s="1211"/>
      <c r="NEI10" s="1211"/>
      <c r="NEJ10" s="1211"/>
      <c r="NEK10" s="1211"/>
      <c r="NEL10" s="1211"/>
      <c r="NEM10" s="1211"/>
      <c r="NEN10" s="1211"/>
      <c r="NEO10" s="1211"/>
      <c r="NEP10" s="1211"/>
      <c r="NEQ10" s="1211"/>
      <c r="NER10" s="1211"/>
      <c r="NES10" s="1211"/>
      <c r="NET10" s="1211"/>
      <c r="NEU10" s="1211"/>
      <c r="NEV10" s="1211"/>
      <c r="NEW10" s="1211"/>
      <c r="NEX10" s="1211"/>
      <c r="NEY10" s="1211"/>
      <c r="NEZ10" s="1211"/>
      <c r="NFA10" s="1211"/>
      <c r="NFB10" s="1211"/>
      <c r="NFC10" s="1211"/>
      <c r="NFD10" s="1211"/>
      <c r="NFE10" s="1211"/>
      <c r="NFF10" s="1211"/>
      <c r="NFG10" s="1211"/>
      <c r="NFH10" s="1211"/>
      <c r="NFI10" s="1211"/>
      <c r="NFJ10" s="1211"/>
      <c r="NFK10" s="1211"/>
      <c r="NFL10" s="1211"/>
      <c r="NFM10" s="1211"/>
      <c r="NFN10" s="1211"/>
      <c r="NFO10" s="1211"/>
      <c r="NFP10" s="1211"/>
      <c r="NFQ10" s="1211"/>
      <c r="NFR10" s="1211"/>
      <c r="NFS10" s="1211"/>
      <c r="NFT10" s="1211"/>
      <c r="NFU10" s="1211"/>
      <c r="NFV10" s="1211"/>
      <c r="NFW10" s="1211"/>
      <c r="NFX10" s="1211"/>
      <c r="NFY10" s="1211"/>
      <c r="NFZ10" s="1211"/>
      <c r="NGA10" s="1211"/>
      <c r="NGB10" s="1211"/>
      <c r="NGC10" s="1211"/>
      <c r="NGD10" s="1211"/>
      <c r="NGE10" s="1211"/>
      <c r="NGF10" s="1211"/>
      <c r="NGG10" s="1211"/>
      <c r="NGH10" s="1211"/>
      <c r="NGI10" s="1211"/>
      <c r="NGJ10" s="1211"/>
      <c r="NGK10" s="1211"/>
      <c r="NGL10" s="1211"/>
      <c r="NGM10" s="1211"/>
      <c r="NGN10" s="1211"/>
      <c r="NGO10" s="1211"/>
      <c r="NGP10" s="1211"/>
      <c r="NGQ10" s="1211"/>
      <c r="NGR10" s="1211"/>
      <c r="NGS10" s="1211"/>
      <c r="NGT10" s="1211"/>
      <c r="NGU10" s="1211"/>
      <c r="NGV10" s="1211"/>
      <c r="NGW10" s="1211"/>
      <c r="NGX10" s="1211"/>
      <c r="NGY10" s="1211"/>
      <c r="NGZ10" s="1211"/>
      <c r="NHA10" s="1211"/>
      <c r="NHB10" s="1211"/>
      <c r="NHC10" s="1211"/>
      <c r="NHD10" s="1211"/>
      <c r="NHE10" s="1211"/>
      <c r="NHF10" s="1211"/>
      <c r="NHG10" s="1211"/>
      <c r="NHH10" s="1211"/>
      <c r="NHI10" s="1211"/>
      <c r="NHJ10" s="1211"/>
      <c r="NHK10" s="1211"/>
      <c r="NHL10" s="1211"/>
      <c r="NHM10" s="1211"/>
      <c r="NHN10" s="1211"/>
      <c r="NHO10" s="1211"/>
      <c r="NHP10" s="1211"/>
      <c r="NHQ10" s="1211"/>
      <c r="NHR10" s="1211"/>
      <c r="NHS10" s="1211"/>
      <c r="NHT10" s="1211"/>
      <c r="NHU10" s="1211"/>
      <c r="NHV10" s="1211"/>
      <c r="NHW10" s="1211"/>
      <c r="NHX10" s="1211"/>
      <c r="NHY10" s="1211"/>
      <c r="NHZ10" s="1211"/>
      <c r="NIA10" s="1211"/>
      <c r="NIB10" s="1211"/>
      <c r="NIC10" s="1211"/>
      <c r="NID10" s="1211"/>
      <c r="NIE10" s="1211"/>
      <c r="NIF10" s="1211"/>
      <c r="NIG10" s="1211"/>
      <c r="NIH10" s="1211"/>
      <c r="NII10" s="1211"/>
      <c r="NIJ10" s="1211"/>
      <c r="NIK10" s="1211"/>
      <c r="NIL10" s="1211"/>
      <c r="NIM10" s="1211"/>
      <c r="NIN10" s="1211"/>
      <c r="NIO10" s="1211"/>
      <c r="NIP10" s="1211"/>
      <c r="NIQ10" s="1211"/>
      <c r="NIR10" s="1211"/>
      <c r="NIS10" s="1211"/>
      <c r="NIT10" s="1211"/>
      <c r="NIU10" s="1211"/>
      <c r="NIV10" s="1211"/>
      <c r="NIW10" s="1211"/>
      <c r="NIX10" s="1211"/>
      <c r="NIY10" s="1211"/>
      <c r="NIZ10" s="1211"/>
      <c r="NJA10" s="1211"/>
      <c r="NJB10" s="1211"/>
      <c r="NJC10" s="1211"/>
      <c r="NJD10" s="1211"/>
      <c r="NJE10" s="1211"/>
      <c r="NJF10" s="1211"/>
      <c r="NJG10" s="1211"/>
      <c r="NJH10" s="1211"/>
      <c r="NJI10" s="1211"/>
      <c r="NJJ10" s="1211"/>
      <c r="NJK10" s="1211"/>
      <c r="NJL10" s="1211"/>
      <c r="NJM10" s="1211"/>
      <c r="NJN10" s="1211"/>
      <c r="NJO10" s="1211"/>
      <c r="NJP10" s="1211"/>
      <c r="NJQ10" s="1211"/>
      <c r="NJR10" s="1211"/>
      <c r="NJS10" s="1211"/>
      <c r="NJT10" s="1211"/>
      <c r="NJU10" s="1211"/>
      <c r="NJV10" s="1211"/>
      <c r="NJW10" s="1211"/>
      <c r="NJX10" s="1211"/>
      <c r="NJY10" s="1211"/>
      <c r="NJZ10" s="1211"/>
      <c r="NKA10" s="1211"/>
      <c r="NKB10" s="1211"/>
      <c r="NKC10" s="1211"/>
      <c r="NKD10" s="1211"/>
      <c r="NKE10" s="1211"/>
      <c r="NKF10" s="1211"/>
      <c r="NKG10" s="1211"/>
      <c r="NKH10" s="1211"/>
      <c r="NKI10" s="1211"/>
      <c r="NKJ10" s="1211"/>
      <c r="NKK10" s="1211"/>
      <c r="NKL10" s="1211"/>
      <c r="NKM10" s="1211"/>
      <c r="NKN10" s="1211"/>
      <c r="NKO10" s="1211"/>
      <c r="NKP10" s="1211"/>
      <c r="NKQ10" s="1211"/>
      <c r="NKR10" s="1211"/>
      <c r="NKS10" s="1211"/>
      <c r="NKT10" s="1211"/>
      <c r="NKU10" s="1211"/>
      <c r="NKV10" s="1211"/>
      <c r="NKW10" s="1211"/>
      <c r="NKX10" s="1211"/>
      <c r="NKY10" s="1211"/>
      <c r="NKZ10" s="1211"/>
      <c r="NLA10" s="1211"/>
      <c r="NLB10" s="1211"/>
      <c r="NLC10" s="1211"/>
      <c r="NLD10" s="1211"/>
      <c r="NLE10" s="1211"/>
      <c r="NLF10" s="1211"/>
      <c r="NLG10" s="1211"/>
      <c r="NLH10" s="1211"/>
      <c r="NLI10" s="1211"/>
      <c r="NLJ10" s="1211"/>
      <c r="NLK10" s="1211"/>
      <c r="NLL10" s="1211"/>
      <c r="NLM10" s="1211"/>
      <c r="NLN10" s="1211"/>
      <c r="NLO10" s="1211"/>
      <c r="NLP10" s="1211"/>
      <c r="NLQ10" s="1211"/>
      <c r="NLR10" s="1211"/>
      <c r="NLS10" s="1211"/>
      <c r="NLT10" s="1211"/>
      <c r="NLU10" s="1211"/>
      <c r="NLV10" s="1211"/>
      <c r="NLW10" s="1211"/>
      <c r="NLX10" s="1211"/>
      <c r="NLY10" s="1211"/>
      <c r="NLZ10" s="1211"/>
      <c r="NMA10" s="1211"/>
      <c r="NMB10" s="1211"/>
      <c r="NMC10" s="1211"/>
      <c r="NMD10" s="1211"/>
      <c r="NME10" s="1211"/>
      <c r="NMF10" s="1211"/>
      <c r="NMG10" s="1211"/>
      <c r="NMH10" s="1211"/>
      <c r="NMI10" s="1211"/>
      <c r="NMJ10" s="1211"/>
      <c r="NMK10" s="1211"/>
      <c r="NML10" s="1211"/>
      <c r="NMM10" s="1211"/>
      <c r="NMN10" s="1211"/>
      <c r="NMO10" s="1211"/>
      <c r="NMP10" s="1211"/>
      <c r="NMQ10" s="1211"/>
      <c r="NMR10" s="1211"/>
      <c r="NMS10" s="1211"/>
      <c r="NMT10" s="1211"/>
      <c r="NMU10" s="1211"/>
      <c r="NMV10" s="1211"/>
      <c r="NMW10" s="1211"/>
      <c r="NMX10" s="1211"/>
      <c r="NMY10" s="1211"/>
      <c r="NMZ10" s="1211"/>
      <c r="NNA10" s="1211"/>
      <c r="NNB10" s="1211"/>
      <c r="NNC10" s="1211"/>
      <c r="NND10" s="1211"/>
      <c r="NNE10" s="1211"/>
      <c r="NNF10" s="1211"/>
      <c r="NNG10" s="1211"/>
      <c r="NNH10" s="1211"/>
      <c r="NNI10" s="1211"/>
      <c r="NNJ10" s="1211"/>
      <c r="NNK10" s="1211"/>
      <c r="NNL10" s="1211"/>
      <c r="NNM10" s="1211"/>
      <c r="NNN10" s="1211"/>
      <c r="NNO10" s="1211"/>
      <c r="NNP10" s="1211"/>
      <c r="NNQ10" s="1211"/>
      <c r="NNR10" s="1211"/>
      <c r="NNS10" s="1211"/>
      <c r="NNT10" s="1211"/>
      <c r="NNU10" s="1211"/>
      <c r="NNV10" s="1211"/>
      <c r="NNW10" s="1211"/>
      <c r="NNX10" s="1211"/>
      <c r="NNY10" s="1211"/>
      <c r="NNZ10" s="1211"/>
      <c r="NOA10" s="1211"/>
      <c r="NOB10" s="1211"/>
      <c r="NOC10" s="1211"/>
      <c r="NOD10" s="1211"/>
      <c r="NOE10" s="1211"/>
      <c r="NOF10" s="1211"/>
      <c r="NOG10" s="1211"/>
      <c r="NOH10" s="1211"/>
      <c r="NOI10" s="1211"/>
      <c r="NOJ10" s="1211"/>
      <c r="NOK10" s="1211"/>
      <c r="NOL10" s="1211"/>
      <c r="NOM10" s="1211"/>
      <c r="NON10" s="1211"/>
      <c r="NOO10" s="1211"/>
      <c r="NOP10" s="1211"/>
      <c r="NOQ10" s="1211"/>
      <c r="NOR10" s="1211"/>
      <c r="NOS10" s="1211"/>
      <c r="NOT10" s="1211"/>
      <c r="NOU10" s="1211"/>
      <c r="NOV10" s="1211"/>
      <c r="NOW10" s="1211"/>
      <c r="NOX10" s="1211"/>
      <c r="NOY10" s="1211"/>
      <c r="NOZ10" s="1211"/>
      <c r="NPA10" s="1211"/>
      <c r="NPB10" s="1211"/>
      <c r="NPC10" s="1211"/>
      <c r="NPD10" s="1211"/>
      <c r="NPE10" s="1211"/>
      <c r="NPF10" s="1211"/>
      <c r="NPG10" s="1211"/>
      <c r="NPH10" s="1211"/>
      <c r="NPI10" s="1211"/>
      <c r="NPJ10" s="1211"/>
      <c r="NPK10" s="1211"/>
      <c r="NPL10" s="1211"/>
      <c r="NPM10" s="1211"/>
      <c r="NPN10" s="1211"/>
      <c r="NPO10" s="1211"/>
      <c r="NPP10" s="1211"/>
      <c r="NPQ10" s="1211"/>
      <c r="NPR10" s="1211"/>
      <c r="NPS10" s="1211"/>
      <c r="NPT10" s="1211"/>
      <c r="NPU10" s="1211"/>
      <c r="NPV10" s="1211"/>
      <c r="NPW10" s="1211"/>
      <c r="NPX10" s="1211"/>
      <c r="NPY10" s="1211"/>
      <c r="NPZ10" s="1211"/>
      <c r="NQA10" s="1211"/>
      <c r="NQB10" s="1211"/>
      <c r="NQC10" s="1211"/>
      <c r="NQD10" s="1211"/>
      <c r="NQE10" s="1211"/>
      <c r="NQF10" s="1211"/>
      <c r="NQG10" s="1211"/>
      <c r="NQH10" s="1211"/>
      <c r="NQI10" s="1211"/>
      <c r="NQJ10" s="1211"/>
      <c r="NQK10" s="1211"/>
      <c r="NQL10" s="1211"/>
      <c r="NQM10" s="1211"/>
      <c r="NQN10" s="1211"/>
      <c r="NQO10" s="1211"/>
      <c r="NQP10" s="1211"/>
      <c r="NQQ10" s="1211"/>
      <c r="NQR10" s="1211"/>
      <c r="NQS10" s="1211"/>
      <c r="NQT10" s="1211"/>
      <c r="NQU10" s="1211"/>
      <c r="NQV10" s="1211"/>
      <c r="NQW10" s="1211"/>
      <c r="NQX10" s="1211"/>
      <c r="NQY10" s="1211"/>
      <c r="NQZ10" s="1211"/>
      <c r="NRA10" s="1211"/>
      <c r="NRB10" s="1211"/>
      <c r="NRC10" s="1211"/>
      <c r="NRD10" s="1211"/>
      <c r="NRE10" s="1211"/>
      <c r="NRF10" s="1211"/>
      <c r="NRG10" s="1211"/>
      <c r="NRH10" s="1211"/>
      <c r="NRI10" s="1211"/>
      <c r="NRJ10" s="1211"/>
      <c r="NRK10" s="1211"/>
      <c r="NRL10" s="1211"/>
      <c r="NRM10" s="1211"/>
      <c r="NRN10" s="1211"/>
      <c r="NRO10" s="1211"/>
      <c r="NRP10" s="1211"/>
      <c r="NRQ10" s="1211"/>
      <c r="NRR10" s="1211"/>
      <c r="NRS10" s="1211"/>
      <c r="NRT10" s="1211"/>
      <c r="NRU10" s="1211"/>
      <c r="NRV10" s="1211"/>
      <c r="NRW10" s="1211"/>
      <c r="NRX10" s="1211"/>
      <c r="NRY10" s="1211"/>
      <c r="NRZ10" s="1211"/>
      <c r="NSA10" s="1211"/>
      <c r="NSB10" s="1211"/>
      <c r="NSC10" s="1211"/>
      <c r="NSD10" s="1211"/>
      <c r="NSE10" s="1211"/>
      <c r="NSF10" s="1211"/>
      <c r="NSG10" s="1211"/>
      <c r="NSH10" s="1211"/>
      <c r="NSI10" s="1211"/>
      <c r="NSJ10" s="1211"/>
      <c r="NSK10" s="1211"/>
      <c r="NSL10" s="1211"/>
      <c r="NSM10" s="1211"/>
      <c r="NSN10" s="1211"/>
      <c r="NSO10" s="1211"/>
      <c r="NSP10" s="1211"/>
      <c r="NSQ10" s="1211"/>
      <c r="NSR10" s="1211"/>
      <c r="NSS10" s="1211"/>
      <c r="NST10" s="1211"/>
      <c r="NSU10" s="1211"/>
      <c r="NSV10" s="1211"/>
      <c r="NSW10" s="1211"/>
      <c r="NSX10" s="1211"/>
      <c r="NSY10" s="1211"/>
      <c r="NSZ10" s="1211"/>
      <c r="NTA10" s="1211"/>
      <c r="NTB10" s="1211"/>
      <c r="NTC10" s="1211"/>
      <c r="NTD10" s="1211"/>
      <c r="NTE10" s="1211"/>
      <c r="NTF10" s="1211"/>
      <c r="NTG10" s="1211"/>
      <c r="NTH10" s="1211"/>
      <c r="NTI10" s="1211"/>
      <c r="NTJ10" s="1211"/>
      <c r="NTK10" s="1211"/>
      <c r="NTL10" s="1211"/>
      <c r="NTM10" s="1211"/>
      <c r="NTN10" s="1211"/>
      <c r="NTO10" s="1211"/>
      <c r="NTP10" s="1211"/>
      <c r="NTQ10" s="1211"/>
      <c r="NTR10" s="1211"/>
      <c r="NTS10" s="1211"/>
      <c r="NTT10" s="1211"/>
      <c r="NTU10" s="1211"/>
      <c r="NTV10" s="1211"/>
      <c r="NTW10" s="1211"/>
      <c r="NTX10" s="1211"/>
      <c r="NTY10" s="1211"/>
      <c r="NTZ10" s="1211"/>
      <c r="NUA10" s="1211"/>
      <c r="NUB10" s="1211"/>
      <c r="NUC10" s="1211"/>
      <c r="NUD10" s="1211"/>
      <c r="NUE10" s="1211"/>
      <c r="NUF10" s="1211"/>
      <c r="NUG10" s="1211"/>
      <c r="NUH10" s="1211"/>
      <c r="NUI10" s="1211"/>
      <c r="NUJ10" s="1211"/>
      <c r="NUK10" s="1211"/>
      <c r="NUL10" s="1211"/>
      <c r="NUM10" s="1211"/>
      <c r="NUN10" s="1211"/>
      <c r="NUO10" s="1211"/>
      <c r="NUP10" s="1211"/>
      <c r="NUQ10" s="1211"/>
      <c r="NUR10" s="1211"/>
      <c r="NUS10" s="1211"/>
      <c r="NUT10" s="1211"/>
      <c r="NUU10" s="1211"/>
      <c r="NUV10" s="1211"/>
      <c r="NUW10" s="1211"/>
      <c r="NUX10" s="1211"/>
      <c r="NUY10" s="1211"/>
      <c r="NUZ10" s="1211"/>
      <c r="NVA10" s="1211"/>
      <c r="NVB10" s="1211"/>
      <c r="NVC10" s="1211"/>
      <c r="NVD10" s="1211"/>
      <c r="NVE10" s="1211"/>
      <c r="NVF10" s="1211"/>
      <c r="NVG10" s="1211"/>
      <c r="NVH10" s="1211"/>
      <c r="NVI10" s="1211"/>
      <c r="NVJ10" s="1211"/>
      <c r="NVK10" s="1211"/>
      <c r="NVL10" s="1211"/>
      <c r="NVM10" s="1211"/>
      <c r="NVN10" s="1211"/>
      <c r="NVO10" s="1211"/>
      <c r="NVP10" s="1211"/>
      <c r="NVQ10" s="1211"/>
      <c r="NVR10" s="1211"/>
      <c r="NVS10" s="1211"/>
      <c r="NVT10" s="1211"/>
      <c r="NVU10" s="1211"/>
      <c r="NVV10" s="1211"/>
      <c r="NVW10" s="1211"/>
      <c r="NVX10" s="1211"/>
      <c r="NVY10" s="1211"/>
      <c r="NVZ10" s="1211"/>
      <c r="NWA10" s="1211"/>
      <c r="NWB10" s="1211"/>
      <c r="NWC10" s="1211"/>
      <c r="NWD10" s="1211"/>
      <c r="NWE10" s="1211"/>
      <c r="NWF10" s="1211"/>
      <c r="NWG10" s="1211"/>
      <c r="NWH10" s="1211"/>
      <c r="NWI10" s="1211"/>
      <c r="NWJ10" s="1211"/>
      <c r="NWK10" s="1211"/>
      <c r="NWL10" s="1211"/>
      <c r="NWM10" s="1211"/>
      <c r="NWN10" s="1211"/>
      <c r="NWO10" s="1211"/>
      <c r="NWP10" s="1211"/>
      <c r="NWQ10" s="1211"/>
      <c r="NWR10" s="1211"/>
      <c r="NWS10" s="1211"/>
      <c r="NWT10" s="1211"/>
      <c r="NWU10" s="1211"/>
      <c r="NWV10" s="1211"/>
      <c r="NWW10" s="1211"/>
      <c r="NWX10" s="1211"/>
      <c r="NWY10" s="1211"/>
      <c r="NWZ10" s="1211"/>
      <c r="NXA10" s="1211"/>
      <c r="NXB10" s="1211"/>
      <c r="NXC10" s="1211"/>
      <c r="NXD10" s="1211"/>
      <c r="NXE10" s="1211"/>
      <c r="NXF10" s="1211"/>
      <c r="NXG10" s="1211"/>
      <c r="NXH10" s="1211"/>
      <c r="NXI10" s="1211"/>
      <c r="NXJ10" s="1211"/>
      <c r="NXK10" s="1211"/>
      <c r="NXL10" s="1211"/>
      <c r="NXM10" s="1211"/>
      <c r="NXN10" s="1211"/>
      <c r="NXO10" s="1211"/>
      <c r="NXP10" s="1211"/>
      <c r="NXQ10" s="1211"/>
      <c r="NXR10" s="1211"/>
      <c r="NXS10" s="1211"/>
      <c r="NXT10" s="1211"/>
      <c r="NXU10" s="1211"/>
      <c r="NXV10" s="1211"/>
      <c r="NXW10" s="1211"/>
      <c r="NXX10" s="1211"/>
      <c r="NXY10" s="1211"/>
      <c r="NXZ10" s="1211"/>
      <c r="NYA10" s="1211"/>
      <c r="NYB10" s="1211"/>
      <c r="NYC10" s="1211"/>
      <c r="NYD10" s="1211"/>
      <c r="NYE10" s="1211"/>
      <c r="NYF10" s="1211"/>
      <c r="NYG10" s="1211"/>
      <c r="NYH10" s="1211"/>
      <c r="NYI10" s="1211"/>
      <c r="NYJ10" s="1211"/>
      <c r="NYK10" s="1211"/>
      <c r="NYL10" s="1211"/>
      <c r="NYM10" s="1211"/>
      <c r="NYN10" s="1211"/>
      <c r="NYO10" s="1211"/>
      <c r="NYP10" s="1211"/>
      <c r="NYQ10" s="1211"/>
      <c r="NYR10" s="1211"/>
      <c r="NYS10" s="1211"/>
      <c r="NYT10" s="1211"/>
      <c r="NYU10" s="1211"/>
      <c r="NYV10" s="1211"/>
      <c r="NYW10" s="1211"/>
      <c r="NYX10" s="1211"/>
      <c r="NYY10" s="1211"/>
      <c r="NYZ10" s="1211"/>
      <c r="NZA10" s="1211"/>
      <c r="NZB10" s="1211"/>
      <c r="NZC10" s="1211"/>
      <c r="NZD10" s="1211"/>
      <c r="NZE10" s="1211"/>
      <c r="NZF10" s="1211"/>
      <c r="NZG10" s="1211"/>
      <c r="NZH10" s="1211"/>
      <c r="NZI10" s="1211"/>
      <c r="NZJ10" s="1211"/>
      <c r="NZK10" s="1211"/>
      <c r="NZL10" s="1211"/>
      <c r="NZM10" s="1211"/>
      <c r="NZN10" s="1211"/>
      <c r="NZO10" s="1211"/>
      <c r="NZP10" s="1211"/>
      <c r="NZQ10" s="1211"/>
      <c r="NZR10" s="1211"/>
      <c r="NZS10" s="1211"/>
      <c r="NZT10" s="1211"/>
      <c r="NZU10" s="1211"/>
      <c r="NZV10" s="1211"/>
      <c r="NZW10" s="1211"/>
      <c r="NZX10" s="1211"/>
      <c r="NZY10" s="1211"/>
      <c r="NZZ10" s="1211"/>
      <c r="OAA10" s="1211"/>
      <c r="OAB10" s="1211"/>
      <c r="OAC10" s="1211"/>
      <c r="OAD10" s="1211"/>
      <c r="OAE10" s="1211"/>
      <c r="OAF10" s="1211"/>
      <c r="OAG10" s="1211"/>
      <c r="OAH10" s="1211"/>
      <c r="OAI10" s="1211"/>
      <c r="OAJ10" s="1211"/>
      <c r="OAK10" s="1211"/>
      <c r="OAL10" s="1211"/>
      <c r="OAM10" s="1211"/>
      <c r="OAN10" s="1211"/>
      <c r="OAO10" s="1211"/>
      <c r="OAP10" s="1211"/>
      <c r="OAQ10" s="1211"/>
      <c r="OAR10" s="1211"/>
      <c r="OAS10" s="1211"/>
      <c r="OAT10" s="1211"/>
      <c r="OAU10" s="1211"/>
      <c r="OAV10" s="1211"/>
      <c r="OAW10" s="1211"/>
      <c r="OAX10" s="1211"/>
      <c r="OAY10" s="1211"/>
      <c r="OAZ10" s="1211"/>
      <c r="OBA10" s="1211"/>
      <c r="OBB10" s="1211"/>
      <c r="OBC10" s="1211"/>
      <c r="OBD10" s="1211"/>
      <c r="OBE10" s="1211"/>
      <c r="OBF10" s="1211"/>
      <c r="OBG10" s="1211"/>
      <c r="OBH10" s="1211"/>
      <c r="OBI10" s="1211"/>
      <c r="OBJ10" s="1211"/>
      <c r="OBK10" s="1211"/>
      <c r="OBL10" s="1211"/>
      <c r="OBM10" s="1211"/>
      <c r="OBN10" s="1211"/>
      <c r="OBO10" s="1211"/>
      <c r="OBP10" s="1211"/>
      <c r="OBQ10" s="1211"/>
      <c r="OBR10" s="1211"/>
      <c r="OBS10" s="1211"/>
      <c r="OBT10" s="1211"/>
      <c r="OBU10" s="1211"/>
      <c r="OBV10" s="1211"/>
      <c r="OBW10" s="1211"/>
      <c r="OBX10" s="1211"/>
      <c r="OBY10" s="1211"/>
      <c r="OBZ10" s="1211"/>
      <c r="OCA10" s="1211"/>
      <c r="OCB10" s="1211"/>
      <c r="OCC10" s="1211"/>
      <c r="OCD10" s="1211"/>
      <c r="OCE10" s="1211"/>
      <c r="OCF10" s="1211"/>
      <c r="OCG10" s="1211"/>
      <c r="OCH10" s="1211"/>
      <c r="OCI10" s="1211"/>
      <c r="OCJ10" s="1211"/>
      <c r="OCK10" s="1211"/>
      <c r="OCL10" s="1211"/>
      <c r="OCM10" s="1211"/>
      <c r="OCN10" s="1211"/>
      <c r="OCO10" s="1211"/>
      <c r="OCP10" s="1211"/>
      <c r="OCQ10" s="1211"/>
      <c r="OCR10" s="1211"/>
      <c r="OCS10" s="1211"/>
      <c r="OCT10" s="1211"/>
      <c r="OCU10" s="1211"/>
      <c r="OCV10" s="1211"/>
      <c r="OCW10" s="1211"/>
      <c r="OCX10" s="1211"/>
      <c r="OCY10" s="1211"/>
      <c r="OCZ10" s="1211"/>
      <c r="ODA10" s="1211"/>
      <c r="ODB10" s="1211"/>
      <c r="ODC10" s="1211"/>
      <c r="ODD10" s="1211"/>
      <c r="ODE10" s="1211"/>
      <c r="ODF10" s="1211"/>
      <c r="ODG10" s="1211"/>
      <c r="ODH10" s="1211"/>
      <c r="ODI10" s="1211"/>
      <c r="ODJ10" s="1211"/>
      <c r="ODK10" s="1211"/>
      <c r="ODL10" s="1211"/>
      <c r="ODM10" s="1211"/>
      <c r="ODN10" s="1211"/>
      <c r="ODO10" s="1211"/>
      <c r="ODP10" s="1211"/>
      <c r="ODQ10" s="1211"/>
      <c r="ODR10" s="1211"/>
      <c r="ODS10" s="1211"/>
      <c r="ODT10" s="1211"/>
      <c r="ODU10" s="1211"/>
      <c r="ODV10" s="1211"/>
      <c r="ODW10" s="1211"/>
      <c r="ODX10" s="1211"/>
      <c r="ODY10" s="1211"/>
      <c r="ODZ10" s="1211"/>
      <c r="OEA10" s="1211"/>
      <c r="OEB10" s="1211"/>
      <c r="OEC10" s="1211"/>
      <c r="OED10" s="1211"/>
      <c r="OEE10" s="1211"/>
      <c r="OEF10" s="1211"/>
      <c r="OEG10" s="1211"/>
      <c r="OEH10" s="1211"/>
      <c r="OEI10" s="1211"/>
      <c r="OEJ10" s="1211"/>
      <c r="OEK10" s="1211"/>
      <c r="OEL10" s="1211"/>
      <c r="OEM10" s="1211"/>
      <c r="OEN10" s="1211"/>
      <c r="OEO10" s="1211"/>
      <c r="OEP10" s="1211"/>
      <c r="OEQ10" s="1211"/>
      <c r="OER10" s="1211"/>
      <c r="OES10" s="1211"/>
      <c r="OET10" s="1211"/>
      <c r="OEU10" s="1211"/>
      <c r="OEV10" s="1211"/>
      <c r="OEW10" s="1211"/>
      <c r="OEX10" s="1211"/>
      <c r="OEY10" s="1211"/>
      <c r="OEZ10" s="1211"/>
      <c r="OFA10" s="1211"/>
      <c r="OFB10" s="1211"/>
      <c r="OFC10" s="1211"/>
      <c r="OFD10" s="1211"/>
      <c r="OFE10" s="1211"/>
      <c r="OFF10" s="1211"/>
      <c r="OFG10" s="1211"/>
      <c r="OFH10" s="1211"/>
      <c r="OFI10" s="1211"/>
      <c r="OFJ10" s="1211"/>
      <c r="OFK10" s="1211"/>
      <c r="OFL10" s="1211"/>
      <c r="OFM10" s="1211"/>
      <c r="OFN10" s="1211"/>
      <c r="OFO10" s="1211"/>
      <c r="OFP10" s="1211"/>
      <c r="OFQ10" s="1211"/>
      <c r="OFR10" s="1211"/>
      <c r="OFS10" s="1211"/>
      <c r="OFT10" s="1211"/>
      <c r="OFU10" s="1211"/>
      <c r="OFV10" s="1211"/>
      <c r="OFW10" s="1211"/>
      <c r="OFX10" s="1211"/>
      <c r="OFY10" s="1211"/>
      <c r="OFZ10" s="1211"/>
      <c r="OGA10" s="1211"/>
      <c r="OGB10" s="1211"/>
      <c r="OGC10" s="1211"/>
      <c r="OGD10" s="1211"/>
      <c r="OGE10" s="1211"/>
      <c r="OGF10" s="1211"/>
      <c r="OGG10" s="1211"/>
      <c r="OGH10" s="1211"/>
      <c r="OGI10" s="1211"/>
      <c r="OGJ10" s="1211"/>
      <c r="OGK10" s="1211"/>
      <c r="OGL10" s="1211"/>
      <c r="OGM10" s="1211"/>
      <c r="OGN10" s="1211"/>
      <c r="OGO10" s="1211"/>
      <c r="OGP10" s="1211"/>
      <c r="OGQ10" s="1211"/>
      <c r="OGR10" s="1211"/>
      <c r="OGS10" s="1211"/>
      <c r="OGT10" s="1211"/>
      <c r="OGU10" s="1211"/>
      <c r="OGV10" s="1211"/>
      <c r="OGW10" s="1211"/>
      <c r="OGX10" s="1211"/>
      <c r="OGY10" s="1211"/>
      <c r="OGZ10" s="1211"/>
      <c r="OHA10" s="1211"/>
      <c r="OHB10" s="1211"/>
      <c r="OHC10" s="1211"/>
      <c r="OHD10" s="1211"/>
      <c r="OHE10" s="1211"/>
      <c r="OHF10" s="1211"/>
      <c r="OHG10" s="1211"/>
      <c r="OHH10" s="1211"/>
      <c r="OHI10" s="1211"/>
      <c r="OHJ10" s="1211"/>
      <c r="OHK10" s="1211"/>
      <c r="OHL10" s="1211"/>
      <c r="OHM10" s="1211"/>
      <c r="OHN10" s="1211"/>
      <c r="OHO10" s="1211"/>
      <c r="OHP10" s="1211"/>
      <c r="OHQ10" s="1211"/>
      <c r="OHR10" s="1211"/>
      <c r="OHS10" s="1211"/>
      <c r="OHT10" s="1211"/>
      <c r="OHU10" s="1211"/>
      <c r="OHV10" s="1211"/>
      <c r="OHW10" s="1211"/>
      <c r="OHX10" s="1211"/>
      <c r="OHY10" s="1211"/>
      <c r="OHZ10" s="1211"/>
      <c r="OIA10" s="1211"/>
      <c r="OIB10" s="1211"/>
      <c r="OIC10" s="1211"/>
      <c r="OID10" s="1211"/>
      <c r="OIE10" s="1211"/>
      <c r="OIF10" s="1211"/>
      <c r="OIG10" s="1211"/>
      <c r="OIH10" s="1211"/>
      <c r="OII10" s="1211"/>
      <c r="OIJ10" s="1211"/>
      <c r="OIK10" s="1211"/>
      <c r="OIL10" s="1211"/>
      <c r="OIM10" s="1211"/>
      <c r="OIN10" s="1211"/>
      <c r="OIO10" s="1211"/>
      <c r="OIP10" s="1211"/>
      <c r="OIQ10" s="1211"/>
      <c r="OIR10" s="1211"/>
      <c r="OIS10" s="1211"/>
      <c r="OIT10" s="1211"/>
      <c r="OIU10" s="1211"/>
      <c r="OIV10" s="1211"/>
      <c r="OIW10" s="1211"/>
      <c r="OIX10" s="1211"/>
      <c r="OIY10" s="1211"/>
      <c r="OIZ10" s="1211"/>
      <c r="OJA10" s="1211"/>
      <c r="OJB10" s="1211"/>
      <c r="OJC10" s="1211"/>
      <c r="OJD10" s="1211"/>
      <c r="OJE10" s="1211"/>
      <c r="OJF10" s="1211"/>
      <c r="OJG10" s="1211"/>
      <c r="OJH10" s="1211"/>
      <c r="OJI10" s="1211"/>
      <c r="OJJ10" s="1211"/>
      <c r="OJK10" s="1211"/>
      <c r="OJL10" s="1211"/>
      <c r="OJM10" s="1211"/>
      <c r="OJN10" s="1211"/>
      <c r="OJO10" s="1211"/>
      <c r="OJP10" s="1211"/>
      <c r="OJQ10" s="1211"/>
      <c r="OJR10" s="1211"/>
      <c r="OJS10" s="1211"/>
      <c r="OJT10" s="1211"/>
      <c r="OJU10" s="1211"/>
      <c r="OJV10" s="1211"/>
      <c r="OJW10" s="1211"/>
      <c r="OJX10" s="1211"/>
      <c r="OJY10" s="1211"/>
      <c r="OJZ10" s="1211"/>
      <c r="OKA10" s="1211"/>
      <c r="OKB10" s="1211"/>
      <c r="OKC10" s="1211"/>
      <c r="OKD10" s="1211"/>
      <c r="OKE10" s="1211"/>
      <c r="OKF10" s="1211"/>
      <c r="OKG10" s="1211"/>
      <c r="OKH10" s="1211"/>
      <c r="OKI10" s="1211"/>
      <c r="OKJ10" s="1211"/>
      <c r="OKK10" s="1211"/>
      <c r="OKL10" s="1211"/>
      <c r="OKM10" s="1211"/>
      <c r="OKN10" s="1211"/>
      <c r="OKO10" s="1211"/>
      <c r="OKP10" s="1211"/>
      <c r="OKQ10" s="1211"/>
      <c r="OKR10" s="1211"/>
      <c r="OKS10" s="1211"/>
      <c r="OKT10" s="1211"/>
      <c r="OKU10" s="1211"/>
      <c r="OKV10" s="1211"/>
      <c r="OKW10" s="1211"/>
      <c r="OKX10" s="1211"/>
      <c r="OKY10" s="1211"/>
      <c r="OKZ10" s="1211"/>
      <c r="OLA10" s="1211"/>
      <c r="OLB10" s="1211"/>
      <c r="OLC10" s="1211"/>
      <c r="OLD10" s="1211"/>
      <c r="OLE10" s="1211"/>
      <c r="OLF10" s="1211"/>
      <c r="OLG10" s="1211"/>
      <c r="OLH10" s="1211"/>
      <c r="OLI10" s="1211"/>
      <c r="OLJ10" s="1211"/>
      <c r="OLK10" s="1211"/>
      <c r="OLL10" s="1211"/>
      <c r="OLM10" s="1211"/>
      <c r="OLN10" s="1211"/>
      <c r="OLO10" s="1211"/>
      <c r="OLP10" s="1211"/>
      <c r="OLQ10" s="1211"/>
      <c r="OLR10" s="1211"/>
      <c r="OLS10" s="1211"/>
      <c r="OLT10" s="1211"/>
      <c r="OLU10" s="1211"/>
      <c r="OLV10" s="1211"/>
      <c r="OLW10" s="1211"/>
      <c r="OLX10" s="1211"/>
      <c r="OLY10" s="1211"/>
      <c r="OLZ10" s="1211"/>
      <c r="OMA10" s="1211"/>
      <c r="OMB10" s="1211"/>
      <c r="OMC10" s="1211"/>
      <c r="OMD10" s="1211"/>
      <c r="OME10" s="1211"/>
      <c r="OMF10" s="1211"/>
      <c r="OMG10" s="1211"/>
      <c r="OMH10" s="1211"/>
      <c r="OMI10" s="1211"/>
      <c r="OMJ10" s="1211"/>
      <c r="OMK10" s="1211"/>
      <c r="OML10" s="1211"/>
      <c r="OMM10" s="1211"/>
      <c r="OMN10" s="1211"/>
      <c r="OMO10" s="1211"/>
      <c r="OMP10" s="1211"/>
      <c r="OMQ10" s="1211"/>
      <c r="OMR10" s="1211"/>
      <c r="OMS10" s="1211"/>
      <c r="OMT10" s="1211"/>
      <c r="OMU10" s="1211"/>
      <c r="OMV10" s="1211"/>
      <c r="OMW10" s="1211"/>
      <c r="OMX10" s="1211"/>
      <c r="OMY10" s="1211"/>
      <c r="OMZ10" s="1211"/>
      <c r="ONA10" s="1211"/>
      <c r="ONB10" s="1211"/>
      <c r="ONC10" s="1211"/>
      <c r="OND10" s="1211"/>
      <c r="ONE10" s="1211"/>
      <c r="ONF10" s="1211"/>
      <c r="ONG10" s="1211"/>
      <c r="ONH10" s="1211"/>
      <c r="ONI10" s="1211"/>
      <c r="ONJ10" s="1211"/>
      <c r="ONK10" s="1211"/>
      <c r="ONL10" s="1211"/>
      <c r="ONM10" s="1211"/>
      <c r="ONN10" s="1211"/>
      <c r="ONO10" s="1211"/>
      <c r="ONP10" s="1211"/>
      <c r="ONQ10" s="1211"/>
      <c r="ONR10" s="1211"/>
      <c r="ONS10" s="1211"/>
      <c r="ONT10" s="1211"/>
      <c r="ONU10" s="1211"/>
      <c r="ONV10" s="1211"/>
      <c r="ONW10" s="1211"/>
      <c r="ONX10" s="1211"/>
      <c r="ONY10" s="1211"/>
      <c r="ONZ10" s="1211"/>
      <c r="OOA10" s="1211"/>
      <c r="OOB10" s="1211"/>
      <c r="OOC10" s="1211"/>
      <c r="OOD10" s="1211"/>
      <c r="OOE10" s="1211"/>
      <c r="OOF10" s="1211"/>
      <c r="OOG10" s="1211"/>
      <c r="OOH10" s="1211"/>
      <c r="OOI10" s="1211"/>
      <c r="OOJ10" s="1211"/>
      <c r="OOK10" s="1211"/>
      <c r="OOL10" s="1211"/>
      <c r="OOM10" s="1211"/>
      <c r="OON10" s="1211"/>
      <c r="OOO10" s="1211"/>
      <c r="OOP10" s="1211"/>
      <c r="OOQ10" s="1211"/>
      <c r="OOR10" s="1211"/>
      <c r="OOS10" s="1211"/>
      <c r="OOT10" s="1211"/>
      <c r="OOU10" s="1211"/>
      <c r="OOV10" s="1211"/>
      <c r="OOW10" s="1211"/>
      <c r="OOX10" s="1211"/>
      <c r="OOY10" s="1211"/>
      <c r="OOZ10" s="1211"/>
      <c r="OPA10" s="1211"/>
      <c r="OPB10" s="1211"/>
      <c r="OPC10" s="1211"/>
      <c r="OPD10" s="1211"/>
      <c r="OPE10" s="1211"/>
      <c r="OPF10" s="1211"/>
      <c r="OPG10" s="1211"/>
      <c r="OPH10" s="1211"/>
      <c r="OPI10" s="1211"/>
      <c r="OPJ10" s="1211"/>
      <c r="OPK10" s="1211"/>
      <c r="OPL10" s="1211"/>
      <c r="OPM10" s="1211"/>
      <c r="OPN10" s="1211"/>
      <c r="OPO10" s="1211"/>
      <c r="OPP10" s="1211"/>
      <c r="OPQ10" s="1211"/>
      <c r="OPR10" s="1211"/>
      <c r="OPS10" s="1211"/>
      <c r="OPT10" s="1211"/>
      <c r="OPU10" s="1211"/>
      <c r="OPV10" s="1211"/>
      <c r="OPW10" s="1211"/>
      <c r="OPX10" s="1211"/>
      <c r="OPY10" s="1211"/>
      <c r="OPZ10" s="1211"/>
      <c r="OQA10" s="1211"/>
      <c r="OQB10" s="1211"/>
      <c r="OQC10" s="1211"/>
      <c r="OQD10" s="1211"/>
      <c r="OQE10" s="1211"/>
      <c r="OQF10" s="1211"/>
      <c r="OQG10" s="1211"/>
      <c r="OQH10" s="1211"/>
      <c r="OQI10" s="1211"/>
      <c r="OQJ10" s="1211"/>
      <c r="OQK10" s="1211"/>
      <c r="OQL10" s="1211"/>
      <c r="OQM10" s="1211"/>
      <c r="OQN10" s="1211"/>
      <c r="OQO10" s="1211"/>
      <c r="OQP10" s="1211"/>
      <c r="OQQ10" s="1211"/>
      <c r="OQR10" s="1211"/>
      <c r="OQS10" s="1211"/>
      <c r="OQT10" s="1211"/>
      <c r="OQU10" s="1211"/>
      <c r="OQV10" s="1211"/>
      <c r="OQW10" s="1211"/>
      <c r="OQX10" s="1211"/>
      <c r="OQY10" s="1211"/>
      <c r="OQZ10" s="1211"/>
      <c r="ORA10" s="1211"/>
      <c r="ORB10" s="1211"/>
      <c r="ORC10" s="1211"/>
      <c r="ORD10" s="1211"/>
      <c r="ORE10" s="1211"/>
      <c r="ORF10" s="1211"/>
      <c r="ORG10" s="1211"/>
      <c r="ORH10" s="1211"/>
      <c r="ORI10" s="1211"/>
      <c r="ORJ10" s="1211"/>
      <c r="ORK10" s="1211"/>
      <c r="ORL10" s="1211"/>
      <c r="ORM10" s="1211"/>
      <c r="ORN10" s="1211"/>
      <c r="ORO10" s="1211"/>
      <c r="ORP10" s="1211"/>
      <c r="ORQ10" s="1211"/>
      <c r="ORR10" s="1211"/>
      <c r="ORS10" s="1211"/>
      <c r="ORT10" s="1211"/>
      <c r="ORU10" s="1211"/>
      <c r="ORV10" s="1211"/>
      <c r="ORW10" s="1211"/>
      <c r="ORX10" s="1211"/>
      <c r="ORY10" s="1211"/>
      <c r="ORZ10" s="1211"/>
      <c r="OSA10" s="1211"/>
      <c r="OSB10" s="1211"/>
      <c r="OSC10" s="1211"/>
      <c r="OSD10" s="1211"/>
      <c r="OSE10" s="1211"/>
      <c r="OSF10" s="1211"/>
      <c r="OSG10" s="1211"/>
      <c r="OSH10" s="1211"/>
      <c r="OSI10" s="1211"/>
      <c r="OSJ10" s="1211"/>
      <c r="OSK10" s="1211"/>
      <c r="OSL10" s="1211"/>
      <c r="OSM10" s="1211"/>
      <c r="OSN10" s="1211"/>
      <c r="OSO10" s="1211"/>
      <c r="OSP10" s="1211"/>
      <c r="OSQ10" s="1211"/>
      <c r="OSR10" s="1211"/>
      <c r="OSS10" s="1211"/>
      <c r="OST10" s="1211"/>
      <c r="OSU10" s="1211"/>
      <c r="OSV10" s="1211"/>
      <c r="OSW10" s="1211"/>
      <c r="OSX10" s="1211"/>
      <c r="OSY10" s="1211"/>
      <c r="OSZ10" s="1211"/>
      <c r="OTA10" s="1211"/>
      <c r="OTB10" s="1211"/>
      <c r="OTC10" s="1211"/>
      <c r="OTD10" s="1211"/>
      <c r="OTE10" s="1211"/>
      <c r="OTF10" s="1211"/>
      <c r="OTG10" s="1211"/>
      <c r="OTH10" s="1211"/>
      <c r="OTI10" s="1211"/>
      <c r="OTJ10" s="1211"/>
      <c r="OTK10" s="1211"/>
      <c r="OTL10" s="1211"/>
      <c r="OTM10" s="1211"/>
      <c r="OTN10" s="1211"/>
      <c r="OTO10" s="1211"/>
      <c r="OTP10" s="1211"/>
      <c r="OTQ10" s="1211"/>
      <c r="OTR10" s="1211"/>
      <c r="OTS10" s="1211"/>
      <c r="OTT10" s="1211"/>
      <c r="OTU10" s="1211"/>
      <c r="OTV10" s="1211"/>
      <c r="OTW10" s="1211"/>
      <c r="OTX10" s="1211"/>
      <c r="OTY10" s="1211"/>
      <c r="OTZ10" s="1211"/>
      <c r="OUA10" s="1211"/>
      <c r="OUB10" s="1211"/>
      <c r="OUC10" s="1211"/>
      <c r="OUD10" s="1211"/>
      <c r="OUE10" s="1211"/>
      <c r="OUF10" s="1211"/>
      <c r="OUG10" s="1211"/>
      <c r="OUH10" s="1211"/>
      <c r="OUI10" s="1211"/>
      <c r="OUJ10" s="1211"/>
      <c r="OUK10" s="1211"/>
      <c r="OUL10" s="1211"/>
      <c r="OUM10" s="1211"/>
      <c r="OUN10" s="1211"/>
      <c r="OUO10" s="1211"/>
      <c r="OUP10" s="1211"/>
      <c r="OUQ10" s="1211"/>
      <c r="OUR10" s="1211"/>
      <c r="OUS10" s="1211"/>
      <c r="OUT10" s="1211"/>
      <c r="OUU10" s="1211"/>
      <c r="OUV10" s="1211"/>
      <c r="OUW10" s="1211"/>
      <c r="OUX10" s="1211"/>
      <c r="OUY10" s="1211"/>
      <c r="OUZ10" s="1211"/>
      <c r="OVA10" s="1211"/>
      <c r="OVB10" s="1211"/>
      <c r="OVC10" s="1211"/>
      <c r="OVD10" s="1211"/>
      <c r="OVE10" s="1211"/>
      <c r="OVF10" s="1211"/>
      <c r="OVG10" s="1211"/>
      <c r="OVH10" s="1211"/>
      <c r="OVI10" s="1211"/>
      <c r="OVJ10" s="1211"/>
      <c r="OVK10" s="1211"/>
      <c r="OVL10" s="1211"/>
      <c r="OVM10" s="1211"/>
      <c r="OVN10" s="1211"/>
      <c r="OVO10" s="1211"/>
      <c r="OVP10" s="1211"/>
      <c r="OVQ10" s="1211"/>
      <c r="OVR10" s="1211"/>
      <c r="OVS10" s="1211"/>
      <c r="OVT10" s="1211"/>
      <c r="OVU10" s="1211"/>
      <c r="OVV10" s="1211"/>
      <c r="OVW10" s="1211"/>
      <c r="OVX10" s="1211"/>
      <c r="OVY10" s="1211"/>
      <c r="OVZ10" s="1211"/>
      <c r="OWA10" s="1211"/>
      <c r="OWB10" s="1211"/>
      <c r="OWC10" s="1211"/>
      <c r="OWD10" s="1211"/>
      <c r="OWE10" s="1211"/>
      <c r="OWF10" s="1211"/>
      <c r="OWG10" s="1211"/>
      <c r="OWH10" s="1211"/>
      <c r="OWI10" s="1211"/>
      <c r="OWJ10" s="1211"/>
      <c r="OWK10" s="1211"/>
      <c r="OWL10" s="1211"/>
      <c r="OWM10" s="1211"/>
      <c r="OWN10" s="1211"/>
      <c r="OWO10" s="1211"/>
      <c r="OWP10" s="1211"/>
      <c r="OWQ10" s="1211"/>
      <c r="OWR10" s="1211"/>
      <c r="OWS10" s="1211"/>
      <c r="OWT10" s="1211"/>
      <c r="OWU10" s="1211"/>
      <c r="OWV10" s="1211"/>
      <c r="OWW10" s="1211"/>
      <c r="OWX10" s="1211"/>
      <c r="OWY10" s="1211"/>
      <c r="OWZ10" s="1211"/>
      <c r="OXA10" s="1211"/>
      <c r="OXB10" s="1211"/>
      <c r="OXC10" s="1211"/>
      <c r="OXD10" s="1211"/>
      <c r="OXE10" s="1211"/>
      <c r="OXF10" s="1211"/>
      <c r="OXG10" s="1211"/>
      <c r="OXH10" s="1211"/>
      <c r="OXI10" s="1211"/>
      <c r="OXJ10" s="1211"/>
      <c r="OXK10" s="1211"/>
      <c r="OXL10" s="1211"/>
      <c r="OXM10" s="1211"/>
      <c r="OXN10" s="1211"/>
      <c r="OXO10" s="1211"/>
      <c r="OXP10" s="1211"/>
      <c r="OXQ10" s="1211"/>
      <c r="OXR10" s="1211"/>
      <c r="OXS10" s="1211"/>
      <c r="OXT10" s="1211"/>
      <c r="OXU10" s="1211"/>
      <c r="OXV10" s="1211"/>
      <c r="OXW10" s="1211"/>
      <c r="OXX10" s="1211"/>
      <c r="OXY10" s="1211"/>
      <c r="OXZ10" s="1211"/>
      <c r="OYA10" s="1211"/>
      <c r="OYB10" s="1211"/>
      <c r="OYC10" s="1211"/>
      <c r="OYD10" s="1211"/>
      <c r="OYE10" s="1211"/>
      <c r="OYF10" s="1211"/>
      <c r="OYG10" s="1211"/>
      <c r="OYH10" s="1211"/>
      <c r="OYI10" s="1211"/>
      <c r="OYJ10" s="1211"/>
      <c r="OYK10" s="1211"/>
      <c r="OYL10" s="1211"/>
      <c r="OYM10" s="1211"/>
      <c r="OYN10" s="1211"/>
      <c r="OYO10" s="1211"/>
      <c r="OYP10" s="1211"/>
      <c r="OYQ10" s="1211"/>
      <c r="OYR10" s="1211"/>
      <c r="OYS10" s="1211"/>
      <c r="OYT10" s="1211"/>
      <c r="OYU10" s="1211"/>
      <c r="OYV10" s="1211"/>
      <c r="OYW10" s="1211"/>
      <c r="OYX10" s="1211"/>
      <c r="OYY10" s="1211"/>
      <c r="OYZ10" s="1211"/>
      <c r="OZA10" s="1211"/>
      <c r="OZB10" s="1211"/>
      <c r="OZC10" s="1211"/>
      <c r="OZD10" s="1211"/>
      <c r="OZE10" s="1211"/>
      <c r="OZF10" s="1211"/>
      <c r="OZG10" s="1211"/>
      <c r="OZH10" s="1211"/>
      <c r="OZI10" s="1211"/>
      <c r="OZJ10" s="1211"/>
      <c r="OZK10" s="1211"/>
      <c r="OZL10" s="1211"/>
      <c r="OZM10" s="1211"/>
      <c r="OZN10" s="1211"/>
      <c r="OZO10" s="1211"/>
      <c r="OZP10" s="1211"/>
      <c r="OZQ10" s="1211"/>
      <c r="OZR10" s="1211"/>
      <c r="OZS10" s="1211"/>
      <c r="OZT10" s="1211"/>
      <c r="OZU10" s="1211"/>
      <c r="OZV10" s="1211"/>
      <c r="OZW10" s="1211"/>
      <c r="OZX10" s="1211"/>
      <c r="OZY10" s="1211"/>
      <c r="OZZ10" s="1211"/>
      <c r="PAA10" s="1211"/>
      <c r="PAB10" s="1211"/>
      <c r="PAC10" s="1211"/>
      <c r="PAD10" s="1211"/>
      <c r="PAE10" s="1211"/>
      <c r="PAF10" s="1211"/>
      <c r="PAG10" s="1211"/>
      <c r="PAH10" s="1211"/>
      <c r="PAI10" s="1211"/>
      <c r="PAJ10" s="1211"/>
      <c r="PAK10" s="1211"/>
      <c r="PAL10" s="1211"/>
      <c r="PAM10" s="1211"/>
      <c r="PAN10" s="1211"/>
      <c r="PAO10" s="1211"/>
      <c r="PAP10" s="1211"/>
      <c r="PAQ10" s="1211"/>
      <c r="PAR10" s="1211"/>
      <c r="PAS10" s="1211"/>
      <c r="PAT10" s="1211"/>
      <c r="PAU10" s="1211"/>
      <c r="PAV10" s="1211"/>
      <c r="PAW10" s="1211"/>
      <c r="PAX10" s="1211"/>
      <c r="PAY10" s="1211"/>
      <c r="PAZ10" s="1211"/>
      <c r="PBA10" s="1211"/>
      <c r="PBB10" s="1211"/>
      <c r="PBC10" s="1211"/>
      <c r="PBD10" s="1211"/>
      <c r="PBE10" s="1211"/>
      <c r="PBF10" s="1211"/>
      <c r="PBG10" s="1211"/>
      <c r="PBH10" s="1211"/>
      <c r="PBI10" s="1211"/>
      <c r="PBJ10" s="1211"/>
      <c r="PBK10" s="1211"/>
      <c r="PBL10" s="1211"/>
      <c r="PBM10" s="1211"/>
      <c r="PBN10" s="1211"/>
      <c r="PBO10" s="1211"/>
      <c r="PBP10" s="1211"/>
      <c r="PBQ10" s="1211"/>
      <c r="PBR10" s="1211"/>
      <c r="PBS10" s="1211"/>
      <c r="PBT10" s="1211"/>
      <c r="PBU10" s="1211"/>
      <c r="PBV10" s="1211"/>
      <c r="PBW10" s="1211"/>
      <c r="PBX10" s="1211"/>
      <c r="PBY10" s="1211"/>
      <c r="PBZ10" s="1211"/>
      <c r="PCA10" s="1211"/>
      <c r="PCB10" s="1211"/>
      <c r="PCC10" s="1211"/>
      <c r="PCD10" s="1211"/>
      <c r="PCE10" s="1211"/>
      <c r="PCF10" s="1211"/>
      <c r="PCG10" s="1211"/>
      <c r="PCH10" s="1211"/>
      <c r="PCI10" s="1211"/>
      <c r="PCJ10" s="1211"/>
      <c r="PCK10" s="1211"/>
      <c r="PCL10" s="1211"/>
      <c r="PCM10" s="1211"/>
      <c r="PCN10" s="1211"/>
      <c r="PCO10" s="1211"/>
      <c r="PCP10" s="1211"/>
      <c r="PCQ10" s="1211"/>
      <c r="PCR10" s="1211"/>
      <c r="PCS10" s="1211"/>
      <c r="PCT10" s="1211"/>
      <c r="PCU10" s="1211"/>
      <c r="PCV10" s="1211"/>
      <c r="PCW10" s="1211"/>
      <c r="PCX10" s="1211"/>
      <c r="PCY10" s="1211"/>
      <c r="PCZ10" s="1211"/>
      <c r="PDA10" s="1211"/>
      <c r="PDB10" s="1211"/>
      <c r="PDC10" s="1211"/>
      <c r="PDD10" s="1211"/>
      <c r="PDE10" s="1211"/>
      <c r="PDF10" s="1211"/>
      <c r="PDG10" s="1211"/>
      <c r="PDH10" s="1211"/>
      <c r="PDI10" s="1211"/>
      <c r="PDJ10" s="1211"/>
      <c r="PDK10" s="1211"/>
      <c r="PDL10" s="1211"/>
      <c r="PDM10" s="1211"/>
      <c r="PDN10" s="1211"/>
      <c r="PDO10" s="1211"/>
      <c r="PDP10" s="1211"/>
      <c r="PDQ10" s="1211"/>
      <c r="PDR10" s="1211"/>
      <c r="PDS10" s="1211"/>
      <c r="PDT10" s="1211"/>
      <c r="PDU10" s="1211"/>
      <c r="PDV10" s="1211"/>
      <c r="PDW10" s="1211"/>
      <c r="PDX10" s="1211"/>
      <c r="PDY10" s="1211"/>
      <c r="PDZ10" s="1211"/>
      <c r="PEA10" s="1211"/>
      <c r="PEB10" s="1211"/>
      <c r="PEC10" s="1211"/>
      <c r="PED10" s="1211"/>
      <c r="PEE10" s="1211"/>
      <c r="PEF10" s="1211"/>
      <c r="PEG10" s="1211"/>
      <c r="PEH10" s="1211"/>
      <c r="PEI10" s="1211"/>
      <c r="PEJ10" s="1211"/>
      <c r="PEK10" s="1211"/>
      <c r="PEL10" s="1211"/>
      <c r="PEM10" s="1211"/>
      <c r="PEN10" s="1211"/>
      <c r="PEO10" s="1211"/>
      <c r="PEP10" s="1211"/>
      <c r="PEQ10" s="1211"/>
      <c r="PER10" s="1211"/>
      <c r="PES10" s="1211"/>
      <c r="PET10" s="1211"/>
      <c r="PEU10" s="1211"/>
      <c r="PEV10" s="1211"/>
      <c r="PEW10" s="1211"/>
      <c r="PEX10" s="1211"/>
      <c r="PEY10" s="1211"/>
      <c r="PEZ10" s="1211"/>
      <c r="PFA10" s="1211"/>
      <c r="PFB10" s="1211"/>
      <c r="PFC10" s="1211"/>
      <c r="PFD10" s="1211"/>
      <c r="PFE10" s="1211"/>
      <c r="PFF10" s="1211"/>
      <c r="PFG10" s="1211"/>
      <c r="PFH10" s="1211"/>
      <c r="PFI10" s="1211"/>
      <c r="PFJ10" s="1211"/>
      <c r="PFK10" s="1211"/>
      <c r="PFL10" s="1211"/>
      <c r="PFM10" s="1211"/>
      <c r="PFN10" s="1211"/>
      <c r="PFO10" s="1211"/>
      <c r="PFP10" s="1211"/>
      <c r="PFQ10" s="1211"/>
      <c r="PFR10" s="1211"/>
      <c r="PFS10" s="1211"/>
      <c r="PFT10" s="1211"/>
      <c r="PFU10" s="1211"/>
      <c r="PFV10" s="1211"/>
      <c r="PFW10" s="1211"/>
      <c r="PFX10" s="1211"/>
      <c r="PFY10" s="1211"/>
      <c r="PFZ10" s="1211"/>
      <c r="PGA10" s="1211"/>
      <c r="PGB10" s="1211"/>
      <c r="PGC10" s="1211"/>
      <c r="PGD10" s="1211"/>
      <c r="PGE10" s="1211"/>
      <c r="PGF10" s="1211"/>
      <c r="PGG10" s="1211"/>
      <c r="PGH10" s="1211"/>
      <c r="PGI10" s="1211"/>
      <c r="PGJ10" s="1211"/>
      <c r="PGK10" s="1211"/>
      <c r="PGL10" s="1211"/>
      <c r="PGM10" s="1211"/>
      <c r="PGN10" s="1211"/>
      <c r="PGO10" s="1211"/>
      <c r="PGP10" s="1211"/>
      <c r="PGQ10" s="1211"/>
      <c r="PGR10" s="1211"/>
      <c r="PGS10" s="1211"/>
      <c r="PGT10" s="1211"/>
      <c r="PGU10" s="1211"/>
      <c r="PGV10" s="1211"/>
      <c r="PGW10" s="1211"/>
      <c r="PGX10" s="1211"/>
      <c r="PGY10" s="1211"/>
      <c r="PGZ10" s="1211"/>
      <c r="PHA10" s="1211"/>
      <c r="PHB10" s="1211"/>
      <c r="PHC10" s="1211"/>
      <c r="PHD10" s="1211"/>
      <c r="PHE10" s="1211"/>
      <c r="PHF10" s="1211"/>
      <c r="PHG10" s="1211"/>
      <c r="PHH10" s="1211"/>
      <c r="PHI10" s="1211"/>
      <c r="PHJ10" s="1211"/>
      <c r="PHK10" s="1211"/>
      <c r="PHL10" s="1211"/>
      <c r="PHM10" s="1211"/>
      <c r="PHN10" s="1211"/>
      <c r="PHO10" s="1211"/>
      <c r="PHP10" s="1211"/>
      <c r="PHQ10" s="1211"/>
      <c r="PHR10" s="1211"/>
      <c r="PHS10" s="1211"/>
      <c r="PHT10" s="1211"/>
      <c r="PHU10" s="1211"/>
      <c r="PHV10" s="1211"/>
      <c r="PHW10" s="1211"/>
      <c r="PHX10" s="1211"/>
      <c r="PHY10" s="1211"/>
      <c r="PHZ10" s="1211"/>
      <c r="PIA10" s="1211"/>
      <c r="PIB10" s="1211"/>
      <c r="PIC10" s="1211"/>
      <c r="PID10" s="1211"/>
      <c r="PIE10" s="1211"/>
      <c r="PIF10" s="1211"/>
      <c r="PIG10" s="1211"/>
      <c r="PIH10" s="1211"/>
      <c r="PII10" s="1211"/>
      <c r="PIJ10" s="1211"/>
      <c r="PIK10" s="1211"/>
      <c r="PIL10" s="1211"/>
      <c r="PIM10" s="1211"/>
      <c r="PIN10" s="1211"/>
      <c r="PIO10" s="1211"/>
      <c r="PIP10" s="1211"/>
      <c r="PIQ10" s="1211"/>
      <c r="PIR10" s="1211"/>
      <c r="PIS10" s="1211"/>
      <c r="PIT10" s="1211"/>
      <c r="PIU10" s="1211"/>
      <c r="PIV10" s="1211"/>
      <c r="PIW10" s="1211"/>
      <c r="PIX10" s="1211"/>
      <c r="PIY10" s="1211"/>
      <c r="PIZ10" s="1211"/>
      <c r="PJA10" s="1211"/>
      <c r="PJB10" s="1211"/>
      <c r="PJC10" s="1211"/>
      <c r="PJD10" s="1211"/>
      <c r="PJE10" s="1211"/>
      <c r="PJF10" s="1211"/>
      <c r="PJG10" s="1211"/>
      <c r="PJH10" s="1211"/>
      <c r="PJI10" s="1211"/>
      <c r="PJJ10" s="1211"/>
      <c r="PJK10" s="1211"/>
      <c r="PJL10" s="1211"/>
      <c r="PJM10" s="1211"/>
      <c r="PJN10" s="1211"/>
      <c r="PJO10" s="1211"/>
      <c r="PJP10" s="1211"/>
      <c r="PJQ10" s="1211"/>
      <c r="PJR10" s="1211"/>
      <c r="PJS10" s="1211"/>
      <c r="PJT10" s="1211"/>
      <c r="PJU10" s="1211"/>
      <c r="PJV10" s="1211"/>
      <c r="PJW10" s="1211"/>
      <c r="PJX10" s="1211"/>
      <c r="PJY10" s="1211"/>
      <c r="PJZ10" s="1211"/>
      <c r="PKA10" s="1211"/>
      <c r="PKB10" s="1211"/>
      <c r="PKC10" s="1211"/>
      <c r="PKD10" s="1211"/>
      <c r="PKE10" s="1211"/>
      <c r="PKF10" s="1211"/>
      <c r="PKG10" s="1211"/>
      <c r="PKH10" s="1211"/>
      <c r="PKI10" s="1211"/>
      <c r="PKJ10" s="1211"/>
      <c r="PKK10" s="1211"/>
      <c r="PKL10" s="1211"/>
      <c r="PKM10" s="1211"/>
      <c r="PKN10" s="1211"/>
      <c r="PKO10" s="1211"/>
      <c r="PKP10" s="1211"/>
      <c r="PKQ10" s="1211"/>
      <c r="PKR10" s="1211"/>
      <c r="PKS10" s="1211"/>
      <c r="PKT10" s="1211"/>
      <c r="PKU10" s="1211"/>
      <c r="PKV10" s="1211"/>
      <c r="PKW10" s="1211"/>
      <c r="PKX10" s="1211"/>
      <c r="PKY10" s="1211"/>
      <c r="PKZ10" s="1211"/>
      <c r="PLA10" s="1211"/>
      <c r="PLB10" s="1211"/>
      <c r="PLC10" s="1211"/>
      <c r="PLD10" s="1211"/>
      <c r="PLE10" s="1211"/>
      <c r="PLF10" s="1211"/>
      <c r="PLG10" s="1211"/>
      <c r="PLH10" s="1211"/>
      <c r="PLI10" s="1211"/>
      <c r="PLJ10" s="1211"/>
      <c r="PLK10" s="1211"/>
      <c r="PLL10" s="1211"/>
      <c r="PLM10" s="1211"/>
      <c r="PLN10" s="1211"/>
      <c r="PLO10" s="1211"/>
      <c r="PLP10" s="1211"/>
      <c r="PLQ10" s="1211"/>
      <c r="PLR10" s="1211"/>
      <c r="PLS10" s="1211"/>
      <c r="PLT10" s="1211"/>
      <c r="PLU10" s="1211"/>
      <c r="PLV10" s="1211"/>
      <c r="PLW10" s="1211"/>
      <c r="PLX10" s="1211"/>
      <c r="PLY10" s="1211"/>
      <c r="PLZ10" s="1211"/>
      <c r="PMA10" s="1211"/>
      <c r="PMB10" s="1211"/>
      <c r="PMC10" s="1211"/>
      <c r="PMD10" s="1211"/>
      <c r="PME10" s="1211"/>
      <c r="PMF10" s="1211"/>
      <c r="PMG10" s="1211"/>
      <c r="PMH10" s="1211"/>
      <c r="PMI10" s="1211"/>
      <c r="PMJ10" s="1211"/>
      <c r="PMK10" s="1211"/>
      <c r="PML10" s="1211"/>
      <c r="PMM10" s="1211"/>
      <c r="PMN10" s="1211"/>
      <c r="PMO10" s="1211"/>
      <c r="PMP10" s="1211"/>
      <c r="PMQ10" s="1211"/>
      <c r="PMR10" s="1211"/>
      <c r="PMS10" s="1211"/>
      <c r="PMT10" s="1211"/>
      <c r="PMU10" s="1211"/>
      <c r="PMV10" s="1211"/>
      <c r="PMW10" s="1211"/>
      <c r="PMX10" s="1211"/>
      <c r="PMY10" s="1211"/>
      <c r="PMZ10" s="1211"/>
      <c r="PNA10" s="1211"/>
      <c r="PNB10" s="1211"/>
      <c r="PNC10" s="1211"/>
      <c r="PND10" s="1211"/>
      <c r="PNE10" s="1211"/>
      <c r="PNF10" s="1211"/>
      <c r="PNG10" s="1211"/>
      <c r="PNH10" s="1211"/>
      <c r="PNI10" s="1211"/>
      <c r="PNJ10" s="1211"/>
      <c r="PNK10" s="1211"/>
      <c r="PNL10" s="1211"/>
      <c r="PNM10" s="1211"/>
      <c r="PNN10" s="1211"/>
      <c r="PNO10" s="1211"/>
      <c r="PNP10" s="1211"/>
      <c r="PNQ10" s="1211"/>
      <c r="PNR10" s="1211"/>
      <c r="PNS10" s="1211"/>
      <c r="PNT10" s="1211"/>
      <c r="PNU10" s="1211"/>
      <c r="PNV10" s="1211"/>
      <c r="PNW10" s="1211"/>
      <c r="PNX10" s="1211"/>
      <c r="PNY10" s="1211"/>
      <c r="PNZ10" s="1211"/>
      <c r="POA10" s="1211"/>
      <c r="POB10" s="1211"/>
      <c r="POC10" s="1211"/>
      <c r="POD10" s="1211"/>
      <c r="POE10" s="1211"/>
      <c r="POF10" s="1211"/>
      <c r="POG10" s="1211"/>
      <c r="POH10" s="1211"/>
      <c r="POI10" s="1211"/>
      <c r="POJ10" s="1211"/>
      <c r="POK10" s="1211"/>
      <c r="POL10" s="1211"/>
      <c r="POM10" s="1211"/>
      <c r="PON10" s="1211"/>
      <c r="POO10" s="1211"/>
      <c r="POP10" s="1211"/>
      <c r="POQ10" s="1211"/>
      <c r="POR10" s="1211"/>
      <c r="POS10" s="1211"/>
      <c r="POT10" s="1211"/>
      <c r="POU10" s="1211"/>
      <c r="POV10" s="1211"/>
      <c r="POW10" s="1211"/>
      <c r="POX10" s="1211"/>
      <c r="POY10" s="1211"/>
      <c r="POZ10" s="1211"/>
      <c r="PPA10" s="1211"/>
      <c r="PPB10" s="1211"/>
      <c r="PPC10" s="1211"/>
      <c r="PPD10" s="1211"/>
      <c r="PPE10" s="1211"/>
      <c r="PPF10" s="1211"/>
      <c r="PPG10" s="1211"/>
      <c r="PPH10" s="1211"/>
      <c r="PPI10" s="1211"/>
      <c r="PPJ10" s="1211"/>
      <c r="PPK10" s="1211"/>
      <c r="PPL10" s="1211"/>
      <c r="PPM10" s="1211"/>
      <c r="PPN10" s="1211"/>
      <c r="PPO10" s="1211"/>
      <c r="PPP10" s="1211"/>
      <c r="PPQ10" s="1211"/>
      <c r="PPR10" s="1211"/>
      <c r="PPS10" s="1211"/>
      <c r="PPT10" s="1211"/>
      <c r="PPU10" s="1211"/>
      <c r="PPV10" s="1211"/>
      <c r="PPW10" s="1211"/>
      <c r="PPX10" s="1211"/>
      <c r="PPY10" s="1211"/>
      <c r="PPZ10" s="1211"/>
      <c r="PQA10" s="1211"/>
      <c r="PQB10" s="1211"/>
      <c r="PQC10" s="1211"/>
      <c r="PQD10" s="1211"/>
      <c r="PQE10" s="1211"/>
      <c r="PQF10" s="1211"/>
      <c r="PQG10" s="1211"/>
      <c r="PQH10" s="1211"/>
      <c r="PQI10" s="1211"/>
      <c r="PQJ10" s="1211"/>
      <c r="PQK10" s="1211"/>
      <c r="PQL10" s="1211"/>
      <c r="PQM10" s="1211"/>
      <c r="PQN10" s="1211"/>
      <c r="PQO10" s="1211"/>
      <c r="PQP10" s="1211"/>
      <c r="PQQ10" s="1211"/>
      <c r="PQR10" s="1211"/>
      <c r="PQS10" s="1211"/>
      <c r="PQT10" s="1211"/>
      <c r="PQU10" s="1211"/>
      <c r="PQV10" s="1211"/>
      <c r="PQW10" s="1211"/>
      <c r="PQX10" s="1211"/>
      <c r="PQY10" s="1211"/>
      <c r="PQZ10" s="1211"/>
      <c r="PRA10" s="1211"/>
      <c r="PRB10" s="1211"/>
      <c r="PRC10" s="1211"/>
      <c r="PRD10" s="1211"/>
      <c r="PRE10" s="1211"/>
      <c r="PRF10" s="1211"/>
      <c r="PRG10" s="1211"/>
      <c r="PRH10" s="1211"/>
      <c r="PRI10" s="1211"/>
      <c r="PRJ10" s="1211"/>
      <c r="PRK10" s="1211"/>
      <c r="PRL10" s="1211"/>
      <c r="PRM10" s="1211"/>
      <c r="PRN10" s="1211"/>
      <c r="PRO10" s="1211"/>
      <c r="PRP10" s="1211"/>
      <c r="PRQ10" s="1211"/>
      <c r="PRR10" s="1211"/>
      <c r="PRS10" s="1211"/>
      <c r="PRT10" s="1211"/>
      <c r="PRU10" s="1211"/>
      <c r="PRV10" s="1211"/>
      <c r="PRW10" s="1211"/>
      <c r="PRX10" s="1211"/>
      <c r="PRY10" s="1211"/>
      <c r="PRZ10" s="1211"/>
      <c r="PSA10" s="1211"/>
      <c r="PSB10" s="1211"/>
      <c r="PSC10" s="1211"/>
      <c r="PSD10" s="1211"/>
      <c r="PSE10" s="1211"/>
      <c r="PSF10" s="1211"/>
      <c r="PSG10" s="1211"/>
      <c r="PSH10" s="1211"/>
      <c r="PSI10" s="1211"/>
      <c r="PSJ10" s="1211"/>
      <c r="PSK10" s="1211"/>
      <c r="PSL10" s="1211"/>
      <c r="PSM10" s="1211"/>
      <c r="PSN10" s="1211"/>
      <c r="PSO10" s="1211"/>
      <c r="PSP10" s="1211"/>
      <c r="PSQ10" s="1211"/>
      <c r="PSR10" s="1211"/>
      <c r="PSS10" s="1211"/>
      <c r="PST10" s="1211"/>
      <c r="PSU10" s="1211"/>
      <c r="PSV10" s="1211"/>
      <c r="PSW10" s="1211"/>
      <c r="PSX10" s="1211"/>
      <c r="PSY10" s="1211"/>
      <c r="PSZ10" s="1211"/>
      <c r="PTA10" s="1211"/>
      <c r="PTB10" s="1211"/>
      <c r="PTC10" s="1211"/>
      <c r="PTD10" s="1211"/>
      <c r="PTE10" s="1211"/>
      <c r="PTF10" s="1211"/>
      <c r="PTG10" s="1211"/>
      <c r="PTH10" s="1211"/>
      <c r="PTI10" s="1211"/>
      <c r="PTJ10" s="1211"/>
      <c r="PTK10" s="1211"/>
      <c r="PTL10" s="1211"/>
      <c r="PTM10" s="1211"/>
      <c r="PTN10" s="1211"/>
      <c r="PTO10" s="1211"/>
      <c r="PTP10" s="1211"/>
      <c r="PTQ10" s="1211"/>
      <c r="PTR10" s="1211"/>
      <c r="PTS10" s="1211"/>
      <c r="PTT10" s="1211"/>
      <c r="PTU10" s="1211"/>
      <c r="PTV10" s="1211"/>
      <c r="PTW10" s="1211"/>
      <c r="PTX10" s="1211"/>
      <c r="PTY10" s="1211"/>
      <c r="PTZ10" s="1211"/>
      <c r="PUA10" s="1211"/>
      <c r="PUB10" s="1211"/>
      <c r="PUC10" s="1211"/>
      <c r="PUD10" s="1211"/>
      <c r="PUE10" s="1211"/>
      <c r="PUF10" s="1211"/>
      <c r="PUG10" s="1211"/>
      <c r="PUH10" s="1211"/>
      <c r="PUI10" s="1211"/>
      <c r="PUJ10" s="1211"/>
      <c r="PUK10" s="1211"/>
      <c r="PUL10" s="1211"/>
      <c r="PUM10" s="1211"/>
      <c r="PUN10" s="1211"/>
      <c r="PUO10" s="1211"/>
      <c r="PUP10" s="1211"/>
      <c r="PUQ10" s="1211"/>
      <c r="PUR10" s="1211"/>
      <c r="PUS10" s="1211"/>
      <c r="PUT10" s="1211"/>
      <c r="PUU10" s="1211"/>
      <c r="PUV10" s="1211"/>
      <c r="PUW10" s="1211"/>
      <c r="PUX10" s="1211"/>
      <c r="PUY10" s="1211"/>
      <c r="PUZ10" s="1211"/>
      <c r="PVA10" s="1211"/>
      <c r="PVB10" s="1211"/>
      <c r="PVC10" s="1211"/>
      <c r="PVD10" s="1211"/>
      <c r="PVE10" s="1211"/>
      <c r="PVF10" s="1211"/>
      <c r="PVG10" s="1211"/>
      <c r="PVH10" s="1211"/>
      <c r="PVI10" s="1211"/>
      <c r="PVJ10" s="1211"/>
      <c r="PVK10" s="1211"/>
      <c r="PVL10" s="1211"/>
      <c r="PVM10" s="1211"/>
      <c r="PVN10" s="1211"/>
      <c r="PVO10" s="1211"/>
      <c r="PVP10" s="1211"/>
      <c r="PVQ10" s="1211"/>
      <c r="PVR10" s="1211"/>
      <c r="PVS10" s="1211"/>
      <c r="PVT10" s="1211"/>
      <c r="PVU10" s="1211"/>
      <c r="PVV10" s="1211"/>
      <c r="PVW10" s="1211"/>
      <c r="PVX10" s="1211"/>
      <c r="PVY10" s="1211"/>
      <c r="PVZ10" s="1211"/>
      <c r="PWA10" s="1211"/>
      <c r="PWB10" s="1211"/>
      <c r="PWC10" s="1211"/>
      <c r="PWD10" s="1211"/>
      <c r="PWE10" s="1211"/>
      <c r="PWF10" s="1211"/>
      <c r="PWG10" s="1211"/>
      <c r="PWH10" s="1211"/>
      <c r="PWI10" s="1211"/>
      <c r="PWJ10" s="1211"/>
      <c r="PWK10" s="1211"/>
      <c r="PWL10" s="1211"/>
      <c r="PWM10" s="1211"/>
      <c r="PWN10" s="1211"/>
      <c r="PWO10" s="1211"/>
      <c r="PWP10" s="1211"/>
      <c r="PWQ10" s="1211"/>
      <c r="PWR10" s="1211"/>
      <c r="PWS10" s="1211"/>
      <c r="PWT10" s="1211"/>
      <c r="PWU10" s="1211"/>
      <c r="PWV10" s="1211"/>
      <c r="PWW10" s="1211"/>
      <c r="PWX10" s="1211"/>
      <c r="PWY10" s="1211"/>
      <c r="PWZ10" s="1211"/>
      <c r="PXA10" s="1211"/>
      <c r="PXB10" s="1211"/>
      <c r="PXC10" s="1211"/>
      <c r="PXD10" s="1211"/>
      <c r="PXE10" s="1211"/>
      <c r="PXF10" s="1211"/>
      <c r="PXG10" s="1211"/>
      <c r="PXH10" s="1211"/>
      <c r="PXI10" s="1211"/>
      <c r="PXJ10" s="1211"/>
      <c r="PXK10" s="1211"/>
      <c r="PXL10" s="1211"/>
      <c r="PXM10" s="1211"/>
      <c r="PXN10" s="1211"/>
      <c r="PXO10" s="1211"/>
      <c r="PXP10" s="1211"/>
      <c r="PXQ10" s="1211"/>
      <c r="PXR10" s="1211"/>
      <c r="PXS10" s="1211"/>
      <c r="PXT10" s="1211"/>
      <c r="PXU10" s="1211"/>
      <c r="PXV10" s="1211"/>
      <c r="PXW10" s="1211"/>
      <c r="PXX10" s="1211"/>
      <c r="PXY10" s="1211"/>
      <c r="PXZ10" s="1211"/>
      <c r="PYA10" s="1211"/>
      <c r="PYB10" s="1211"/>
      <c r="PYC10" s="1211"/>
      <c r="PYD10" s="1211"/>
      <c r="PYE10" s="1211"/>
      <c r="PYF10" s="1211"/>
      <c r="PYG10" s="1211"/>
      <c r="PYH10" s="1211"/>
      <c r="PYI10" s="1211"/>
      <c r="PYJ10" s="1211"/>
      <c r="PYK10" s="1211"/>
      <c r="PYL10" s="1211"/>
      <c r="PYM10" s="1211"/>
      <c r="PYN10" s="1211"/>
      <c r="PYO10" s="1211"/>
      <c r="PYP10" s="1211"/>
      <c r="PYQ10" s="1211"/>
      <c r="PYR10" s="1211"/>
      <c r="PYS10" s="1211"/>
      <c r="PYT10" s="1211"/>
      <c r="PYU10" s="1211"/>
      <c r="PYV10" s="1211"/>
      <c r="PYW10" s="1211"/>
      <c r="PYX10" s="1211"/>
      <c r="PYY10" s="1211"/>
      <c r="PYZ10" s="1211"/>
      <c r="PZA10" s="1211"/>
      <c r="PZB10" s="1211"/>
      <c r="PZC10" s="1211"/>
      <c r="PZD10" s="1211"/>
      <c r="PZE10" s="1211"/>
      <c r="PZF10" s="1211"/>
      <c r="PZG10" s="1211"/>
      <c r="PZH10" s="1211"/>
      <c r="PZI10" s="1211"/>
      <c r="PZJ10" s="1211"/>
      <c r="PZK10" s="1211"/>
      <c r="PZL10" s="1211"/>
      <c r="PZM10" s="1211"/>
      <c r="PZN10" s="1211"/>
      <c r="PZO10" s="1211"/>
      <c r="PZP10" s="1211"/>
      <c r="PZQ10" s="1211"/>
      <c r="PZR10" s="1211"/>
      <c r="PZS10" s="1211"/>
      <c r="PZT10" s="1211"/>
      <c r="PZU10" s="1211"/>
      <c r="PZV10" s="1211"/>
      <c r="PZW10" s="1211"/>
      <c r="PZX10" s="1211"/>
      <c r="PZY10" s="1211"/>
      <c r="PZZ10" s="1211"/>
      <c r="QAA10" s="1211"/>
      <c r="QAB10" s="1211"/>
      <c r="QAC10" s="1211"/>
      <c r="QAD10" s="1211"/>
      <c r="QAE10" s="1211"/>
      <c r="QAF10" s="1211"/>
      <c r="QAG10" s="1211"/>
      <c r="QAH10" s="1211"/>
      <c r="QAI10" s="1211"/>
      <c r="QAJ10" s="1211"/>
      <c r="QAK10" s="1211"/>
      <c r="QAL10" s="1211"/>
      <c r="QAM10" s="1211"/>
      <c r="QAN10" s="1211"/>
      <c r="QAO10" s="1211"/>
      <c r="QAP10" s="1211"/>
      <c r="QAQ10" s="1211"/>
      <c r="QAR10" s="1211"/>
      <c r="QAS10" s="1211"/>
      <c r="QAT10" s="1211"/>
      <c r="QAU10" s="1211"/>
      <c r="QAV10" s="1211"/>
      <c r="QAW10" s="1211"/>
      <c r="QAX10" s="1211"/>
      <c r="QAY10" s="1211"/>
      <c r="QAZ10" s="1211"/>
      <c r="QBA10" s="1211"/>
      <c r="QBB10" s="1211"/>
      <c r="QBC10" s="1211"/>
      <c r="QBD10" s="1211"/>
      <c r="QBE10" s="1211"/>
      <c r="QBF10" s="1211"/>
      <c r="QBG10" s="1211"/>
      <c r="QBH10" s="1211"/>
      <c r="QBI10" s="1211"/>
      <c r="QBJ10" s="1211"/>
      <c r="QBK10" s="1211"/>
      <c r="QBL10" s="1211"/>
      <c r="QBM10" s="1211"/>
      <c r="QBN10" s="1211"/>
      <c r="QBO10" s="1211"/>
      <c r="QBP10" s="1211"/>
      <c r="QBQ10" s="1211"/>
      <c r="QBR10" s="1211"/>
      <c r="QBS10" s="1211"/>
      <c r="QBT10" s="1211"/>
      <c r="QBU10" s="1211"/>
      <c r="QBV10" s="1211"/>
      <c r="QBW10" s="1211"/>
      <c r="QBX10" s="1211"/>
      <c r="QBY10" s="1211"/>
      <c r="QBZ10" s="1211"/>
      <c r="QCA10" s="1211"/>
      <c r="QCB10" s="1211"/>
      <c r="QCC10" s="1211"/>
      <c r="QCD10" s="1211"/>
      <c r="QCE10" s="1211"/>
      <c r="QCF10" s="1211"/>
      <c r="QCG10" s="1211"/>
      <c r="QCH10" s="1211"/>
      <c r="QCI10" s="1211"/>
      <c r="QCJ10" s="1211"/>
      <c r="QCK10" s="1211"/>
      <c r="QCL10" s="1211"/>
      <c r="QCM10" s="1211"/>
      <c r="QCN10" s="1211"/>
      <c r="QCO10" s="1211"/>
      <c r="QCP10" s="1211"/>
      <c r="QCQ10" s="1211"/>
      <c r="QCR10" s="1211"/>
      <c r="QCS10" s="1211"/>
      <c r="QCT10" s="1211"/>
      <c r="QCU10" s="1211"/>
      <c r="QCV10" s="1211"/>
      <c r="QCW10" s="1211"/>
      <c r="QCX10" s="1211"/>
      <c r="QCY10" s="1211"/>
      <c r="QCZ10" s="1211"/>
      <c r="QDA10" s="1211"/>
      <c r="QDB10" s="1211"/>
      <c r="QDC10" s="1211"/>
      <c r="QDD10" s="1211"/>
      <c r="QDE10" s="1211"/>
      <c r="QDF10" s="1211"/>
      <c r="QDG10" s="1211"/>
      <c r="QDH10" s="1211"/>
      <c r="QDI10" s="1211"/>
      <c r="QDJ10" s="1211"/>
      <c r="QDK10" s="1211"/>
      <c r="QDL10" s="1211"/>
      <c r="QDM10" s="1211"/>
      <c r="QDN10" s="1211"/>
      <c r="QDO10" s="1211"/>
      <c r="QDP10" s="1211"/>
      <c r="QDQ10" s="1211"/>
      <c r="QDR10" s="1211"/>
      <c r="QDS10" s="1211"/>
      <c r="QDT10" s="1211"/>
      <c r="QDU10" s="1211"/>
      <c r="QDV10" s="1211"/>
      <c r="QDW10" s="1211"/>
      <c r="QDX10" s="1211"/>
      <c r="QDY10" s="1211"/>
      <c r="QDZ10" s="1211"/>
      <c r="QEA10" s="1211"/>
      <c r="QEB10" s="1211"/>
      <c r="QEC10" s="1211"/>
      <c r="QED10" s="1211"/>
      <c r="QEE10" s="1211"/>
      <c r="QEF10" s="1211"/>
      <c r="QEG10" s="1211"/>
      <c r="QEH10" s="1211"/>
      <c r="QEI10" s="1211"/>
      <c r="QEJ10" s="1211"/>
      <c r="QEK10" s="1211"/>
      <c r="QEL10" s="1211"/>
      <c r="QEM10" s="1211"/>
      <c r="QEN10" s="1211"/>
      <c r="QEO10" s="1211"/>
      <c r="QEP10" s="1211"/>
      <c r="QEQ10" s="1211"/>
      <c r="QER10" s="1211"/>
      <c r="QES10" s="1211"/>
      <c r="QET10" s="1211"/>
      <c r="QEU10" s="1211"/>
      <c r="QEV10" s="1211"/>
      <c r="QEW10" s="1211"/>
      <c r="QEX10" s="1211"/>
      <c r="QEY10" s="1211"/>
      <c r="QEZ10" s="1211"/>
      <c r="QFA10" s="1211"/>
      <c r="QFB10" s="1211"/>
      <c r="QFC10" s="1211"/>
      <c r="QFD10" s="1211"/>
      <c r="QFE10" s="1211"/>
      <c r="QFF10" s="1211"/>
      <c r="QFG10" s="1211"/>
      <c r="QFH10" s="1211"/>
      <c r="QFI10" s="1211"/>
      <c r="QFJ10" s="1211"/>
      <c r="QFK10" s="1211"/>
      <c r="QFL10" s="1211"/>
      <c r="QFM10" s="1211"/>
      <c r="QFN10" s="1211"/>
      <c r="QFO10" s="1211"/>
      <c r="QFP10" s="1211"/>
      <c r="QFQ10" s="1211"/>
      <c r="QFR10" s="1211"/>
      <c r="QFS10" s="1211"/>
      <c r="QFT10" s="1211"/>
      <c r="QFU10" s="1211"/>
      <c r="QFV10" s="1211"/>
      <c r="QFW10" s="1211"/>
      <c r="QFX10" s="1211"/>
      <c r="QFY10" s="1211"/>
      <c r="QFZ10" s="1211"/>
      <c r="QGA10" s="1211"/>
      <c r="QGB10" s="1211"/>
      <c r="QGC10" s="1211"/>
      <c r="QGD10" s="1211"/>
      <c r="QGE10" s="1211"/>
      <c r="QGF10" s="1211"/>
      <c r="QGG10" s="1211"/>
      <c r="QGH10" s="1211"/>
      <c r="QGI10" s="1211"/>
      <c r="QGJ10" s="1211"/>
      <c r="QGK10" s="1211"/>
      <c r="QGL10" s="1211"/>
      <c r="QGM10" s="1211"/>
      <c r="QGN10" s="1211"/>
      <c r="QGO10" s="1211"/>
      <c r="QGP10" s="1211"/>
      <c r="QGQ10" s="1211"/>
      <c r="QGR10" s="1211"/>
      <c r="QGS10" s="1211"/>
      <c r="QGT10" s="1211"/>
      <c r="QGU10" s="1211"/>
      <c r="QGV10" s="1211"/>
      <c r="QGW10" s="1211"/>
      <c r="QGX10" s="1211"/>
      <c r="QGY10" s="1211"/>
      <c r="QGZ10" s="1211"/>
      <c r="QHA10" s="1211"/>
      <c r="QHB10" s="1211"/>
      <c r="QHC10" s="1211"/>
      <c r="QHD10" s="1211"/>
      <c r="QHE10" s="1211"/>
      <c r="QHF10" s="1211"/>
      <c r="QHG10" s="1211"/>
      <c r="QHH10" s="1211"/>
      <c r="QHI10" s="1211"/>
      <c r="QHJ10" s="1211"/>
      <c r="QHK10" s="1211"/>
      <c r="QHL10" s="1211"/>
      <c r="QHM10" s="1211"/>
      <c r="QHN10" s="1211"/>
      <c r="QHO10" s="1211"/>
      <c r="QHP10" s="1211"/>
      <c r="QHQ10" s="1211"/>
      <c r="QHR10" s="1211"/>
      <c r="QHS10" s="1211"/>
      <c r="QHT10" s="1211"/>
      <c r="QHU10" s="1211"/>
      <c r="QHV10" s="1211"/>
      <c r="QHW10" s="1211"/>
      <c r="QHX10" s="1211"/>
      <c r="QHY10" s="1211"/>
      <c r="QHZ10" s="1211"/>
      <c r="QIA10" s="1211"/>
      <c r="QIB10" s="1211"/>
      <c r="QIC10" s="1211"/>
      <c r="QID10" s="1211"/>
      <c r="QIE10" s="1211"/>
      <c r="QIF10" s="1211"/>
      <c r="QIG10" s="1211"/>
      <c r="QIH10" s="1211"/>
      <c r="QII10" s="1211"/>
      <c r="QIJ10" s="1211"/>
      <c r="QIK10" s="1211"/>
      <c r="QIL10" s="1211"/>
      <c r="QIM10" s="1211"/>
      <c r="QIN10" s="1211"/>
      <c r="QIO10" s="1211"/>
      <c r="QIP10" s="1211"/>
      <c r="QIQ10" s="1211"/>
      <c r="QIR10" s="1211"/>
      <c r="QIS10" s="1211"/>
      <c r="QIT10" s="1211"/>
      <c r="QIU10" s="1211"/>
      <c r="QIV10" s="1211"/>
      <c r="QIW10" s="1211"/>
      <c r="QIX10" s="1211"/>
      <c r="QIY10" s="1211"/>
      <c r="QIZ10" s="1211"/>
      <c r="QJA10" s="1211"/>
      <c r="QJB10" s="1211"/>
      <c r="QJC10" s="1211"/>
      <c r="QJD10" s="1211"/>
      <c r="QJE10" s="1211"/>
      <c r="QJF10" s="1211"/>
      <c r="QJG10" s="1211"/>
      <c r="QJH10" s="1211"/>
      <c r="QJI10" s="1211"/>
      <c r="QJJ10" s="1211"/>
      <c r="QJK10" s="1211"/>
      <c r="QJL10" s="1211"/>
      <c r="QJM10" s="1211"/>
      <c r="QJN10" s="1211"/>
      <c r="QJO10" s="1211"/>
      <c r="QJP10" s="1211"/>
      <c r="QJQ10" s="1211"/>
      <c r="QJR10" s="1211"/>
      <c r="QJS10" s="1211"/>
      <c r="QJT10" s="1211"/>
      <c r="QJU10" s="1211"/>
      <c r="QJV10" s="1211"/>
      <c r="QJW10" s="1211"/>
      <c r="QJX10" s="1211"/>
      <c r="QJY10" s="1211"/>
      <c r="QJZ10" s="1211"/>
      <c r="QKA10" s="1211"/>
      <c r="QKB10" s="1211"/>
      <c r="QKC10" s="1211"/>
      <c r="QKD10" s="1211"/>
      <c r="QKE10" s="1211"/>
      <c r="QKF10" s="1211"/>
      <c r="QKG10" s="1211"/>
      <c r="QKH10" s="1211"/>
      <c r="QKI10" s="1211"/>
      <c r="QKJ10" s="1211"/>
      <c r="QKK10" s="1211"/>
      <c r="QKL10" s="1211"/>
      <c r="QKM10" s="1211"/>
      <c r="QKN10" s="1211"/>
      <c r="QKO10" s="1211"/>
      <c r="QKP10" s="1211"/>
      <c r="QKQ10" s="1211"/>
      <c r="QKR10" s="1211"/>
      <c r="QKS10" s="1211"/>
      <c r="QKT10" s="1211"/>
      <c r="QKU10" s="1211"/>
      <c r="QKV10" s="1211"/>
      <c r="QKW10" s="1211"/>
      <c r="QKX10" s="1211"/>
      <c r="QKY10" s="1211"/>
      <c r="QKZ10" s="1211"/>
      <c r="QLA10" s="1211"/>
      <c r="QLB10" s="1211"/>
      <c r="QLC10" s="1211"/>
      <c r="QLD10" s="1211"/>
      <c r="QLE10" s="1211"/>
      <c r="QLF10" s="1211"/>
      <c r="QLG10" s="1211"/>
      <c r="QLH10" s="1211"/>
      <c r="QLI10" s="1211"/>
      <c r="QLJ10" s="1211"/>
      <c r="QLK10" s="1211"/>
      <c r="QLL10" s="1211"/>
      <c r="QLM10" s="1211"/>
      <c r="QLN10" s="1211"/>
      <c r="QLO10" s="1211"/>
      <c r="QLP10" s="1211"/>
      <c r="QLQ10" s="1211"/>
      <c r="QLR10" s="1211"/>
      <c r="QLS10" s="1211"/>
      <c r="QLT10" s="1211"/>
      <c r="QLU10" s="1211"/>
      <c r="QLV10" s="1211"/>
      <c r="QLW10" s="1211"/>
      <c r="QLX10" s="1211"/>
      <c r="QLY10" s="1211"/>
      <c r="QLZ10" s="1211"/>
      <c r="QMA10" s="1211"/>
      <c r="QMB10" s="1211"/>
      <c r="QMC10" s="1211"/>
      <c r="QMD10" s="1211"/>
      <c r="QME10" s="1211"/>
      <c r="QMF10" s="1211"/>
      <c r="QMG10" s="1211"/>
      <c r="QMH10" s="1211"/>
      <c r="QMI10" s="1211"/>
      <c r="QMJ10" s="1211"/>
      <c r="QMK10" s="1211"/>
      <c r="QML10" s="1211"/>
      <c r="QMM10" s="1211"/>
      <c r="QMN10" s="1211"/>
      <c r="QMO10" s="1211"/>
      <c r="QMP10" s="1211"/>
      <c r="QMQ10" s="1211"/>
      <c r="QMR10" s="1211"/>
      <c r="QMS10" s="1211"/>
      <c r="QMT10" s="1211"/>
      <c r="QMU10" s="1211"/>
      <c r="QMV10" s="1211"/>
      <c r="QMW10" s="1211"/>
      <c r="QMX10" s="1211"/>
      <c r="QMY10" s="1211"/>
      <c r="QMZ10" s="1211"/>
      <c r="QNA10" s="1211"/>
      <c r="QNB10" s="1211"/>
      <c r="QNC10" s="1211"/>
      <c r="QND10" s="1211"/>
      <c r="QNE10" s="1211"/>
      <c r="QNF10" s="1211"/>
      <c r="QNG10" s="1211"/>
      <c r="QNH10" s="1211"/>
      <c r="QNI10" s="1211"/>
      <c r="QNJ10" s="1211"/>
      <c r="QNK10" s="1211"/>
      <c r="QNL10" s="1211"/>
      <c r="QNM10" s="1211"/>
      <c r="QNN10" s="1211"/>
      <c r="QNO10" s="1211"/>
      <c r="QNP10" s="1211"/>
      <c r="QNQ10" s="1211"/>
      <c r="QNR10" s="1211"/>
      <c r="QNS10" s="1211"/>
      <c r="QNT10" s="1211"/>
      <c r="QNU10" s="1211"/>
      <c r="QNV10" s="1211"/>
      <c r="QNW10" s="1211"/>
      <c r="QNX10" s="1211"/>
      <c r="QNY10" s="1211"/>
      <c r="QNZ10" s="1211"/>
      <c r="QOA10" s="1211"/>
      <c r="QOB10" s="1211"/>
      <c r="QOC10" s="1211"/>
      <c r="QOD10" s="1211"/>
      <c r="QOE10" s="1211"/>
      <c r="QOF10" s="1211"/>
      <c r="QOG10" s="1211"/>
      <c r="QOH10" s="1211"/>
      <c r="QOI10" s="1211"/>
      <c r="QOJ10" s="1211"/>
      <c r="QOK10" s="1211"/>
      <c r="QOL10" s="1211"/>
      <c r="QOM10" s="1211"/>
      <c r="QON10" s="1211"/>
      <c r="QOO10" s="1211"/>
      <c r="QOP10" s="1211"/>
      <c r="QOQ10" s="1211"/>
      <c r="QOR10" s="1211"/>
      <c r="QOS10" s="1211"/>
      <c r="QOT10" s="1211"/>
      <c r="QOU10" s="1211"/>
      <c r="QOV10" s="1211"/>
      <c r="QOW10" s="1211"/>
      <c r="QOX10" s="1211"/>
      <c r="QOY10" s="1211"/>
      <c r="QOZ10" s="1211"/>
      <c r="QPA10" s="1211"/>
      <c r="QPB10" s="1211"/>
      <c r="QPC10" s="1211"/>
      <c r="QPD10" s="1211"/>
      <c r="QPE10" s="1211"/>
      <c r="QPF10" s="1211"/>
      <c r="QPG10" s="1211"/>
      <c r="QPH10" s="1211"/>
      <c r="QPI10" s="1211"/>
      <c r="QPJ10" s="1211"/>
      <c r="QPK10" s="1211"/>
      <c r="QPL10" s="1211"/>
      <c r="QPM10" s="1211"/>
      <c r="QPN10" s="1211"/>
      <c r="QPO10" s="1211"/>
      <c r="QPP10" s="1211"/>
      <c r="QPQ10" s="1211"/>
      <c r="QPR10" s="1211"/>
      <c r="QPS10" s="1211"/>
      <c r="QPT10" s="1211"/>
      <c r="QPU10" s="1211"/>
      <c r="QPV10" s="1211"/>
      <c r="QPW10" s="1211"/>
      <c r="QPX10" s="1211"/>
      <c r="QPY10" s="1211"/>
      <c r="QPZ10" s="1211"/>
      <c r="QQA10" s="1211"/>
      <c r="QQB10" s="1211"/>
      <c r="QQC10" s="1211"/>
      <c r="QQD10" s="1211"/>
      <c r="QQE10" s="1211"/>
      <c r="QQF10" s="1211"/>
      <c r="QQG10" s="1211"/>
      <c r="QQH10" s="1211"/>
      <c r="QQI10" s="1211"/>
      <c r="QQJ10" s="1211"/>
      <c r="QQK10" s="1211"/>
      <c r="QQL10" s="1211"/>
      <c r="QQM10" s="1211"/>
      <c r="QQN10" s="1211"/>
      <c r="QQO10" s="1211"/>
      <c r="QQP10" s="1211"/>
      <c r="QQQ10" s="1211"/>
      <c r="QQR10" s="1211"/>
      <c r="QQS10" s="1211"/>
      <c r="QQT10" s="1211"/>
      <c r="QQU10" s="1211"/>
      <c r="QQV10" s="1211"/>
      <c r="QQW10" s="1211"/>
      <c r="QQX10" s="1211"/>
      <c r="QQY10" s="1211"/>
      <c r="QQZ10" s="1211"/>
      <c r="QRA10" s="1211"/>
      <c r="QRB10" s="1211"/>
      <c r="QRC10" s="1211"/>
      <c r="QRD10" s="1211"/>
      <c r="QRE10" s="1211"/>
      <c r="QRF10" s="1211"/>
      <c r="QRG10" s="1211"/>
      <c r="QRH10" s="1211"/>
      <c r="QRI10" s="1211"/>
      <c r="QRJ10" s="1211"/>
      <c r="QRK10" s="1211"/>
      <c r="QRL10" s="1211"/>
      <c r="QRM10" s="1211"/>
      <c r="QRN10" s="1211"/>
      <c r="QRO10" s="1211"/>
      <c r="QRP10" s="1211"/>
      <c r="QRQ10" s="1211"/>
      <c r="QRR10" s="1211"/>
      <c r="QRS10" s="1211"/>
      <c r="QRT10" s="1211"/>
      <c r="QRU10" s="1211"/>
      <c r="QRV10" s="1211"/>
      <c r="QRW10" s="1211"/>
      <c r="QRX10" s="1211"/>
      <c r="QRY10" s="1211"/>
      <c r="QRZ10" s="1211"/>
      <c r="QSA10" s="1211"/>
      <c r="QSB10" s="1211"/>
      <c r="QSC10" s="1211"/>
      <c r="QSD10" s="1211"/>
      <c r="QSE10" s="1211"/>
      <c r="QSF10" s="1211"/>
      <c r="QSG10" s="1211"/>
      <c r="QSH10" s="1211"/>
      <c r="QSI10" s="1211"/>
      <c r="QSJ10" s="1211"/>
      <c r="QSK10" s="1211"/>
      <c r="QSL10" s="1211"/>
      <c r="QSM10" s="1211"/>
      <c r="QSN10" s="1211"/>
      <c r="QSO10" s="1211"/>
      <c r="QSP10" s="1211"/>
      <c r="QSQ10" s="1211"/>
      <c r="QSR10" s="1211"/>
      <c r="QSS10" s="1211"/>
      <c r="QST10" s="1211"/>
      <c r="QSU10" s="1211"/>
      <c r="QSV10" s="1211"/>
      <c r="QSW10" s="1211"/>
      <c r="QSX10" s="1211"/>
      <c r="QSY10" s="1211"/>
      <c r="QSZ10" s="1211"/>
      <c r="QTA10" s="1211"/>
      <c r="QTB10" s="1211"/>
      <c r="QTC10" s="1211"/>
      <c r="QTD10" s="1211"/>
      <c r="QTE10" s="1211"/>
      <c r="QTF10" s="1211"/>
      <c r="QTG10" s="1211"/>
      <c r="QTH10" s="1211"/>
      <c r="QTI10" s="1211"/>
      <c r="QTJ10" s="1211"/>
      <c r="QTK10" s="1211"/>
      <c r="QTL10" s="1211"/>
      <c r="QTM10" s="1211"/>
      <c r="QTN10" s="1211"/>
      <c r="QTO10" s="1211"/>
      <c r="QTP10" s="1211"/>
      <c r="QTQ10" s="1211"/>
      <c r="QTR10" s="1211"/>
      <c r="QTS10" s="1211"/>
      <c r="QTT10" s="1211"/>
      <c r="QTU10" s="1211"/>
      <c r="QTV10" s="1211"/>
      <c r="QTW10" s="1211"/>
      <c r="QTX10" s="1211"/>
      <c r="QTY10" s="1211"/>
      <c r="QTZ10" s="1211"/>
      <c r="QUA10" s="1211"/>
      <c r="QUB10" s="1211"/>
      <c r="QUC10" s="1211"/>
      <c r="QUD10" s="1211"/>
      <c r="QUE10" s="1211"/>
      <c r="QUF10" s="1211"/>
      <c r="QUG10" s="1211"/>
      <c r="QUH10" s="1211"/>
      <c r="QUI10" s="1211"/>
      <c r="QUJ10" s="1211"/>
      <c r="QUK10" s="1211"/>
      <c r="QUL10" s="1211"/>
      <c r="QUM10" s="1211"/>
      <c r="QUN10" s="1211"/>
      <c r="QUO10" s="1211"/>
      <c r="QUP10" s="1211"/>
      <c r="QUQ10" s="1211"/>
      <c r="QUR10" s="1211"/>
      <c r="QUS10" s="1211"/>
      <c r="QUT10" s="1211"/>
      <c r="QUU10" s="1211"/>
      <c r="QUV10" s="1211"/>
      <c r="QUW10" s="1211"/>
      <c r="QUX10" s="1211"/>
      <c r="QUY10" s="1211"/>
      <c r="QUZ10" s="1211"/>
      <c r="QVA10" s="1211"/>
      <c r="QVB10" s="1211"/>
      <c r="QVC10" s="1211"/>
      <c r="QVD10" s="1211"/>
      <c r="QVE10" s="1211"/>
      <c r="QVF10" s="1211"/>
      <c r="QVG10" s="1211"/>
      <c r="QVH10" s="1211"/>
      <c r="QVI10" s="1211"/>
      <c r="QVJ10" s="1211"/>
      <c r="QVK10" s="1211"/>
      <c r="QVL10" s="1211"/>
      <c r="QVM10" s="1211"/>
      <c r="QVN10" s="1211"/>
      <c r="QVO10" s="1211"/>
      <c r="QVP10" s="1211"/>
      <c r="QVQ10" s="1211"/>
      <c r="QVR10" s="1211"/>
      <c r="QVS10" s="1211"/>
      <c r="QVT10" s="1211"/>
      <c r="QVU10" s="1211"/>
      <c r="QVV10" s="1211"/>
      <c r="QVW10" s="1211"/>
      <c r="QVX10" s="1211"/>
      <c r="QVY10" s="1211"/>
      <c r="QVZ10" s="1211"/>
      <c r="QWA10" s="1211"/>
      <c r="QWB10" s="1211"/>
      <c r="QWC10" s="1211"/>
      <c r="QWD10" s="1211"/>
      <c r="QWE10" s="1211"/>
      <c r="QWF10" s="1211"/>
      <c r="QWG10" s="1211"/>
      <c r="QWH10" s="1211"/>
      <c r="QWI10" s="1211"/>
      <c r="QWJ10" s="1211"/>
      <c r="QWK10" s="1211"/>
      <c r="QWL10" s="1211"/>
      <c r="QWM10" s="1211"/>
      <c r="QWN10" s="1211"/>
      <c r="QWO10" s="1211"/>
      <c r="QWP10" s="1211"/>
      <c r="QWQ10" s="1211"/>
      <c r="QWR10" s="1211"/>
      <c r="QWS10" s="1211"/>
      <c r="QWT10" s="1211"/>
      <c r="QWU10" s="1211"/>
      <c r="QWV10" s="1211"/>
      <c r="QWW10" s="1211"/>
      <c r="QWX10" s="1211"/>
      <c r="QWY10" s="1211"/>
      <c r="QWZ10" s="1211"/>
      <c r="QXA10" s="1211"/>
      <c r="QXB10" s="1211"/>
      <c r="QXC10" s="1211"/>
      <c r="QXD10" s="1211"/>
      <c r="QXE10" s="1211"/>
      <c r="QXF10" s="1211"/>
      <c r="QXG10" s="1211"/>
      <c r="QXH10" s="1211"/>
      <c r="QXI10" s="1211"/>
      <c r="QXJ10" s="1211"/>
      <c r="QXK10" s="1211"/>
      <c r="QXL10" s="1211"/>
      <c r="QXM10" s="1211"/>
      <c r="QXN10" s="1211"/>
      <c r="QXO10" s="1211"/>
      <c r="QXP10" s="1211"/>
      <c r="QXQ10" s="1211"/>
      <c r="QXR10" s="1211"/>
      <c r="QXS10" s="1211"/>
      <c r="QXT10" s="1211"/>
      <c r="QXU10" s="1211"/>
      <c r="QXV10" s="1211"/>
      <c r="QXW10" s="1211"/>
      <c r="QXX10" s="1211"/>
      <c r="QXY10" s="1211"/>
      <c r="QXZ10" s="1211"/>
      <c r="QYA10" s="1211"/>
      <c r="QYB10" s="1211"/>
      <c r="QYC10" s="1211"/>
      <c r="QYD10" s="1211"/>
      <c r="QYE10" s="1211"/>
      <c r="QYF10" s="1211"/>
      <c r="QYG10" s="1211"/>
      <c r="QYH10" s="1211"/>
      <c r="QYI10" s="1211"/>
      <c r="QYJ10" s="1211"/>
      <c r="QYK10" s="1211"/>
      <c r="QYL10" s="1211"/>
      <c r="QYM10" s="1211"/>
      <c r="QYN10" s="1211"/>
      <c r="QYO10" s="1211"/>
      <c r="QYP10" s="1211"/>
      <c r="QYQ10" s="1211"/>
      <c r="QYR10" s="1211"/>
      <c r="QYS10" s="1211"/>
      <c r="QYT10" s="1211"/>
      <c r="QYU10" s="1211"/>
      <c r="QYV10" s="1211"/>
      <c r="QYW10" s="1211"/>
      <c r="QYX10" s="1211"/>
      <c r="QYY10" s="1211"/>
      <c r="QYZ10" s="1211"/>
      <c r="QZA10" s="1211"/>
      <c r="QZB10" s="1211"/>
      <c r="QZC10" s="1211"/>
      <c r="QZD10" s="1211"/>
      <c r="QZE10" s="1211"/>
      <c r="QZF10" s="1211"/>
      <c r="QZG10" s="1211"/>
      <c r="QZH10" s="1211"/>
      <c r="QZI10" s="1211"/>
      <c r="QZJ10" s="1211"/>
      <c r="QZK10" s="1211"/>
      <c r="QZL10" s="1211"/>
      <c r="QZM10" s="1211"/>
      <c r="QZN10" s="1211"/>
      <c r="QZO10" s="1211"/>
      <c r="QZP10" s="1211"/>
      <c r="QZQ10" s="1211"/>
      <c r="QZR10" s="1211"/>
      <c r="QZS10" s="1211"/>
      <c r="QZT10" s="1211"/>
      <c r="QZU10" s="1211"/>
      <c r="QZV10" s="1211"/>
      <c r="QZW10" s="1211"/>
      <c r="QZX10" s="1211"/>
      <c r="QZY10" s="1211"/>
      <c r="QZZ10" s="1211"/>
      <c r="RAA10" s="1211"/>
      <c r="RAB10" s="1211"/>
      <c r="RAC10" s="1211"/>
      <c r="RAD10" s="1211"/>
      <c r="RAE10" s="1211"/>
      <c r="RAF10" s="1211"/>
      <c r="RAG10" s="1211"/>
      <c r="RAH10" s="1211"/>
      <c r="RAI10" s="1211"/>
      <c r="RAJ10" s="1211"/>
      <c r="RAK10" s="1211"/>
      <c r="RAL10" s="1211"/>
      <c r="RAM10" s="1211"/>
      <c r="RAN10" s="1211"/>
      <c r="RAO10" s="1211"/>
      <c r="RAP10" s="1211"/>
      <c r="RAQ10" s="1211"/>
      <c r="RAR10" s="1211"/>
      <c r="RAS10" s="1211"/>
      <c r="RAT10" s="1211"/>
      <c r="RAU10" s="1211"/>
      <c r="RAV10" s="1211"/>
      <c r="RAW10" s="1211"/>
      <c r="RAX10" s="1211"/>
      <c r="RAY10" s="1211"/>
      <c r="RAZ10" s="1211"/>
      <c r="RBA10" s="1211"/>
      <c r="RBB10" s="1211"/>
      <c r="RBC10" s="1211"/>
      <c r="RBD10" s="1211"/>
      <c r="RBE10" s="1211"/>
      <c r="RBF10" s="1211"/>
      <c r="RBG10" s="1211"/>
      <c r="RBH10" s="1211"/>
      <c r="RBI10" s="1211"/>
      <c r="RBJ10" s="1211"/>
      <c r="RBK10" s="1211"/>
      <c r="RBL10" s="1211"/>
      <c r="RBM10" s="1211"/>
      <c r="RBN10" s="1211"/>
      <c r="RBO10" s="1211"/>
      <c r="RBP10" s="1211"/>
      <c r="RBQ10" s="1211"/>
      <c r="RBR10" s="1211"/>
      <c r="RBS10" s="1211"/>
      <c r="RBT10" s="1211"/>
      <c r="RBU10" s="1211"/>
      <c r="RBV10" s="1211"/>
      <c r="RBW10" s="1211"/>
      <c r="RBX10" s="1211"/>
      <c r="RBY10" s="1211"/>
      <c r="RBZ10" s="1211"/>
      <c r="RCA10" s="1211"/>
      <c r="RCB10" s="1211"/>
      <c r="RCC10" s="1211"/>
      <c r="RCD10" s="1211"/>
      <c r="RCE10" s="1211"/>
      <c r="RCF10" s="1211"/>
      <c r="RCG10" s="1211"/>
      <c r="RCH10" s="1211"/>
      <c r="RCI10" s="1211"/>
      <c r="RCJ10" s="1211"/>
      <c r="RCK10" s="1211"/>
      <c r="RCL10" s="1211"/>
      <c r="RCM10" s="1211"/>
      <c r="RCN10" s="1211"/>
      <c r="RCO10" s="1211"/>
      <c r="RCP10" s="1211"/>
      <c r="RCQ10" s="1211"/>
      <c r="RCR10" s="1211"/>
      <c r="RCS10" s="1211"/>
      <c r="RCT10" s="1211"/>
      <c r="RCU10" s="1211"/>
      <c r="RCV10" s="1211"/>
      <c r="RCW10" s="1211"/>
      <c r="RCX10" s="1211"/>
      <c r="RCY10" s="1211"/>
      <c r="RCZ10" s="1211"/>
      <c r="RDA10" s="1211"/>
      <c r="RDB10" s="1211"/>
      <c r="RDC10" s="1211"/>
      <c r="RDD10" s="1211"/>
      <c r="RDE10" s="1211"/>
      <c r="RDF10" s="1211"/>
      <c r="RDG10" s="1211"/>
      <c r="RDH10" s="1211"/>
      <c r="RDI10" s="1211"/>
      <c r="RDJ10" s="1211"/>
      <c r="RDK10" s="1211"/>
      <c r="RDL10" s="1211"/>
      <c r="RDM10" s="1211"/>
      <c r="RDN10" s="1211"/>
      <c r="RDO10" s="1211"/>
      <c r="RDP10" s="1211"/>
      <c r="RDQ10" s="1211"/>
      <c r="RDR10" s="1211"/>
      <c r="RDS10" s="1211"/>
      <c r="RDT10" s="1211"/>
      <c r="RDU10" s="1211"/>
      <c r="RDV10" s="1211"/>
      <c r="RDW10" s="1211"/>
      <c r="RDX10" s="1211"/>
      <c r="RDY10" s="1211"/>
      <c r="RDZ10" s="1211"/>
      <c r="REA10" s="1211"/>
      <c r="REB10" s="1211"/>
      <c r="REC10" s="1211"/>
      <c r="RED10" s="1211"/>
      <c r="REE10" s="1211"/>
      <c r="REF10" s="1211"/>
      <c r="REG10" s="1211"/>
      <c r="REH10" s="1211"/>
      <c r="REI10" s="1211"/>
      <c r="REJ10" s="1211"/>
      <c r="REK10" s="1211"/>
      <c r="REL10" s="1211"/>
      <c r="REM10" s="1211"/>
      <c r="REN10" s="1211"/>
      <c r="REO10" s="1211"/>
      <c r="REP10" s="1211"/>
      <c r="REQ10" s="1211"/>
      <c r="RER10" s="1211"/>
      <c r="RES10" s="1211"/>
      <c r="RET10" s="1211"/>
      <c r="REU10" s="1211"/>
      <c r="REV10" s="1211"/>
      <c r="REW10" s="1211"/>
      <c r="REX10" s="1211"/>
      <c r="REY10" s="1211"/>
      <c r="REZ10" s="1211"/>
      <c r="RFA10" s="1211"/>
      <c r="RFB10" s="1211"/>
      <c r="RFC10" s="1211"/>
      <c r="RFD10" s="1211"/>
      <c r="RFE10" s="1211"/>
      <c r="RFF10" s="1211"/>
      <c r="RFG10" s="1211"/>
      <c r="RFH10" s="1211"/>
      <c r="RFI10" s="1211"/>
      <c r="RFJ10" s="1211"/>
      <c r="RFK10" s="1211"/>
      <c r="RFL10" s="1211"/>
      <c r="RFM10" s="1211"/>
      <c r="RFN10" s="1211"/>
      <c r="RFO10" s="1211"/>
      <c r="RFP10" s="1211"/>
      <c r="RFQ10" s="1211"/>
      <c r="RFR10" s="1211"/>
      <c r="RFS10" s="1211"/>
      <c r="RFT10" s="1211"/>
      <c r="RFU10" s="1211"/>
      <c r="RFV10" s="1211"/>
      <c r="RFW10" s="1211"/>
      <c r="RFX10" s="1211"/>
      <c r="RFY10" s="1211"/>
      <c r="RFZ10" s="1211"/>
      <c r="RGA10" s="1211"/>
      <c r="RGB10" s="1211"/>
      <c r="RGC10" s="1211"/>
      <c r="RGD10" s="1211"/>
      <c r="RGE10" s="1211"/>
      <c r="RGF10" s="1211"/>
      <c r="RGG10" s="1211"/>
      <c r="RGH10" s="1211"/>
      <c r="RGI10" s="1211"/>
      <c r="RGJ10" s="1211"/>
      <c r="RGK10" s="1211"/>
      <c r="RGL10" s="1211"/>
      <c r="RGM10" s="1211"/>
      <c r="RGN10" s="1211"/>
      <c r="RGO10" s="1211"/>
      <c r="RGP10" s="1211"/>
      <c r="RGQ10" s="1211"/>
      <c r="RGR10" s="1211"/>
      <c r="RGS10" s="1211"/>
      <c r="RGT10" s="1211"/>
      <c r="RGU10" s="1211"/>
      <c r="RGV10" s="1211"/>
      <c r="RGW10" s="1211"/>
      <c r="RGX10" s="1211"/>
      <c r="RGY10" s="1211"/>
      <c r="RGZ10" s="1211"/>
      <c r="RHA10" s="1211"/>
      <c r="RHB10" s="1211"/>
      <c r="RHC10" s="1211"/>
      <c r="RHD10" s="1211"/>
      <c r="RHE10" s="1211"/>
      <c r="RHF10" s="1211"/>
      <c r="RHG10" s="1211"/>
      <c r="RHH10" s="1211"/>
      <c r="RHI10" s="1211"/>
      <c r="RHJ10" s="1211"/>
      <c r="RHK10" s="1211"/>
      <c r="RHL10" s="1211"/>
      <c r="RHM10" s="1211"/>
      <c r="RHN10" s="1211"/>
      <c r="RHO10" s="1211"/>
      <c r="RHP10" s="1211"/>
      <c r="RHQ10" s="1211"/>
      <c r="RHR10" s="1211"/>
      <c r="RHS10" s="1211"/>
      <c r="RHT10" s="1211"/>
      <c r="RHU10" s="1211"/>
      <c r="RHV10" s="1211"/>
      <c r="RHW10" s="1211"/>
      <c r="RHX10" s="1211"/>
      <c r="RHY10" s="1211"/>
      <c r="RHZ10" s="1211"/>
      <c r="RIA10" s="1211"/>
      <c r="RIB10" s="1211"/>
      <c r="RIC10" s="1211"/>
      <c r="RID10" s="1211"/>
      <c r="RIE10" s="1211"/>
      <c r="RIF10" s="1211"/>
      <c r="RIG10" s="1211"/>
      <c r="RIH10" s="1211"/>
      <c r="RII10" s="1211"/>
      <c r="RIJ10" s="1211"/>
      <c r="RIK10" s="1211"/>
      <c r="RIL10" s="1211"/>
      <c r="RIM10" s="1211"/>
      <c r="RIN10" s="1211"/>
      <c r="RIO10" s="1211"/>
      <c r="RIP10" s="1211"/>
      <c r="RIQ10" s="1211"/>
      <c r="RIR10" s="1211"/>
      <c r="RIS10" s="1211"/>
      <c r="RIT10" s="1211"/>
      <c r="RIU10" s="1211"/>
      <c r="RIV10" s="1211"/>
      <c r="RIW10" s="1211"/>
      <c r="RIX10" s="1211"/>
      <c r="RIY10" s="1211"/>
      <c r="RIZ10" s="1211"/>
      <c r="RJA10" s="1211"/>
      <c r="RJB10" s="1211"/>
      <c r="RJC10" s="1211"/>
      <c r="RJD10" s="1211"/>
      <c r="RJE10" s="1211"/>
      <c r="RJF10" s="1211"/>
      <c r="RJG10" s="1211"/>
      <c r="RJH10" s="1211"/>
      <c r="RJI10" s="1211"/>
      <c r="RJJ10" s="1211"/>
      <c r="RJK10" s="1211"/>
      <c r="RJL10" s="1211"/>
      <c r="RJM10" s="1211"/>
      <c r="RJN10" s="1211"/>
      <c r="RJO10" s="1211"/>
      <c r="RJP10" s="1211"/>
      <c r="RJQ10" s="1211"/>
      <c r="RJR10" s="1211"/>
      <c r="RJS10" s="1211"/>
      <c r="RJT10" s="1211"/>
      <c r="RJU10" s="1211"/>
      <c r="RJV10" s="1211"/>
      <c r="RJW10" s="1211"/>
      <c r="RJX10" s="1211"/>
      <c r="RJY10" s="1211"/>
      <c r="RJZ10" s="1211"/>
      <c r="RKA10" s="1211"/>
      <c r="RKB10" s="1211"/>
      <c r="RKC10" s="1211"/>
      <c r="RKD10" s="1211"/>
      <c r="RKE10" s="1211"/>
      <c r="RKF10" s="1211"/>
      <c r="RKG10" s="1211"/>
      <c r="RKH10" s="1211"/>
      <c r="RKI10" s="1211"/>
      <c r="RKJ10" s="1211"/>
      <c r="RKK10" s="1211"/>
      <c r="RKL10" s="1211"/>
      <c r="RKM10" s="1211"/>
      <c r="RKN10" s="1211"/>
      <c r="RKO10" s="1211"/>
      <c r="RKP10" s="1211"/>
      <c r="RKQ10" s="1211"/>
      <c r="RKR10" s="1211"/>
      <c r="RKS10" s="1211"/>
      <c r="RKT10" s="1211"/>
      <c r="RKU10" s="1211"/>
      <c r="RKV10" s="1211"/>
      <c r="RKW10" s="1211"/>
      <c r="RKX10" s="1211"/>
      <c r="RKY10" s="1211"/>
      <c r="RKZ10" s="1211"/>
      <c r="RLA10" s="1211"/>
      <c r="RLB10" s="1211"/>
      <c r="RLC10" s="1211"/>
      <c r="RLD10" s="1211"/>
      <c r="RLE10" s="1211"/>
      <c r="RLF10" s="1211"/>
      <c r="RLG10" s="1211"/>
      <c r="RLH10" s="1211"/>
      <c r="RLI10" s="1211"/>
      <c r="RLJ10" s="1211"/>
      <c r="RLK10" s="1211"/>
      <c r="RLL10" s="1211"/>
      <c r="RLM10" s="1211"/>
      <c r="RLN10" s="1211"/>
      <c r="RLO10" s="1211"/>
      <c r="RLP10" s="1211"/>
      <c r="RLQ10" s="1211"/>
      <c r="RLR10" s="1211"/>
      <c r="RLS10" s="1211"/>
      <c r="RLT10" s="1211"/>
      <c r="RLU10" s="1211"/>
      <c r="RLV10" s="1211"/>
      <c r="RLW10" s="1211"/>
      <c r="RLX10" s="1211"/>
      <c r="RLY10" s="1211"/>
      <c r="RLZ10" s="1211"/>
      <c r="RMA10" s="1211"/>
      <c r="RMB10" s="1211"/>
      <c r="RMC10" s="1211"/>
      <c r="RMD10" s="1211"/>
      <c r="RME10" s="1211"/>
      <c r="RMF10" s="1211"/>
      <c r="RMG10" s="1211"/>
      <c r="RMH10" s="1211"/>
      <c r="RMI10" s="1211"/>
      <c r="RMJ10" s="1211"/>
      <c r="RMK10" s="1211"/>
      <c r="RML10" s="1211"/>
      <c r="RMM10" s="1211"/>
      <c r="RMN10" s="1211"/>
      <c r="RMO10" s="1211"/>
      <c r="RMP10" s="1211"/>
      <c r="RMQ10" s="1211"/>
      <c r="RMR10" s="1211"/>
      <c r="RMS10" s="1211"/>
      <c r="RMT10" s="1211"/>
      <c r="RMU10" s="1211"/>
      <c r="RMV10" s="1211"/>
      <c r="RMW10" s="1211"/>
      <c r="RMX10" s="1211"/>
      <c r="RMY10" s="1211"/>
      <c r="RMZ10" s="1211"/>
      <c r="RNA10" s="1211"/>
      <c r="RNB10" s="1211"/>
      <c r="RNC10" s="1211"/>
      <c r="RND10" s="1211"/>
      <c r="RNE10" s="1211"/>
      <c r="RNF10" s="1211"/>
      <c r="RNG10" s="1211"/>
      <c r="RNH10" s="1211"/>
      <c r="RNI10" s="1211"/>
      <c r="RNJ10" s="1211"/>
      <c r="RNK10" s="1211"/>
      <c r="RNL10" s="1211"/>
      <c r="RNM10" s="1211"/>
      <c r="RNN10" s="1211"/>
      <c r="RNO10" s="1211"/>
      <c r="RNP10" s="1211"/>
      <c r="RNQ10" s="1211"/>
      <c r="RNR10" s="1211"/>
      <c r="RNS10" s="1211"/>
      <c r="RNT10" s="1211"/>
      <c r="RNU10" s="1211"/>
      <c r="RNV10" s="1211"/>
      <c r="RNW10" s="1211"/>
      <c r="RNX10" s="1211"/>
      <c r="RNY10" s="1211"/>
      <c r="RNZ10" s="1211"/>
      <c r="ROA10" s="1211"/>
      <c r="ROB10" s="1211"/>
      <c r="ROC10" s="1211"/>
      <c r="ROD10" s="1211"/>
      <c r="ROE10" s="1211"/>
      <c r="ROF10" s="1211"/>
      <c r="ROG10" s="1211"/>
      <c r="ROH10" s="1211"/>
      <c r="ROI10" s="1211"/>
      <c r="ROJ10" s="1211"/>
      <c r="ROK10" s="1211"/>
      <c r="ROL10" s="1211"/>
      <c r="ROM10" s="1211"/>
      <c r="RON10" s="1211"/>
      <c r="ROO10" s="1211"/>
      <c r="ROP10" s="1211"/>
      <c r="ROQ10" s="1211"/>
      <c r="ROR10" s="1211"/>
      <c r="ROS10" s="1211"/>
      <c r="ROT10" s="1211"/>
      <c r="ROU10" s="1211"/>
      <c r="ROV10" s="1211"/>
      <c r="ROW10" s="1211"/>
      <c r="ROX10" s="1211"/>
      <c r="ROY10" s="1211"/>
      <c r="ROZ10" s="1211"/>
      <c r="RPA10" s="1211"/>
      <c r="RPB10" s="1211"/>
      <c r="RPC10" s="1211"/>
      <c r="RPD10" s="1211"/>
      <c r="RPE10" s="1211"/>
      <c r="RPF10" s="1211"/>
      <c r="RPG10" s="1211"/>
      <c r="RPH10" s="1211"/>
      <c r="RPI10" s="1211"/>
      <c r="RPJ10" s="1211"/>
      <c r="RPK10" s="1211"/>
      <c r="RPL10" s="1211"/>
      <c r="RPM10" s="1211"/>
      <c r="RPN10" s="1211"/>
      <c r="RPO10" s="1211"/>
      <c r="RPP10" s="1211"/>
      <c r="RPQ10" s="1211"/>
      <c r="RPR10" s="1211"/>
      <c r="RPS10" s="1211"/>
      <c r="RPT10" s="1211"/>
      <c r="RPU10" s="1211"/>
      <c r="RPV10" s="1211"/>
      <c r="RPW10" s="1211"/>
      <c r="RPX10" s="1211"/>
      <c r="RPY10" s="1211"/>
      <c r="RPZ10" s="1211"/>
      <c r="RQA10" s="1211"/>
      <c r="RQB10" s="1211"/>
      <c r="RQC10" s="1211"/>
      <c r="RQD10" s="1211"/>
      <c r="RQE10" s="1211"/>
      <c r="RQF10" s="1211"/>
      <c r="RQG10" s="1211"/>
      <c r="RQH10" s="1211"/>
      <c r="RQI10" s="1211"/>
      <c r="RQJ10" s="1211"/>
      <c r="RQK10" s="1211"/>
      <c r="RQL10" s="1211"/>
      <c r="RQM10" s="1211"/>
      <c r="RQN10" s="1211"/>
      <c r="RQO10" s="1211"/>
      <c r="RQP10" s="1211"/>
      <c r="RQQ10" s="1211"/>
      <c r="RQR10" s="1211"/>
      <c r="RQS10" s="1211"/>
      <c r="RQT10" s="1211"/>
      <c r="RQU10" s="1211"/>
      <c r="RQV10" s="1211"/>
      <c r="RQW10" s="1211"/>
      <c r="RQX10" s="1211"/>
      <c r="RQY10" s="1211"/>
      <c r="RQZ10" s="1211"/>
      <c r="RRA10" s="1211"/>
      <c r="RRB10" s="1211"/>
      <c r="RRC10" s="1211"/>
      <c r="RRD10" s="1211"/>
      <c r="RRE10" s="1211"/>
      <c r="RRF10" s="1211"/>
      <c r="RRG10" s="1211"/>
      <c r="RRH10" s="1211"/>
      <c r="RRI10" s="1211"/>
      <c r="RRJ10" s="1211"/>
      <c r="RRK10" s="1211"/>
      <c r="RRL10" s="1211"/>
      <c r="RRM10" s="1211"/>
      <c r="RRN10" s="1211"/>
      <c r="RRO10" s="1211"/>
      <c r="RRP10" s="1211"/>
      <c r="RRQ10" s="1211"/>
      <c r="RRR10" s="1211"/>
      <c r="RRS10" s="1211"/>
      <c r="RRT10" s="1211"/>
      <c r="RRU10" s="1211"/>
      <c r="RRV10" s="1211"/>
      <c r="RRW10" s="1211"/>
      <c r="RRX10" s="1211"/>
      <c r="RRY10" s="1211"/>
      <c r="RRZ10" s="1211"/>
      <c r="RSA10" s="1211"/>
      <c r="RSB10" s="1211"/>
      <c r="RSC10" s="1211"/>
      <c r="RSD10" s="1211"/>
      <c r="RSE10" s="1211"/>
      <c r="RSF10" s="1211"/>
      <c r="RSG10" s="1211"/>
      <c r="RSH10" s="1211"/>
      <c r="RSI10" s="1211"/>
      <c r="RSJ10" s="1211"/>
      <c r="RSK10" s="1211"/>
      <c r="RSL10" s="1211"/>
      <c r="RSM10" s="1211"/>
      <c r="RSN10" s="1211"/>
      <c r="RSO10" s="1211"/>
      <c r="RSP10" s="1211"/>
      <c r="RSQ10" s="1211"/>
      <c r="RSR10" s="1211"/>
      <c r="RSS10" s="1211"/>
      <c r="RST10" s="1211"/>
      <c r="RSU10" s="1211"/>
      <c r="RSV10" s="1211"/>
      <c r="RSW10" s="1211"/>
      <c r="RSX10" s="1211"/>
      <c r="RSY10" s="1211"/>
      <c r="RSZ10" s="1211"/>
      <c r="RTA10" s="1211"/>
      <c r="RTB10" s="1211"/>
      <c r="RTC10" s="1211"/>
      <c r="RTD10" s="1211"/>
      <c r="RTE10" s="1211"/>
      <c r="RTF10" s="1211"/>
      <c r="RTG10" s="1211"/>
      <c r="RTH10" s="1211"/>
      <c r="RTI10" s="1211"/>
      <c r="RTJ10" s="1211"/>
      <c r="RTK10" s="1211"/>
      <c r="RTL10" s="1211"/>
      <c r="RTM10" s="1211"/>
      <c r="RTN10" s="1211"/>
      <c r="RTO10" s="1211"/>
      <c r="RTP10" s="1211"/>
      <c r="RTQ10" s="1211"/>
      <c r="RTR10" s="1211"/>
      <c r="RTS10" s="1211"/>
      <c r="RTT10" s="1211"/>
      <c r="RTU10" s="1211"/>
      <c r="RTV10" s="1211"/>
      <c r="RTW10" s="1211"/>
      <c r="RTX10" s="1211"/>
      <c r="RTY10" s="1211"/>
      <c r="RTZ10" s="1211"/>
      <c r="RUA10" s="1211"/>
      <c r="RUB10" s="1211"/>
      <c r="RUC10" s="1211"/>
      <c r="RUD10" s="1211"/>
      <c r="RUE10" s="1211"/>
      <c r="RUF10" s="1211"/>
      <c r="RUG10" s="1211"/>
      <c r="RUH10" s="1211"/>
      <c r="RUI10" s="1211"/>
      <c r="RUJ10" s="1211"/>
      <c r="RUK10" s="1211"/>
      <c r="RUL10" s="1211"/>
      <c r="RUM10" s="1211"/>
      <c r="RUN10" s="1211"/>
      <c r="RUO10" s="1211"/>
      <c r="RUP10" s="1211"/>
      <c r="RUQ10" s="1211"/>
      <c r="RUR10" s="1211"/>
      <c r="RUS10" s="1211"/>
      <c r="RUT10" s="1211"/>
      <c r="RUU10" s="1211"/>
      <c r="RUV10" s="1211"/>
      <c r="RUW10" s="1211"/>
      <c r="RUX10" s="1211"/>
      <c r="RUY10" s="1211"/>
      <c r="RUZ10" s="1211"/>
      <c r="RVA10" s="1211"/>
      <c r="RVB10" s="1211"/>
      <c r="RVC10" s="1211"/>
      <c r="RVD10" s="1211"/>
      <c r="RVE10" s="1211"/>
      <c r="RVF10" s="1211"/>
      <c r="RVG10" s="1211"/>
      <c r="RVH10" s="1211"/>
      <c r="RVI10" s="1211"/>
      <c r="RVJ10" s="1211"/>
      <c r="RVK10" s="1211"/>
      <c r="RVL10" s="1211"/>
      <c r="RVM10" s="1211"/>
      <c r="RVN10" s="1211"/>
      <c r="RVO10" s="1211"/>
      <c r="RVP10" s="1211"/>
      <c r="RVQ10" s="1211"/>
      <c r="RVR10" s="1211"/>
      <c r="RVS10" s="1211"/>
      <c r="RVT10" s="1211"/>
      <c r="RVU10" s="1211"/>
      <c r="RVV10" s="1211"/>
      <c r="RVW10" s="1211"/>
      <c r="RVX10" s="1211"/>
      <c r="RVY10" s="1211"/>
      <c r="RVZ10" s="1211"/>
      <c r="RWA10" s="1211"/>
      <c r="RWB10" s="1211"/>
      <c r="RWC10" s="1211"/>
      <c r="RWD10" s="1211"/>
      <c r="RWE10" s="1211"/>
      <c r="RWF10" s="1211"/>
      <c r="RWG10" s="1211"/>
      <c r="RWH10" s="1211"/>
      <c r="RWI10" s="1211"/>
      <c r="RWJ10" s="1211"/>
      <c r="RWK10" s="1211"/>
      <c r="RWL10" s="1211"/>
      <c r="RWM10" s="1211"/>
      <c r="RWN10" s="1211"/>
      <c r="RWO10" s="1211"/>
      <c r="RWP10" s="1211"/>
      <c r="RWQ10" s="1211"/>
      <c r="RWR10" s="1211"/>
      <c r="RWS10" s="1211"/>
      <c r="RWT10" s="1211"/>
      <c r="RWU10" s="1211"/>
      <c r="RWV10" s="1211"/>
      <c r="RWW10" s="1211"/>
      <c r="RWX10" s="1211"/>
      <c r="RWY10" s="1211"/>
      <c r="RWZ10" s="1211"/>
      <c r="RXA10" s="1211"/>
      <c r="RXB10" s="1211"/>
      <c r="RXC10" s="1211"/>
      <c r="RXD10" s="1211"/>
      <c r="RXE10" s="1211"/>
      <c r="RXF10" s="1211"/>
      <c r="RXG10" s="1211"/>
      <c r="RXH10" s="1211"/>
      <c r="RXI10" s="1211"/>
      <c r="RXJ10" s="1211"/>
      <c r="RXK10" s="1211"/>
      <c r="RXL10" s="1211"/>
      <c r="RXM10" s="1211"/>
      <c r="RXN10" s="1211"/>
      <c r="RXO10" s="1211"/>
      <c r="RXP10" s="1211"/>
      <c r="RXQ10" s="1211"/>
      <c r="RXR10" s="1211"/>
      <c r="RXS10" s="1211"/>
      <c r="RXT10" s="1211"/>
      <c r="RXU10" s="1211"/>
      <c r="RXV10" s="1211"/>
      <c r="RXW10" s="1211"/>
      <c r="RXX10" s="1211"/>
      <c r="RXY10" s="1211"/>
      <c r="RXZ10" s="1211"/>
      <c r="RYA10" s="1211"/>
      <c r="RYB10" s="1211"/>
      <c r="RYC10" s="1211"/>
      <c r="RYD10" s="1211"/>
      <c r="RYE10" s="1211"/>
      <c r="RYF10" s="1211"/>
      <c r="RYG10" s="1211"/>
      <c r="RYH10" s="1211"/>
      <c r="RYI10" s="1211"/>
      <c r="RYJ10" s="1211"/>
      <c r="RYK10" s="1211"/>
      <c r="RYL10" s="1211"/>
      <c r="RYM10" s="1211"/>
      <c r="RYN10" s="1211"/>
      <c r="RYO10" s="1211"/>
      <c r="RYP10" s="1211"/>
      <c r="RYQ10" s="1211"/>
      <c r="RYR10" s="1211"/>
      <c r="RYS10" s="1211"/>
      <c r="RYT10" s="1211"/>
      <c r="RYU10" s="1211"/>
      <c r="RYV10" s="1211"/>
      <c r="RYW10" s="1211"/>
      <c r="RYX10" s="1211"/>
      <c r="RYY10" s="1211"/>
      <c r="RYZ10" s="1211"/>
      <c r="RZA10" s="1211"/>
      <c r="RZB10" s="1211"/>
      <c r="RZC10" s="1211"/>
      <c r="RZD10" s="1211"/>
      <c r="RZE10" s="1211"/>
      <c r="RZF10" s="1211"/>
      <c r="RZG10" s="1211"/>
      <c r="RZH10" s="1211"/>
      <c r="RZI10" s="1211"/>
      <c r="RZJ10" s="1211"/>
      <c r="RZK10" s="1211"/>
      <c r="RZL10" s="1211"/>
      <c r="RZM10" s="1211"/>
      <c r="RZN10" s="1211"/>
      <c r="RZO10" s="1211"/>
      <c r="RZP10" s="1211"/>
      <c r="RZQ10" s="1211"/>
      <c r="RZR10" s="1211"/>
      <c r="RZS10" s="1211"/>
      <c r="RZT10" s="1211"/>
      <c r="RZU10" s="1211"/>
      <c r="RZV10" s="1211"/>
      <c r="RZW10" s="1211"/>
      <c r="RZX10" s="1211"/>
      <c r="RZY10" s="1211"/>
      <c r="RZZ10" s="1211"/>
      <c r="SAA10" s="1211"/>
      <c r="SAB10" s="1211"/>
      <c r="SAC10" s="1211"/>
      <c r="SAD10" s="1211"/>
      <c r="SAE10" s="1211"/>
      <c r="SAF10" s="1211"/>
      <c r="SAG10" s="1211"/>
      <c r="SAH10" s="1211"/>
      <c r="SAI10" s="1211"/>
      <c r="SAJ10" s="1211"/>
      <c r="SAK10" s="1211"/>
      <c r="SAL10" s="1211"/>
      <c r="SAM10" s="1211"/>
      <c r="SAN10" s="1211"/>
      <c r="SAO10" s="1211"/>
      <c r="SAP10" s="1211"/>
      <c r="SAQ10" s="1211"/>
      <c r="SAR10" s="1211"/>
      <c r="SAS10" s="1211"/>
      <c r="SAT10" s="1211"/>
      <c r="SAU10" s="1211"/>
      <c r="SAV10" s="1211"/>
      <c r="SAW10" s="1211"/>
      <c r="SAX10" s="1211"/>
      <c r="SAY10" s="1211"/>
      <c r="SAZ10" s="1211"/>
      <c r="SBA10" s="1211"/>
      <c r="SBB10" s="1211"/>
      <c r="SBC10" s="1211"/>
      <c r="SBD10" s="1211"/>
      <c r="SBE10" s="1211"/>
      <c r="SBF10" s="1211"/>
      <c r="SBG10" s="1211"/>
      <c r="SBH10" s="1211"/>
      <c r="SBI10" s="1211"/>
      <c r="SBJ10" s="1211"/>
      <c r="SBK10" s="1211"/>
      <c r="SBL10" s="1211"/>
      <c r="SBM10" s="1211"/>
      <c r="SBN10" s="1211"/>
      <c r="SBO10" s="1211"/>
      <c r="SBP10" s="1211"/>
      <c r="SBQ10" s="1211"/>
      <c r="SBR10" s="1211"/>
      <c r="SBS10" s="1211"/>
      <c r="SBT10" s="1211"/>
      <c r="SBU10" s="1211"/>
      <c r="SBV10" s="1211"/>
      <c r="SBW10" s="1211"/>
      <c r="SBX10" s="1211"/>
      <c r="SBY10" s="1211"/>
      <c r="SBZ10" s="1211"/>
      <c r="SCA10" s="1211"/>
      <c r="SCB10" s="1211"/>
      <c r="SCC10" s="1211"/>
      <c r="SCD10" s="1211"/>
      <c r="SCE10" s="1211"/>
      <c r="SCF10" s="1211"/>
      <c r="SCG10" s="1211"/>
      <c r="SCH10" s="1211"/>
      <c r="SCI10" s="1211"/>
      <c r="SCJ10" s="1211"/>
      <c r="SCK10" s="1211"/>
      <c r="SCL10" s="1211"/>
      <c r="SCM10" s="1211"/>
      <c r="SCN10" s="1211"/>
      <c r="SCO10" s="1211"/>
      <c r="SCP10" s="1211"/>
      <c r="SCQ10" s="1211"/>
      <c r="SCR10" s="1211"/>
      <c r="SCS10" s="1211"/>
      <c r="SCT10" s="1211"/>
      <c r="SCU10" s="1211"/>
      <c r="SCV10" s="1211"/>
      <c r="SCW10" s="1211"/>
      <c r="SCX10" s="1211"/>
      <c r="SCY10" s="1211"/>
      <c r="SCZ10" s="1211"/>
      <c r="SDA10" s="1211"/>
      <c r="SDB10" s="1211"/>
      <c r="SDC10" s="1211"/>
      <c r="SDD10" s="1211"/>
      <c r="SDE10" s="1211"/>
      <c r="SDF10" s="1211"/>
      <c r="SDG10" s="1211"/>
      <c r="SDH10" s="1211"/>
      <c r="SDI10" s="1211"/>
      <c r="SDJ10" s="1211"/>
      <c r="SDK10" s="1211"/>
      <c r="SDL10" s="1211"/>
      <c r="SDM10" s="1211"/>
      <c r="SDN10" s="1211"/>
      <c r="SDO10" s="1211"/>
      <c r="SDP10" s="1211"/>
      <c r="SDQ10" s="1211"/>
      <c r="SDR10" s="1211"/>
      <c r="SDS10" s="1211"/>
      <c r="SDT10" s="1211"/>
      <c r="SDU10" s="1211"/>
      <c r="SDV10" s="1211"/>
      <c r="SDW10" s="1211"/>
      <c r="SDX10" s="1211"/>
      <c r="SDY10" s="1211"/>
      <c r="SDZ10" s="1211"/>
      <c r="SEA10" s="1211"/>
      <c r="SEB10" s="1211"/>
      <c r="SEC10" s="1211"/>
      <c r="SED10" s="1211"/>
      <c r="SEE10" s="1211"/>
      <c r="SEF10" s="1211"/>
      <c r="SEG10" s="1211"/>
      <c r="SEH10" s="1211"/>
      <c r="SEI10" s="1211"/>
      <c r="SEJ10" s="1211"/>
      <c r="SEK10" s="1211"/>
      <c r="SEL10" s="1211"/>
      <c r="SEM10" s="1211"/>
      <c r="SEN10" s="1211"/>
      <c r="SEO10" s="1211"/>
      <c r="SEP10" s="1211"/>
      <c r="SEQ10" s="1211"/>
      <c r="SER10" s="1211"/>
      <c r="SES10" s="1211"/>
      <c r="SET10" s="1211"/>
      <c r="SEU10" s="1211"/>
      <c r="SEV10" s="1211"/>
      <c r="SEW10" s="1211"/>
      <c r="SEX10" s="1211"/>
      <c r="SEY10" s="1211"/>
      <c r="SEZ10" s="1211"/>
      <c r="SFA10" s="1211"/>
      <c r="SFB10" s="1211"/>
      <c r="SFC10" s="1211"/>
      <c r="SFD10" s="1211"/>
      <c r="SFE10" s="1211"/>
      <c r="SFF10" s="1211"/>
      <c r="SFG10" s="1211"/>
      <c r="SFH10" s="1211"/>
      <c r="SFI10" s="1211"/>
      <c r="SFJ10" s="1211"/>
      <c r="SFK10" s="1211"/>
      <c r="SFL10" s="1211"/>
      <c r="SFM10" s="1211"/>
      <c r="SFN10" s="1211"/>
      <c r="SFO10" s="1211"/>
      <c r="SFP10" s="1211"/>
      <c r="SFQ10" s="1211"/>
      <c r="SFR10" s="1211"/>
      <c r="SFS10" s="1211"/>
      <c r="SFT10" s="1211"/>
      <c r="SFU10" s="1211"/>
      <c r="SFV10" s="1211"/>
      <c r="SFW10" s="1211"/>
      <c r="SFX10" s="1211"/>
      <c r="SFY10" s="1211"/>
      <c r="SFZ10" s="1211"/>
      <c r="SGA10" s="1211"/>
      <c r="SGB10" s="1211"/>
      <c r="SGC10" s="1211"/>
      <c r="SGD10" s="1211"/>
      <c r="SGE10" s="1211"/>
      <c r="SGF10" s="1211"/>
      <c r="SGG10" s="1211"/>
      <c r="SGH10" s="1211"/>
      <c r="SGI10" s="1211"/>
      <c r="SGJ10" s="1211"/>
      <c r="SGK10" s="1211"/>
      <c r="SGL10" s="1211"/>
      <c r="SGM10" s="1211"/>
      <c r="SGN10" s="1211"/>
      <c r="SGO10" s="1211"/>
      <c r="SGP10" s="1211"/>
      <c r="SGQ10" s="1211"/>
      <c r="SGR10" s="1211"/>
      <c r="SGS10" s="1211"/>
      <c r="SGT10" s="1211"/>
      <c r="SGU10" s="1211"/>
      <c r="SGV10" s="1211"/>
      <c r="SGW10" s="1211"/>
      <c r="SGX10" s="1211"/>
      <c r="SGY10" s="1211"/>
      <c r="SGZ10" s="1211"/>
      <c r="SHA10" s="1211"/>
      <c r="SHB10" s="1211"/>
      <c r="SHC10" s="1211"/>
      <c r="SHD10" s="1211"/>
      <c r="SHE10" s="1211"/>
      <c r="SHF10" s="1211"/>
      <c r="SHG10" s="1211"/>
      <c r="SHH10" s="1211"/>
      <c r="SHI10" s="1211"/>
      <c r="SHJ10" s="1211"/>
      <c r="SHK10" s="1211"/>
      <c r="SHL10" s="1211"/>
      <c r="SHM10" s="1211"/>
      <c r="SHN10" s="1211"/>
      <c r="SHO10" s="1211"/>
      <c r="SHP10" s="1211"/>
      <c r="SHQ10" s="1211"/>
      <c r="SHR10" s="1211"/>
      <c r="SHS10" s="1211"/>
      <c r="SHT10" s="1211"/>
      <c r="SHU10" s="1211"/>
      <c r="SHV10" s="1211"/>
      <c r="SHW10" s="1211"/>
      <c r="SHX10" s="1211"/>
      <c r="SHY10" s="1211"/>
      <c r="SHZ10" s="1211"/>
      <c r="SIA10" s="1211"/>
      <c r="SIB10" s="1211"/>
      <c r="SIC10" s="1211"/>
      <c r="SID10" s="1211"/>
      <c r="SIE10" s="1211"/>
      <c r="SIF10" s="1211"/>
      <c r="SIG10" s="1211"/>
      <c r="SIH10" s="1211"/>
      <c r="SII10" s="1211"/>
      <c r="SIJ10" s="1211"/>
      <c r="SIK10" s="1211"/>
      <c r="SIL10" s="1211"/>
      <c r="SIM10" s="1211"/>
      <c r="SIN10" s="1211"/>
      <c r="SIO10" s="1211"/>
      <c r="SIP10" s="1211"/>
      <c r="SIQ10" s="1211"/>
      <c r="SIR10" s="1211"/>
      <c r="SIS10" s="1211"/>
      <c r="SIT10" s="1211"/>
      <c r="SIU10" s="1211"/>
      <c r="SIV10" s="1211"/>
      <c r="SIW10" s="1211"/>
      <c r="SIX10" s="1211"/>
      <c r="SIY10" s="1211"/>
      <c r="SIZ10" s="1211"/>
      <c r="SJA10" s="1211"/>
      <c r="SJB10" s="1211"/>
      <c r="SJC10" s="1211"/>
      <c r="SJD10" s="1211"/>
      <c r="SJE10" s="1211"/>
      <c r="SJF10" s="1211"/>
      <c r="SJG10" s="1211"/>
      <c r="SJH10" s="1211"/>
      <c r="SJI10" s="1211"/>
      <c r="SJJ10" s="1211"/>
      <c r="SJK10" s="1211"/>
      <c r="SJL10" s="1211"/>
      <c r="SJM10" s="1211"/>
      <c r="SJN10" s="1211"/>
      <c r="SJO10" s="1211"/>
      <c r="SJP10" s="1211"/>
      <c r="SJQ10" s="1211"/>
      <c r="SJR10" s="1211"/>
      <c r="SJS10" s="1211"/>
      <c r="SJT10" s="1211"/>
      <c r="SJU10" s="1211"/>
      <c r="SJV10" s="1211"/>
      <c r="SJW10" s="1211"/>
      <c r="SJX10" s="1211"/>
      <c r="SJY10" s="1211"/>
      <c r="SJZ10" s="1211"/>
      <c r="SKA10" s="1211"/>
      <c r="SKB10" s="1211"/>
      <c r="SKC10" s="1211"/>
      <c r="SKD10" s="1211"/>
      <c r="SKE10" s="1211"/>
      <c r="SKF10" s="1211"/>
      <c r="SKG10" s="1211"/>
      <c r="SKH10" s="1211"/>
      <c r="SKI10" s="1211"/>
      <c r="SKJ10" s="1211"/>
      <c r="SKK10" s="1211"/>
      <c r="SKL10" s="1211"/>
      <c r="SKM10" s="1211"/>
      <c r="SKN10" s="1211"/>
      <c r="SKO10" s="1211"/>
      <c r="SKP10" s="1211"/>
      <c r="SKQ10" s="1211"/>
      <c r="SKR10" s="1211"/>
      <c r="SKS10" s="1211"/>
      <c r="SKT10" s="1211"/>
      <c r="SKU10" s="1211"/>
      <c r="SKV10" s="1211"/>
      <c r="SKW10" s="1211"/>
      <c r="SKX10" s="1211"/>
      <c r="SKY10" s="1211"/>
      <c r="SKZ10" s="1211"/>
      <c r="SLA10" s="1211"/>
      <c r="SLB10" s="1211"/>
      <c r="SLC10" s="1211"/>
      <c r="SLD10" s="1211"/>
      <c r="SLE10" s="1211"/>
      <c r="SLF10" s="1211"/>
      <c r="SLG10" s="1211"/>
      <c r="SLH10" s="1211"/>
      <c r="SLI10" s="1211"/>
      <c r="SLJ10" s="1211"/>
      <c r="SLK10" s="1211"/>
      <c r="SLL10" s="1211"/>
      <c r="SLM10" s="1211"/>
      <c r="SLN10" s="1211"/>
      <c r="SLO10" s="1211"/>
      <c r="SLP10" s="1211"/>
      <c r="SLQ10" s="1211"/>
      <c r="SLR10" s="1211"/>
      <c r="SLS10" s="1211"/>
      <c r="SLT10" s="1211"/>
      <c r="SLU10" s="1211"/>
      <c r="SLV10" s="1211"/>
      <c r="SLW10" s="1211"/>
      <c r="SLX10" s="1211"/>
      <c r="SLY10" s="1211"/>
      <c r="SLZ10" s="1211"/>
      <c r="SMA10" s="1211"/>
      <c r="SMB10" s="1211"/>
      <c r="SMC10" s="1211"/>
      <c r="SMD10" s="1211"/>
      <c r="SME10" s="1211"/>
      <c r="SMF10" s="1211"/>
      <c r="SMG10" s="1211"/>
      <c r="SMH10" s="1211"/>
      <c r="SMI10" s="1211"/>
      <c r="SMJ10" s="1211"/>
      <c r="SMK10" s="1211"/>
      <c r="SML10" s="1211"/>
      <c r="SMM10" s="1211"/>
      <c r="SMN10" s="1211"/>
      <c r="SMO10" s="1211"/>
      <c r="SMP10" s="1211"/>
      <c r="SMQ10" s="1211"/>
      <c r="SMR10" s="1211"/>
      <c r="SMS10" s="1211"/>
      <c r="SMT10" s="1211"/>
      <c r="SMU10" s="1211"/>
      <c r="SMV10" s="1211"/>
      <c r="SMW10" s="1211"/>
      <c r="SMX10" s="1211"/>
      <c r="SMY10" s="1211"/>
      <c r="SMZ10" s="1211"/>
      <c r="SNA10" s="1211"/>
      <c r="SNB10" s="1211"/>
      <c r="SNC10" s="1211"/>
      <c r="SND10" s="1211"/>
      <c r="SNE10" s="1211"/>
      <c r="SNF10" s="1211"/>
      <c r="SNG10" s="1211"/>
      <c r="SNH10" s="1211"/>
      <c r="SNI10" s="1211"/>
      <c r="SNJ10" s="1211"/>
      <c r="SNK10" s="1211"/>
      <c r="SNL10" s="1211"/>
      <c r="SNM10" s="1211"/>
      <c r="SNN10" s="1211"/>
      <c r="SNO10" s="1211"/>
      <c r="SNP10" s="1211"/>
      <c r="SNQ10" s="1211"/>
      <c r="SNR10" s="1211"/>
      <c r="SNS10" s="1211"/>
      <c r="SNT10" s="1211"/>
      <c r="SNU10" s="1211"/>
      <c r="SNV10" s="1211"/>
      <c r="SNW10" s="1211"/>
      <c r="SNX10" s="1211"/>
      <c r="SNY10" s="1211"/>
      <c r="SNZ10" s="1211"/>
      <c r="SOA10" s="1211"/>
      <c r="SOB10" s="1211"/>
      <c r="SOC10" s="1211"/>
      <c r="SOD10" s="1211"/>
      <c r="SOE10" s="1211"/>
      <c r="SOF10" s="1211"/>
      <c r="SOG10" s="1211"/>
      <c r="SOH10" s="1211"/>
      <c r="SOI10" s="1211"/>
      <c r="SOJ10" s="1211"/>
      <c r="SOK10" s="1211"/>
      <c r="SOL10" s="1211"/>
      <c r="SOM10" s="1211"/>
      <c r="SON10" s="1211"/>
      <c r="SOO10" s="1211"/>
      <c r="SOP10" s="1211"/>
      <c r="SOQ10" s="1211"/>
      <c r="SOR10" s="1211"/>
      <c r="SOS10" s="1211"/>
      <c r="SOT10" s="1211"/>
      <c r="SOU10" s="1211"/>
      <c r="SOV10" s="1211"/>
      <c r="SOW10" s="1211"/>
      <c r="SOX10" s="1211"/>
      <c r="SOY10" s="1211"/>
      <c r="SOZ10" s="1211"/>
      <c r="SPA10" s="1211"/>
      <c r="SPB10" s="1211"/>
      <c r="SPC10" s="1211"/>
      <c r="SPD10" s="1211"/>
      <c r="SPE10" s="1211"/>
      <c r="SPF10" s="1211"/>
      <c r="SPG10" s="1211"/>
      <c r="SPH10" s="1211"/>
      <c r="SPI10" s="1211"/>
      <c r="SPJ10" s="1211"/>
      <c r="SPK10" s="1211"/>
      <c r="SPL10" s="1211"/>
      <c r="SPM10" s="1211"/>
      <c r="SPN10" s="1211"/>
      <c r="SPO10" s="1211"/>
      <c r="SPP10" s="1211"/>
      <c r="SPQ10" s="1211"/>
      <c r="SPR10" s="1211"/>
      <c r="SPS10" s="1211"/>
      <c r="SPT10" s="1211"/>
      <c r="SPU10" s="1211"/>
      <c r="SPV10" s="1211"/>
      <c r="SPW10" s="1211"/>
      <c r="SPX10" s="1211"/>
      <c r="SPY10" s="1211"/>
      <c r="SPZ10" s="1211"/>
      <c r="SQA10" s="1211"/>
      <c r="SQB10" s="1211"/>
      <c r="SQC10" s="1211"/>
      <c r="SQD10" s="1211"/>
      <c r="SQE10" s="1211"/>
      <c r="SQF10" s="1211"/>
      <c r="SQG10" s="1211"/>
      <c r="SQH10" s="1211"/>
      <c r="SQI10" s="1211"/>
      <c r="SQJ10" s="1211"/>
      <c r="SQK10" s="1211"/>
      <c r="SQL10" s="1211"/>
      <c r="SQM10" s="1211"/>
      <c r="SQN10" s="1211"/>
      <c r="SQO10" s="1211"/>
      <c r="SQP10" s="1211"/>
      <c r="SQQ10" s="1211"/>
      <c r="SQR10" s="1211"/>
      <c r="SQS10" s="1211"/>
      <c r="SQT10" s="1211"/>
      <c r="SQU10" s="1211"/>
      <c r="SQV10" s="1211"/>
      <c r="SQW10" s="1211"/>
      <c r="SQX10" s="1211"/>
      <c r="SQY10" s="1211"/>
      <c r="SQZ10" s="1211"/>
      <c r="SRA10" s="1211"/>
      <c r="SRB10" s="1211"/>
      <c r="SRC10" s="1211"/>
      <c r="SRD10" s="1211"/>
      <c r="SRE10" s="1211"/>
      <c r="SRF10" s="1211"/>
      <c r="SRG10" s="1211"/>
      <c r="SRH10" s="1211"/>
      <c r="SRI10" s="1211"/>
      <c r="SRJ10" s="1211"/>
      <c r="SRK10" s="1211"/>
      <c r="SRL10" s="1211"/>
      <c r="SRM10" s="1211"/>
      <c r="SRN10" s="1211"/>
      <c r="SRO10" s="1211"/>
      <c r="SRP10" s="1211"/>
      <c r="SRQ10" s="1211"/>
      <c r="SRR10" s="1211"/>
      <c r="SRS10" s="1211"/>
      <c r="SRT10" s="1211"/>
      <c r="SRU10" s="1211"/>
      <c r="SRV10" s="1211"/>
      <c r="SRW10" s="1211"/>
      <c r="SRX10" s="1211"/>
      <c r="SRY10" s="1211"/>
      <c r="SRZ10" s="1211"/>
      <c r="SSA10" s="1211"/>
      <c r="SSB10" s="1211"/>
      <c r="SSC10" s="1211"/>
      <c r="SSD10" s="1211"/>
      <c r="SSE10" s="1211"/>
      <c r="SSF10" s="1211"/>
      <c r="SSG10" s="1211"/>
      <c r="SSH10" s="1211"/>
      <c r="SSI10" s="1211"/>
      <c r="SSJ10" s="1211"/>
      <c r="SSK10" s="1211"/>
      <c r="SSL10" s="1211"/>
      <c r="SSM10" s="1211"/>
      <c r="SSN10" s="1211"/>
      <c r="SSO10" s="1211"/>
      <c r="SSP10" s="1211"/>
      <c r="SSQ10" s="1211"/>
      <c r="SSR10" s="1211"/>
      <c r="SSS10" s="1211"/>
      <c r="SST10" s="1211"/>
      <c r="SSU10" s="1211"/>
      <c r="SSV10" s="1211"/>
      <c r="SSW10" s="1211"/>
      <c r="SSX10" s="1211"/>
      <c r="SSY10" s="1211"/>
      <c r="SSZ10" s="1211"/>
      <c r="STA10" s="1211"/>
      <c r="STB10" s="1211"/>
      <c r="STC10" s="1211"/>
      <c r="STD10" s="1211"/>
      <c r="STE10" s="1211"/>
      <c r="STF10" s="1211"/>
      <c r="STG10" s="1211"/>
      <c r="STH10" s="1211"/>
      <c r="STI10" s="1211"/>
      <c r="STJ10" s="1211"/>
      <c r="STK10" s="1211"/>
      <c r="STL10" s="1211"/>
      <c r="STM10" s="1211"/>
      <c r="STN10" s="1211"/>
      <c r="STO10" s="1211"/>
      <c r="STP10" s="1211"/>
      <c r="STQ10" s="1211"/>
      <c r="STR10" s="1211"/>
      <c r="STS10" s="1211"/>
      <c r="STT10" s="1211"/>
      <c r="STU10" s="1211"/>
      <c r="STV10" s="1211"/>
      <c r="STW10" s="1211"/>
      <c r="STX10" s="1211"/>
      <c r="STY10" s="1211"/>
      <c r="STZ10" s="1211"/>
      <c r="SUA10" s="1211"/>
      <c r="SUB10" s="1211"/>
      <c r="SUC10" s="1211"/>
      <c r="SUD10" s="1211"/>
      <c r="SUE10" s="1211"/>
      <c r="SUF10" s="1211"/>
      <c r="SUG10" s="1211"/>
      <c r="SUH10" s="1211"/>
      <c r="SUI10" s="1211"/>
      <c r="SUJ10" s="1211"/>
      <c r="SUK10" s="1211"/>
      <c r="SUL10" s="1211"/>
      <c r="SUM10" s="1211"/>
      <c r="SUN10" s="1211"/>
      <c r="SUO10" s="1211"/>
      <c r="SUP10" s="1211"/>
      <c r="SUQ10" s="1211"/>
      <c r="SUR10" s="1211"/>
      <c r="SUS10" s="1211"/>
      <c r="SUT10" s="1211"/>
      <c r="SUU10" s="1211"/>
      <c r="SUV10" s="1211"/>
      <c r="SUW10" s="1211"/>
      <c r="SUX10" s="1211"/>
      <c r="SUY10" s="1211"/>
      <c r="SUZ10" s="1211"/>
      <c r="SVA10" s="1211"/>
      <c r="SVB10" s="1211"/>
      <c r="SVC10" s="1211"/>
      <c r="SVD10" s="1211"/>
      <c r="SVE10" s="1211"/>
      <c r="SVF10" s="1211"/>
      <c r="SVG10" s="1211"/>
      <c r="SVH10" s="1211"/>
      <c r="SVI10" s="1211"/>
      <c r="SVJ10" s="1211"/>
      <c r="SVK10" s="1211"/>
      <c r="SVL10" s="1211"/>
      <c r="SVM10" s="1211"/>
      <c r="SVN10" s="1211"/>
      <c r="SVO10" s="1211"/>
      <c r="SVP10" s="1211"/>
      <c r="SVQ10" s="1211"/>
      <c r="SVR10" s="1211"/>
      <c r="SVS10" s="1211"/>
      <c r="SVT10" s="1211"/>
      <c r="SVU10" s="1211"/>
      <c r="SVV10" s="1211"/>
      <c r="SVW10" s="1211"/>
      <c r="SVX10" s="1211"/>
      <c r="SVY10" s="1211"/>
      <c r="SVZ10" s="1211"/>
      <c r="SWA10" s="1211"/>
      <c r="SWB10" s="1211"/>
      <c r="SWC10" s="1211"/>
      <c r="SWD10" s="1211"/>
      <c r="SWE10" s="1211"/>
      <c r="SWF10" s="1211"/>
      <c r="SWG10" s="1211"/>
      <c r="SWH10" s="1211"/>
      <c r="SWI10" s="1211"/>
      <c r="SWJ10" s="1211"/>
      <c r="SWK10" s="1211"/>
      <c r="SWL10" s="1211"/>
      <c r="SWM10" s="1211"/>
      <c r="SWN10" s="1211"/>
      <c r="SWO10" s="1211"/>
      <c r="SWP10" s="1211"/>
      <c r="SWQ10" s="1211"/>
      <c r="SWR10" s="1211"/>
      <c r="SWS10" s="1211"/>
      <c r="SWT10" s="1211"/>
      <c r="SWU10" s="1211"/>
      <c r="SWV10" s="1211"/>
      <c r="SWW10" s="1211"/>
      <c r="SWX10" s="1211"/>
      <c r="SWY10" s="1211"/>
      <c r="SWZ10" s="1211"/>
      <c r="SXA10" s="1211"/>
      <c r="SXB10" s="1211"/>
      <c r="SXC10" s="1211"/>
      <c r="SXD10" s="1211"/>
      <c r="SXE10" s="1211"/>
      <c r="SXF10" s="1211"/>
      <c r="SXG10" s="1211"/>
      <c r="SXH10" s="1211"/>
      <c r="SXI10" s="1211"/>
      <c r="SXJ10" s="1211"/>
      <c r="SXK10" s="1211"/>
      <c r="SXL10" s="1211"/>
      <c r="SXM10" s="1211"/>
      <c r="SXN10" s="1211"/>
      <c r="SXO10" s="1211"/>
      <c r="SXP10" s="1211"/>
      <c r="SXQ10" s="1211"/>
      <c r="SXR10" s="1211"/>
      <c r="SXS10" s="1211"/>
      <c r="SXT10" s="1211"/>
      <c r="SXU10" s="1211"/>
      <c r="SXV10" s="1211"/>
      <c r="SXW10" s="1211"/>
      <c r="SXX10" s="1211"/>
      <c r="SXY10" s="1211"/>
      <c r="SXZ10" s="1211"/>
      <c r="SYA10" s="1211"/>
      <c r="SYB10" s="1211"/>
      <c r="SYC10" s="1211"/>
      <c r="SYD10" s="1211"/>
      <c r="SYE10" s="1211"/>
      <c r="SYF10" s="1211"/>
      <c r="SYG10" s="1211"/>
      <c r="SYH10" s="1211"/>
      <c r="SYI10" s="1211"/>
      <c r="SYJ10" s="1211"/>
      <c r="SYK10" s="1211"/>
      <c r="SYL10" s="1211"/>
      <c r="SYM10" s="1211"/>
      <c r="SYN10" s="1211"/>
      <c r="SYO10" s="1211"/>
      <c r="SYP10" s="1211"/>
      <c r="SYQ10" s="1211"/>
      <c r="SYR10" s="1211"/>
      <c r="SYS10" s="1211"/>
      <c r="SYT10" s="1211"/>
      <c r="SYU10" s="1211"/>
      <c r="SYV10" s="1211"/>
      <c r="SYW10" s="1211"/>
      <c r="SYX10" s="1211"/>
      <c r="SYY10" s="1211"/>
      <c r="SYZ10" s="1211"/>
      <c r="SZA10" s="1211"/>
      <c r="SZB10" s="1211"/>
      <c r="SZC10" s="1211"/>
      <c r="SZD10" s="1211"/>
      <c r="SZE10" s="1211"/>
      <c r="SZF10" s="1211"/>
      <c r="SZG10" s="1211"/>
      <c r="SZH10" s="1211"/>
      <c r="SZI10" s="1211"/>
      <c r="SZJ10" s="1211"/>
      <c r="SZK10" s="1211"/>
      <c r="SZL10" s="1211"/>
      <c r="SZM10" s="1211"/>
      <c r="SZN10" s="1211"/>
      <c r="SZO10" s="1211"/>
      <c r="SZP10" s="1211"/>
      <c r="SZQ10" s="1211"/>
      <c r="SZR10" s="1211"/>
      <c r="SZS10" s="1211"/>
      <c r="SZT10" s="1211"/>
      <c r="SZU10" s="1211"/>
      <c r="SZV10" s="1211"/>
      <c r="SZW10" s="1211"/>
      <c r="SZX10" s="1211"/>
      <c r="SZY10" s="1211"/>
      <c r="SZZ10" s="1211"/>
      <c r="TAA10" s="1211"/>
      <c r="TAB10" s="1211"/>
      <c r="TAC10" s="1211"/>
      <c r="TAD10" s="1211"/>
      <c r="TAE10" s="1211"/>
      <c r="TAF10" s="1211"/>
      <c r="TAG10" s="1211"/>
      <c r="TAH10" s="1211"/>
      <c r="TAI10" s="1211"/>
      <c r="TAJ10" s="1211"/>
      <c r="TAK10" s="1211"/>
      <c r="TAL10" s="1211"/>
      <c r="TAM10" s="1211"/>
      <c r="TAN10" s="1211"/>
      <c r="TAO10" s="1211"/>
      <c r="TAP10" s="1211"/>
      <c r="TAQ10" s="1211"/>
      <c r="TAR10" s="1211"/>
      <c r="TAS10" s="1211"/>
      <c r="TAT10" s="1211"/>
      <c r="TAU10" s="1211"/>
      <c r="TAV10" s="1211"/>
      <c r="TAW10" s="1211"/>
      <c r="TAX10" s="1211"/>
      <c r="TAY10" s="1211"/>
      <c r="TAZ10" s="1211"/>
      <c r="TBA10" s="1211"/>
      <c r="TBB10" s="1211"/>
      <c r="TBC10" s="1211"/>
      <c r="TBD10" s="1211"/>
      <c r="TBE10" s="1211"/>
      <c r="TBF10" s="1211"/>
      <c r="TBG10" s="1211"/>
      <c r="TBH10" s="1211"/>
      <c r="TBI10" s="1211"/>
      <c r="TBJ10" s="1211"/>
      <c r="TBK10" s="1211"/>
      <c r="TBL10" s="1211"/>
      <c r="TBM10" s="1211"/>
      <c r="TBN10" s="1211"/>
      <c r="TBO10" s="1211"/>
      <c r="TBP10" s="1211"/>
      <c r="TBQ10" s="1211"/>
      <c r="TBR10" s="1211"/>
      <c r="TBS10" s="1211"/>
      <c r="TBT10" s="1211"/>
      <c r="TBU10" s="1211"/>
      <c r="TBV10" s="1211"/>
      <c r="TBW10" s="1211"/>
      <c r="TBX10" s="1211"/>
      <c r="TBY10" s="1211"/>
      <c r="TBZ10" s="1211"/>
      <c r="TCA10" s="1211"/>
      <c r="TCB10" s="1211"/>
      <c r="TCC10" s="1211"/>
      <c r="TCD10" s="1211"/>
      <c r="TCE10" s="1211"/>
      <c r="TCF10" s="1211"/>
      <c r="TCG10" s="1211"/>
      <c r="TCH10" s="1211"/>
      <c r="TCI10" s="1211"/>
      <c r="TCJ10" s="1211"/>
      <c r="TCK10" s="1211"/>
      <c r="TCL10" s="1211"/>
      <c r="TCM10" s="1211"/>
      <c r="TCN10" s="1211"/>
      <c r="TCO10" s="1211"/>
      <c r="TCP10" s="1211"/>
      <c r="TCQ10" s="1211"/>
      <c r="TCR10" s="1211"/>
      <c r="TCS10" s="1211"/>
      <c r="TCT10" s="1211"/>
      <c r="TCU10" s="1211"/>
      <c r="TCV10" s="1211"/>
      <c r="TCW10" s="1211"/>
      <c r="TCX10" s="1211"/>
      <c r="TCY10" s="1211"/>
      <c r="TCZ10" s="1211"/>
      <c r="TDA10" s="1211"/>
      <c r="TDB10" s="1211"/>
      <c r="TDC10" s="1211"/>
      <c r="TDD10" s="1211"/>
      <c r="TDE10" s="1211"/>
      <c r="TDF10" s="1211"/>
      <c r="TDG10" s="1211"/>
      <c r="TDH10" s="1211"/>
      <c r="TDI10" s="1211"/>
      <c r="TDJ10" s="1211"/>
      <c r="TDK10" s="1211"/>
      <c r="TDL10" s="1211"/>
      <c r="TDM10" s="1211"/>
      <c r="TDN10" s="1211"/>
      <c r="TDO10" s="1211"/>
      <c r="TDP10" s="1211"/>
      <c r="TDQ10" s="1211"/>
      <c r="TDR10" s="1211"/>
      <c r="TDS10" s="1211"/>
      <c r="TDT10" s="1211"/>
      <c r="TDU10" s="1211"/>
      <c r="TDV10" s="1211"/>
      <c r="TDW10" s="1211"/>
      <c r="TDX10" s="1211"/>
      <c r="TDY10" s="1211"/>
      <c r="TDZ10" s="1211"/>
      <c r="TEA10" s="1211"/>
      <c r="TEB10" s="1211"/>
      <c r="TEC10" s="1211"/>
      <c r="TED10" s="1211"/>
      <c r="TEE10" s="1211"/>
      <c r="TEF10" s="1211"/>
      <c r="TEG10" s="1211"/>
      <c r="TEH10" s="1211"/>
      <c r="TEI10" s="1211"/>
      <c r="TEJ10" s="1211"/>
      <c r="TEK10" s="1211"/>
      <c r="TEL10" s="1211"/>
      <c r="TEM10" s="1211"/>
      <c r="TEN10" s="1211"/>
      <c r="TEO10" s="1211"/>
      <c r="TEP10" s="1211"/>
      <c r="TEQ10" s="1211"/>
      <c r="TER10" s="1211"/>
      <c r="TES10" s="1211"/>
      <c r="TET10" s="1211"/>
      <c r="TEU10" s="1211"/>
      <c r="TEV10" s="1211"/>
      <c r="TEW10" s="1211"/>
      <c r="TEX10" s="1211"/>
      <c r="TEY10" s="1211"/>
      <c r="TEZ10" s="1211"/>
      <c r="TFA10" s="1211"/>
      <c r="TFB10" s="1211"/>
      <c r="TFC10" s="1211"/>
      <c r="TFD10" s="1211"/>
      <c r="TFE10" s="1211"/>
      <c r="TFF10" s="1211"/>
      <c r="TFG10" s="1211"/>
      <c r="TFH10" s="1211"/>
      <c r="TFI10" s="1211"/>
      <c r="TFJ10" s="1211"/>
      <c r="TFK10" s="1211"/>
      <c r="TFL10" s="1211"/>
      <c r="TFM10" s="1211"/>
      <c r="TFN10" s="1211"/>
      <c r="TFO10" s="1211"/>
      <c r="TFP10" s="1211"/>
      <c r="TFQ10" s="1211"/>
      <c r="TFR10" s="1211"/>
      <c r="TFS10" s="1211"/>
      <c r="TFT10" s="1211"/>
      <c r="TFU10" s="1211"/>
      <c r="TFV10" s="1211"/>
      <c r="TFW10" s="1211"/>
      <c r="TFX10" s="1211"/>
      <c r="TFY10" s="1211"/>
      <c r="TFZ10" s="1211"/>
      <c r="TGA10" s="1211"/>
      <c r="TGB10" s="1211"/>
      <c r="TGC10" s="1211"/>
      <c r="TGD10" s="1211"/>
      <c r="TGE10" s="1211"/>
      <c r="TGF10" s="1211"/>
      <c r="TGG10" s="1211"/>
      <c r="TGH10" s="1211"/>
      <c r="TGI10" s="1211"/>
      <c r="TGJ10" s="1211"/>
      <c r="TGK10" s="1211"/>
      <c r="TGL10" s="1211"/>
      <c r="TGM10" s="1211"/>
      <c r="TGN10" s="1211"/>
      <c r="TGO10" s="1211"/>
      <c r="TGP10" s="1211"/>
      <c r="TGQ10" s="1211"/>
      <c r="TGR10" s="1211"/>
      <c r="TGS10" s="1211"/>
      <c r="TGT10" s="1211"/>
      <c r="TGU10" s="1211"/>
      <c r="TGV10" s="1211"/>
      <c r="TGW10" s="1211"/>
      <c r="TGX10" s="1211"/>
      <c r="TGY10" s="1211"/>
      <c r="TGZ10" s="1211"/>
      <c r="THA10" s="1211"/>
      <c r="THB10" s="1211"/>
      <c r="THC10" s="1211"/>
      <c r="THD10" s="1211"/>
      <c r="THE10" s="1211"/>
      <c r="THF10" s="1211"/>
      <c r="THG10" s="1211"/>
      <c r="THH10" s="1211"/>
      <c r="THI10" s="1211"/>
      <c r="THJ10" s="1211"/>
      <c r="THK10" s="1211"/>
      <c r="THL10" s="1211"/>
      <c r="THM10" s="1211"/>
      <c r="THN10" s="1211"/>
      <c r="THO10" s="1211"/>
      <c r="THP10" s="1211"/>
      <c r="THQ10" s="1211"/>
      <c r="THR10" s="1211"/>
      <c r="THS10" s="1211"/>
      <c r="THT10" s="1211"/>
      <c r="THU10" s="1211"/>
      <c r="THV10" s="1211"/>
      <c r="THW10" s="1211"/>
      <c r="THX10" s="1211"/>
      <c r="THY10" s="1211"/>
      <c r="THZ10" s="1211"/>
      <c r="TIA10" s="1211"/>
      <c r="TIB10" s="1211"/>
      <c r="TIC10" s="1211"/>
      <c r="TID10" s="1211"/>
      <c r="TIE10" s="1211"/>
      <c r="TIF10" s="1211"/>
      <c r="TIG10" s="1211"/>
      <c r="TIH10" s="1211"/>
      <c r="TII10" s="1211"/>
      <c r="TIJ10" s="1211"/>
      <c r="TIK10" s="1211"/>
      <c r="TIL10" s="1211"/>
      <c r="TIM10" s="1211"/>
      <c r="TIN10" s="1211"/>
      <c r="TIO10" s="1211"/>
      <c r="TIP10" s="1211"/>
      <c r="TIQ10" s="1211"/>
      <c r="TIR10" s="1211"/>
      <c r="TIS10" s="1211"/>
      <c r="TIT10" s="1211"/>
      <c r="TIU10" s="1211"/>
      <c r="TIV10" s="1211"/>
      <c r="TIW10" s="1211"/>
      <c r="TIX10" s="1211"/>
      <c r="TIY10" s="1211"/>
      <c r="TIZ10" s="1211"/>
      <c r="TJA10" s="1211"/>
      <c r="TJB10" s="1211"/>
      <c r="TJC10" s="1211"/>
      <c r="TJD10" s="1211"/>
      <c r="TJE10" s="1211"/>
      <c r="TJF10" s="1211"/>
      <c r="TJG10" s="1211"/>
      <c r="TJH10" s="1211"/>
      <c r="TJI10" s="1211"/>
      <c r="TJJ10" s="1211"/>
      <c r="TJK10" s="1211"/>
      <c r="TJL10" s="1211"/>
      <c r="TJM10" s="1211"/>
      <c r="TJN10" s="1211"/>
      <c r="TJO10" s="1211"/>
      <c r="TJP10" s="1211"/>
      <c r="TJQ10" s="1211"/>
      <c r="TJR10" s="1211"/>
      <c r="TJS10" s="1211"/>
      <c r="TJT10" s="1211"/>
      <c r="TJU10" s="1211"/>
      <c r="TJV10" s="1211"/>
      <c r="TJW10" s="1211"/>
      <c r="TJX10" s="1211"/>
      <c r="TJY10" s="1211"/>
      <c r="TJZ10" s="1211"/>
      <c r="TKA10" s="1211"/>
      <c r="TKB10" s="1211"/>
      <c r="TKC10" s="1211"/>
      <c r="TKD10" s="1211"/>
      <c r="TKE10" s="1211"/>
      <c r="TKF10" s="1211"/>
      <c r="TKG10" s="1211"/>
      <c r="TKH10" s="1211"/>
      <c r="TKI10" s="1211"/>
      <c r="TKJ10" s="1211"/>
      <c r="TKK10" s="1211"/>
      <c r="TKL10" s="1211"/>
      <c r="TKM10" s="1211"/>
      <c r="TKN10" s="1211"/>
      <c r="TKO10" s="1211"/>
      <c r="TKP10" s="1211"/>
      <c r="TKQ10" s="1211"/>
      <c r="TKR10" s="1211"/>
      <c r="TKS10" s="1211"/>
      <c r="TKT10" s="1211"/>
      <c r="TKU10" s="1211"/>
      <c r="TKV10" s="1211"/>
      <c r="TKW10" s="1211"/>
      <c r="TKX10" s="1211"/>
      <c r="TKY10" s="1211"/>
      <c r="TKZ10" s="1211"/>
      <c r="TLA10" s="1211"/>
      <c r="TLB10" s="1211"/>
      <c r="TLC10" s="1211"/>
      <c r="TLD10" s="1211"/>
      <c r="TLE10" s="1211"/>
      <c r="TLF10" s="1211"/>
      <c r="TLG10" s="1211"/>
      <c r="TLH10" s="1211"/>
      <c r="TLI10" s="1211"/>
      <c r="TLJ10" s="1211"/>
      <c r="TLK10" s="1211"/>
      <c r="TLL10" s="1211"/>
      <c r="TLM10" s="1211"/>
      <c r="TLN10" s="1211"/>
      <c r="TLO10" s="1211"/>
      <c r="TLP10" s="1211"/>
      <c r="TLQ10" s="1211"/>
      <c r="TLR10" s="1211"/>
      <c r="TLS10" s="1211"/>
      <c r="TLT10" s="1211"/>
      <c r="TLU10" s="1211"/>
      <c r="TLV10" s="1211"/>
      <c r="TLW10" s="1211"/>
      <c r="TLX10" s="1211"/>
      <c r="TLY10" s="1211"/>
      <c r="TLZ10" s="1211"/>
      <c r="TMA10" s="1211"/>
      <c r="TMB10" s="1211"/>
      <c r="TMC10" s="1211"/>
      <c r="TMD10" s="1211"/>
      <c r="TME10" s="1211"/>
      <c r="TMF10" s="1211"/>
      <c r="TMG10" s="1211"/>
      <c r="TMH10" s="1211"/>
      <c r="TMI10" s="1211"/>
      <c r="TMJ10" s="1211"/>
      <c r="TMK10" s="1211"/>
      <c r="TML10" s="1211"/>
      <c r="TMM10" s="1211"/>
      <c r="TMN10" s="1211"/>
      <c r="TMO10" s="1211"/>
      <c r="TMP10" s="1211"/>
      <c r="TMQ10" s="1211"/>
      <c r="TMR10" s="1211"/>
      <c r="TMS10" s="1211"/>
      <c r="TMT10" s="1211"/>
      <c r="TMU10" s="1211"/>
      <c r="TMV10" s="1211"/>
      <c r="TMW10" s="1211"/>
      <c r="TMX10" s="1211"/>
      <c r="TMY10" s="1211"/>
      <c r="TMZ10" s="1211"/>
      <c r="TNA10" s="1211"/>
      <c r="TNB10" s="1211"/>
      <c r="TNC10" s="1211"/>
      <c r="TND10" s="1211"/>
      <c r="TNE10" s="1211"/>
      <c r="TNF10" s="1211"/>
      <c r="TNG10" s="1211"/>
      <c r="TNH10" s="1211"/>
      <c r="TNI10" s="1211"/>
      <c r="TNJ10" s="1211"/>
      <c r="TNK10" s="1211"/>
      <c r="TNL10" s="1211"/>
      <c r="TNM10" s="1211"/>
      <c r="TNN10" s="1211"/>
      <c r="TNO10" s="1211"/>
      <c r="TNP10" s="1211"/>
      <c r="TNQ10" s="1211"/>
      <c r="TNR10" s="1211"/>
      <c r="TNS10" s="1211"/>
      <c r="TNT10" s="1211"/>
      <c r="TNU10" s="1211"/>
      <c r="TNV10" s="1211"/>
      <c r="TNW10" s="1211"/>
      <c r="TNX10" s="1211"/>
      <c r="TNY10" s="1211"/>
      <c r="TNZ10" s="1211"/>
      <c r="TOA10" s="1211"/>
      <c r="TOB10" s="1211"/>
      <c r="TOC10" s="1211"/>
      <c r="TOD10" s="1211"/>
      <c r="TOE10" s="1211"/>
      <c r="TOF10" s="1211"/>
      <c r="TOG10" s="1211"/>
      <c r="TOH10" s="1211"/>
      <c r="TOI10" s="1211"/>
      <c r="TOJ10" s="1211"/>
      <c r="TOK10" s="1211"/>
      <c r="TOL10" s="1211"/>
      <c r="TOM10" s="1211"/>
      <c r="TON10" s="1211"/>
      <c r="TOO10" s="1211"/>
      <c r="TOP10" s="1211"/>
      <c r="TOQ10" s="1211"/>
      <c r="TOR10" s="1211"/>
      <c r="TOS10" s="1211"/>
      <c r="TOT10" s="1211"/>
      <c r="TOU10" s="1211"/>
      <c r="TOV10" s="1211"/>
      <c r="TOW10" s="1211"/>
      <c r="TOX10" s="1211"/>
      <c r="TOY10" s="1211"/>
      <c r="TOZ10" s="1211"/>
      <c r="TPA10" s="1211"/>
      <c r="TPB10" s="1211"/>
      <c r="TPC10" s="1211"/>
      <c r="TPD10" s="1211"/>
      <c r="TPE10" s="1211"/>
      <c r="TPF10" s="1211"/>
      <c r="TPG10" s="1211"/>
      <c r="TPH10" s="1211"/>
      <c r="TPI10" s="1211"/>
      <c r="TPJ10" s="1211"/>
      <c r="TPK10" s="1211"/>
      <c r="TPL10" s="1211"/>
      <c r="TPM10" s="1211"/>
      <c r="TPN10" s="1211"/>
      <c r="TPO10" s="1211"/>
      <c r="TPP10" s="1211"/>
      <c r="TPQ10" s="1211"/>
      <c r="TPR10" s="1211"/>
      <c r="TPS10" s="1211"/>
      <c r="TPT10" s="1211"/>
      <c r="TPU10" s="1211"/>
      <c r="TPV10" s="1211"/>
      <c r="TPW10" s="1211"/>
      <c r="TPX10" s="1211"/>
      <c r="TPY10" s="1211"/>
      <c r="TPZ10" s="1211"/>
      <c r="TQA10" s="1211"/>
      <c r="TQB10" s="1211"/>
      <c r="TQC10" s="1211"/>
      <c r="TQD10" s="1211"/>
      <c r="TQE10" s="1211"/>
      <c r="TQF10" s="1211"/>
      <c r="TQG10" s="1211"/>
      <c r="TQH10" s="1211"/>
      <c r="TQI10" s="1211"/>
      <c r="TQJ10" s="1211"/>
      <c r="TQK10" s="1211"/>
      <c r="TQL10" s="1211"/>
      <c r="TQM10" s="1211"/>
      <c r="TQN10" s="1211"/>
      <c r="TQO10" s="1211"/>
      <c r="TQP10" s="1211"/>
      <c r="TQQ10" s="1211"/>
      <c r="TQR10" s="1211"/>
      <c r="TQS10" s="1211"/>
      <c r="TQT10" s="1211"/>
      <c r="TQU10" s="1211"/>
      <c r="TQV10" s="1211"/>
      <c r="TQW10" s="1211"/>
      <c r="TQX10" s="1211"/>
      <c r="TQY10" s="1211"/>
      <c r="TQZ10" s="1211"/>
      <c r="TRA10" s="1211"/>
      <c r="TRB10" s="1211"/>
      <c r="TRC10" s="1211"/>
      <c r="TRD10" s="1211"/>
      <c r="TRE10" s="1211"/>
      <c r="TRF10" s="1211"/>
      <c r="TRG10" s="1211"/>
      <c r="TRH10" s="1211"/>
      <c r="TRI10" s="1211"/>
      <c r="TRJ10" s="1211"/>
      <c r="TRK10" s="1211"/>
      <c r="TRL10" s="1211"/>
      <c r="TRM10" s="1211"/>
      <c r="TRN10" s="1211"/>
      <c r="TRO10" s="1211"/>
      <c r="TRP10" s="1211"/>
      <c r="TRQ10" s="1211"/>
      <c r="TRR10" s="1211"/>
      <c r="TRS10" s="1211"/>
      <c r="TRT10" s="1211"/>
      <c r="TRU10" s="1211"/>
      <c r="TRV10" s="1211"/>
      <c r="TRW10" s="1211"/>
      <c r="TRX10" s="1211"/>
      <c r="TRY10" s="1211"/>
      <c r="TRZ10" s="1211"/>
      <c r="TSA10" s="1211"/>
      <c r="TSB10" s="1211"/>
      <c r="TSC10" s="1211"/>
      <c r="TSD10" s="1211"/>
      <c r="TSE10" s="1211"/>
      <c r="TSF10" s="1211"/>
      <c r="TSG10" s="1211"/>
      <c r="TSH10" s="1211"/>
      <c r="TSI10" s="1211"/>
      <c r="TSJ10" s="1211"/>
      <c r="TSK10" s="1211"/>
      <c r="TSL10" s="1211"/>
      <c r="TSM10" s="1211"/>
      <c r="TSN10" s="1211"/>
      <c r="TSO10" s="1211"/>
      <c r="TSP10" s="1211"/>
      <c r="TSQ10" s="1211"/>
      <c r="TSR10" s="1211"/>
      <c r="TSS10" s="1211"/>
      <c r="TST10" s="1211"/>
      <c r="TSU10" s="1211"/>
      <c r="TSV10" s="1211"/>
      <c r="TSW10" s="1211"/>
      <c r="TSX10" s="1211"/>
      <c r="TSY10" s="1211"/>
      <c r="TSZ10" s="1211"/>
      <c r="TTA10" s="1211"/>
      <c r="TTB10" s="1211"/>
      <c r="TTC10" s="1211"/>
      <c r="TTD10" s="1211"/>
      <c r="TTE10" s="1211"/>
      <c r="TTF10" s="1211"/>
      <c r="TTG10" s="1211"/>
      <c r="TTH10" s="1211"/>
      <c r="TTI10" s="1211"/>
      <c r="TTJ10" s="1211"/>
      <c r="TTK10" s="1211"/>
      <c r="TTL10" s="1211"/>
      <c r="TTM10" s="1211"/>
      <c r="TTN10" s="1211"/>
      <c r="TTO10" s="1211"/>
      <c r="TTP10" s="1211"/>
      <c r="TTQ10" s="1211"/>
      <c r="TTR10" s="1211"/>
      <c r="TTS10" s="1211"/>
      <c r="TTT10" s="1211"/>
      <c r="TTU10" s="1211"/>
      <c r="TTV10" s="1211"/>
      <c r="TTW10" s="1211"/>
      <c r="TTX10" s="1211"/>
      <c r="TTY10" s="1211"/>
      <c r="TTZ10" s="1211"/>
      <c r="TUA10" s="1211"/>
      <c r="TUB10" s="1211"/>
      <c r="TUC10" s="1211"/>
      <c r="TUD10" s="1211"/>
      <c r="TUE10" s="1211"/>
      <c r="TUF10" s="1211"/>
      <c r="TUG10" s="1211"/>
      <c r="TUH10" s="1211"/>
      <c r="TUI10" s="1211"/>
      <c r="TUJ10" s="1211"/>
      <c r="TUK10" s="1211"/>
      <c r="TUL10" s="1211"/>
      <c r="TUM10" s="1211"/>
      <c r="TUN10" s="1211"/>
      <c r="TUO10" s="1211"/>
      <c r="TUP10" s="1211"/>
      <c r="TUQ10" s="1211"/>
      <c r="TUR10" s="1211"/>
      <c r="TUS10" s="1211"/>
      <c r="TUT10" s="1211"/>
      <c r="TUU10" s="1211"/>
      <c r="TUV10" s="1211"/>
      <c r="TUW10" s="1211"/>
      <c r="TUX10" s="1211"/>
      <c r="TUY10" s="1211"/>
      <c r="TUZ10" s="1211"/>
      <c r="TVA10" s="1211"/>
      <c r="TVB10" s="1211"/>
      <c r="TVC10" s="1211"/>
      <c r="TVD10" s="1211"/>
      <c r="TVE10" s="1211"/>
      <c r="TVF10" s="1211"/>
      <c r="TVG10" s="1211"/>
      <c r="TVH10" s="1211"/>
      <c r="TVI10" s="1211"/>
      <c r="TVJ10" s="1211"/>
      <c r="TVK10" s="1211"/>
      <c r="TVL10" s="1211"/>
      <c r="TVM10" s="1211"/>
      <c r="TVN10" s="1211"/>
      <c r="TVO10" s="1211"/>
      <c r="TVP10" s="1211"/>
      <c r="TVQ10" s="1211"/>
      <c r="TVR10" s="1211"/>
      <c r="TVS10" s="1211"/>
      <c r="TVT10" s="1211"/>
      <c r="TVU10" s="1211"/>
      <c r="TVV10" s="1211"/>
      <c r="TVW10" s="1211"/>
      <c r="TVX10" s="1211"/>
      <c r="TVY10" s="1211"/>
      <c r="TVZ10" s="1211"/>
      <c r="TWA10" s="1211"/>
      <c r="TWB10" s="1211"/>
      <c r="TWC10" s="1211"/>
      <c r="TWD10" s="1211"/>
      <c r="TWE10" s="1211"/>
      <c r="TWF10" s="1211"/>
      <c r="TWG10" s="1211"/>
      <c r="TWH10" s="1211"/>
      <c r="TWI10" s="1211"/>
      <c r="TWJ10" s="1211"/>
      <c r="TWK10" s="1211"/>
      <c r="TWL10" s="1211"/>
      <c r="TWM10" s="1211"/>
      <c r="TWN10" s="1211"/>
      <c r="TWO10" s="1211"/>
      <c r="TWP10" s="1211"/>
      <c r="TWQ10" s="1211"/>
      <c r="TWR10" s="1211"/>
      <c r="TWS10" s="1211"/>
      <c r="TWT10" s="1211"/>
      <c r="TWU10" s="1211"/>
      <c r="TWV10" s="1211"/>
      <c r="TWW10" s="1211"/>
      <c r="TWX10" s="1211"/>
      <c r="TWY10" s="1211"/>
      <c r="TWZ10" s="1211"/>
      <c r="TXA10" s="1211"/>
      <c r="TXB10" s="1211"/>
      <c r="TXC10" s="1211"/>
      <c r="TXD10" s="1211"/>
      <c r="TXE10" s="1211"/>
      <c r="TXF10" s="1211"/>
      <c r="TXG10" s="1211"/>
      <c r="TXH10" s="1211"/>
      <c r="TXI10" s="1211"/>
      <c r="TXJ10" s="1211"/>
      <c r="TXK10" s="1211"/>
      <c r="TXL10" s="1211"/>
      <c r="TXM10" s="1211"/>
      <c r="TXN10" s="1211"/>
      <c r="TXO10" s="1211"/>
      <c r="TXP10" s="1211"/>
      <c r="TXQ10" s="1211"/>
      <c r="TXR10" s="1211"/>
      <c r="TXS10" s="1211"/>
      <c r="TXT10" s="1211"/>
      <c r="TXU10" s="1211"/>
      <c r="TXV10" s="1211"/>
      <c r="TXW10" s="1211"/>
      <c r="TXX10" s="1211"/>
      <c r="TXY10" s="1211"/>
      <c r="TXZ10" s="1211"/>
      <c r="TYA10" s="1211"/>
      <c r="TYB10" s="1211"/>
      <c r="TYC10" s="1211"/>
      <c r="TYD10" s="1211"/>
      <c r="TYE10" s="1211"/>
      <c r="TYF10" s="1211"/>
      <c r="TYG10" s="1211"/>
      <c r="TYH10" s="1211"/>
      <c r="TYI10" s="1211"/>
      <c r="TYJ10" s="1211"/>
      <c r="TYK10" s="1211"/>
      <c r="TYL10" s="1211"/>
      <c r="TYM10" s="1211"/>
      <c r="TYN10" s="1211"/>
      <c r="TYO10" s="1211"/>
      <c r="TYP10" s="1211"/>
      <c r="TYQ10" s="1211"/>
      <c r="TYR10" s="1211"/>
      <c r="TYS10" s="1211"/>
      <c r="TYT10" s="1211"/>
      <c r="TYU10" s="1211"/>
      <c r="TYV10" s="1211"/>
      <c r="TYW10" s="1211"/>
      <c r="TYX10" s="1211"/>
      <c r="TYY10" s="1211"/>
      <c r="TYZ10" s="1211"/>
      <c r="TZA10" s="1211"/>
      <c r="TZB10" s="1211"/>
      <c r="TZC10" s="1211"/>
      <c r="TZD10" s="1211"/>
      <c r="TZE10" s="1211"/>
      <c r="TZF10" s="1211"/>
      <c r="TZG10" s="1211"/>
      <c r="TZH10" s="1211"/>
      <c r="TZI10" s="1211"/>
      <c r="TZJ10" s="1211"/>
      <c r="TZK10" s="1211"/>
      <c r="TZL10" s="1211"/>
      <c r="TZM10" s="1211"/>
      <c r="TZN10" s="1211"/>
      <c r="TZO10" s="1211"/>
      <c r="TZP10" s="1211"/>
      <c r="TZQ10" s="1211"/>
      <c r="TZR10" s="1211"/>
      <c r="TZS10" s="1211"/>
      <c r="TZT10" s="1211"/>
      <c r="TZU10" s="1211"/>
      <c r="TZV10" s="1211"/>
      <c r="TZW10" s="1211"/>
      <c r="TZX10" s="1211"/>
      <c r="TZY10" s="1211"/>
      <c r="TZZ10" s="1211"/>
      <c r="UAA10" s="1211"/>
      <c r="UAB10" s="1211"/>
      <c r="UAC10" s="1211"/>
      <c r="UAD10" s="1211"/>
      <c r="UAE10" s="1211"/>
      <c r="UAF10" s="1211"/>
      <c r="UAG10" s="1211"/>
      <c r="UAH10" s="1211"/>
      <c r="UAI10" s="1211"/>
      <c r="UAJ10" s="1211"/>
      <c r="UAK10" s="1211"/>
      <c r="UAL10" s="1211"/>
      <c r="UAM10" s="1211"/>
      <c r="UAN10" s="1211"/>
      <c r="UAO10" s="1211"/>
      <c r="UAP10" s="1211"/>
      <c r="UAQ10" s="1211"/>
      <c r="UAR10" s="1211"/>
      <c r="UAS10" s="1211"/>
      <c r="UAT10" s="1211"/>
      <c r="UAU10" s="1211"/>
      <c r="UAV10" s="1211"/>
      <c r="UAW10" s="1211"/>
      <c r="UAX10" s="1211"/>
      <c r="UAY10" s="1211"/>
      <c r="UAZ10" s="1211"/>
      <c r="UBA10" s="1211"/>
      <c r="UBB10" s="1211"/>
      <c r="UBC10" s="1211"/>
      <c r="UBD10" s="1211"/>
      <c r="UBE10" s="1211"/>
      <c r="UBF10" s="1211"/>
      <c r="UBG10" s="1211"/>
      <c r="UBH10" s="1211"/>
      <c r="UBI10" s="1211"/>
      <c r="UBJ10" s="1211"/>
      <c r="UBK10" s="1211"/>
      <c r="UBL10" s="1211"/>
      <c r="UBM10" s="1211"/>
      <c r="UBN10" s="1211"/>
      <c r="UBO10" s="1211"/>
      <c r="UBP10" s="1211"/>
      <c r="UBQ10" s="1211"/>
      <c r="UBR10" s="1211"/>
      <c r="UBS10" s="1211"/>
      <c r="UBT10" s="1211"/>
      <c r="UBU10" s="1211"/>
      <c r="UBV10" s="1211"/>
      <c r="UBW10" s="1211"/>
      <c r="UBX10" s="1211"/>
      <c r="UBY10" s="1211"/>
      <c r="UBZ10" s="1211"/>
      <c r="UCA10" s="1211"/>
      <c r="UCB10" s="1211"/>
      <c r="UCC10" s="1211"/>
      <c r="UCD10" s="1211"/>
      <c r="UCE10" s="1211"/>
      <c r="UCF10" s="1211"/>
      <c r="UCG10" s="1211"/>
      <c r="UCH10" s="1211"/>
      <c r="UCI10" s="1211"/>
      <c r="UCJ10" s="1211"/>
      <c r="UCK10" s="1211"/>
      <c r="UCL10" s="1211"/>
      <c r="UCM10" s="1211"/>
      <c r="UCN10" s="1211"/>
      <c r="UCO10" s="1211"/>
      <c r="UCP10" s="1211"/>
      <c r="UCQ10" s="1211"/>
      <c r="UCR10" s="1211"/>
      <c r="UCS10" s="1211"/>
      <c r="UCT10" s="1211"/>
      <c r="UCU10" s="1211"/>
      <c r="UCV10" s="1211"/>
      <c r="UCW10" s="1211"/>
      <c r="UCX10" s="1211"/>
      <c r="UCY10" s="1211"/>
      <c r="UCZ10" s="1211"/>
      <c r="UDA10" s="1211"/>
      <c r="UDB10" s="1211"/>
      <c r="UDC10" s="1211"/>
      <c r="UDD10" s="1211"/>
      <c r="UDE10" s="1211"/>
      <c r="UDF10" s="1211"/>
      <c r="UDG10" s="1211"/>
      <c r="UDH10" s="1211"/>
      <c r="UDI10" s="1211"/>
      <c r="UDJ10" s="1211"/>
      <c r="UDK10" s="1211"/>
      <c r="UDL10" s="1211"/>
      <c r="UDM10" s="1211"/>
      <c r="UDN10" s="1211"/>
      <c r="UDO10" s="1211"/>
      <c r="UDP10" s="1211"/>
      <c r="UDQ10" s="1211"/>
      <c r="UDR10" s="1211"/>
      <c r="UDS10" s="1211"/>
      <c r="UDT10" s="1211"/>
      <c r="UDU10" s="1211"/>
      <c r="UDV10" s="1211"/>
      <c r="UDW10" s="1211"/>
      <c r="UDX10" s="1211"/>
      <c r="UDY10" s="1211"/>
      <c r="UDZ10" s="1211"/>
      <c r="UEA10" s="1211"/>
      <c r="UEB10" s="1211"/>
      <c r="UEC10" s="1211"/>
      <c r="UED10" s="1211"/>
      <c r="UEE10" s="1211"/>
      <c r="UEF10" s="1211"/>
      <c r="UEG10" s="1211"/>
      <c r="UEH10" s="1211"/>
      <c r="UEI10" s="1211"/>
      <c r="UEJ10" s="1211"/>
      <c r="UEK10" s="1211"/>
      <c r="UEL10" s="1211"/>
      <c r="UEM10" s="1211"/>
      <c r="UEN10" s="1211"/>
      <c r="UEO10" s="1211"/>
      <c r="UEP10" s="1211"/>
      <c r="UEQ10" s="1211"/>
      <c r="UER10" s="1211"/>
      <c r="UES10" s="1211"/>
      <c r="UET10" s="1211"/>
      <c r="UEU10" s="1211"/>
      <c r="UEV10" s="1211"/>
      <c r="UEW10" s="1211"/>
      <c r="UEX10" s="1211"/>
      <c r="UEY10" s="1211"/>
      <c r="UEZ10" s="1211"/>
      <c r="UFA10" s="1211"/>
      <c r="UFB10" s="1211"/>
      <c r="UFC10" s="1211"/>
      <c r="UFD10" s="1211"/>
      <c r="UFE10" s="1211"/>
      <c r="UFF10" s="1211"/>
      <c r="UFG10" s="1211"/>
      <c r="UFH10" s="1211"/>
      <c r="UFI10" s="1211"/>
      <c r="UFJ10" s="1211"/>
      <c r="UFK10" s="1211"/>
      <c r="UFL10" s="1211"/>
      <c r="UFM10" s="1211"/>
      <c r="UFN10" s="1211"/>
      <c r="UFO10" s="1211"/>
      <c r="UFP10" s="1211"/>
      <c r="UFQ10" s="1211"/>
      <c r="UFR10" s="1211"/>
      <c r="UFS10" s="1211"/>
      <c r="UFT10" s="1211"/>
      <c r="UFU10" s="1211"/>
      <c r="UFV10" s="1211"/>
      <c r="UFW10" s="1211"/>
      <c r="UFX10" s="1211"/>
      <c r="UFY10" s="1211"/>
      <c r="UFZ10" s="1211"/>
      <c r="UGA10" s="1211"/>
      <c r="UGB10" s="1211"/>
      <c r="UGC10" s="1211"/>
      <c r="UGD10" s="1211"/>
      <c r="UGE10" s="1211"/>
      <c r="UGF10" s="1211"/>
      <c r="UGG10" s="1211"/>
      <c r="UGH10" s="1211"/>
      <c r="UGI10" s="1211"/>
      <c r="UGJ10" s="1211"/>
      <c r="UGK10" s="1211"/>
      <c r="UGL10" s="1211"/>
      <c r="UGM10" s="1211"/>
      <c r="UGN10" s="1211"/>
      <c r="UGO10" s="1211"/>
      <c r="UGP10" s="1211"/>
      <c r="UGQ10" s="1211"/>
      <c r="UGR10" s="1211"/>
      <c r="UGS10" s="1211"/>
      <c r="UGT10" s="1211"/>
      <c r="UGU10" s="1211"/>
      <c r="UGV10" s="1211"/>
      <c r="UGW10" s="1211"/>
      <c r="UGX10" s="1211"/>
      <c r="UGY10" s="1211"/>
      <c r="UGZ10" s="1211"/>
      <c r="UHA10" s="1211"/>
      <c r="UHB10" s="1211"/>
      <c r="UHC10" s="1211"/>
      <c r="UHD10" s="1211"/>
      <c r="UHE10" s="1211"/>
      <c r="UHF10" s="1211"/>
      <c r="UHG10" s="1211"/>
      <c r="UHH10" s="1211"/>
      <c r="UHI10" s="1211"/>
      <c r="UHJ10" s="1211"/>
      <c r="UHK10" s="1211"/>
      <c r="UHL10" s="1211"/>
      <c r="UHM10" s="1211"/>
      <c r="UHN10" s="1211"/>
      <c r="UHO10" s="1211"/>
      <c r="UHP10" s="1211"/>
      <c r="UHQ10" s="1211"/>
      <c r="UHR10" s="1211"/>
      <c r="UHS10" s="1211"/>
      <c r="UHT10" s="1211"/>
      <c r="UHU10" s="1211"/>
      <c r="UHV10" s="1211"/>
      <c r="UHW10" s="1211"/>
      <c r="UHX10" s="1211"/>
      <c r="UHY10" s="1211"/>
      <c r="UHZ10" s="1211"/>
      <c r="UIA10" s="1211"/>
      <c r="UIB10" s="1211"/>
      <c r="UIC10" s="1211"/>
      <c r="UID10" s="1211"/>
      <c r="UIE10" s="1211"/>
      <c r="UIF10" s="1211"/>
      <c r="UIG10" s="1211"/>
      <c r="UIH10" s="1211"/>
      <c r="UII10" s="1211"/>
      <c r="UIJ10" s="1211"/>
      <c r="UIK10" s="1211"/>
      <c r="UIL10" s="1211"/>
      <c r="UIM10" s="1211"/>
      <c r="UIN10" s="1211"/>
      <c r="UIO10" s="1211"/>
      <c r="UIP10" s="1211"/>
      <c r="UIQ10" s="1211"/>
      <c r="UIR10" s="1211"/>
      <c r="UIS10" s="1211"/>
      <c r="UIT10" s="1211"/>
      <c r="UIU10" s="1211"/>
      <c r="UIV10" s="1211"/>
      <c r="UIW10" s="1211"/>
      <c r="UIX10" s="1211"/>
      <c r="UIY10" s="1211"/>
      <c r="UIZ10" s="1211"/>
      <c r="UJA10" s="1211"/>
      <c r="UJB10" s="1211"/>
      <c r="UJC10" s="1211"/>
      <c r="UJD10" s="1211"/>
      <c r="UJE10" s="1211"/>
      <c r="UJF10" s="1211"/>
      <c r="UJG10" s="1211"/>
      <c r="UJH10" s="1211"/>
      <c r="UJI10" s="1211"/>
      <c r="UJJ10" s="1211"/>
      <c r="UJK10" s="1211"/>
      <c r="UJL10" s="1211"/>
      <c r="UJM10" s="1211"/>
      <c r="UJN10" s="1211"/>
      <c r="UJO10" s="1211"/>
      <c r="UJP10" s="1211"/>
      <c r="UJQ10" s="1211"/>
      <c r="UJR10" s="1211"/>
      <c r="UJS10" s="1211"/>
      <c r="UJT10" s="1211"/>
      <c r="UJU10" s="1211"/>
      <c r="UJV10" s="1211"/>
      <c r="UJW10" s="1211"/>
      <c r="UJX10" s="1211"/>
      <c r="UJY10" s="1211"/>
      <c r="UJZ10" s="1211"/>
      <c r="UKA10" s="1211"/>
      <c r="UKB10" s="1211"/>
      <c r="UKC10" s="1211"/>
      <c r="UKD10" s="1211"/>
      <c r="UKE10" s="1211"/>
      <c r="UKF10" s="1211"/>
      <c r="UKG10" s="1211"/>
      <c r="UKH10" s="1211"/>
      <c r="UKI10" s="1211"/>
      <c r="UKJ10" s="1211"/>
      <c r="UKK10" s="1211"/>
      <c r="UKL10" s="1211"/>
      <c r="UKM10" s="1211"/>
      <c r="UKN10" s="1211"/>
      <c r="UKO10" s="1211"/>
      <c r="UKP10" s="1211"/>
      <c r="UKQ10" s="1211"/>
      <c r="UKR10" s="1211"/>
      <c r="UKS10" s="1211"/>
      <c r="UKT10" s="1211"/>
      <c r="UKU10" s="1211"/>
      <c r="UKV10" s="1211"/>
      <c r="UKW10" s="1211"/>
      <c r="UKX10" s="1211"/>
      <c r="UKY10" s="1211"/>
      <c r="UKZ10" s="1211"/>
      <c r="ULA10" s="1211"/>
      <c r="ULB10" s="1211"/>
      <c r="ULC10" s="1211"/>
      <c r="ULD10" s="1211"/>
      <c r="ULE10" s="1211"/>
      <c r="ULF10" s="1211"/>
      <c r="ULG10" s="1211"/>
      <c r="ULH10" s="1211"/>
      <c r="ULI10" s="1211"/>
      <c r="ULJ10" s="1211"/>
      <c r="ULK10" s="1211"/>
      <c r="ULL10" s="1211"/>
      <c r="ULM10" s="1211"/>
      <c r="ULN10" s="1211"/>
      <c r="ULO10" s="1211"/>
      <c r="ULP10" s="1211"/>
      <c r="ULQ10" s="1211"/>
      <c r="ULR10" s="1211"/>
      <c r="ULS10" s="1211"/>
      <c r="ULT10" s="1211"/>
      <c r="ULU10" s="1211"/>
      <c r="ULV10" s="1211"/>
      <c r="ULW10" s="1211"/>
      <c r="ULX10" s="1211"/>
      <c r="ULY10" s="1211"/>
      <c r="ULZ10" s="1211"/>
      <c r="UMA10" s="1211"/>
      <c r="UMB10" s="1211"/>
      <c r="UMC10" s="1211"/>
      <c r="UMD10" s="1211"/>
      <c r="UME10" s="1211"/>
      <c r="UMF10" s="1211"/>
      <c r="UMG10" s="1211"/>
      <c r="UMH10" s="1211"/>
      <c r="UMI10" s="1211"/>
      <c r="UMJ10" s="1211"/>
      <c r="UMK10" s="1211"/>
      <c r="UML10" s="1211"/>
      <c r="UMM10" s="1211"/>
      <c r="UMN10" s="1211"/>
      <c r="UMO10" s="1211"/>
      <c r="UMP10" s="1211"/>
      <c r="UMQ10" s="1211"/>
      <c r="UMR10" s="1211"/>
      <c r="UMS10" s="1211"/>
      <c r="UMT10" s="1211"/>
      <c r="UMU10" s="1211"/>
      <c r="UMV10" s="1211"/>
      <c r="UMW10" s="1211"/>
      <c r="UMX10" s="1211"/>
      <c r="UMY10" s="1211"/>
      <c r="UMZ10" s="1211"/>
      <c r="UNA10" s="1211"/>
      <c r="UNB10" s="1211"/>
      <c r="UNC10" s="1211"/>
      <c r="UND10" s="1211"/>
      <c r="UNE10" s="1211"/>
      <c r="UNF10" s="1211"/>
      <c r="UNG10" s="1211"/>
      <c r="UNH10" s="1211"/>
      <c r="UNI10" s="1211"/>
      <c r="UNJ10" s="1211"/>
      <c r="UNK10" s="1211"/>
      <c r="UNL10" s="1211"/>
      <c r="UNM10" s="1211"/>
      <c r="UNN10" s="1211"/>
      <c r="UNO10" s="1211"/>
      <c r="UNP10" s="1211"/>
      <c r="UNQ10" s="1211"/>
      <c r="UNR10" s="1211"/>
      <c r="UNS10" s="1211"/>
      <c r="UNT10" s="1211"/>
      <c r="UNU10" s="1211"/>
      <c r="UNV10" s="1211"/>
      <c r="UNW10" s="1211"/>
      <c r="UNX10" s="1211"/>
      <c r="UNY10" s="1211"/>
      <c r="UNZ10" s="1211"/>
      <c r="UOA10" s="1211"/>
      <c r="UOB10" s="1211"/>
      <c r="UOC10" s="1211"/>
      <c r="UOD10" s="1211"/>
      <c r="UOE10" s="1211"/>
      <c r="UOF10" s="1211"/>
      <c r="UOG10" s="1211"/>
      <c r="UOH10" s="1211"/>
      <c r="UOI10" s="1211"/>
      <c r="UOJ10" s="1211"/>
      <c r="UOK10" s="1211"/>
      <c r="UOL10" s="1211"/>
      <c r="UOM10" s="1211"/>
      <c r="UON10" s="1211"/>
      <c r="UOO10" s="1211"/>
      <c r="UOP10" s="1211"/>
      <c r="UOQ10" s="1211"/>
      <c r="UOR10" s="1211"/>
      <c r="UOS10" s="1211"/>
      <c r="UOT10" s="1211"/>
      <c r="UOU10" s="1211"/>
      <c r="UOV10" s="1211"/>
      <c r="UOW10" s="1211"/>
      <c r="UOX10" s="1211"/>
      <c r="UOY10" s="1211"/>
      <c r="UOZ10" s="1211"/>
      <c r="UPA10" s="1211"/>
      <c r="UPB10" s="1211"/>
      <c r="UPC10" s="1211"/>
      <c r="UPD10" s="1211"/>
      <c r="UPE10" s="1211"/>
      <c r="UPF10" s="1211"/>
      <c r="UPG10" s="1211"/>
      <c r="UPH10" s="1211"/>
      <c r="UPI10" s="1211"/>
      <c r="UPJ10" s="1211"/>
      <c r="UPK10" s="1211"/>
      <c r="UPL10" s="1211"/>
      <c r="UPM10" s="1211"/>
      <c r="UPN10" s="1211"/>
      <c r="UPO10" s="1211"/>
      <c r="UPP10" s="1211"/>
      <c r="UPQ10" s="1211"/>
      <c r="UPR10" s="1211"/>
      <c r="UPS10" s="1211"/>
      <c r="UPT10" s="1211"/>
      <c r="UPU10" s="1211"/>
      <c r="UPV10" s="1211"/>
      <c r="UPW10" s="1211"/>
      <c r="UPX10" s="1211"/>
      <c r="UPY10" s="1211"/>
      <c r="UPZ10" s="1211"/>
      <c r="UQA10" s="1211"/>
      <c r="UQB10" s="1211"/>
      <c r="UQC10" s="1211"/>
      <c r="UQD10" s="1211"/>
      <c r="UQE10" s="1211"/>
      <c r="UQF10" s="1211"/>
      <c r="UQG10" s="1211"/>
      <c r="UQH10" s="1211"/>
      <c r="UQI10" s="1211"/>
      <c r="UQJ10" s="1211"/>
      <c r="UQK10" s="1211"/>
      <c r="UQL10" s="1211"/>
      <c r="UQM10" s="1211"/>
      <c r="UQN10" s="1211"/>
      <c r="UQO10" s="1211"/>
      <c r="UQP10" s="1211"/>
      <c r="UQQ10" s="1211"/>
      <c r="UQR10" s="1211"/>
      <c r="UQS10" s="1211"/>
      <c r="UQT10" s="1211"/>
      <c r="UQU10" s="1211"/>
      <c r="UQV10" s="1211"/>
      <c r="UQW10" s="1211"/>
      <c r="UQX10" s="1211"/>
      <c r="UQY10" s="1211"/>
      <c r="UQZ10" s="1211"/>
      <c r="URA10" s="1211"/>
      <c r="URB10" s="1211"/>
      <c r="URC10" s="1211"/>
      <c r="URD10" s="1211"/>
      <c r="URE10" s="1211"/>
      <c r="URF10" s="1211"/>
      <c r="URG10" s="1211"/>
      <c r="URH10" s="1211"/>
      <c r="URI10" s="1211"/>
      <c r="URJ10" s="1211"/>
      <c r="URK10" s="1211"/>
      <c r="URL10" s="1211"/>
      <c r="URM10" s="1211"/>
      <c r="URN10" s="1211"/>
      <c r="URO10" s="1211"/>
      <c r="URP10" s="1211"/>
      <c r="URQ10" s="1211"/>
      <c r="URR10" s="1211"/>
      <c r="URS10" s="1211"/>
      <c r="URT10" s="1211"/>
      <c r="URU10" s="1211"/>
      <c r="URV10" s="1211"/>
      <c r="URW10" s="1211"/>
      <c r="URX10" s="1211"/>
      <c r="URY10" s="1211"/>
      <c r="URZ10" s="1211"/>
      <c r="USA10" s="1211"/>
      <c r="USB10" s="1211"/>
      <c r="USC10" s="1211"/>
      <c r="USD10" s="1211"/>
      <c r="USE10" s="1211"/>
      <c r="USF10" s="1211"/>
      <c r="USG10" s="1211"/>
      <c r="USH10" s="1211"/>
      <c r="USI10" s="1211"/>
      <c r="USJ10" s="1211"/>
      <c r="USK10" s="1211"/>
      <c r="USL10" s="1211"/>
      <c r="USM10" s="1211"/>
      <c r="USN10" s="1211"/>
      <c r="USO10" s="1211"/>
      <c r="USP10" s="1211"/>
      <c r="USQ10" s="1211"/>
      <c r="USR10" s="1211"/>
      <c r="USS10" s="1211"/>
      <c r="UST10" s="1211"/>
      <c r="USU10" s="1211"/>
      <c r="USV10" s="1211"/>
      <c r="USW10" s="1211"/>
      <c r="USX10" s="1211"/>
      <c r="USY10" s="1211"/>
      <c r="USZ10" s="1211"/>
      <c r="UTA10" s="1211"/>
      <c r="UTB10" s="1211"/>
      <c r="UTC10" s="1211"/>
      <c r="UTD10" s="1211"/>
      <c r="UTE10" s="1211"/>
      <c r="UTF10" s="1211"/>
      <c r="UTG10" s="1211"/>
      <c r="UTH10" s="1211"/>
      <c r="UTI10" s="1211"/>
      <c r="UTJ10" s="1211"/>
      <c r="UTK10" s="1211"/>
      <c r="UTL10" s="1211"/>
      <c r="UTM10" s="1211"/>
      <c r="UTN10" s="1211"/>
      <c r="UTO10" s="1211"/>
      <c r="UTP10" s="1211"/>
      <c r="UTQ10" s="1211"/>
      <c r="UTR10" s="1211"/>
      <c r="UTS10" s="1211"/>
      <c r="UTT10" s="1211"/>
      <c r="UTU10" s="1211"/>
      <c r="UTV10" s="1211"/>
      <c r="UTW10" s="1211"/>
      <c r="UTX10" s="1211"/>
      <c r="UTY10" s="1211"/>
      <c r="UTZ10" s="1211"/>
      <c r="UUA10" s="1211"/>
      <c r="UUB10" s="1211"/>
      <c r="UUC10" s="1211"/>
      <c r="UUD10" s="1211"/>
      <c r="UUE10" s="1211"/>
      <c r="UUF10" s="1211"/>
      <c r="UUG10" s="1211"/>
      <c r="UUH10" s="1211"/>
      <c r="UUI10" s="1211"/>
      <c r="UUJ10" s="1211"/>
      <c r="UUK10" s="1211"/>
      <c r="UUL10" s="1211"/>
      <c r="UUM10" s="1211"/>
      <c r="UUN10" s="1211"/>
      <c r="UUO10" s="1211"/>
      <c r="UUP10" s="1211"/>
      <c r="UUQ10" s="1211"/>
      <c r="UUR10" s="1211"/>
      <c r="UUS10" s="1211"/>
      <c r="UUT10" s="1211"/>
      <c r="UUU10" s="1211"/>
      <c r="UUV10" s="1211"/>
      <c r="UUW10" s="1211"/>
      <c r="UUX10" s="1211"/>
      <c r="UUY10" s="1211"/>
      <c r="UUZ10" s="1211"/>
      <c r="UVA10" s="1211"/>
      <c r="UVB10" s="1211"/>
      <c r="UVC10" s="1211"/>
      <c r="UVD10" s="1211"/>
      <c r="UVE10" s="1211"/>
      <c r="UVF10" s="1211"/>
      <c r="UVG10" s="1211"/>
      <c r="UVH10" s="1211"/>
      <c r="UVI10" s="1211"/>
      <c r="UVJ10" s="1211"/>
      <c r="UVK10" s="1211"/>
      <c r="UVL10" s="1211"/>
      <c r="UVM10" s="1211"/>
      <c r="UVN10" s="1211"/>
      <c r="UVO10" s="1211"/>
      <c r="UVP10" s="1211"/>
      <c r="UVQ10" s="1211"/>
      <c r="UVR10" s="1211"/>
      <c r="UVS10" s="1211"/>
      <c r="UVT10" s="1211"/>
      <c r="UVU10" s="1211"/>
      <c r="UVV10" s="1211"/>
      <c r="UVW10" s="1211"/>
      <c r="UVX10" s="1211"/>
      <c r="UVY10" s="1211"/>
      <c r="UVZ10" s="1211"/>
      <c r="UWA10" s="1211"/>
      <c r="UWB10" s="1211"/>
      <c r="UWC10" s="1211"/>
      <c r="UWD10" s="1211"/>
      <c r="UWE10" s="1211"/>
      <c r="UWF10" s="1211"/>
      <c r="UWG10" s="1211"/>
      <c r="UWH10" s="1211"/>
      <c r="UWI10" s="1211"/>
      <c r="UWJ10" s="1211"/>
      <c r="UWK10" s="1211"/>
      <c r="UWL10" s="1211"/>
      <c r="UWM10" s="1211"/>
      <c r="UWN10" s="1211"/>
      <c r="UWO10" s="1211"/>
      <c r="UWP10" s="1211"/>
      <c r="UWQ10" s="1211"/>
      <c r="UWR10" s="1211"/>
      <c r="UWS10" s="1211"/>
      <c r="UWT10" s="1211"/>
      <c r="UWU10" s="1211"/>
      <c r="UWV10" s="1211"/>
      <c r="UWW10" s="1211"/>
      <c r="UWX10" s="1211"/>
      <c r="UWY10" s="1211"/>
      <c r="UWZ10" s="1211"/>
      <c r="UXA10" s="1211"/>
      <c r="UXB10" s="1211"/>
      <c r="UXC10" s="1211"/>
      <c r="UXD10" s="1211"/>
      <c r="UXE10" s="1211"/>
      <c r="UXF10" s="1211"/>
      <c r="UXG10" s="1211"/>
      <c r="UXH10" s="1211"/>
      <c r="UXI10" s="1211"/>
      <c r="UXJ10" s="1211"/>
      <c r="UXK10" s="1211"/>
      <c r="UXL10" s="1211"/>
      <c r="UXM10" s="1211"/>
      <c r="UXN10" s="1211"/>
      <c r="UXO10" s="1211"/>
      <c r="UXP10" s="1211"/>
      <c r="UXQ10" s="1211"/>
      <c r="UXR10" s="1211"/>
      <c r="UXS10" s="1211"/>
      <c r="UXT10" s="1211"/>
      <c r="UXU10" s="1211"/>
      <c r="UXV10" s="1211"/>
      <c r="UXW10" s="1211"/>
      <c r="UXX10" s="1211"/>
      <c r="UXY10" s="1211"/>
      <c r="UXZ10" s="1211"/>
      <c r="UYA10" s="1211"/>
      <c r="UYB10" s="1211"/>
      <c r="UYC10" s="1211"/>
      <c r="UYD10" s="1211"/>
      <c r="UYE10" s="1211"/>
      <c r="UYF10" s="1211"/>
      <c r="UYG10" s="1211"/>
      <c r="UYH10" s="1211"/>
      <c r="UYI10" s="1211"/>
      <c r="UYJ10" s="1211"/>
      <c r="UYK10" s="1211"/>
      <c r="UYL10" s="1211"/>
      <c r="UYM10" s="1211"/>
      <c r="UYN10" s="1211"/>
      <c r="UYO10" s="1211"/>
      <c r="UYP10" s="1211"/>
      <c r="UYQ10" s="1211"/>
      <c r="UYR10" s="1211"/>
      <c r="UYS10" s="1211"/>
      <c r="UYT10" s="1211"/>
      <c r="UYU10" s="1211"/>
      <c r="UYV10" s="1211"/>
      <c r="UYW10" s="1211"/>
      <c r="UYX10" s="1211"/>
      <c r="UYY10" s="1211"/>
      <c r="UYZ10" s="1211"/>
      <c r="UZA10" s="1211"/>
      <c r="UZB10" s="1211"/>
      <c r="UZC10" s="1211"/>
      <c r="UZD10" s="1211"/>
      <c r="UZE10" s="1211"/>
      <c r="UZF10" s="1211"/>
      <c r="UZG10" s="1211"/>
      <c r="UZH10" s="1211"/>
      <c r="UZI10" s="1211"/>
      <c r="UZJ10" s="1211"/>
      <c r="UZK10" s="1211"/>
      <c r="UZL10" s="1211"/>
      <c r="UZM10" s="1211"/>
      <c r="UZN10" s="1211"/>
      <c r="UZO10" s="1211"/>
      <c r="UZP10" s="1211"/>
      <c r="UZQ10" s="1211"/>
      <c r="UZR10" s="1211"/>
      <c r="UZS10" s="1211"/>
      <c r="UZT10" s="1211"/>
      <c r="UZU10" s="1211"/>
      <c r="UZV10" s="1211"/>
      <c r="UZW10" s="1211"/>
      <c r="UZX10" s="1211"/>
      <c r="UZY10" s="1211"/>
      <c r="UZZ10" s="1211"/>
      <c r="VAA10" s="1211"/>
      <c r="VAB10" s="1211"/>
      <c r="VAC10" s="1211"/>
      <c r="VAD10" s="1211"/>
      <c r="VAE10" s="1211"/>
      <c r="VAF10" s="1211"/>
      <c r="VAG10" s="1211"/>
      <c r="VAH10" s="1211"/>
      <c r="VAI10" s="1211"/>
      <c r="VAJ10" s="1211"/>
      <c r="VAK10" s="1211"/>
      <c r="VAL10" s="1211"/>
      <c r="VAM10" s="1211"/>
      <c r="VAN10" s="1211"/>
      <c r="VAO10" s="1211"/>
      <c r="VAP10" s="1211"/>
      <c r="VAQ10" s="1211"/>
      <c r="VAR10" s="1211"/>
      <c r="VAS10" s="1211"/>
      <c r="VAT10" s="1211"/>
      <c r="VAU10" s="1211"/>
      <c r="VAV10" s="1211"/>
      <c r="VAW10" s="1211"/>
      <c r="VAX10" s="1211"/>
      <c r="VAY10" s="1211"/>
      <c r="VAZ10" s="1211"/>
      <c r="VBA10" s="1211"/>
      <c r="VBB10" s="1211"/>
      <c r="VBC10" s="1211"/>
      <c r="VBD10" s="1211"/>
      <c r="VBE10" s="1211"/>
      <c r="VBF10" s="1211"/>
      <c r="VBG10" s="1211"/>
      <c r="VBH10" s="1211"/>
      <c r="VBI10" s="1211"/>
      <c r="VBJ10" s="1211"/>
      <c r="VBK10" s="1211"/>
      <c r="VBL10" s="1211"/>
      <c r="VBM10" s="1211"/>
      <c r="VBN10" s="1211"/>
      <c r="VBO10" s="1211"/>
      <c r="VBP10" s="1211"/>
      <c r="VBQ10" s="1211"/>
      <c r="VBR10" s="1211"/>
      <c r="VBS10" s="1211"/>
      <c r="VBT10" s="1211"/>
      <c r="VBU10" s="1211"/>
      <c r="VBV10" s="1211"/>
      <c r="VBW10" s="1211"/>
      <c r="VBX10" s="1211"/>
      <c r="VBY10" s="1211"/>
      <c r="VBZ10" s="1211"/>
      <c r="VCA10" s="1211"/>
      <c r="VCB10" s="1211"/>
      <c r="VCC10" s="1211"/>
      <c r="VCD10" s="1211"/>
      <c r="VCE10" s="1211"/>
      <c r="VCF10" s="1211"/>
      <c r="VCG10" s="1211"/>
      <c r="VCH10" s="1211"/>
      <c r="VCI10" s="1211"/>
      <c r="VCJ10" s="1211"/>
      <c r="VCK10" s="1211"/>
      <c r="VCL10" s="1211"/>
      <c r="VCM10" s="1211"/>
      <c r="VCN10" s="1211"/>
      <c r="VCO10" s="1211"/>
      <c r="VCP10" s="1211"/>
      <c r="VCQ10" s="1211"/>
      <c r="VCR10" s="1211"/>
      <c r="VCS10" s="1211"/>
      <c r="VCT10" s="1211"/>
      <c r="VCU10" s="1211"/>
      <c r="VCV10" s="1211"/>
      <c r="VCW10" s="1211"/>
      <c r="VCX10" s="1211"/>
      <c r="VCY10" s="1211"/>
      <c r="VCZ10" s="1211"/>
      <c r="VDA10" s="1211"/>
      <c r="VDB10" s="1211"/>
      <c r="VDC10" s="1211"/>
      <c r="VDD10" s="1211"/>
      <c r="VDE10" s="1211"/>
      <c r="VDF10" s="1211"/>
      <c r="VDG10" s="1211"/>
      <c r="VDH10" s="1211"/>
      <c r="VDI10" s="1211"/>
      <c r="VDJ10" s="1211"/>
      <c r="VDK10" s="1211"/>
      <c r="VDL10" s="1211"/>
      <c r="VDM10" s="1211"/>
      <c r="VDN10" s="1211"/>
      <c r="VDO10" s="1211"/>
      <c r="VDP10" s="1211"/>
      <c r="VDQ10" s="1211"/>
      <c r="VDR10" s="1211"/>
      <c r="VDS10" s="1211"/>
      <c r="VDT10" s="1211"/>
      <c r="VDU10" s="1211"/>
      <c r="VDV10" s="1211"/>
      <c r="VDW10" s="1211"/>
      <c r="VDX10" s="1211"/>
      <c r="VDY10" s="1211"/>
      <c r="VDZ10" s="1211"/>
      <c r="VEA10" s="1211"/>
      <c r="VEB10" s="1211"/>
      <c r="VEC10" s="1211"/>
      <c r="VED10" s="1211"/>
      <c r="VEE10" s="1211"/>
      <c r="VEF10" s="1211"/>
      <c r="VEG10" s="1211"/>
      <c r="VEH10" s="1211"/>
      <c r="VEI10" s="1211"/>
      <c r="VEJ10" s="1211"/>
      <c r="VEK10" s="1211"/>
      <c r="VEL10" s="1211"/>
      <c r="VEM10" s="1211"/>
      <c r="VEN10" s="1211"/>
      <c r="VEO10" s="1211"/>
      <c r="VEP10" s="1211"/>
      <c r="VEQ10" s="1211"/>
      <c r="VER10" s="1211"/>
      <c r="VES10" s="1211"/>
      <c r="VET10" s="1211"/>
      <c r="VEU10" s="1211"/>
      <c r="VEV10" s="1211"/>
      <c r="VEW10" s="1211"/>
      <c r="VEX10" s="1211"/>
      <c r="VEY10" s="1211"/>
      <c r="VEZ10" s="1211"/>
      <c r="VFA10" s="1211"/>
      <c r="VFB10" s="1211"/>
      <c r="VFC10" s="1211"/>
      <c r="VFD10" s="1211"/>
      <c r="VFE10" s="1211"/>
      <c r="VFF10" s="1211"/>
      <c r="VFG10" s="1211"/>
      <c r="VFH10" s="1211"/>
      <c r="VFI10" s="1211"/>
      <c r="VFJ10" s="1211"/>
      <c r="VFK10" s="1211"/>
      <c r="VFL10" s="1211"/>
      <c r="VFM10" s="1211"/>
      <c r="VFN10" s="1211"/>
      <c r="VFO10" s="1211"/>
      <c r="VFP10" s="1211"/>
      <c r="VFQ10" s="1211"/>
      <c r="VFR10" s="1211"/>
      <c r="VFS10" s="1211"/>
      <c r="VFT10" s="1211"/>
      <c r="VFU10" s="1211"/>
      <c r="VFV10" s="1211"/>
      <c r="VFW10" s="1211"/>
      <c r="VFX10" s="1211"/>
      <c r="VFY10" s="1211"/>
      <c r="VFZ10" s="1211"/>
      <c r="VGA10" s="1211"/>
      <c r="VGB10" s="1211"/>
      <c r="VGC10" s="1211"/>
      <c r="VGD10" s="1211"/>
      <c r="VGE10" s="1211"/>
      <c r="VGF10" s="1211"/>
      <c r="VGG10" s="1211"/>
      <c r="VGH10" s="1211"/>
      <c r="VGI10" s="1211"/>
      <c r="VGJ10" s="1211"/>
      <c r="VGK10" s="1211"/>
      <c r="VGL10" s="1211"/>
      <c r="VGM10" s="1211"/>
      <c r="VGN10" s="1211"/>
      <c r="VGO10" s="1211"/>
      <c r="VGP10" s="1211"/>
      <c r="VGQ10" s="1211"/>
      <c r="VGR10" s="1211"/>
      <c r="VGS10" s="1211"/>
      <c r="VGT10" s="1211"/>
      <c r="VGU10" s="1211"/>
      <c r="VGV10" s="1211"/>
      <c r="VGW10" s="1211"/>
      <c r="VGX10" s="1211"/>
      <c r="VGY10" s="1211"/>
      <c r="VGZ10" s="1211"/>
      <c r="VHA10" s="1211"/>
      <c r="VHB10" s="1211"/>
      <c r="VHC10" s="1211"/>
      <c r="VHD10" s="1211"/>
      <c r="VHE10" s="1211"/>
      <c r="VHF10" s="1211"/>
      <c r="VHG10" s="1211"/>
      <c r="VHH10" s="1211"/>
      <c r="VHI10" s="1211"/>
      <c r="VHJ10" s="1211"/>
      <c r="VHK10" s="1211"/>
      <c r="VHL10" s="1211"/>
      <c r="VHM10" s="1211"/>
      <c r="VHN10" s="1211"/>
      <c r="VHO10" s="1211"/>
      <c r="VHP10" s="1211"/>
      <c r="VHQ10" s="1211"/>
      <c r="VHR10" s="1211"/>
      <c r="VHS10" s="1211"/>
      <c r="VHT10" s="1211"/>
      <c r="VHU10" s="1211"/>
      <c r="VHV10" s="1211"/>
      <c r="VHW10" s="1211"/>
      <c r="VHX10" s="1211"/>
      <c r="VHY10" s="1211"/>
      <c r="VHZ10" s="1211"/>
      <c r="VIA10" s="1211"/>
      <c r="VIB10" s="1211"/>
      <c r="VIC10" s="1211"/>
      <c r="VID10" s="1211"/>
      <c r="VIE10" s="1211"/>
      <c r="VIF10" s="1211"/>
      <c r="VIG10" s="1211"/>
      <c r="VIH10" s="1211"/>
      <c r="VII10" s="1211"/>
      <c r="VIJ10" s="1211"/>
      <c r="VIK10" s="1211"/>
      <c r="VIL10" s="1211"/>
      <c r="VIM10" s="1211"/>
      <c r="VIN10" s="1211"/>
      <c r="VIO10" s="1211"/>
      <c r="VIP10" s="1211"/>
      <c r="VIQ10" s="1211"/>
      <c r="VIR10" s="1211"/>
      <c r="VIS10" s="1211"/>
      <c r="VIT10" s="1211"/>
      <c r="VIU10" s="1211"/>
      <c r="VIV10" s="1211"/>
      <c r="VIW10" s="1211"/>
      <c r="VIX10" s="1211"/>
      <c r="VIY10" s="1211"/>
      <c r="VIZ10" s="1211"/>
      <c r="VJA10" s="1211"/>
      <c r="VJB10" s="1211"/>
      <c r="VJC10" s="1211"/>
      <c r="VJD10" s="1211"/>
      <c r="VJE10" s="1211"/>
      <c r="VJF10" s="1211"/>
      <c r="VJG10" s="1211"/>
      <c r="VJH10" s="1211"/>
      <c r="VJI10" s="1211"/>
      <c r="VJJ10" s="1211"/>
      <c r="VJK10" s="1211"/>
      <c r="VJL10" s="1211"/>
      <c r="VJM10" s="1211"/>
      <c r="VJN10" s="1211"/>
      <c r="VJO10" s="1211"/>
      <c r="VJP10" s="1211"/>
      <c r="VJQ10" s="1211"/>
      <c r="VJR10" s="1211"/>
      <c r="VJS10" s="1211"/>
      <c r="VJT10" s="1211"/>
      <c r="VJU10" s="1211"/>
      <c r="VJV10" s="1211"/>
      <c r="VJW10" s="1211"/>
      <c r="VJX10" s="1211"/>
      <c r="VJY10" s="1211"/>
      <c r="VJZ10" s="1211"/>
      <c r="VKA10" s="1211"/>
      <c r="VKB10" s="1211"/>
      <c r="VKC10" s="1211"/>
      <c r="VKD10" s="1211"/>
      <c r="VKE10" s="1211"/>
      <c r="VKF10" s="1211"/>
      <c r="VKG10" s="1211"/>
      <c r="VKH10" s="1211"/>
      <c r="VKI10" s="1211"/>
      <c r="VKJ10" s="1211"/>
      <c r="VKK10" s="1211"/>
      <c r="VKL10" s="1211"/>
      <c r="VKM10" s="1211"/>
      <c r="VKN10" s="1211"/>
      <c r="VKO10" s="1211"/>
      <c r="VKP10" s="1211"/>
      <c r="VKQ10" s="1211"/>
      <c r="VKR10" s="1211"/>
      <c r="VKS10" s="1211"/>
      <c r="VKT10" s="1211"/>
      <c r="VKU10" s="1211"/>
      <c r="VKV10" s="1211"/>
      <c r="VKW10" s="1211"/>
      <c r="VKX10" s="1211"/>
      <c r="VKY10" s="1211"/>
      <c r="VKZ10" s="1211"/>
      <c r="VLA10" s="1211"/>
      <c r="VLB10" s="1211"/>
      <c r="VLC10" s="1211"/>
      <c r="VLD10" s="1211"/>
      <c r="VLE10" s="1211"/>
      <c r="VLF10" s="1211"/>
      <c r="VLG10" s="1211"/>
      <c r="VLH10" s="1211"/>
      <c r="VLI10" s="1211"/>
      <c r="VLJ10" s="1211"/>
      <c r="VLK10" s="1211"/>
      <c r="VLL10" s="1211"/>
      <c r="VLM10" s="1211"/>
      <c r="VLN10" s="1211"/>
      <c r="VLO10" s="1211"/>
      <c r="VLP10" s="1211"/>
      <c r="VLQ10" s="1211"/>
      <c r="VLR10" s="1211"/>
      <c r="VLS10" s="1211"/>
      <c r="VLT10" s="1211"/>
      <c r="VLU10" s="1211"/>
      <c r="VLV10" s="1211"/>
      <c r="VLW10" s="1211"/>
      <c r="VLX10" s="1211"/>
      <c r="VLY10" s="1211"/>
      <c r="VLZ10" s="1211"/>
      <c r="VMA10" s="1211"/>
      <c r="VMB10" s="1211"/>
      <c r="VMC10" s="1211"/>
      <c r="VMD10" s="1211"/>
      <c r="VME10" s="1211"/>
      <c r="VMF10" s="1211"/>
      <c r="VMG10" s="1211"/>
      <c r="VMH10" s="1211"/>
      <c r="VMI10" s="1211"/>
      <c r="VMJ10" s="1211"/>
      <c r="VMK10" s="1211"/>
      <c r="VML10" s="1211"/>
      <c r="VMM10" s="1211"/>
      <c r="VMN10" s="1211"/>
      <c r="VMO10" s="1211"/>
      <c r="VMP10" s="1211"/>
      <c r="VMQ10" s="1211"/>
      <c r="VMR10" s="1211"/>
      <c r="VMS10" s="1211"/>
      <c r="VMT10" s="1211"/>
      <c r="VMU10" s="1211"/>
      <c r="VMV10" s="1211"/>
      <c r="VMW10" s="1211"/>
      <c r="VMX10" s="1211"/>
      <c r="VMY10" s="1211"/>
      <c r="VMZ10" s="1211"/>
      <c r="VNA10" s="1211"/>
      <c r="VNB10" s="1211"/>
      <c r="VNC10" s="1211"/>
      <c r="VND10" s="1211"/>
      <c r="VNE10" s="1211"/>
      <c r="VNF10" s="1211"/>
      <c r="VNG10" s="1211"/>
      <c r="VNH10" s="1211"/>
      <c r="VNI10" s="1211"/>
      <c r="VNJ10" s="1211"/>
      <c r="VNK10" s="1211"/>
      <c r="VNL10" s="1211"/>
      <c r="VNM10" s="1211"/>
      <c r="VNN10" s="1211"/>
      <c r="VNO10" s="1211"/>
      <c r="VNP10" s="1211"/>
      <c r="VNQ10" s="1211"/>
      <c r="VNR10" s="1211"/>
      <c r="VNS10" s="1211"/>
      <c r="VNT10" s="1211"/>
      <c r="VNU10" s="1211"/>
      <c r="VNV10" s="1211"/>
      <c r="VNW10" s="1211"/>
      <c r="VNX10" s="1211"/>
      <c r="VNY10" s="1211"/>
      <c r="VNZ10" s="1211"/>
      <c r="VOA10" s="1211"/>
      <c r="VOB10" s="1211"/>
      <c r="VOC10" s="1211"/>
      <c r="VOD10" s="1211"/>
      <c r="VOE10" s="1211"/>
      <c r="VOF10" s="1211"/>
      <c r="VOG10" s="1211"/>
      <c r="VOH10" s="1211"/>
      <c r="VOI10" s="1211"/>
      <c r="VOJ10" s="1211"/>
      <c r="VOK10" s="1211"/>
      <c r="VOL10" s="1211"/>
      <c r="VOM10" s="1211"/>
      <c r="VON10" s="1211"/>
      <c r="VOO10" s="1211"/>
      <c r="VOP10" s="1211"/>
      <c r="VOQ10" s="1211"/>
      <c r="VOR10" s="1211"/>
      <c r="VOS10" s="1211"/>
      <c r="VOT10" s="1211"/>
      <c r="VOU10" s="1211"/>
      <c r="VOV10" s="1211"/>
      <c r="VOW10" s="1211"/>
      <c r="VOX10" s="1211"/>
      <c r="VOY10" s="1211"/>
      <c r="VOZ10" s="1211"/>
      <c r="VPA10" s="1211"/>
      <c r="VPB10" s="1211"/>
      <c r="VPC10" s="1211"/>
      <c r="VPD10" s="1211"/>
      <c r="VPE10" s="1211"/>
      <c r="VPF10" s="1211"/>
      <c r="VPG10" s="1211"/>
      <c r="VPH10" s="1211"/>
      <c r="VPI10" s="1211"/>
      <c r="VPJ10" s="1211"/>
      <c r="VPK10" s="1211"/>
      <c r="VPL10" s="1211"/>
      <c r="VPM10" s="1211"/>
      <c r="VPN10" s="1211"/>
      <c r="VPO10" s="1211"/>
      <c r="VPP10" s="1211"/>
      <c r="VPQ10" s="1211"/>
      <c r="VPR10" s="1211"/>
      <c r="VPS10" s="1211"/>
      <c r="VPT10" s="1211"/>
      <c r="VPU10" s="1211"/>
      <c r="VPV10" s="1211"/>
      <c r="VPW10" s="1211"/>
      <c r="VPX10" s="1211"/>
      <c r="VPY10" s="1211"/>
      <c r="VPZ10" s="1211"/>
      <c r="VQA10" s="1211"/>
      <c r="VQB10" s="1211"/>
      <c r="VQC10" s="1211"/>
      <c r="VQD10" s="1211"/>
      <c r="VQE10" s="1211"/>
      <c r="VQF10" s="1211"/>
      <c r="VQG10" s="1211"/>
      <c r="VQH10" s="1211"/>
      <c r="VQI10" s="1211"/>
      <c r="VQJ10" s="1211"/>
      <c r="VQK10" s="1211"/>
      <c r="VQL10" s="1211"/>
      <c r="VQM10" s="1211"/>
      <c r="VQN10" s="1211"/>
      <c r="VQO10" s="1211"/>
      <c r="VQP10" s="1211"/>
      <c r="VQQ10" s="1211"/>
      <c r="VQR10" s="1211"/>
      <c r="VQS10" s="1211"/>
      <c r="VQT10" s="1211"/>
      <c r="VQU10" s="1211"/>
      <c r="VQV10" s="1211"/>
      <c r="VQW10" s="1211"/>
      <c r="VQX10" s="1211"/>
      <c r="VQY10" s="1211"/>
      <c r="VQZ10" s="1211"/>
      <c r="VRA10" s="1211"/>
      <c r="VRB10" s="1211"/>
      <c r="VRC10" s="1211"/>
      <c r="VRD10" s="1211"/>
      <c r="VRE10" s="1211"/>
      <c r="VRF10" s="1211"/>
      <c r="VRG10" s="1211"/>
      <c r="VRH10" s="1211"/>
      <c r="VRI10" s="1211"/>
      <c r="VRJ10" s="1211"/>
      <c r="VRK10" s="1211"/>
      <c r="VRL10" s="1211"/>
      <c r="VRM10" s="1211"/>
      <c r="VRN10" s="1211"/>
      <c r="VRO10" s="1211"/>
      <c r="VRP10" s="1211"/>
      <c r="VRQ10" s="1211"/>
      <c r="VRR10" s="1211"/>
      <c r="VRS10" s="1211"/>
      <c r="VRT10" s="1211"/>
      <c r="VRU10" s="1211"/>
      <c r="VRV10" s="1211"/>
      <c r="VRW10" s="1211"/>
      <c r="VRX10" s="1211"/>
      <c r="VRY10" s="1211"/>
      <c r="VRZ10" s="1211"/>
      <c r="VSA10" s="1211"/>
      <c r="VSB10" s="1211"/>
      <c r="VSC10" s="1211"/>
      <c r="VSD10" s="1211"/>
      <c r="VSE10" s="1211"/>
      <c r="VSF10" s="1211"/>
      <c r="VSG10" s="1211"/>
      <c r="VSH10" s="1211"/>
      <c r="VSI10" s="1211"/>
      <c r="VSJ10" s="1211"/>
      <c r="VSK10" s="1211"/>
      <c r="VSL10" s="1211"/>
      <c r="VSM10" s="1211"/>
      <c r="VSN10" s="1211"/>
      <c r="VSO10" s="1211"/>
      <c r="VSP10" s="1211"/>
      <c r="VSQ10" s="1211"/>
      <c r="VSR10" s="1211"/>
      <c r="VSS10" s="1211"/>
      <c r="VST10" s="1211"/>
      <c r="VSU10" s="1211"/>
      <c r="VSV10" s="1211"/>
      <c r="VSW10" s="1211"/>
      <c r="VSX10" s="1211"/>
      <c r="VSY10" s="1211"/>
      <c r="VSZ10" s="1211"/>
      <c r="VTA10" s="1211"/>
      <c r="VTB10" s="1211"/>
      <c r="VTC10" s="1211"/>
      <c r="VTD10" s="1211"/>
      <c r="VTE10" s="1211"/>
      <c r="VTF10" s="1211"/>
      <c r="VTG10" s="1211"/>
      <c r="VTH10" s="1211"/>
      <c r="VTI10" s="1211"/>
      <c r="VTJ10" s="1211"/>
      <c r="VTK10" s="1211"/>
      <c r="VTL10" s="1211"/>
      <c r="VTM10" s="1211"/>
      <c r="VTN10" s="1211"/>
      <c r="VTO10" s="1211"/>
      <c r="VTP10" s="1211"/>
      <c r="VTQ10" s="1211"/>
      <c r="VTR10" s="1211"/>
      <c r="VTS10" s="1211"/>
      <c r="VTT10" s="1211"/>
      <c r="VTU10" s="1211"/>
      <c r="VTV10" s="1211"/>
      <c r="VTW10" s="1211"/>
      <c r="VTX10" s="1211"/>
      <c r="VTY10" s="1211"/>
      <c r="VTZ10" s="1211"/>
      <c r="VUA10" s="1211"/>
      <c r="VUB10" s="1211"/>
      <c r="VUC10" s="1211"/>
      <c r="VUD10" s="1211"/>
      <c r="VUE10" s="1211"/>
      <c r="VUF10" s="1211"/>
      <c r="VUG10" s="1211"/>
      <c r="VUH10" s="1211"/>
      <c r="VUI10" s="1211"/>
      <c r="VUJ10" s="1211"/>
      <c r="VUK10" s="1211"/>
      <c r="VUL10" s="1211"/>
      <c r="VUM10" s="1211"/>
      <c r="VUN10" s="1211"/>
      <c r="VUO10" s="1211"/>
      <c r="VUP10" s="1211"/>
      <c r="VUQ10" s="1211"/>
      <c r="VUR10" s="1211"/>
      <c r="VUS10" s="1211"/>
      <c r="VUT10" s="1211"/>
      <c r="VUU10" s="1211"/>
      <c r="VUV10" s="1211"/>
      <c r="VUW10" s="1211"/>
      <c r="VUX10" s="1211"/>
      <c r="VUY10" s="1211"/>
      <c r="VUZ10" s="1211"/>
      <c r="VVA10" s="1211"/>
      <c r="VVB10" s="1211"/>
      <c r="VVC10" s="1211"/>
      <c r="VVD10" s="1211"/>
      <c r="VVE10" s="1211"/>
      <c r="VVF10" s="1211"/>
      <c r="VVG10" s="1211"/>
      <c r="VVH10" s="1211"/>
      <c r="VVI10" s="1211"/>
      <c r="VVJ10" s="1211"/>
      <c r="VVK10" s="1211"/>
      <c r="VVL10" s="1211"/>
      <c r="VVM10" s="1211"/>
      <c r="VVN10" s="1211"/>
      <c r="VVO10" s="1211"/>
      <c r="VVP10" s="1211"/>
      <c r="VVQ10" s="1211"/>
      <c r="VVR10" s="1211"/>
      <c r="VVS10" s="1211"/>
      <c r="VVT10" s="1211"/>
      <c r="VVU10" s="1211"/>
      <c r="VVV10" s="1211"/>
      <c r="VVW10" s="1211"/>
      <c r="VVX10" s="1211"/>
      <c r="VVY10" s="1211"/>
      <c r="VVZ10" s="1211"/>
      <c r="VWA10" s="1211"/>
      <c r="VWB10" s="1211"/>
      <c r="VWC10" s="1211"/>
      <c r="VWD10" s="1211"/>
      <c r="VWE10" s="1211"/>
      <c r="VWF10" s="1211"/>
      <c r="VWG10" s="1211"/>
      <c r="VWH10" s="1211"/>
      <c r="VWI10" s="1211"/>
      <c r="VWJ10" s="1211"/>
      <c r="VWK10" s="1211"/>
      <c r="VWL10" s="1211"/>
      <c r="VWM10" s="1211"/>
      <c r="VWN10" s="1211"/>
      <c r="VWO10" s="1211"/>
      <c r="VWP10" s="1211"/>
      <c r="VWQ10" s="1211"/>
      <c r="VWR10" s="1211"/>
      <c r="VWS10" s="1211"/>
      <c r="VWT10" s="1211"/>
      <c r="VWU10" s="1211"/>
      <c r="VWV10" s="1211"/>
      <c r="VWW10" s="1211"/>
      <c r="VWX10" s="1211"/>
      <c r="VWY10" s="1211"/>
      <c r="VWZ10" s="1211"/>
      <c r="VXA10" s="1211"/>
      <c r="VXB10" s="1211"/>
      <c r="VXC10" s="1211"/>
      <c r="VXD10" s="1211"/>
      <c r="VXE10" s="1211"/>
      <c r="VXF10" s="1211"/>
      <c r="VXG10" s="1211"/>
      <c r="VXH10" s="1211"/>
      <c r="VXI10" s="1211"/>
      <c r="VXJ10" s="1211"/>
      <c r="VXK10" s="1211"/>
      <c r="VXL10" s="1211"/>
      <c r="VXM10" s="1211"/>
      <c r="VXN10" s="1211"/>
      <c r="VXO10" s="1211"/>
      <c r="VXP10" s="1211"/>
      <c r="VXQ10" s="1211"/>
      <c r="VXR10" s="1211"/>
      <c r="VXS10" s="1211"/>
      <c r="VXT10" s="1211"/>
      <c r="VXU10" s="1211"/>
      <c r="VXV10" s="1211"/>
      <c r="VXW10" s="1211"/>
      <c r="VXX10" s="1211"/>
      <c r="VXY10" s="1211"/>
      <c r="VXZ10" s="1211"/>
      <c r="VYA10" s="1211"/>
      <c r="VYB10" s="1211"/>
      <c r="VYC10" s="1211"/>
      <c r="VYD10" s="1211"/>
      <c r="VYE10" s="1211"/>
      <c r="VYF10" s="1211"/>
      <c r="VYG10" s="1211"/>
      <c r="VYH10" s="1211"/>
      <c r="VYI10" s="1211"/>
      <c r="VYJ10" s="1211"/>
      <c r="VYK10" s="1211"/>
      <c r="VYL10" s="1211"/>
      <c r="VYM10" s="1211"/>
      <c r="VYN10" s="1211"/>
      <c r="VYO10" s="1211"/>
      <c r="VYP10" s="1211"/>
      <c r="VYQ10" s="1211"/>
      <c r="VYR10" s="1211"/>
      <c r="VYS10" s="1211"/>
      <c r="VYT10" s="1211"/>
      <c r="VYU10" s="1211"/>
      <c r="VYV10" s="1211"/>
      <c r="VYW10" s="1211"/>
      <c r="VYX10" s="1211"/>
      <c r="VYY10" s="1211"/>
      <c r="VYZ10" s="1211"/>
      <c r="VZA10" s="1211"/>
      <c r="VZB10" s="1211"/>
      <c r="VZC10" s="1211"/>
      <c r="VZD10" s="1211"/>
      <c r="VZE10" s="1211"/>
      <c r="VZF10" s="1211"/>
      <c r="VZG10" s="1211"/>
      <c r="VZH10" s="1211"/>
      <c r="VZI10" s="1211"/>
      <c r="VZJ10" s="1211"/>
      <c r="VZK10" s="1211"/>
      <c r="VZL10" s="1211"/>
      <c r="VZM10" s="1211"/>
      <c r="VZN10" s="1211"/>
      <c r="VZO10" s="1211"/>
      <c r="VZP10" s="1211"/>
      <c r="VZQ10" s="1211"/>
      <c r="VZR10" s="1211"/>
      <c r="VZS10" s="1211"/>
      <c r="VZT10" s="1211"/>
      <c r="VZU10" s="1211"/>
      <c r="VZV10" s="1211"/>
      <c r="VZW10" s="1211"/>
      <c r="VZX10" s="1211"/>
      <c r="VZY10" s="1211"/>
      <c r="VZZ10" s="1211"/>
      <c r="WAA10" s="1211"/>
      <c r="WAB10" s="1211"/>
      <c r="WAC10" s="1211"/>
      <c r="WAD10" s="1211"/>
      <c r="WAE10" s="1211"/>
      <c r="WAF10" s="1211"/>
      <c r="WAG10" s="1211"/>
      <c r="WAH10" s="1211"/>
      <c r="WAI10" s="1211"/>
      <c r="WAJ10" s="1211"/>
      <c r="WAK10" s="1211"/>
      <c r="WAL10" s="1211"/>
      <c r="WAM10" s="1211"/>
      <c r="WAN10" s="1211"/>
      <c r="WAO10" s="1211"/>
      <c r="WAP10" s="1211"/>
      <c r="WAQ10" s="1211"/>
      <c r="WAR10" s="1211"/>
      <c r="WAS10" s="1211"/>
      <c r="WAT10" s="1211"/>
      <c r="WAU10" s="1211"/>
      <c r="WAV10" s="1211"/>
      <c r="WAW10" s="1211"/>
      <c r="WAX10" s="1211"/>
      <c r="WAY10" s="1211"/>
      <c r="WAZ10" s="1211"/>
      <c r="WBA10" s="1211"/>
      <c r="WBB10" s="1211"/>
      <c r="WBC10" s="1211"/>
      <c r="WBD10" s="1211"/>
      <c r="WBE10" s="1211"/>
      <c r="WBF10" s="1211"/>
      <c r="WBG10" s="1211"/>
      <c r="WBH10" s="1211"/>
      <c r="WBI10" s="1211"/>
      <c r="WBJ10" s="1211"/>
      <c r="WBK10" s="1211"/>
      <c r="WBL10" s="1211"/>
      <c r="WBM10" s="1211"/>
      <c r="WBN10" s="1211"/>
      <c r="WBO10" s="1211"/>
      <c r="WBP10" s="1211"/>
      <c r="WBQ10" s="1211"/>
      <c r="WBR10" s="1211"/>
      <c r="WBS10" s="1211"/>
      <c r="WBT10" s="1211"/>
      <c r="WBU10" s="1211"/>
      <c r="WBV10" s="1211"/>
      <c r="WBW10" s="1211"/>
      <c r="WBX10" s="1211"/>
      <c r="WBY10" s="1211"/>
      <c r="WBZ10" s="1211"/>
      <c r="WCA10" s="1211"/>
      <c r="WCB10" s="1211"/>
      <c r="WCC10" s="1211"/>
      <c r="WCD10" s="1211"/>
      <c r="WCE10" s="1211"/>
      <c r="WCF10" s="1211"/>
      <c r="WCG10" s="1211"/>
      <c r="WCH10" s="1211"/>
      <c r="WCI10" s="1211"/>
      <c r="WCJ10" s="1211"/>
      <c r="WCK10" s="1211"/>
      <c r="WCL10" s="1211"/>
      <c r="WCM10" s="1211"/>
      <c r="WCN10" s="1211"/>
      <c r="WCO10" s="1211"/>
      <c r="WCP10" s="1211"/>
      <c r="WCQ10" s="1211"/>
      <c r="WCR10" s="1211"/>
      <c r="WCS10" s="1211"/>
      <c r="WCT10" s="1211"/>
      <c r="WCU10" s="1211"/>
      <c r="WCV10" s="1211"/>
      <c r="WCW10" s="1211"/>
      <c r="WCX10" s="1211"/>
      <c r="WCY10" s="1211"/>
      <c r="WCZ10" s="1211"/>
      <c r="WDA10" s="1211"/>
      <c r="WDB10" s="1211"/>
      <c r="WDC10" s="1211"/>
      <c r="WDD10" s="1211"/>
      <c r="WDE10" s="1211"/>
      <c r="WDF10" s="1211"/>
      <c r="WDG10" s="1211"/>
      <c r="WDH10" s="1211"/>
      <c r="WDI10" s="1211"/>
      <c r="WDJ10" s="1211"/>
      <c r="WDK10" s="1211"/>
      <c r="WDL10" s="1211"/>
      <c r="WDM10" s="1211"/>
      <c r="WDN10" s="1211"/>
      <c r="WDO10" s="1211"/>
      <c r="WDP10" s="1211"/>
      <c r="WDQ10" s="1211"/>
      <c r="WDR10" s="1211"/>
      <c r="WDS10" s="1211"/>
      <c r="WDT10" s="1211"/>
      <c r="WDU10" s="1211"/>
      <c r="WDV10" s="1211"/>
      <c r="WDW10" s="1211"/>
      <c r="WDX10" s="1211"/>
      <c r="WDY10" s="1211"/>
      <c r="WDZ10" s="1211"/>
      <c r="WEA10" s="1211"/>
      <c r="WEB10" s="1211"/>
      <c r="WEC10" s="1211"/>
      <c r="WED10" s="1211"/>
      <c r="WEE10" s="1211"/>
      <c r="WEF10" s="1211"/>
      <c r="WEG10" s="1211"/>
      <c r="WEH10" s="1211"/>
      <c r="WEI10" s="1211"/>
      <c r="WEJ10" s="1211"/>
      <c r="WEK10" s="1211"/>
      <c r="WEL10" s="1211"/>
      <c r="WEM10" s="1211"/>
      <c r="WEN10" s="1211"/>
      <c r="WEO10" s="1211"/>
      <c r="WEP10" s="1211"/>
      <c r="WEQ10" s="1211"/>
      <c r="WER10" s="1211"/>
      <c r="WES10" s="1211"/>
      <c r="WET10" s="1211"/>
      <c r="WEU10" s="1211"/>
      <c r="WEV10" s="1211"/>
      <c r="WEW10" s="1211"/>
      <c r="WEX10" s="1211"/>
      <c r="WEY10" s="1211"/>
      <c r="WEZ10" s="1211"/>
      <c r="WFA10" s="1211"/>
      <c r="WFB10" s="1211"/>
      <c r="WFC10" s="1211"/>
      <c r="WFD10" s="1211"/>
      <c r="WFE10" s="1211"/>
      <c r="WFF10" s="1211"/>
      <c r="WFG10" s="1211"/>
      <c r="WFH10" s="1211"/>
      <c r="WFI10" s="1211"/>
      <c r="WFJ10" s="1211"/>
      <c r="WFK10" s="1211"/>
      <c r="WFL10" s="1211"/>
      <c r="WFM10" s="1211"/>
      <c r="WFN10" s="1211"/>
      <c r="WFO10" s="1211"/>
      <c r="WFP10" s="1211"/>
      <c r="WFQ10" s="1211"/>
      <c r="WFR10" s="1211"/>
      <c r="WFS10" s="1211"/>
      <c r="WFT10" s="1211"/>
      <c r="WFU10" s="1211"/>
      <c r="WFV10" s="1211"/>
      <c r="WFW10" s="1211"/>
      <c r="WFX10" s="1211"/>
      <c r="WFY10" s="1211"/>
      <c r="WFZ10" s="1211"/>
      <c r="WGA10" s="1211"/>
      <c r="WGB10" s="1211"/>
      <c r="WGC10" s="1211"/>
      <c r="WGD10" s="1211"/>
      <c r="WGE10" s="1211"/>
      <c r="WGF10" s="1211"/>
      <c r="WGG10" s="1211"/>
      <c r="WGH10" s="1211"/>
      <c r="WGI10" s="1211"/>
      <c r="WGJ10" s="1211"/>
      <c r="WGK10" s="1211"/>
      <c r="WGL10" s="1211"/>
      <c r="WGM10" s="1211"/>
      <c r="WGN10" s="1211"/>
      <c r="WGO10" s="1211"/>
      <c r="WGP10" s="1211"/>
      <c r="WGQ10" s="1211"/>
      <c r="WGR10" s="1211"/>
      <c r="WGS10" s="1211"/>
      <c r="WGT10" s="1211"/>
      <c r="WGU10" s="1211"/>
      <c r="WGV10" s="1211"/>
      <c r="WGW10" s="1211"/>
      <c r="WGX10" s="1211"/>
      <c r="WGY10" s="1211"/>
      <c r="WGZ10" s="1211"/>
      <c r="WHA10" s="1211"/>
      <c r="WHB10" s="1211"/>
      <c r="WHC10" s="1211"/>
      <c r="WHD10" s="1211"/>
      <c r="WHE10" s="1211"/>
      <c r="WHF10" s="1211"/>
      <c r="WHG10" s="1211"/>
      <c r="WHH10" s="1211"/>
      <c r="WHI10" s="1211"/>
      <c r="WHJ10" s="1211"/>
      <c r="WHK10" s="1211"/>
      <c r="WHL10" s="1211"/>
      <c r="WHM10" s="1211"/>
      <c r="WHN10" s="1211"/>
      <c r="WHO10" s="1211"/>
      <c r="WHP10" s="1211"/>
      <c r="WHQ10" s="1211"/>
      <c r="WHR10" s="1211"/>
      <c r="WHS10" s="1211"/>
      <c r="WHT10" s="1211"/>
      <c r="WHU10" s="1211"/>
      <c r="WHV10" s="1211"/>
      <c r="WHW10" s="1211"/>
      <c r="WHX10" s="1211"/>
      <c r="WHY10" s="1211"/>
      <c r="WHZ10" s="1211"/>
      <c r="WIA10" s="1211"/>
      <c r="WIB10" s="1211"/>
      <c r="WIC10" s="1211"/>
      <c r="WID10" s="1211"/>
      <c r="WIE10" s="1211"/>
      <c r="WIF10" s="1211"/>
      <c r="WIG10" s="1211"/>
      <c r="WIH10" s="1211"/>
      <c r="WII10" s="1211"/>
      <c r="WIJ10" s="1211"/>
      <c r="WIK10" s="1211"/>
      <c r="WIL10" s="1211"/>
      <c r="WIM10" s="1211"/>
      <c r="WIN10" s="1211"/>
      <c r="WIO10" s="1211"/>
      <c r="WIP10" s="1211"/>
      <c r="WIQ10" s="1211"/>
      <c r="WIR10" s="1211"/>
      <c r="WIS10" s="1211"/>
      <c r="WIT10" s="1211"/>
      <c r="WIU10" s="1211"/>
      <c r="WIV10" s="1211"/>
      <c r="WIW10" s="1211"/>
      <c r="WIX10" s="1211"/>
      <c r="WIY10" s="1211"/>
      <c r="WIZ10" s="1211"/>
      <c r="WJA10" s="1211"/>
      <c r="WJB10" s="1211"/>
      <c r="WJC10" s="1211"/>
      <c r="WJD10" s="1211"/>
      <c r="WJE10" s="1211"/>
      <c r="WJF10" s="1211"/>
      <c r="WJG10" s="1211"/>
      <c r="WJH10" s="1211"/>
      <c r="WJI10" s="1211"/>
      <c r="WJJ10" s="1211"/>
      <c r="WJK10" s="1211"/>
      <c r="WJL10" s="1211"/>
      <c r="WJM10" s="1211"/>
      <c r="WJN10" s="1211"/>
      <c r="WJO10" s="1211"/>
      <c r="WJP10" s="1211"/>
      <c r="WJQ10" s="1211"/>
      <c r="WJR10" s="1211"/>
      <c r="WJS10" s="1211"/>
      <c r="WJT10" s="1211"/>
      <c r="WJU10" s="1211"/>
      <c r="WJV10" s="1211"/>
      <c r="WJW10" s="1211"/>
      <c r="WJX10" s="1211"/>
      <c r="WJY10" s="1211"/>
      <c r="WJZ10" s="1211"/>
      <c r="WKA10" s="1211"/>
      <c r="WKB10" s="1211"/>
      <c r="WKC10" s="1211"/>
      <c r="WKD10" s="1211"/>
      <c r="WKE10" s="1211"/>
      <c r="WKF10" s="1211"/>
      <c r="WKG10" s="1211"/>
      <c r="WKH10" s="1211"/>
      <c r="WKI10" s="1211"/>
      <c r="WKJ10" s="1211"/>
      <c r="WKK10" s="1211"/>
      <c r="WKL10" s="1211"/>
      <c r="WKM10" s="1211"/>
      <c r="WKN10" s="1211"/>
      <c r="WKO10" s="1211"/>
      <c r="WKP10" s="1211"/>
      <c r="WKQ10" s="1211"/>
      <c r="WKR10" s="1211"/>
      <c r="WKS10" s="1211"/>
      <c r="WKT10" s="1211"/>
      <c r="WKU10" s="1211"/>
      <c r="WKV10" s="1211"/>
      <c r="WKW10" s="1211"/>
      <c r="WKX10" s="1211"/>
      <c r="WKY10" s="1211"/>
      <c r="WKZ10" s="1211"/>
      <c r="WLA10" s="1211"/>
      <c r="WLB10" s="1211"/>
      <c r="WLC10" s="1211"/>
      <c r="WLD10" s="1211"/>
      <c r="WLE10" s="1211"/>
      <c r="WLF10" s="1211"/>
      <c r="WLG10" s="1211"/>
      <c r="WLH10" s="1211"/>
      <c r="WLI10" s="1211"/>
      <c r="WLJ10" s="1211"/>
      <c r="WLK10" s="1211"/>
      <c r="WLL10" s="1211"/>
      <c r="WLM10" s="1211"/>
      <c r="WLN10" s="1211"/>
      <c r="WLO10" s="1211"/>
      <c r="WLP10" s="1211"/>
      <c r="WLQ10" s="1211"/>
      <c r="WLR10" s="1211"/>
      <c r="WLS10" s="1211"/>
      <c r="WLT10" s="1211"/>
      <c r="WLU10" s="1211"/>
      <c r="WLV10" s="1211"/>
      <c r="WLW10" s="1211"/>
      <c r="WLX10" s="1211"/>
      <c r="WLY10" s="1211"/>
      <c r="WLZ10" s="1211"/>
      <c r="WMA10" s="1211"/>
      <c r="WMB10" s="1211"/>
      <c r="WMC10" s="1211"/>
      <c r="WMD10" s="1211"/>
      <c r="WME10" s="1211"/>
      <c r="WMF10" s="1211"/>
      <c r="WMG10" s="1211"/>
      <c r="WMH10" s="1211"/>
      <c r="WMI10" s="1211"/>
      <c r="WMJ10" s="1211"/>
      <c r="WMK10" s="1211"/>
      <c r="WML10" s="1211"/>
      <c r="WMM10" s="1211"/>
      <c r="WMN10" s="1211"/>
      <c r="WMO10" s="1211"/>
      <c r="WMP10" s="1211"/>
      <c r="WMQ10" s="1211"/>
      <c r="WMR10" s="1211"/>
      <c r="WMS10" s="1211"/>
      <c r="WMT10" s="1211"/>
      <c r="WMU10" s="1211"/>
      <c r="WMV10" s="1211"/>
      <c r="WMW10" s="1211"/>
      <c r="WMX10" s="1211"/>
      <c r="WMY10" s="1211"/>
      <c r="WMZ10" s="1211"/>
      <c r="WNA10" s="1211"/>
      <c r="WNB10" s="1211"/>
      <c r="WNC10" s="1211"/>
      <c r="WND10" s="1211"/>
      <c r="WNE10" s="1211"/>
      <c r="WNF10" s="1211"/>
      <c r="WNG10" s="1211"/>
      <c r="WNH10" s="1211"/>
      <c r="WNI10" s="1211"/>
      <c r="WNJ10" s="1211"/>
      <c r="WNK10" s="1211"/>
      <c r="WNL10" s="1211"/>
      <c r="WNM10" s="1211"/>
      <c r="WNN10" s="1211"/>
      <c r="WNO10" s="1211"/>
      <c r="WNP10" s="1211"/>
      <c r="WNQ10" s="1211"/>
      <c r="WNR10" s="1211"/>
      <c r="WNS10" s="1211"/>
      <c r="WNT10" s="1211"/>
      <c r="WNU10" s="1211"/>
      <c r="WNV10" s="1211"/>
      <c r="WNW10" s="1211"/>
      <c r="WNX10" s="1211"/>
      <c r="WNY10" s="1211"/>
      <c r="WNZ10" s="1211"/>
      <c r="WOA10" s="1211"/>
      <c r="WOB10" s="1211"/>
      <c r="WOC10" s="1211"/>
      <c r="WOD10" s="1211"/>
      <c r="WOE10" s="1211"/>
      <c r="WOF10" s="1211"/>
      <c r="WOG10" s="1211"/>
      <c r="WOH10" s="1211"/>
      <c r="WOI10" s="1211"/>
      <c r="WOJ10" s="1211"/>
      <c r="WOK10" s="1211"/>
      <c r="WOL10" s="1211"/>
      <c r="WOM10" s="1211"/>
      <c r="WON10" s="1211"/>
      <c r="WOO10" s="1211"/>
      <c r="WOP10" s="1211"/>
      <c r="WOQ10" s="1211"/>
      <c r="WOR10" s="1211"/>
      <c r="WOS10" s="1211"/>
      <c r="WOT10" s="1211"/>
      <c r="WOU10" s="1211"/>
      <c r="WOV10" s="1211"/>
      <c r="WOW10" s="1211"/>
      <c r="WOX10" s="1211"/>
      <c r="WOY10" s="1211"/>
      <c r="WOZ10" s="1211"/>
      <c r="WPA10" s="1211"/>
      <c r="WPB10" s="1211"/>
      <c r="WPC10" s="1211"/>
      <c r="WPD10" s="1211"/>
      <c r="WPE10" s="1211"/>
      <c r="WPF10" s="1211"/>
      <c r="WPG10" s="1211"/>
      <c r="WPH10" s="1211"/>
      <c r="WPI10" s="1211"/>
      <c r="WPJ10" s="1211"/>
      <c r="WPK10" s="1211"/>
      <c r="WPL10" s="1211"/>
      <c r="WPM10" s="1211"/>
      <c r="WPN10" s="1211"/>
      <c r="WPO10" s="1211"/>
      <c r="WPP10" s="1211"/>
      <c r="WPQ10" s="1211"/>
      <c r="WPR10" s="1211"/>
      <c r="WPS10" s="1211"/>
      <c r="WPT10" s="1211"/>
      <c r="WPU10" s="1211"/>
      <c r="WPV10" s="1211"/>
      <c r="WPW10" s="1211"/>
      <c r="WPX10" s="1211"/>
      <c r="WPY10" s="1211"/>
      <c r="WPZ10" s="1211"/>
      <c r="WQA10" s="1211"/>
      <c r="WQB10" s="1211"/>
      <c r="WQC10" s="1211"/>
      <c r="WQD10" s="1211"/>
      <c r="WQE10" s="1211"/>
      <c r="WQF10" s="1211"/>
      <c r="WQG10" s="1211"/>
      <c r="WQH10" s="1211"/>
      <c r="WQI10" s="1211"/>
      <c r="WQJ10" s="1211"/>
      <c r="WQK10" s="1211"/>
      <c r="WQL10" s="1211"/>
      <c r="WQM10" s="1211"/>
      <c r="WQN10" s="1211"/>
      <c r="WQO10" s="1211"/>
      <c r="WQP10" s="1211"/>
      <c r="WQQ10" s="1211"/>
      <c r="WQR10" s="1211"/>
      <c r="WQS10" s="1211"/>
      <c r="WQT10" s="1211"/>
      <c r="WQU10" s="1211"/>
      <c r="WQV10" s="1211"/>
      <c r="WQW10" s="1211"/>
      <c r="WQX10" s="1211"/>
      <c r="WQY10" s="1211"/>
      <c r="WQZ10" s="1211"/>
      <c r="WRA10" s="1211"/>
      <c r="WRB10" s="1211"/>
      <c r="WRC10" s="1211"/>
      <c r="WRD10" s="1211"/>
      <c r="WRE10" s="1211"/>
      <c r="WRF10" s="1211"/>
      <c r="WRG10" s="1211"/>
      <c r="WRH10" s="1211"/>
      <c r="WRI10" s="1211"/>
      <c r="WRJ10" s="1211"/>
      <c r="WRK10" s="1211"/>
      <c r="WRL10" s="1211"/>
      <c r="WRM10" s="1211"/>
      <c r="WRN10" s="1211"/>
      <c r="WRO10" s="1211"/>
      <c r="WRP10" s="1211"/>
      <c r="WRQ10" s="1211"/>
      <c r="WRR10" s="1211"/>
      <c r="WRS10" s="1211"/>
      <c r="WRT10" s="1211"/>
      <c r="WRU10" s="1211"/>
      <c r="WRV10" s="1211"/>
      <c r="WRW10" s="1211"/>
      <c r="WRX10" s="1211"/>
      <c r="WRY10" s="1211"/>
      <c r="WRZ10" s="1211"/>
      <c r="WSA10" s="1211"/>
      <c r="WSB10" s="1211"/>
      <c r="WSC10" s="1211"/>
      <c r="WSD10" s="1211"/>
      <c r="WSE10" s="1211"/>
      <c r="WSF10" s="1211"/>
      <c r="WSG10" s="1211"/>
      <c r="WSH10" s="1211"/>
      <c r="WSI10" s="1211"/>
      <c r="WSJ10" s="1211"/>
      <c r="WSK10" s="1211"/>
      <c r="WSL10" s="1211"/>
      <c r="WSM10" s="1211"/>
      <c r="WSN10" s="1211"/>
      <c r="WSO10" s="1211"/>
      <c r="WSP10" s="1211"/>
      <c r="WSQ10" s="1211"/>
      <c r="WSR10" s="1211"/>
      <c r="WSS10" s="1211"/>
      <c r="WST10" s="1211"/>
      <c r="WSU10" s="1211"/>
      <c r="WSV10" s="1211"/>
      <c r="WSW10" s="1211"/>
      <c r="WSX10" s="1211"/>
      <c r="WSY10" s="1211"/>
      <c r="WSZ10" s="1211"/>
      <c r="WTA10" s="1211"/>
      <c r="WTB10" s="1211"/>
      <c r="WTC10" s="1211"/>
      <c r="WTD10" s="1211"/>
      <c r="WTE10" s="1211"/>
      <c r="WTF10" s="1211"/>
      <c r="WTG10" s="1211"/>
      <c r="WTH10" s="1211"/>
      <c r="WTI10" s="1211"/>
      <c r="WTJ10" s="1211"/>
      <c r="WTK10" s="1211"/>
      <c r="WTL10" s="1211"/>
      <c r="WTM10" s="1211"/>
      <c r="WTN10" s="1211"/>
      <c r="WTO10" s="1211"/>
      <c r="WTP10" s="1211"/>
      <c r="WTQ10" s="1211"/>
      <c r="WTR10" s="1211"/>
      <c r="WTS10" s="1211"/>
      <c r="WTT10" s="1211"/>
      <c r="WTU10" s="1211"/>
      <c r="WTV10" s="1211"/>
      <c r="WTW10" s="1211"/>
      <c r="WTX10" s="1211"/>
      <c r="WTY10" s="1211"/>
      <c r="WTZ10" s="1211"/>
      <c r="WUA10" s="1211"/>
      <c r="WUB10" s="1211"/>
      <c r="WUC10" s="1211"/>
      <c r="WUD10" s="1211"/>
      <c r="WUE10" s="1211"/>
      <c r="WUF10" s="1211"/>
      <c r="WUG10" s="1211"/>
      <c r="WUH10" s="1211"/>
      <c r="WUI10" s="1211"/>
      <c r="WUJ10" s="1211"/>
      <c r="WUK10" s="1211"/>
      <c r="WUL10" s="1211"/>
      <c r="WUM10" s="1211"/>
      <c r="WUN10" s="1211"/>
      <c r="WUO10" s="1211"/>
      <c r="WUP10" s="1211"/>
      <c r="WUQ10" s="1211"/>
      <c r="WUR10" s="1211"/>
      <c r="WUS10" s="1211"/>
      <c r="WUT10" s="1211"/>
      <c r="WUU10" s="1211"/>
      <c r="WUV10" s="1211"/>
      <c r="WUW10" s="1211"/>
      <c r="WUX10" s="1211"/>
      <c r="WUY10" s="1211"/>
      <c r="WUZ10" s="1211"/>
      <c r="WVA10" s="1211"/>
      <c r="WVB10" s="1211"/>
      <c r="WVC10" s="1211"/>
      <c r="WVD10" s="1211"/>
      <c r="WVE10" s="1211"/>
      <c r="WVF10" s="1211"/>
      <c r="WVG10" s="1211"/>
      <c r="WVH10" s="1211"/>
      <c r="WVI10" s="1211"/>
      <c r="WVJ10" s="1211"/>
      <c r="WVK10" s="1211"/>
      <c r="WVL10" s="1211"/>
      <c r="WVM10" s="1211"/>
      <c r="WVN10" s="1211"/>
      <c r="WVO10" s="1211"/>
      <c r="WVP10" s="1211"/>
      <c r="WVQ10" s="1211"/>
      <c r="WVR10" s="1211"/>
      <c r="WVS10" s="1211"/>
      <c r="WVT10" s="1211"/>
      <c r="WVU10" s="1211"/>
      <c r="WVV10" s="1211"/>
      <c r="WVW10" s="1211"/>
      <c r="WVX10" s="1211"/>
      <c r="WVY10" s="1211"/>
      <c r="WVZ10" s="1211"/>
      <c r="WWA10" s="1211"/>
      <c r="WWB10" s="1211"/>
      <c r="WWC10" s="1211"/>
      <c r="WWD10" s="1211"/>
      <c r="WWE10" s="1211"/>
      <c r="WWF10" s="1211"/>
      <c r="WWG10" s="1211"/>
      <c r="WWH10" s="1211"/>
      <c r="WWI10" s="1211"/>
      <c r="WWJ10" s="1211"/>
      <c r="WWK10" s="1211"/>
      <c r="WWL10" s="1211"/>
      <c r="WWM10" s="1211"/>
      <c r="WWN10" s="1211"/>
      <c r="WWO10" s="1211"/>
      <c r="WWP10" s="1211"/>
      <c r="WWQ10" s="1211"/>
      <c r="WWR10" s="1211"/>
      <c r="WWS10" s="1211"/>
      <c r="WWT10" s="1211"/>
      <c r="WWU10" s="1211"/>
      <c r="WWV10" s="1211"/>
      <c r="WWW10" s="1211"/>
      <c r="WWX10" s="1211"/>
      <c r="WWY10" s="1211"/>
      <c r="WWZ10" s="1211"/>
      <c r="WXA10" s="1211"/>
      <c r="WXB10" s="1211"/>
      <c r="WXC10" s="1211"/>
      <c r="WXD10" s="1211"/>
      <c r="WXE10" s="1211"/>
      <c r="WXF10" s="1211"/>
      <c r="WXG10" s="1211"/>
      <c r="WXH10" s="1211"/>
      <c r="WXI10" s="1211"/>
      <c r="WXJ10" s="1211"/>
      <c r="WXK10" s="1211"/>
      <c r="WXL10" s="1211"/>
      <c r="WXM10" s="1211"/>
      <c r="WXN10" s="1211"/>
      <c r="WXO10" s="1211"/>
      <c r="WXP10" s="1211"/>
      <c r="WXQ10" s="1211"/>
      <c r="WXR10" s="1211"/>
      <c r="WXS10" s="1211"/>
      <c r="WXT10" s="1211"/>
      <c r="WXU10" s="1211"/>
      <c r="WXV10" s="1211"/>
      <c r="WXW10" s="1211"/>
      <c r="WXX10" s="1211"/>
      <c r="WXY10" s="1211"/>
      <c r="WXZ10" s="1211"/>
      <c r="WYA10" s="1211"/>
      <c r="WYB10" s="1211"/>
      <c r="WYC10" s="1211"/>
      <c r="WYD10" s="1211"/>
      <c r="WYE10" s="1211"/>
      <c r="WYF10" s="1211"/>
      <c r="WYG10" s="1211"/>
      <c r="WYH10" s="1211"/>
      <c r="WYI10" s="1211"/>
      <c r="WYJ10" s="1211"/>
      <c r="WYK10" s="1211"/>
      <c r="WYL10" s="1211"/>
      <c r="WYM10" s="1211"/>
      <c r="WYN10" s="1211"/>
      <c r="WYO10" s="1211"/>
      <c r="WYP10" s="1211"/>
      <c r="WYQ10" s="1211"/>
      <c r="WYR10" s="1211"/>
      <c r="WYS10" s="1211"/>
      <c r="WYT10" s="1211"/>
      <c r="WYU10" s="1211"/>
      <c r="WYV10" s="1211"/>
      <c r="WYW10" s="1211"/>
      <c r="WYX10" s="1211"/>
      <c r="WYY10" s="1211"/>
      <c r="WYZ10" s="1211"/>
      <c r="WZA10" s="1211"/>
      <c r="WZB10" s="1211"/>
      <c r="WZC10" s="1211"/>
      <c r="WZD10" s="1211"/>
      <c r="WZE10" s="1211"/>
      <c r="WZF10" s="1211"/>
      <c r="WZG10" s="1211"/>
      <c r="WZH10" s="1211"/>
      <c r="WZI10" s="1211"/>
      <c r="WZJ10" s="1211"/>
      <c r="WZK10" s="1211"/>
      <c r="WZL10" s="1211"/>
      <c r="WZM10" s="1211"/>
      <c r="WZN10" s="1211"/>
      <c r="WZO10" s="1211"/>
      <c r="WZP10" s="1211"/>
      <c r="WZQ10" s="1211"/>
      <c r="WZR10" s="1211"/>
      <c r="WZS10" s="1211"/>
      <c r="WZT10" s="1211"/>
      <c r="WZU10" s="1211"/>
      <c r="WZV10" s="1211"/>
      <c r="WZW10" s="1211"/>
      <c r="WZX10" s="1211"/>
      <c r="WZY10" s="1211"/>
      <c r="WZZ10" s="1211"/>
      <c r="XAA10" s="1211"/>
      <c r="XAB10" s="1211"/>
      <c r="XAC10" s="1211"/>
      <c r="XAD10" s="1211"/>
      <c r="XAE10" s="1211"/>
      <c r="XAF10" s="1211"/>
      <c r="XAG10" s="1211"/>
      <c r="XAH10" s="1211"/>
      <c r="XAI10" s="1211"/>
      <c r="XAJ10" s="1211"/>
      <c r="XAK10" s="1211"/>
      <c r="XAL10" s="1211"/>
      <c r="XAM10" s="1211"/>
      <c r="XAN10" s="1211"/>
      <c r="XAO10" s="1211"/>
      <c r="XAP10" s="1211"/>
      <c r="XAQ10" s="1211"/>
      <c r="XAR10" s="1211"/>
      <c r="XAS10" s="1211"/>
      <c r="XAT10" s="1211"/>
      <c r="XAU10" s="1211"/>
      <c r="XAV10" s="1211"/>
      <c r="XAW10" s="1211"/>
      <c r="XAX10" s="1211"/>
      <c r="XAY10" s="1211"/>
      <c r="XAZ10" s="1211"/>
      <c r="XBA10" s="1211"/>
      <c r="XBB10" s="1211"/>
      <c r="XBC10" s="1211"/>
      <c r="XBD10" s="1211"/>
      <c r="XBE10" s="1211"/>
      <c r="XBF10" s="1211"/>
      <c r="XBG10" s="1211"/>
      <c r="XBH10" s="1211"/>
      <c r="XBI10" s="1211"/>
      <c r="XBJ10" s="1211"/>
      <c r="XBK10" s="1211"/>
      <c r="XBL10" s="1211"/>
      <c r="XBM10" s="1211"/>
      <c r="XBN10" s="1211"/>
      <c r="XBO10" s="1211"/>
      <c r="XBP10" s="1211"/>
      <c r="XBQ10" s="1211"/>
      <c r="XBR10" s="1211"/>
      <c r="XBS10" s="1211"/>
      <c r="XBT10" s="1211"/>
      <c r="XBU10" s="1211"/>
      <c r="XBV10" s="1211"/>
      <c r="XBW10" s="1211"/>
      <c r="XBX10" s="1211"/>
      <c r="XBY10" s="1211"/>
      <c r="XBZ10" s="1211"/>
      <c r="XCA10" s="1211"/>
      <c r="XCB10" s="1211"/>
      <c r="XCC10" s="1211"/>
      <c r="XCD10" s="1211"/>
      <c r="XCE10" s="1211"/>
      <c r="XCF10" s="1211"/>
      <c r="XCG10" s="1211"/>
      <c r="XCH10" s="1211"/>
      <c r="XCI10" s="1211"/>
      <c r="XCJ10" s="1211"/>
      <c r="XCK10" s="1211"/>
      <c r="XCL10" s="1211"/>
      <c r="XCM10" s="1211"/>
      <c r="XCN10" s="1211"/>
      <c r="XCO10" s="1211"/>
      <c r="XCP10" s="1211"/>
      <c r="XCQ10" s="1211"/>
      <c r="XCR10" s="1211"/>
      <c r="XCS10" s="1211"/>
      <c r="XCT10" s="1211"/>
      <c r="XCU10" s="1211"/>
      <c r="XCV10" s="1211"/>
      <c r="XCW10" s="1211"/>
      <c r="XCX10" s="1211"/>
      <c r="XCY10" s="1211"/>
      <c r="XCZ10" s="1211"/>
      <c r="XDA10" s="1211"/>
      <c r="XDB10" s="1211"/>
      <c r="XDC10" s="1211"/>
      <c r="XDD10" s="1211"/>
      <c r="XDE10" s="1211"/>
      <c r="XDF10" s="1211"/>
      <c r="XDG10" s="1211"/>
      <c r="XDH10" s="1211"/>
      <c r="XDI10" s="1211"/>
      <c r="XDJ10" s="1211"/>
      <c r="XDK10" s="1211"/>
      <c r="XDL10" s="1211"/>
      <c r="XDM10" s="1211"/>
      <c r="XDN10" s="1211"/>
      <c r="XDO10" s="1211"/>
      <c r="XDP10" s="1211"/>
      <c r="XDQ10" s="1211"/>
      <c r="XDR10" s="1211"/>
      <c r="XDS10" s="1211"/>
      <c r="XDT10" s="1211"/>
      <c r="XDU10" s="1211"/>
      <c r="XDV10" s="1211"/>
      <c r="XDW10" s="1211"/>
      <c r="XDX10" s="1211"/>
      <c r="XDY10" s="1211"/>
      <c r="XDZ10" s="1211"/>
      <c r="XEA10" s="1211"/>
      <c r="XEB10" s="1211"/>
      <c r="XEC10" s="1211"/>
      <c r="XED10" s="1211"/>
      <c r="XEE10" s="1211"/>
      <c r="XEF10" s="1211"/>
      <c r="XEG10" s="1211"/>
      <c r="XEH10" s="1211"/>
      <c r="XEI10" s="1211"/>
      <c r="XEJ10" s="1211"/>
      <c r="XEK10" s="1211"/>
      <c r="XEL10" s="1211"/>
      <c r="XEM10" s="1211"/>
      <c r="XEN10" s="1211"/>
      <c r="XEO10" s="1211"/>
      <c r="XEP10" s="1211"/>
      <c r="XEQ10" s="1211"/>
      <c r="XER10" s="1211"/>
      <c r="XES10" s="1211"/>
      <c r="XET10" s="1211"/>
      <c r="XEU10" s="1211"/>
      <c r="XEV10" s="1211"/>
      <c r="XEW10" s="1211"/>
      <c r="XEX10" s="1211"/>
      <c r="XEY10" s="1211"/>
      <c r="XEZ10" s="1211"/>
      <c r="XFA10" s="1211"/>
      <c r="XFB10" s="1211"/>
      <c r="XFC10" s="1211"/>
      <c r="XFD10" s="1211"/>
    </row>
    <row r="11" spans="1:16384" ht="38.25" customHeight="1">
      <c r="A11" s="17" t="s">
        <v>195</v>
      </c>
      <c r="B11" s="5" t="s">
        <v>180</v>
      </c>
      <c r="C11" s="5" t="s">
        <v>178</v>
      </c>
      <c r="H11" s="13"/>
      <c r="I11" s="13"/>
      <c r="J11" s="13"/>
      <c r="K11" s="13"/>
      <c r="L11" s="13"/>
      <c r="M11" s="13"/>
      <c r="N11" s="13"/>
      <c r="O11" s="1211"/>
      <c r="P11" s="1211"/>
      <c r="Q11" s="1211"/>
      <c r="R11" s="1211"/>
      <c r="S11" s="1211"/>
      <c r="T11" s="1211"/>
      <c r="U11" s="1211"/>
      <c r="V11" s="1211"/>
      <c r="W11" s="1211"/>
      <c r="X11" s="1211"/>
      <c r="Y11" s="1211"/>
      <c r="Z11" s="1211"/>
      <c r="AA11" s="1211"/>
      <c r="AB11" s="1211"/>
      <c r="AC11" s="1211"/>
      <c r="AD11" s="1211"/>
      <c r="AE11" s="1211"/>
      <c r="AF11" s="1211"/>
      <c r="AG11" s="1211"/>
      <c r="AH11" s="1211"/>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 r="BD11" s="1211"/>
      <c r="BE11" s="1211"/>
      <c r="BF11" s="1211"/>
      <c r="BG11" s="1211"/>
      <c r="BH11" s="1211"/>
      <c r="BI11" s="1211"/>
      <c r="BJ11" s="1211"/>
      <c r="BK11" s="1211"/>
      <c r="BL11" s="1211"/>
      <c r="BM11" s="1211"/>
      <c r="BN11" s="1211"/>
      <c r="BO11" s="1211"/>
      <c r="BP11" s="1211"/>
      <c r="BQ11" s="1211"/>
      <c r="BR11" s="1211"/>
      <c r="BS11" s="1211"/>
      <c r="BT11" s="1211"/>
      <c r="BU11" s="1211"/>
      <c r="BV11" s="1211"/>
      <c r="BW11" s="1211"/>
      <c r="BX11" s="1211"/>
      <c r="BY11" s="1211"/>
      <c r="BZ11" s="1211"/>
      <c r="CA11" s="1211"/>
      <c r="CB11" s="1211"/>
      <c r="CC11" s="1211"/>
      <c r="CD11" s="1211"/>
      <c r="CE11" s="1211"/>
      <c r="CF11" s="1211"/>
      <c r="CG11" s="1211"/>
      <c r="CH11" s="1211"/>
      <c r="CI11" s="1211"/>
      <c r="CJ11" s="1211"/>
      <c r="CK11" s="1211"/>
      <c r="CL11" s="1211"/>
      <c r="CM11" s="1211"/>
      <c r="CN11" s="1211"/>
      <c r="CO11" s="1211"/>
      <c r="CP11" s="1211"/>
      <c r="CQ11" s="1211"/>
      <c r="CR11" s="1211"/>
      <c r="CS11" s="1211"/>
      <c r="CT11" s="1211"/>
      <c r="CU11" s="1211"/>
      <c r="CV11" s="1211"/>
      <c r="CW11" s="1211"/>
      <c r="CX11" s="1211"/>
      <c r="CY11" s="1211"/>
      <c r="CZ11" s="1211"/>
      <c r="DA11" s="1211"/>
      <c r="DB11" s="1211"/>
      <c r="DC11" s="1211"/>
      <c r="DD11" s="1211"/>
      <c r="DE11" s="1211"/>
      <c r="DF11" s="1211"/>
      <c r="DG11" s="1211"/>
      <c r="DH11" s="1211"/>
      <c r="DI11" s="1211"/>
      <c r="DJ11" s="1211"/>
      <c r="DK11" s="1211"/>
      <c r="DL11" s="1211"/>
      <c r="DM11" s="1211"/>
      <c r="DN11" s="1211"/>
      <c r="DO11" s="1211"/>
      <c r="DP11" s="1211"/>
      <c r="DQ11" s="1211"/>
      <c r="DR11" s="1211"/>
      <c r="DS11" s="1211"/>
      <c r="DT11" s="1211"/>
      <c r="DU11" s="1211"/>
      <c r="DV11" s="1211"/>
      <c r="DW11" s="1211"/>
      <c r="DX11" s="1211"/>
      <c r="DY11" s="1211"/>
      <c r="DZ11" s="1211"/>
      <c r="EA11" s="1211"/>
      <c r="EB11" s="1211"/>
      <c r="EC11" s="1211"/>
      <c r="ED11" s="1211"/>
      <c r="EE11" s="1211"/>
      <c r="EF11" s="1211"/>
      <c r="EG11" s="1211"/>
      <c r="EH11" s="1211"/>
      <c r="EI11" s="1211"/>
      <c r="EJ11" s="1211"/>
      <c r="EK11" s="1211"/>
      <c r="EL11" s="1211"/>
      <c r="EM11" s="1211"/>
      <c r="EN11" s="1211"/>
      <c r="EO11" s="1211"/>
      <c r="EP11" s="1211"/>
      <c r="EQ11" s="1211"/>
      <c r="ER11" s="1211"/>
      <c r="ES11" s="1211"/>
      <c r="ET11" s="1211"/>
      <c r="EU11" s="1211"/>
      <c r="EV11" s="1211"/>
      <c r="EW11" s="1211"/>
      <c r="EX11" s="1211"/>
      <c r="EY11" s="1211"/>
      <c r="EZ11" s="1211"/>
      <c r="FA11" s="1211"/>
      <c r="FB11" s="1211"/>
      <c r="FC11" s="1211"/>
      <c r="FD11" s="1211"/>
      <c r="FE11" s="1211"/>
      <c r="FF11" s="1211"/>
      <c r="FG11" s="1211"/>
      <c r="FH11" s="1211"/>
      <c r="FI11" s="1211"/>
      <c r="FJ11" s="1211"/>
      <c r="FK11" s="1211"/>
      <c r="FL11" s="1211"/>
      <c r="FM11" s="1211"/>
      <c r="FN11" s="1211"/>
      <c r="FO11" s="1211"/>
      <c r="FP11" s="1211"/>
      <c r="FQ11" s="1211"/>
      <c r="FR11" s="1211"/>
      <c r="FS11" s="1211"/>
      <c r="FT11" s="1211"/>
      <c r="FU11" s="1211"/>
      <c r="FV11" s="1211"/>
      <c r="FW11" s="1211"/>
      <c r="FX11" s="1211"/>
      <c r="FY11" s="1211"/>
      <c r="FZ11" s="1211"/>
      <c r="GA11" s="1211"/>
      <c r="GB11" s="1211"/>
      <c r="GC11" s="1211"/>
      <c r="GD11" s="1211"/>
      <c r="GE11" s="1211"/>
      <c r="GF11" s="1211"/>
      <c r="GG11" s="1211"/>
      <c r="GH11" s="1211"/>
      <c r="GI11" s="1211"/>
      <c r="GJ11" s="1211"/>
      <c r="GK11" s="1211"/>
      <c r="GL11" s="1211"/>
      <c r="GM11" s="1211"/>
      <c r="GN11" s="1211"/>
      <c r="GO11" s="1211"/>
      <c r="GP11" s="1211"/>
      <c r="GQ11" s="1211"/>
      <c r="GR11" s="1211"/>
      <c r="GS11" s="1211"/>
      <c r="GT11" s="1211"/>
      <c r="GU11" s="1211"/>
      <c r="GV11" s="1211"/>
      <c r="GW11" s="1211"/>
      <c r="GX11" s="1211"/>
      <c r="GY11" s="1211"/>
      <c r="GZ11" s="1211"/>
      <c r="HA11" s="1211"/>
      <c r="HB11" s="1211"/>
      <c r="HC11" s="1211"/>
      <c r="HD11" s="1211"/>
      <c r="HE11" s="1211"/>
      <c r="HF11" s="1211"/>
      <c r="HG11" s="1211"/>
      <c r="HH11" s="1211"/>
      <c r="HI11" s="1211"/>
      <c r="HJ11" s="1211"/>
      <c r="HK11" s="1211"/>
      <c r="HL11" s="1211"/>
      <c r="HM11" s="1211"/>
      <c r="HN11" s="1211"/>
      <c r="HO11" s="1211"/>
      <c r="HP11" s="1211"/>
      <c r="HQ11" s="1211"/>
      <c r="HR11" s="1211"/>
      <c r="HS11" s="1211"/>
      <c r="HT11" s="1211"/>
      <c r="HU11" s="1211"/>
      <c r="HV11" s="1211"/>
      <c r="HW11" s="1211"/>
      <c r="HX11" s="1211"/>
      <c r="HY11" s="1211"/>
      <c r="HZ11" s="1211"/>
      <c r="IA11" s="1211"/>
      <c r="IB11" s="1211"/>
      <c r="IC11" s="1211"/>
      <c r="ID11" s="1211"/>
      <c r="IE11" s="1211"/>
      <c r="IF11" s="1211"/>
      <c r="IG11" s="1211"/>
      <c r="IH11" s="1211"/>
      <c r="II11" s="1211"/>
      <c r="IJ11" s="1211"/>
      <c r="IK11" s="1211"/>
      <c r="IL11" s="1211"/>
      <c r="IM11" s="1211"/>
      <c r="IN11" s="1211"/>
      <c r="IO11" s="1211"/>
      <c r="IP11" s="1211"/>
      <c r="IQ11" s="1211"/>
      <c r="IR11" s="1211"/>
      <c r="IS11" s="1211"/>
      <c r="IT11" s="1211"/>
      <c r="IU11" s="1211"/>
      <c r="IV11" s="1211"/>
      <c r="IW11" s="1211"/>
      <c r="IX11" s="1211"/>
      <c r="IY11" s="1211"/>
      <c r="IZ11" s="1211"/>
      <c r="JA11" s="1211"/>
      <c r="JB11" s="1211"/>
      <c r="JC11" s="1211"/>
      <c r="JD11" s="1211"/>
      <c r="JE11" s="1211"/>
      <c r="JF11" s="1211"/>
      <c r="JG11" s="1211"/>
      <c r="JH11" s="1211"/>
      <c r="JI11" s="1211"/>
      <c r="JJ11" s="1211"/>
      <c r="JK11" s="1211"/>
      <c r="JL11" s="1211"/>
      <c r="JM11" s="1211"/>
      <c r="JN11" s="1211"/>
      <c r="JO11" s="1211"/>
      <c r="JP11" s="1211"/>
      <c r="JQ11" s="1211"/>
      <c r="JR11" s="1211"/>
      <c r="JS11" s="1211"/>
      <c r="JT11" s="1211"/>
      <c r="JU11" s="1211"/>
      <c r="JV11" s="1211"/>
      <c r="JW11" s="1211"/>
      <c r="JX11" s="1211"/>
      <c r="JY11" s="1211"/>
      <c r="JZ11" s="1211"/>
      <c r="KA11" s="1211"/>
      <c r="KB11" s="1211"/>
      <c r="KC11" s="1211"/>
      <c r="KD11" s="1211"/>
      <c r="KE11" s="1211"/>
      <c r="KF11" s="1211"/>
      <c r="KG11" s="1211"/>
      <c r="KH11" s="1211"/>
      <c r="KI11" s="1211"/>
      <c r="KJ11" s="1211"/>
      <c r="KK11" s="1211"/>
      <c r="KL11" s="1211"/>
      <c r="KM11" s="1211"/>
      <c r="KN11" s="1211"/>
      <c r="KO11" s="1211"/>
      <c r="KP11" s="1211"/>
      <c r="KQ11" s="1211"/>
      <c r="KR11" s="1211"/>
      <c r="KS11" s="1211"/>
      <c r="KT11" s="1211"/>
      <c r="KU11" s="1211"/>
      <c r="KV11" s="1211"/>
      <c r="KW11" s="1211"/>
      <c r="KX11" s="1211"/>
      <c r="KY11" s="1211"/>
      <c r="KZ11" s="1211"/>
      <c r="LA11" s="1211"/>
      <c r="LB11" s="1211"/>
      <c r="LC11" s="1211"/>
      <c r="LD11" s="1211"/>
      <c r="LE11" s="1211"/>
      <c r="LF11" s="1211"/>
      <c r="LG11" s="1211"/>
      <c r="LH11" s="1211"/>
      <c r="LI11" s="1211"/>
      <c r="LJ11" s="1211"/>
      <c r="LK11" s="1211"/>
      <c r="LL11" s="1211"/>
      <c r="LM11" s="1211"/>
      <c r="LN11" s="1211"/>
      <c r="LO11" s="1211"/>
      <c r="LP11" s="1211"/>
      <c r="LQ11" s="1211"/>
      <c r="LR11" s="1211"/>
      <c r="LS11" s="1211"/>
      <c r="LT11" s="1211"/>
      <c r="LU11" s="1211"/>
      <c r="LV11" s="1211"/>
      <c r="LW11" s="1211"/>
      <c r="LX11" s="1211"/>
      <c r="LY11" s="1211"/>
      <c r="LZ11" s="1211"/>
      <c r="MA11" s="1211"/>
      <c r="MB11" s="1211"/>
      <c r="MC11" s="1211"/>
      <c r="MD11" s="1211"/>
      <c r="ME11" s="1211"/>
      <c r="MF11" s="1211"/>
      <c r="MG11" s="1211"/>
      <c r="MH11" s="1211"/>
      <c r="MI11" s="1211"/>
      <c r="MJ11" s="1211"/>
      <c r="MK11" s="1211"/>
      <c r="ML11" s="1211"/>
      <c r="MM11" s="1211"/>
      <c r="MN11" s="1211"/>
      <c r="MO11" s="1211"/>
      <c r="MP11" s="1211"/>
      <c r="MQ11" s="1211"/>
      <c r="MR11" s="1211"/>
      <c r="MS11" s="1211"/>
      <c r="MT11" s="1211"/>
      <c r="MU11" s="1211"/>
      <c r="MV11" s="1211"/>
      <c r="MW11" s="1211"/>
      <c r="MX11" s="1211"/>
      <c r="MY11" s="1211"/>
      <c r="MZ11" s="1211"/>
      <c r="NA11" s="1211"/>
      <c r="NB11" s="1211"/>
      <c r="NC11" s="1211"/>
      <c r="ND11" s="1211"/>
      <c r="NE11" s="1211"/>
      <c r="NF11" s="1211"/>
      <c r="NG11" s="1211"/>
      <c r="NH11" s="1211"/>
      <c r="NI11" s="1211"/>
      <c r="NJ11" s="1211"/>
      <c r="NK11" s="1211"/>
      <c r="NL11" s="1211"/>
      <c r="NM11" s="1211"/>
      <c r="NN11" s="1211"/>
      <c r="NO11" s="1211"/>
      <c r="NP11" s="1211"/>
      <c r="NQ11" s="1211"/>
      <c r="NR11" s="1211"/>
      <c r="NS11" s="1211"/>
      <c r="NT11" s="1211"/>
      <c r="NU11" s="1211"/>
      <c r="NV11" s="1211"/>
      <c r="NW11" s="1211"/>
      <c r="NX11" s="1211"/>
      <c r="NY11" s="1211"/>
      <c r="NZ11" s="1211"/>
      <c r="OA11" s="1211"/>
      <c r="OB11" s="1211"/>
      <c r="OC11" s="1211"/>
      <c r="OD11" s="1211"/>
      <c r="OE11" s="1211"/>
      <c r="OF11" s="1211"/>
      <c r="OG11" s="1211"/>
      <c r="OH11" s="1211"/>
      <c r="OI11" s="1211"/>
      <c r="OJ11" s="1211"/>
      <c r="OK11" s="1211"/>
      <c r="OL11" s="1211"/>
      <c r="OM11" s="1211"/>
      <c r="ON11" s="1211"/>
      <c r="OO11" s="1211"/>
      <c r="OP11" s="1211"/>
      <c r="OQ11" s="1211"/>
      <c r="OR11" s="1211"/>
      <c r="OS11" s="1211"/>
      <c r="OT11" s="1211"/>
      <c r="OU11" s="1211"/>
      <c r="OV11" s="1211"/>
      <c r="OW11" s="1211"/>
      <c r="OX11" s="1211"/>
      <c r="OY11" s="1211"/>
      <c r="OZ11" s="1211"/>
      <c r="PA11" s="1211"/>
      <c r="PB11" s="1211"/>
      <c r="PC11" s="1211"/>
      <c r="PD11" s="1211"/>
      <c r="PE11" s="1211"/>
      <c r="PF11" s="1211"/>
      <c r="PG11" s="1211"/>
      <c r="PH11" s="1211"/>
      <c r="PI11" s="1211"/>
      <c r="PJ11" s="1211"/>
      <c r="PK11" s="1211"/>
      <c r="PL11" s="1211"/>
      <c r="PM11" s="1211"/>
      <c r="PN11" s="1211"/>
      <c r="PO11" s="1211"/>
      <c r="PP11" s="1211"/>
      <c r="PQ11" s="1211"/>
      <c r="PR11" s="1211"/>
      <c r="PS11" s="1211"/>
      <c r="PT11" s="1211"/>
      <c r="PU11" s="1211"/>
      <c r="PV11" s="1211"/>
      <c r="PW11" s="1211"/>
      <c r="PX11" s="1211"/>
      <c r="PY11" s="1211"/>
      <c r="PZ11" s="1211"/>
      <c r="QA11" s="1211"/>
      <c r="QB11" s="1211"/>
      <c r="QC11" s="1211"/>
      <c r="QD11" s="1211"/>
      <c r="QE11" s="1211"/>
      <c r="QF11" s="1211"/>
      <c r="QG11" s="1211"/>
      <c r="QH11" s="1211"/>
      <c r="QI11" s="1211"/>
      <c r="QJ11" s="1211"/>
      <c r="QK11" s="1211"/>
      <c r="QL11" s="1211"/>
      <c r="QM11" s="1211"/>
      <c r="QN11" s="1211"/>
      <c r="QO11" s="1211"/>
      <c r="QP11" s="1211"/>
      <c r="QQ11" s="1211"/>
      <c r="QR11" s="1211"/>
      <c r="QS11" s="1211"/>
      <c r="QT11" s="1211"/>
      <c r="QU11" s="1211"/>
      <c r="QV11" s="1211"/>
      <c r="QW11" s="1211"/>
      <c r="QX11" s="1211"/>
      <c r="QY11" s="1211"/>
      <c r="QZ11" s="1211"/>
      <c r="RA11" s="1211"/>
      <c r="RB11" s="1211"/>
      <c r="RC11" s="1211"/>
      <c r="RD11" s="1211"/>
      <c r="RE11" s="1211"/>
      <c r="RF11" s="1211"/>
      <c r="RG11" s="1211"/>
      <c r="RH11" s="1211"/>
      <c r="RI11" s="1211"/>
      <c r="RJ11" s="1211"/>
      <c r="RK11" s="1211"/>
      <c r="RL11" s="1211"/>
      <c r="RM11" s="1211"/>
      <c r="RN11" s="1211"/>
      <c r="RO11" s="1211"/>
      <c r="RP11" s="1211"/>
      <c r="RQ11" s="1211"/>
      <c r="RR11" s="1211"/>
      <c r="RS11" s="1211"/>
      <c r="RT11" s="1211"/>
      <c r="RU11" s="1211"/>
      <c r="RV11" s="1211"/>
      <c r="RW11" s="1211"/>
      <c r="RX11" s="1211"/>
      <c r="RY11" s="1211"/>
      <c r="RZ11" s="1211"/>
      <c r="SA11" s="1211"/>
      <c r="SB11" s="1211"/>
      <c r="SC11" s="1211"/>
      <c r="SD11" s="1211"/>
      <c r="SE11" s="1211"/>
      <c r="SF11" s="1211"/>
      <c r="SG11" s="1211"/>
      <c r="SH11" s="1211"/>
      <c r="SI11" s="1211"/>
      <c r="SJ11" s="1211"/>
      <c r="SK11" s="1211"/>
      <c r="SL11" s="1211"/>
      <c r="SM11" s="1211"/>
      <c r="SN11" s="1211"/>
      <c r="SO11" s="1211"/>
      <c r="SP11" s="1211"/>
      <c r="SQ11" s="1211"/>
      <c r="SR11" s="1211"/>
      <c r="SS11" s="1211"/>
      <c r="ST11" s="1211"/>
      <c r="SU11" s="1211"/>
      <c r="SV11" s="1211"/>
      <c r="SW11" s="1211"/>
      <c r="SX11" s="1211"/>
      <c r="SY11" s="1211"/>
      <c r="SZ11" s="1211"/>
      <c r="TA11" s="1211"/>
      <c r="TB11" s="1211"/>
      <c r="TC11" s="1211"/>
      <c r="TD11" s="1211"/>
      <c r="TE11" s="1211"/>
      <c r="TF11" s="1211"/>
      <c r="TG11" s="1211"/>
      <c r="TH11" s="1211"/>
      <c r="TI11" s="1211"/>
      <c r="TJ11" s="1211"/>
      <c r="TK11" s="1211"/>
      <c r="TL11" s="1211"/>
      <c r="TM11" s="1211"/>
      <c r="TN11" s="1211"/>
      <c r="TO11" s="1211"/>
      <c r="TP11" s="1211"/>
      <c r="TQ11" s="1211"/>
      <c r="TR11" s="1211"/>
      <c r="TS11" s="1211"/>
      <c r="TT11" s="1211"/>
      <c r="TU11" s="1211"/>
      <c r="TV11" s="1211"/>
      <c r="TW11" s="1211"/>
      <c r="TX11" s="1211"/>
      <c r="TY11" s="1211"/>
      <c r="TZ11" s="1211"/>
      <c r="UA11" s="1211"/>
      <c r="UB11" s="1211"/>
      <c r="UC11" s="1211"/>
      <c r="UD11" s="1211"/>
      <c r="UE11" s="1211"/>
      <c r="UF11" s="1211"/>
      <c r="UG11" s="1211"/>
      <c r="UH11" s="1211"/>
      <c r="UI11" s="1211"/>
      <c r="UJ11" s="1211"/>
      <c r="UK11" s="1211"/>
      <c r="UL11" s="1211"/>
      <c r="UM11" s="1211"/>
      <c r="UN11" s="1211"/>
      <c r="UO11" s="1211"/>
      <c r="UP11" s="1211"/>
      <c r="UQ11" s="1211"/>
      <c r="UR11" s="1211"/>
      <c r="US11" s="1211"/>
      <c r="UT11" s="1211"/>
      <c r="UU11" s="1211"/>
      <c r="UV11" s="1211"/>
      <c r="UW11" s="1211"/>
      <c r="UX11" s="1211"/>
      <c r="UY11" s="1211"/>
      <c r="UZ11" s="1211"/>
      <c r="VA11" s="1211"/>
      <c r="VB11" s="1211"/>
      <c r="VC11" s="1211"/>
      <c r="VD11" s="1211"/>
      <c r="VE11" s="1211"/>
      <c r="VF11" s="1211"/>
      <c r="VG11" s="1211"/>
      <c r="VH11" s="1211"/>
      <c r="VI11" s="1211"/>
      <c r="VJ11" s="1211"/>
      <c r="VK11" s="1211"/>
      <c r="VL11" s="1211"/>
      <c r="VM11" s="1211"/>
      <c r="VN11" s="1211"/>
      <c r="VO11" s="1211"/>
      <c r="VP11" s="1211"/>
      <c r="VQ11" s="1211"/>
      <c r="VR11" s="1211"/>
      <c r="VS11" s="1211"/>
      <c r="VT11" s="1211"/>
      <c r="VU11" s="1211"/>
      <c r="VV11" s="1211"/>
      <c r="VW11" s="1211"/>
      <c r="VX11" s="1211"/>
      <c r="VY11" s="1211"/>
      <c r="VZ11" s="1211"/>
      <c r="WA11" s="1211"/>
      <c r="WB11" s="1211"/>
      <c r="WC11" s="1211"/>
      <c r="WD11" s="1211"/>
      <c r="WE11" s="1211"/>
      <c r="WF11" s="1211"/>
      <c r="WG11" s="1211"/>
      <c r="WH11" s="1211"/>
      <c r="WI11" s="1211"/>
      <c r="WJ11" s="1211"/>
      <c r="WK11" s="1211"/>
      <c r="WL11" s="1211"/>
      <c r="WM11" s="1211"/>
      <c r="WN11" s="1211"/>
      <c r="WO11" s="1211"/>
      <c r="WP11" s="1211"/>
      <c r="WQ11" s="1211"/>
      <c r="WR11" s="1211"/>
      <c r="WS11" s="1211"/>
      <c r="WT11" s="1211"/>
      <c r="WU11" s="1211"/>
      <c r="WV11" s="1211"/>
      <c r="WW11" s="1211"/>
      <c r="WX11" s="1211"/>
      <c r="WY11" s="1211"/>
      <c r="WZ11" s="1211"/>
      <c r="XA11" s="1211"/>
      <c r="XB11" s="1211"/>
      <c r="XC11" s="1211"/>
      <c r="XD11" s="1211"/>
      <c r="XE11" s="1211"/>
      <c r="XF11" s="1211"/>
      <c r="XG11" s="1211"/>
      <c r="XH11" s="1211"/>
      <c r="XI11" s="1211"/>
      <c r="XJ11" s="1211"/>
      <c r="XK11" s="1211"/>
      <c r="XL11" s="1211"/>
      <c r="XM11" s="1211"/>
      <c r="XN11" s="1211"/>
      <c r="XO11" s="1211"/>
      <c r="XP11" s="1211"/>
      <c r="XQ11" s="1211"/>
      <c r="XR11" s="1211"/>
      <c r="XS11" s="1211"/>
      <c r="XT11" s="1211"/>
      <c r="XU11" s="1211"/>
      <c r="XV11" s="1211"/>
      <c r="XW11" s="1211"/>
      <c r="XX11" s="1211"/>
      <c r="XY11" s="1211"/>
      <c r="XZ11" s="1211"/>
      <c r="YA11" s="1211"/>
      <c r="YB11" s="1211"/>
      <c r="YC11" s="1211"/>
      <c r="YD11" s="1211"/>
      <c r="YE11" s="1211"/>
      <c r="YF11" s="1211"/>
      <c r="YG11" s="1211"/>
      <c r="YH11" s="1211"/>
      <c r="YI11" s="1211"/>
      <c r="YJ11" s="1211"/>
      <c r="YK11" s="1211"/>
      <c r="YL11" s="1211"/>
      <c r="YM11" s="1211"/>
      <c r="YN11" s="1211"/>
      <c r="YO11" s="1211"/>
      <c r="YP11" s="1211"/>
      <c r="YQ11" s="1211"/>
      <c r="YR11" s="1211"/>
      <c r="YS11" s="1211"/>
      <c r="YT11" s="1211"/>
      <c r="YU11" s="1211"/>
      <c r="YV11" s="1211"/>
      <c r="YW11" s="1211"/>
      <c r="YX11" s="1211"/>
      <c r="YY11" s="1211"/>
      <c r="YZ11" s="1211"/>
      <c r="ZA11" s="1211"/>
      <c r="ZB11" s="1211"/>
      <c r="ZC11" s="1211"/>
      <c r="ZD11" s="1211"/>
      <c r="ZE11" s="1211"/>
      <c r="ZF11" s="1211"/>
      <c r="ZG11" s="1211"/>
      <c r="ZH11" s="1211"/>
      <c r="ZI11" s="1211"/>
      <c r="ZJ11" s="1211"/>
      <c r="ZK11" s="1211"/>
      <c r="ZL11" s="1211"/>
      <c r="ZM11" s="1211"/>
      <c r="ZN11" s="1211"/>
      <c r="ZO11" s="1211"/>
      <c r="ZP11" s="1211"/>
      <c r="ZQ11" s="1211"/>
      <c r="ZR11" s="1211"/>
      <c r="ZS11" s="1211"/>
      <c r="ZT11" s="1211"/>
      <c r="ZU11" s="1211"/>
      <c r="ZV11" s="1211"/>
      <c r="ZW11" s="1211"/>
      <c r="ZX11" s="1211"/>
      <c r="ZY11" s="1211"/>
      <c r="ZZ11" s="1211"/>
      <c r="AAA11" s="1211"/>
      <c r="AAB11" s="1211"/>
      <c r="AAC11" s="1211"/>
      <c r="AAD11" s="1211"/>
      <c r="AAE11" s="1211"/>
      <c r="AAF11" s="1211"/>
      <c r="AAG11" s="1211"/>
      <c r="AAH11" s="1211"/>
      <c r="AAI11" s="1211"/>
      <c r="AAJ11" s="1211"/>
      <c r="AAK11" s="1211"/>
      <c r="AAL11" s="1211"/>
      <c r="AAM11" s="1211"/>
      <c r="AAN11" s="1211"/>
      <c r="AAO11" s="1211"/>
      <c r="AAP11" s="1211"/>
      <c r="AAQ11" s="1211"/>
      <c r="AAR11" s="1211"/>
      <c r="AAS11" s="1211"/>
      <c r="AAT11" s="1211"/>
      <c r="AAU11" s="1211"/>
      <c r="AAV11" s="1211"/>
      <c r="AAW11" s="1211"/>
      <c r="AAX11" s="1211"/>
      <c r="AAY11" s="1211"/>
      <c r="AAZ11" s="1211"/>
      <c r="ABA11" s="1211"/>
      <c r="ABB11" s="1211"/>
      <c r="ABC11" s="1211"/>
      <c r="ABD11" s="1211"/>
      <c r="ABE11" s="1211"/>
      <c r="ABF11" s="1211"/>
      <c r="ABG11" s="1211"/>
      <c r="ABH11" s="1211"/>
      <c r="ABI11" s="1211"/>
      <c r="ABJ11" s="1211"/>
      <c r="ABK11" s="1211"/>
      <c r="ABL11" s="1211"/>
      <c r="ABM11" s="1211"/>
      <c r="ABN11" s="1211"/>
      <c r="ABO11" s="1211"/>
      <c r="ABP11" s="1211"/>
      <c r="ABQ11" s="1211"/>
      <c r="ABR11" s="1211"/>
      <c r="ABS11" s="1211"/>
      <c r="ABT11" s="1211"/>
      <c r="ABU11" s="1211"/>
      <c r="ABV11" s="1211"/>
      <c r="ABW11" s="1211"/>
      <c r="ABX11" s="1211"/>
      <c r="ABY11" s="1211"/>
      <c r="ABZ11" s="1211"/>
      <c r="ACA11" s="1211"/>
      <c r="ACB11" s="1211"/>
      <c r="ACC11" s="1211"/>
      <c r="ACD11" s="1211"/>
      <c r="ACE11" s="1211"/>
      <c r="ACF11" s="1211"/>
      <c r="ACG11" s="1211"/>
      <c r="ACH11" s="1211"/>
      <c r="ACI11" s="1211"/>
      <c r="ACJ11" s="1211"/>
      <c r="ACK11" s="1211"/>
      <c r="ACL11" s="1211"/>
      <c r="ACM11" s="1211"/>
      <c r="ACN11" s="1211"/>
      <c r="ACO11" s="1211"/>
      <c r="ACP11" s="1211"/>
      <c r="ACQ11" s="1211"/>
      <c r="ACR11" s="1211"/>
      <c r="ACS11" s="1211"/>
      <c r="ACT11" s="1211"/>
      <c r="ACU11" s="1211"/>
      <c r="ACV11" s="1211"/>
      <c r="ACW11" s="1211"/>
      <c r="ACX11" s="1211"/>
      <c r="ACY11" s="1211"/>
      <c r="ACZ11" s="1211"/>
      <c r="ADA11" s="1211"/>
      <c r="ADB11" s="1211"/>
      <c r="ADC11" s="1211"/>
      <c r="ADD11" s="1211"/>
      <c r="ADE11" s="1211"/>
      <c r="ADF11" s="1211"/>
      <c r="ADG11" s="1211"/>
      <c r="ADH11" s="1211"/>
      <c r="ADI11" s="1211"/>
      <c r="ADJ11" s="1211"/>
      <c r="ADK11" s="1211"/>
      <c r="ADL11" s="1211"/>
      <c r="ADM11" s="1211"/>
      <c r="ADN11" s="1211"/>
      <c r="ADO11" s="1211"/>
      <c r="ADP11" s="1211"/>
      <c r="ADQ11" s="1211"/>
      <c r="ADR11" s="1211"/>
      <c r="ADS11" s="1211"/>
      <c r="ADT11" s="1211"/>
      <c r="ADU11" s="1211"/>
      <c r="ADV11" s="1211"/>
      <c r="ADW11" s="1211"/>
      <c r="ADX11" s="1211"/>
      <c r="ADY11" s="1211"/>
      <c r="ADZ11" s="1211"/>
      <c r="AEA11" s="1211"/>
      <c r="AEB11" s="1211"/>
      <c r="AEC11" s="1211"/>
      <c r="AED11" s="1211"/>
      <c r="AEE11" s="1211"/>
      <c r="AEF11" s="1211"/>
      <c r="AEG11" s="1211"/>
      <c r="AEH11" s="1211"/>
      <c r="AEI11" s="1211"/>
      <c r="AEJ11" s="1211"/>
      <c r="AEK11" s="1211"/>
      <c r="AEL11" s="1211"/>
      <c r="AEM11" s="1211"/>
      <c r="AEN11" s="1211"/>
      <c r="AEO11" s="1211"/>
      <c r="AEP11" s="1211"/>
      <c r="AEQ11" s="1211"/>
      <c r="AER11" s="1211"/>
      <c r="AES11" s="1211"/>
      <c r="AET11" s="1211"/>
      <c r="AEU11" s="1211"/>
      <c r="AEV11" s="1211"/>
      <c r="AEW11" s="1211"/>
      <c r="AEX11" s="1211"/>
      <c r="AEY11" s="1211"/>
      <c r="AEZ11" s="1211"/>
      <c r="AFA11" s="1211"/>
      <c r="AFB11" s="1211"/>
      <c r="AFC11" s="1211"/>
      <c r="AFD11" s="1211"/>
      <c r="AFE11" s="1211"/>
      <c r="AFF11" s="1211"/>
      <c r="AFG11" s="1211"/>
      <c r="AFH11" s="1211"/>
      <c r="AFI11" s="1211"/>
      <c r="AFJ11" s="1211"/>
      <c r="AFK11" s="1211"/>
      <c r="AFL11" s="1211"/>
      <c r="AFM11" s="1211"/>
      <c r="AFN11" s="1211"/>
      <c r="AFO11" s="1211"/>
      <c r="AFP11" s="1211"/>
      <c r="AFQ11" s="1211"/>
      <c r="AFR11" s="1211"/>
      <c r="AFS11" s="1211"/>
      <c r="AFT11" s="1211"/>
      <c r="AFU11" s="1211"/>
      <c r="AFV11" s="1211"/>
      <c r="AFW11" s="1211"/>
      <c r="AFX11" s="1211"/>
      <c r="AFY11" s="1211"/>
      <c r="AFZ11" s="1211"/>
      <c r="AGA11" s="1211"/>
      <c r="AGB11" s="1211"/>
      <c r="AGC11" s="1211"/>
      <c r="AGD11" s="1211"/>
      <c r="AGE11" s="1211"/>
      <c r="AGF11" s="1211"/>
      <c r="AGG11" s="1211"/>
      <c r="AGH11" s="1211"/>
      <c r="AGI11" s="1211"/>
      <c r="AGJ11" s="1211"/>
      <c r="AGK11" s="1211"/>
      <c r="AGL11" s="1211"/>
      <c r="AGM11" s="1211"/>
      <c r="AGN11" s="1211"/>
      <c r="AGO11" s="1211"/>
      <c r="AGP11" s="1211"/>
      <c r="AGQ11" s="1211"/>
      <c r="AGR11" s="1211"/>
      <c r="AGS11" s="1211"/>
      <c r="AGT11" s="1211"/>
      <c r="AGU11" s="1211"/>
      <c r="AGV11" s="1211"/>
      <c r="AGW11" s="1211"/>
      <c r="AGX11" s="1211"/>
      <c r="AGY11" s="1211"/>
      <c r="AGZ11" s="1211"/>
      <c r="AHA11" s="1211"/>
      <c r="AHB11" s="1211"/>
      <c r="AHC11" s="1211"/>
      <c r="AHD11" s="1211"/>
      <c r="AHE11" s="1211"/>
      <c r="AHF11" s="1211"/>
      <c r="AHG11" s="1211"/>
      <c r="AHH11" s="1211"/>
      <c r="AHI11" s="1211"/>
      <c r="AHJ11" s="1211"/>
      <c r="AHK11" s="1211"/>
      <c r="AHL11" s="1211"/>
      <c r="AHM11" s="1211"/>
      <c r="AHN11" s="1211"/>
      <c r="AHO11" s="1211"/>
      <c r="AHP11" s="1211"/>
      <c r="AHQ11" s="1211"/>
      <c r="AHR11" s="1211"/>
      <c r="AHS11" s="1211"/>
      <c r="AHT11" s="1211"/>
      <c r="AHU11" s="1211"/>
      <c r="AHV11" s="1211"/>
      <c r="AHW11" s="1211"/>
      <c r="AHX11" s="1211"/>
      <c r="AHY11" s="1211"/>
      <c r="AHZ11" s="1211"/>
      <c r="AIA11" s="1211"/>
      <c r="AIB11" s="1211"/>
      <c r="AIC11" s="1211"/>
      <c r="AID11" s="1211"/>
      <c r="AIE11" s="1211"/>
      <c r="AIF11" s="1211"/>
      <c r="AIG11" s="1211"/>
      <c r="AIH11" s="1211"/>
      <c r="AII11" s="1211"/>
      <c r="AIJ11" s="1211"/>
      <c r="AIK11" s="1211"/>
      <c r="AIL11" s="1211"/>
      <c r="AIM11" s="1211"/>
      <c r="AIN11" s="1211"/>
      <c r="AIO11" s="1211"/>
      <c r="AIP11" s="1211"/>
      <c r="AIQ11" s="1211"/>
      <c r="AIR11" s="1211"/>
      <c r="AIS11" s="1211"/>
      <c r="AIT11" s="1211"/>
      <c r="AIU11" s="1211"/>
      <c r="AIV11" s="1211"/>
      <c r="AIW11" s="1211"/>
      <c r="AIX11" s="1211"/>
      <c r="AIY11" s="1211"/>
      <c r="AIZ11" s="1211"/>
      <c r="AJA11" s="1211"/>
      <c r="AJB11" s="1211"/>
      <c r="AJC11" s="1211"/>
      <c r="AJD11" s="1211"/>
      <c r="AJE11" s="1211"/>
      <c r="AJF11" s="1211"/>
      <c r="AJG11" s="1211"/>
      <c r="AJH11" s="1211"/>
      <c r="AJI11" s="1211"/>
      <c r="AJJ11" s="1211"/>
      <c r="AJK11" s="1211"/>
      <c r="AJL11" s="1211"/>
      <c r="AJM11" s="1211"/>
      <c r="AJN11" s="1211"/>
      <c r="AJO11" s="1211"/>
      <c r="AJP11" s="1211"/>
      <c r="AJQ11" s="1211"/>
      <c r="AJR11" s="1211"/>
      <c r="AJS11" s="1211"/>
      <c r="AJT11" s="1211"/>
      <c r="AJU11" s="1211"/>
      <c r="AJV11" s="1211"/>
      <c r="AJW11" s="1211"/>
      <c r="AJX11" s="1211"/>
      <c r="AJY11" s="1211"/>
      <c r="AJZ11" s="1211"/>
      <c r="AKA11" s="1211"/>
      <c r="AKB11" s="1211"/>
      <c r="AKC11" s="1211"/>
      <c r="AKD11" s="1211"/>
      <c r="AKE11" s="1211"/>
      <c r="AKF11" s="1211"/>
      <c r="AKG11" s="1211"/>
      <c r="AKH11" s="1211"/>
      <c r="AKI11" s="1211"/>
      <c r="AKJ11" s="1211"/>
      <c r="AKK11" s="1211"/>
      <c r="AKL11" s="1211"/>
      <c r="AKM11" s="1211"/>
      <c r="AKN11" s="1211"/>
      <c r="AKO11" s="1211"/>
      <c r="AKP11" s="1211"/>
      <c r="AKQ11" s="1211"/>
      <c r="AKR11" s="1211"/>
      <c r="AKS11" s="1211"/>
      <c r="AKT11" s="1211"/>
      <c r="AKU11" s="1211"/>
      <c r="AKV11" s="1211"/>
      <c r="AKW11" s="1211"/>
      <c r="AKX11" s="1211"/>
      <c r="AKY11" s="1211"/>
      <c r="AKZ11" s="1211"/>
      <c r="ALA11" s="1211"/>
      <c r="ALB11" s="1211"/>
      <c r="ALC11" s="1211"/>
      <c r="ALD11" s="1211"/>
      <c r="ALE11" s="1211"/>
      <c r="ALF11" s="1211"/>
      <c r="ALG11" s="1211"/>
      <c r="ALH11" s="1211"/>
      <c r="ALI11" s="1211"/>
      <c r="ALJ11" s="1211"/>
      <c r="ALK11" s="1211"/>
      <c r="ALL11" s="1211"/>
      <c r="ALM11" s="1211"/>
      <c r="ALN11" s="1211"/>
      <c r="ALO11" s="1211"/>
      <c r="ALP11" s="1211"/>
      <c r="ALQ11" s="1211"/>
      <c r="ALR11" s="1211"/>
      <c r="ALS11" s="1211"/>
      <c r="ALT11" s="1211"/>
      <c r="ALU11" s="1211"/>
      <c r="ALV11" s="1211"/>
      <c r="ALW11" s="1211"/>
      <c r="ALX11" s="1211"/>
      <c r="ALY11" s="1211"/>
      <c r="ALZ11" s="1211"/>
      <c r="AMA11" s="1211"/>
      <c r="AMB11" s="1211"/>
      <c r="AMC11" s="1211"/>
      <c r="AMD11" s="1211"/>
      <c r="AME11" s="1211"/>
      <c r="AMF11" s="1211"/>
      <c r="AMG11" s="1211"/>
      <c r="AMH11" s="1211"/>
      <c r="AMI11" s="1211"/>
      <c r="AMJ11" s="1211"/>
      <c r="AMK11" s="1211"/>
      <c r="AML11" s="1211"/>
      <c r="AMM11" s="1211"/>
      <c r="AMN11" s="1211"/>
      <c r="AMO11" s="1211"/>
      <c r="AMP11" s="1211"/>
      <c r="AMQ11" s="1211"/>
      <c r="AMR11" s="1211"/>
      <c r="AMS11" s="1211"/>
      <c r="AMT11" s="1211"/>
      <c r="AMU11" s="1211"/>
      <c r="AMV11" s="1211"/>
      <c r="AMW11" s="1211"/>
      <c r="AMX11" s="1211"/>
      <c r="AMY11" s="1211"/>
      <c r="AMZ11" s="1211"/>
      <c r="ANA11" s="1211"/>
      <c r="ANB11" s="1211"/>
      <c r="ANC11" s="1211"/>
      <c r="AND11" s="1211"/>
      <c r="ANE11" s="1211"/>
      <c r="ANF11" s="1211"/>
      <c r="ANG11" s="1211"/>
      <c r="ANH11" s="1211"/>
      <c r="ANI11" s="1211"/>
      <c r="ANJ11" s="1211"/>
      <c r="ANK11" s="1211"/>
      <c r="ANL11" s="1211"/>
      <c r="ANM11" s="1211"/>
      <c r="ANN11" s="1211"/>
      <c r="ANO11" s="1211"/>
      <c r="ANP11" s="1211"/>
      <c r="ANQ11" s="1211"/>
      <c r="ANR11" s="1211"/>
      <c r="ANS11" s="1211"/>
      <c r="ANT11" s="1211"/>
      <c r="ANU11" s="1211"/>
      <c r="ANV11" s="1211"/>
      <c r="ANW11" s="1211"/>
      <c r="ANX11" s="1211"/>
      <c r="ANY11" s="1211"/>
      <c r="ANZ11" s="1211"/>
      <c r="AOA11" s="1211"/>
      <c r="AOB11" s="1211"/>
      <c r="AOC11" s="1211"/>
      <c r="AOD11" s="1211"/>
      <c r="AOE11" s="1211"/>
      <c r="AOF11" s="1211"/>
      <c r="AOG11" s="1211"/>
      <c r="AOH11" s="1211"/>
      <c r="AOI11" s="1211"/>
      <c r="AOJ11" s="1211"/>
      <c r="AOK11" s="1211"/>
      <c r="AOL11" s="1211"/>
      <c r="AOM11" s="1211"/>
      <c r="AON11" s="1211"/>
      <c r="AOO11" s="1211"/>
      <c r="AOP11" s="1211"/>
      <c r="AOQ11" s="1211"/>
      <c r="AOR11" s="1211"/>
      <c r="AOS11" s="1211"/>
      <c r="AOT11" s="1211"/>
      <c r="AOU11" s="1211"/>
      <c r="AOV11" s="1211"/>
      <c r="AOW11" s="1211"/>
      <c r="AOX11" s="1211"/>
      <c r="AOY11" s="1211"/>
      <c r="AOZ11" s="1211"/>
      <c r="APA11" s="1211"/>
      <c r="APB11" s="1211"/>
      <c r="APC11" s="1211"/>
      <c r="APD11" s="1211"/>
      <c r="APE11" s="1211"/>
      <c r="APF11" s="1211"/>
      <c r="APG11" s="1211"/>
      <c r="APH11" s="1211"/>
      <c r="API11" s="1211"/>
      <c r="APJ11" s="1211"/>
      <c r="APK11" s="1211"/>
      <c r="APL11" s="1211"/>
      <c r="APM11" s="1211"/>
      <c r="APN11" s="1211"/>
      <c r="APO11" s="1211"/>
      <c r="APP11" s="1211"/>
      <c r="APQ11" s="1211"/>
      <c r="APR11" s="1211"/>
      <c r="APS11" s="1211"/>
      <c r="APT11" s="1211"/>
      <c r="APU11" s="1211"/>
      <c r="APV11" s="1211"/>
      <c r="APW11" s="1211"/>
      <c r="APX11" s="1211"/>
      <c r="APY11" s="1211"/>
      <c r="APZ11" s="1211"/>
      <c r="AQA11" s="1211"/>
      <c r="AQB11" s="1211"/>
      <c r="AQC11" s="1211"/>
      <c r="AQD11" s="1211"/>
      <c r="AQE11" s="1211"/>
      <c r="AQF11" s="1211"/>
      <c r="AQG11" s="1211"/>
      <c r="AQH11" s="1211"/>
      <c r="AQI11" s="1211"/>
      <c r="AQJ11" s="1211"/>
      <c r="AQK11" s="1211"/>
      <c r="AQL11" s="1211"/>
      <c r="AQM11" s="1211"/>
      <c r="AQN11" s="1211"/>
      <c r="AQO11" s="1211"/>
      <c r="AQP11" s="1211"/>
      <c r="AQQ11" s="1211"/>
      <c r="AQR11" s="1211"/>
      <c r="AQS11" s="1211"/>
      <c r="AQT11" s="1211"/>
      <c r="AQU11" s="1211"/>
      <c r="AQV11" s="1211"/>
      <c r="AQW11" s="1211"/>
      <c r="AQX11" s="1211"/>
      <c r="AQY11" s="1211"/>
      <c r="AQZ11" s="1211"/>
      <c r="ARA11" s="1211"/>
      <c r="ARB11" s="1211"/>
      <c r="ARC11" s="1211"/>
      <c r="ARD11" s="1211"/>
      <c r="ARE11" s="1211"/>
      <c r="ARF11" s="1211"/>
      <c r="ARG11" s="1211"/>
      <c r="ARH11" s="1211"/>
      <c r="ARI11" s="1211"/>
      <c r="ARJ11" s="1211"/>
      <c r="ARK11" s="1211"/>
      <c r="ARL11" s="1211"/>
      <c r="ARM11" s="1211"/>
      <c r="ARN11" s="1211"/>
      <c r="ARO11" s="1211"/>
      <c r="ARP11" s="1211"/>
      <c r="ARQ11" s="1211"/>
      <c r="ARR11" s="1211"/>
      <c r="ARS11" s="1211"/>
      <c r="ART11" s="1211"/>
      <c r="ARU11" s="1211"/>
      <c r="ARV11" s="1211"/>
      <c r="ARW11" s="1211"/>
      <c r="ARX11" s="1211"/>
      <c r="ARY11" s="1211"/>
      <c r="ARZ11" s="1211"/>
      <c r="ASA11" s="1211"/>
      <c r="ASB11" s="1211"/>
      <c r="ASC11" s="1211"/>
      <c r="ASD11" s="1211"/>
      <c r="ASE11" s="1211"/>
      <c r="ASF11" s="1211"/>
      <c r="ASG11" s="1211"/>
      <c r="ASH11" s="1211"/>
      <c r="ASI11" s="1211"/>
      <c r="ASJ11" s="1211"/>
      <c r="ASK11" s="1211"/>
      <c r="ASL11" s="1211"/>
      <c r="ASM11" s="1211"/>
      <c r="ASN11" s="1211"/>
      <c r="ASO11" s="1211"/>
      <c r="ASP11" s="1211"/>
      <c r="ASQ11" s="1211"/>
      <c r="ASR11" s="1211"/>
      <c r="ASS11" s="1211"/>
      <c r="AST11" s="1211"/>
      <c r="ASU11" s="1211"/>
      <c r="ASV11" s="1211"/>
      <c r="ASW11" s="1211"/>
      <c r="ASX11" s="1211"/>
      <c r="ASY11" s="1211"/>
      <c r="ASZ11" s="1211"/>
      <c r="ATA11" s="1211"/>
      <c r="ATB11" s="1211"/>
      <c r="ATC11" s="1211"/>
      <c r="ATD11" s="1211"/>
      <c r="ATE11" s="1211"/>
      <c r="ATF11" s="1211"/>
      <c r="ATG11" s="1211"/>
      <c r="ATH11" s="1211"/>
      <c r="ATI11" s="1211"/>
      <c r="ATJ11" s="1211"/>
      <c r="ATK11" s="1211"/>
      <c r="ATL11" s="1211"/>
      <c r="ATM11" s="1211"/>
      <c r="ATN11" s="1211"/>
      <c r="ATO11" s="1211"/>
      <c r="ATP11" s="1211"/>
      <c r="ATQ11" s="1211"/>
      <c r="ATR11" s="1211"/>
      <c r="ATS11" s="1211"/>
      <c r="ATT11" s="1211"/>
      <c r="ATU11" s="1211"/>
      <c r="ATV11" s="1211"/>
      <c r="ATW11" s="1211"/>
      <c r="ATX11" s="1211"/>
      <c r="ATY11" s="1211"/>
      <c r="ATZ11" s="1211"/>
      <c r="AUA11" s="1211"/>
      <c r="AUB11" s="1211"/>
      <c r="AUC11" s="1211"/>
      <c r="AUD11" s="1211"/>
      <c r="AUE11" s="1211"/>
      <c r="AUF11" s="1211"/>
      <c r="AUG11" s="1211"/>
      <c r="AUH11" s="1211"/>
      <c r="AUI11" s="1211"/>
      <c r="AUJ11" s="1211"/>
      <c r="AUK11" s="1211"/>
      <c r="AUL11" s="1211"/>
      <c r="AUM11" s="1211"/>
      <c r="AUN11" s="1211"/>
      <c r="AUO11" s="1211"/>
      <c r="AUP11" s="1211"/>
      <c r="AUQ11" s="1211"/>
      <c r="AUR11" s="1211"/>
      <c r="AUS11" s="1211"/>
      <c r="AUT11" s="1211"/>
      <c r="AUU11" s="1211"/>
      <c r="AUV11" s="1211"/>
      <c r="AUW11" s="1211"/>
      <c r="AUX11" s="1211"/>
      <c r="AUY11" s="1211"/>
      <c r="AUZ11" s="1211"/>
      <c r="AVA11" s="1211"/>
      <c r="AVB11" s="1211"/>
      <c r="AVC11" s="1211"/>
      <c r="AVD11" s="1211"/>
      <c r="AVE11" s="1211"/>
      <c r="AVF11" s="1211"/>
      <c r="AVG11" s="1211"/>
      <c r="AVH11" s="1211"/>
      <c r="AVI11" s="1211"/>
      <c r="AVJ11" s="1211"/>
      <c r="AVK11" s="1211"/>
      <c r="AVL11" s="1211"/>
      <c r="AVM11" s="1211"/>
      <c r="AVN11" s="1211"/>
      <c r="AVO11" s="1211"/>
      <c r="AVP11" s="1211"/>
      <c r="AVQ11" s="1211"/>
      <c r="AVR11" s="1211"/>
      <c r="AVS11" s="1211"/>
      <c r="AVT11" s="1211"/>
      <c r="AVU11" s="1211"/>
      <c r="AVV11" s="1211"/>
      <c r="AVW11" s="1211"/>
      <c r="AVX11" s="1211"/>
      <c r="AVY11" s="1211"/>
      <c r="AVZ11" s="1211"/>
      <c r="AWA11" s="1211"/>
      <c r="AWB11" s="1211"/>
      <c r="AWC11" s="1211"/>
      <c r="AWD11" s="1211"/>
      <c r="AWE11" s="1211"/>
      <c r="AWF11" s="1211"/>
      <c r="AWG11" s="1211"/>
      <c r="AWH11" s="1211"/>
      <c r="AWI11" s="1211"/>
      <c r="AWJ11" s="1211"/>
      <c r="AWK11" s="1211"/>
      <c r="AWL11" s="1211"/>
      <c r="AWM11" s="1211"/>
      <c r="AWN11" s="1211"/>
      <c r="AWO11" s="1211"/>
      <c r="AWP11" s="1211"/>
      <c r="AWQ11" s="1211"/>
      <c r="AWR11" s="1211"/>
      <c r="AWS11" s="1211"/>
      <c r="AWT11" s="1211"/>
      <c r="AWU11" s="1211"/>
      <c r="AWV11" s="1211"/>
      <c r="AWW11" s="1211"/>
      <c r="AWX11" s="1211"/>
      <c r="AWY11" s="1211"/>
      <c r="AWZ11" s="1211"/>
      <c r="AXA11" s="1211"/>
      <c r="AXB11" s="1211"/>
      <c r="AXC11" s="1211"/>
      <c r="AXD11" s="1211"/>
      <c r="AXE11" s="1211"/>
      <c r="AXF11" s="1211"/>
      <c r="AXG11" s="1211"/>
      <c r="AXH11" s="1211"/>
      <c r="AXI11" s="1211"/>
      <c r="AXJ11" s="1211"/>
      <c r="AXK11" s="1211"/>
      <c r="AXL11" s="1211"/>
      <c r="AXM11" s="1211"/>
      <c r="AXN11" s="1211"/>
      <c r="AXO11" s="1211"/>
      <c r="AXP11" s="1211"/>
      <c r="AXQ11" s="1211"/>
      <c r="AXR11" s="1211"/>
      <c r="AXS11" s="1211"/>
      <c r="AXT11" s="1211"/>
      <c r="AXU11" s="1211"/>
      <c r="AXV11" s="1211"/>
      <c r="AXW11" s="1211"/>
      <c r="AXX11" s="1211"/>
      <c r="AXY11" s="1211"/>
      <c r="AXZ11" s="1211"/>
      <c r="AYA11" s="1211"/>
      <c r="AYB11" s="1211"/>
      <c r="AYC11" s="1211"/>
      <c r="AYD11" s="1211"/>
      <c r="AYE11" s="1211"/>
      <c r="AYF11" s="1211"/>
      <c r="AYG11" s="1211"/>
      <c r="AYH11" s="1211"/>
      <c r="AYI11" s="1211"/>
      <c r="AYJ11" s="1211"/>
      <c r="AYK11" s="1211"/>
      <c r="AYL11" s="1211"/>
      <c r="AYM11" s="1211"/>
      <c r="AYN11" s="1211"/>
      <c r="AYO11" s="1211"/>
      <c r="AYP11" s="1211"/>
      <c r="AYQ11" s="1211"/>
      <c r="AYR11" s="1211"/>
      <c r="AYS11" s="1211"/>
      <c r="AYT11" s="1211"/>
      <c r="AYU11" s="1211"/>
      <c r="AYV11" s="1211"/>
      <c r="AYW11" s="1211"/>
      <c r="AYX11" s="1211"/>
      <c r="AYY11" s="1211"/>
      <c r="AYZ11" s="1211"/>
      <c r="AZA11" s="1211"/>
      <c r="AZB11" s="1211"/>
      <c r="AZC11" s="1211"/>
      <c r="AZD11" s="1211"/>
      <c r="AZE11" s="1211"/>
      <c r="AZF11" s="1211"/>
      <c r="AZG11" s="1211"/>
      <c r="AZH11" s="1211"/>
      <c r="AZI11" s="1211"/>
      <c r="AZJ11" s="1211"/>
      <c r="AZK11" s="1211"/>
      <c r="AZL11" s="1211"/>
      <c r="AZM11" s="1211"/>
      <c r="AZN11" s="1211"/>
      <c r="AZO11" s="1211"/>
      <c r="AZP11" s="1211"/>
      <c r="AZQ11" s="1211"/>
      <c r="AZR11" s="1211"/>
      <c r="AZS11" s="1211"/>
      <c r="AZT11" s="1211"/>
      <c r="AZU11" s="1211"/>
      <c r="AZV11" s="1211"/>
      <c r="AZW11" s="1211"/>
      <c r="AZX11" s="1211"/>
      <c r="AZY11" s="1211"/>
      <c r="AZZ11" s="1211"/>
      <c r="BAA11" s="1211"/>
      <c r="BAB11" s="1211"/>
      <c r="BAC11" s="1211"/>
      <c r="BAD11" s="1211"/>
      <c r="BAE11" s="1211"/>
      <c r="BAF11" s="1211"/>
      <c r="BAG11" s="1211"/>
      <c r="BAH11" s="1211"/>
      <c r="BAI11" s="1211"/>
      <c r="BAJ11" s="1211"/>
      <c r="BAK11" s="1211"/>
      <c r="BAL11" s="1211"/>
      <c r="BAM11" s="1211"/>
      <c r="BAN11" s="1211"/>
      <c r="BAO11" s="1211"/>
      <c r="BAP11" s="1211"/>
      <c r="BAQ11" s="1211"/>
      <c r="BAR11" s="1211"/>
      <c r="BAS11" s="1211"/>
      <c r="BAT11" s="1211"/>
      <c r="BAU11" s="1211"/>
      <c r="BAV11" s="1211"/>
      <c r="BAW11" s="1211"/>
      <c r="BAX11" s="1211"/>
      <c r="BAY11" s="1211"/>
      <c r="BAZ11" s="1211"/>
      <c r="BBA11" s="1211"/>
      <c r="BBB11" s="1211"/>
      <c r="BBC11" s="1211"/>
      <c r="BBD11" s="1211"/>
      <c r="BBE11" s="1211"/>
      <c r="BBF11" s="1211"/>
      <c r="BBG11" s="1211"/>
      <c r="BBH11" s="1211"/>
      <c r="BBI11" s="1211"/>
      <c r="BBJ11" s="1211"/>
      <c r="BBK11" s="1211"/>
      <c r="BBL11" s="1211"/>
      <c r="BBM11" s="1211"/>
      <c r="BBN11" s="1211"/>
      <c r="BBO11" s="1211"/>
      <c r="BBP11" s="1211"/>
      <c r="BBQ11" s="1211"/>
      <c r="BBR11" s="1211"/>
      <c r="BBS11" s="1211"/>
      <c r="BBT11" s="1211"/>
      <c r="BBU11" s="1211"/>
      <c r="BBV11" s="1211"/>
      <c r="BBW11" s="1211"/>
      <c r="BBX11" s="1211"/>
      <c r="BBY11" s="1211"/>
      <c r="BBZ11" s="1211"/>
      <c r="BCA11" s="1211"/>
      <c r="BCB11" s="1211"/>
      <c r="BCC11" s="1211"/>
      <c r="BCD11" s="1211"/>
      <c r="BCE11" s="1211"/>
      <c r="BCF11" s="1211"/>
      <c r="BCG11" s="1211"/>
      <c r="BCH11" s="1211"/>
      <c r="BCI11" s="1211"/>
      <c r="BCJ11" s="1211"/>
      <c r="BCK11" s="1211"/>
      <c r="BCL11" s="1211"/>
      <c r="BCM11" s="1211"/>
      <c r="BCN11" s="1211"/>
      <c r="BCO11" s="1211"/>
      <c r="BCP11" s="1211"/>
      <c r="BCQ11" s="1211"/>
      <c r="BCR11" s="1211"/>
      <c r="BCS11" s="1211"/>
      <c r="BCT11" s="1211"/>
      <c r="BCU11" s="1211"/>
      <c r="BCV11" s="1211"/>
      <c r="BCW11" s="1211"/>
      <c r="BCX11" s="1211"/>
      <c r="BCY11" s="1211"/>
      <c r="BCZ11" s="1211"/>
      <c r="BDA11" s="1211"/>
      <c r="BDB11" s="1211"/>
      <c r="BDC11" s="1211"/>
      <c r="BDD11" s="1211"/>
      <c r="BDE11" s="1211"/>
      <c r="BDF11" s="1211"/>
      <c r="BDG11" s="1211"/>
      <c r="BDH11" s="1211"/>
      <c r="BDI11" s="1211"/>
      <c r="BDJ11" s="1211"/>
      <c r="BDK11" s="1211"/>
      <c r="BDL11" s="1211"/>
      <c r="BDM11" s="1211"/>
      <c r="BDN11" s="1211"/>
      <c r="BDO11" s="1211"/>
      <c r="BDP11" s="1211"/>
      <c r="BDQ11" s="1211"/>
      <c r="BDR11" s="1211"/>
      <c r="BDS11" s="1211"/>
      <c r="BDT11" s="1211"/>
      <c r="BDU11" s="1211"/>
      <c r="BDV11" s="1211"/>
      <c r="BDW11" s="1211"/>
      <c r="BDX11" s="1211"/>
      <c r="BDY11" s="1211"/>
      <c r="BDZ11" s="1211"/>
      <c r="BEA11" s="1211"/>
      <c r="BEB11" s="1211"/>
      <c r="BEC11" s="1211"/>
      <c r="BED11" s="1211"/>
      <c r="BEE11" s="1211"/>
      <c r="BEF11" s="1211"/>
      <c r="BEG11" s="1211"/>
      <c r="BEH11" s="1211"/>
      <c r="BEI11" s="1211"/>
      <c r="BEJ11" s="1211"/>
      <c r="BEK11" s="1211"/>
      <c r="BEL11" s="1211"/>
      <c r="BEM11" s="1211"/>
      <c r="BEN11" s="1211"/>
      <c r="BEO11" s="1211"/>
      <c r="BEP11" s="1211"/>
      <c r="BEQ11" s="1211"/>
      <c r="BER11" s="1211"/>
      <c r="BES11" s="1211"/>
      <c r="BET11" s="1211"/>
      <c r="BEU11" s="1211"/>
      <c r="BEV11" s="1211"/>
      <c r="BEW11" s="1211"/>
      <c r="BEX11" s="1211"/>
      <c r="BEY11" s="1211"/>
      <c r="BEZ11" s="1211"/>
      <c r="BFA11" s="1211"/>
      <c r="BFB11" s="1211"/>
      <c r="BFC11" s="1211"/>
      <c r="BFD11" s="1211"/>
      <c r="BFE11" s="1211"/>
      <c r="BFF11" s="1211"/>
      <c r="BFG11" s="1211"/>
      <c r="BFH11" s="1211"/>
      <c r="BFI11" s="1211"/>
      <c r="BFJ11" s="1211"/>
      <c r="BFK11" s="1211"/>
      <c r="BFL11" s="1211"/>
      <c r="BFM11" s="1211"/>
      <c r="BFN11" s="1211"/>
      <c r="BFO11" s="1211"/>
      <c r="BFP11" s="1211"/>
      <c r="BFQ11" s="1211"/>
      <c r="BFR11" s="1211"/>
      <c r="BFS11" s="1211"/>
      <c r="BFT11" s="1211"/>
      <c r="BFU11" s="1211"/>
      <c r="BFV11" s="1211"/>
      <c r="BFW11" s="1211"/>
      <c r="BFX11" s="1211"/>
      <c r="BFY11" s="1211"/>
      <c r="BFZ11" s="1211"/>
      <c r="BGA11" s="1211"/>
      <c r="BGB11" s="1211"/>
      <c r="BGC11" s="1211"/>
      <c r="BGD11" s="1211"/>
      <c r="BGE11" s="1211"/>
      <c r="BGF11" s="1211"/>
      <c r="BGG11" s="1211"/>
      <c r="BGH11" s="1211"/>
      <c r="BGI11" s="1211"/>
      <c r="BGJ11" s="1211"/>
      <c r="BGK11" s="1211"/>
      <c r="BGL11" s="1211"/>
      <c r="BGM11" s="1211"/>
      <c r="BGN11" s="1211"/>
      <c r="BGO11" s="1211"/>
      <c r="BGP11" s="1211"/>
      <c r="BGQ11" s="1211"/>
      <c r="BGR11" s="1211"/>
      <c r="BGS11" s="1211"/>
      <c r="BGT11" s="1211"/>
      <c r="BGU11" s="1211"/>
      <c r="BGV11" s="1211"/>
      <c r="BGW11" s="1211"/>
      <c r="BGX11" s="1211"/>
      <c r="BGY11" s="1211"/>
      <c r="BGZ11" s="1211"/>
      <c r="BHA11" s="1211"/>
      <c r="BHB11" s="1211"/>
      <c r="BHC11" s="1211"/>
      <c r="BHD11" s="1211"/>
      <c r="BHE11" s="1211"/>
      <c r="BHF11" s="1211"/>
      <c r="BHG11" s="1211"/>
      <c r="BHH11" s="1211"/>
      <c r="BHI11" s="1211"/>
      <c r="BHJ11" s="1211"/>
      <c r="BHK11" s="1211"/>
      <c r="BHL11" s="1211"/>
      <c r="BHM11" s="1211"/>
      <c r="BHN11" s="1211"/>
      <c r="BHO11" s="1211"/>
      <c r="BHP11" s="1211"/>
      <c r="BHQ11" s="1211"/>
      <c r="BHR11" s="1211"/>
      <c r="BHS11" s="1211"/>
      <c r="BHT11" s="1211"/>
      <c r="BHU11" s="1211"/>
      <c r="BHV11" s="1211"/>
      <c r="BHW11" s="1211"/>
      <c r="BHX11" s="1211"/>
      <c r="BHY11" s="1211"/>
      <c r="BHZ11" s="1211"/>
      <c r="BIA11" s="1211"/>
      <c r="BIB11" s="1211"/>
      <c r="BIC11" s="1211"/>
      <c r="BID11" s="1211"/>
      <c r="BIE11" s="1211"/>
      <c r="BIF11" s="1211"/>
      <c r="BIG11" s="1211"/>
      <c r="BIH11" s="1211"/>
      <c r="BII11" s="1211"/>
      <c r="BIJ11" s="1211"/>
      <c r="BIK11" s="1211"/>
      <c r="BIL11" s="1211"/>
      <c r="BIM11" s="1211"/>
      <c r="BIN11" s="1211"/>
      <c r="BIO11" s="1211"/>
      <c r="BIP11" s="1211"/>
      <c r="BIQ11" s="1211"/>
      <c r="BIR11" s="1211"/>
      <c r="BIS11" s="1211"/>
      <c r="BIT11" s="1211"/>
      <c r="BIU11" s="1211"/>
      <c r="BIV11" s="1211"/>
      <c r="BIW11" s="1211"/>
      <c r="BIX11" s="1211"/>
      <c r="BIY11" s="1211"/>
      <c r="BIZ11" s="1211"/>
      <c r="BJA11" s="1211"/>
      <c r="BJB11" s="1211"/>
      <c r="BJC11" s="1211"/>
      <c r="BJD11" s="1211"/>
      <c r="BJE11" s="1211"/>
      <c r="BJF11" s="1211"/>
      <c r="BJG11" s="1211"/>
      <c r="BJH11" s="1211"/>
      <c r="BJI11" s="1211"/>
      <c r="BJJ11" s="1211"/>
      <c r="BJK11" s="1211"/>
      <c r="BJL11" s="1211"/>
      <c r="BJM11" s="1211"/>
      <c r="BJN11" s="1211"/>
      <c r="BJO11" s="1211"/>
      <c r="BJP11" s="1211"/>
      <c r="BJQ11" s="1211"/>
      <c r="BJR11" s="1211"/>
      <c r="BJS11" s="1211"/>
      <c r="BJT11" s="1211"/>
      <c r="BJU11" s="1211"/>
      <c r="BJV11" s="1211"/>
      <c r="BJW11" s="1211"/>
      <c r="BJX11" s="1211"/>
      <c r="BJY11" s="1211"/>
      <c r="BJZ11" s="1211"/>
      <c r="BKA11" s="1211"/>
      <c r="BKB11" s="1211"/>
      <c r="BKC11" s="1211"/>
      <c r="BKD11" s="1211"/>
      <c r="BKE11" s="1211"/>
      <c r="BKF11" s="1211"/>
      <c r="BKG11" s="1211"/>
      <c r="BKH11" s="1211"/>
      <c r="BKI11" s="1211"/>
      <c r="BKJ11" s="1211"/>
      <c r="BKK11" s="1211"/>
      <c r="BKL11" s="1211"/>
      <c r="BKM11" s="1211"/>
      <c r="BKN11" s="1211"/>
      <c r="BKO11" s="1211"/>
      <c r="BKP11" s="1211"/>
      <c r="BKQ11" s="1211"/>
      <c r="BKR11" s="1211"/>
      <c r="BKS11" s="1211"/>
      <c r="BKT11" s="1211"/>
      <c r="BKU11" s="1211"/>
      <c r="BKV11" s="1211"/>
      <c r="BKW11" s="1211"/>
      <c r="BKX11" s="1211"/>
      <c r="BKY11" s="1211"/>
      <c r="BKZ11" s="1211"/>
      <c r="BLA11" s="1211"/>
      <c r="BLB11" s="1211"/>
      <c r="BLC11" s="1211"/>
      <c r="BLD11" s="1211"/>
      <c r="BLE11" s="1211"/>
      <c r="BLF11" s="1211"/>
      <c r="BLG11" s="1211"/>
      <c r="BLH11" s="1211"/>
      <c r="BLI11" s="1211"/>
      <c r="BLJ11" s="1211"/>
      <c r="BLK11" s="1211"/>
      <c r="BLL11" s="1211"/>
      <c r="BLM11" s="1211"/>
      <c r="BLN11" s="1211"/>
      <c r="BLO11" s="1211"/>
      <c r="BLP11" s="1211"/>
      <c r="BLQ11" s="1211"/>
      <c r="BLR11" s="1211"/>
      <c r="BLS11" s="1211"/>
      <c r="BLT11" s="1211"/>
      <c r="BLU11" s="1211"/>
      <c r="BLV11" s="1211"/>
      <c r="BLW11" s="1211"/>
      <c r="BLX11" s="1211"/>
      <c r="BLY11" s="1211"/>
      <c r="BLZ11" s="1211"/>
      <c r="BMA11" s="1211"/>
      <c r="BMB11" s="1211"/>
      <c r="BMC11" s="1211"/>
      <c r="BMD11" s="1211"/>
      <c r="BME11" s="1211"/>
      <c r="BMF11" s="1211"/>
      <c r="BMG11" s="1211"/>
      <c r="BMH11" s="1211"/>
      <c r="BMI11" s="1211"/>
      <c r="BMJ11" s="1211"/>
      <c r="BMK11" s="1211"/>
      <c r="BML11" s="1211"/>
      <c r="BMM11" s="1211"/>
      <c r="BMN11" s="1211"/>
      <c r="BMO11" s="1211"/>
      <c r="BMP11" s="1211"/>
      <c r="BMQ11" s="1211"/>
      <c r="BMR11" s="1211"/>
      <c r="BMS11" s="1211"/>
      <c r="BMT11" s="1211"/>
      <c r="BMU11" s="1211"/>
      <c r="BMV11" s="1211"/>
      <c r="BMW11" s="1211"/>
      <c r="BMX11" s="1211"/>
      <c r="BMY11" s="1211"/>
      <c r="BMZ11" s="1211"/>
      <c r="BNA11" s="1211"/>
      <c r="BNB11" s="1211"/>
      <c r="BNC11" s="1211"/>
      <c r="BND11" s="1211"/>
      <c r="BNE11" s="1211"/>
      <c r="BNF11" s="1211"/>
      <c r="BNG11" s="1211"/>
      <c r="BNH11" s="1211"/>
      <c r="BNI11" s="1211"/>
      <c r="BNJ11" s="1211"/>
      <c r="BNK11" s="1211"/>
      <c r="BNL11" s="1211"/>
      <c r="BNM11" s="1211"/>
      <c r="BNN11" s="1211"/>
      <c r="BNO11" s="1211"/>
      <c r="BNP11" s="1211"/>
      <c r="BNQ11" s="1211"/>
      <c r="BNR11" s="1211"/>
      <c r="BNS11" s="1211"/>
      <c r="BNT11" s="1211"/>
      <c r="BNU11" s="1211"/>
      <c r="BNV11" s="1211"/>
      <c r="BNW11" s="1211"/>
      <c r="BNX11" s="1211"/>
      <c r="BNY11" s="1211"/>
      <c r="BNZ11" s="1211"/>
      <c r="BOA11" s="1211"/>
      <c r="BOB11" s="1211"/>
      <c r="BOC11" s="1211"/>
      <c r="BOD11" s="1211"/>
      <c r="BOE11" s="1211"/>
      <c r="BOF11" s="1211"/>
      <c r="BOG11" s="1211"/>
      <c r="BOH11" s="1211"/>
      <c r="BOI11" s="1211"/>
      <c r="BOJ11" s="1211"/>
      <c r="BOK11" s="1211"/>
      <c r="BOL11" s="1211"/>
      <c r="BOM11" s="1211"/>
      <c r="BON11" s="1211"/>
      <c r="BOO11" s="1211"/>
      <c r="BOP11" s="1211"/>
      <c r="BOQ11" s="1211"/>
      <c r="BOR11" s="1211"/>
      <c r="BOS11" s="1211"/>
      <c r="BOT11" s="1211"/>
      <c r="BOU11" s="1211"/>
      <c r="BOV11" s="1211"/>
      <c r="BOW11" s="1211"/>
      <c r="BOX11" s="1211"/>
      <c r="BOY11" s="1211"/>
      <c r="BOZ11" s="1211"/>
      <c r="BPA11" s="1211"/>
      <c r="BPB11" s="1211"/>
      <c r="BPC11" s="1211"/>
      <c r="BPD11" s="1211"/>
      <c r="BPE11" s="1211"/>
      <c r="BPF11" s="1211"/>
      <c r="BPG11" s="1211"/>
      <c r="BPH11" s="1211"/>
      <c r="BPI11" s="1211"/>
      <c r="BPJ11" s="1211"/>
      <c r="BPK11" s="1211"/>
      <c r="BPL11" s="1211"/>
      <c r="BPM11" s="1211"/>
      <c r="BPN11" s="1211"/>
      <c r="BPO11" s="1211"/>
      <c r="BPP11" s="1211"/>
      <c r="BPQ11" s="1211"/>
      <c r="BPR11" s="1211"/>
      <c r="BPS11" s="1211"/>
      <c r="BPT11" s="1211"/>
      <c r="BPU11" s="1211"/>
      <c r="BPV11" s="1211"/>
      <c r="BPW11" s="1211"/>
      <c r="BPX11" s="1211"/>
      <c r="BPY11" s="1211"/>
      <c r="BPZ11" s="1211"/>
      <c r="BQA11" s="1211"/>
      <c r="BQB11" s="1211"/>
      <c r="BQC11" s="1211"/>
      <c r="BQD11" s="1211"/>
      <c r="BQE11" s="1211"/>
      <c r="BQF11" s="1211"/>
      <c r="BQG11" s="1211"/>
      <c r="BQH11" s="1211"/>
      <c r="BQI11" s="1211"/>
      <c r="BQJ11" s="1211"/>
      <c r="BQK11" s="1211"/>
      <c r="BQL11" s="1211"/>
      <c r="BQM11" s="1211"/>
      <c r="BQN11" s="1211"/>
      <c r="BQO11" s="1211"/>
      <c r="BQP11" s="1211"/>
      <c r="BQQ11" s="1211"/>
      <c r="BQR11" s="1211"/>
      <c r="BQS11" s="1211"/>
      <c r="BQT11" s="1211"/>
      <c r="BQU11" s="1211"/>
      <c r="BQV11" s="1211"/>
      <c r="BQW11" s="1211"/>
      <c r="BQX11" s="1211"/>
      <c r="BQY11" s="1211"/>
      <c r="BQZ11" s="1211"/>
      <c r="BRA11" s="1211"/>
      <c r="BRB11" s="1211"/>
      <c r="BRC11" s="1211"/>
      <c r="BRD11" s="1211"/>
      <c r="BRE11" s="1211"/>
      <c r="BRF11" s="1211"/>
      <c r="BRG11" s="1211"/>
      <c r="BRH11" s="1211"/>
      <c r="BRI11" s="1211"/>
      <c r="BRJ11" s="1211"/>
      <c r="BRK11" s="1211"/>
      <c r="BRL11" s="1211"/>
      <c r="BRM11" s="1211"/>
      <c r="BRN11" s="1211"/>
      <c r="BRO11" s="1211"/>
      <c r="BRP11" s="1211"/>
      <c r="BRQ11" s="1211"/>
      <c r="BRR11" s="1211"/>
      <c r="BRS11" s="1211"/>
      <c r="BRT11" s="1211"/>
      <c r="BRU11" s="1211"/>
      <c r="BRV11" s="1211"/>
      <c r="BRW11" s="1211"/>
      <c r="BRX11" s="1211"/>
      <c r="BRY11" s="1211"/>
      <c r="BRZ11" s="1211"/>
      <c r="BSA11" s="1211"/>
      <c r="BSB11" s="1211"/>
      <c r="BSC11" s="1211"/>
      <c r="BSD11" s="1211"/>
      <c r="BSE11" s="1211"/>
      <c r="BSF11" s="1211"/>
      <c r="BSG11" s="1211"/>
      <c r="BSH11" s="1211"/>
      <c r="BSI11" s="1211"/>
      <c r="BSJ11" s="1211"/>
      <c r="BSK11" s="1211"/>
      <c r="BSL11" s="1211"/>
      <c r="BSM11" s="1211"/>
      <c r="BSN11" s="1211"/>
      <c r="BSO11" s="1211"/>
      <c r="BSP11" s="1211"/>
      <c r="BSQ11" s="1211"/>
      <c r="BSR11" s="1211"/>
      <c r="BSS11" s="1211"/>
      <c r="BST11" s="1211"/>
      <c r="BSU11" s="1211"/>
      <c r="BSV11" s="1211"/>
      <c r="BSW11" s="1211"/>
      <c r="BSX11" s="1211"/>
      <c r="BSY11" s="1211"/>
      <c r="BSZ11" s="1211"/>
      <c r="BTA11" s="1211"/>
      <c r="BTB11" s="1211"/>
      <c r="BTC11" s="1211"/>
      <c r="BTD11" s="1211"/>
      <c r="BTE11" s="1211"/>
      <c r="BTF11" s="1211"/>
      <c r="BTG11" s="1211"/>
      <c r="BTH11" s="1211"/>
      <c r="BTI11" s="1211"/>
      <c r="BTJ11" s="1211"/>
      <c r="BTK11" s="1211"/>
      <c r="BTL11" s="1211"/>
      <c r="BTM11" s="1211"/>
      <c r="BTN11" s="1211"/>
      <c r="BTO11" s="1211"/>
      <c r="BTP11" s="1211"/>
      <c r="BTQ11" s="1211"/>
      <c r="BTR11" s="1211"/>
      <c r="BTS11" s="1211"/>
      <c r="BTT11" s="1211"/>
      <c r="BTU11" s="1211"/>
      <c r="BTV11" s="1211"/>
      <c r="BTW11" s="1211"/>
      <c r="BTX11" s="1211"/>
      <c r="BTY11" s="1211"/>
      <c r="BTZ11" s="1211"/>
      <c r="BUA11" s="1211"/>
      <c r="BUB11" s="1211"/>
      <c r="BUC11" s="1211"/>
      <c r="BUD11" s="1211"/>
      <c r="BUE11" s="1211"/>
      <c r="BUF11" s="1211"/>
      <c r="BUG11" s="1211"/>
      <c r="BUH11" s="1211"/>
      <c r="BUI11" s="1211"/>
      <c r="BUJ11" s="1211"/>
      <c r="BUK11" s="1211"/>
      <c r="BUL11" s="1211"/>
      <c r="BUM11" s="1211"/>
      <c r="BUN11" s="1211"/>
      <c r="BUO11" s="1211"/>
      <c r="BUP11" s="1211"/>
      <c r="BUQ11" s="1211"/>
      <c r="BUR11" s="1211"/>
      <c r="BUS11" s="1211"/>
      <c r="BUT11" s="1211"/>
      <c r="BUU11" s="1211"/>
      <c r="BUV11" s="1211"/>
      <c r="BUW11" s="1211"/>
      <c r="BUX11" s="1211"/>
      <c r="BUY11" s="1211"/>
      <c r="BUZ11" s="1211"/>
      <c r="BVA11" s="1211"/>
      <c r="BVB11" s="1211"/>
      <c r="BVC11" s="1211"/>
      <c r="BVD11" s="1211"/>
      <c r="BVE11" s="1211"/>
      <c r="BVF11" s="1211"/>
      <c r="BVG11" s="1211"/>
      <c r="BVH11" s="1211"/>
      <c r="BVI11" s="1211"/>
      <c r="BVJ11" s="1211"/>
      <c r="BVK11" s="1211"/>
      <c r="BVL11" s="1211"/>
      <c r="BVM11" s="1211"/>
      <c r="BVN11" s="1211"/>
      <c r="BVO11" s="1211"/>
      <c r="BVP11" s="1211"/>
      <c r="BVQ11" s="1211"/>
      <c r="BVR11" s="1211"/>
      <c r="BVS11" s="1211"/>
      <c r="BVT11" s="1211"/>
      <c r="BVU11" s="1211"/>
      <c r="BVV11" s="1211"/>
      <c r="BVW11" s="1211"/>
      <c r="BVX11" s="1211"/>
      <c r="BVY11" s="1211"/>
      <c r="BVZ11" s="1211"/>
      <c r="BWA11" s="1211"/>
      <c r="BWB11" s="1211"/>
      <c r="BWC11" s="1211"/>
      <c r="BWD11" s="1211"/>
      <c r="BWE11" s="1211"/>
      <c r="BWF11" s="1211"/>
      <c r="BWG11" s="1211"/>
      <c r="BWH11" s="1211"/>
      <c r="BWI11" s="1211"/>
      <c r="BWJ11" s="1211"/>
      <c r="BWK11" s="1211"/>
      <c r="BWL11" s="1211"/>
      <c r="BWM11" s="1211"/>
      <c r="BWN11" s="1211"/>
      <c r="BWO11" s="1211"/>
      <c r="BWP11" s="1211"/>
      <c r="BWQ11" s="1211"/>
      <c r="BWR11" s="1211"/>
      <c r="BWS11" s="1211"/>
      <c r="BWT11" s="1211"/>
      <c r="BWU11" s="1211"/>
      <c r="BWV11" s="1211"/>
      <c r="BWW11" s="1211"/>
      <c r="BWX11" s="1211"/>
      <c r="BWY11" s="1211"/>
      <c r="BWZ11" s="1211"/>
      <c r="BXA11" s="1211"/>
      <c r="BXB11" s="1211"/>
      <c r="BXC11" s="1211"/>
      <c r="BXD11" s="1211"/>
      <c r="BXE11" s="1211"/>
      <c r="BXF11" s="1211"/>
      <c r="BXG11" s="1211"/>
      <c r="BXH11" s="1211"/>
      <c r="BXI11" s="1211"/>
      <c r="BXJ11" s="1211"/>
      <c r="BXK11" s="1211"/>
      <c r="BXL11" s="1211"/>
      <c r="BXM11" s="1211"/>
      <c r="BXN11" s="1211"/>
      <c r="BXO11" s="1211"/>
      <c r="BXP11" s="1211"/>
      <c r="BXQ11" s="1211"/>
      <c r="BXR11" s="1211"/>
      <c r="BXS11" s="1211"/>
      <c r="BXT11" s="1211"/>
      <c r="BXU11" s="1211"/>
      <c r="BXV11" s="1211"/>
      <c r="BXW11" s="1211"/>
      <c r="BXX11" s="1211"/>
      <c r="BXY11" s="1211"/>
      <c r="BXZ11" s="1211"/>
      <c r="BYA11" s="1211"/>
      <c r="BYB11" s="1211"/>
      <c r="BYC11" s="1211"/>
      <c r="BYD11" s="1211"/>
      <c r="BYE11" s="1211"/>
      <c r="BYF11" s="1211"/>
      <c r="BYG11" s="1211"/>
      <c r="BYH11" s="1211"/>
      <c r="BYI11" s="1211"/>
      <c r="BYJ11" s="1211"/>
      <c r="BYK11" s="1211"/>
      <c r="BYL11" s="1211"/>
      <c r="BYM11" s="1211"/>
      <c r="BYN11" s="1211"/>
      <c r="BYO11" s="1211"/>
      <c r="BYP11" s="1211"/>
      <c r="BYQ11" s="1211"/>
      <c r="BYR11" s="1211"/>
      <c r="BYS11" s="1211"/>
      <c r="BYT11" s="1211"/>
      <c r="BYU11" s="1211"/>
      <c r="BYV11" s="1211"/>
      <c r="BYW11" s="1211"/>
      <c r="BYX11" s="1211"/>
      <c r="BYY11" s="1211"/>
      <c r="BYZ11" s="1211"/>
      <c r="BZA11" s="1211"/>
      <c r="BZB11" s="1211"/>
      <c r="BZC11" s="1211"/>
      <c r="BZD11" s="1211"/>
      <c r="BZE11" s="1211"/>
      <c r="BZF11" s="1211"/>
      <c r="BZG11" s="1211"/>
      <c r="BZH11" s="1211"/>
      <c r="BZI11" s="1211"/>
      <c r="BZJ11" s="1211"/>
      <c r="BZK11" s="1211"/>
      <c r="BZL11" s="1211"/>
      <c r="BZM11" s="1211"/>
      <c r="BZN11" s="1211"/>
      <c r="BZO11" s="1211"/>
      <c r="BZP11" s="1211"/>
      <c r="BZQ11" s="1211"/>
      <c r="BZR11" s="1211"/>
      <c r="BZS11" s="1211"/>
      <c r="BZT11" s="1211"/>
      <c r="BZU11" s="1211"/>
      <c r="BZV11" s="1211"/>
      <c r="BZW11" s="1211"/>
      <c r="BZX11" s="1211"/>
      <c r="BZY11" s="1211"/>
      <c r="BZZ11" s="1211"/>
      <c r="CAA11" s="1211"/>
      <c r="CAB11" s="1211"/>
      <c r="CAC11" s="1211"/>
      <c r="CAD11" s="1211"/>
      <c r="CAE11" s="1211"/>
      <c r="CAF11" s="1211"/>
      <c r="CAG11" s="1211"/>
      <c r="CAH11" s="1211"/>
      <c r="CAI11" s="1211"/>
      <c r="CAJ11" s="1211"/>
      <c r="CAK11" s="1211"/>
      <c r="CAL11" s="1211"/>
      <c r="CAM11" s="1211"/>
      <c r="CAN11" s="1211"/>
      <c r="CAO11" s="1211"/>
      <c r="CAP11" s="1211"/>
      <c r="CAQ11" s="1211"/>
      <c r="CAR11" s="1211"/>
      <c r="CAS11" s="1211"/>
      <c r="CAT11" s="1211"/>
      <c r="CAU11" s="1211"/>
      <c r="CAV11" s="1211"/>
      <c r="CAW11" s="1211"/>
      <c r="CAX11" s="1211"/>
      <c r="CAY11" s="1211"/>
      <c r="CAZ11" s="1211"/>
      <c r="CBA11" s="1211"/>
      <c r="CBB11" s="1211"/>
      <c r="CBC11" s="1211"/>
      <c r="CBD11" s="1211"/>
      <c r="CBE11" s="1211"/>
      <c r="CBF11" s="1211"/>
      <c r="CBG11" s="1211"/>
      <c r="CBH11" s="1211"/>
      <c r="CBI11" s="1211"/>
      <c r="CBJ11" s="1211"/>
      <c r="CBK11" s="1211"/>
      <c r="CBL11" s="1211"/>
      <c r="CBM11" s="1211"/>
      <c r="CBN11" s="1211"/>
      <c r="CBO11" s="1211"/>
      <c r="CBP11" s="1211"/>
      <c r="CBQ11" s="1211"/>
      <c r="CBR11" s="1211"/>
      <c r="CBS11" s="1211"/>
      <c r="CBT11" s="1211"/>
      <c r="CBU11" s="1211"/>
      <c r="CBV11" s="1211"/>
      <c r="CBW11" s="1211"/>
      <c r="CBX11" s="1211"/>
      <c r="CBY11" s="1211"/>
      <c r="CBZ11" s="1211"/>
      <c r="CCA11" s="1211"/>
      <c r="CCB11" s="1211"/>
      <c r="CCC11" s="1211"/>
      <c r="CCD11" s="1211"/>
      <c r="CCE11" s="1211"/>
      <c r="CCF11" s="1211"/>
      <c r="CCG11" s="1211"/>
      <c r="CCH11" s="1211"/>
      <c r="CCI11" s="1211"/>
      <c r="CCJ11" s="1211"/>
      <c r="CCK11" s="1211"/>
      <c r="CCL11" s="1211"/>
      <c r="CCM11" s="1211"/>
      <c r="CCN11" s="1211"/>
      <c r="CCO11" s="1211"/>
      <c r="CCP11" s="1211"/>
      <c r="CCQ11" s="1211"/>
      <c r="CCR11" s="1211"/>
      <c r="CCS11" s="1211"/>
      <c r="CCT11" s="1211"/>
      <c r="CCU11" s="1211"/>
      <c r="CCV11" s="1211"/>
      <c r="CCW11" s="1211"/>
      <c r="CCX11" s="1211"/>
      <c r="CCY11" s="1211"/>
      <c r="CCZ11" s="1211"/>
      <c r="CDA11" s="1211"/>
      <c r="CDB11" s="1211"/>
      <c r="CDC11" s="1211"/>
      <c r="CDD11" s="1211"/>
      <c r="CDE11" s="1211"/>
      <c r="CDF11" s="1211"/>
      <c r="CDG11" s="1211"/>
      <c r="CDH11" s="1211"/>
      <c r="CDI11" s="1211"/>
      <c r="CDJ11" s="1211"/>
      <c r="CDK11" s="1211"/>
      <c r="CDL11" s="1211"/>
      <c r="CDM11" s="1211"/>
      <c r="CDN11" s="1211"/>
      <c r="CDO11" s="1211"/>
      <c r="CDP11" s="1211"/>
      <c r="CDQ11" s="1211"/>
      <c r="CDR11" s="1211"/>
      <c r="CDS11" s="1211"/>
      <c r="CDT11" s="1211"/>
      <c r="CDU11" s="1211"/>
      <c r="CDV11" s="1211"/>
      <c r="CDW11" s="1211"/>
      <c r="CDX11" s="1211"/>
      <c r="CDY11" s="1211"/>
      <c r="CDZ11" s="1211"/>
      <c r="CEA11" s="1211"/>
      <c r="CEB11" s="1211"/>
      <c r="CEC11" s="1211"/>
      <c r="CED11" s="1211"/>
      <c r="CEE11" s="1211"/>
      <c r="CEF11" s="1211"/>
      <c r="CEG11" s="1211"/>
      <c r="CEH11" s="1211"/>
      <c r="CEI11" s="1211"/>
      <c r="CEJ11" s="1211"/>
      <c r="CEK11" s="1211"/>
      <c r="CEL11" s="1211"/>
      <c r="CEM11" s="1211"/>
      <c r="CEN11" s="1211"/>
      <c r="CEO11" s="1211"/>
      <c r="CEP11" s="1211"/>
      <c r="CEQ11" s="1211"/>
      <c r="CER11" s="1211"/>
      <c r="CES11" s="1211"/>
      <c r="CET11" s="1211"/>
      <c r="CEU11" s="1211"/>
      <c r="CEV11" s="1211"/>
      <c r="CEW11" s="1211"/>
      <c r="CEX11" s="1211"/>
      <c r="CEY11" s="1211"/>
      <c r="CEZ11" s="1211"/>
      <c r="CFA11" s="1211"/>
      <c r="CFB11" s="1211"/>
      <c r="CFC11" s="1211"/>
      <c r="CFD11" s="1211"/>
      <c r="CFE11" s="1211"/>
      <c r="CFF11" s="1211"/>
      <c r="CFG11" s="1211"/>
      <c r="CFH11" s="1211"/>
      <c r="CFI11" s="1211"/>
      <c r="CFJ11" s="1211"/>
      <c r="CFK11" s="1211"/>
      <c r="CFL11" s="1211"/>
      <c r="CFM11" s="1211"/>
      <c r="CFN11" s="1211"/>
      <c r="CFO11" s="1211"/>
      <c r="CFP11" s="1211"/>
      <c r="CFQ11" s="1211"/>
      <c r="CFR11" s="1211"/>
      <c r="CFS11" s="1211"/>
      <c r="CFT11" s="1211"/>
      <c r="CFU11" s="1211"/>
      <c r="CFV11" s="1211"/>
      <c r="CFW11" s="1211"/>
      <c r="CFX11" s="1211"/>
      <c r="CFY11" s="1211"/>
      <c r="CFZ11" s="1211"/>
      <c r="CGA11" s="1211"/>
      <c r="CGB11" s="1211"/>
      <c r="CGC11" s="1211"/>
      <c r="CGD11" s="1211"/>
      <c r="CGE11" s="1211"/>
      <c r="CGF11" s="1211"/>
      <c r="CGG11" s="1211"/>
      <c r="CGH11" s="1211"/>
      <c r="CGI11" s="1211"/>
      <c r="CGJ11" s="1211"/>
      <c r="CGK11" s="1211"/>
      <c r="CGL11" s="1211"/>
      <c r="CGM11" s="1211"/>
      <c r="CGN11" s="1211"/>
      <c r="CGO11" s="1211"/>
      <c r="CGP11" s="1211"/>
      <c r="CGQ11" s="1211"/>
      <c r="CGR11" s="1211"/>
      <c r="CGS11" s="1211"/>
      <c r="CGT11" s="1211"/>
      <c r="CGU11" s="1211"/>
      <c r="CGV11" s="1211"/>
      <c r="CGW11" s="1211"/>
      <c r="CGX11" s="1211"/>
      <c r="CGY11" s="1211"/>
      <c r="CGZ11" s="1211"/>
      <c r="CHA11" s="1211"/>
      <c r="CHB11" s="1211"/>
      <c r="CHC11" s="1211"/>
      <c r="CHD11" s="1211"/>
      <c r="CHE11" s="1211"/>
      <c r="CHF11" s="1211"/>
      <c r="CHG11" s="1211"/>
      <c r="CHH11" s="1211"/>
      <c r="CHI11" s="1211"/>
      <c r="CHJ11" s="1211"/>
      <c r="CHK11" s="1211"/>
      <c r="CHL11" s="1211"/>
      <c r="CHM11" s="1211"/>
      <c r="CHN11" s="1211"/>
      <c r="CHO11" s="1211"/>
      <c r="CHP11" s="1211"/>
      <c r="CHQ11" s="1211"/>
      <c r="CHR11" s="1211"/>
      <c r="CHS11" s="1211"/>
      <c r="CHT11" s="1211"/>
      <c r="CHU11" s="1211"/>
      <c r="CHV11" s="1211"/>
      <c r="CHW11" s="1211"/>
      <c r="CHX11" s="1211"/>
      <c r="CHY11" s="1211"/>
      <c r="CHZ11" s="1211"/>
      <c r="CIA11" s="1211"/>
      <c r="CIB11" s="1211"/>
      <c r="CIC11" s="1211"/>
      <c r="CID11" s="1211"/>
      <c r="CIE11" s="1211"/>
      <c r="CIF11" s="1211"/>
      <c r="CIG11" s="1211"/>
      <c r="CIH11" s="1211"/>
      <c r="CII11" s="1211"/>
      <c r="CIJ11" s="1211"/>
      <c r="CIK11" s="1211"/>
      <c r="CIL11" s="1211"/>
      <c r="CIM11" s="1211"/>
      <c r="CIN11" s="1211"/>
      <c r="CIO11" s="1211"/>
      <c r="CIP11" s="1211"/>
      <c r="CIQ11" s="1211"/>
      <c r="CIR11" s="1211"/>
      <c r="CIS11" s="1211"/>
      <c r="CIT11" s="1211"/>
      <c r="CIU11" s="1211"/>
      <c r="CIV11" s="1211"/>
      <c r="CIW11" s="1211"/>
      <c r="CIX11" s="1211"/>
      <c r="CIY11" s="1211"/>
      <c r="CIZ11" s="1211"/>
      <c r="CJA11" s="1211"/>
      <c r="CJB11" s="1211"/>
      <c r="CJC11" s="1211"/>
      <c r="CJD11" s="1211"/>
      <c r="CJE11" s="1211"/>
      <c r="CJF11" s="1211"/>
      <c r="CJG11" s="1211"/>
      <c r="CJH11" s="1211"/>
      <c r="CJI11" s="1211"/>
      <c r="CJJ11" s="1211"/>
      <c r="CJK11" s="1211"/>
      <c r="CJL11" s="1211"/>
      <c r="CJM11" s="1211"/>
      <c r="CJN11" s="1211"/>
      <c r="CJO11" s="1211"/>
      <c r="CJP11" s="1211"/>
      <c r="CJQ11" s="1211"/>
      <c r="CJR11" s="1211"/>
      <c r="CJS11" s="1211"/>
      <c r="CJT11" s="1211"/>
      <c r="CJU11" s="1211"/>
      <c r="CJV11" s="1211"/>
      <c r="CJW11" s="1211"/>
      <c r="CJX11" s="1211"/>
      <c r="CJY11" s="1211"/>
      <c r="CJZ11" s="1211"/>
      <c r="CKA11" s="1211"/>
      <c r="CKB11" s="1211"/>
      <c r="CKC11" s="1211"/>
      <c r="CKD11" s="1211"/>
      <c r="CKE11" s="1211"/>
      <c r="CKF11" s="1211"/>
      <c r="CKG11" s="1211"/>
      <c r="CKH11" s="1211"/>
      <c r="CKI11" s="1211"/>
      <c r="CKJ11" s="1211"/>
      <c r="CKK11" s="1211"/>
      <c r="CKL11" s="1211"/>
      <c r="CKM11" s="1211"/>
      <c r="CKN11" s="1211"/>
      <c r="CKO11" s="1211"/>
      <c r="CKP11" s="1211"/>
      <c r="CKQ11" s="1211"/>
      <c r="CKR11" s="1211"/>
      <c r="CKS11" s="1211"/>
      <c r="CKT11" s="1211"/>
      <c r="CKU11" s="1211"/>
      <c r="CKV11" s="1211"/>
      <c r="CKW11" s="1211"/>
      <c r="CKX11" s="1211"/>
      <c r="CKY11" s="1211"/>
      <c r="CKZ11" s="1211"/>
      <c r="CLA11" s="1211"/>
      <c r="CLB11" s="1211"/>
      <c r="CLC11" s="1211"/>
      <c r="CLD11" s="1211"/>
      <c r="CLE11" s="1211"/>
      <c r="CLF11" s="1211"/>
      <c r="CLG11" s="1211"/>
      <c r="CLH11" s="1211"/>
      <c r="CLI11" s="1211"/>
      <c r="CLJ11" s="1211"/>
      <c r="CLK11" s="1211"/>
      <c r="CLL11" s="1211"/>
      <c r="CLM11" s="1211"/>
      <c r="CLN11" s="1211"/>
      <c r="CLO11" s="1211"/>
      <c r="CLP11" s="1211"/>
      <c r="CLQ11" s="1211"/>
      <c r="CLR11" s="1211"/>
      <c r="CLS11" s="1211"/>
      <c r="CLT11" s="1211"/>
      <c r="CLU11" s="1211"/>
      <c r="CLV11" s="1211"/>
      <c r="CLW11" s="1211"/>
      <c r="CLX11" s="1211"/>
      <c r="CLY11" s="1211"/>
      <c r="CLZ11" s="1211"/>
      <c r="CMA11" s="1211"/>
      <c r="CMB11" s="1211"/>
      <c r="CMC11" s="1211"/>
      <c r="CMD11" s="1211"/>
      <c r="CME11" s="1211"/>
      <c r="CMF11" s="1211"/>
      <c r="CMG11" s="1211"/>
      <c r="CMH11" s="1211"/>
      <c r="CMI11" s="1211"/>
      <c r="CMJ11" s="1211"/>
      <c r="CMK11" s="1211"/>
      <c r="CML11" s="1211"/>
      <c r="CMM11" s="1211"/>
      <c r="CMN11" s="1211"/>
      <c r="CMO11" s="1211"/>
      <c r="CMP11" s="1211"/>
      <c r="CMQ11" s="1211"/>
      <c r="CMR11" s="1211"/>
      <c r="CMS11" s="1211"/>
      <c r="CMT11" s="1211"/>
      <c r="CMU11" s="1211"/>
      <c r="CMV11" s="1211"/>
      <c r="CMW11" s="1211"/>
      <c r="CMX11" s="1211"/>
      <c r="CMY11" s="1211"/>
      <c r="CMZ11" s="1211"/>
      <c r="CNA11" s="1211"/>
      <c r="CNB11" s="1211"/>
      <c r="CNC11" s="1211"/>
      <c r="CND11" s="1211"/>
      <c r="CNE11" s="1211"/>
      <c r="CNF11" s="1211"/>
      <c r="CNG11" s="1211"/>
      <c r="CNH11" s="1211"/>
      <c r="CNI11" s="1211"/>
      <c r="CNJ11" s="1211"/>
      <c r="CNK11" s="1211"/>
      <c r="CNL11" s="1211"/>
      <c r="CNM11" s="1211"/>
      <c r="CNN11" s="1211"/>
      <c r="CNO11" s="1211"/>
      <c r="CNP11" s="1211"/>
      <c r="CNQ11" s="1211"/>
      <c r="CNR11" s="1211"/>
      <c r="CNS11" s="1211"/>
      <c r="CNT11" s="1211"/>
      <c r="CNU11" s="1211"/>
      <c r="CNV11" s="1211"/>
      <c r="CNW11" s="1211"/>
      <c r="CNX11" s="1211"/>
      <c r="CNY11" s="1211"/>
      <c r="CNZ11" s="1211"/>
      <c r="COA11" s="1211"/>
      <c r="COB11" s="1211"/>
      <c r="COC11" s="1211"/>
      <c r="COD11" s="1211"/>
      <c r="COE11" s="1211"/>
      <c r="COF11" s="1211"/>
      <c r="COG11" s="1211"/>
      <c r="COH11" s="1211"/>
      <c r="COI11" s="1211"/>
      <c r="COJ11" s="1211"/>
      <c r="COK11" s="1211"/>
      <c r="COL11" s="1211"/>
      <c r="COM11" s="1211"/>
      <c r="CON11" s="1211"/>
      <c r="COO11" s="1211"/>
      <c r="COP11" s="1211"/>
      <c r="COQ11" s="1211"/>
      <c r="COR11" s="1211"/>
      <c r="COS11" s="1211"/>
      <c r="COT11" s="1211"/>
      <c r="COU11" s="1211"/>
      <c r="COV11" s="1211"/>
      <c r="COW11" s="1211"/>
      <c r="COX11" s="1211"/>
      <c r="COY11" s="1211"/>
      <c r="COZ11" s="1211"/>
      <c r="CPA11" s="1211"/>
      <c r="CPB11" s="1211"/>
      <c r="CPC11" s="1211"/>
      <c r="CPD11" s="1211"/>
      <c r="CPE11" s="1211"/>
      <c r="CPF11" s="1211"/>
      <c r="CPG11" s="1211"/>
      <c r="CPH11" s="1211"/>
      <c r="CPI11" s="1211"/>
      <c r="CPJ11" s="1211"/>
      <c r="CPK11" s="1211"/>
      <c r="CPL11" s="1211"/>
      <c r="CPM11" s="1211"/>
      <c r="CPN11" s="1211"/>
      <c r="CPO11" s="1211"/>
      <c r="CPP11" s="1211"/>
      <c r="CPQ11" s="1211"/>
      <c r="CPR11" s="1211"/>
      <c r="CPS11" s="1211"/>
      <c r="CPT11" s="1211"/>
      <c r="CPU11" s="1211"/>
      <c r="CPV11" s="1211"/>
      <c r="CPW11" s="1211"/>
      <c r="CPX11" s="1211"/>
      <c r="CPY11" s="1211"/>
      <c r="CPZ11" s="1211"/>
      <c r="CQA11" s="1211"/>
      <c r="CQB11" s="1211"/>
      <c r="CQC11" s="1211"/>
      <c r="CQD11" s="1211"/>
      <c r="CQE11" s="1211"/>
      <c r="CQF11" s="1211"/>
      <c r="CQG11" s="1211"/>
      <c r="CQH11" s="1211"/>
      <c r="CQI11" s="1211"/>
      <c r="CQJ11" s="1211"/>
      <c r="CQK11" s="1211"/>
      <c r="CQL11" s="1211"/>
      <c r="CQM11" s="1211"/>
      <c r="CQN11" s="1211"/>
      <c r="CQO11" s="1211"/>
      <c r="CQP11" s="1211"/>
      <c r="CQQ11" s="1211"/>
      <c r="CQR11" s="1211"/>
      <c r="CQS11" s="1211"/>
      <c r="CQT11" s="1211"/>
      <c r="CQU11" s="1211"/>
      <c r="CQV11" s="1211"/>
      <c r="CQW11" s="1211"/>
      <c r="CQX11" s="1211"/>
      <c r="CQY11" s="1211"/>
      <c r="CQZ11" s="1211"/>
      <c r="CRA11" s="1211"/>
      <c r="CRB11" s="1211"/>
      <c r="CRC11" s="1211"/>
      <c r="CRD11" s="1211"/>
      <c r="CRE11" s="1211"/>
      <c r="CRF11" s="1211"/>
      <c r="CRG11" s="1211"/>
      <c r="CRH11" s="1211"/>
      <c r="CRI11" s="1211"/>
      <c r="CRJ11" s="1211"/>
      <c r="CRK11" s="1211"/>
      <c r="CRL11" s="1211"/>
      <c r="CRM11" s="1211"/>
      <c r="CRN11" s="1211"/>
      <c r="CRO11" s="1211"/>
      <c r="CRP11" s="1211"/>
      <c r="CRQ11" s="1211"/>
      <c r="CRR11" s="1211"/>
      <c r="CRS11" s="1211"/>
      <c r="CRT11" s="1211"/>
      <c r="CRU11" s="1211"/>
      <c r="CRV11" s="1211"/>
      <c r="CRW11" s="1211"/>
      <c r="CRX11" s="1211"/>
      <c r="CRY11" s="1211"/>
      <c r="CRZ11" s="1211"/>
      <c r="CSA11" s="1211"/>
      <c r="CSB11" s="1211"/>
      <c r="CSC11" s="1211"/>
      <c r="CSD11" s="1211"/>
      <c r="CSE11" s="1211"/>
      <c r="CSF11" s="1211"/>
      <c r="CSG11" s="1211"/>
      <c r="CSH11" s="1211"/>
      <c r="CSI11" s="1211"/>
      <c r="CSJ11" s="1211"/>
      <c r="CSK11" s="1211"/>
      <c r="CSL11" s="1211"/>
      <c r="CSM11" s="1211"/>
      <c r="CSN11" s="1211"/>
      <c r="CSO11" s="1211"/>
      <c r="CSP11" s="1211"/>
      <c r="CSQ11" s="1211"/>
      <c r="CSR11" s="1211"/>
      <c r="CSS11" s="1211"/>
      <c r="CST11" s="1211"/>
      <c r="CSU11" s="1211"/>
      <c r="CSV11" s="1211"/>
      <c r="CSW11" s="1211"/>
      <c r="CSX11" s="1211"/>
      <c r="CSY11" s="1211"/>
      <c r="CSZ11" s="1211"/>
      <c r="CTA11" s="1211"/>
      <c r="CTB11" s="1211"/>
      <c r="CTC11" s="1211"/>
      <c r="CTD11" s="1211"/>
      <c r="CTE11" s="1211"/>
      <c r="CTF11" s="1211"/>
      <c r="CTG11" s="1211"/>
      <c r="CTH11" s="1211"/>
      <c r="CTI11" s="1211"/>
      <c r="CTJ11" s="1211"/>
      <c r="CTK11" s="1211"/>
      <c r="CTL11" s="1211"/>
      <c r="CTM11" s="1211"/>
      <c r="CTN11" s="1211"/>
      <c r="CTO11" s="1211"/>
      <c r="CTP11" s="1211"/>
      <c r="CTQ11" s="1211"/>
      <c r="CTR11" s="1211"/>
      <c r="CTS11" s="1211"/>
      <c r="CTT11" s="1211"/>
      <c r="CTU11" s="1211"/>
      <c r="CTV11" s="1211"/>
      <c r="CTW11" s="1211"/>
      <c r="CTX11" s="1211"/>
      <c r="CTY11" s="1211"/>
      <c r="CTZ11" s="1211"/>
      <c r="CUA11" s="1211"/>
      <c r="CUB11" s="1211"/>
      <c r="CUC11" s="1211"/>
      <c r="CUD11" s="1211"/>
      <c r="CUE11" s="1211"/>
      <c r="CUF11" s="1211"/>
      <c r="CUG11" s="1211"/>
      <c r="CUH11" s="1211"/>
      <c r="CUI11" s="1211"/>
      <c r="CUJ11" s="1211"/>
      <c r="CUK11" s="1211"/>
      <c r="CUL11" s="1211"/>
      <c r="CUM11" s="1211"/>
      <c r="CUN11" s="1211"/>
      <c r="CUO11" s="1211"/>
      <c r="CUP11" s="1211"/>
      <c r="CUQ11" s="1211"/>
      <c r="CUR11" s="1211"/>
      <c r="CUS11" s="1211"/>
      <c r="CUT11" s="1211"/>
      <c r="CUU11" s="1211"/>
      <c r="CUV11" s="1211"/>
      <c r="CUW11" s="1211"/>
      <c r="CUX11" s="1211"/>
      <c r="CUY11" s="1211"/>
      <c r="CUZ11" s="1211"/>
      <c r="CVA11" s="1211"/>
      <c r="CVB11" s="1211"/>
      <c r="CVC11" s="1211"/>
      <c r="CVD11" s="1211"/>
      <c r="CVE11" s="1211"/>
      <c r="CVF11" s="1211"/>
      <c r="CVG11" s="1211"/>
      <c r="CVH11" s="1211"/>
      <c r="CVI11" s="1211"/>
      <c r="CVJ11" s="1211"/>
      <c r="CVK11" s="1211"/>
      <c r="CVL11" s="1211"/>
      <c r="CVM11" s="1211"/>
      <c r="CVN11" s="1211"/>
      <c r="CVO11" s="1211"/>
      <c r="CVP11" s="1211"/>
      <c r="CVQ11" s="1211"/>
      <c r="CVR11" s="1211"/>
      <c r="CVS11" s="1211"/>
      <c r="CVT11" s="1211"/>
      <c r="CVU11" s="1211"/>
      <c r="CVV11" s="1211"/>
      <c r="CVW11" s="1211"/>
      <c r="CVX11" s="1211"/>
      <c r="CVY11" s="1211"/>
      <c r="CVZ11" s="1211"/>
      <c r="CWA11" s="1211"/>
      <c r="CWB11" s="1211"/>
      <c r="CWC11" s="1211"/>
      <c r="CWD11" s="1211"/>
      <c r="CWE11" s="1211"/>
      <c r="CWF11" s="1211"/>
      <c r="CWG11" s="1211"/>
      <c r="CWH11" s="1211"/>
      <c r="CWI11" s="1211"/>
      <c r="CWJ11" s="1211"/>
      <c r="CWK11" s="1211"/>
      <c r="CWL11" s="1211"/>
      <c r="CWM11" s="1211"/>
      <c r="CWN11" s="1211"/>
      <c r="CWO11" s="1211"/>
      <c r="CWP11" s="1211"/>
      <c r="CWQ11" s="1211"/>
      <c r="CWR11" s="1211"/>
      <c r="CWS11" s="1211"/>
      <c r="CWT11" s="1211"/>
      <c r="CWU11" s="1211"/>
      <c r="CWV11" s="1211"/>
      <c r="CWW11" s="1211"/>
      <c r="CWX11" s="1211"/>
      <c r="CWY11" s="1211"/>
      <c r="CWZ11" s="1211"/>
      <c r="CXA11" s="1211"/>
      <c r="CXB11" s="1211"/>
      <c r="CXC11" s="1211"/>
      <c r="CXD11" s="1211"/>
      <c r="CXE11" s="1211"/>
      <c r="CXF11" s="1211"/>
      <c r="CXG11" s="1211"/>
      <c r="CXH11" s="1211"/>
      <c r="CXI11" s="1211"/>
      <c r="CXJ11" s="1211"/>
      <c r="CXK11" s="1211"/>
      <c r="CXL11" s="1211"/>
      <c r="CXM11" s="1211"/>
      <c r="CXN11" s="1211"/>
      <c r="CXO11" s="1211"/>
      <c r="CXP11" s="1211"/>
      <c r="CXQ11" s="1211"/>
      <c r="CXR11" s="1211"/>
      <c r="CXS11" s="1211"/>
      <c r="CXT11" s="1211"/>
      <c r="CXU11" s="1211"/>
      <c r="CXV11" s="1211"/>
      <c r="CXW11" s="1211"/>
      <c r="CXX11" s="1211"/>
      <c r="CXY11" s="1211"/>
      <c r="CXZ11" s="1211"/>
      <c r="CYA11" s="1211"/>
      <c r="CYB11" s="1211"/>
      <c r="CYC11" s="1211"/>
      <c r="CYD11" s="1211"/>
      <c r="CYE11" s="1211"/>
      <c r="CYF11" s="1211"/>
      <c r="CYG11" s="1211"/>
      <c r="CYH11" s="1211"/>
      <c r="CYI11" s="1211"/>
      <c r="CYJ11" s="1211"/>
      <c r="CYK11" s="1211"/>
      <c r="CYL11" s="1211"/>
      <c r="CYM11" s="1211"/>
      <c r="CYN11" s="1211"/>
      <c r="CYO11" s="1211"/>
      <c r="CYP11" s="1211"/>
      <c r="CYQ11" s="1211"/>
      <c r="CYR11" s="1211"/>
      <c r="CYS11" s="1211"/>
      <c r="CYT11" s="1211"/>
      <c r="CYU11" s="1211"/>
      <c r="CYV11" s="1211"/>
      <c r="CYW11" s="1211"/>
      <c r="CYX11" s="1211"/>
      <c r="CYY11" s="1211"/>
      <c r="CYZ11" s="1211"/>
      <c r="CZA11" s="1211"/>
      <c r="CZB11" s="1211"/>
      <c r="CZC11" s="1211"/>
      <c r="CZD11" s="1211"/>
      <c r="CZE11" s="1211"/>
      <c r="CZF11" s="1211"/>
      <c r="CZG11" s="1211"/>
      <c r="CZH11" s="1211"/>
      <c r="CZI11" s="1211"/>
      <c r="CZJ11" s="1211"/>
      <c r="CZK11" s="1211"/>
      <c r="CZL11" s="1211"/>
      <c r="CZM11" s="1211"/>
      <c r="CZN11" s="1211"/>
      <c r="CZO11" s="1211"/>
      <c r="CZP11" s="1211"/>
      <c r="CZQ11" s="1211"/>
      <c r="CZR11" s="1211"/>
      <c r="CZS11" s="1211"/>
      <c r="CZT11" s="1211"/>
      <c r="CZU11" s="1211"/>
      <c r="CZV11" s="1211"/>
      <c r="CZW11" s="1211"/>
      <c r="CZX11" s="1211"/>
      <c r="CZY11" s="1211"/>
      <c r="CZZ11" s="1211"/>
      <c r="DAA11" s="1211"/>
      <c r="DAB11" s="1211"/>
      <c r="DAC11" s="1211"/>
      <c r="DAD11" s="1211"/>
      <c r="DAE11" s="1211"/>
      <c r="DAF11" s="1211"/>
      <c r="DAG11" s="1211"/>
      <c r="DAH11" s="1211"/>
      <c r="DAI11" s="1211"/>
      <c r="DAJ11" s="1211"/>
      <c r="DAK11" s="1211"/>
      <c r="DAL11" s="1211"/>
      <c r="DAM11" s="1211"/>
      <c r="DAN11" s="1211"/>
      <c r="DAO11" s="1211"/>
      <c r="DAP11" s="1211"/>
      <c r="DAQ11" s="1211"/>
      <c r="DAR11" s="1211"/>
      <c r="DAS11" s="1211"/>
      <c r="DAT11" s="1211"/>
      <c r="DAU11" s="1211"/>
      <c r="DAV11" s="1211"/>
      <c r="DAW11" s="1211"/>
      <c r="DAX11" s="1211"/>
      <c r="DAY11" s="1211"/>
      <c r="DAZ11" s="1211"/>
      <c r="DBA11" s="1211"/>
      <c r="DBB11" s="1211"/>
      <c r="DBC11" s="1211"/>
      <c r="DBD11" s="1211"/>
      <c r="DBE11" s="1211"/>
      <c r="DBF11" s="1211"/>
      <c r="DBG11" s="1211"/>
      <c r="DBH11" s="1211"/>
      <c r="DBI11" s="1211"/>
      <c r="DBJ11" s="1211"/>
      <c r="DBK11" s="1211"/>
      <c r="DBL11" s="1211"/>
      <c r="DBM11" s="1211"/>
      <c r="DBN11" s="1211"/>
      <c r="DBO11" s="1211"/>
      <c r="DBP11" s="1211"/>
      <c r="DBQ11" s="1211"/>
      <c r="DBR11" s="1211"/>
      <c r="DBS11" s="1211"/>
      <c r="DBT11" s="1211"/>
      <c r="DBU11" s="1211"/>
      <c r="DBV11" s="1211"/>
      <c r="DBW11" s="1211"/>
      <c r="DBX11" s="1211"/>
      <c r="DBY11" s="1211"/>
      <c r="DBZ11" s="1211"/>
      <c r="DCA11" s="1211"/>
      <c r="DCB11" s="1211"/>
      <c r="DCC11" s="1211"/>
      <c r="DCD11" s="1211"/>
      <c r="DCE11" s="1211"/>
      <c r="DCF11" s="1211"/>
      <c r="DCG11" s="1211"/>
      <c r="DCH11" s="1211"/>
      <c r="DCI11" s="1211"/>
      <c r="DCJ11" s="1211"/>
      <c r="DCK11" s="1211"/>
      <c r="DCL11" s="1211"/>
      <c r="DCM11" s="1211"/>
      <c r="DCN11" s="1211"/>
      <c r="DCO11" s="1211"/>
      <c r="DCP11" s="1211"/>
      <c r="DCQ11" s="1211"/>
      <c r="DCR11" s="1211"/>
      <c r="DCS11" s="1211"/>
      <c r="DCT11" s="1211"/>
      <c r="DCU11" s="1211"/>
      <c r="DCV11" s="1211"/>
      <c r="DCW11" s="1211"/>
      <c r="DCX11" s="1211"/>
      <c r="DCY11" s="1211"/>
      <c r="DCZ11" s="1211"/>
      <c r="DDA11" s="1211"/>
      <c r="DDB11" s="1211"/>
      <c r="DDC11" s="1211"/>
      <c r="DDD11" s="1211"/>
      <c r="DDE11" s="1211"/>
      <c r="DDF11" s="1211"/>
      <c r="DDG11" s="1211"/>
      <c r="DDH11" s="1211"/>
      <c r="DDI11" s="1211"/>
      <c r="DDJ11" s="1211"/>
      <c r="DDK11" s="1211"/>
      <c r="DDL11" s="1211"/>
      <c r="DDM11" s="1211"/>
      <c r="DDN11" s="1211"/>
      <c r="DDO11" s="1211"/>
      <c r="DDP11" s="1211"/>
      <c r="DDQ11" s="1211"/>
      <c r="DDR11" s="1211"/>
      <c r="DDS11" s="1211"/>
      <c r="DDT11" s="1211"/>
      <c r="DDU11" s="1211"/>
      <c r="DDV11" s="1211"/>
      <c r="DDW11" s="1211"/>
      <c r="DDX11" s="1211"/>
      <c r="DDY11" s="1211"/>
      <c r="DDZ11" s="1211"/>
      <c r="DEA11" s="1211"/>
      <c r="DEB11" s="1211"/>
      <c r="DEC11" s="1211"/>
      <c r="DED11" s="1211"/>
      <c r="DEE11" s="1211"/>
      <c r="DEF11" s="1211"/>
      <c r="DEG11" s="1211"/>
      <c r="DEH11" s="1211"/>
      <c r="DEI11" s="1211"/>
      <c r="DEJ11" s="1211"/>
      <c r="DEK11" s="1211"/>
      <c r="DEL11" s="1211"/>
      <c r="DEM11" s="1211"/>
      <c r="DEN11" s="1211"/>
      <c r="DEO11" s="1211"/>
      <c r="DEP11" s="1211"/>
      <c r="DEQ11" s="1211"/>
      <c r="DER11" s="1211"/>
      <c r="DES11" s="1211"/>
      <c r="DET11" s="1211"/>
      <c r="DEU11" s="1211"/>
      <c r="DEV11" s="1211"/>
      <c r="DEW11" s="1211"/>
      <c r="DEX11" s="1211"/>
      <c r="DEY11" s="1211"/>
      <c r="DEZ11" s="1211"/>
      <c r="DFA11" s="1211"/>
      <c r="DFB11" s="1211"/>
      <c r="DFC11" s="1211"/>
      <c r="DFD11" s="1211"/>
      <c r="DFE11" s="1211"/>
      <c r="DFF11" s="1211"/>
      <c r="DFG11" s="1211"/>
      <c r="DFH11" s="1211"/>
      <c r="DFI11" s="1211"/>
      <c r="DFJ11" s="1211"/>
      <c r="DFK11" s="1211"/>
      <c r="DFL11" s="1211"/>
      <c r="DFM11" s="1211"/>
      <c r="DFN11" s="1211"/>
      <c r="DFO11" s="1211"/>
      <c r="DFP11" s="1211"/>
      <c r="DFQ11" s="1211"/>
      <c r="DFR11" s="1211"/>
      <c r="DFS11" s="1211"/>
      <c r="DFT11" s="1211"/>
      <c r="DFU11" s="1211"/>
      <c r="DFV11" s="1211"/>
      <c r="DFW11" s="1211"/>
      <c r="DFX11" s="1211"/>
      <c r="DFY11" s="1211"/>
      <c r="DFZ11" s="1211"/>
      <c r="DGA11" s="1211"/>
      <c r="DGB11" s="1211"/>
      <c r="DGC11" s="1211"/>
      <c r="DGD11" s="1211"/>
      <c r="DGE11" s="1211"/>
      <c r="DGF11" s="1211"/>
      <c r="DGG11" s="1211"/>
      <c r="DGH11" s="1211"/>
      <c r="DGI11" s="1211"/>
      <c r="DGJ11" s="1211"/>
      <c r="DGK11" s="1211"/>
      <c r="DGL11" s="1211"/>
      <c r="DGM11" s="1211"/>
      <c r="DGN11" s="1211"/>
      <c r="DGO11" s="1211"/>
      <c r="DGP11" s="1211"/>
      <c r="DGQ11" s="1211"/>
      <c r="DGR11" s="1211"/>
      <c r="DGS11" s="1211"/>
      <c r="DGT11" s="1211"/>
      <c r="DGU11" s="1211"/>
      <c r="DGV11" s="1211"/>
      <c r="DGW11" s="1211"/>
      <c r="DGX11" s="1211"/>
      <c r="DGY11" s="1211"/>
      <c r="DGZ11" s="1211"/>
      <c r="DHA11" s="1211"/>
      <c r="DHB11" s="1211"/>
      <c r="DHC11" s="1211"/>
      <c r="DHD11" s="1211"/>
      <c r="DHE11" s="1211"/>
      <c r="DHF11" s="1211"/>
      <c r="DHG11" s="1211"/>
      <c r="DHH11" s="1211"/>
      <c r="DHI11" s="1211"/>
      <c r="DHJ11" s="1211"/>
      <c r="DHK11" s="1211"/>
      <c r="DHL11" s="1211"/>
      <c r="DHM11" s="1211"/>
      <c r="DHN11" s="1211"/>
      <c r="DHO11" s="1211"/>
      <c r="DHP11" s="1211"/>
      <c r="DHQ11" s="1211"/>
      <c r="DHR11" s="1211"/>
      <c r="DHS11" s="1211"/>
      <c r="DHT11" s="1211"/>
      <c r="DHU11" s="1211"/>
      <c r="DHV11" s="1211"/>
      <c r="DHW11" s="1211"/>
      <c r="DHX11" s="1211"/>
      <c r="DHY11" s="1211"/>
      <c r="DHZ11" s="1211"/>
      <c r="DIA11" s="1211"/>
      <c r="DIB11" s="1211"/>
      <c r="DIC11" s="1211"/>
      <c r="DID11" s="1211"/>
      <c r="DIE11" s="1211"/>
      <c r="DIF11" s="1211"/>
      <c r="DIG11" s="1211"/>
      <c r="DIH11" s="1211"/>
      <c r="DII11" s="1211"/>
      <c r="DIJ11" s="1211"/>
      <c r="DIK11" s="1211"/>
      <c r="DIL11" s="1211"/>
      <c r="DIM11" s="1211"/>
      <c r="DIN11" s="1211"/>
      <c r="DIO11" s="1211"/>
      <c r="DIP11" s="1211"/>
      <c r="DIQ11" s="1211"/>
      <c r="DIR11" s="1211"/>
      <c r="DIS11" s="1211"/>
      <c r="DIT11" s="1211"/>
      <c r="DIU11" s="1211"/>
      <c r="DIV11" s="1211"/>
      <c r="DIW11" s="1211"/>
      <c r="DIX11" s="1211"/>
      <c r="DIY11" s="1211"/>
      <c r="DIZ11" s="1211"/>
      <c r="DJA11" s="1211"/>
      <c r="DJB11" s="1211"/>
      <c r="DJC11" s="1211"/>
      <c r="DJD11" s="1211"/>
      <c r="DJE11" s="1211"/>
      <c r="DJF11" s="1211"/>
      <c r="DJG11" s="1211"/>
      <c r="DJH11" s="1211"/>
      <c r="DJI11" s="1211"/>
      <c r="DJJ11" s="1211"/>
      <c r="DJK11" s="1211"/>
      <c r="DJL11" s="1211"/>
      <c r="DJM11" s="1211"/>
      <c r="DJN11" s="1211"/>
      <c r="DJO11" s="1211"/>
      <c r="DJP11" s="1211"/>
      <c r="DJQ11" s="1211"/>
      <c r="DJR11" s="1211"/>
      <c r="DJS11" s="1211"/>
      <c r="DJT11" s="1211"/>
      <c r="DJU11" s="1211"/>
      <c r="DJV11" s="1211"/>
      <c r="DJW11" s="1211"/>
      <c r="DJX11" s="1211"/>
      <c r="DJY11" s="1211"/>
      <c r="DJZ11" s="1211"/>
      <c r="DKA11" s="1211"/>
      <c r="DKB11" s="1211"/>
      <c r="DKC11" s="1211"/>
      <c r="DKD11" s="1211"/>
      <c r="DKE11" s="1211"/>
      <c r="DKF11" s="1211"/>
      <c r="DKG11" s="1211"/>
      <c r="DKH11" s="1211"/>
      <c r="DKI11" s="1211"/>
      <c r="DKJ11" s="1211"/>
      <c r="DKK11" s="1211"/>
      <c r="DKL11" s="1211"/>
      <c r="DKM11" s="1211"/>
      <c r="DKN11" s="1211"/>
      <c r="DKO11" s="1211"/>
      <c r="DKP11" s="1211"/>
      <c r="DKQ11" s="1211"/>
      <c r="DKR11" s="1211"/>
      <c r="DKS11" s="1211"/>
      <c r="DKT11" s="1211"/>
      <c r="DKU11" s="1211"/>
      <c r="DKV11" s="1211"/>
      <c r="DKW11" s="1211"/>
      <c r="DKX11" s="1211"/>
      <c r="DKY11" s="1211"/>
      <c r="DKZ11" s="1211"/>
      <c r="DLA11" s="1211"/>
      <c r="DLB11" s="1211"/>
      <c r="DLC11" s="1211"/>
      <c r="DLD11" s="1211"/>
      <c r="DLE11" s="1211"/>
      <c r="DLF11" s="1211"/>
      <c r="DLG11" s="1211"/>
      <c r="DLH11" s="1211"/>
      <c r="DLI11" s="1211"/>
      <c r="DLJ11" s="1211"/>
      <c r="DLK11" s="1211"/>
      <c r="DLL11" s="1211"/>
      <c r="DLM11" s="1211"/>
      <c r="DLN11" s="1211"/>
      <c r="DLO11" s="1211"/>
      <c r="DLP11" s="1211"/>
      <c r="DLQ11" s="1211"/>
      <c r="DLR11" s="1211"/>
      <c r="DLS11" s="1211"/>
      <c r="DLT11" s="1211"/>
      <c r="DLU11" s="1211"/>
      <c r="DLV11" s="1211"/>
      <c r="DLW11" s="1211"/>
      <c r="DLX11" s="1211"/>
      <c r="DLY11" s="1211"/>
      <c r="DLZ11" s="1211"/>
      <c r="DMA11" s="1211"/>
      <c r="DMB11" s="1211"/>
      <c r="DMC11" s="1211"/>
      <c r="DMD11" s="1211"/>
      <c r="DME11" s="1211"/>
      <c r="DMF11" s="1211"/>
      <c r="DMG11" s="1211"/>
      <c r="DMH11" s="1211"/>
      <c r="DMI11" s="1211"/>
      <c r="DMJ11" s="1211"/>
      <c r="DMK11" s="1211"/>
      <c r="DML11" s="1211"/>
      <c r="DMM11" s="1211"/>
      <c r="DMN11" s="1211"/>
      <c r="DMO11" s="1211"/>
      <c r="DMP11" s="1211"/>
      <c r="DMQ11" s="1211"/>
      <c r="DMR11" s="1211"/>
      <c r="DMS11" s="1211"/>
      <c r="DMT11" s="1211"/>
      <c r="DMU11" s="1211"/>
      <c r="DMV11" s="1211"/>
      <c r="DMW11" s="1211"/>
      <c r="DMX11" s="1211"/>
      <c r="DMY11" s="1211"/>
      <c r="DMZ11" s="1211"/>
      <c r="DNA11" s="1211"/>
      <c r="DNB11" s="1211"/>
      <c r="DNC11" s="1211"/>
      <c r="DND11" s="1211"/>
      <c r="DNE11" s="1211"/>
      <c r="DNF11" s="1211"/>
      <c r="DNG11" s="1211"/>
      <c r="DNH11" s="1211"/>
      <c r="DNI11" s="1211"/>
      <c r="DNJ11" s="1211"/>
      <c r="DNK11" s="1211"/>
      <c r="DNL11" s="1211"/>
      <c r="DNM11" s="1211"/>
      <c r="DNN11" s="1211"/>
      <c r="DNO11" s="1211"/>
      <c r="DNP11" s="1211"/>
      <c r="DNQ11" s="1211"/>
      <c r="DNR11" s="1211"/>
      <c r="DNS11" s="1211"/>
      <c r="DNT11" s="1211"/>
      <c r="DNU11" s="1211"/>
      <c r="DNV11" s="1211"/>
      <c r="DNW11" s="1211"/>
      <c r="DNX11" s="1211"/>
      <c r="DNY11" s="1211"/>
      <c r="DNZ11" s="1211"/>
      <c r="DOA11" s="1211"/>
      <c r="DOB11" s="1211"/>
      <c r="DOC11" s="1211"/>
      <c r="DOD11" s="1211"/>
      <c r="DOE11" s="1211"/>
      <c r="DOF11" s="1211"/>
      <c r="DOG11" s="1211"/>
      <c r="DOH11" s="1211"/>
      <c r="DOI11" s="1211"/>
      <c r="DOJ11" s="1211"/>
      <c r="DOK11" s="1211"/>
      <c r="DOL11" s="1211"/>
      <c r="DOM11" s="1211"/>
      <c r="DON11" s="1211"/>
      <c r="DOO11" s="1211"/>
      <c r="DOP11" s="1211"/>
      <c r="DOQ11" s="1211"/>
      <c r="DOR11" s="1211"/>
      <c r="DOS11" s="1211"/>
      <c r="DOT11" s="1211"/>
      <c r="DOU11" s="1211"/>
      <c r="DOV11" s="1211"/>
      <c r="DOW11" s="1211"/>
      <c r="DOX11" s="1211"/>
      <c r="DOY11" s="1211"/>
      <c r="DOZ11" s="1211"/>
      <c r="DPA11" s="1211"/>
      <c r="DPB11" s="1211"/>
      <c r="DPC11" s="1211"/>
      <c r="DPD11" s="1211"/>
      <c r="DPE11" s="1211"/>
      <c r="DPF11" s="1211"/>
      <c r="DPG11" s="1211"/>
      <c r="DPH11" s="1211"/>
      <c r="DPI11" s="1211"/>
      <c r="DPJ11" s="1211"/>
      <c r="DPK11" s="1211"/>
      <c r="DPL11" s="1211"/>
      <c r="DPM11" s="1211"/>
      <c r="DPN11" s="1211"/>
      <c r="DPO11" s="1211"/>
      <c r="DPP11" s="1211"/>
      <c r="DPQ11" s="1211"/>
      <c r="DPR11" s="1211"/>
      <c r="DPS11" s="1211"/>
      <c r="DPT11" s="1211"/>
      <c r="DPU11" s="1211"/>
      <c r="DPV11" s="1211"/>
      <c r="DPW11" s="1211"/>
      <c r="DPX11" s="1211"/>
      <c r="DPY11" s="1211"/>
      <c r="DPZ11" s="1211"/>
      <c r="DQA11" s="1211"/>
      <c r="DQB11" s="1211"/>
      <c r="DQC11" s="1211"/>
      <c r="DQD11" s="1211"/>
      <c r="DQE11" s="1211"/>
      <c r="DQF11" s="1211"/>
      <c r="DQG11" s="1211"/>
      <c r="DQH11" s="1211"/>
      <c r="DQI11" s="1211"/>
      <c r="DQJ11" s="1211"/>
      <c r="DQK11" s="1211"/>
      <c r="DQL11" s="1211"/>
      <c r="DQM11" s="1211"/>
      <c r="DQN11" s="1211"/>
      <c r="DQO11" s="1211"/>
      <c r="DQP11" s="1211"/>
      <c r="DQQ11" s="1211"/>
      <c r="DQR11" s="1211"/>
      <c r="DQS11" s="1211"/>
      <c r="DQT11" s="1211"/>
      <c r="DQU11" s="1211"/>
      <c r="DQV11" s="1211"/>
      <c r="DQW11" s="1211"/>
      <c r="DQX11" s="1211"/>
      <c r="DQY11" s="1211"/>
      <c r="DQZ11" s="1211"/>
      <c r="DRA11" s="1211"/>
      <c r="DRB11" s="1211"/>
      <c r="DRC11" s="1211"/>
      <c r="DRD11" s="1211"/>
      <c r="DRE11" s="1211"/>
      <c r="DRF11" s="1211"/>
      <c r="DRG11" s="1211"/>
      <c r="DRH11" s="1211"/>
      <c r="DRI11" s="1211"/>
      <c r="DRJ11" s="1211"/>
      <c r="DRK11" s="1211"/>
      <c r="DRL11" s="1211"/>
      <c r="DRM11" s="1211"/>
      <c r="DRN11" s="1211"/>
      <c r="DRO11" s="1211"/>
      <c r="DRP11" s="1211"/>
      <c r="DRQ11" s="1211"/>
      <c r="DRR11" s="1211"/>
      <c r="DRS11" s="1211"/>
      <c r="DRT11" s="1211"/>
      <c r="DRU11" s="1211"/>
      <c r="DRV11" s="1211"/>
      <c r="DRW11" s="1211"/>
      <c r="DRX11" s="1211"/>
      <c r="DRY11" s="1211"/>
      <c r="DRZ11" s="1211"/>
      <c r="DSA11" s="1211"/>
      <c r="DSB11" s="1211"/>
      <c r="DSC11" s="1211"/>
      <c r="DSD11" s="1211"/>
      <c r="DSE11" s="1211"/>
      <c r="DSF11" s="1211"/>
      <c r="DSG11" s="1211"/>
      <c r="DSH11" s="1211"/>
      <c r="DSI11" s="1211"/>
      <c r="DSJ11" s="1211"/>
      <c r="DSK11" s="1211"/>
      <c r="DSL11" s="1211"/>
      <c r="DSM11" s="1211"/>
      <c r="DSN11" s="1211"/>
      <c r="DSO11" s="1211"/>
      <c r="DSP11" s="1211"/>
      <c r="DSQ11" s="1211"/>
      <c r="DSR11" s="1211"/>
      <c r="DSS11" s="1211"/>
      <c r="DST11" s="1211"/>
      <c r="DSU11" s="1211"/>
      <c r="DSV11" s="1211"/>
      <c r="DSW11" s="1211"/>
      <c r="DSX11" s="1211"/>
      <c r="DSY11" s="1211"/>
      <c r="DSZ11" s="1211"/>
      <c r="DTA11" s="1211"/>
      <c r="DTB11" s="1211"/>
      <c r="DTC11" s="1211"/>
      <c r="DTD11" s="1211"/>
      <c r="DTE11" s="1211"/>
      <c r="DTF11" s="1211"/>
      <c r="DTG11" s="1211"/>
      <c r="DTH11" s="1211"/>
      <c r="DTI11" s="1211"/>
      <c r="DTJ11" s="1211"/>
      <c r="DTK11" s="1211"/>
      <c r="DTL11" s="1211"/>
      <c r="DTM11" s="1211"/>
      <c r="DTN11" s="1211"/>
      <c r="DTO11" s="1211"/>
      <c r="DTP11" s="1211"/>
      <c r="DTQ11" s="1211"/>
      <c r="DTR11" s="1211"/>
      <c r="DTS11" s="1211"/>
      <c r="DTT11" s="1211"/>
      <c r="DTU11" s="1211"/>
      <c r="DTV11" s="1211"/>
      <c r="DTW11" s="1211"/>
      <c r="DTX11" s="1211"/>
      <c r="DTY11" s="1211"/>
      <c r="DTZ11" s="1211"/>
      <c r="DUA11" s="1211"/>
      <c r="DUB11" s="1211"/>
      <c r="DUC11" s="1211"/>
      <c r="DUD11" s="1211"/>
      <c r="DUE11" s="1211"/>
      <c r="DUF11" s="1211"/>
      <c r="DUG11" s="1211"/>
      <c r="DUH11" s="1211"/>
      <c r="DUI11" s="1211"/>
      <c r="DUJ11" s="1211"/>
      <c r="DUK11" s="1211"/>
      <c r="DUL11" s="1211"/>
      <c r="DUM11" s="1211"/>
      <c r="DUN11" s="1211"/>
      <c r="DUO11" s="1211"/>
      <c r="DUP11" s="1211"/>
      <c r="DUQ11" s="1211"/>
      <c r="DUR11" s="1211"/>
      <c r="DUS11" s="1211"/>
      <c r="DUT11" s="1211"/>
      <c r="DUU11" s="1211"/>
      <c r="DUV11" s="1211"/>
      <c r="DUW11" s="1211"/>
      <c r="DUX11" s="1211"/>
      <c r="DUY11" s="1211"/>
      <c r="DUZ11" s="1211"/>
      <c r="DVA11" s="1211"/>
      <c r="DVB11" s="1211"/>
      <c r="DVC11" s="1211"/>
      <c r="DVD11" s="1211"/>
      <c r="DVE11" s="1211"/>
      <c r="DVF11" s="1211"/>
      <c r="DVG11" s="1211"/>
      <c r="DVH11" s="1211"/>
      <c r="DVI11" s="1211"/>
      <c r="DVJ11" s="1211"/>
      <c r="DVK11" s="1211"/>
      <c r="DVL11" s="1211"/>
      <c r="DVM11" s="1211"/>
      <c r="DVN11" s="1211"/>
      <c r="DVO11" s="1211"/>
      <c r="DVP11" s="1211"/>
      <c r="DVQ11" s="1211"/>
      <c r="DVR11" s="1211"/>
      <c r="DVS11" s="1211"/>
      <c r="DVT11" s="1211"/>
      <c r="DVU11" s="1211"/>
      <c r="DVV11" s="1211"/>
      <c r="DVW11" s="1211"/>
      <c r="DVX11" s="1211"/>
      <c r="DVY11" s="1211"/>
      <c r="DVZ11" s="1211"/>
      <c r="DWA11" s="1211"/>
      <c r="DWB11" s="1211"/>
      <c r="DWC11" s="1211"/>
      <c r="DWD11" s="1211"/>
      <c r="DWE11" s="1211"/>
      <c r="DWF11" s="1211"/>
      <c r="DWG11" s="1211"/>
      <c r="DWH11" s="1211"/>
      <c r="DWI11" s="1211"/>
      <c r="DWJ11" s="1211"/>
      <c r="DWK11" s="1211"/>
      <c r="DWL11" s="1211"/>
      <c r="DWM11" s="1211"/>
      <c r="DWN11" s="1211"/>
      <c r="DWO11" s="1211"/>
      <c r="DWP11" s="1211"/>
      <c r="DWQ11" s="1211"/>
      <c r="DWR11" s="1211"/>
      <c r="DWS11" s="1211"/>
      <c r="DWT11" s="1211"/>
      <c r="DWU11" s="1211"/>
      <c r="DWV11" s="1211"/>
      <c r="DWW11" s="1211"/>
      <c r="DWX11" s="1211"/>
      <c r="DWY11" s="1211"/>
      <c r="DWZ11" s="1211"/>
      <c r="DXA11" s="1211"/>
      <c r="DXB11" s="1211"/>
      <c r="DXC11" s="1211"/>
      <c r="DXD11" s="1211"/>
      <c r="DXE11" s="1211"/>
      <c r="DXF11" s="1211"/>
      <c r="DXG11" s="1211"/>
      <c r="DXH11" s="1211"/>
      <c r="DXI11" s="1211"/>
      <c r="DXJ11" s="1211"/>
      <c r="DXK11" s="1211"/>
      <c r="DXL11" s="1211"/>
      <c r="DXM11" s="1211"/>
      <c r="DXN11" s="1211"/>
      <c r="DXO11" s="1211"/>
      <c r="DXP11" s="1211"/>
      <c r="DXQ11" s="1211"/>
      <c r="DXR11" s="1211"/>
      <c r="DXS11" s="1211"/>
      <c r="DXT11" s="1211"/>
      <c r="DXU11" s="1211"/>
      <c r="DXV11" s="1211"/>
      <c r="DXW11" s="1211"/>
      <c r="DXX11" s="1211"/>
      <c r="DXY11" s="1211"/>
      <c r="DXZ11" s="1211"/>
      <c r="DYA11" s="1211"/>
      <c r="DYB11" s="1211"/>
      <c r="DYC11" s="1211"/>
      <c r="DYD11" s="1211"/>
      <c r="DYE11" s="1211"/>
      <c r="DYF11" s="1211"/>
      <c r="DYG11" s="1211"/>
      <c r="DYH11" s="1211"/>
      <c r="DYI11" s="1211"/>
      <c r="DYJ11" s="1211"/>
      <c r="DYK11" s="1211"/>
      <c r="DYL11" s="1211"/>
      <c r="DYM11" s="1211"/>
      <c r="DYN11" s="1211"/>
      <c r="DYO11" s="1211"/>
      <c r="DYP11" s="1211"/>
      <c r="DYQ11" s="1211"/>
      <c r="DYR11" s="1211"/>
      <c r="DYS11" s="1211"/>
      <c r="DYT11" s="1211"/>
      <c r="DYU11" s="1211"/>
      <c r="DYV11" s="1211"/>
      <c r="DYW11" s="1211"/>
      <c r="DYX11" s="1211"/>
      <c r="DYY11" s="1211"/>
      <c r="DYZ11" s="1211"/>
      <c r="DZA11" s="1211"/>
      <c r="DZB11" s="1211"/>
      <c r="DZC11" s="1211"/>
      <c r="DZD11" s="1211"/>
      <c r="DZE11" s="1211"/>
      <c r="DZF11" s="1211"/>
      <c r="DZG11" s="1211"/>
      <c r="DZH11" s="1211"/>
      <c r="DZI11" s="1211"/>
      <c r="DZJ11" s="1211"/>
      <c r="DZK11" s="1211"/>
      <c r="DZL11" s="1211"/>
      <c r="DZM11" s="1211"/>
      <c r="DZN11" s="1211"/>
      <c r="DZO11" s="1211"/>
      <c r="DZP11" s="1211"/>
      <c r="DZQ11" s="1211"/>
      <c r="DZR11" s="1211"/>
      <c r="DZS11" s="1211"/>
      <c r="DZT11" s="1211"/>
      <c r="DZU11" s="1211"/>
      <c r="DZV11" s="1211"/>
      <c r="DZW11" s="1211"/>
      <c r="DZX11" s="1211"/>
      <c r="DZY11" s="1211"/>
      <c r="DZZ11" s="1211"/>
      <c r="EAA11" s="1211"/>
      <c r="EAB11" s="1211"/>
      <c r="EAC11" s="1211"/>
      <c r="EAD11" s="1211"/>
      <c r="EAE11" s="1211"/>
      <c r="EAF11" s="1211"/>
      <c r="EAG11" s="1211"/>
      <c r="EAH11" s="1211"/>
      <c r="EAI11" s="1211"/>
      <c r="EAJ11" s="1211"/>
      <c r="EAK11" s="1211"/>
      <c r="EAL11" s="1211"/>
      <c r="EAM11" s="1211"/>
      <c r="EAN11" s="1211"/>
      <c r="EAO11" s="1211"/>
      <c r="EAP11" s="1211"/>
      <c r="EAQ11" s="1211"/>
      <c r="EAR11" s="1211"/>
      <c r="EAS11" s="1211"/>
      <c r="EAT11" s="1211"/>
      <c r="EAU11" s="1211"/>
      <c r="EAV11" s="1211"/>
      <c r="EAW11" s="1211"/>
      <c r="EAX11" s="1211"/>
      <c r="EAY11" s="1211"/>
      <c r="EAZ11" s="1211"/>
      <c r="EBA11" s="1211"/>
      <c r="EBB11" s="1211"/>
      <c r="EBC11" s="1211"/>
      <c r="EBD11" s="1211"/>
      <c r="EBE11" s="1211"/>
      <c r="EBF11" s="1211"/>
      <c r="EBG11" s="1211"/>
      <c r="EBH11" s="1211"/>
      <c r="EBI11" s="1211"/>
      <c r="EBJ11" s="1211"/>
      <c r="EBK11" s="1211"/>
      <c r="EBL11" s="1211"/>
      <c r="EBM11" s="1211"/>
      <c r="EBN11" s="1211"/>
      <c r="EBO11" s="1211"/>
      <c r="EBP11" s="1211"/>
      <c r="EBQ11" s="1211"/>
      <c r="EBR11" s="1211"/>
      <c r="EBS11" s="1211"/>
      <c r="EBT11" s="1211"/>
      <c r="EBU11" s="1211"/>
      <c r="EBV11" s="1211"/>
      <c r="EBW11" s="1211"/>
      <c r="EBX11" s="1211"/>
      <c r="EBY11" s="1211"/>
      <c r="EBZ11" s="1211"/>
      <c r="ECA11" s="1211"/>
      <c r="ECB11" s="1211"/>
      <c r="ECC11" s="1211"/>
      <c r="ECD11" s="1211"/>
      <c r="ECE11" s="1211"/>
      <c r="ECF11" s="1211"/>
      <c r="ECG11" s="1211"/>
      <c r="ECH11" s="1211"/>
      <c r="ECI11" s="1211"/>
      <c r="ECJ11" s="1211"/>
      <c r="ECK11" s="1211"/>
      <c r="ECL11" s="1211"/>
      <c r="ECM11" s="1211"/>
      <c r="ECN11" s="1211"/>
      <c r="ECO11" s="1211"/>
      <c r="ECP11" s="1211"/>
      <c r="ECQ11" s="1211"/>
      <c r="ECR11" s="1211"/>
      <c r="ECS11" s="1211"/>
      <c r="ECT11" s="1211"/>
      <c r="ECU11" s="1211"/>
      <c r="ECV11" s="1211"/>
      <c r="ECW11" s="1211"/>
      <c r="ECX11" s="1211"/>
      <c r="ECY11" s="1211"/>
      <c r="ECZ11" s="1211"/>
      <c r="EDA11" s="1211"/>
      <c r="EDB11" s="1211"/>
      <c r="EDC11" s="1211"/>
      <c r="EDD11" s="1211"/>
      <c r="EDE11" s="1211"/>
      <c r="EDF11" s="1211"/>
      <c r="EDG11" s="1211"/>
      <c r="EDH11" s="1211"/>
      <c r="EDI11" s="1211"/>
      <c r="EDJ11" s="1211"/>
      <c r="EDK11" s="1211"/>
      <c r="EDL11" s="1211"/>
      <c r="EDM11" s="1211"/>
      <c r="EDN11" s="1211"/>
      <c r="EDO11" s="1211"/>
      <c r="EDP11" s="1211"/>
      <c r="EDQ11" s="1211"/>
      <c r="EDR11" s="1211"/>
      <c r="EDS11" s="1211"/>
      <c r="EDT11" s="1211"/>
      <c r="EDU11" s="1211"/>
      <c r="EDV11" s="1211"/>
      <c r="EDW11" s="1211"/>
      <c r="EDX11" s="1211"/>
      <c r="EDY11" s="1211"/>
      <c r="EDZ11" s="1211"/>
      <c r="EEA11" s="1211"/>
      <c r="EEB11" s="1211"/>
      <c r="EEC11" s="1211"/>
      <c r="EED11" s="1211"/>
      <c r="EEE11" s="1211"/>
      <c r="EEF11" s="1211"/>
      <c r="EEG11" s="1211"/>
      <c r="EEH11" s="1211"/>
      <c r="EEI11" s="1211"/>
      <c r="EEJ11" s="1211"/>
      <c r="EEK11" s="1211"/>
      <c r="EEL11" s="1211"/>
      <c r="EEM11" s="1211"/>
      <c r="EEN11" s="1211"/>
      <c r="EEO11" s="1211"/>
      <c r="EEP11" s="1211"/>
      <c r="EEQ11" s="1211"/>
      <c r="EER11" s="1211"/>
      <c r="EES11" s="1211"/>
      <c r="EET11" s="1211"/>
      <c r="EEU11" s="1211"/>
      <c r="EEV11" s="1211"/>
      <c r="EEW11" s="1211"/>
      <c r="EEX11" s="1211"/>
      <c r="EEY11" s="1211"/>
      <c r="EEZ11" s="1211"/>
      <c r="EFA11" s="1211"/>
      <c r="EFB11" s="1211"/>
      <c r="EFC11" s="1211"/>
      <c r="EFD11" s="1211"/>
      <c r="EFE11" s="1211"/>
      <c r="EFF11" s="1211"/>
      <c r="EFG11" s="1211"/>
      <c r="EFH11" s="1211"/>
      <c r="EFI11" s="1211"/>
      <c r="EFJ11" s="1211"/>
      <c r="EFK11" s="1211"/>
      <c r="EFL11" s="1211"/>
      <c r="EFM11" s="1211"/>
      <c r="EFN11" s="1211"/>
      <c r="EFO11" s="1211"/>
      <c r="EFP11" s="1211"/>
      <c r="EFQ11" s="1211"/>
      <c r="EFR11" s="1211"/>
      <c r="EFS11" s="1211"/>
      <c r="EFT11" s="1211"/>
      <c r="EFU11" s="1211"/>
      <c r="EFV11" s="1211"/>
      <c r="EFW11" s="1211"/>
      <c r="EFX11" s="1211"/>
      <c r="EFY11" s="1211"/>
      <c r="EFZ11" s="1211"/>
      <c r="EGA11" s="1211"/>
      <c r="EGB11" s="1211"/>
      <c r="EGC11" s="1211"/>
      <c r="EGD11" s="1211"/>
      <c r="EGE11" s="1211"/>
      <c r="EGF11" s="1211"/>
      <c r="EGG11" s="1211"/>
      <c r="EGH11" s="1211"/>
      <c r="EGI11" s="1211"/>
      <c r="EGJ11" s="1211"/>
      <c r="EGK11" s="1211"/>
      <c r="EGL11" s="1211"/>
      <c r="EGM11" s="1211"/>
      <c r="EGN11" s="1211"/>
      <c r="EGO11" s="1211"/>
      <c r="EGP11" s="1211"/>
      <c r="EGQ11" s="1211"/>
      <c r="EGR11" s="1211"/>
      <c r="EGS11" s="1211"/>
      <c r="EGT11" s="1211"/>
      <c r="EGU11" s="1211"/>
      <c r="EGV11" s="1211"/>
      <c r="EGW11" s="1211"/>
      <c r="EGX11" s="1211"/>
      <c r="EGY11" s="1211"/>
      <c r="EGZ11" s="1211"/>
      <c r="EHA11" s="1211"/>
      <c r="EHB11" s="1211"/>
      <c r="EHC11" s="1211"/>
      <c r="EHD11" s="1211"/>
      <c r="EHE11" s="1211"/>
      <c r="EHF11" s="1211"/>
      <c r="EHG11" s="1211"/>
      <c r="EHH11" s="1211"/>
      <c r="EHI11" s="1211"/>
      <c r="EHJ11" s="1211"/>
      <c r="EHK11" s="1211"/>
      <c r="EHL11" s="1211"/>
      <c r="EHM11" s="1211"/>
      <c r="EHN11" s="1211"/>
      <c r="EHO11" s="1211"/>
      <c r="EHP11" s="1211"/>
      <c r="EHQ11" s="1211"/>
      <c r="EHR11" s="1211"/>
      <c r="EHS11" s="1211"/>
      <c r="EHT11" s="1211"/>
      <c r="EHU11" s="1211"/>
      <c r="EHV11" s="1211"/>
      <c r="EHW11" s="1211"/>
      <c r="EHX11" s="1211"/>
      <c r="EHY11" s="1211"/>
      <c r="EHZ11" s="1211"/>
      <c r="EIA11" s="1211"/>
      <c r="EIB11" s="1211"/>
      <c r="EIC11" s="1211"/>
      <c r="EID11" s="1211"/>
      <c r="EIE11" s="1211"/>
      <c r="EIF11" s="1211"/>
      <c r="EIG11" s="1211"/>
      <c r="EIH11" s="1211"/>
      <c r="EII11" s="1211"/>
      <c r="EIJ11" s="1211"/>
      <c r="EIK11" s="1211"/>
      <c r="EIL11" s="1211"/>
      <c r="EIM11" s="1211"/>
      <c r="EIN11" s="1211"/>
      <c r="EIO11" s="1211"/>
      <c r="EIP11" s="1211"/>
      <c r="EIQ11" s="1211"/>
      <c r="EIR11" s="1211"/>
      <c r="EIS11" s="1211"/>
      <c r="EIT11" s="1211"/>
      <c r="EIU11" s="1211"/>
      <c r="EIV11" s="1211"/>
      <c r="EIW11" s="1211"/>
      <c r="EIX11" s="1211"/>
      <c r="EIY11" s="1211"/>
      <c r="EIZ11" s="1211"/>
      <c r="EJA11" s="1211"/>
      <c r="EJB11" s="1211"/>
      <c r="EJC11" s="1211"/>
      <c r="EJD11" s="1211"/>
      <c r="EJE11" s="1211"/>
      <c r="EJF11" s="1211"/>
      <c r="EJG11" s="1211"/>
      <c r="EJH11" s="1211"/>
      <c r="EJI11" s="1211"/>
      <c r="EJJ11" s="1211"/>
      <c r="EJK11" s="1211"/>
      <c r="EJL11" s="1211"/>
      <c r="EJM11" s="1211"/>
      <c r="EJN11" s="1211"/>
      <c r="EJO11" s="1211"/>
      <c r="EJP11" s="1211"/>
      <c r="EJQ11" s="1211"/>
      <c r="EJR11" s="1211"/>
      <c r="EJS11" s="1211"/>
      <c r="EJT11" s="1211"/>
      <c r="EJU11" s="1211"/>
      <c r="EJV11" s="1211"/>
      <c r="EJW11" s="1211"/>
      <c r="EJX11" s="1211"/>
      <c r="EJY11" s="1211"/>
      <c r="EJZ11" s="1211"/>
      <c r="EKA11" s="1211"/>
      <c r="EKB11" s="1211"/>
      <c r="EKC11" s="1211"/>
      <c r="EKD11" s="1211"/>
      <c r="EKE11" s="1211"/>
      <c r="EKF11" s="1211"/>
      <c r="EKG11" s="1211"/>
      <c r="EKH11" s="1211"/>
      <c r="EKI11" s="1211"/>
      <c r="EKJ11" s="1211"/>
      <c r="EKK11" s="1211"/>
      <c r="EKL11" s="1211"/>
      <c r="EKM11" s="1211"/>
      <c r="EKN11" s="1211"/>
      <c r="EKO11" s="1211"/>
      <c r="EKP11" s="1211"/>
      <c r="EKQ11" s="1211"/>
      <c r="EKR11" s="1211"/>
      <c r="EKS11" s="1211"/>
      <c r="EKT11" s="1211"/>
      <c r="EKU11" s="1211"/>
      <c r="EKV11" s="1211"/>
      <c r="EKW11" s="1211"/>
      <c r="EKX11" s="1211"/>
      <c r="EKY11" s="1211"/>
      <c r="EKZ11" s="1211"/>
      <c r="ELA11" s="1211"/>
      <c r="ELB11" s="1211"/>
      <c r="ELC11" s="1211"/>
      <c r="ELD11" s="1211"/>
      <c r="ELE11" s="1211"/>
      <c r="ELF11" s="1211"/>
      <c r="ELG11" s="1211"/>
      <c r="ELH11" s="1211"/>
      <c r="ELI11" s="1211"/>
      <c r="ELJ11" s="1211"/>
      <c r="ELK11" s="1211"/>
      <c r="ELL11" s="1211"/>
      <c r="ELM11" s="1211"/>
      <c r="ELN11" s="1211"/>
      <c r="ELO11" s="1211"/>
      <c r="ELP11" s="1211"/>
      <c r="ELQ11" s="1211"/>
      <c r="ELR11" s="1211"/>
      <c r="ELS11" s="1211"/>
      <c r="ELT11" s="1211"/>
      <c r="ELU11" s="1211"/>
      <c r="ELV11" s="1211"/>
      <c r="ELW11" s="1211"/>
      <c r="ELX11" s="1211"/>
      <c r="ELY11" s="1211"/>
      <c r="ELZ11" s="1211"/>
      <c r="EMA11" s="1211"/>
      <c r="EMB11" s="1211"/>
      <c r="EMC11" s="1211"/>
      <c r="EMD11" s="1211"/>
      <c r="EME11" s="1211"/>
      <c r="EMF11" s="1211"/>
      <c r="EMG11" s="1211"/>
      <c r="EMH11" s="1211"/>
      <c r="EMI11" s="1211"/>
      <c r="EMJ11" s="1211"/>
      <c r="EMK11" s="1211"/>
      <c r="EML11" s="1211"/>
      <c r="EMM11" s="1211"/>
      <c r="EMN11" s="1211"/>
      <c r="EMO11" s="1211"/>
      <c r="EMP11" s="1211"/>
      <c r="EMQ11" s="1211"/>
      <c r="EMR11" s="1211"/>
      <c r="EMS11" s="1211"/>
      <c r="EMT11" s="1211"/>
      <c r="EMU11" s="1211"/>
      <c r="EMV11" s="1211"/>
      <c r="EMW11" s="1211"/>
      <c r="EMX11" s="1211"/>
      <c r="EMY11" s="1211"/>
      <c r="EMZ11" s="1211"/>
      <c r="ENA11" s="1211"/>
      <c r="ENB11" s="1211"/>
      <c r="ENC11" s="1211"/>
      <c r="END11" s="1211"/>
      <c r="ENE11" s="1211"/>
      <c r="ENF11" s="1211"/>
      <c r="ENG11" s="1211"/>
      <c r="ENH11" s="1211"/>
      <c r="ENI11" s="1211"/>
      <c r="ENJ11" s="1211"/>
      <c r="ENK11" s="1211"/>
      <c r="ENL11" s="1211"/>
      <c r="ENM11" s="1211"/>
      <c r="ENN11" s="1211"/>
      <c r="ENO11" s="1211"/>
      <c r="ENP11" s="1211"/>
      <c r="ENQ11" s="1211"/>
      <c r="ENR11" s="1211"/>
      <c r="ENS11" s="1211"/>
      <c r="ENT11" s="1211"/>
      <c r="ENU11" s="1211"/>
      <c r="ENV11" s="1211"/>
      <c r="ENW11" s="1211"/>
      <c r="ENX11" s="1211"/>
      <c r="ENY11" s="1211"/>
      <c r="ENZ11" s="1211"/>
      <c r="EOA11" s="1211"/>
      <c r="EOB11" s="1211"/>
      <c r="EOC11" s="1211"/>
      <c r="EOD11" s="1211"/>
      <c r="EOE11" s="1211"/>
      <c r="EOF11" s="1211"/>
      <c r="EOG11" s="1211"/>
      <c r="EOH11" s="1211"/>
      <c r="EOI11" s="1211"/>
      <c r="EOJ11" s="1211"/>
      <c r="EOK11" s="1211"/>
      <c r="EOL11" s="1211"/>
      <c r="EOM11" s="1211"/>
      <c r="EON11" s="1211"/>
      <c r="EOO11" s="1211"/>
      <c r="EOP11" s="1211"/>
      <c r="EOQ11" s="1211"/>
      <c r="EOR11" s="1211"/>
      <c r="EOS11" s="1211"/>
      <c r="EOT11" s="1211"/>
      <c r="EOU11" s="1211"/>
      <c r="EOV11" s="1211"/>
      <c r="EOW11" s="1211"/>
      <c r="EOX11" s="1211"/>
      <c r="EOY11" s="1211"/>
      <c r="EOZ11" s="1211"/>
      <c r="EPA11" s="1211"/>
      <c r="EPB11" s="1211"/>
      <c r="EPC11" s="1211"/>
      <c r="EPD11" s="1211"/>
      <c r="EPE11" s="1211"/>
      <c r="EPF11" s="1211"/>
      <c r="EPG11" s="1211"/>
      <c r="EPH11" s="1211"/>
      <c r="EPI11" s="1211"/>
      <c r="EPJ11" s="1211"/>
      <c r="EPK11" s="1211"/>
      <c r="EPL11" s="1211"/>
      <c r="EPM11" s="1211"/>
      <c r="EPN11" s="1211"/>
      <c r="EPO11" s="1211"/>
      <c r="EPP11" s="1211"/>
      <c r="EPQ11" s="1211"/>
      <c r="EPR11" s="1211"/>
      <c r="EPS11" s="1211"/>
      <c r="EPT11" s="1211"/>
      <c r="EPU11" s="1211"/>
      <c r="EPV11" s="1211"/>
      <c r="EPW11" s="1211"/>
      <c r="EPX11" s="1211"/>
      <c r="EPY11" s="1211"/>
      <c r="EPZ11" s="1211"/>
      <c r="EQA11" s="1211"/>
      <c r="EQB11" s="1211"/>
      <c r="EQC11" s="1211"/>
      <c r="EQD11" s="1211"/>
      <c r="EQE11" s="1211"/>
      <c r="EQF11" s="1211"/>
      <c r="EQG11" s="1211"/>
      <c r="EQH11" s="1211"/>
      <c r="EQI11" s="1211"/>
      <c r="EQJ11" s="1211"/>
      <c r="EQK11" s="1211"/>
      <c r="EQL11" s="1211"/>
      <c r="EQM11" s="1211"/>
      <c r="EQN11" s="1211"/>
      <c r="EQO11" s="1211"/>
      <c r="EQP11" s="1211"/>
      <c r="EQQ11" s="1211"/>
      <c r="EQR11" s="1211"/>
      <c r="EQS11" s="1211"/>
      <c r="EQT11" s="1211"/>
      <c r="EQU11" s="1211"/>
      <c r="EQV11" s="1211"/>
      <c r="EQW11" s="1211"/>
      <c r="EQX11" s="1211"/>
      <c r="EQY11" s="1211"/>
      <c r="EQZ11" s="1211"/>
      <c r="ERA11" s="1211"/>
      <c r="ERB11" s="1211"/>
      <c r="ERC11" s="1211"/>
      <c r="ERD11" s="1211"/>
      <c r="ERE11" s="1211"/>
      <c r="ERF11" s="1211"/>
      <c r="ERG11" s="1211"/>
      <c r="ERH11" s="1211"/>
      <c r="ERI11" s="1211"/>
      <c r="ERJ11" s="1211"/>
      <c r="ERK11" s="1211"/>
      <c r="ERL11" s="1211"/>
      <c r="ERM11" s="1211"/>
      <c r="ERN11" s="1211"/>
      <c r="ERO11" s="1211"/>
      <c r="ERP11" s="1211"/>
      <c r="ERQ11" s="1211"/>
      <c r="ERR11" s="1211"/>
      <c r="ERS11" s="1211"/>
      <c r="ERT11" s="1211"/>
      <c r="ERU11" s="1211"/>
      <c r="ERV11" s="1211"/>
      <c r="ERW11" s="1211"/>
      <c r="ERX11" s="1211"/>
      <c r="ERY11" s="1211"/>
      <c r="ERZ11" s="1211"/>
      <c r="ESA11" s="1211"/>
      <c r="ESB11" s="1211"/>
      <c r="ESC11" s="1211"/>
      <c r="ESD11" s="1211"/>
      <c r="ESE11" s="1211"/>
      <c r="ESF11" s="1211"/>
      <c r="ESG11" s="1211"/>
      <c r="ESH11" s="1211"/>
      <c r="ESI11" s="1211"/>
      <c r="ESJ11" s="1211"/>
      <c r="ESK11" s="1211"/>
      <c r="ESL11" s="1211"/>
      <c r="ESM11" s="1211"/>
      <c r="ESN11" s="1211"/>
      <c r="ESO11" s="1211"/>
      <c r="ESP11" s="1211"/>
      <c r="ESQ11" s="1211"/>
      <c r="ESR11" s="1211"/>
      <c r="ESS11" s="1211"/>
      <c r="EST11" s="1211"/>
      <c r="ESU11" s="1211"/>
      <c r="ESV11" s="1211"/>
      <c r="ESW11" s="1211"/>
      <c r="ESX11" s="1211"/>
      <c r="ESY11" s="1211"/>
      <c r="ESZ11" s="1211"/>
      <c r="ETA11" s="1211"/>
      <c r="ETB11" s="1211"/>
      <c r="ETC11" s="1211"/>
      <c r="ETD11" s="1211"/>
      <c r="ETE11" s="1211"/>
      <c r="ETF11" s="1211"/>
      <c r="ETG11" s="1211"/>
      <c r="ETH11" s="1211"/>
      <c r="ETI11" s="1211"/>
      <c r="ETJ11" s="1211"/>
      <c r="ETK11" s="1211"/>
      <c r="ETL11" s="1211"/>
      <c r="ETM11" s="1211"/>
      <c r="ETN11" s="1211"/>
      <c r="ETO11" s="1211"/>
      <c r="ETP11" s="1211"/>
      <c r="ETQ11" s="1211"/>
      <c r="ETR11" s="1211"/>
      <c r="ETS11" s="1211"/>
      <c r="ETT11" s="1211"/>
      <c r="ETU11" s="1211"/>
      <c r="ETV11" s="1211"/>
      <c r="ETW11" s="1211"/>
      <c r="ETX11" s="1211"/>
      <c r="ETY11" s="1211"/>
      <c r="ETZ11" s="1211"/>
      <c r="EUA11" s="1211"/>
      <c r="EUB11" s="1211"/>
      <c r="EUC11" s="1211"/>
      <c r="EUD11" s="1211"/>
      <c r="EUE11" s="1211"/>
      <c r="EUF11" s="1211"/>
      <c r="EUG11" s="1211"/>
      <c r="EUH11" s="1211"/>
      <c r="EUI11" s="1211"/>
      <c r="EUJ11" s="1211"/>
      <c r="EUK11" s="1211"/>
      <c r="EUL11" s="1211"/>
      <c r="EUM11" s="1211"/>
      <c r="EUN11" s="1211"/>
      <c r="EUO11" s="1211"/>
      <c r="EUP11" s="1211"/>
      <c r="EUQ11" s="1211"/>
      <c r="EUR11" s="1211"/>
      <c r="EUS11" s="1211"/>
      <c r="EUT11" s="1211"/>
      <c r="EUU11" s="1211"/>
      <c r="EUV11" s="1211"/>
      <c r="EUW11" s="1211"/>
      <c r="EUX11" s="1211"/>
      <c r="EUY11" s="1211"/>
      <c r="EUZ11" s="1211"/>
      <c r="EVA11" s="1211"/>
      <c r="EVB11" s="1211"/>
      <c r="EVC11" s="1211"/>
      <c r="EVD11" s="1211"/>
      <c r="EVE11" s="1211"/>
      <c r="EVF11" s="1211"/>
      <c r="EVG11" s="1211"/>
      <c r="EVH11" s="1211"/>
      <c r="EVI11" s="1211"/>
      <c r="EVJ11" s="1211"/>
      <c r="EVK11" s="1211"/>
      <c r="EVL11" s="1211"/>
      <c r="EVM11" s="1211"/>
      <c r="EVN11" s="1211"/>
      <c r="EVO11" s="1211"/>
      <c r="EVP11" s="1211"/>
      <c r="EVQ11" s="1211"/>
      <c r="EVR11" s="1211"/>
      <c r="EVS11" s="1211"/>
      <c r="EVT11" s="1211"/>
      <c r="EVU11" s="1211"/>
      <c r="EVV11" s="1211"/>
      <c r="EVW11" s="1211"/>
      <c r="EVX11" s="1211"/>
      <c r="EVY11" s="1211"/>
      <c r="EVZ11" s="1211"/>
      <c r="EWA11" s="1211"/>
      <c r="EWB11" s="1211"/>
      <c r="EWC11" s="1211"/>
      <c r="EWD11" s="1211"/>
      <c r="EWE11" s="1211"/>
      <c r="EWF11" s="1211"/>
      <c r="EWG11" s="1211"/>
      <c r="EWH11" s="1211"/>
      <c r="EWI11" s="1211"/>
      <c r="EWJ11" s="1211"/>
      <c r="EWK11" s="1211"/>
      <c r="EWL11" s="1211"/>
      <c r="EWM11" s="1211"/>
      <c r="EWN11" s="1211"/>
      <c r="EWO11" s="1211"/>
      <c r="EWP11" s="1211"/>
      <c r="EWQ11" s="1211"/>
      <c r="EWR11" s="1211"/>
      <c r="EWS11" s="1211"/>
      <c r="EWT11" s="1211"/>
      <c r="EWU11" s="1211"/>
      <c r="EWV11" s="1211"/>
      <c r="EWW11" s="1211"/>
      <c r="EWX11" s="1211"/>
      <c r="EWY11" s="1211"/>
      <c r="EWZ11" s="1211"/>
      <c r="EXA11" s="1211"/>
      <c r="EXB11" s="1211"/>
      <c r="EXC11" s="1211"/>
      <c r="EXD11" s="1211"/>
      <c r="EXE11" s="1211"/>
      <c r="EXF11" s="1211"/>
      <c r="EXG11" s="1211"/>
      <c r="EXH11" s="1211"/>
      <c r="EXI11" s="1211"/>
      <c r="EXJ11" s="1211"/>
      <c r="EXK11" s="1211"/>
      <c r="EXL11" s="1211"/>
      <c r="EXM11" s="1211"/>
      <c r="EXN11" s="1211"/>
      <c r="EXO11" s="1211"/>
      <c r="EXP11" s="1211"/>
      <c r="EXQ11" s="1211"/>
      <c r="EXR11" s="1211"/>
      <c r="EXS11" s="1211"/>
      <c r="EXT11" s="1211"/>
      <c r="EXU11" s="1211"/>
      <c r="EXV11" s="1211"/>
      <c r="EXW11" s="1211"/>
      <c r="EXX11" s="1211"/>
      <c r="EXY11" s="1211"/>
      <c r="EXZ11" s="1211"/>
      <c r="EYA11" s="1211"/>
      <c r="EYB11" s="1211"/>
      <c r="EYC11" s="1211"/>
      <c r="EYD11" s="1211"/>
      <c r="EYE11" s="1211"/>
      <c r="EYF11" s="1211"/>
      <c r="EYG11" s="1211"/>
      <c r="EYH11" s="1211"/>
      <c r="EYI11" s="1211"/>
      <c r="EYJ11" s="1211"/>
      <c r="EYK11" s="1211"/>
      <c r="EYL11" s="1211"/>
      <c r="EYM11" s="1211"/>
      <c r="EYN11" s="1211"/>
      <c r="EYO11" s="1211"/>
      <c r="EYP11" s="1211"/>
      <c r="EYQ11" s="1211"/>
      <c r="EYR11" s="1211"/>
      <c r="EYS11" s="1211"/>
      <c r="EYT11" s="1211"/>
      <c r="EYU11" s="1211"/>
      <c r="EYV11" s="1211"/>
      <c r="EYW11" s="1211"/>
      <c r="EYX11" s="1211"/>
      <c r="EYY11" s="1211"/>
      <c r="EYZ11" s="1211"/>
      <c r="EZA11" s="1211"/>
      <c r="EZB11" s="1211"/>
      <c r="EZC11" s="1211"/>
      <c r="EZD11" s="1211"/>
      <c r="EZE11" s="1211"/>
      <c r="EZF11" s="1211"/>
      <c r="EZG11" s="1211"/>
      <c r="EZH11" s="1211"/>
      <c r="EZI11" s="1211"/>
      <c r="EZJ11" s="1211"/>
      <c r="EZK11" s="1211"/>
      <c r="EZL11" s="1211"/>
      <c r="EZM11" s="1211"/>
      <c r="EZN11" s="1211"/>
      <c r="EZO11" s="1211"/>
      <c r="EZP11" s="1211"/>
      <c r="EZQ11" s="1211"/>
      <c r="EZR11" s="1211"/>
      <c r="EZS11" s="1211"/>
      <c r="EZT11" s="1211"/>
      <c r="EZU11" s="1211"/>
      <c r="EZV11" s="1211"/>
      <c r="EZW11" s="1211"/>
      <c r="EZX11" s="1211"/>
      <c r="EZY11" s="1211"/>
      <c r="EZZ11" s="1211"/>
      <c r="FAA11" s="1211"/>
      <c r="FAB11" s="1211"/>
      <c r="FAC11" s="1211"/>
      <c r="FAD11" s="1211"/>
      <c r="FAE11" s="1211"/>
      <c r="FAF11" s="1211"/>
      <c r="FAG11" s="1211"/>
      <c r="FAH11" s="1211"/>
      <c r="FAI11" s="1211"/>
      <c r="FAJ11" s="1211"/>
      <c r="FAK11" s="1211"/>
      <c r="FAL11" s="1211"/>
      <c r="FAM11" s="1211"/>
      <c r="FAN11" s="1211"/>
      <c r="FAO11" s="1211"/>
      <c r="FAP11" s="1211"/>
      <c r="FAQ11" s="1211"/>
      <c r="FAR11" s="1211"/>
      <c r="FAS11" s="1211"/>
      <c r="FAT11" s="1211"/>
      <c r="FAU11" s="1211"/>
      <c r="FAV11" s="1211"/>
      <c r="FAW11" s="1211"/>
      <c r="FAX11" s="1211"/>
      <c r="FAY11" s="1211"/>
      <c r="FAZ11" s="1211"/>
      <c r="FBA11" s="1211"/>
      <c r="FBB11" s="1211"/>
      <c r="FBC11" s="1211"/>
      <c r="FBD11" s="1211"/>
      <c r="FBE11" s="1211"/>
      <c r="FBF11" s="1211"/>
      <c r="FBG11" s="1211"/>
      <c r="FBH11" s="1211"/>
      <c r="FBI11" s="1211"/>
      <c r="FBJ11" s="1211"/>
      <c r="FBK11" s="1211"/>
      <c r="FBL11" s="1211"/>
      <c r="FBM11" s="1211"/>
      <c r="FBN11" s="1211"/>
      <c r="FBO11" s="1211"/>
      <c r="FBP11" s="1211"/>
      <c r="FBQ11" s="1211"/>
      <c r="FBR11" s="1211"/>
      <c r="FBS11" s="1211"/>
      <c r="FBT11" s="1211"/>
      <c r="FBU11" s="1211"/>
      <c r="FBV11" s="1211"/>
      <c r="FBW11" s="1211"/>
      <c r="FBX11" s="1211"/>
      <c r="FBY11" s="1211"/>
      <c r="FBZ11" s="1211"/>
      <c r="FCA11" s="1211"/>
      <c r="FCB11" s="1211"/>
      <c r="FCC11" s="1211"/>
      <c r="FCD11" s="1211"/>
      <c r="FCE11" s="1211"/>
      <c r="FCF11" s="1211"/>
      <c r="FCG11" s="1211"/>
      <c r="FCH11" s="1211"/>
      <c r="FCI11" s="1211"/>
      <c r="FCJ11" s="1211"/>
      <c r="FCK11" s="1211"/>
      <c r="FCL11" s="1211"/>
      <c r="FCM11" s="1211"/>
      <c r="FCN11" s="1211"/>
      <c r="FCO11" s="1211"/>
      <c r="FCP11" s="1211"/>
      <c r="FCQ11" s="1211"/>
      <c r="FCR11" s="1211"/>
      <c r="FCS11" s="1211"/>
      <c r="FCT11" s="1211"/>
      <c r="FCU11" s="1211"/>
      <c r="FCV11" s="1211"/>
      <c r="FCW11" s="1211"/>
      <c r="FCX11" s="1211"/>
      <c r="FCY11" s="1211"/>
      <c r="FCZ11" s="1211"/>
      <c r="FDA11" s="1211"/>
      <c r="FDB11" s="1211"/>
      <c r="FDC11" s="1211"/>
      <c r="FDD11" s="1211"/>
      <c r="FDE11" s="1211"/>
      <c r="FDF11" s="1211"/>
      <c r="FDG11" s="1211"/>
      <c r="FDH11" s="1211"/>
      <c r="FDI11" s="1211"/>
      <c r="FDJ11" s="1211"/>
      <c r="FDK11" s="1211"/>
      <c r="FDL11" s="1211"/>
      <c r="FDM11" s="1211"/>
      <c r="FDN11" s="1211"/>
      <c r="FDO11" s="1211"/>
      <c r="FDP11" s="1211"/>
      <c r="FDQ11" s="1211"/>
      <c r="FDR11" s="1211"/>
      <c r="FDS11" s="1211"/>
      <c r="FDT11" s="1211"/>
      <c r="FDU11" s="1211"/>
      <c r="FDV11" s="1211"/>
      <c r="FDW11" s="1211"/>
      <c r="FDX11" s="1211"/>
      <c r="FDY11" s="1211"/>
      <c r="FDZ11" s="1211"/>
      <c r="FEA11" s="1211"/>
      <c r="FEB11" s="1211"/>
      <c r="FEC11" s="1211"/>
      <c r="FED11" s="1211"/>
      <c r="FEE11" s="1211"/>
      <c r="FEF11" s="1211"/>
      <c r="FEG11" s="1211"/>
      <c r="FEH11" s="1211"/>
      <c r="FEI11" s="1211"/>
      <c r="FEJ11" s="1211"/>
      <c r="FEK11" s="1211"/>
      <c r="FEL11" s="1211"/>
      <c r="FEM11" s="1211"/>
      <c r="FEN11" s="1211"/>
      <c r="FEO11" s="1211"/>
      <c r="FEP11" s="1211"/>
      <c r="FEQ11" s="1211"/>
      <c r="FER11" s="1211"/>
      <c r="FES11" s="1211"/>
      <c r="FET11" s="1211"/>
      <c r="FEU11" s="1211"/>
      <c r="FEV11" s="1211"/>
      <c r="FEW11" s="1211"/>
      <c r="FEX11" s="1211"/>
      <c r="FEY11" s="1211"/>
      <c r="FEZ11" s="1211"/>
      <c r="FFA11" s="1211"/>
      <c r="FFB11" s="1211"/>
      <c r="FFC11" s="1211"/>
      <c r="FFD11" s="1211"/>
      <c r="FFE11" s="1211"/>
      <c r="FFF11" s="1211"/>
      <c r="FFG11" s="1211"/>
      <c r="FFH11" s="1211"/>
      <c r="FFI11" s="1211"/>
      <c r="FFJ11" s="1211"/>
      <c r="FFK11" s="1211"/>
      <c r="FFL11" s="1211"/>
      <c r="FFM11" s="1211"/>
      <c r="FFN11" s="1211"/>
      <c r="FFO11" s="1211"/>
      <c r="FFP11" s="1211"/>
      <c r="FFQ11" s="1211"/>
      <c r="FFR11" s="1211"/>
      <c r="FFS11" s="1211"/>
      <c r="FFT11" s="1211"/>
      <c r="FFU11" s="1211"/>
      <c r="FFV11" s="1211"/>
      <c r="FFW11" s="1211"/>
      <c r="FFX11" s="1211"/>
      <c r="FFY11" s="1211"/>
      <c r="FFZ11" s="1211"/>
      <c r="FGA11" s="1211"/>
      <c r="FGB11" s="1211"/>
      <c r="FGC11" s="1211"/>
      <c r="FGD11" s="1211"/>
      <c r="FGE11" s="1211"/>
      <c r="FGF11" s="1211"/>
      <c r="FGG11" s="1211"/>
      <c r="FGH11" s="1211"/>
      <c r="FGI11" s="1211"/>
      <c r="FGJ11" s="1211"/>
      <c r="FGK11" s="1211"/>
      <c r="FGL11" s="1211"/>
      <c r="FGM11" s="1211"/>
      <c r="FGN11" s="1211"/>
      <c r="FGO11" s="1211"/>
      <c r="FGP11" s="1211"/>
      <c r="FGQ11" s="1211"/>
      <c r="FGR11" s="1211"/>
      <c r="FGS11" s="1211"/>
      <c r="FGT11" s="1211"/>
      <c r="FGU11" s="1211"/>
      <c r="FGV11" s="1211"/>
      <c r="FGW11" s="1211"/>
      <c r="FGX11" s="1211"/>
      <c r="FGY11" s="1211"/>
      <c r="FGZ11" s="1211"/>
      <c r="FHA11" s="1211"/>
      <c r="FHB11" s="1211"/>
      <c r="FHC11" s="1211"/>
      <c r="FHD11" s="1211"/>
      <c r="FHE11" s="1211"/>
      <c r="FHF11" s="1211"/>
      <c r="FHG11" s="1211"/>
      <c r="FHH11" s="1211"/>
      <c r="FHI11" s="1211"/>
      <c r="FHJ11" s="1211"/>
      <c r="FHK11" s="1211"/>
      <c r="FHL11" s="1211"/>
      <c r="FHM11" s="1211"/>
      <c r="FHN11" s="1211"/>
      <c r="FHO11" s="1211"/>
      <c r="FHP11" s="1211"/>
      <c r="FHQ11" s="1211"/>
      <c r="FHR11" s="1211"/>
      <c r="FHS11" s="1211"/>
      <c r="FHT11" s="1211"/>
      <c r="FHU11" s="1211"/>
      <c r="FHV11" s="1211"/>
      <c r="FHW11" s="1211"/>
      <c r="FHX11" s="1211"/>
      <c r="FHY11" s="1211"/>
      <c r="FHZ11" s="1211"/>
      <c r="FIA11" s="1211"/>
      <c r="FIB11" s="1211"/>
      <c r="FIC11" s="1211"/>
      <c r="FID11" s="1211"/>
      <c r="FIE11" s="1211"/>
      <c r="FIF11" s="1211"/>
      <c r="FIG11" s="1211"/>
      <c r="FIH11" s="1211"/>
      <c r="FII11" s="1211"/>
      <c r="FIJ11" s="1211"/>
      <c r="FIK11" s="1211"/>
      <c r="FIL11" s="1211"/>
      <c r="FIM11" s="1211"/>
      <c r="FIN11" s="1211"/>
      <c r="FIO11" s="1211"/>
      <c r="FIP11" s="1211"/>
      <c r="FIQ11" s="1211"/>
      <c r="FIR11" s="1211"/>
      <c r="FIS11" s="1211"/>
      <c r="FIT11" s="1211"/>
      <c r="FIU11" s="1211"/>
      <c r="FIV11" s="1211"/>
      <c r="FIW11" s="1211"/>
      <c r="FIX11" s="1211"/>
      <c r="FIY11" s="1211"/>
      <c r="FIZ11" s="1211"/>
      <c r="FJA11" s="1211"/>
      <c r="FJB11" s="1211"/>
      <c r="FJC11" s="1211"/>
      <c r="FJD11" s="1211"/>
      <c r="FJE11" s="1211"/>
      <c r="FJF11" s="1211"/>
      <c r="FJG11" s="1211"/>
      <c r="FJH11" s="1211"/>
      <c r="FJI11" s="1211"/>
      <c r="FJJ11" s="1211"/>
      <c r="FJK11" s="1211"/>
      <c r="FJL11" s="1211"/>
      <c r="FJM11" s="1211"/>
      <c r="FJN11" s="1211"/>
      <c r="FJO11" s="1211"/>
      <c r="FJP11" s="1211"/>
      <c r="FJQ11" s="1211"/>
      <c r="FJR11" s="1211"/>
      <c r="FJS11" s="1211"/>
      <c r="FJT11" s="1211"/>
      <c r="FJU11" s="1211"/>
      <c r="FJV11" s="1211"/>
      <c r="FJW11" s="1211"/>
      <c r="FJX11" s="1211"/>
      <c r="FJY11" s="1211"/>
      <c r="FJZ11" s="1211"/>
      <c r="FKA11" s="1211"/>
      <c r="FKB11" s="1211"/>
      <c r="FKC11" s="1211"/>
      <c r="FKD11" s="1211"/>
      <c r="FKE11" s="1211"/>
      <c r="FKF11" s="1211"/>
      <c r="FKG11" s="1211"/>
      <c r="FKH11" s="1211"/>
      <c r="FKI11" s="1211"/>
      <c r="FKJ11" s="1211"/>
      <c r="FKK11" s="1211"/>
      <c r="FKL11" s="1211"/>
      <c r="FKM11" s="1211"/>
      <c r="FKN11" s="1211"/>
      <c r="FKO11" s="1211"/>
      <c r="FKP11" s="1211"/>
      <c r="FKQ11" s="1211"/>
      <c r="FKR11" s="1211"/>
      <c r="FKS11" s="1211"/>
      <c r="FKT11" s="1211"/>
      <c r="FKU11" s="1211"/>
      <c r="FKV11" s="1211"/>
      <c r="FKW11" s="1211"/>
      <c r="FKX11" s="1211"/>
      <c r="FKY11" s="1211"/>
      <c r="FKZ11" s="1211"/>
      <c r="FLA11" s="1211"/>
      <c r="FLB11" s="1211"/>
      <c r="FLC11" s="1211"/>
      <c r="FLD11" s="1211"/>
      <c r="FLE11" s="1211"/>
      <c r="FLF11" s="1211"/>
      <c r="FLG11" s="1211"/>
      <c r="FLH11" s="1211"/>
      <c r="FLI11" s="1211"/>
      <c r="FLJ11" s="1211"/>
      <c r="FLK11" s="1211"/>
      <c r="FLL11" s="1211"/>
      <c r="FLM11" s="1211"/>
      <c r="FLN11" s="1211"/>
      <c r="FLO11" s="1211"/>
      <c r="FLP11" s="1211"/>
      <c r="FLQ11" s="1211"/>
      <c r="FLR11" s="1211"/>
      <c r="FLS11" s="1211"/>
      <c r="FLT11" s="1211"/>
      <c r="FLU11" s="1211"/>
      <c r="FLV11" s="1211"/>
      <c r="FLW11" s="1211"/>
      <c r="FLX11" s="1211"/>
      <c r="FLY11" s="1211"/>
      <c r="FLZ11" s="1211"/>
      <c r="FMA11" s="1211"/>
      <c r="FMB11" s="1211"/>
      <c r="FMC11" s="1211"/>
      <c r="FMD11" s="1211"/>
      <c r="FME11" s="1211"/>
      <c r="FMF11" s="1211"/>
      <c r="FMG11" s="1211"/>
      <c r="FMH11" s="1211"/>
      <c r="FMI11" s="1211"/>
      <c r="FMJ11" s="1211"/>
      <c r="FMK11" s="1211"/>
      <c r="FML11" s="1211"/>
      <c r="FMM11" s="1211"/>
      <c r="FMN11" s="1211"/>
      <c r="FMO11" s="1211"/>
      <c r="FMP11" s="1211"/>
      <c r="FMQ11" s="1211"/>
      <c r="FMR11" s="1211"/>
      <c r="FMS11" s="1211"/>
      <c r="FMT11" s="1211"/>
      <c r="FMU11" s="1211"/>
      <c r="FMV11" s="1211"/>
      <c r="FMW11" s="1211"/>
      <c r="FMX11" s="1211"/>
      <c r="FMY11" s="1211"/>
      <c r="FMZ11" s="1211"/>
      <c r="FNA11" s="1211"/>
      <c r="FNB11" s="1211"/>
      <c r="FNC11" s="1211"/>
      <c r="FND11" s="1211"/>
      <c r="FNE11" s="1211"/>
      <c r="FNF11" s="1211"/>
      <c r="FNG11" s="1211"/>
      <c r="FNH11" s="1211"/>
      <c r="FNI11" s="1211"/>
      <c r="FNJ11" s="1211"/>
      <c r="FNK11" s="1211"/>
      <c r="FNL11" s="1211"/>
      <c r="FNM11" s="1211"/>
      <c r="FNN11" s="1211"/>
      <c r="FNO11" s="1211"/>
      <c r="FNP11" s="1211"/>
      <c r="FNQ11" s="1211"/>
      <c r="FNR11" s="1211"/>
      <c r="FNS11" s="1211"/>
      <c r="FNT11" s="1211"/>
      <c r="FNU11" s="1211"/>
      <c r="FNV11" s="1211"/>
      <c r="FNW11" s="1211"/>
      <c r="FNX11" s="1211"/>
      <c r="FNY11" s="1211"/>
      <c r="FNZ11" s="1211"/>
      <c r="FOA11" s="1211"/>
      <c r="FOB11" s="1211"/>
      <c r="FOC11" s="1211"/>
      <c r="FOD11" s="1211"/>
      <c r="FOE11" s="1211"/>
      <c r="FOF11" s="1211"/>
      <c r="FOG11" s="1211"/>
      <c r="FOH11" s="1211"/>
      <c r="FOI11" s="1211"/>
      <c r="FOJ11" s="1211"/>
      <c r="FOK11" s="1211"/>
      <c r="FOL11" s="1211"/>
      <c r="FOM11" s="1211"/>
      <c r="FON11" s="1211"/>
      <c r="FOO11" s="1211"/>
      <c r="FOP11" s="1211"/>
      <c r="FOQ11" s="1211"/>
      <c r="FOR11" s="1211"/>
      <c r="FOS11" s="1211"/>
      <c r="FOT11" s="1211"/>
      <c r="FOU11" s="1211"/>
      <c r="FOV11" s="1211"/>
      <c r="FOW11" s="1211"/>
      <c r="FOX11" s="1211"/>
      <c r="FOY11" s="1211"/>
      <c r="FOZ11" s="1211"/>
      <c r="FPA11" s="1211"/>
      <c r="FPB11" s="1211"/>
      <c r="FPC11" s="1211"/>
      <c r="FPD11" s="1211"/>
      <c r="FPE11" s="1211"/>
      <c r="FPF11" s="1211"/>
      <c r="FPG11" s="1211"/>
      <c r="FPH11" s="1211"/>
      <c r="FPI11" s="1211"/>
      <c r="FPJ11" s="1211"/>
      <c r="FPK11" s="1211"/>
      <c r="FPL11" s="1211"/>
      <c r="FPM11" s="1211"/>
      <c r="FPN11" s="1211"/>
      <c r="FPO11" s="1211"/>
      <c r="FPP11" s="1211"/>
      <c r="FPQ11" s="1211"/>
      <c r="FPR11" s="1211"/>
      <c r="FPS11" s="1211"/>
      <c r="FPT11" s="1211"/>
      <c r="FPU11" s="1211"/>
      <c r="FPV11" s="1211"/>
      <c r="FPW11" s="1211"/>
      <c r="FPX11" s="1211"/>
      <c r="FPY11" s="1211"/>
      <c r="FPZ11" s="1211"/>
      <c r="FQA11" s="1211"/>
      <c r="FQB11" s="1211"/>
      <c r="FQC11" s="1211"/>
      <c r="FQD11" s="1211"/>
      <c r="FQE11" s="1211"/>
      <c r="FQF11" s="1211"/>
      <c r="FQG11" s="1211"/>
      <c r="FQH11" s="1211"/>
      <c r="FQI11" s="1211"/>
      <c r="FQJ11" s="1211"/>
      <c r="FQK11" s="1211"/>
      <c r="FQL11" s="1211"/>
      <c r="FQM11" s="1211"/>
      <c r="FQN11" s="1211"/>
      <c r="FQO11" s="1211"/>
      <c r="FQP11" s="1211"/>
      <c r="FQQ11" s="1211"/>
      <c r="FQR11" s="1211"/>
      <c r="FQS11" s="1211"/>
      <c r="FQT11" s="1211"/>
      <c r="FQU11" s="1211"/>
      <c r="FQV11" s="1211"/>
      <c r="FQW11" s="1211"/>
      <c r="FQX11" s="1211"/>
      <c r="FQY11" s="1211"/>
      <c r="FQZ11" s="1211"/>
      <c r="FRA11" s="1211"/>
      <c r="FRB11" s="1211"/>
      <c r="FRC11" s="1211"/>
      <c r="FRD11" s="1211"/>
      <c r="FRE11" s="1211"/>
      <c r="FRF11" s="1211"/>
      <c r="FRG11" s="1211"/>
      <c r="FRH11" s="1211"/>
      <c r="FRI11" s="1211"/>
      <c r="FRJ11" s="1211"/>
      <c r="FRK11" s="1211"/>
      <c r="FRL11" s="1211"/>
      <c r="FRM11" s="1211"/>
      <c r="FRN11" s="1211"/>
      <c r="FRO11" s="1211"/>
      <c r="FRP11" s="1211"/>
      <c r="FRQ11" s="1211"/>
      <c r="FRR11" s="1211"/>
      <c r="FRS11" s="1211"/>
      <c r="FRT11" s="1211"/>
      <c r="FRU11" s="1211"/>
      <c r="FRV11" s="1211"/>
      <c r="FRW11" s="1211"/>
      <c r="FRX11" s="1211"/>
      <c r="FRY11" s="1211"/>
      <c r="FRZ11" s="1211"/>
      <c r="FSA11" s="1211"/>
      <c r="FSB11" s="1211"/>
      <c r="FSC11" s="1211"/>
      <c r="FSD11" s="1211"/>
      <c r="FSE11" s="1211"/>
      <c r="FSF11" s="1211"/>
      <c r="FSG11" s="1211"/>
      <c r="FSH11" s="1211"/>
      <c r="FSI11" s="1211"/>
      <c r="FSJ11" s="1211"/>
      <c r="FSK11" s="1211"/>
      <c r="FSL11" s="1211"/>
      <c r="FSM11" s="1211"/>
      <c r="FSN11" s="1211"/>
      <c r="FSO11" s="1211"/>
      <c r="FSP11" s="1211"/>
      <c r="FSQ11" s="1211"/>
      <c r="FSR11" s="1211"/>
      <c r="FSS11" s="1211"/>
      <c r="FST11" s="1211"/>
      <c r="FSU11" s="1211"/>
      <c r="FSV11" s="1211"/>
      <c r="FSW11" s="1211"/>
      <c r="FSX11" s="1211"/>
      <c r="FSY11" s="1211"/>
      <c r="FSZ11" s="1211"/>
      <c r="FTA11" s="1211"/>
      <c r="FTB11" s="1211"/>
      <c r="FTC11" s="1211"/>
      <c r="FTD11" s="1211"/>
      <c r="FTE11" s="1211"/>
      <c r="FTF11" s="1211"/>
      <c r="FTG11" s="1211"/>
      <c r="FTH11" s="1211"/>
      <c r="FTI11" s="1211"/>
      <c r="FTJ11" s="1211"/>
      <c r="FTK11" s="1211"/>
      <c r="FTL11" s="1211"/>
      <c r="FTM11" s="1211"/>
      <c r="FTN11" s="1211"/>
      <c r="FTO11" s="1211"/>
      <c r="FTP11" s="1211"/>
      <c r="FTQ11" s="1211"/>
      <c r="FTR11" s="1211"/>
      <c r="FTS11" s="1211"/>
      <c r="FTT11" s="1211"/>
      <c r="FTU11" s="1211"/>
      <c r="FTV11" s="1211"/>
      <c r="FTW11" s="1211"/>
      <c r="FTX11" s="1211"/>
      <c r="FTY11" s="1211"/>
      <c r="FTZ11" s="1211"/>
      <c r="FUA11" s="1211"/>
      <c r="FUB11" s="1211"/>
      <c r="FUC11" s="1211"/>
      <c r="FUD11" s="1211"/>
      <c r="FUE11" s="1211"/>
      <c r="FUF11" s="1211"/>
      <c r="FUG11" s="1211"/>
      <c r="FUH11" s="1211"/>
      <c r="FUI11" s="1211"/>
      <c r="FUJ11" s="1211"/>
      <c r="FUK11" s="1211"/>
      <c r="FUL11" s="1211"/>
      <c r="FUM11" s="1211"/>
      <c r="FUN11" s="1211"/>
      <c r="FUO11" s="1211"/>
      <c r="FUP11" s="1211"/>
      <c r="FUQ11" s="1211"/>
      <c r="FUR11" s="1211"/>
      <c r="FUS11" s="1211"/>
      <c r="FUT11" s="1211"/>
      <c r="FUU11" s="1211"/>
      <c r="FUV11" s="1211"/>
      <c r="FUW11" s="1211"/>
      <c r="FUX11" s="1211"/>
      <c r="FUY11" s="1211"/>
      <c r="FUZ11" s="1211"/>
      <c r="FVA11" s="1211"/>
      <c r="FVB11" s="1211"/>
      <c r="FVC11" s="1211"/>
      <c r="FVD11" s="1211"/>
      <c r="FVE11" s="1211"/>
      <c r="FVF11" s="1211"/>
      <c r="FVG11" s="1211"/>
      <c r="FVH11" s="1211"/>
      <c r="FVI11" s="1211"/>
      <c r="FVJ11" s="1211"/>
      <c r="FVK11" s="1211"/>
      <c r="FVL11" s="1211"/>
      <c r="FVM11" s="1211"/>
      <c r="FVN11" s="1211"/>
      <c r="FVO11" s="1211"/>
      <c r="FVP11" s="1211"/>
      <c r="FVQ11" s="1211"/>
      <c r="FVR11" s="1211"/>
      <c r="FVS11" s="1211"/>
      <c r="FVT11" s="1211"/>
      <c r="FVU11" s="1211"/>
      <c r="FVV11" s="1211"/>
      <c r="FVW11" s="1211"/>
      <c r="FVX11" s="1211"/>
      <c r="FVY11" s="1211"/>
      <c r="FVZ11" s="1211"/>
      <c r="FWA11" s="1211"/>
      <c r="FWB11" s="1211"/>
      <c r="FWC11" s="1211"/>
      <c r="FWD11" s="1211"/>
      <c r="FWE11" s="1211"/>
      <c r="FWF11" s="1211"/>
      <c r="FWG11" s="1211"/>
      <c r="FWH11" s="1211"/>
      <c r="FWI11" s="1211"/>
      <c r="FWJ11" s="1211"/>
      <c r="FWK11" s="1211"/>
      <c r="FWL11" s="1211"/>
      <c r="FWM11" s="1211"/>
      <c r="FWN11" s="1211"/>
      <c r="FWO11" s="1211"/>
      <c r="FWP11" s="1211"/>
      <c r="FWQ11" s="1211"/>
      <c r="FWR11" s="1211"/>
      <c r="FWS11" s="1211"/>
      <c r="FWT11" s="1211"/>
      <c r="FWU11" s="1211"/>
      <c r="FWV11" s="1211"/>
      <c r="FWW11" s="1211"/>
      <c r="FWX11" s="1211"/>
      <c r="FWY11" s="1211"/>
      <c r="FWZ11" s="1211"/>
      <c r="FXA11" s="1211"/>
      <c r="FXB11" s="1211"/>
      <c r="FXC11" s="1211"/>
      <c r="FXD11" s="1211"/>
      <c r="FXE11" s="1211"/>
      <c r="FXF11" s="1211"/>
      <c r="FXG11" s="1211"/>
      <c r="FXH11" s="1211"/>
      <c r="FXI11" s="1211"/>
      <c r="FXJ11" s="1211"/>
      <c r="FXK11" s="1211"/>
      <c r="FXL11" s="1211"/>
      <c r="FXM11" s="1211"/>
      <c r="FXN11" s="1211"/>
      <c r="FXO11" s="1211"/>
      <c r="FXP11" s="1211"/>
      <c r="FXQ11" s="1211"/>
      <c r="FXR11" s="1211"/>
      <c r="FXS11" s="1211"/>
      <c r="FXT11" s="1211"/>
      <c r="FXU11" s="1211"/>
      <c r="FXV11" s="1211"/>
      <c r="FXW11" s="1211"/>
      <c r="FXX11" s="1211"/>
      <c r="FXY11" s="1211"/>
      <c r="FXZ11" s="1211"/>
      <c r="FYA11" s="1211"/>
      <c r="FYB11" s="1211"/>
      <c r="FYC11" s="1211"/>
      <c r="FYD11" s="1211"/>
      <c r="FYE11" s="1211"/>
      <c r="FYF11" s="1211"/>
      <c r="FYG11" s="1211"/>
      <c r="FYH11" s="1211"/>
      <c r="FYI11" s="1211"/>
      <c r="FYJ11" s="1211"/>
      <c r="FYK11" s="1211"/>
      <c r="FYL11" s="1211"/>
      <c r="FYM11" s="1211"/>
      <c r="FYN11" s="1211"/>
      <c r="FYO11" s="1211"/>
      <c r="FYP11" s="1211"/>
      <c r="FYQ11" s="1211"/>
      <c r="FYR11" s="1211"/>
      <c r="FYS11" s="1211"/>
      <c r="FYT11" s="1211"/>
      <c r="FYU11" s="1211"/>
      <c r="FYV11" s="1211"/>
      <c r="FYW11" s="1211"/>
      <c r="FYX11" s="1211"/>
      <c r="FYY11" s="1211"/>
      <c r="FYZ11" s="1211"/>
      <c r="FZA11" s="1211"/>
      <c r="FZB11" s="1211"/>
      <c r="FZC11" s="1211"/>
      <c r="FZD11" s="1211"/>
      <c r="FZE11" s="1211"/>
      <c r="FZF11" s="1211"/>
      <c r="FZG11" s="1211"/>
      <c r="FZH11" s="1211"/>
      <c r="FZI11" s="1211"/>
      <c r="FZJ11" s="1211"/>
      <c r="FZK11" s="1211"/>
      <c r="FZL11" s="1211"/>
      <c r="FZM11" s="1211"/>
      <c r="FZN11" s="1211"/>
      <c r="FZO11" s="1211"/>
      <c r="FZP11" s="1211"/>
      <c r="FZQ11" s="1211"/>
      <c r="FZR11" s="1211"/>
      <c r="FZS11" s="1211"/>
      <c r="FZT11" s="1211"/>
      <c r="FZU11" s="1211"/>
      <c r="FZV11" s="1211"/>
      <c r="FZW11" s="1211"/>
      <c r="FZX11" s="1211"/>
      <c r="FZY11" s="1211"/>
      <c r="FZZ11" s="1211"/>
      <c r="GAA11" s="1211"/>
      <c r="GAB11" s="1211"/>
      <c r="GAC11" s="1211"/>
      <c r="GAD11" s="1211"/>
      <c r="GAE11" s="1211"/>
      <c r="GAF11" s="1211"/>
      <c r="GAG11" s="1211"/>
      <c r="GAH11" s="1211"/>
      <c r="GAI11" s="1211"/>
      <c r="GAJ11" s="1211"/>
      <c r="GAK11" s="1211"/>
      <c r="GAL11" s="1211"/>
      <c r="GAM11" s="1211"/>
      <c r="GAN11" s="1211"/>
      <c r="GAO11" s="1211"/>
      <c r="GAP11" s="1211"/>
      <c r="GAQ11" s="1211"/>
      <c r="GAR11" s="1211"/>
      <c r="GAS11" s="1211"/>
      <c r="GAT11" s="1211"/>
      <c r="GAU11" s="1211"/>
      <c r="GAV11" s="1211"/>
      <c r="GAW11" s="1211"/>
      <c r="GAX11" s="1211"/>
      <c r="GAY11" s="1211"/>
      <c r="GAZ11" s="1211"/>
      <c r="GBA11" s="1211"/>
      <c r="GBB11" s="1211"/>
      <c r="GBC11" s="1211"/>
      <c r="GBD11" s="1211"/>
      <c r="GBE11" s="1211"/>
      <c r="GBF11" s="1211"/>
      <c r="GBG11" s="1211"/>
      <c r="GBH11" s="1211"/>
      <c r="GBI11" s="1211"/>
      <c r="GBJ11" s="1211"/>
      <c r="GBK11" s="1211"/>
      <c r="GBL11" s="1211"/>
      <c r="GBM11" s="1211"/>
      <c r="GBN11" s="1211"/>
      <c r="GBO11" s="1211"/>
      <c r="GBP11" s="1211"/>
      <c r="GBQ11" s="1211"/>
      <c r="GBR11" s="1211"/>
      <c r="GBS11" s="1211"/>
      <c r="GBT11" s="1211"/>
      <c r="GBU11" s="1211"/>
      <c r="GBV11" s="1211"/>
      <c r="GBW11" s="1211"/>
      <c r="GBX11" s="1211"/>
      <c r="GBY11" s="1211"/>
      <c r="GBZ11" s="1211"/>
      <c r="GCA11" s="1211"/>
      <c r="GCB11" s="1211"/>
      <c r="GCC11" s="1211"/>
      <c r="GCD11" s="1211"/>
      <c r="GCE11" s="1211"/>
      <c r="GCF11" s="1211"/>
      <c r="GCG11" s="1211"/>
      <c r="GCH11" s="1211"/>
      <c r="GCI11" s="1211"/>
      <c r="GCJ11" s="1211"/>
      <c r="GCK11" s="1211"/>
      <c r="GCL11" s="1211"/>
      <c r="GCM11" s="1211"/>
      <c r="GCN11" s="1211"/>
      <c r="GCO11" s="1211"/>
      <c r="GCP11" s="1211"/>
      <c r="GCQ11" s="1211"/>
      <c r="GCR11" s="1211"/>
      <c r="GCS11" s="1211"/>
      <c r="GCT11" s="1211"/>
      <c r="GCU11" s="1211"/>
      <c r="GCV11" s="1211"/>
      <c r="GCW11" s="1211"/>
      <c r="GCX11" s="1211"/>
      <c r="GCY11" s="1211"/>
      <c r="GCZ11" s="1211"/>
      <c r="GDA11" s="1211"/>
      <c r="GDB11" s="1211"/>
      <c r="GDC11" s="1211"/>
      <c r="GDD11" s="1211"/>
      <c r="GDE11" s="1211"/>
      <c r="GDF11" s="1211"/>
      <c r="GDG11" s="1211"/>
      <c r="GDH11" s="1211"/>
      <c r="GDI11" s="1211"/>
      <c r="GDJ11" s="1211"/>
      <c r="GDK11" s="1211"/>
      <c r="GDL11" s="1211"/>
      <c r="GDM11" s="1211"/>
      <c r="GDN11" s="1211"/>
      <c r="GDO11" s="1211"/>
      <c r="GDP11" s="1211"/>
      <c r="GDQ11" s="1211"/>
      <c r="GDR11" s="1211"/>
      <c r="GDS11" s="1211"/>
      <c r="GDT11" s="1211"/>
      <c r="GDU11" s="1211"/>
      <c r="GDV11" s="1211"/>
      <c r="GDW11" s="1211"/>
      <c r="GDX11" s="1211"/>
      <c r="GDY11" s="1211"/>
      <c r="GDZ11" s="1211"/>
      <c r="GEA11" s="1211"/>
      <c r="GEB11" s="1211"/>
      <c r="GEC11" s="1211"/>
      <c r="GED11" s="1211"/>
      <c r="GEE11" s="1211"/>
      <c r="GEF11" s="1211"/>
      <c r="GEG11" s="1211"/>
      <c r="GEH11" s="1211"/>
      <c r="GEI11" s="1211"/>
      <c r="GEJ11" s="1211"/>
      <c r="GEK11" s="1211"/>
      <c r="GEL11" s="1211"/>
      <c r="GEM11" s="1211"/>
      <c r="GEN11" s="1211"/>
      <c r="GEO11" s="1211"/>
      <c r="GEP11" s="1211"/>
      <c r="GEQ11" s="1211"/>
      <c r="GER11" s="1211"/>
      <c r="GES11" s="1211"/>
      <c r="GET11" s="1211"/>
      <c r="GEU11" s="1211"/>
      <c r="GEV11" s="1211"/>
      <c r="GEW11" s="1211"/>
      <c r="GEX11" s="1211"/>
      <c r="GEY11" s="1211"/>
      <c r="GEZ11" s="1211"/>
      <c r="GFA11" s="1211"/>
      <c r="GFB11" s="1211"/>
      <c r="GFC11" s="1211"/>
      <c r="GFD11" s="1211"/>
      <c r="GFE11" s="1211"/>
      <c r="GFF11" s="1211"/>
      <c r="GFG11" s="1211"/>
      <c r="GFH11" s="1211"/>
      <c r="GFI11" s="1211"/>
      <c r="GFJ11" s="1211"/>
      <c r="GFK11" s="1211"/>
      <c r="GFL11" s="1211"/>
      <c r="GFM11" s="1211"/>
      <c r="GFN11" s="1211"/>
      <c r="GFO11" s="1211"/>
      <c r="GFP11" s="1211"/>
      <c r="GFQ11" s="1211"/>
      <c r="GFR11" s="1211"/>
      <c r="GFS11" s="1211"/>
      <c r="GFT11" s="1211"/>
      <c r="GFU11" s="1211"/>
      <c r="GFV11" s="1211"/>
      <c r="GFW11" s="1211"/>
      <c r="GFX11" s="1211"/>
      <c r="GFY11" s="1211"/>
      <c r="GFZ11" s="1211"/>
      <c r="GGA11" s="1211"/>
      <c r="GGB11" s="1211"/>
      <c r="GGC11" s="1211"/>
      <c r="GGD11" s="1211"/>
      <c r="GGE11" s="1211"/>
      <c r="GGF11" s="1211"/>
      <c r="GGG11" s="1211"/>
      <c r="GGH11" s="1211"/>
      <c r="GGI11" s="1211"/>
      <c r="GGJ11" s="1211"/>
      <c r="GGK11" s="1211"/>
      <c r="GGL11" s="1211"/>
      <c r="GGM11" s="1211"/>
      <c r="GGN11" s="1211"/>
      <c r="GGO11" s="1211"/>
      <c r="GGP11" s="1211"/>
      <c r="GGQ11" s="1211"/>
      <c r="GGR11" s="1211"/>
      <c r="GGS11" s="1211"/>
      <c r="GGT11" s="1211"/>
      <c r="GGU11" s="1211"/>
      <c r="GGV11" s="1211"/>
      <c r="GGW11" s="1211"/>
      <c r="GGX11" s="1211"/>
      <c r="GGY11" s="1211"/>
      <c r="GGZ11" s="1211"/>
      <c r="GHA11" s="1211"/>
      <c r="GHB11" s="1211"/>
      <c r="GHC11" s="1211"/>
      <c r="GHD11" s="1211"/>
      <c r="GHE11" s="1211"/>
      <c r="GHF11" s="1211"/>
      <c r="GHG11" s="1211"/>
      <c r="GHH11" s="1211"/>
      <c r="GHI11" s="1211"/>
      <c r="GHJ11" s="1211"/>
      <c r="GHK11" s="1211"/>
      <c r="GHL11" s="1211"/>
      <c r="GHM11" s="1211"/>
      <c r="GHN11" s="1211"/>
      <c r="GHO11" s="1211"/>
      <c r="GHP11" s="1211"/>
      <c r="GHQ11" s="1211"/>
      <c r="GHR11" s="1211"/>
      <c r="GHS11" s="1211"/>
      <c r="GHT11" s="1211"/>
      <c r="GHU11" s="1211"/>
      <c r="GHV11" s="1211"/>
      <c r="GHW11" s="1211"/>
      <c r="GHX11" s="1211"/>
      <c r="GHY11" s="1211"/>
      <c r="GHZ11" s="1211"/>
      <c r="GIA11" s="1211"/>
      <c r="GIB11" s="1211"/>
      <c r="GIC11" s="1211"/>
      <c r="GID11" s="1211"/>
      <c r="GIE11" s="1211"/>
      <c r="GIF11" s="1211"/>
      <c r="GIG11" s="1211"/>
      <c r="GIH11" s="1211"/>
      <c r="GII11" s="1211"/>
      <c r="GIJ11" s="1211"/>
      <c r="GIK11" s="1211"/>
      <c r="GIL11" s="1211"/>
      <c r="GIM11" s="1211"/>
      <c r="GIN11" s="1211"/>
      <c r="GIO11" s="1211"/>
      <c r="GIP11" s="1211"/>
      <c r="GIQ11" s="1211"/>
      <c r="GIR11" s="1211"/>
      <c r="GIS11" s="1211"/>
      <c r="GIT11" s="1211"/>
      <c r="GIU11" s="1211"/>
      <c r="GIV11" s="1211"/>
      <c r="GIW11" s="1211"/>
      <c r="GIX11" s="1211"/>
      <c r="GIY11" s="1211"/>
      <c r="GIZ11" s="1211"/>
      <c r="GJA11" s="1211"/>
      <c r="GJB11" s="1211"/>
      <c r="GJC11" s="1211"/>
      <c r="GJD11" s="1211"/>
      <c r="GJE11" s="1211"/>
      <c r="GJF11" s="1211"/>
      <c r="GJG11" s="1211"/>
      <c r="GJH11" s="1211"/>
      <c r="GJI11" s="1211"/>
      <c r="GJJ11" s="1211"/>
      <c r="GJK11" s="1211"/>
      <c r="GJL11" s="1211"/>
      <c r="GJM11" s="1211"/>
      <c r="GJN11" s="1211"/>
      <c r="GJO11" s="1211"/>
      <c r="GJP11" s="1211"/>
      <c r="GJQ11" s="1211"/>
      <c r="GJR11" s="1211"/>
      <c r="GJS11" s="1211"/>
      <c r="GJT11" s="1211"/>
      <c r="GJU11" s="1211"/>
      <c r="GJV11" s="1211"/>
      <c r="GJW11" s="1211"/>
      <c r="GJX11" s="1211"/>
      <c r="GJY11" s="1211"/>
      <c r="GJZ11" s="1211"/>
      <c r="GKA11" s="1211"/>
      <c r="GKB11" s="1211"/>
      <c r="GKC11" s="1211"/>
      <c r="GKD11" s="1211"/>
      <c r="GKE11" s="1211"/>
      <c r="GKF11" s="1211"/>
      <c r="GKG11" s="1211"/>
      <c r="GKH11" s="1211"/>
      <c r="GKI11" s="1211"/>
      <c r="GKJ11" s="1211"/>
      <c r="GKK11" s="1211"/>
      <c r="GKL11" s="1211"/>
      <c r="GKM11" s="1211"/>
      <c r="GKN11" s="1211"/>
      <c r="GKO11" s="1211"/>
      <c r="GKP11" s="1211"/>
      <c r="GKQ11" s="1211"/>
      <c r="GKR11" s="1211"/>
      <c r="GKS11" s="1211"/>
      <c r="GKT11" s="1211"/>
      <c r="GKU11" s="1211"/>
      <c r="GKV11" s="1211"/>
      <c r="GKW11" s="1211"/>
      <c r="GKX11" s="1211"/>
      <c r="GKY11" s="1211"/>
      <c r="GKZ11" s="1211"/>
      <c r="GLA11" s="1211"/>
      <c r="GLB11" s="1211"/>
      <c r="GLC11" s="1211"/>
      <c r="GLD11" s="1211"/>
      <c r="GLE11" s="1211"/>
      <c r="GLF11" s="1211"/>
      <c r="GLG11" s="1211"/>
      <c r="GLH11" s="1211"/>
      <c r="GLI11" s="1211"/>
      <c r="GLJ11" s="1211"/>
      <c r="GLK11" s="1211"/>
      <c r="GLL11" s="1211"/>
      <c r="GLM11" s="1211"/>
      <c r="GLN11" s="1211"/>
      <c r="GLO11" s="1211"/>
      <c r="GLP11" s="1211"/>
      <c r="GLQ11" s="1211"/>
      <c r="GLR11" s="1211"/>
      <c r="GLS11" s="1211"/>
      <c r="GLT11" s="1211"/>
      <c r="GLU11" s="1211"/>
      <c r="GLV11" s="1211"/>
      <c r="GLW11" s="1211"/>
      <c r="GLX11" s="1211"/>
      <c r="GLY11" s="1211"/>
      <c r="GLZ11" s="1211"/>
      <c r="GMA11" s="1211"/>
      <c r="GMB11" s="1211"/>
      <c r="GMC11" s="1211"/>
      <c r="GMD11" s="1211"/>
      <c r="GME11" s="1211"/>
      <c r="GMF11" s="1211"/>
      <c r="GMG11" s="1211"/>
      <c r="GMH11" s="1211"/>
      <c r="GMI11" s="1211"/>
      <c r="GMJ11" s="1211"/>
      <c r="GMK11" s="1211"/>
      <c r="GML11" s="1211"/>
      <c r="GMM11" s="1211"/>
      <c r="GMN11" s="1211"/>
      <c r="GMO11" s="1211"/>
      <c r="GMP11" s="1211"/>
      <c r="GMQ11" s="1211"/>
      <c r="GMR11" s="1211"/>
      <c r="GMS11" s="1211"/>
      <c r="GMT11" s="1211"/>
      <c r="GMU11" s="1211"/>
      <c r="GMV11" s="1211"/>
      <c r="GMW11" s="1211"/>
      <c r="GMX11" s="1211"/>
      <c r="GMY11" s="1211"/>
      <c r="GMZ11" s="1211"/>
      <c r="GNA11" s="1211"/>
      <c r="GNB11" s="1211"/>
      <c r="GNC11" s="1211"/>
      <c r="GND11" s="1211"/>
      <c r="GNE11" s="1211"/>
      <c r="GNF11" s="1211"/>
      <c r="GNG11" s="1211"/>
      <c r="GNH11" s="1211"/>
      <c r="GNI11" s="1211"/>
      <c r="GNJ11" s="1211"/>
      <c r="GNK11" s="1211"/>
      <c r="GNL11" s="1211"/>
      <c r="GNM11" s="1211"/>
      <c r="GNN11" s="1211"/>
      <c r="GNO11" s="1211"/>
      <c r="GNP11" s="1211"/>
      <c r="GNQ11" s="1211"/>
      <c r="GNR11" s="1211"/>
      <c r="GNS11" s="1211"/>
      <c r="GNT11" s="1211"/>
      <c r="GNU11" s="1211"/>
      <c r="GNV11" s="1211"/>
      <c r="GNW11" s="1211"/>
      <c r="GNX11" s="1211"/>
      <c r="GNY11" s="1211"/>
      <c r="GNZ11" s="1211"/>
      <c r="GOA11" s="1211"/>
      <c r="GOB11" s="1211"/>
      <c r="GOC11" s="1211"/>
      <c r="GOD11" s="1211"/>
      <c r="GOE11" s="1211"/>
      <c r="GOF11" s="1211"/>
      <c r="GOG11" s="1211"/>
      <c r="GOH11" s="1211"/>
      <c r="GOI11" s="1211"/>
      <c r="GOJ11" s="1211"/>
      <c r="GOK11" s="1211"/>
      <c r="GOL11" s="1211"/>
      <c r="GOM11" s="1211"/>
      <c r="GON11" s="1211"/>
      <c r="GOO11" s="1211"/>
      <c r="GOP11" s="1211"/>
      <c r="GOQ11" s="1211"/>
      <c r="GOR11" s="1211"/>
      <c r="GOS11" s="1211"/>
      <c r="GOT11" s="1211"/>
      <c r="GOU11" s="1211"/>
      <c r="GOV11" s="1211"/>
      <c r="GOW11" s="1211"/>
      <c r="GOX11" s="1211"/>
      <c r="GOY11" s="1211"/>
      <c r="GOZ11" s="1211"/>
      <c r="GPA11" s="1211"/>
      <c r="GPB11" s="1211"/>
      <c r="GPC11" s="1211"/>
      <c r="GPD11" s="1211"/>
      <c r="GPE11" s="1211"/>
      <c r="GPF11" s="1211"/>
      <c r="GPG11" s="1211"/>
      <c r="GPH11" s="1211"/>
      <c r="GPI11" s="1211"/>
      <c r="GPJ11" s="1211"/>
      <c r="GPK11" s="1211"/>
      <c r="GPL11" s="1211"/>
      <c r="GPM11" s="1211"/>
      <c r="GPN11" s="1211"/>
      <c r="GPO11" s="1211"/>
      <c r="GPP11" s="1211"/>
      <c r="GPQ11" s="1211"/>
      <c r="GPR11" s="1211"/>
      <c r="GPS11" s="1211"/>
      <c r="GPT11" s="1211"/>
      <c r="GPU11" s="1211"/>
      <c r="GPV11" s="1211"/>
      <c r="GPW11" s="1211"/>
      <c r="GPX11" s="1211"/>
      <c r="GPY11" s="1211"/>
      <c r="GPZ11" s="1211"/>
      <c r="GQA11" s="1211"/>
      <c r="GQB11" s="1211"/>
      <c r="GQC11" s="1211"/>
      <c r="GQD11" s="1211"/>
      <c r="GQE11" s="1211"/>
      <c r="GQF11" s="1211"/>
      <c r="GQG11" s="1211"/>
      <c r="GQH11" s="1211"/>
      <c r="GQI11" s="1211"/>
      <c r="GQJ11" s="1211"/>
      <c r="GQK11" s="1211"/>
      <c r="GQL11" s="1211"/>
      <c r="GQM11" s="1211"/>
      <c r="GQN11" s="1211"/>
      <c r="GQO11" s="1211"/>
      <c r="GQP11" s="1211"/>
      <c r="GQQ11" s="1211"/>
      <c r="GQR11" s="1211"/>
      <c r="GQS11" s="1211"/>
      <c r="GQT11" s="1211"/>
      <c r="GQU11" s="1211"/>
      <c r="GQV11" s="1211"/>
      <c r="GQW11" s="1211"/>
      <c r="GQX11" s="1211"/>
      <c r="GQY11" s="1211"/>
      <c r="GQZ11" s="1211"/>
      <c r="GRA11" s="1211"/>
      <c r="GRB11" s="1211"/>
      <c r="GRC11" s="1211"/>
      <c r="GRD11" s="1211"/>
      <c r="GRE11" s="1211"/>
      <c r="GRF11" s="1211"/>
      <c r="GRG11" s="1211"/>
      <c r="GRH11" s="1211"/>
      <c r="GRI11" s="1211"/>
      <c r="GRJ11" s="1211"/>
      <c r="GRK11" s="1211"/>
      <c r="GRL11" s="1211"/>
      <c r="GRM11" s="1211"/>
      <c r="GRN11" s="1211"/>
      <c r="GRO11" s="1211"/>
      <c r="GRP11" s="1211"/>
      <c r="GRQ11" s="1211"/>
      <c r="GRR11" s="1211"/>
      <c r="GRS11" s="1211"/>
      <c r="GRT11" s="1211"/>
      <c r="GRU11" s="1211"/>
      <c r="GRV11" s="1211"/>
      <c r="GRW11" s="1211"/>
      <c r="GRX11" s="1211"/>
      <c r="GRY11" s="1211"/>
      <c r="GRZ11" s="1211"/>
      <c r="GSA11" s="1211"/>
      <c r="GSB11" s="1211"/>
      <c r="GSC11" s="1211"/>
      <c r="GSD11" s="1211"/>
      <c r="GSE11" s="1211"/>
      <c r="GSF11" s="1211"/>
      <c r="GSG11" s="1211"/>
      <c r="GSH11" s="1211"/>
      <c r="GSI11" s="1211"/>
      <c r="GSJ11" s="1211"/>
      <c r="GSK11" s="1211"/>
      <c r="GSL11" s="1211"/>
      <c r="GSM11" s="1211"/>
      <c r="GSN11" s="1211"/>
      <c r="GSO11" s="1211"/>
      <c r="GSP11" s="1211"/>
      <c r="GSQ11" s="1211"/>
      <c r="GSR11" s="1211"/>
      <c r="GSS11" s="1211"/>
      <c r="GST11" s="1211"/>
      <c r="GSU11" s="1211"/>
      <c r="GSV11" s="1211"/>
      <c r="GSW11" s="1211"/>
      <c r="GSX11" s="1211"/>
      <c r="GSY11" s="1211"/>
      <c r="GSZ11" s="1211"/>
      <c r="GTA11" s="1211"/>
      <c r="GTB11" s="1211"/>
      <c r="GTC11" s="1211"/>
      <c r="GTD11" s="1211"/>
      <c r="GTE11" s="1211"/>
      <c r="GTF11" s="1211"/>
      <c r="GTG11" s="1211"/>
      <c r="GTH11" s="1211"/>
      <c r="GTI11" s="1211"/>
      <c r="GTJ11" s="1211"/>
      <c r="GTK11" s="1211"/>
      <c r="GTL11" s="1211"/>
      <c r="GTM11" s="1211"/>
      <c r="GTN11" s="1211"/>
      <c r="GTO11" s="1211"/>
      <c r="GTP11" s="1211"/>
      <c r="GTQ11" s="1211"/>
      <c r="GTR11" s="1211"/>
      <c r="GTS11" s="1211"/>
      <c r="GTT11" s="1211"/>
      <c r="GTU11" s="1211"/>
      <c r="GTV11" s="1211"/>
      <c r="GTW11" s="1211"/>
      <c r="GTX11" s="1211"/>
      <c r="GTY11" s="1211"/>
      <c r="GTZ11" s="1211"/>
      <c r="GUA11" s="1211"/>
      <c r="GUB11" s="1211"/>
      <c r="GUC11" s="1211"/>
      <c r="GUD11" s="1211"/>
      <c r="GUE11" s="1211"/>
      <c r="GUF11" s="1211"/>
      <c r="GUG11" s="1211"/>
      <c r="GUH11" s="1211"/>
      <c r="GUI11" s="1211"/>
      <c r="GUJ11" s="1211"/>
      <c r="GUK11" s="1211"/>
      <c r="GUL11" s="1211"/>
      <c r="GUM11" s="1211"/>
      <c r="GUN11" s="1211"/>
      <c r="GUO11" s="1211"/>
      <c r="GUP11" s="1211"/>
      <c r="GUQ11" s="1211"/>
      <c r="GUR11" s="1211"/>
      <c r="GUS11" s="1211"/>
      <c r="GUT11" s="1211"/>
      <c r="GUU11" s="1211"/>
      <c r="GUV11" s="1211"/>
      <c r="GUW11" s="1211"/>
      <c r="GUX11" s="1211"/>
      <c r="GUY11" s="1211"/>
      <c r="GUZ11" s="1211"/>
      <c r="GVA11" s="1211"/>
      <c r="GVB11" s="1211"/>
      <c r="GVC11" s="1211"/>
      <c r="GVD11" s="1211"/>
      <c r="GVE11" s="1211"/>
      <c r="GVF11" s="1211"/>
      <c r="GVG11" s="1211"/>
      <c r="GVH11" s="1211"/>
      <c r="GVI11" s="1211"/>
      <c r="GVJ11" s="1211"/>
      <c r="GVK11" s="1211"/>
      <c r="GVL11" s="1211"/>
      <c r="GVM11" s="1211"/>
      <c r="GVN11" s="1211"/>
      <c r="GVO11" s="1211"/>
      <c r="GVP11" s="1211"/>
      <c r="GVQ11" s="1211"/>
      <c r="GVR11" s="1211"/>
      <c r="GVS11" s="1211"/>
      <c r="GVT11" s="1211"/>
      <c r="GVU11" s="1211"/>
      <c r="GVV11" s="1211"/>
      <c r="GVW11" s="1211"/>
      <c r="GVX11" s="1211"/>
      <c r="GVY11" s="1211"/>
      <c r="GVZ11" s="1211"/>
      <c r="GWA11" s="1211"/>
      <c r="GWB11" s="1211"/>
      <c r="GWC11" s="1211"/>
      <c r="GWD11" s="1211"/>
      <c r="GWE11" s="1211"/>
      <c r="GWF11" s="1211"/>
      <c r="GWG11" s="1211"/>
      <c r="GWH11" s="1211"/>
      <c r="GWI11" s="1211"/>
      <c r="GWJ11" s="1211"/>
      <c r="GWK11" s="1211"/>
      <c r="GWL11" s="1211"/>
      <c r="GWM11" s="1211"/>
      <c r="GWN11" s="1211"/>
      <c r="GWO11" s="1211"/>
      <c r="GWP11" s="1211"/>
      <c r="GWQ11" s="1211"/>
      <c r="GWR11" s="1211"/>
      <c r="GWS11" s="1211"/>
      <c r="GWT11" s="1211"/>
      <c r="GWU11" s="1211"/>
      <c r="GWV11" s="1211"/>
      <c r="GWW11" s="1211"/>
      <c r="GWX11" s="1211"/>
      <c r="GWY11" s="1211"/>
      <c r="GWZ11" s="1211"/>
      <c r="GXA11" s="1211"/>
      <c r="GXB11" s="1211"/>
      <c r="GXC11" s="1211"/>
      <c r="GXD11" s="1211"/>
      <c r="GXE11" s="1211"/>
      <c r="GXF11" s="1211"/>
      <c r="GXG11" s="1211"/>
      <c r="GXH11" s="1211"/>
      <c r="GXI11" s="1211"/>
      <c r="GXJ11" s="1211"/>
      <c r="GXK11" s="1211"/>
      <c r="GXL11" s="1211"/>
      <c r="GXM11" s="1211"/>
      <c r="GXN11" s="1211"/>
      <c r="GXO11" s="1211"/>
      <c r="GXP11" s="1211"/>
      <c r="GXQ11" s="1211"/>
      <c r="GXR11" s="1211"/>
      <c r="GXS11" s="1211"/>
      <c r="GXT11" s="1211"/>
      <c r="GXU11" s="1211"/>
      <c r="GXV11" s="1211"/>
      <c r="GXW11" s="1211"/>
      <c r="GXX11" s="1211"/>
      <c r="GXY11" s="1211"/>
      <c r="GXZ11" s="1211"/>
      <c r="GYA11" s="1211"/>
      <c r="GYB11" s="1211"/>
      <c r="GYC11" s="1211"/>
      <c r="GYD11" s="1211"/>
      <c r="GYE11" s="1211"/>
      <c r="GYF11" s="1211"/>
      <c r="GYG11" s="1211"/>
      <c r="GYH11" s="1211"/>
      <c r="GYI11" s="1211"/>
      <c r="GYJ11" s="1211"/>
      <c r="GYK11" s="1211"/>
      <c r="GYL11" s="1211"/>
      <c r="GYM11" s="1211"/>
      <c r="GYN11" s="1211"/>
      <c r="GYO11" s="1211"/>
      <c r="GYP11" s="1211"/>
      <c r="GYQ11" s="1211"/>
      <c r="GYR11" s="1211"/>
      <c r="GYS11" s="1211"/>
      <c r="GYT11" s="1211"/>
      <c r="GYU11" s="1211"/>
      <c r="GYV11" s="1211"/>
      <c r="GYW11" s="1211"/>
      <c r="GYX11" s="1211"/>
      <c r="GYY11" s="1211"/>
      <c r="GYZ11" s="1211"/>
      <c r="GZA11" s="1211"/>
      <c r="GZB11" s="1211"/>
      <c r="GZC11" s="1211"/>
      <c r="GZD11" s="1211"/>
      <c r="GZE11" s="1211"/>
      <c r="GZF11" s="1211"/>
      <c r="GZG11" s="1211"/>
      <c r="GZH11" s="1211"/>
      <c r="GZI11" s="1211"/>
      <c r="GZJ11" s="1211"/>
      <c r="GZK11" s="1211"/>
      <c r="GZL11" s="1211"/>
      <c r="GZM11" s="1211"/>
      <c r="GZN11" s="1211"/>
      <c r="GZO11" s="1211"/>
      <c r="GZP11" s="1211"/>
      <c r="GZQ11" s="1211"/>
      <c r="GZR11" s="1211"/>
      <c r="GZS11" s="1211"/>
      <c r="GZT11" s="1211"/>
      <c r="GZU11" s="1211"/>
      <c r="GZV11" s="1211"/>
      <c r="GZW11" s="1211"/>
      <c r="GZX11" s="1211"/>
      <c r="GZY11" s="1211"/>
      <c r="GZZ11" s="1211"/>
      <c r="HAA11" s="1211"/>
      <c r="HAB11" s="1211"/>
      <c r="HAC11" s="1211"/>
      <c r="HAD11" s="1211"/>
      <c r="HAE11" s="1211"/>
      <c r="HAF11" s="1211"/>
      <c r="HAG11" s="1211"/>
      <c r="HAH11" s="1211"/>
      <c r="HAI11" s="1211"/>
      <c r="HAJ11" s="1211"/>
      <c r="HAK11" s="1211"/>
      <c r="HAL11" s="1211"/>
      <c r="HAM11" s="1211"/>
      <c r="HAN11" s="1211"/>
      <c r="HAO11" s="1211"/>
      <c r="HAP11" s="1211"/>
      <c r="HAQ11" s="1211"/>
      <c r="HAR11" s="1211"/>
      <c r="HAS11" s="1211"/>
      <c r="HAT11" s="1211"/>
      <c r="HAU11" s="1211"/>
      <c r="HAV11" s="1211"/>
      <c r="HAW11" s="1211"/>
      <c r="HAX11" s="1211"/>
      <c r="HAY11" s="1211"/>
      <c r="HAZ11" s="1211"/>
      <c r="HBA11" s="1211"/>
      <c r="HBB11" s="1211"/>
      <c r="HBC11" s="1211"/>
      <c r="HBD11" s="1211"/>
      <c r="HBE11" s="1211"/>
      <c r="HBF11" s="1211"/>
      <c r="HBG11" s="1211"/>
      <c r="HBH11" s="1211"/>
      <c r="HBI11" s="1211"/>
      <c r="HBJ11" s="1211"/>
      <c r="HBK11" s="1211"/>
      <c r="HBL11" s="1211"/>
      <c r="HBM11" s="1211"/>
      <c r="HBN11" s="1211"/>
      <c r="HBO11" s="1211"/>
      <c r="HBP11" s="1211"/>
      <c r="HBQ11" s="1211"/>
      <c r="HBR11" s="1211"/>
      <c r="HBS11" s="1211"/>
      <c r="HBT11" s="1211"/>
      <c r="HBU11" s="1211"/>
      <c r="HBV11" s="1211"/>
      <c r="HBW11" s="1211"/>
      <c r="HBX11" s="1211"/>
      <c r="HBY11" s="1211"/>
      <c r="HBZ11" s="1211"/>
      <c r="HCA11" s="1211"/>
      <c r="HCB11" s="1211"/>
      <c r="HCC11" s="1211"/>
      <c r="HCD11" s="1211"/>
      <c r="HCE11" s="1211"/>
      <c r="HCF11" s="1211"/>
      <c r="HCG11" s="1211"/>
      <c r="HCH11" s="1211"/>
      <c r="HCI11" s="1211"/>
      <c r="HCJ11" s="1211"/>
      <c r="HCK11" s="1211"/>
      <c r="HCL11" s="1211"/>
      <c r="HCM11" s="1211"/>
      <c r="HCN11" s="1211"/>
      <c r="HCO11" s="1211"/>
      <c r="HCP11" s="1211"/>
      <c r="HCQ11" s="1211"/>
      <c r="HCR11" s="1211"/>
      <c r="HCS11" s="1211"/>
      <c r="HCT11" s="1211"/>
      <c r="HCU11" s="1211"/>
      <c r="HCV11" s="1211"/>
      <c r="HCW11" s="1211"/>
      <c r="HCX11" s="1211"/>
      <c r="HCY11" s="1211"/>
      <c r="HCZ11" s="1211"/>
      <c r="HDA11" s="1211"/>
      <c r="HDB11" s="1211"/>
      <c r="HDC11" s="1211"/>
      <c r="HDD11" s="1211"/>
      <c r="HDE11" s="1211"/>
      <c r="HDF11" s="1211"/>
      <c r="HDG11" s="1211"/>
      <c r="HDH11" s="1211"/>
      <c r="HDI11" s="1211"/>
      <c r="HDJ11" s="1211"/>
      <c r="HDK11" s="1211"/>
      <c r="HDL11" s="1211"/>
      <c r="HDM11" s="1211"/>
      <c r="HDN11" s="1211"/>
      <c r="HDO11" s="1211"/>
      <c r="HDP11" s="1211"/>
      <c r="HDQ11" s="1211"/>
      <c r="HDR11" s="1211"/>
      <c r="HDS11" s="1211"/>
      <c r="HDT11" s="1211"/>
      <c r="HDU11" s="1211"/>
      <c r="HDV11" s="1211"/>
      <c r="HDW11" s="1211"/>
      <c r="HDX11" s="1211"/>
      <c r="HDY11" s="1211"/>
      <c r="HDZ11" s="1211"/>
      <c r="HEA11" s="1211"/>
      <c r="HEB11" s="1211"/>
      <c r="HEC11" s="1211"/>
      <c r="HED11" s="1211"/>
      <c r="HEE11" s="1211"/>
      <c r="HEF11" s="1211"/>
      <c r="HEG11" s="1211"/>
      <c r="HEH11" s="1211"/>
      <c r="HEI11" s="1211"/>
      <c r="HEJ11" s="1211"/>
      <c r="HEK11" s="1211"/>
      <c r="HEL11" s="1211"/>
      <c r="HEM11" s="1211"/>
      <c r="HEN11" s="1211"/>
      <c r="HEO11" s="1211"/>
      <c r="HEP11" s="1211"/>
      <c r="HEQ11" s="1211"/>
      <c r="HER11" s="1211"/>
      <c r="HES11" s="1211"/>
      <c r="HET11" s="1211"/>
      <c r="HEU11" s="1211"/>
      <c r="HEV11" s="1211"/>
      <c r="HEW11" s="1211"/>
      <c r="HEX11" s="1211"/>
      <c r="HEY11" s="1211"/>
      <c r="HEZ11" s="1211"/>
      <c r="HFA11" s="1211"/>
      <c r="HFB11" s="1211"/>
      <c r="HFC11" s="1211"/>
      <c r="HFD11" s="1211"/>
      <c r="HFE11" s="1211"/>
      <c r="HFF11" s="1211"/>
      <c r="HFG11" s="1211"/>
      <c r="HFH11" s="1211"/>
      <c r="HFI11" s="1211"/>
      <c r="HFJ11" s="1211"/>
      <c r="HFK11" s="1211"/>
      <c r="HFL11" s="1211"/>
      <c r="HFM11" s="1211"/>
      <c r="HFN11" s="1211"/>
      <c r="HFO11" s="1211"/>
      <c r="HFP11" s="1211"/>
      <c r="HFQ11" s="1211"/>
      <c r="HFR11" s="1211"/>
      <c r="HFS11" s="1211"/>
      <c r="HFT11" s="1211"/>
      <c r="HFU11" s="1211"/>
      <c r="HFV11" s="1211"/>
      <c r="HFW11" s="1211"/>
      <c r="HFX11" s="1211"/>
      <c r="HFY11" s="1211"/>
      <c r="HFZ11" s="1211"/>
      <c r="HGA11" s="1211"/>
      <c r="HGB11" s="1211"/>
      <c r="HGC11" s="1211"/>
      <c r="HGD11" s="1211"/>
      <c r="HGE11" s="1211"/>
      <c r="HGF11" s="1211"/>
      <c r="HGG11" s="1211"/>
      <c r="HGH11" s="1211"/>
      <c r="HGI11" s="1211"/>
      <c r="HGJ11" s="1211"/>
      <c r="HGK11" s="1211"/>
      <c r="HGL11" s="1211"/>
      <c r="HGM11" s="1211"/>
      <c r="HGN11" s="1211"/>
      <c r="HGO11" s="1211"/>
      <c r="HGP11" s="1211"/>
      <c r="HGQ11" s="1211"/>
      <c r="HGR11" s="1211"/>
      <c r="HGS11" s="1211"/>
      <c r="HGT11" s="1211"/>
      <c r="HGU11" s="1211"/>
      <c r="HGV11" s="1211"/>
      <c r="HGW11" s="1211"/>
      <c r="HGX11" s="1211"/>
      <c r="HGY11" s="1211"/>
      <c r="HGZ11" s="1211"/>
      <c r="HHA11" s="1211"/>
      <c r="HHB11" s="1211"/>
      <c r="HHC11" s="1211"/>
      <c r="HHD11" s="1211"/>
      <c r="HHE11" s="1211"/>
      <c r="HHF11" s="1211"/>
      <c r="HHG11" s="1211"/>
      <c r="HHH11" s="1211"/>
      <c r="HHI11" s="1211"/>
      <c r="HHJ11" s="1211"/>
      <c r="HHK11" s="1211"/>
      <c r="HHL11" s="1211"/>
      <c r="HHM11" s="1211"/>
      <c r="HHN11" s="1211"/>
      <c r="HHO11" s="1211"/>
      <c r="HHP11" s="1211"/>
      <c r="HHQ11" s="1211"/>
      <c r="HHR11" s="1211"/>
      <c r="HHS11" s="1211"/>
      <c r="HHT11" s="1211"/>
      <c r="HHU11" s="1211"/>
      <c r="HHV11" s="1211"/>
      <c r="HHW11" s="1211"/>
      <c r="HHX11" s="1211"/>
      <c r="HHY11" s="1211"/>
      <c r="HHZ11" s="1211"/>
      <c r="HIA11" s="1211"/>
      <c r="HIB11" s="1211"/>
      <c r="HIC11" s="1211"/>
      <c r="HID11" s="1211"/>
      <c r="HIE11" s="1211"/>
      <c r="HIF11" s="1211"/>
      <c r="HIG11" s="1211"/>
      <c r="HIH11" s="1211"/>
      <c r="HII11" s="1211"/>
      <c r="HIJ11" s="1211"/>
      <c r="HIK11" s="1211"/>
      <c r="HIL11" s="1211"/>
      <c r="HIM11" s="1211"/>
      <c r="HIN11" s="1211"/>
      <c r="HIO11" s="1211"/>
      <c r="HIP11" s="1211"/>
      <c r="HIQ11" s="1211"/>
      <c r="HIR11" s="1211"/>
      <c r="HIS11" s="1211"/>
      <c r="HIT11" s="1211"/>
      <c r="HIU11" s="1211"/>
      <c r="HIV11" s="1211"/>
      <c r="HIW11" s="1211"/>
      <c r="HIX11" s="1211"/>
      <c r="HIY11" s="1211"/>
      <c r="HIZ11" s="1211"/>
      <c r="HJA11" s="1211"/>
      <c r="HJB11" s="1211"/>
      <c r="HJC11" s="1211"/>
      <c r="HJD11" s="1211"/>
      <c r="HJE11" s="1211"/>
      <c r="HJF11" s="1211"/>
      <c r="HJG11" s="1211"/>
      <c r="HJH11" s="1211"/>
      <c r="HJI11" s="1211"/>
      <c r="HJJ11" s="1211"/>
      <c r="HJK11" s="1211"/>
      <c r="HJL11" s="1211"/>
      <c r="HJM11" s="1211"/>
      <c r="HJN11" s="1211"/>
      <c r="HJO11" s="1211"/>
      <c r="HJP11" s="1211"/>
      <c r="HJQ11" s="1211"/>
      <c r="HJR11" s="1211"/>
      <c r="HJS11" s="1211"/>
      <c r="HJT11" s="1211"/>
      <c r="HJU11" s="1211"/>
      <c r="HJV11" s="1211"/>
      <c r="HJW11" s="1211"/>
      <c r="HJX11" s="1211"/>
      <c r="HJY11" s="1211"/>
      <c r="HJZ11" s="1211"/>
      <c r="HKA11" s="1211"/>
      <c r="HKB11" s="1211"/>
      <c r="HKC11" s="1211"/>
      <c r="HKD11" s="1211"/>
      <c r="HKE11" s="1211"/>
      <c r="HKF11" s="1211"/>
      <c r="HKG11" s="1211"/>
      <c r="HKH11" s="1211"/>
      <c r="HKI11" s="1211"/>
      <c r="HKJ11" s="1211"/>
      <c r="HKK11" s="1211"/>
      <c r="HKL11" s="1211"/>
      <c r="HKM11" s="1211"/>
      <c r="HKN11" s="1211"/>
      <c r="HKO11" s="1211"/>
      <c r="HKP11" s="1211"/>
      <c r="HKQ11" s="1211"/>
      <c r="HKR11" s="1211"/>
      <c r="HKS11" s="1211"/>
      <c r="HKT11" s="1211"/>
      <c r="HKU11" s="1211"/>
      <c r="HKV11" s="1211"/>
      <c r="HKW11" s="1211"/>
      <c r="HKX11" s="1211"/>
      <c r="HKY11" s="1211"/>
      <c r="HKZ11" s="1211"/>
      <c r="HLA11" s="1211"/>
      <c r="HLB11" s="1211"/>
      <c r="HLC11" s="1211"/>
      <c r="HLD11" s="1211"/>
      <c r="HLE11" s="1211"/>
      <c r="HLF11" s="1211"/>
      <c r="HLG11" s="1211"/>
      <c r="HLH11" s="1211"/>
      <c r="HLI11" s="1211"/>
      <c r="HLJ11" s="1211"/>
      <c r="HLK11" s="1211"/>
      <c r="HLL11" s="1211"/>
      <c r="HLM11" s="1211"/>
      <c r="HLN11" s="1211"/>
      <c r="HLO11" s="1211"/>
      <c r="HLP11" s="1211"/>
      <c r="HLQ11" s="1211"/>
      <c r="HLR11" s="1211"/>
      <c r="HLS11" s="1211"/>
      <c r="HLT11" s="1211"/>
      <c r="HLU11" s="1211"/>
      <c r="HLV11" s="1211"/>
      <c r="HLW11" s="1211"/>
      <c r="HLX11" s="1211"/>
      <c r="HLY11" s="1211"/>
      <c r="HLZ11" s="1211"/>
      <c r="HMA11" s="1211"/>
      <c r="HMB11" s="1211"/>
      <c r="HMC11" s="1211"/>
      <c r="HMD11" s="1211"/>
      <c r="HME11" s="1211"/>
      <c r="HMF11" s="1211"/>
      <c r="HMG11" s="1211"/>
      <c r="HMH11" s="1211"/>
      <c r="HMI11" s="1211"/>
      <c r="HMJ11" s="1211"/>
      <c r="HMK11" s="1211"/>
      <c r="HML11" s="1211"/>
      <c r="HMM11" s="1211"/>
      <c r="HMN11" s="1211"/>
      <c r="HMO11" s="1211"/>
      <c r="HMP11" s="1211"/>
      <c r="HMQ11" s="1211"/>
      <c r="HMR11" s="1211"/>
      <c r="HMS11" s="1211"/>
      <c r="HMT11" s="1211"/>
      <c r="HMU11" s="1211"/>
      <c r="HMV11" s="1211"/>
      <c r="HMW11" s="1211"/>
      <c r="HMX11" s="1211"/>
      <c r="HMY11" s="1211"/>
      <c r="HMZ11" s="1211"/>
      <c r="HNA11" s="1211"/>
      <c r="HNB11" s="1211"/>
      <c r="HNC11" s="1211"/>
      <c r="HND11" s="1211"/>
      <c r="HNE11" s="1211"/>
      <c r="HNF11" s="1211"/>
      <c r="HNG11" s="1211"/>
      <c r="HNH11" s="1211"/>
      <c r="HNI11" s="1211"/>
      <c r="HNJ11" s="1211"/>
      <c r="HNK11" s="1211"/>
      <c r="HNL11" s="1211"/>
      <c r="HNM11" s="1211"/>
      <c r="HNN11" s="1211"/>
      <c r="HNO11" s="1211"/>
      <c r="HNP11" s="1211"/>
      <c r="HNQ11" s="1211"/>
      <c r="HNR11" s="1211"/>
      <c r="HNS11" s="1211"/>
      <c r="HNT11" s="1211"/>
      <c r="HNU11" s="1211"/>
      <c r="HNV11" s="1211"/>
      <c r="HNW11" s="1211"/>
      <c r="HNX11" s="1211"/>
      <c r="HNY11" s="1211"/>
      <c r="HNZ11" s="1211"/>
      <c r="HOA11" s="1211"/>
      <c r="HOB11" s="1211"/>
      <c r="HOC11" s="1211"/>
      <c r="HOD11" s="1211"/>
      <c r="HOE11" s="1211"/>
      <c r="HOF11" s="1211"/>
      <c r="HOG11" s="1211"/>
      <c r="HOH11" s="1211"/>
      <c r="HOI11" s="1211"/>
      <c r="HOJ11" s="1211"/>
      <c r="HOK11" s="1211"/>
      <c r="HOL11" s="1211"/>
      <c r="HOM11" s="1211"/>
      <c r="HON11" s="1211"/>
      <c r="HOO11" s="1211"/>
      <c r="HOP11" s="1211"/>
      <c r="HOQ11" s="1211"/>
      <c r="HOR11" s="1211"/>
      <c r="HOS11" s="1211"/>
      <c r="HOT11" s="1211"/>
      <c r="HOU11" s="1211"/>
      <c r="HOV11" s="1211"/>
      <c r="HOW11" s="1211"/>
      <c r="HOX11" s="1211"/>
      <c r="HOY11" s="1211"/>
      <c r="HOZ11" s="1211"/>
      <c r="HPA11" s="1211"/>
      <c r="HPB11" s="1211"/>
      <c r="HPC11" s="1211"/>
      <c r="HPD11" s="1211"/>
      <c r="HPE11" s="1211"/>
      <c r="HPF11" s="1211"/>
      <c r="HPG11" s="1211"/>
      <c r="HPH11" s="1211"/>
      <c r="HPI11" s="1211"/>
      <c r="HPJ11" s="1211"/>
      <c r="HPK11" s="1211"/>
      <c r="HPL11" s="1211"/>
      <c r="HPM11" s="1211"/>
      <c r="HPN11" s="1211"/>
      <c r="HPO11" s="1211"/>
      <c r="HPP11" s="1211"/>
      <c r="HPQ11" s="1211"/>
      <c r="HPR11" s="1211"/>
      <c r="HPS11" s="1211"/>
      <c r="HPT11" s="1211"/>
      <c r="HPU11" s="1211"/>
      <c r="HPV11" s="1211"/>
      <c r="HPW11" s="1211"/>
      <c r="HPX11" s="1211"/>
      <c r="HPY11" s="1211"/>
      <c r="HPZ11" s="1211"/>
      <c r="HQA11" s="1211"/>
      <c r="HQB11" s="1211"/>
      <c r="HQC11" s="1211"/>
      <c r="HQD11" s="1211"/>
      <c r="HQE11" s="1211"/>
      <c r="HQF11" s="1211"/>
      <c r="HQG11" s="1211"/>
      <c r="HQH11" s="1211"/>
      <c r="HQI11" s="1211"/>
      <c r="HQJ11" s="1211"/>
      <c r="HQK11" s="1211"/>
      <c r="HQL11" s="1211"/>
      <c r="HQM11" s="1211"/>
      <c r="HQN11" s="1211"/>
      <c r="HQO11" s="1211"/>
      <c r="HQP11" s="1211"/>
      <c r="HQQ11" s="1211"/>
      <c r="HQR11" s="1211"/>
      <c r="HQS11" s="1211"/>
      <c r="HQT11" s="1211"/>
      <c r="HQU11" s="1211"/>
      <c r="HQV11" s="1211"/>
      <c r="HQW11" s="1211"/>
      <c r="HQX11" s="1211"/>
      <c r="HQY11" s="1211"/>
      <c r="HQZ11" s="1211"/>
      <c r="HRA11" s="1211"/>
      <c r="HRB11" s="1211"/>
      <c r="HRC11" s="1211"/>
      <c r="HRD11" s="1211"/>
      <c r="HRE11" s="1211"/>
      <c r="HRF11" s="1211"/>
      <c r="HRG11" s="1211"/>
      <c r="HRH11" s="1211"/>
      <c r="HRI11" s="1211"/>
      <c r="HRJ11" s="1211"/>
      <c r="HRK11" s="1211"/>
      <c r="HRL11" s="1211"/>
      <c r="HRM11" s="1211"/>
      <c r="HRN11" s="1211"/>
      <c r="HRO11" s="1211"/>
      <c r="HRP11" s="1211"/>
      <c r="HRQ11" s="1211"/>
      <c r="HRR11" s="1211"/>
      <c r="HRS11" s="1211"/>
      <c r="HRT11" s="1211"/>
      <c r="HRU11" s="1211"/>
      <c r="HRV11" s="1211"/>
      <c r="HRW11" s="1211"/>
      <c r="HRX11" s="1211"/>
      <c r="HRY11" s="1211"/>
      <c r="HRZ11" s="1211"/>
      <c r="HSA11" s="1211"/>
      <c r="HSB11" s="1211"/>
      <c r="HSC11" s="1211"/>
      <c r="HSD11" s="1211"/>
      <c r="HSE11" s="1211"/>
      <c r="HSF11" s="1211"/>
      <c r="HSG11" s="1211"/>
      <c r="HSH11" s="1211"/>
      <c r="HSI11" s="1211"/>
      <c r="HSJ11" s="1211"/>
      <c r="HSK11" s="1211"/>
      <c r="HSL11" s="1211"/>
      <c r="HSM11" s="1211"/>
      <c r="HSN11" s="1211"/>
      <c r="HSO11" s="1211"/>
      <c r="HSP11" s="1211"/>
      <c r="HSQ11" s="1211"/>
      <c r="HSR11" s="1211"/>
      <c r="HSS11" s="1211"/>
      <c r="HST11" s="1211"/>
      <c r="HSU11" s="1211"/>
      <c r="HSV11" s="1211"/>
      <c r="HSW11" s="1211"/>
      <c r="HSX11" s="1211"/>
      <c r="HSY11" s="1211"/>
      <c r="HSZ11" s="1211"/>
      <c r="HTA11" s="1211"/>
      <c r="HTB11" s="1211"/>
      <c r="HTC11" s="1211"/>
      <c r="HTD11" s="1211"/>
      <c r="HTE11" s="1211"/>
      <c r="HTF11" s="1211"/>
      <c r="HTG11" s="1211"/>
      <c r="HTH11" s="1211"/>
      <c r="HTI11" s="1211"/>
      <c r="HTJ11" s="1211"/>
      <c r="HTK11" s="1211"/>
      <c r="HTL11" s="1211"/>
      <c r="HTM11" s="1211"/>
      <c r="HTN11" s="1211"/>
      <c r="HTO11" s="1211"/>
      <c r="HTP11" s="1211"/>
      <c r="HTQ11" s="1211"/>
      <c r="HTR11" s="1211"/>
      <c r="HTS11" s="1211"/>
      <c r="HTT11" s="1211"/>
      <c r="HTU11" s="1211"/>
      <c r="HTV11" s="1211"/>
      <c r="HTW11" s="1211"/>
      <c r="HTX11" s="1211"/>
      <c r="HTY11" s="1211"/>
      <c r="HTZ11" s="1211"/>
      <c r="HUA11" s="1211"/>
      <c r="HUB11" s="1211"/>
      <c r="HUC11" s="1211"/>
      <c r="HUD11" s="1211"/>
      <c r="HUE11" s="1211"/>
      <c r="HUF11" s="1211"/>
      <c r="HUG11" s="1211"/>
      <c r="HUH11" s="1211"/>
      <c r="HUI11" s="1211"/>
      <c r="HUJ11" s="1211"/>
      <c r="HUK11" s="1211"/>
      <c r="HUL11" s="1211"/>
      <c r="HUM11" s="1211"/>
      <c r="HUN11" s="1211"/>
      <c r="HUO11" s="1211"/>
      <c r="HUP11" s="1211"/>
      <c r="HUQ11" s="1211"/>
      <c r="HUR11" s="1211"/>
      <c r="HUS11" s="1211"/>
      <c r="HUT11" s="1211"/>
      <c r="HUU11" s="1211"/>
      <c r="HUV11" s="1211"/>
      <c r="HUW11" s="1211"/>
      <c r="HUX11" s="1211"/>
      <c r="HUY11" s="1211"/>
      <c r="HUZ11" s="1211"/>
      <c r="HVA11" s="1211"/>
      <c r="HVB11" s="1211"/>
      <c r="HVC11" s="1211"/>
      <c r="HVD11" s="1211"/>
      <c r="HVE11" s="1211"/>
      <c r="HVF11" s="1211"/>
      <c r="HVG11" s="1211"/>
      <c r="HVH11" s="1211"/>
      <c r="HVI11" s="1211"/>
      <c r="HVJ11" s="1211"/>
      <c r="HVK11" s="1211"/>
      <c r="HVL11" s="1211"/>
      <c r="HVM11" s="1211"/>
      <c r="HVN11" s="1211"/>
      <c r="HVO11" s="1211"/>
      <c r="HVP11" s="1211"/>
      <c r="HVQ11" s="1211"/>
      <c r="HVR11" s="1211"/>
      <c r="HVS11" s="1211"/>
      <c r="HVT11" s="1211"/>
      <c r="HVU11" s="1211"/>
      <c r="HVV11" s="1211"/>
      <c r="HVW11" s="1211"/>
      <c r="HVX11" s="1211"/>
      <c r="HVY11" s="1211"/>
      <c r="HVZ11" s="1211"/>
      <c r="HWA11" s="1211"/>
      <c r="HWB11" s="1211"/>
      <c r="HWC11" s="1211"/>
      <c r="HWD11" s="1211"/>
      <c r="HWE11" s="1211"/>
      <c r="HWF11" s="1211"/>
      <c r="HWG11" s="1211"/>
      <c r="HWH11" s="1211"/>
      <c r="HWI11" s="1211"/>
      <c r="HWJ11" s="1211"/>
      <c r="HWK11" s="1211"/>
      <c r="HWL11" s="1211"/>
      <c r="HWM11" s="1211"/>
      <c r="HWN11" s="1211"/>
      <c r="HWO11" s="1211"/>
      <c r="HWP11" s="1211"/>
      <c r="HWQ11" s="1211"/>
      <c r="HWR11" s="1211"/>
      <c r="HWS11" s="1211"/>
      <c r="HWT11" s="1211"/>
      <c r="HWU11" s="1211"/>
      <c r="HWV11" s="1211"/>
      <c r="HWW11" s="1211"/>
      <c r="HWX11" s="1211"/>
      <c r="HWY11" s="1211"/>
      <c r="HWZ11" s="1211"/>
      <c r="HXA11" s="1211"/>
      <c r="HXB11" s="1211"/>
      <c r="HXC11" s="1211"/>
      <c r="HXD11" s="1211"/>
      <c r="HXE11" s="1211"/>
      <c r="HXF11" s="1211"/>
      <c r="HXG11" s="1211"/>
      <c r="HXH11" s="1211"/>
      <c r="HXI11" s="1211"/>
      <c r="HXJ11" s="1211"/>
      <c r="HXK11" s="1211"/>
      <c r="HXL11" s="1211"/>
      <c r="HXM11" s="1211"/>
      <c r="HXN11" s="1211"/>
      <c r="HXO11" s="1211"/>
      <c r="HXP11" s="1211"/>
      <c r="HXQ11" s="1211"/>
      <c r="HXR11" s="1211"/>
      <c r="HXS11" s="1211"/>
      <c r="HXT11" s="1211"/>
      <c r="HXU11" s="1211"/>
      <c r="HXV11" s="1211"/>
      <c r="HXW11" s="1211"/>
      <c r="HXX11" s="1211"/>
      <c r="HXY11" s="1211"/>
      <c r="HXZ11" s="1211"/>
      <c r="HYA11" s="1211"/>
      <c r="HYB11" s="1211"/>
      <c r="HYC11" s="1211"/>
      <c r="HYD11" s="1211"/>
      <c r="HYE11" s="1211"/>
      <c r="HYF11" s="1211"/>
      <c r="HYG11" s="1211"/>
      <c r="HYH11" s="1211"/>
      <c r="HYI11" s="1211"/>
      <c r="HYJ11" s="1211"/>
      <c r="HYK11" s="1211"/>
      <c r="HYL11" s="1211"/>
      <c r="HYM11" s="1211"/>
      <c r="HYN11" s="1211"/>
      <c r="HYO11" s="1211"/>
      <c r="HYP11" s="1211"/>
      <c r="HYQ11" s="1211"/>
      <c r="HYR11" s="1211"/>
      <c r="HYS11" s="1211"/>
      <c r="HYT11" s="1211"/>
      <c r="HYU11" s="1211"/>
      <c r="HYV11" s="1211"/>
      <c r="HYW11" s="1211"/>
      <c r="HYX11" s="1211"/>
      <c r="HYY11" s="1211"/>
      <c r="HYZ11" s="1211"/>
      <c r="HZA11" s="1211"/>
      <c r="HZB11" s="1211"/>
      <c r="HZC11" s="1211"/>
      <c r="HZD11" s="1211"/>
      <c r="HZE11" s="1211"/>
      <c r="HZF11" s="1211"/>
      <c r="HZG11" s="1211"/>
      <c r="HZH11" s="1211"/>
      <c r="HZI11" s="1211"/>
      <c r="HZJ11" s="1211"/>
      <c r="HZK11" s="1211"/>
      <c r="HZL11" s="1211"/>
      <c r="HZM11" s="1211"/>
      <c r="HZN11" s="1211"/>
      <c r="HZO11" s="1211"/>
      <c r="HZP11" s="1211"/>
      <c r="HZQ11" s="1211"/>
      <c r="HZR11" s="1211"/>
      <c r="HZS11" s="1211"/>
      <c r="HZT11" s="1211"/>
      <c r="HZU11" s="1211"/>
      <c r="HZV11" s="1211"/>
      <c r="HZW11" s="1211"/>
      <c r="HZX11" s="1211"/>
      <c r="HZY11" s="1211"/>
      <c r="HZZ11" s="1211"/>
      <c r="IAA11" s="1211"/>
      <c r="IAB11" s="1211"/>
      <c r="IAC11" s="1211"/>
      <c r="IAD11" s="1211"/>
      <c r="IAE11" s="1211"/>
      <c r="IAF11" s="1211"/>
      <c r="IAG11" s="1211"/>
      <c r="IAH11" s="1211"/>
      <c r="IAI11" s="1211"/>
      <c r="IAJ11" s="1211"/>
      <c r="IAK11" s="1211"/>
      <c r="IAL11" s="1211"/>
      <c r="IAM11" s="1211"/>
      <c r="IAN11" s="1211"/>
      <c r="IAO11" s="1211"/>
      <c r="IAP11" s="1211"/>
      <c r="IAQ11" s="1211"/>
      <c r="IAR11" s="1211"/>
      <c r="IAS11" s="1211"/>
      <c r="IAT11" s="1211"/>
      <c r="IAU11" s="1211"/>
      <c r="IAV11" s="1211"/>
      <c r="IAW11" s="1211"/>
      <c r="IAX11" s="1211"/>
      <c r="IAY11" s="1211"/>
      <c r="IAZ11" s="1211"/>
      <c r="IBA11" s="1211"/>
      <c r="IBB11" s="1211"/>
      <c r="IBC11" s="1211"/>
      <c r="IBD11" s="1211"/>
      <c r="IBE11" s="1211"/>
      <c r="IBF11" s="1211"/>
      <c r="IBG11" s="1211"/>
      <c r="IBH11" s="1211"/>
      <c r="IBI11" s="1211"/>
      <c r="IBJ11" s="1211"/>
      <c r="IBK11" s="1211"/>
      <c r="IBL11" s="1211"/>
      <c r="IBM11" s="1211"/>
      <c r="IBN11" s="1211"/>
      <c r="IBO11" s="1211"/>
      <c r="IBP11" s="1211"/>
      <c r="IBQ11" s="1211"/>
      <c r="IBR11" s="1211"/>
      <c r="IBS11" s="1211"/>
      <c r="IBT11" s="1211"/>
      <c r="IBU11" s="1211"/>
      <c r="IBV11" s="1211"/>
      <c r="IBW11" s="1211"/>
      <c r="IBX11" s="1211"/>
      <c r="IBY11" s="1211"/>
      <c r="IBZ11" s="1211"/>
      <c r="ICA11" s="1211"/>
      <c r="ICB11" s="1211"/>
      <c r="ICC11" s="1211"/>
      <c r="ICD11" s="1211"/>
      <c r="ICE11" s="1211"/>
      <c r="ICF11" s="1211"/>
      <c r="ICG11" s="1211"/>
      <c r="ICH11" s="1211"/>
      <c r="ICI11" s="1211"/>
      <c r="ICJ11" s="1211"/>
      <c r="ICK11" s="1211"/>
      <c r="ICL11" s="1211"/>
      <c r="ICM11" s="1211"/>
      <c r="ICN11" s="1211"/>
      <c r="ICO11" s="1211"/>
      <c r="ICP11" s="1211"/>
      <c r="ICQ11" s="1211"/>
      <c r="ICR11" s="1211"/>
      <c r="ICS11" s="1211"/>
      <c r="ICT11" s="1211"/>
      <c r="ICU11" s="1211"/>
      <c r="ICV11" s="1211"/>
      <c r="ICW11" s="1211"/>
      <c r="ICX11" s="1211"/>
      <c r="ICY11" s="1211"/>
      <c r="ICZ11" s="1211"/>
      <c r="IDA11" s="1211"/>
      <c r="IDB11" s="1211"/>
      <c r="IDC11" s="1211"/>
      <c r="IDD11" s="1211"/>
      <c r="IDE11" s="1211"/>
      <c r="IDF11" s="1211"/>
      <c r="IDG11" s="1211"/>
      <c r="IDH11" s="1211"/>
      <c r="IDI11" s="1211"/>
      <c r="IDJ11" s="1211"/>
      <c r="IDK11" s="1211"/>
      <c r="IDL11" s="1211"/>
      <c r="IDM11" s="1211"/>
      <c r="IDN11" s="1211"/>
      <c r="IDO11" s="1211"/>
      <c r="IDP11" s="1211"/>
      <c r="IDQ11" s="1211"/>
      <c r="IDR11" s="1211"/>
      <c r="IDS11" s="1211"/>
      <c r="IDT11" s="1211"/>
      <c r="IDU11" s="1211"/>
      <c r="IDV11" s="1211"/>
      <c r="IDW11" s="1211"/>
      <c r="IDX11" s="1211"/>
      <c r="IDY11" s="1211"/>
      <c r="IDZ11" s="1211"/>
      <c r="IEA11" s="1211"/>
      <c r="IEB11" s="1211"/>
      <c r="IEC11" s="1211"/>
      <c r="IED11" s="1211"/>
      <c r="IEE11" s="1211"/>
      <c r="IEF11" s="1211"/>
      <c r="IEG11" s="1211"/>
      <c r="IEH11" s="1211"/>
      <c r="IEI11" s="1211"/>
      <c r="IEJ11" s="1211"/>
      <c r="IEK11" s="1211"/>
      <c r="IEL11" s="1211"/>
      <c r="IEM11" s="1211"/>
      <c r="IEN11" s="1211"/>
      <c r="IEO11" s="1211"/>
      <c r="IEP11" s="1211"/>
      <c r="IEQ11" s="1211"/>
      <c r="IER11" s="1211"/>
      <c r="IES11" s="1211"/>
      <c r="IET11" s="1211"/>
      <c r="IEU11" s="1211"/>
      <c r="IEV11" s="1211"/>
      <c r="IEW11" s="1211"/>
      <c r="IEX11" s="1211"/>
      <c r="IEY11" s="1211"/>
      <c r="IEZ11" s="1211"/>
      <c r="IFA11" s="1211"/>
      <c r="IFB11" s="1211"/>
      <c r="IFC11" s="1211"/>
      <c r="IFD11" s="1211"/>
      <c r="IFE11" s="1211"/>
      <c r="IFF11" s="1211"/>
      <c r="IFG11" s="1211"/>
      <c r="IFH11" s="1211"/>
      <c r="IFI11" s="1211"/>
      <c r="IFJ11" s="1211"/>
      <c r="IFK11" s="1211"/>
      <c r="IFL11" s="1211"/>
      <c r="IFM11" s="1211"/>
      <c r="IFN11" s="1211"/>
      <c r="IFO11" s="1211"/>
      <c r="IFP11" s="1211"/>
      <c r="IFQ11" s="1211"/>
      <c r="IFR11" s="1211"/>
      <c r="IFS11" s="1211"/>
      <c r="IFT11" s="1211"/>
      <c r="IFU11" s="1211"/>
      <c r="IFV11" s="1211"/>
      <c r="IFW11" s="1211"/>
      <c r="IFX11" s="1211"/>
      <c r="IFY11" s="1211"/>
      <c r="IFZ11" s="1211"/>
      <c r="IGA11" s="1211"/>
      <c r="IGB11" s="1211"/>
      <c r="IGC11" s="1211"/>
      <c r="IGD11" s="1211"/>
      <c r="IGE11" s="1211"/>
      <c r="IGF11" s="1211"/>
      <c r="IGG11" s="1211"/>
      <c r="IGH11" s="1211"/>
      <c r="IGI11" s="1211"/>
      <c r="IGJ11" s="1211"/>
      <c r="IGK11" s="1211"/>
      <c r="IGL11" s="1211"/>
      <c r="IGM11" s="1211"/>
      <c r="IGN11" s="1211"/>
      <c r="IGO11" s="1211"/>
      <c r="IGP11" s="1211"/>
      <c r="IGQ11" s="1211"/>
      <c r="IGR11" s="1211"/>
      <c r="IGS11" s="1211"/>
      <c r="IGT11" s="1211"/>
      <c r="IGU11" s="1211"/>
      <c r="IGV11" s="1211"/>
      <c r="IGW11" s="1211"/>
      <c r="IGX11" s="1211"/>
      <c r="IGY11" s="1211"/>
      <c r="IGZ11" s="1211"/>
      <c r="IHA11" s="1211"/>
      <c r="IHB11" s="1211"/>
      <c r="IHC11" s="1211"/>
      <c r="IHD11" s="1211"/>
      <c r="IHE11" s="1211"/>
      <c r="IHF11" s="1211"/>
      <c r="IHG11" s="1211"/>
      <c r="IHH11" s="1211"/>
      <c r="IHI11" s="1211"/>
      <c r="IHJ11" s="1211"/>
      <c r="IHK11" s="1211"/>
      <c r="IHL11" s="1211"/>
      <c r="IHM11" s="1211"/>
      <c r="IHN11" s="1211"/>
      <c r="IHO11" s="1211"/>
      <c r="IHP11" s="1211"/>
      <c r="IHQ11" s="1211"/>
      <c r="IHR11" s="1211"/>
      <c r="IHS11" s="1211"/>
      <c r="IHT11" s="1211"/>
      <c r="IHU11" s="1211"/>
      <c r="IHV11" s="1211"/>
      <c r="IHW11" s="1211"/>
      <c r="IHX11" s="1211"/>
      <c r="IHY11" s="1211"/>
      <c r="IHZ11" s="1211"/>
      <c r="IIA11" s="1211"/>
      <c r="IIB11" s="1211"/>
      <c r="IIC11" s="1211"/>
      <c r="IID11" s="1211"/>
      <c r="IIE11" s="1211"/>
      <c r="IIF11" s="1211"/>
      <c r="IIG11" s="1211"/>
      <c r="IIH11" s="1211"/>
      <c r="III11" s="1211"/>
      <c r="IIJ11" s="1211"/>
      <c r="IIK11" s="1211"/>
      <c r="IIL11" s="1211"/>
      <c r="IIM11" s="1211"/>
      <c r="IIN11" s="1211"/>
      <c r="IIO11" s="1211"/>
      <c r="IIP11" s="1211"/>
      <c r="IIQ11" s="1211"/>
      <c r="IIR11" s="1211"/>
      <c r="IIS11" s="1211"/>
      <c r="IIT11" s="1211"/>
      <c r="IIU11" s="1211"/>
      <c r="IIV11" s="1211"/>
      <c r="IIW11" s="1211"/>
      <c r="IIX11" s="1211"/>
      <c r="IIY11" s="1211"/>
      <c r="IIZ11" s="1211"/>
      <c r="IJA11" s="1211"/>
      <c r="IJB11" s="1211"/>
      <c r="IJC11" s="1211"/>
      <c r="IJD11" s="1211"/>
      <c r="IJE11" s="1211"/>
      <c r="IJF11" s="1211"/>
      <c r="IJG11" s="1211"/>
      <c r="IJH11" s="1211"/>
      <c r="IJI11" s="1211"/>
      <c r="IJJ11" s="1211"/>
      <c r="IJK11" s="1211"/>
      <c r="IJL11" s="1211"/>
      <c r="IJM11" s="1211"/>
      <c r="IJN11" s="1211"/>
      <c r="IJO11" s="1211"/>
      <c r="IJP11" s="1211"/>
      <c r="IJQ11" s="1211"/>
      <c r="IJR11" s="1211"/>
      <c r="IJS11" s="1211"/>
      <c r="IJT11" s="1211"/>
      <c r="IJU11" s="1211"/>
      <c r="IJV11" s="1211"/>
      <c r="IJW11" s="1211"/>
      <c r="IJX11" s="1211"/>
      <c r="IJY11" s="1211"/>
      <c r="IJZ11" s="1211"/>
      <c r="IKA11" s="1211"/>
      <c r="IKB11" s="1211"/>
      <c r="IKC11" s="1211"/>
      <c r="IKD11" s="1211"/>
      <c r="IKE11" s="1211"/>
      <c r="IKF11" s="1211"/>
      <c r="IKG11" s="1211"/>
      <c r="IKH11" s="1211"/>
      <c r="IKI11" s="1211"/>
      <c r="IKJ11" s="1211"/>
      <c r="IKK11" s="1211"/>
      <c r="IKL11" s="1211"/>
      <c r="IKM11" s="1211"/>
      <c r="IKN11" s="1211"/>
      <c r="IKO11" s="1211"/>
      <c r="IKP11" s="1211"/>
      <c r="IKQ11" s="1211"/>
      <c r="IKR11" s="1211"/>
      <c r="IKS11" s="1211"/>
      <c r="IKT11" s="1211"/>
      <c r="IKU11" s="1211"/>
      <c r="IKV11" s="1211"/>
      <c r="IKW11" s="1211"/>
      <c r="IKX11" s="1211"/>
      <c r="IKY11" s="1211"/>
      <c r="IKZ11" s="1211"/>
      <c r="ILA11" s="1211"/>
      <c r="ILB11" s="1211"/>
      <c r="ILC11" s="1211"/>
      <c r="ILD11" s="1211"/>
      <c r="ILE11" s="1211"/>
      <c r="ILF11" s="1211"/>
      <c r="ILG11" s="1211"/>
      <c r="ILH11" s="1211"/>
      <c r="ILI11" s="1211"/>
      <c r="ILJ11" s="1211"/>
      <c r="ILK11" s="1211"/>
      <c r="ILL11" s="1211"/>
      <c r="ILM11" s="1211"/>
      <c r="ILN11" s="1211"/>
      <c r="ILO11" s="1211"/>
      <c r="ILP11" s="1211"/>
      <c r="ILQ11" s="1211"/>
      <c r="ILR11" s="1211"/>
      <c r="ILS11" s="1211"/>
      <c r="ILT11" s="1211"/>
      <c r="ILU11" s="1211"/>
      <c r="ILV11" s="1211"/>
      <c r="ILW11" s="1211"/>
      <c r="ILX11" s="1211"/>
      <c r="ILY11" s="1211"/>
      <c r="ILZ11" s="1211"/>
      <c r="IMA11" s="1211"/>
      <c r="IMB11" s="1211"/>
      <c r="IMC11" s="1211"/>
      <c r="IMD11" s="1211"/>
      <c r="IME11" s="1211"/>
      <c r="IMF11" s="1211"/>
      <c r="IMG11" s="1211"/>
      <c r="IMH11" s="1211"/>
      <c r="IMI11" s="1211"/>
      <c r="IMJ11" s="1211"/>
      <c r="IMK11" s="1211"/>
      <c r="IML11" s="1211"/>
      <c r="IMM11" s="1211"/>
      <c r="IMN11" s="1211"/>
      <c r="IMO11" s="1211"/>
      <c r="IMP11" s="1211"/>
      <c r="IMQ11" s="1211"/>
      <c r="IMR11" s="1211"/>
      <c r="IMS11" s="1211"/>
      <c r="IMT11" s="1211"/>
      <c r="IMU11" s="1211"/>
      <c r="IMV11" s="1211"/>
      <c r="IMW11" s="1211"/>
      <c r="IMX11" s="1211"/>
      <c r="IMY11" s="1211"/>
      <c r="IMZ11" s="1211"/>
      <c r="INA11" s="1211"/>
      <c r="INB11" s="1211"/>
      <c r="INC11" s="1211"/>
      <c r="IND11" s="1211"/>
      <c r="INE11" s="1211"/>
      <c r="INF11" s="1211"/>
      <c r="ING11" s="1211"/>
      <c r="INH11" s="1211"/>
      <c r="INI11" s="1211"/>
      <c r="INJ11" s="1211"/>
      <c r="INK11" s="1211"/>
      <c r="INL11" s="1211"/>
      <c r="INM11" s="1211"/>
      <c r="INN11" s="1211"/>
      <c r="INO11" s="1211"/>
      <c r="INP11" s="1211"/>
      <c r="INQ11" s="1211"/>
      <c r="INR11" s="1211"/>
      <c r="INS11" s="1211"/>
      <c r="INT11" s="1211"/>
      <c r="INU11" s="1211"/>
      <c r="INV11" s="1211"/>
      <c r="INW11" s="1211"/>
      <c r="INX11" s="1211"/>
      <c r="INY11" s="1211"/>
      <c r="INZ11" s="1211"/>
      <c r="IOA11" s="1211"/>
      <c r="IOB11" s="1211"/>
      <c r="IOC11" s="1211"/>
      <c r="IOD11" s="1211"/>
      <c r="IOE11" s="1211"/>
      <c r="IOF11" s="1211"/>
      <c r="IOG11" s="1211"/>
      <c r="IOH11" s="1211"/>
      <c r="IOI11" s="1211"/>
      <c r="IOJ11" s="1211"/>
      <c r="IOK11" s="1211"/>
      <c r="IOL11" s="1211"/>
      <c r="IOM11" s="1211"/>
      <c r="ION11" s="1211"/>
      <c r="IOO11" s="1211"/>
      <c r="IOP11" s="1211"/>
      <c r="IOQ11" s="1211"/>
      <c r="IOR11" s="1211"/>
      <c r="IOS11" s="1211"/>
      <c r="IOT11" s="1211"/>
      <c r="IOU11" s="1211"/>
      <c r="IOV11" s="1211"/>
      <c r="IOW11" s="1211"/>
      <c r="IOX11" s="1211"/>
      <c r="IOY11" s="1211"/>
      <c r="IOZ11" s="1211"/>
      <c r="IPA11" s="1211"/>
      <c r="IPB11" s="1211"/>
      <c r="IPC11" s="1211"/>
      <c r="IPD11" s="1211"/>
      <c r="IPE11" s="1211"/>
      <c r="IPF11" s="1211"/>
      <c r="IPG11" s="1211"/>
      <c r="IPH11" s="1211"/>
      <c r="IPI11" s="1211"/>
      <c r="IPJ11" s="1211"/>
      <c r="IPK11" s="1211"/>
      <c r="IPL11" s="1211"/>
      <c r="IPM11" s="1211"/>
      <c r="IPN11" s="1211"/>
      <c r="IPO11" s="1211"/>
      <c r="IPP11" s="1211"/>
      <c r="IPQ11" s="1211"/>
      <c r="IPR11" s="1211"/>
      <c r="IPS11" s="1211"/>
      <c r="IPT11" s="1211"/>
      <c r="IPU11" s="1211"/>
      <c r="IPV11" s="1211"/>
      <c r="IPW11" s="1211"/>
      <c r="IPX11" s="1211"/>
      <c r="IPY11" s="1211"/>
      <c r="IPZ11" s="1211"/>
      <c r="IQA11" s="1211"/>
      <c r="IQB11" s="1211"/>
      <c r="IQC11" s="1211"/>
      <c r="IQD11" s="1211"/>
      <c r="IQE11" s="1211"/>
      <c r="IQF11" s="1211"/>
      <c r="IQG11" s="1211"/>
      <c r="IQH11" s="1211"/>
      <c r="IQI11" s="1211"/>
      <c r="IQJ11" s="1211"/>
      <c r="IQK11" s="1211"/>
      <c r="IQL11" s="1211"/>
      <c r="IQM11" s="1211"/>
      <c r="IQN11" s="1211"/>
      <c r="IQO11" s="1211"/>
      <c r="IQP11" s="1211"/>
      <c r="IQQ11" s="1211"/>
      <c r="IQR11" s="1211"/>
      <c r="IQS11" s="1211"/>
      <c r="IQT11" s="1211"/>
      <c r="IQU11" s="1211"/>
      <c r="IQV11" s="1211"/>
      <c r="IQW11" s="1211"/>
      <c r="IQX11" s="1211"/>
      <c r="IQY11" s="1211"/>
      <c r="IQZ11" s="1211"/>
      <c r="IRA11" s="1211"/>
      <c r="IRB11" s="1211"/>
      <c r="IRC11" s="1211"/>
      <c r="IRD11" s="1211"/>
      <c r="IRE11" s="1211"/>
      <c r="IRF11" s="1211"/>
      <c r="IRG11" s="1211"/>
      <c r="IRH11" s="1211"/>
      <c r="IRI11" s="1211"/>
      <c r="IRJ11" s="1211"/>
      <c r="IRK11" s="1211"/>
      <c r="IRL11" s="1211"/>
      <c r="IRM11" s="1211"/>
      <c r="IRN11" s="1211"/>
      <c r="IRO11" s="1211"/>
      <c r="IRP11" s="1211"/>
      <c r="IRQ11" s="1211"/>
      <c r="IRR11" s="1211"/>
      <c r="IRS11" s="1211"/>
      <c r="IRT11" s="1211"/>
      <c r="IRU11" s="1211"/>
      <c r="IRV11" s="1211"/>
      <c r="IRW11" s="1211"/>
      <c r="IRX11" s="1211"/>
      <c r="IRY11" s="1211"/>
      <c r="IRZ11" s="1211"/>
      <c r="ISA11" s="1211"/>
      <c r="ISB11" s="1211"/>
      <c r="ISC11" s="1211"/>
      <c r="ISD11" s="1211"/>
      <c r="ISE11" s="1211"/>
      <c r="ISF11" s="1211"/>
      <c r="ISG11" s="1211"/>
      <c r="ISH11" s="1211"/>
      <c r="ISI11" s="1211"/>
      <c r="ISJ11" s="1211"/>
      <c r="ISK11" s="1211"/>
      <c r="ISL11" s="1211"/>
      <c r="ISM11" s="1211"/>
      <c r="ISN11" s="1211"/>
      <c r="ISO11" s="1211"/>
      <c r="ISP11" s="1211"/>
      <c r="ISQ11" s="1211"/>
      <c r="ISR11" s="1211"/>
      <c r="ISS11" s="1211"/>
      <c r="IST11" s="1211"/>
      <c r="ISU11" s="1211"/>
      <c r="ISV11" s="1211"/>
      <c r="ISW11" s="1211"/>
      <c r="ISX11" s="1211"/>
      <c r="ISY11" s="1211"/>
      <c r="ISZ11" s="1211"/>
      <c r="ITA11" s="1211"/>
      <c r="ITB11" s="1211"/>
      <c r="ITC11" s="1211"/>
      <c r="ITD11" s="1211"/>
      <c r="ITE11" s="1211"/>
      <c r="ITF11" s="1211"/>
      <c r="ITG11" s="1211"/>
      <c r="ITH11" s="1211"/>
      <c r="ITI11" s="1211"/>
      <c r="ITJ11" s="1211"/>
      <c r="ITK11" s="1211"/>
      <c r="ITL11" s="1211"/>
      <c r="ITM11" s="1211"/>
      <c r="ITN11" s="1211"/>
      <c r="ITO11" s="1211"/>
      <c r="ITP11" s="1211"/>
      <c r="ITQ11" s="1211"/>
      <c r="ITR11" s="1211"/>
      <c r="ITS11" s="1211"/>
      <c r="ITT11" s="1211"/>
      <c r="ITU11" s="1211"/>
      <c r="ITV11" s="1211"/>
      <c r="ITW11" s="1211"/>
      <c r="ITX11" s="1211"/>
      <c r="ITY11" s="1211"/>
      <c r="ITZ11" s="1211"/>
      <c r="IUA11" s="1211"/>
      <c r="IUB11" s="1211"/>
      <c r="IUC11" s="1211"/>
      <c r="IUD11" s="1211"/>
      <c r="IUE11" s="1211"/>
      <c r="IUF11" s="1211"/>
      <c r="IUG11" s="1211"/>
      <c r="IUH11" s="1211"/>
      <c r="IUI11" s="1211"/>
      <c r="IUJ11" s="1211"/>
      <c r="IUK11" s="1211"/>
      <c r="IUL11" s="1211"/>
      <c r="IUM11" s="1211"/>
      <c r="IUN11" s="1211"/>
      <c r="IUO11" s="1211"/>
      <c r="IUP11" s="1211"/>
      <c r="IUQ11" s="1211"/>
      <c r="IUR11" s="1211"/>
      <c r="IUS11" s="1211"/>
      <c r="IUT11" s="1211"/>
      <c r="IUU11" s="1211"/>
      <c r="IUV11" s="1211"/>
      <c r="IUW11" s="1211"/>
      <c r="IUX11" s="1211"/>
      <c r="IUY11" s="1211"/>
      <c r="IUZ11" s="1211"/>
      <c r="IVA11" s="1211"/>
      <c r="IVB11" s="1211"/>
      <c r="IVC11" s="1211"/>
      <c r="IVD11" s="1211"/>
      <c r="IVE11" s="1211"/>
      <c r="IVF11" s="1211"/>
      <c r="IVG11" s="1211"/>
      <c r="IVH11" s="1211"/>
      <c r="IVI11" s="1211"/>
      <c r="IVJ11" s="1211"/>
      <c r="IVK11" s="1211"/>
      <c r="IVL11" s="1211"/>
      <c r="IVM11" s="1211"/>
      <c r="IVN11" s="1211"/>
      <c r="IVO11" s="1211"/>
      <c r="IVP11" s="1211"/>
      <c r="IVQ11" s="1211"/>
      <c r="IVR11" s="1211"/>
      <c r="IVS11" s="1211"/>
      <c r="IVT11" s="1211"/>
      <c r="IVU11" s="1211"/>
      <c r="IVV11" s="1211"/>
      <c r="IVW11" s="1211"/>
      <c r="IVX11" s="1211"/>
      <c r="IVY11" s="1211"/>
      <c r="IVZ11" s="1211"/>
      <c r="IWA11" s="1211"/>
      <c r="IWB11" s="1211"/>
      <c r="IWC11" s="1211"/>
      <c r="IWD11" s="1211"/>
      <c r="IWE11" s="1211"/>
      <c r="IWF11" s="1211"/>
      <c r="IWG11" s="1211"/>
      <c r="IWH11" s="1211"/>
      <c r="IWI11" s="1211"/>
      <c r="IWJ11" s="1211"/>
      <c r="IWK11" s="1211"/>
      <c r="IWL11" s="1211"/>
      <c r="IWM11" s="1211"/>
      <c r="IWN11" s="1211"/>
      <c r="IWO11" s="1211"/>
      <c r="IWP11" s="1211"/>
      <c r="IWQ11" s="1211"/>
      <c r="IWR11" s="1211"/>
      <c r="IWS11" s="1211"/>
      <c r="IWT11" s="1211"/>
      <c r="IWU11" s="1211"/>
      <c r="IWV11" s="1211"/>
      <c r="IWW11" s="1211"/>
      <c r="IWX11" s="1211"/>
      <c r="IWY11" s="1211"/>
      <c r="IWZ11" s="1211"/>
      <c r="IXA11" s="1211"/>
      <c r="IXB11" s="1211"/>
      <c r="IXC11" s="1211"/>
      <c r="IXD11" s="1211"/>
      <c r="IXE11" s="1211"/>
      <c r="IXF11" s="1211"/>
      <c r="IXG11" s="1211"/>
      <c r="IXH11" s="1211"/>
      <c r="IXI11" s="1211"/>
      <c r="IXJ11" s="1211"/>
      <c r="IXK11" s="1211"/>
      <c r="IXL11" s="1211"/>
      <c r="IXM11" s="1211"/>
      <c r="IXN11" s="1211"/>
      <c r="IXO11" s="1211"/>
      <c r="IXP11" s="1211"/>
      <c r="IXQ11" s="1211"/>
      <c r="IXR11" s="1211"/>
      <c r="IXS11" s="1211"/>
      <c r="IXT11" s="1211"/>
      <c r="IXU11" s="1211"/>
      <c r="IXV11" s="1211"/>
      <c r="IXW11" s="1211"/>
      <c r="IXX11" s="1211"/>
      <c r="IXY11" s="1211"/>
      <c r="IXZ11" s="1211"/>
      <c r="IYA11" s="1211"/>
      <c r="IYB11" s="1211"/>
      <c r="IYC11" s="1211"/>
      <c r="IYD11" s="1211"/>
      <c r="IYE11" s="1211"/>
      <c r="IYF11" s="1211"/>
      <c r="IYG11" s="1211"/>
      <c r="IYH11" s="1211"/>
      <c r="IYI11" s="1211"/>
      <c r="IYJ11" s="1211"/>
      <c r="IYK11" s="1211"/>
      <c r="IYL11" s="1211"/>
      <c r="IYM11" s="1211"/>
      <c r="IYN11" s="1211"/>
      <c r="IYO11" s="1211"/>
      <c r="IYP11" s="1211"/>
      <c r="IYQ11" s="1211"/>
      <c r="IYR11" s="1211"/>
      <c r="IYS11" s="1211"/>
      <c r="IYT11" s="1211"/>
      <c r="IYU11" s="1211"/>
      <c r="IYV11" s="1211"/>
      <c r="IYW11" s="1211"/>
      <c r="IYX11" s="1211"/>
      <c r="IYY11" s="1211"/>
      <c r="IYZ11" s="1211"/>
      <c r="IZA11" s="1211"/>
      <c r="IZB11" s="1211"/>
      <c r="IZC11" s="1211"/>
      <c r="IZD11" s="1211"/>
      <c r="IZE11" s="1211"/>
      <c r="IZF11" s="1211"/>
      <c r="IZG11" s="1211"/>
      <c r="IZH11" s="1211"/>
      <c r="IZI11" s="1211"/>
      <c r="IZJ11" s="1211"/>
      <c r="IZK11" s="1211"/>
      <c r="IZL11" s="1211"/>
      <c r="IZM11" s="1211"/>
      <c r="IZN11" s="1211"/>
      <c r="IZO11" s="1211"/>
      <c r="IZP11" s="1211"/>
      <c r="IZQ11" s="1211"/>
      <c r="IZR11" s="1211"/>
      <c r="IZS11" s="1211"/>
      <c r="IZT11" s="1211"/>
      <c r="IZU11" s="1211"/>
      <c r="IZV11" s="1211"/>
      <c r="IZW11" s="1211"/>
      <c r="IZX11" s="1211"/>
      <c r="IZY11" s="1211"/>
      <c r="IZZ11" s="1211"/>
      <c r="JAA11" s="1211"/>
      <c r="JAB11" s="1211"/>
      <c r="JAC11" s="1211"/>
      <c r="JAD11" s="1211"/>
      <c r="JAE11" s="1211"/>
      <c r="JAF11" s="1211"/>
      <c r="JAG11" s="1211"/>
      <c r="JAH11" s="1211"/>
      <c r="JAI11" s="1211"/>
      <c r="JAJ11" s="1211"/>
      <c r="JAK11" s="1211"/>
      <c r="JAL11" s="1211"/>
      <c r="JAM11" s="1211"/>
      <c r="JAN11" s="1211"/>
      <c r="JAO11" s="1211"/>
      <c r="JAP11" s="1211"/>
      <c r="JAQ11" s="1211"/>
      <c r="JAR11" s="1211"/>
      <c r="JAS11" s="1211"/>
      <c r="JAT11" s="1211"/>
      <c r="JAU11" s="1211"/>
      <c r="JAV11" s="1211"/>
      <c r="JAW11" s="1211"/>
      <c r="JAX11" s="1211"/>
      <c r="JAY11" s="1211"/>
      <c r="JAZ11" s="1211"/>
      <c r="JBA11" s="1211"/>
      <c r="JBB11" s="1211"/>
      <c r="JBC11" s="1211"/>
      <c r="JBD11" s="1211"/>
      <c r="JBE11" s="1211"/>
      <c r="JBF11" s="1211"/>
      <c r="JBG11" s="1211"/>
      <c r="JBH11" s="1211"/>
      <c r="JBI11" s="1211"/>
      <c r="JBJ11" s="1211"/>
      <c r="JBK11" s="1211"/>
      <c r="JBL11" s="1211"/>
      <c r="JBM11" s="1211"/>
      <c r="JBN11" s="1211"/>
      <c r="JBO11" s="1211"/>
      <c r="JBP11" s="1211"/>
      <c r="JBQ11" s="1211"/>
      <c r="JBR11" s="1211"/>
      <c r="JBS11" s="1211"/>
      <c r="JBT11" s="1211"/>
      <c r="JBU11" s="1211"/>
      <c r="JBV11" s="1211"/>
      <c r="JBW11" s="1211"/>
      <c r="JBX11" s="1211"/>
      <c r="JBY11" s="1211"/>
      <c r="JBZ11" s="1211"/>
      <c r="JCA11" s="1211"/>
      <c r="JCB11" s="1211"/>
      <c r="JCC11" s="1211"/>
      <c r="JCD11" s="1211"/>
      <c r="JCE11" s="1211"/>
      <c r="JCF11" s="1211"/>
      <c r="JCG11" s="1211"/>
      <c r="JCH11" s="1211"/>
      <c r="JCI11" s="1211"/>
      <c r="JCJ11" s="1211"/>
      <c r="JCK11" s="1211"/>
      <c r="JCL11" s="1211"/>
      <c r="JCM11" s="1211"/>
      <c r="JCN11" s="1211"/>
      <c r="JCO11" s="1211"/>
      <c r="JCP11" s="1211"/>
      <c r="JCQ11" s="1211"/>
      <c r="JCR11" s="1211"/>
      <c r="JCS11" s="1211"/>
      <c r="JCT11" s="1211"/>
      <c r="JCU11" s="1211"/>
      <c r="JCV11" s="1211"/>
      <c r="JCW11" s="1211"/>
      <c r="JCX11" s="1211"/>
      <c r="JCY11" s="1211"/>
      <c r="JCZ11" s="1211"/>
      <c r="JDA11" s="1211"/>
      <c r="JDB11" s="1211"/>
      <c r="JDC11" s="1211"/>
      <c r="JDD11" s="1211"/>
      <c r="JDE11" s="1211"/>
      <c r="JDF11" s="1211"/>
      <c r="JDG11" s="1211"/>
      <c r="JDH11" s="1211"/>
      <c r="JDI11" s="1211"/>
      <c r="JDJ11" s="1211"/>
      <c r="JDK11" s="1211"/>
      <c r="JDL11" s="1211"/>
      <c r="JDM11" s="1211"/>
      <c r="JDN11" s="1211"/>
      <c r="JDO11" s="1211"/>
      <c r="JDP11" s="1211"/>
      <c r="JDQ11" s="1211"/>
      <c r="JDR11" s="1211"/>
      <c r="JDS11" s="1211"/>
      <c r="JDT11" s="1211"/>
      <c r="JDU11" s="1211"/>
      <c r="JDV11" s="1211"/>
      <c r="JDW11" s="1211"/>
      <c r="JDX11" s="1211"/>
      <c r="JDY11" s="1211"/>
      <c r="JDZ11" s="1211"/>
      <c r="JEA11" s="1211"/>
      <c r="JEB11" s="1211"/>
      <c r="JEC11" s="1211"/>
      <c r="JED11" s="1211"/>
      <c r="JEE11" s="1211"/>
      <c r="JEF11" s="1211"/>
      <c r="JEG11" s="1211"/>
      <c r="JEH11" s="1211"/>
      <c r="JEI11" s="1211"/>
      <c r="JEJ11" s="1211"/>
      <c r="JEK11" s="1211"/>
      <c r="JEL11" s="1211"/>
      <c r="JEM11" s="1211"/>
      <c r="JEN11" s="1211"/>
      <c r="JEO11" s="1211"/>
      <c r="JEP11" s="1211"/>
      <c r="JEQ11" s="1211"/>
      <c r="JER11" s="1211"/>
      <c r="JES11" s="1211"/>
      <c r="JET11" s="1211"/>
      <c r="JEU11" s="1211"/>
      <c r="JEV11" s="1211"/>
      <c r="JEW11" s="1211"/>
      <c r="JEX11" s="1211"/>
      <c r="JEY11" s="1211"/>
      <c r="JEZ11" s="1211"/>
      <c r="JFA11" s="1211"/>
      <c r="JFB11" s="1211"/>
      <c r="JFC11" s="1211"/>
      <c r="JFD11" s="1211"/>
      <c r="JFE11" s="1211"/>
      <c r="JFF11" s="1211"/>
      <c r="JFG11" s="1211"/>
      <c r="JFH11" s="1211"/>
      <c r="JFI11" s="1211"/>
      <c r="JFJ11" s="1211"/>
      <c r="JFK11" s="1211"/>
      <c r="JFL11" s="1211"/>
      <c r="JFM11" s="1211"/>
      <c r="JFN11" s="1211"/>
      <c r="JFO11" s="1211"/>
      <c r="JFP11" s="1211"/>
      <c r="JFQ11" s="1211"/>
      <c r="JFR11" s="1211"/>
      <c r="JFS11" s="1211"/>
      <c r="JFT11" s="1211"/>
      <c r="JFU11" s="1211"/>
      <c r="JFV11" s="1211"/>
      <c r="JFW11" s="1211"/>
      <c r="JFX11" s="1211"/>
      <c r="JFY11" s="1211"/>
      <c r="JFZ11" s="1211"/>
      <c r="JGA11" s="1211"/>
      <c r="JGB11" s="1211"/>
      <c r="JGC11" s="1211"/>
      <c r="JGD11" s="1211"/>
      <c r="JGE11" s="1211"/>
      <c r="JGF11" s="1211"/>
      <c r="JGG11" s="1211"/>
      <c r="JGH11" s="1211"/>
      <c r="JGI11" s="1211"/>
      <c r="JGJ11" s="1211"/>
      <c r="JGK11" s="1211"/>
      <c r="JGL11" s="1211"/>
      <c r="JGM11" s="1211"/>
      <c r="JGN11" s="1211"/>
      <c r="JGO11" s="1211"/>
      <c r="JGP11" s="1211"/>
      <c r="JGQ11" s="1211"/>
      <c r="JGR11" s="1211"/>
      <c r="JGS11" s="1211"/>
      <c r="JGT11" s="1211"/>
      <c r="JGU11" s="1211"/>
      <c r="JGV11" s="1211"/>
      <c r="JGW11" s="1211"/>
      <c r="JGX11" s="1211"/>
      <c r="JGY11" s="1211"/>
      <c r="JGZ11" s="1211"/>
      <c r="JHA11" s="1211"/>
      <c r="JHB11" s="1211"/>
      <c r="JHC11" s="1211"/>
      <c r="JHD11" s="1211"/>
      <c r="JHE11" s="1211"/>
      <c r="JHF11" s="1211"/>
      <c r="JHG11" s="1211"/>
      <c r="JHH11" s="1211"/>
      <c r="JHI11" s="1211"/>
      <c r="JHJ11" s="1211"/>
      <c r="JHK11" s="1211"/>
      <c r="JHL11" s="1211"/>
      <c r="JHM11" s="1211"/>
      <c r="JHN11" s="1211"/>
      <c r="JHO11" s="1211"/>
      <c r="JHP11" s="1211"/>
      <c r="JHQ11" s="1211"/>
      <c r="JHR11" s="1211"/>
      <c r="JHS11" s="1211"/>
      <c r="JHT11" s="1211"/>
      <c r="JHU11" s="1211"/>
      <c r="JHV11" s="1211"/>
      <c r="JHW11" s="1211"/>
      <c r="JHX11" s="1211"/>
      <c r="JHY11" s="1211"/>
      <c r="JHZ11" s="1211"/>
      <c r="JIA11" s="1211"/>
      <c r="JIB11" s="1211"/>
      <c r="JIC11" s="1211"/>
      <c r="JID11" s="1211"/>
      <c r="JIE11" s="1211"/>
      <c r="JIF11" s="1211"/>
      <c r="JIG11" s="1211"/>
      <c r="JIH11" s="1211"/>
      <c r="JII11" s="1211"/>
      <c r="JIJ11" s="1211"/>
      <c r="JIK11" s="1211"/>
      <c r="JIL11" s="1211"/>
      <c r="JIM11" s="1211"/>
      <c r="JIN11" s="1211"/>
      <c r="JIO11" s="1211"/>
      <c r="JIP11" s="1211"/>
      <c r="JIQ11" s="1211"/>
      <c r="JIR11" s="1211"/>
      <c r="JIS11" s="1211"/>
      <c r="JIT11" s="1211"/>
      <c r="JIU11" s="1211"/>
      <c r="JIV11" s="1211"/>
      <c r="JIW11" s="1211"/>
      <c r="JIX11" s="1211"/>
      <c r="JIY11" s="1211"/>
      <c r="JIZ11" s="1211"/>
      <c r="JJA11" s="1211"/>
      <c r="JJB11" s="1211"/>
      <c r="JJC11" s="1211"/>
      <c r="JJD11" s="1211"/>
      <c r="JJE11" s="1211"/>
      <c r="JJF11" s="1211"/>
      <c r="JJG11" s="1211"/>
      <c r="JJH11" s="1211"/>
      <c r="JJI11" s="1211"/>
      <c r="JJJ11" s="1211"/>
      <c r="JJK11" s="1211"/>
      <c r="JJL11" s="1211"/>
      <c r="JJM11" s="1211"/>
      <c r="JJN11" s="1211"/>
      <c r="JJO11" s="1211"/>
      <c r="JJP11" s="1211"/>
      <c r="JJQ11" s="1211"/>
      <c r="JJR11" s="1211"/>
      <c r="JJS11" s="1211"/>
      <c r="JJT11" s="1211"/>
      <c r="JJU11" s="1211"/>
      <c r="JJV11" s="1211"/>
      <c r="JJW11" s="1211"/>
      <c r="JJX11" s="1211"/>
      <c r="JJY11" s="1211"/>
      <c r="JJZ11" s="1211"/>
      <c r="JKA11" s="1211"/>
      <c r="JKB11" s="1211"/>
      <c r="JKC11" s="1211"/>
      <c r="JKD11" s="1211"/>
      <c r="JKE11" s="1211"/>
      <c r="JKF11" s="1211"/>
      <c r="JKG11" s="1211"/>
      <c r="JKH11" s="1211"/>
      <c r="JKI11" s="1211"/>
      <c r="JKJ11" s="1211"/>
      <c r="JKK11" s="1211"/>
      <c r="JKL11" s="1211"/>
      <c r="JKM11" s="1211"/>
      <c r="JKN11" s="1211"/>
      <c r="JKO11" s="1211"/>
      <c r="JKP11" s="1211"/>
      <c r="JKQ11" s="1211"/>
      <c r="JKR11" s="1211"/>
      <c r="JKS11" s="1211"/>
      <c r="JKT11" s="1211"/>
      <c r="JKU11" s="1211"/>
      <c r="JKV11" s="1211"/>
      <c r="JKW11" s="1211"/>
      <c r="JKX11" s="1211"/>
      <c r="JKY11" s="1211"/>
      <c r="JKZ11" s="1211"/>
      <c r="JLA11" s="1211"/>
      <c r="JLB11" s="1211"/>
      <c r="JLC11" s="1211"/>
      <c r="JLD11" s="1211"/>
      <c r="JLE11" s="1211"/>
      <c r="JLF11" s="1211"/>
      <c r="JLG11" s="1211"/>
      <c r="JLH11" s="1211"/>
      <c r="JLI11" s="1211"/>
      <c r="JLJ11" s="1211"/>
      <c r="JLK11" s="1211"/>
      <c r="JLL11" s="1211"/>
      <c r="JLM11" s="1211"/>
      <c r="JLN11" s="1211"/>
      <c r="JLO11" s="1211"/>
      <c r="JLP11" s="1211"/>
      <c r="JLQ11" s="1211"/>
      <c r="JLR11" s="1211"/>
      <c r="JLS11" s="1211"/>
      <c r="JLT11" s="1211"/>
      <c r="JLU11" s="1211"/>
      <c r="JLV11" s="1211"/>
      <c r="JLW11" s="1211"/>
      <c r="JLX11" s="1211"/>
      <c r="JLY11" s="1211"/>
      <c r="JLZ11" s="1211"/>
      <c r="JMA11" s="1211"/>
      <c r="JMB11" s="1211"/>
      <c r="JMC11" s="1211"/>
      <c r="JMD11" s="1211"/>
      <c r="JME11" s="1211"/>
      <c r="JMF11" s="1211"/>
      <c r="JMG11" s="1211"/>
      <c r="JMH11" s="1211"/>
      <c r="JMI11" s="1211"/>
      <c r="JMJ11" s="1211"/>
      <c r="JMK11" s="1211"/>
      <c r="JML11" s="1211"/>
      <c r="JMM11" s="1211"/>
      <c r="JMN11" s="1211"/>
      <c r="JMO11" s="1211"/>
      <c r="JMP11" s="1211"/>
      <c r="JMQ11" s="1211"/>
      <c r="JMR11" s="1211"/>
      <c r="JMS11" s="1211"/>
      <c r="JMT11" s="1211"/>
      <c r="JMU11" s="1211"/>
      <c r="JMV11" s="1211"/>
      <c r="JMW11" s="1211"/>
      <c r="JMX11" s="1211"/>
      <c r="JMY11" s="1211"/>
      <c r="JMZ11" s="1211"/>
      <c r="JNA11" s="1211"/>
      <c r="JNB11" s="1211"/>
      <c r="JNC11" s="1211"/>
      <c r="JND11" s="1211"/>
      <c r="JNE11" s="1211"/>
      <c r="JNF11" s="1211"/>
      <c r="JNG11" s="1211"/>
      <c r="JNH11" s="1211"/>
      <c r="JNI11" s="1211"/>
      <c r="JNJ11" s="1211"/>
      <c r="JNK11" s="1211"/>
      <c r="JNL11" s="1211"/>
      <c r="JNM11" s="1211"/>
      <c r="JNN11" s="1211"/>
      <c r="JNO11" s="1211"/>
      <c r="JNP11" s="1211"/>
      <c r="JNQ11" s="1211"/>
      <c r="JNR11" s="1211"/>
      <c r="JNS11" s="1211"/>
      <c r="JNT11" s="1211"/>
      <c r="JNU11" s="1211"/>
      <c r="JNV11" s="1211"/>
      <c r="JNW11" s="1211"/>
      <c r="JNX11" s="1211"/>
      <c r="JNY11" s="1211"/>
      <c r="JNZ11" s="1211"/>
      <c r="JOA11" s="1211"/>
      <c r="JOB11" s="1211"/>
      <c r="JOC11" s="1211"/>
      <c r="JOD11" s="1211"/>
      <c r="JOE11" s="1211"/>
      <c r="JOF11" s="1211"/>
      <c r="JOG11" s="1211"/>
      <c r="JOH11" s="1211"/>
      <c r="JOI11" s="1211"/>
      <c r="JOJ11" s="1211"/>
      <c r="JOK11" s="1211"/>
      <c r="JOL11" s="1211"/>
      <c r="JOM11" s="1211"/>
      <c r="JON11" s="1211"/>
      <c r="JOO11" s="1211"/>
      <c r="JOP11" s="1211"/>
      <c r="JOQ11" s="1211"/>
      <c r="JOR11" s="1211"/>
      <c r="JOS11" s="1211"/>
      <c r="JOT11" s="1211"/>
      <c r="JOU11" s="1211"/>
      <c r="JOV11" s="1211"/>
      <c r="JOW11" s="1211"/>
      <c r="JOX11" s="1211"/>
      <c r="JOY11" s="1211"/>
      <c r="JOZ11" s="1211"/>
      <c r="JPA11" s="1211"/>
      <c r="JPB11" s="1211"/>
      <c r="JPC11" s="1211"/>
      <c r="JPD11" s="1211"/>
      <c r="JPE11" s="1211"/>
      <c r="JPF11" s="1211"/>
      <c r="JPG11" s="1211"/>
      <c r="JPH11" s="1211"/>
      <c r="JPI11" s="1211"/>
      <c r="JPJ11" s="1211"/>
      <c r="JPK11" s="1211"/>
      <c r="JPL11" s="1211"/>
      <c r="JPM11" s="1211"/>
      <c r="JPN11" s="1211"/>
      <c r="JPO11" s="1211"/>
      <c r="JPP11" s="1211"/>
      <c r="JPQ11" s="1211"/>
      <c r="JPR11" s="1211"/>
      <c r="JPS11" s="1211"/>
      <c r="JPT11" s="1211"/>
      <c r="JPU11" s="1211"/>
      <c r="JPV11" s="1211"/>
      <c r="JPW11" s="1211"/>
      <c r="JPX11" s="1211"/>
      <c r="JPY11" s="1211"/>
      <c r="JPZ11" s="1211"/>
      <c r="JQA11" s="1211"/>
      <c r="JQB11" s="1211"/>
      <c r="JQC11" s="1211"/>
      <c r="JQD11" s="1211"/>
      <c r="JQE11" s="1211"/>
      <c r="JQF11" s="1211"/>
      <c r="JQG11" s="1211"/>
      <c r="JQH11" s="1211"/>
      <c r="JQI11" s="1211"/>
      <c r="JQJ11" s="1211"/>
      <c r="JQK11" s="1211"/>
      <c r="JQL11" s="1211"/>
      <c r="JQM11" s="1211"/>
      <c r="JQN11" s="1211"/>
      <c r="JQO11" s="1211"/>
      <c r="JQP11" s="1211"/>
      <c r="JQQ11" s="1211"/>
      <c r="JQR11" s="1211"/>
      <c r="JQS11" s="1211"/>
      <c r="JQT11" s="1211"/>
      <c r="JQU11" s="1211"/>
      <c r="JQV11" s="1211"/>
      <c r="JQW11" s="1211"/>
      <c r="JQX11" s="1211"/>
      <c r="JQY11" s="1211"/>
      <c r="JQZ11" s="1211"/>
      <c r="JRA11" s="1211"/>
      <c r="JRB11" s="1211"/>
      <c r="JRC11" s="1211"/>
      <c r="JRD11" s="1211"/>
      <c r="JRE11" s="1211"/>
      <c r="JRF11" s="1211"/>
      <c r="JRG11" s="1211"/>
      <c r="JRH11" s="1211"/>
      <c r="JRI11" s="1211"/>
      <c r="JRJ11" s="1211"/>
      <c r="JRK11" s="1211"/>
      <c r="JRL11" s="1211"/>
      <c r="JRM11" s="1211"/>
      <c r="JRN11" s="1211"/>
      <c r="JRO11" s="1211"/>
      <c r="JRP11" s="1211"/>
      <c r="JRQ11" s="1211"/>
      <c r="JRR11" s="1211"/>
      <c r="JRS11" s="1211"/>
      <c r="JRT11" s="1211"/>
      <c r="JRU11" s="1211"/>
      <c r="JRV11" s="1211"/>
      <c r="JRW11" s="1211"/>
      <c r="JRX11" s="1211"/>
      <c r="JRY11" s="1211"/>
      <c r="JRZ11" s="1211"/>
      <c r="JSA11" s="1211"/>
      <c r="JSB11" s="1211"/>
      <c r="JSC11" s="1211"/>
      <c r="JSD11" s="1211"/>
      <c r="JSE11" s="1211"/>
      <c r="JSF11" s="1211"/>
      <c r="JSG11" s="1211"/>
      <c r="JSH11" s="1211"/>
      <c r="JSI11" s="1211"/>
      <c r="JSJ11" s="1211"/>
      <c r="JSK11" s="1211"/>
      <c r="JSL11" s="1211"/>
      <c r="JSM11" s="1211"/>
      <c r="JSN11" s="1211"/>
      <c r="JSO11" s="1211"/>
      <c r="JSP11" s="1211"/>
      <c r="JSQ11" s="1211"/>
      <c r="JSR11" s="1211"/>
      <c r="JSS11" s="1211"/>
      <c r="JST11" s="1211"/>
      <c r="JSU11" s="1211"/>
      <c r="JSV11" s="1211"/>
      <c r="JSW11" s="1211"/>
      <c r="JSX11" s="1211"/>
      <c r="JSY11" s="1211"/>
      <c r="JSZ11" s="1211"/>
      <c r="JTA11" s="1211"/>
      <c r="JTB11" s="1211"/>
      <c r="JTC11" s="1211"/>
      <c r="JTD11" s="1211"/>
      <c r="JTE11" s="1211"/>
      <c r="JTF11" s="1211"/>
      <c r="JTG11" s="1211"/>
      <c r="JTH11" s="1211"/>
      <c r="JTI11" s="1211"/>
      <c r="JTJ11" s="1211"/>
      <c r="JTK11" s="1211"/>
      <c r="JTL11" s="1211"/>
      <c r="JTM11" s="1211"/>
      <c r="JTN11" s="1211"/>
      <c r="JTO11" s="1211"/>
      <c r="JTP11" s="1211"/>
      <c r="JTQ11" s="1211"/>
      <c r="JTR11" s="1211"/>
      <c r="JTS11" s="1211"/>
      <c r="JTT11" s="1211"/>
      <c r="JTU11" s="1211"/>
      <c r="JTV11" s="1211"/>
      <c r="JTW11" s="1211"/>
      <c r="JTX11" s="1211"/>
      <c r="JTY11" s="1211"/>
      <c r="JTZ11" s="1211"/>
      <c r="JUA11" s="1211"/>
      <c r="JUB11" s="1211"/>
      <c r="JUC11" s="1211"/>
      <c r="JUD11" s="1211"/>
      <c r="JUE11" s="1211"/>
      <c r="JUF11" s="1211"/>
      <c r="JUG11" s="1211"/>
      <c r="JUH11" s="1211"/>
      <c r="JUI11" s="1211"/>
      <c r="JUJ11" s="1211"/>
      <c r="JUK11" s="1211"/>
      <c r="JUL11" s="1211"/>
      <c r="JUM11" s="1211"/>
      <c r="JUN11" s="1211"/>
      <c r="JUO11" s="1211"/>
      <c r="JUP11" s="1211"/>
      <c r="JUQ11" s="1211"/>
      <c r="JUR11" s="1211"/>
      <c r="JUS11" s="1211"/>
      <c r="JUT11" s="1211"/>
      <c r="JUU11" s="1211"/>
      <c r="JUV11" s="1211"/>
      <c r="JUW11" s="1211"/>
      <c r="JUX11" s="1211"/>
      <c r="JUY11" s="1211"/>
      <c r="JUZ11" s="1211"/>
      <c r="JVA11" s="1211"/>
      <c r="JVB11" s="1211"/>
      <c r="JVC11" s="1211"/>
      <c r="JVD11" s="1211"/>
      <c r="JVE11" s="1211"/>
      <c r="JVF11" s="1211"/>
      <c r="JVG11" s="1211"/>
      <c r="JVH11" s="1211"/>
      <c r="JVI11" s="1211"/>
      <c r="JVJ11" s="1211"/>
      <c r="JVK11" s="1211"/>
      <c r="JVL11" s="1211"/>
      <c r="JVM11" s="1211"/>
      <c r="JVN11" s="1211"/>
      <c r="JVO11" s="1211"/>
      <c r="JVP11" s="1211"/>
      <c r="JVQ11" s="1211"/>
      <c r="JVR11" s="1211"/>
      <c r="JVS11" s="1211"/>
      <c r="JVT11" s="1211"/>
      <c r="JVU11" s="1211"/>
      <c r="JVV11" s="1211"/>
      <c r="JVW11" s="1211"/>
      <c r="JVX11" s="1211"/>
      <c r="JVY11" s="1211"/>
      <c r="JVZ11" s="1211"/>
      <c r="JWA11" s="1211"/>
      <c r="JWB11" s="1211"/>
      <c r="JWC11" s="1211"/>
      <c r="JWD11" s="1211"/>
      <c r="JWE11" s="1211"/>
      <c r="JWF11" s="1211"/>
      <c r="JWG11" s="1211"/>
      <c r="JWH11" s="1211"/>
      <c r="JWI11" s="1211"/>
      <c r="JWJ11" s="1211"/>
      <c r="JWK11" s="1211"/>
      <c r="JWL11" s="1211"/>
      <c r="JWM11" s="1211"/>
      <c r="JWN11" s="1211"/>
      <c r="JWO11" s="1211"/>
      <c r="JWP11" s="1211"/>
      <c r="JWQ11" s="1211"/>
      <c r="JWR11" s="1211"/>
      <c r="JWS11" s="1211"/>
      <c r="JWT11" s="1211"/>
      <c r="JWU11" s="1211"/>
      <c r="JWV11" s="1211"/>
      <c r="JWW11" s="1211"/>
      <c r="JWX11" s="1211"/>
      <c r="JWY11" s="1211"/>
      <c r="JWZ11" s="1211"/>
      <c r="JXA11" s="1211"/>
      <c r="JXB11" s="1211"/>
      <c r="JXC11" s="1211"/>
      <c r="JXD11" s="1211"/>
      <c r="JXE11" s="1211"/>
      <c r="JXF11" s="1211"/>
      <c r="JXG11" s="1211"/>
      <c r="JXH11" s="1211"/>
      <c r="JXI11" s="1211"/>
      <c r="JXJ11" s="1211"/>
      <c r="JXK11" s="1211"/>
      <c r="JXL11" s="1211"/>
      <c r="JXM11" s="1211"/>
      <c r="JXN11" s="1211"/>
      <c r="JXO11" s="1211"/>
      <c r="JXP11" s="1211"/>
      <c r="JXQ11" s="1211"/>
      <c r="JXR11" s="1211"/>
      <c r="JXS11" s="1211"/>
      <c r="JXT11" s="1211"/>
      <c r="JXU11" s="1211"/>
      <c r="JXV11" s="1211"/>
      <c r="JXW11" s="1211"/>
      <c r="JXX11" s="1211"/>
      <c r="JXY11" s="1211"/>
      <c r="JXZ11" s="1211"/>
      <c r="JYA11" s="1211"/>
      <c r="JYB11" s="1211"/>
      <c r="JYC11" s="1211"/>
      <c r="JYD11" s="1211"/>
      <c r="JYE11" s="1211"/>
      <c r="JYF11" s="1211"/>
      <c r="JYG11" s="1211"/>
      <c r="JYH11" s="1211"/>
      <c r="JYI11" s="1211"/>
      <c r="JYJ11" s="1211"/>
      <c r="JYK11" s="1211"/>
      <c r="JYL11" s="1211"/>
      <c r="JYM11" s="1211"/>
      <c r="JYN11" s="1211"/>
      <c r="JYO11" s="1211"/>
      <c r="JYP11" s="1211"/>
      <c r="JYQ11" s="1211"/>
      <c r="JYR11" s="1211"/>
      <c r="JYS11" s="1211"/>
      <c r="JYT11" s="1211"/>
      <c r="JYU11" s="1211"/>
      <c r="JYV11" s="1211"/>
      <c r="JYW11" s="1211"/>
      <c r="JYX11" s="1211"/>
      <c r="JYY11" s="1211"/>
      <c r="JYZ11" s="1211"/>
      <c r="JZA11" s="1211"/>
      <c r="JZB11" s="1211"/>
      <c r="JZC11" s="1211"/>
      <c r="JZD11" s="1211"/>
      <c r="JZE11" s="1211"/>
      <c r="JZF11" s="1211"/>
      <c r="JZG11" s="1211"/>
      <c r="JZH11" s="1211"/>
      <c r="JZI11" s="1211"/>
      <c r="JZJ11" s="1211"/>
      <c r="JZK11" s="1211"/>
      <c r="JZL11" s="1211"/>
      <c r="JZM11" s="1211"/>
      <c r="JZN11" s="1211"/>
      <c r="JZO11" s="1211"/>
      <c r="JZP11" s="1211"/>
      <c r="JZQ11" s="1211"/>
      <c r="JZR11" s="1211"/>
      <c r="JZS11" s="1211"/>
      <c r="JZT11" s="1211"/>
      <c r="JZU11" s="1211"/>
      <c r="JZV11" s="1211"/>
      <c r="JZW11" s="1211"/>
      <c r="JZX11" s="1211"/>
      <c r="JZY11" s="1211"/>
      <c r="JZZ11" s="1211"/>
      <c r="KAA11" s="1211"/>
      <c r="KAB11" s="1211"/>
      <c r="KAC11" s="1211"/>
      <c r="KAD11" s="1211"/>
      <c r="KAE11" s="1211"/>
      <c r="KAF11" s="1211"/>
      <c r="KAG11" s="1211"/>
      <c r="KAH11" s="1211"/>
      <c r="KAI11" s="1211"/>
      <c r="KAJ11" s="1211"/>
      <c r="KAK11" s="1211"/>
      <c r="KAL11" s="1211"/>
      <c r="KAM11" s="1211"/>
      <c r="KAN11" s="1211"/>
      <c r="KAO11" s="1211"/>
      <c r="KAP11" s="1211"/>
      <c r="KAQ11" s="1211"/>
      <c r="KAR11" s="1211"/>
      <c r="KAS11" s="1211"/>
      <c r="KAT11" s="1211"/>
      <c r="KAU11" s="1211"/>
      <c r="KAV11" s="1211"/>
      <c r="KAW11" s="1211"/>
      <c r="KAX11" s="1211"/>
      <c r="KAY11" s="1211"/>
      <c r="KAZ11" s="1211"/>
      <c r="KBA11" s="1211"/>
      <c r="KBB11" s="1211"/>
      <c r="KBC11" s="1211"/>
      <c r="KBD11" s="1211"/>
      <c r="KBE11" s="1211"/>
      <c r="KBF11" s="1211"/>
      <c r="KBG11" s="1211"/>
      <c r="KBH11" s="1211"/>
      <c r="KBI11" s="1211"/>
      <c r="KBJ11" s="1211"/>
      <c r="KBK11" s="1211"/>
      <c r="KBL11" s="1211"/>
      <c r="KBM11" s="1211"/>
      <c r="KBN11" s="1211"/>
      <c r="KBO11" s="1211"/>
      <c r="KBP11" s="1211"/>
      <c r="KBQ11" s="1211"/>
      <c r="KBR11" s="1211"/>
      <c r="KBS11" s="1211"/>
      <c r="KBT11" s="1211"/>
      <c r="KBU11" s="1211"/>
      <c r="KBV11" s="1211"/>
      <c r="KBW11" s="1211"/>
      <c r="KBX11" s="1211"/>
      <c r="KBY11" s="1211"/>
      <c r="KBZ11" s="1211"/>
      <c r="KCA11" s="1211"/>
      <c r="KCB11" s="1211"/>
      <c r="KCC11" s="1211"/>
      <c r="KCD11" s="1211"/>
      <c r="KCE11" s="1211"/>
      <c r="KCF11" s="1211"/>
      <c r="KCG11" s="1211"/>
      <c r="KCH11" s="1211"/>
      <c r="KCI11" s="1211"/>
      <c r="KCJ11" s="1211"/>
      <c r="KCK11" s="1211"/>
      <c r="KCL11" s="1211"/>
      <c r="KCM11" s="1211"/>
      <c r="KCN11" s="1211"/>
      <c r="KCO11" s="1211"/>
      <c r="KCP11" s="1211"/>
      <c r="KCQ11" s="1211"/>
      <c r="KCR11" s="1211"/>
      <c r="KCS11" s="1211"/>
      <c r="KCT11" s="1211"/>
      <c r="KCU11" s="1211"/>
      <c r="KCV11" s="1211"/>
      <c r="KCW11" s="1211"/>
      <c r="KCX11" s="1211"/>
      <c r="KCY11" s="1211"/>
      <c r="KCZ11" s="1211"/>
      <c r="KDA11" s="1211"/>
      <c r="KDB11" s="1211"/>
      <c r="KDC11" s="1211"/>
      <c r="KDD11" s="1211"/>
      <c r="KDE11" s="1211"/>
      <c r="KDF11" s="1211"/>
      <c r="KDG11" s="1211"/>
      <c r="KDH11" s="1211"/>
      <c r="KDI11" s="1211"/>
      <c r="KDJ11" s="1211"/>
      <c r="KDK11" s="1211"/>
      <c r="KDL11" s="1211"/>
      <c r="KDM11" s="1211"/>
      <c r="KDN11" s="1211"/>
      <c r="KDO11" s="1211"/>
      <c r="KDP11" s="1211"/>
      <c r="KDQ11" s="1211"/>
      <c r="KDR11" s="1211"/>
      <c r="KDS11" s="1211"/>
      <c r="KDT11" s="1211"/>
      <c r="KDU11" s="1211"/>
      <c r="KDV11" s="1211"/>
      <c r="KDW11" s="1211"/>
      <c r="KDX11" s="1211"/>
      <c r="KDY11" s="1211"/>
      <c r="KDZ11" s="1211"/>
      <c r="KEA11" s="1211"/>
      <c r="KEB11" s="1211"/>
      <c r="KEC11" s="1211"/>
      <c r="KED11" s="1211"/>
      <c r="KEE11" s="1211"/>
      <c r="KEF11" s="1211"/>
      <c r="KEG11" s="1211"/>
      <c r="KEH11" s="1211"/>
      <c r="KEI11" s="1211"/>
      <c r="KEJ11" s="1211"/>
      <c r="KEK11" s="1211"/>
      <c r="KEL11" s="1211"/>
      <c r="KEM11" s="1211"/>
      <c r="KEN11" s="1211"/>
      <c r="KEO11" s="1211"/>
      <c r="KEP11" s="1211"/>
      <c r="KEQ11" s="1211"/>
      <c r="KER11" s="1211"/>
      <c r="KES11" s="1211"/>
      <c r="KET11" s="1211"/>
      <c r="KEU11" s="1211"/>
      <c r="KEV11" s="1211"/>
      <c r="KEW11" s="1211"/>
      <c r="KEX11" s="1211"/>
      <c r="KEY11" s="1211"/>
      <c r="KEZ11" s="1211"/>
      <c r="KFA11" s="1211"/>
      <c r="KFB11" s="1211"/>
      <c r="KFC11" s="1211"/>
      <c r="KFD11" s="1211"/>
      <c r="KFE11" s="1211"/>
      <c r="KFF11" s="1211"/>
      <c r="KFG11" s="1211"/>
      <c r="KFH11" s="1211"/>
      <c r="KFI11" s="1211"/>
      <c r="KFJ11" s="1211"/>
      <c r="KFK11" s="1211"/>
      <c r="KFL11" s="1211"/>
      <c r="KFM11" s="1211"/>
      <c r="KFN11" s="1211"/>
      <c r="KFO11" s="1211"/>
      <c r="KFP11" s="1211"/>
      <c r="KFQ11" s="1211"/>
      <c r="KFR11" s="1211"/>
      <c r="KFS11" s="1211"/>
      <c r="KFT11" s="1211"/>
      <c r="KFU11" s="1211"/>
      <c r="KFV11" s="1211"/>
      <c r="KFW11" s="1211"/>
      <c r="KFX11" s="1211"/>
      <c r="KFY11" s="1211"/>
      <c r="KFZ11" s="1211"/>
      <c r="KGA11" s="1211"/>
      <c r="KGB11" s="1211"/>
      <c r="KGC11" s="1211"/>
      <c r="KGD11" s="1211"/>
      <c r="KGE11" s="1211"/>
      <c r="KGF11" s="1211"/>
      <c r="KGG11" s="1211"/>
      <c r="KGH11" s="1211"/>
      <c r="KGI11" s="1211"/>
      <c r="KGJ11" s="1211"/>
      <c r="KGK11" s="1211"/>
      <c r="KGL11" s="1211"/>
      <c r="KGM11" s="1211"/>
      <c r="KGN11" s="1211"/>
      <c r="KGO11" s="1211"/>
      <c r="KGP11" s="1211"/>
      <c r="KGQ11" s="1211"/>
      <c r="KGR11" s="1211"/>
      <c r="KGS11" s="1211"/>
      <c r="KGT11" s="1211"/>
      <c r="KGU11" s="1211"/>
      <c r="KGV11" s="1211"/>
      <c r="KGW11" s="1211"/>
      <c r="KGX11" s="1211"/>
      <c r="KGY11" s="1211"/>
      <c r="KGZ11" s="1211"/>
      <c r="KHA11" s="1211"/>
      <c r="KHB11" s="1211"/>
      <c r="KHC11" s="1211"/>
      <c r="KHD11" s="1211"/>
      <c r="KHE11" s="1211"/>
      <c r="KHF11" s="1211"/>
      <c r="KHG11" s="1211"/>
      <c r="KHH11" s="1211"/>
      <c r="KHI11" s="1211"/>
      <c r="KHJ11" s="1211"/>
      <c r="KHK11" s="1211"/>
      <c r="KHL11" s="1211"/>
      <c r="KHM11" s="1211"/>
      <c r="KHN11" s="1211"/>
      <c r="KHO11" s="1211"/>
      <c r="KHP11" s="1211"/>
      <c r="KHQ11" s="1211"/>
      <c r="KHR11" s="1211"/>
      <c r="KHS11" s="1211"/>
      <c r="KHT11" s="1211"/>
      <c r="KHU11" s="1211"/>
      <c r="KHV11" s="1211"/>
      <c r="KHW11" s="1211"/>
      <c r="KHX11" s="1211"/>
      <c r="KHY11" s="1211"/>
      <c r="KHZ11" s="1211"/>
      <c r="KIA11" s="1211"/>
      <c r="KIB11" s="1211"/>
      <c r="KIC11" s="1211"/>
      <c r="KID11" s="1211"/>
      <c r="KIE11" s="1211"/>
      <c r="KIF11" s="1211"/>
      <c r="KIG11" s="1211"/>
      <c r="KIH11" s="1211"/>
      <c r="KII11" s="1211"/>
      <c r="KIJ11" s="1211"/>
      <c r="KIK11" s="1211"/>
      <c r="KIL11" s="1211"/>
      <c r="KIM11" s="1211"/>
      <c r="KIN11" s="1211"/>
      <c r="KIO11" s="1211"/>
      <c r="KIP11" s="1211"/>
      <c r="KIQ11" s="1211"/>
      <c r="KIR11" s="1211"/>
      <c r="KIS11" s="1211"/>
      <c r="KIT11" s="1211"/>
      <c r="KIU11" s="1211"/>
      <c r="KIV11" s="1211"/>
      <c r="KIW11" s="1211"/>
      <c r="KIX11" s="1211"/>
      <c r="KIY11" s="1211"/>
      <c r="KIZ11" s="1211"/>
      <c r="KJA11" s="1211"/>
      <c r="KJB11" s="1211"/>
      <c r="KJC11" s="1211"/>
      <c r="KJD11" s="1211"/>
      <c r="KJE11" s="1211"/>
      <c r="KJF11" s="1211"/>
      <c r="KJG11" s="1211"/>
      <c r="KJH11" s="1211"/>
      <c r="KJI11" s="1211"/>
      <c r="KJJ11" s="1211"/>
      <c r="KJK11" s="1211"/>
      <c r="KJL11" s="1211"/>
      <c r="KJM11" s="1211"/>
      <c r="KJN11" s="1211"/>
      <c r="KJO11" s="1211"/>
      <c r="KJP11" s="1211"/>
      <c r="KJQ11" s="1211"/>
      <c r="KJR11" s="1211"/>
      <c r="KJS11" s="1211"/>
      <c r="KJT11" s="1211"/>
      <c r="KJU11" s="1211"/>
      <c r="KJV11" s="1211"/>
      <c r="KJW11" s="1211"/>
      <c r="KJX11" s="1211"/>
      <c r="KJY11" s="1211"/>
      <c r="KJZ11" s="1211"/>
      <c r="KKA11" s="1211"/>
      <c r="KKB11" s="1211"/>
      <c r="KKC11" s="1211"/>
      <c r="KKD11" s="1211"/>
      <c r="KKE11" s="1211"/>
      <c r="KKF11" s="1211"/>
      <c r="KKG11" s="1211"/>
      <c r="KKH11" s="1211"/>
      <c r="KKI11" s="1211"/>
      <c r="KKJ11" s="1211"/>
      <c r="KKK11" s="1211"/>
      <c r="KKL11" s="1211"/>
      <c r="KKM11" s="1211"/>
      <c r="KKN11" s="1211"/>
      <c r="KKO11" s="1211"/>
      <c r="KKP11" s="1211"/>
      <c r="KKQ11" s="1211"/>
      <c r="KKR11" s="1211"/>
      <c r="KKS11" s="1211"/>
      <c r="KKT11" s="1211"/>
      <c r="KKU11" s="1211"/>
      <c r="KKV11" s="1211"/>
      <c r="KKW11" s="1211"/>
      <c r="KKX11" s="1211"/>
      <c r="KKY11" s="1211"/>
      <c r="KKZ11" s="1211"/>
      <c r="KLA11" s="1211"/>
      <c r="KLB11" s="1211"/>
      <c r="KLC11" s="1211"/>
      <c r="KLD11" s="1211"/>
      <c r="KLE11" s="1211"/>
      <c r="KLF11" s="1211"/>
      <c r="KLG11" s="1211"/>
      <c r="KLH11" s="1211"/>
      <c r="KLI11" s="1211"/>
      <c r="KLJ11" s="1211"/>
      <c r="KLK11" s="1211"/>
      <c r="KLL11" s="1211"/>
      <c r="KLM11" s="1211"/>
      <c r="KLN11" s="1211"/>
      <c r="KLO11" s="1211"/>
      <c r="KLP11" s="1211"/>
      <c r="KLQ11" s="1211"/>
      <c r="KLR11" s="1211"/>
      <c r="KLS11" s="1211"/>
      <c r="KLT11" s="1211"/>
      <c r="KLU11" s="1211"/>
      <c r="KLV11" s="1211"/>
      <c r="KLW11" s="1211"/>
      <c r="KLX11" s="1211"/>
      <c r="KLY11" s="1211"/>
      <c r="KLZ11" s="1211"/>
      <c r="KMA11" s="1211"/>
      <c r="KMB11" s="1211"/>
      <c r="KMC11" s="1211"/>
      <c r="KMD11" s="1211"/>
      <c r="KME11" s="1211"/>
      <c r="KMF11" s="1211"/>
      <c r="KMG11" s="1211"/>
      <c r="KMH11" s="1211"/>
      <c r="KMI11" s="1211"/>
      <c r="KMJ11" s="1211"/>
      <c r="KMK11" s="1211"/>
      <c r="KML11" s="1211"/>
      <c r="KMM11" s="1211"/>
      <c r="KMN11" s="1211"/>
      <c r="KMO11" s="1211"/>
      <c r="KMP11" s="1211"/>
      <c r="KMQ11" s="1211"/>
      <c r="KMR11" s="1211"/>
      <c r="KMS11" s="1211"/>
      <c r="KMT11" s="1211"/>
      <c r="KMU11" s="1211"/>
      <c r="KMV11" s="1211"/>
      <c r="KMW11" s="1211"/>
      <c r="KMX11" s="1211"/>
      <c r="KMY11" s="1211"/>
      <c r="KMZ11" s="1211"/>
      <c r="KNA11" s="1211"/>
      <c r="KNB11" s="1211"/>
      <c r="KNC11" s="1211"/>
      <c r="KND11" s="1211"/>
      <c r="KNE11" s="1211"/>
      <c r="KNF11" s="1211"/>
      <c r="KNG11" s="1211"/>
      <c r="KNH11" s="1211"/>
      <c r="KNI11" s="1211"/>
      <c r="KNJ11" s="1211"/>
      <c r="KNK11" s="1211"/>
      <c r="KNL11" s="1211"/>
      <c r="KNM11" s="1211"/>
      <c r="KNN11" s="1211"/>
      <c r="KNO11" s="1211"/>
      <c r="KNP11" s="1211"/>
      <c r="KNQ11" s="1211"/>
      <c r="KNR11" s="1211"/>
      <c r="KNS11" s="1211"/>
      <c r="KNT11" s="1211"/>
      <c r="KNU11" s="1211"/>
      <c r="KNV11" s="1211"/>
      <c r="KNW11" s="1211"/>
      <c r="KNX11" s="1211"/>
      <c r="KNY11" s="1211"/>
      <c r="KNZ11" s="1211"/>
      <c r="KOA11" s="1211"/>
      <c r="KOB11" s="1211"/>
      <c r="KOC11" s="1211"/>
      <c r="KOD11" s="1211"/>
      <c r="KOE11" s="1211"/>
      <c r="KOF11" s="1211"/>
      <c r="KOG11" s="1211"/>
      <c r="KOH11" s="1211"/>
      <c r="KOI11" s="1211"/>
      <c r="KOJ11" s="1211"/>
      <c r="KOK11" s="1211"/>
      <c r="KOL11" s="1211"/>
      <c r="KOM11" s="1211"/>
      <c r="KON11" s="1211"/>
      <c r="KOO11" s="1211"/>
      <c r="KOP11" s="1211"/>
      <c r="KOQ11" s="1211"/>
      <c r="KOR11" s="1211"/>
      <c r="KOS11" s="1211"/>
      <c r="KOT11" s="1211"/>
      <c r="KOU11" s="1211"/>
      <c r="KOV11" s="1211"/>
      <c r="KOW11" s="1211"/>
      <c r="KOX11" s="1211"/>
      <c r="KOY11" s="1211"/>
      <c r="KOZ11" s="1211"/>
      <c r="KPA11" s="1211"/>
      <c r="KPB11" s="1211"/>
      <c r="KPC11" s="1211"/>
      <c r="KPD11" s="1211"/>
      <c r="KPE11" s="1211"/>
      <c r="KPF11" s="1211"/>
      <c r="KPG11" s="1211"/>
      <c r="KPH11" s="1211"/>
      <c r="KPI11" s="1211"/>
      <c r="KPJ11" s="1211"/>
      <c r="KPK11" s="1211"/>
      <c r="KPL11" s="1211"/>
      <c r="KPM11" s="1211"/>
      <c r="KPN11" s="1211"/>
      <c r="KPO11" s="1211"/>
      <c r="KPP11" s="1211"/>
      <c r="KPQ11" s="1211"/>
      <c r="KPR11" s="1211"/>
      <c r="KPS11" s="1211"/>
      <c r="KPT11" s="1211"/>
      <c r="KPU11" s="1211"/>
      <c r="KPV11" s="1211"/>
      <c r="KPW11" s="1211"/>
      <c r="KPX11" s="1211"/>
      <c r="KPY11" s="1211"/>
      <c r="KPZ11" s="1211"/>
      <c r="KQA11" s="1211"/>
      <c r="KQB11" s="1211"/>
      <c r="KQC11" s="1211"/>
      <c r="KQD11" s="1211"/>
      <c r="KQE11" s="1211"/>
      <c r="KQF11" s="1211"/>
      <c r="KQG11" s="1211"/>
      <c r="KQH11" s="1211"/>
      <c r="KQI11" s="1211"/>
      <c r="KQJ11" s="1211"/>
      <c r="KQK11" s="1211"/>
      <c r="KQL11" s="1211"/>
      <c r="KQM11" s="1211"/>
      <c r="KQN11" s="1211"/>
      <c r="KQO11" s="1211"/>
      <c r="KQP11" s="1211"/>
      <c r="KQQ11" s="1211"/>
      <c r="KQR11" s="1211"/>
      <c r="KQS11" s="1211"/>
      <c r="KQT11" s="1211"/>
      <c r="KQU11" s="1211"/>
      <c r="KQV11" s="1211"/>
      <c r="KQW11" s="1211"/>
      <c r="KQX11" s="1211"/>
      <c r="KQY11" s="1211"/>
      <c r="KQZ11" s="1211"/>
      <c r="KRA11" s="1211"/>
      <c r="KRB11" s="1211"/>
      <c r="KRC11" s="1211"/>
      <c r="KRD11" s="1211"/>
      <c r="KRE11" s="1211"/>
      <c r="KRF11" s="1211"/>
      <c r="KRG11" s="1211"/>
      <c r="KRH11" s="1211"/>
      <c r="KRI11" s="1211"/>
      <c r="KRJ11" s="1211"/>
      <c r="KRK11" s="1211"/>
      <c r="KRL11" s="1211"/>
      <c r="KRM11" s="1211"/>
      <c r="KRN11" s="1211"/>
      <c r="KRO11" s="1211"/>
      <c r="KRP11" s="1211"/>
      <c r="KRQ11" s="1211"/>
      <c r="KRR11" s="1211"/>
      <c r="KRS11" s="1211"/>
      <c r="KRT11" s="1211"/>
      <c r="KRU11" s="1211"/>
      <c r="KRV11" s="1211"/>
      <c r="KRW11" s="1211"/>
      <c r="KRX11" s="1211"/>
      <c r="KRY11" s="1211"/>
      <c r="KRZ11" s="1211"/>
      <c r="KSA11" s="1211"/>
      <c r="KSB11" s="1211"/>
      <c r="KSC11" s="1211"/>
      <c r="KSD11" s="1211"/>
      <c r="KSE11" s="1211"/>
      <c r="KSF11" s="1211"/>
      <c r="KSG11" s="1211"/>
      <c r="KSH11" s="1211"/>
      <c r="KSI11" s="1211"/>
      <c r="KSJ11" s="1211"/>
      <c r="KSK11" s="1211"/>
      <c r="KSL11" s="1211"/>
      <c r="KSM11" s="1211"/>
      <c r="KSN11" s="1211"/>
      <c r="KSO11" s="1211"/>
      <c r="KSP11" s="1211"/>
      <c r="KSQ11" s="1211"/>
      <c r="KSR11" s="1211"/>
      <c r="KSS11" s="1211"/>
      <c r="KST11" s="1211"/>
      <c r="KSU11" s="1211"/>
      <c r="KSV11" s="1211"/>
      <c r="KSW11" s="1211"/>
      <c r="KSX11" s="1211"/>
      <c r="KSY11" s="1211"/>
      <c r="KSZ11" s="1211"/>
      <c r="KTA11" s="1211"/>
      <c r="KTB11" s="1211"/>
      <c r="KTC11" s="1211"/>
      <c r="KTD11" s="1211"/>
      <c r="KTE11" s="1211"/>
      <c r="KTF11" s="1211"/>
      <c r="KTG11" s="1211"/>
      <c r="KTH11" s="1211"/>
      <c r="KTI11" s="1211"/>
      <c r="KTJ11" s="1211"/>
      <c r="KTK11" s="1211"/>
      <c r="KTL11" s="1211"/>
      <c r="KTM11" s="1211"/>
      <c r="KTN11" s="1211"/>
      <c r="KTO11" s="1211"/>
      <c r="KTP11" s="1211"/>
      <c r="KTQ11" s="1211"/>
      <c r="KTR11" s="1211"/>
      <c r="KTS11" s="1211"/>
      <c r="KTT11" s="1211"/>
      <c r="KTU11" s="1211"/>
      <c r="KTV11" s="1211"/>
      <c r="KTW11" s="1211"/>
      <c r="KTX11" s="1211"/>
      <c r="KTY11" s="1211"/>
      <c r="KTZ11" s="1211"/>
      <c r="KUA11" s="1211"/>
      <c r="KUB11" s="1211"/>
      <c r="KUC11" s="1211"/>
      <c r="KUD11" s="1211"/>
      <c r="KUE11" s="1211"/>
      <c r="KUF11" s="1211"/>
      <c r="KUG11" s="1211"/>
      <c r="KUH11" s="1211"/>
      <c r="KUI11" s="1211"/>
      <c r="KUJ11" s="1211"/>
      <c r="KUK11" s="1211"/>
      <c r="KUL11" s="1211"/>
      <c r="KUM11" s="1211"/>
      <c r="KUN11" s="1211"/>
      <c r="KUO11" s="1211"/>
      <c r="KUP11" s="1211"/>
      <c r="KUQ11" s="1211"/>
      <c r="KUR11" s="1211"/>
      <c r="KUS11" s="1211"/>
      <c r="KUT11" s="1211"/>
      <c r="KUU11" s="1211"/>
      <c r="KUV11" s="1211"/>
      <c r="KUW11" s="1211"/>
      <c r="KUX11" s="1211"/>
      <c r="KUY11" s="1211"/>
      <c r="KUZ11" s="1211"/>
      <c r="KVA11" s="1211"/>
      <c r="KVB11" s="1211"/>
      <c r="KVC11" s="1211"/>
      <c r="KVD11" s="1211"/>
      <c r="KVE11" s="1211"/>
      <c r="KVF11" s="1211"/>
      <c r="KVG11" s="1211"/>
      <c r="KVH11" s="1211"/>
      <c r="KVI11" s="1211"/>
      <c r="KVJ11" s="1211"/>
      <c r="KVK11" s="1211"/>
      <c r="KVL11" s="1211"/>
      <c r="KVM11" s="1211"/>
      <c r="KVN11" s="1211"/>
      <c r="KVO11" s="1211"/>
      <c r="KVP11" s="1211"/>
      <c r="KVQ11" s="1211"/>
      <c r="KVR11" s="1211"/>
      <c r="KVS11" s="1211"/>
      <c r="KVT11" s="1211"/>
      <c r="KVU11" s="1211"/>
      <c r="KVV11" s="1211"/>
      <c r="KVW11" s="1211"/>
      <c r="KVX11" s="1211"/>
      <c r="KVY11" s="1211"/>
      <c r="KVZ11" s="1211"/>
      <c r="KWA11" s="1211"/>
      <c r="KWB11" s="1211"/>
      <c r="KWC11" s="1211"/>
      <c r="KWD11" s="1211"/>
      <c r="KWE11" s="1211"/>
      <c r="KWF11" s="1211"/>
      <c r="KWG11" s="1211"/>
      <c r="KWH11" s="1211"/>
      <c r="KWI11" s="1211"/>
      <c r="KWJ11" s="1211"/>
      <c r="KWK11" s="1211"/>
      <c r="KWL11" s="1211"/>
      <c r="KWM11" s="1211"/>
      <c r="KWN11" s="1211"/>
      <c r="KWO11" s="1211"/>
      <c r="KWP11" s="1211"/>
      <c r="KWQ11" s="1211"/>
      <c r="KWR11" s="1211"/>
      <c r="KWS11" s="1211"/>
      <c r="KWT11" s="1211"/>
      <c r="KWU11" s="1211"/>
      <c r="KWV11" s="1211"/>
      <c r="KWW11" s="1211"/>
      <c r="KWX11" s="1211"/>
      <c r="KWY11" s="1211"/>
      <c r="KWZ11" s="1211"/>
      <c r="KXA11" s="1211"/>
      <c r="KXB11" s="1211"/>
      <c r="KXC11" s="1211"/>
      <c r="KXD11" s="1211"/>
      <c r="KXE11" s="1211"/>
      <c r="KXF11" s="1211"/>
      <c r="KXG11" s="1211"/>
      <c r="KXH11" s="1211"/>
      <c r="KXI11" s="1211"/>
      <c r="KXJ11" s="1211"/>
      <c r="KXK11" s="1211"/>
      <c r="KXL11" s="1211"/>
      <c r="KXM11" s="1211"/>
      <c r="KXN11" s="1211"/>
      <c r="KXO11" s="1211"/>
      <c r="KXP11" s="1211"/>
      <c r="KXQ11" s="1211"/>
      <c r="KXR11" s="1211"/>
      <c r="KXS11" s="1211"/>
      <c r="KXT11" s="1211"/>
      <c r="KXU11" s="1211"/>
      <c r="KXV11" s="1211"/>
      <c r="KXW11" s="1211"/>
      <c r="KXX11" s="1211"/>
      <c r="KXY11" s="1211"/>
      <c r="KXZ11" s="1211"/>
      <c r="KYA11" s="1211"/>
      <c r="KYB11" s="1211"/>
      <c r="KYC11" s="1211"/>
      <c r="KYD11" s="1211"/>
      <c r="KYE11" s="1211"/>
      <c r="KYF11" s="1211"/>
      <c r="KYG11" s="1211"/>
      <c r="KYH11" s="1211"/>
      <c r="KYI11" s="1211"/>
      <c r="KYJ11" s="1211"/>
      <c r="KYK11" s="1211"/>
      <c r="KYL11" s="1211"/>
      <c r="KYM11" s="1211"/>
      <c r="KYN11" s="1211"/>
      <c r="KYO11" s="1211"/>
      <c r="KYP11" s="1211"/>
      <c r="KYQ11" s="1211"/>
      <c r="KYR11" s="1211"/>
      <c r="KYS11" s="1211"/>
      <c r="KYT11" s="1211"/>
      <c r="KYU11" s="1211"/>
      <c r="KYV11" s="1211"/>
      <c r="KYW11" s="1211"/>
      <c r="KYX11" s="1211"/>
      <c r="KYY11" s="1211"/>
      <c r="KYZ11" s="1211"/>
      <c r="KZA11" s="1211"/>
      <c r="KZB11" s="1211"/>
      <c r="KZC11" s="1211"/>
      <c r="KZD11" s="1211"/>
      <c r="KZE11" s="1211"/>
      <c r="KZF11" s="1211"/>
      <c r="KZG11" s="1211"/>
      <c r="KZH11" s="1211"/>
      <c r="KZI11" s="1211"/>
      <c r="KZJ11" s="1211"/>
      <c r="KZK11" s="1211"/>
      <c r="KZL11" s="1211"/>
      <c r="KZM11" s="1211"/>
      <c r="KZN11" s="1211"/>
      <c r="KZO11" s="1211"/>
      <c r="KZP11" s="1211"/>
      <c r="KZQ11" s="1211"/>
      <c r="KZR11" s="1211"/>
      <c r="KZS11" s="1211"/>
      <c r="KZT11" s="1211"/>
      <c r="KZU11" s="1211"/>
      <c r="KZV11" s="1211"/>
      <c r="KZW11" s="1211"/>
      <c r="KZX11" s="1211"/>
      <c r="KZY11" s="1211"/>
      <c r="KZZ11" s="1211"/>
      <c r="LAA11" s="1211"/>
      <c r="LAB11" s="1211"/>
      <c r="LAC11" s="1211"/>
      <c r="LAD11" s="1211"/>
      <c r="LAE11" s="1211"/>
      <c r="LAF11" s="1211"/>
      <c r="LAG11" s="1211"/>
      <c r="LAH11" s="1211"/>
      <c r="LAI11" s="1211"/>
      <c r="LAJ11" s="1211"/>
      <c r="LAK11" s="1211"/>
      <c r="LAL11" s="1211"/>
      <c r="LAM11" s="1211"/>
      <c r="LAN11" s="1211"/>
      <c r="LAO11" s="1211"/>
      <c r="LAP11" s="1211"/>
      <c r="LAQ11" s="1211"/>
      <c r="LAR11" s="1211"/>
      <c r="LAS11" s="1211"/>
      <c r="LAT11" s="1211"/>
      <c r="LAU11" s="1211"/>
      <c r="LAV11" s="1211"/>
      <c r="LAW11" s="1211"/>
      <c r="LAX11" s="1211"/>
      <c r="LAY11" s="1211"/>
      <c r="LAZ11" s="1211"/>
      <c r="LBA11" s="1211"/>
      <c r="LBB11" s="1211"/>
      <c r="LBC11" s="1211"/>
      <c r="LBD11" s="1211"/>
      <c r="LBE11" s="1211"/>
      <c r="LBF11" s="1211"/>
      <c r="LBG11" s="1211"/>
      <c r="LBH11" s="1211"/>
      <c r="LBI11" s="1211"/>
      <c r="LBJ11" s="1211"/>
      <c r="LBK11" s="1211"/>
      <c r="LBL11" s="1211"/>
      <c r="LBM11" s="1211"/>
      <c r="LBN11" s="1211"/>
      <c r="LBO11" s="1211"/>
      <c r="LBP11" s="1211"/>
      <c r="LBQ11" s="1211"/>
      <c r="LBR11" s="1211"/>
      <c r="LBS11" s="1211"/>
      <c r="LBT11" s="1211"/>
      <c r="LBU11" s="1211"/>
      <c r="LBV11" s="1211"/>
      <c r="LBW11" s="1211"/>
      <c r="LBX11" s="1211"/>
      <c r="LBY11" s="1211"/>
      <c r="LBZ11" s="1211"/>
      <c r="LCA11" s="1211"/>
      <c r="LCB11" s="1211"/>
      <c r="LCC11" s="1211"/>
      <c r="LCD11" s="1211"/>
      <c r="LCE11" s="1211"/>
      <c r="LCF11" s="1211"/>
      <c r="LCG11" s="1211"/>
      <c r="LCH11" s="1211"/>
      <c r="LCI11" s="1211"/>
      <c r="LCJ11" s="1211"/>
      <c r="LCK11" s="1211"/>
      <c r="LCL11" s="1211"/>
      <c r="LCM11" s="1211"/>
      <c r="LCN11" s="1211"/>
      <c r="LCO11" s="1211"/>
      <c r="LCP11" s="1211"/>
      <c r="LCQ11" s="1211"/>
      <c r="LCR11" s="1211"/>
      <c r="LCS11" s="1211"/>
      <c r="LCT11" s="1211"/>
      <c r="LCU11" s="1211"/>
      <c r="LCV11" s="1211"/>
      <c r="LCW11" s="1211"/>
      <c r="LCX11" s="1211"/>
      <c r="LCY11" s="1211"/>
      <c r="LCZ11" s="1211"/>
      <c r="LDA11" s="1211"/>
      <c r="LDB11" s="1211"/>
      <c r="LDC11" s="1211"/>
      <c r="LDD11" s="1211"/>
      <c r="LDE11" s="1211"/>
      <c r="LDF11" s="1211"/>
      <c r="LDG11" s="1211"/>
      <c r="LDH11" s="1211"/>
      <c r="LDI11" s="1211"/>
      <c r="LDJ11" s="1211"/>
      <c r="LDK11" s="1211"/>
      <c r="LDL11" s="1211"/>
      <c r="LDM11" s="1211"/>
      <c r="LDN11" s="1211"/>
      <c r="LDO11" s="1211"/>
      <c r="LDP11" s="1211"/>
      <c r="LDQ11" s="1211"/>
      <c r="LDR11" s="1211"/>
      <c r="LDS11" s="1211"/>
      <c r="LDT11" s="1211"/>
      <c r="LDU11" s="1211"/>
      <c r="LDV11" s="1211"/>
      <c r="LDW11" s="1211"/>
      <c r="LDX11" s="1211"/>
      <c r="LDY11" s="1211"/>
      <c r="LDZ11" s="1211"/>
      <c r="LEA11" s="1211"/>
      <c r="LEB11" s="1211"/>
      <c r="LEC11" s="1211"/>
      <c r="LED11" s="1211"/>
      <c r="LEE11" s="1211"/>
      <c r="LEF11" s="1211"/>
      <c r="LEG11" s="1211"/>
      <c r="LEH11" s="1211"/>
      <c r="LEI11" s="1211"/>
      <c r="LEJ11" s="1211"/>
      <c r="LEK11" s="1211"/>
      <c r="LEL11" s="1211"/>
      <c r="LEM11" s="1211"/>
      <c r="LEN11" s="1211"/>
      <c r="LEO11" s="1211"/>
      <c r="LEP11" s="1211"/>
      <c r="LEQ11" s="1211"/>
      <c r="LER11" s="1211"/>
      <c r="LES11" s="1211"/>
      <c r="LET11" s="1211"/>
      <c r="LEU11" s="1211"/>
      <c r="LEV11" s="1211"/>
      <c r="LEW11" s="1211"/>
      <c r="LEX11" s="1211"/>
      <c r="LEY11" s="1211"/>
      <c r="LEZ11" s="1211"/>
      <c r="LFA11" s="1211"/>
      <c r="LFB11" s="1211"/>
      <c r="LFC11" s="1211"/>
      <c r="LFD11" s="1211"/>
      <c r="LFE11" s="1211"/>
      <c r="LFF11" s="1211"/>
      <c r="LFG11" s="1211"/>
      <c r="LFH11" s="1211"/>
      <c r="LFI11" s="1211"/>
      <c r="LFJ11" s="1211"/>
      <c r="LFK11" s="1211"/>
      <c r="LFL11" s="1211"/>
      <c r="LFM11" s="1211"/>
      <c r="LFN11" s="1211"/>
      <c r="LFO11" s="1211"/>
      <c r="LFP11" s="1211"/>
      <c r="LFQ11" s="1211"/>
      <c r="LFR11" s="1211"/>
      <c r="LFS11" s="1211"/>
      <c r="LFT11" s="1211"/>
      <c r="LFU11" s="1211"/>
      <c r="LFV11" s="1211"/>
      <c r="LFW11" s="1211"/>
      <c r="LFX11" s="1211"/>
      <c r="LFY11" s="1211"/>
      <c r="LFZ11" s="1211"/>
      <c r="LGA11" s="1211"/>
      <c r="LGB11" s="1211"/>
      <c r="LGC11" s="1211"/>
      <c r="LGD11" s="1211"/>
      <c r="LGE11" s="1211"/>
      <c r="LGF11" s="1211"/>
      <c r="LGG11" s="1211"/>
      <c r="LGH11" s="1211"/>
      <c r="LGI11" s="1211"/>
      <c r="LGJ11" s="1211"/>
      <c r="LGK11" s="1211"/>
      <c r="LGL11" s="1211"/>
      <c r="LGM11" s="1211"/>
      <c r="LGN11" s="1211"/>
      <c r="LGO11" s="1211"/>
      <c r="LGP11" s="1211"/>
      <c r="LGQ11" s="1211"/>
      <c r="LGR11" s="1211"/>
      <c r="LGS11" s="1211"/>
      <c r="LGT11" s="1211"/>
      <c r="LGU11" s="1211"/>
      <c r="LGV11" s="1211"/>
      <c r="LGW11" s="1211"/>
      <c r="LGX11" s="1211"/>
      <c r="LGY11" s="1211"/>
      <c r="LGZ11" s="1211"/>
      <c r="LHA11" s="1211"/>
      <c r="LHB11" s="1211"/>
      <c r="LHC11" s="1211"/>
      <c r="LHD11" s="1211"/>
      <c r="LHE11" s="1211"/>
      <c r="LHF11" s="1211"/>
      <c r="LHG11" s="1211"/>
      <c r="LHH11" s="1211"/>
      <c r="LHI11" s="1211"/>
      <c r="LHJ11" s="1211"/>
      <c r="LHK11" s="1211"/>
      <c r="LHL11" s="1211"/>
      <c r="LHM11" s="1211"/>
      <c r="LHN11" s="1211"/>
      <c r="LHO11" s="1211"/>
      <c r="LHP11" s="1211"/>
      <c r="LHQ11" s="1211"/>
      <c r="LHR11" s="1211"/>
      <c r="LHS11" s="1211"/>
      <c r="LHT11" s="1211"/>
      <c r="LHU11" s="1211"/>
      <c r="LHV11" s="1211"/>
      <c r="LHW11" s="1211"/>
      <c r="LHX11" s="1211"/>
      <c r="LHY11" s="1211"/>
      <c r="LHZ11" s="1211"/>
      <c r="LIA11" s="1211"/>
      <c r="LIB11" s="1211"/>
      <c r="LIC11" s="1211"/>
      <c r="LID11" s="1211"/>
      <c r="LIE11" s="1211"/>
      <c r="LIF11" s="1211"/>
      <c r="LIG11" s="1211"/>
      <c r="LIH11" s="1211"/>
      <c r="LII11" s="1211"/>
      <c r="LIJ11" s="1211"/>
      <c r="LIK11" s="1211"/>
      <c r="LIL11" s="1211"/>
      <c r="LIM11" s="1211"/>
      <c r="LIN11" s="1211"/>
      <c r="LIO11" s="1211"/>
      <c r="LIP11" s="1211"/>
      <c r="LIQ11" s="1211"/>
      <c r="LIR11" s="1211"/>
      <c r="LIS11" s="1211"/>
      <c r="LIT11" s="1211"/>
      <c r="LIU11" s="1211"/>
      <c r="LIV11" s="1211"/>
      <c r="LIW11" s="1211"/>
      <c r="LIX11" s="1211"/>
      <c r="LIY11" s="1211"/>
      <c r="LIZ11" s="1211"/>
      <c r="LJA11" s="1211"/>
      <c r="LJB11" s="1211"/>
      <c r="LJC11" s="1211"/>
      <c r="LJD11" s="1211"/>
      <c r="LJE11" s="1211"/>
      <c r="LJF11" s="1211"/>
      <c r="LJG11" s="1211"/>
      <c r="LJH11" s="1211"/>
      <c r="LJI11" s="1211"/>
      <c r="LJJ11" s="1211"/>
      <c r="LJK11" s="1211"/>
      <c r="LJL11" s="1211"/>
      <c r="LJM11" s="1211"/>
      <c r="LJN11" s="1211"/>
      <c r="LJO11" s="1211"/>
      <c r="LJP11" s="1211"/>
      <c r="LJQ11" s="1211"/>
      <c r="LJR11" s="1211"/>
      <c r="LJS11" s="1211"/>
      <c r="LJT11" s="1211"/>
      <c r="LJU11" s="1211"/>
      <c r="LJV11" s="1211"/>
      <c r="LJW11" s="1211"/>
      <c r="LJX11" s="1211"/>
      <c r="LJY11" s="1211"/>
      <c r="LJZ11" s="1211"/>
      <c r="LKA11" s="1211"/>
      <c r="LKB11" s="1211"/>
      <c r="LKC11" s="1211"/>
      <c r="LKD11" s="1211"/>
      <c r="LKE11" s="1211"/>
      <c r="LKF11" s="1211"/>
      <c r="LKG11" s="1211"/>
      <c r="LKH11" s="1211"/>
      <c r="LKI11" s="1211"/>
      <c r="LKJ11" s="1211"/>
      <c r="LKK11" s="1211"/>
      <c r="LKL11" s="1211"/>
      <c r="LKM11" s="1211"/>
      <c r="LKN11" s="1211"/>
      <c r="LKO11" s="1211"/>
      <c r="LKP11" s="1211"/>
      <c r="LKQ11" s="1211"/>
      <c r="LKR11" s="1211"/>
      <c r="LKS11" s="1211"/>
      <c r="LKT11" s="1211"/>
      <c r="LKU11" s="1211"/>
      <c r="LKV11" s="1211"/>
      <c r="LKW11" s="1211"/>
      <c r="LKX11" s="1211"/>
      <c r="LKY11" s="1211"/>
      <c r="LKZ11" s="1211"/>
      <c r="LLA11" s="1211"/>
      <c r="LLB11" s="1211"/>
      <c r="LLC11" s="1211"/>
      <c r="LLD11" s="1211"/>
      <c r="LLE11" s="1211"/>
      <c r="LLF11" s="1211"/>
      <c r="LLG11" s="1211"/>
      <c r="LLH11" s="1211"/>
      <c r="LLI11" s="1211"/>
      <c r="LLJ11" s="1211"/>
      <c r="LLK11" s="1211"/>
      <c r="LLL11" s="1211"/>
      <c r="LLM11" s="1211"/>
      <c r="LLN11" s="1211"/>
      <c r="LLO11" s="1211"/>
      <c r="LLP11" s="1211"/>
      <c r="LLQ11" s="1211"/>
      <c r="LLR11" s="1211"/>
      <c r="LLS11" s="1211"/>
      <c r="LLT11" s="1211"/>
      <c r="LLU11" s="1211"/>
      <c r="LLV11" s="1211"/>
      <c r="LLW11" s="1211"/>
      <c r="LLX11" s="1211"/>
      <c r="LLY11" s="1211"/>
      <c r="LLZ11" s="1211"/>
      <c r="LMA11" s="1211"/>
      <c r="LMB11" s="1211"/>
      <c r="LMC11" s="1211"/>
      <c r="LMD11" s="1211"/>
      <c r="LME11" s="1211"/>
      <c r="LMF11" s="1211"/>
      <c r="LMG11" s="1211"/>
      <c r="LMH11" s="1211"/>
      <c r="LMI11" s="1211"/>
      <c r="LMJ11" s="1211"/>
      <c r="LMK11" s="1211"/>
      <c r="LML11" s="1211"/>
      <c r="LMM11" s="1211"/>
      <c r="LMN11" s="1211"/>
      <c r="LMO11" s="1211"/>
      <c r="LMP11" s="1211"/>
      <c r="LMQ11" s="1211"/>
      <c r="LMR11" s="1211"/>
      <c r="LMS11" s="1211"/>
      <c r="LMT11" s="1211"/>
      <c r="LMU11" s="1211"/>
      <c r="LMV11" s="1211"/>
      <c r="LMW11" s="1211"/>
      <c r="LMX11" s="1211"/>
      <c r="LMY11" s="1211"/>
      <c r="LMZ11" s="1211"/>
      <c r="LNA11" s="1211"/>
      <c r="LNB11" s="1211"/>
      <c r="LNC11" s="1211"/>
      <c r="LND11" s="1211"/>
      <c r="LNE11" s="1211"/>
      <c r="LNF11" s="1211"/>
      <c r="LNG11" s="1211"/>
      <c r="LNH11" s="1211"/>
      <c r="LNI11" s="1211"/>
      <c r="LNJ11" s="1211"/>
      <c r="LNK11" s="1211"/>
      <c r="LNL11" s="1211"/>
      <c r="LNM11" s="1211"/>
      <c r="LNN11" s="1211"/>
      <c r="LNO11" s="1211"/>
      <c r="LNP11" s="1211"/>
      <c r="LNQ11" s="1211"/>
      <c r="LNR11" s="1211"/>
      <c r="LNS11" s="1211"/>
      <c r="LNT11" s="1211"/>
      <c r="LNU11" s="1211"/>
      <c r="LNV11" s="1211"/>
      <c r="LNW11" s="1211"/>
      <c r="LNX11" s="1211"/>
      <c r="LNY11" s="1211"/>
      <c r="LNZ11" s="1211"/>
      <c r="LOA11" s="1211"/>
      <c r="LOB11" s="1211"/>
      <c r="LOC11" s="1211"/>
      <c r="LOD11" s="1211"/>
      <c r="LOE11" s="1211"/>
      <c r="LOF11" s="1211"/>
      <c r="LOG11" s="1211"/>
      <c r="LOH11" s="1211"/>
      <c r="LOI11" s="1211"/>
      <c r="LOJ11" s="1211"/>
      <c r="LOK11" s="1211"/>
      <c r="LOL11" s="1211"/>
      <c r="LOM11" s="1211"/>
      <c r="LON11" s="1211"/>
      <c r="LOO11" s="1211"/>
      <c r="LOP11" s="1211"/>
      <c r="LOQ11" s="1211"/>
      <c r="LOR11" s="1211"/>
      <c r="LOS11" s="1211"/>
      <c r="LOT11" s="1211"/>
      <c r="LOU11" s="1211"/>
      <c r="LOV11" s="1211"/>
      <c r="LOW11" s="1211"/>
      <c r="LOX11" s="1211"/>
      <c r="LOY11" s="1211"/>
      <c r="LOZ11" s="1211"/>
      <c r="LPA11" s="1211"/>
      <c r="LPB11" s="1211"/>
      <c r="LPC11" s="1211"/>
      <c r="LPD11" s="1211"/>
      <c r="LPE11" s="1211"/>
      <c r="LPF11" s="1211"/>
      <c r="LPG11" s="1211"/>
      <c r="LPH11" s="1211"/>
      <c r="LPI11" s="1211"/>
      <c r="LPJ11" s="1211"/>
      <c r="LPK11" s="1211"/>
      <c r="LPL11" s="1211"/>
      <c r="LPM11" s="1211"/>
      <c r="LPN11" s="1211"/>
      <c r="LPO11" s="1211"/>
      <c r="LPP11" s="1211"/>
      <c r="LPQ11" s="1211"/>
      <c r="LPR11" s="1211"/>
      <c r="LPS11" s="1211"/>
      <c r="LPT11" s="1211"/>
      <c r="LPU11" s="1211"/>
      <c r="LPV11" s="1211"/>
      <c r="LPW11" s="1211"/>
      <c r="LPX11" s="1211"/>
      <c r="LPY11" s="1211"/>
      <c r="LPZ11" s="1211"/>
      <c r="LQA11" s="1211"/>
      <c r="LQB11" s="1211"/>
      <c r="LQC11" s="1211"/>
      <c r="LQD11" s="1211"/>
      <c r="LQE11" s="1211"/>
      <c r="LQF11" s="1211"/>
      <c r="LQG11" s="1211"/>
      <c r="LQH11" s="1211"/>
      <c r="LQI11" s="1211"/>
      <c r="LQJ11" s="1211"/>
      <c r="LQK11" s="1211"/>
      <c r="LQL11" s="1211"/>
      <c r="LQM11" s="1211"/>
      <c r="LQN11" s="1211"/>
      <c r="LQO11" s="1211"/>
      <c r="LQP11" s="1211"/>
      <c r="LQQ11" s="1211"/>
      <c r="LQR11" s="1211"/>
      <c r="LQS11" s="1211"/>
      <c r="LQT11" s="1211"/>
      <c r="LQU11" s="1211"/>
      <c r="LQV11" s="1211"/>
      <c r="LQW11" s="1211"/>
      <c r="LQX11" s="1211"/>
      <c r="LQY11" s="1211"/>
      <c r="LQZ11" s="1211"/>
      <c r="LRA11" s="1211"/>
      <c r="LRB11" s="1211"/>
      <c r="LRC11" s="1211"/>
      <c r="LRD11" s="1211"/>
      <c r="LRE11" s="1211"/>
      <c r="LRF11" s="1211"/>
      <c r="LRG11" s="1211"/>
      <c r="LRH11" s="1211"/>
      <c r="LRI11" s="1211"/>
      <c r="LRJ11" s="1211"/>
      <c r="LRK11" s="1211"/>
      <c r="LRL11" s="1211"/>
      <c r="LRM11" s="1211"/>
      <c r="LRN11" s="1211"/>
      <c r="LRO11" s="1211"/>
      <c r="LRP11" s="1211"/>
      <c r="LRQ11" s="1211"/>
      <c r="LRR11" s="1211"/>
      <c r="LRS11" s="1211"/>
      <c r="LRT11" s="1211"/>
      <c r="LRU11" s="1211"/>
      <c r="LRV11" s="1211"/>
      <c r="LRW11" s="1211"/>
      <c r="LRX11" s="1211"/>
      <c r="LRY11" s="1211"/>
      <c r="LRZ11" s="1211"/>
      <c r="LSA11" s="1211"/>
      <c r="LSB11" s="1211"/>
      <c r="LSC11" s="1211"/>
      <c r="LSD11" s="1211"/>
      <c r="LSE11" s="1211"/>
      <c r="LSF11" s="1211"/>
      <c r="LSG11" s="1211"/>
      <c r="LSH11" s="1211"/>
      <c r="LSI11" s="1211"/>
      <c r="LSJ11" s="1211"/>
      <c r="LSK11" s="1211"/>
      <c r="LSL11" s="1211"/>
      <c r="LSM11" s="1211"/>
      <c r="LSN11" s="1211"/>
      <c r="LSO11" s="1211"/>
      <c r="LSP11" s="1211"/>
      <c r="LSQ11" s="1211"/>
      <c r="LSR11" s="1211"/>
      <c r="LSS11" s="1211"/>
      <c r="LST11" s="1211"/>
      <c r="LSU11" s="1211"/>
      <c r="LSV11" s="1211"/>
      <c r="LSW11" s="1211"/>
      <c r="LSX11" s="1211"/>
      <c r="LSY11" s="1211"/>
      <c r="LSZ11" s="1211"/>
      <c r="LTA11" s="1211"/>
      <c r="LTB11" s="1211"/>
      <c r="LTC11" s="1211"/>
      <c r="LTD11" s="1211"/>
      <c r="LTE11" s="1211"/>
      <c r="LTF11" s="1211"/>
      <c r="LTG11" s="1211"/>
      <c r="LTH11" s="1211"/>
      <c r="LTI11" s="1211"/>
      <c r="LTJ11" s="1211"/>
      <c r="LTK11" s="1211"/>
      <c r="LTL11" s="1211"/>
      <c r="LTM11" s="1211"/>
      <c r="LTN11" s="1211"/>
      <c r="LTO11" s="1211"/>
      <c r="LTP11" s="1211"/>
      <c r="LTQ11" s="1211"/>
      <c r="LTR11" s="1211"/>
      <c r="LTS11" s="1211"/>
      <c r="LTT11" s="1211"/>
      <c r="LTU11" s="1211"/>
      <c r="LTV11" s="1211"/>
      <c r="LTW11" s="1211"/>
      <c r="LTX11" s="1211"/>
      <c r="LTY11" s="1211"/>
      <c r="LTZ11" s="1211"/>
      <c r="LUA11" s="1211"/>
      <c r="LUB11" s="1211"/>
      <c r="LUC11" s="1211"/>
      <c r="LUD11" s="1211"/>
      <c r="LUE11" s="1211"/>
      <c r="LUF11" s="1211"/>
      <c r="LUG11" s="1211"/>
      <c r="LUH11" s="1211"/>
      <c r="LUI11" s="1211"/>
      <c r="LUJ11" s="1211"/>
      <c r="LUK11" s="1211"/>
      <c r="LUL11" s="1211"/>
      <c r="LUM11" s="1211"/>
      <c r="LUN11" s="1211"/>
      <c r="LUO11" s="1211"/>
      <c r="LUP11" s="1211"/>
      <c r="LUQ11" s="1211"/>
      <c r="LUR11" s="1211"/>
      <c r="LUS11" s="1211"/>
      <c r="LUT11" s="1211"/>
      <c r="LUU11" s="1211"/>
      <c r="LUV11" s="1211"/>
      <c r="LUW11" s="1211"/>
      <c r="LUX11" s="1211"/>
      <c r="LUY11" s="1211"/>
      <c r="LUZ11" s="1211"/>
      <c r="LVA11" s="1211"/>
      <c r="LVB11" s="1211"/>
      <c r="LVC11" s="1211"/>
      <c r="LVD11" s="1211"/>
      <c r="LVE11" s="1211"/>
      <c r="LVF11" s="1211"/>
      <c r="LVG11" s="1211"/>
      <c r="LVH11" s="1211"/>
      <c r="LVI11" s="1211"/>
      <c r="LVJ11" s="1211"/>
      <c r="LVK11" s="1211"/>
      <c r="LVL11" s="1211"/>
      <c r="LVM11" s="1211"/>
      <c r="LVN11" s="1211"/>
      <c r="LVO11" s="1211"/>
      <c r="LVP11" s="1211"/>
      <c r="LVQ11" s="1211"/>
      <c r="LVR11" s="1211"/>
      <c r="LVS11" s="1211"/>
      <c r="LVT11" s="1211"/>
      <c r="LVU11" s="1211"/>
      <c r="LVV11" s="1211"/>
      <c r="LVW11" s="1211"/>
      <c r="LVX11" s="1211"/>
      <c r="LVY11" s="1211"/>
      <c r="LVZ11" s="1211"/>
      <c r="LWA11" s="1211"/>
      <c r="LWB11" s="1211"/>
      <c r="LWC11" s="1211"/>
      <c r="LWD11" s="1211"/>
      <c r="LWE11" s="1211"/>
      <c r="LWF11" s="1211"/>
      <c r="LWG11" s="1211"/>
      <c r="LWH11" s="1211"/>
      <c r="LWI11" s="1211"/>
      <c r="LWJ11" s="1211"/>
      <c r="LWK11" s="1211"/>
      <c r="LWL11" s="1211"/>
      <c r="LWM11" s="1211"/>
      <c r="LWN11" s="1211"/>
      <c r="LWO11" s="1211"/>
      <c r="LWP11" s="1211"/>
      <c r="LWQ11" s="1211"/>
      <c r="LWR11" s="1211"/>
      <c r="LWS11" s="1211"/>
      <c r="LWT11" s="1211"/>
      <c r="LWU11" s="1211"/>
      <c r="LWV11" s="1211"/>
      <c r="LWW11" s="1211"/>
      <c r="LWX11" s="1211"/>
      <c r="LWY11" s="1211"/>
      <c r="LWZ11" s="1211"/>
      <c r="LXA11" s="1211"/>
      <c r="LXB11" s="1211"/>
      <c r="LXC11" s="1211"/>
      <c r="LXD11" s="1211"/>
      <c r="LXE11" s="1211"/>
      <c r="LXF11" s="1211"/>
      <c r="LXG11" s="1211"/>
      <c r="LXH11" s="1211"/>
      <c r="LXI11" s="1211"/>
      <c r="LXJ11" s="1211"/>
      <c r="LXK11" s="1211"/>
      <c r="LXL11" s="1211"/>
      <c r="LXM11" s="1211"/>
      <c r="LXN11" s="1211"/>
      <c r="LXO11" s="1211"/>
      <c r="LXP11" s="1211"/>
      <c r="LXQ11" s="1211"/>
      <c r="LXR11" s="1211"/>
      <c r="LXS11" s="1211"/>
      <c r="LXT11" s="1211"/>
      <c r="LXU11" s="1211"/>
      <c r="LXV11" s="1211"/>
      <c r="LXW11" s="1211"/>
      <c r="LXX11" s="1211"/>
      <c r="LXY11" s="1211"/>
      <c r="LXZ11" s="1211"/>
      <c r="LYA11" s="1211"/>
      <c r="LYB11" s="1211"/>
      <c r="LYC11" s="1211"/>
      <c r="LYD11" s="1211"/>
      <c r="LYE11" s="1211"/>
      <c r="LYF11" s="1211"/>
      <c r="LYG11" s="1211"/>
      <c r="LYH11" s="1211"/>
      <c r="LYI11" s="1211"/>
      <c r="LYJ11" s="1211"/>
      <c r="LYK11" s="1211"/>
      <c r="LYL11" s="1211"/>
      <c r="LYM11" s="1211"/>
      <c r="LYN11" s="1211"/>
      <c r="LYO11" s="1211"/>
      <c r="LYP11" s="1211"/>
      <c r="LYQ11" s="1211"/>
      <c r="LYR11" s="1211"/>
      <c r="LYS11" s="1211"/>
      <c r="LYT11" s="1211"/>
      <c r="LYU11" s="1211"/>
      <c r="LYV11" s="1211"/>
      <c r="LYW11" s="1211"/>
      <c r="LYX11" s="1211"/>
      <c r="LYY11" s="1211"/>
      <c r="LYZ11" s="1211"/>
      <c r="LZA11" s="1211"/>
      <c r="LZB11" s="1211"/>
      <c r="LZC11" s="1211"/>
      <c r="LZD11" s="1211"/>
      <c r="LZE11" s="1211"/>
      <c r="LZF11" s="1211"/>
      <c r="LZG11" s="1211"/>
      <c r="LZH11" s="1211"/>
      <c r="LZI11" s="1211"/>
      <c r="LZJ11" s="1211"/>
      <c r="LZK11" s="1211"/>
      <c r="LZL11" s="1211"/>
      <c r="LZM11" s="1211"/>
      <c r="LZN11" s="1211"/>
      <c r="LZO11" s="1211"/>
      <c r="LZP11" s="1211"/>
      <c r="LZQ11" s="1211"/>
      <c r="LZR11" s="1211"/>
      <c r="LZS11" s="1211"/>
      <c r="LZT11" s="1211"/>
      <c r="LZU11" s="1211"/>
      <c r="LZV11" s="1211"/>
      <c r="LZW11" s="1211"/>
      <c r="LZX11" s="1211"/>
      <c r="LZY11" s="1211"/>
      <c r="LZZ11" s="1211"/>
      <c r="MAA11" s="1211"/>
      <c r="MAB11" s="1211"/>
      <c r="MAC11" s="1211"/>
      <c r="MAD11" s="1211"/>
      <c r="MAE11" s="1211"/>
      <c r="MAF11" s="1211"/>
      <c r="MAG11" s="1211"/>
      <c r="MAH11" s="1211"/>
      <c r="MAI11" s="1211"/>
      <c r="MAJ11" s="1211"/>
      <c r="MAK11" s="1211"/>
      <c r="MAL11" s="1211"/>
      <c r="MAM11" s="1211"/>
      <c r="MAN11" s="1211"/>
      <c r="MAO11" s="1211"/>
      <c r="MAP11" s="1211"/>
      <c r="MAQ11" s="1211"/>
      <c r="MAR11" s="1211"/>
      <c r="MAS11" s="1211"/>
      <c r="MAT11" s="1211"/>
      <c r="MAU11" s="1211"/>
      <c r="MAV11" s="1211"/>
      <c r="MAW11" s="1211"/>
      <c r="MAX11" s="1211"/>
      <c r="MAY11" s="1211"/>
      <c r="MAZ11" s="1211"/>
      <c r="MBA11" s="1211"/>
      <c r="MBB11" s="1211"/>
      <c r="MBC11" s="1211"/>
      <c r="MBD11" s="1211"/>
      <c r="MBE11" s="1211"/>
      <c r="MBF11" s="1211"/>
      <c r="MBG11" s="1211"/>
      <c r="MBH11" s="1211"/>
      <c r="MBI11" s="1211"/>
      <c r="MBJ11" s="1211"/>
      <c r="MBK11" s="1211"/>
      <c r="MBL11" s="1211"/>
      <c r="MBM11" s="1211"/>
      <c r="MBN11" s="1211"/>
      <c r="MBO11" s="1211"/>
      <c r="MBP11" s="1211"/>
      <c r="MBQ11" s="1211"/>
      <c r="MBR11" s="1211"/>
      <c r="MBS11" s="1211"/>
      <c r="MBT11" s="1211"/>
      <c r="MBU11" s="1211"/>
      <c r="MBV11" s="1211"/>
      <c r="MBW11" s="1211"/>
      <c r="MBX11" s="1211"/>
      <c r="MBY11" s="1211"/>
      <c r="MBZ11" s="1211"/>
      <c r="MCA11" s="1211"/>
      <c r="MCB11" s="1211"/>
      <c r="MCC11" s="1211"/>
      <c r="MCD11" s="1211"/>
      <c r="MCE11" s="1211"/>
      <c r="MCF11" s="1211"/>
      <c r="MCG11" s="1211"/>
      <c r="MCH11" s="1211"/>
      <c r="MCI11" s="1211"/>
      <c r="MCJ11" s="1211"/>
      <c r="MCK11" s="1211"/>
      <c r="MCL11" s="1211"/>
      <c r="MCM11" s="1211"/>
      <c r="MCN11" s="1211"/>
      <c r="MCO11" s="1211"/>
      <c r="MCP11" s="1211"/>
      <c r="MCQ11" s="1211"/>
      <c r="MCR11" s="1211"/>
      <c r="MCS11" s="1211"/>
      <c r="MCT11" s="1211"/>
      <c r="MCU11" s="1211"/>
      <c r="MCV11" s="1211"/>
      <c r="MCW11" s="1211"/>
      <c r="MCX11" s="1211"/>
      <c r="MCY11" s="1211"/>
      <c r="MCZ11" s="1211"/>
      <c r="MDA11" s="1211"/>
      <c r="MDB11" s="1211"/>
      <c r="MDC11" s="1211"/>
      <c r="MDD11" s="1211"/>
      <c r="MDE11" s="1211"/>
      <c r="MDF11" s="1211"/>
      <c r="MDG11" s="1211"/>
      <c r="MDH11" s="1211"/>
      <c r="MDI11" s="1211"/>
      <c r="MDJ11" s="1211"/>
      <c r="MDK11" s="1211"/>
      <c r="MDL11" s="1211"/>
      <c r="MDM11" s="1211"/>
      <c r="MDN11" s="1211"/>
      <c r="MDO11" s="1211"/>
      <c r="MDP11" s="1211"/>
      <c r="MDQ11" s="1211"/>
      <c r="MDR11" s="1211"/>
      <c r="MDS11" s="1211"/>
      <c r="MDT11" s="1211"/>
      <c r="MDU11" s="1211"/>
      <c r="MDV11" s="1211"/>
      <c r="MDW11" s="1211"/>
      <c r="MDX11" s="1211"/>
      <c r="MDY11" s="1211"/>
      <c r="MDZ11" s="1211"/>
      <c r="MEA11" s="1211"/>
      <c r="MEB11" s="1211"/>
      <c r="MEC11" s="1211"/>
      <c r="MED11" s="1211"/>
      <c r="MEE11" s="1211"/>
      <c r="MEF11" s="1211"/>
      <c r="MEG11" s="1211"/>
      <c r="MEH11" s="1211"/>
      <c r="MEI11" s="1211"/>
      <c r="MEJ11" s="1211"/>
      <c r="MEK11" s="1211"/>
      <c r="MEL11" s="1211"/>
      <c r="MEM11" s="1211"/>
      <c r="MEN11" s="1211"/>
      <c r="MEO11" s="1211"/>
      <c r="MEP11" s="1211"/>
      <c r="MEQ11" s="1211"/>
      <c r="MER11" s="1211"/>
      <c r="MES11" s="1211"/>
      <c r="MET11" s="1211"/>
      <c r="MEU11" s="1211"/>
      <c r="MEV11" s="1211"/>
      <c r="MEW11" s="1211"/>
      <c r="MEX11" s="1211"/>
      <c r="MEY11" s="1211"/>
      <c r="MEZ11" s="1211"/>
      <c r="MFA11" s="1211"/>
      <c r="MFB11" s="1211"/>
      <c r="MFC11" s="1211"/>
      <c r="MFD11" s="1211"/>
      <c r="MFE11" s="1211"/>
      <c r="MFF11" s="1211"/>
      <c r="MFG11" s="1211"/>
      <c r="MFH11" s="1211"/>
      <c r="MFI11" s="1211"/>
      <c r="MFJ11" s="1211"/>
      <c r="MFK11" s="1211"/>
      <c r="MFL11" s="1211"/>
      <c r="MFM11" s="1211"/>
      <c r="MFN11" s="1211"/>
      <c r="MFO11" s="1211"/>
      <c r="MFP11" s="1211"/>
      <c r="MFQ11" s="1211"/>
      <c r="MFR11" s="1211"/>
      <c r="MFS11" s="1211"/>
      <c r="MFT11" s="1211"/>
      <c r="MFU11" s="1211"/>
      <c r="MFV11" s="1211"/>
      <c r="MFW11" s="1211"/>
      <c r="MFX11" s="1211"/>
      <c r="MFY11" s="1211"/>
      <c r="MFZ11" s="1211"/>
      <c r="MGA11" s="1211"/>
      <c r="MGB11" s="1211"/>
      <c r="MGC11" s="1211"/>
      <c r="MGD11" s="1211"/>
      <c r="MGE11" s="1211"/>
      <c r="MGF11" s="1211"/>
      <c r="MGG11" s="1211"/>
      <c r="MGH11" s="1211"/>
      <c r="MGI11" s="1211"/>
      <c r="MGJ11" s="1211"/>
      <c r="MGK11" s="1211"/>
      <c r="MGL11" s="1211"/>
      <c r="MGM11" s="1211"/>
      <c r="MGN11" s="1211"/>
      <c r="MGO11" s="1211"/>
      <c r="MGP11" s="1211"/>
      <c r="MGQ11" s="1211"/>
      <c r="MGR11" s="1211"/>
      <c r="MGS11" s="1211"/>
      <c r="MGT11" s="1211"/>
      <c r="MGU11" s="1211"/>
      <c r="MGV11" s="1211"/>
      <c r="MGW11" s="1211"/>
      <c r="MGX11" s="1211"/>
      <c r="MGY11" s="1211"/>
      <c r="MGZ11" s="1211"/>
      <c r="MHA11" s="1211"/>
      <c r="MHB11" s="1211"/>
      <c r="MHC11" s="1211"/>
      <c r="MHD11" s="1211"/>
      <c r="MHE11" s="1211"/>
      <c r="MHF11" s="1211"/>
      <c r="MHG11" s="1211"/>
      <c r="MHH11" s="1211"/>
      <c r="MHI11" s="1211"/>
      <c r="MHJ11" s="1211"/>
      <c r="MHK11" s="1211"/>
      <c r="MHL11" s="1211"/>
      <c r="MHM11" s="1211"/>
      <c r="MHN11" s="1211"/>
      <c r="MHO11" s="1211"/>
      <c r="MHP11" s="1211"/>
      <c r="MHQ11" s="1211"/>
      <c r="MHR11" s="1211"/>
      <c r="MHS11" s="1211"/>
      <c r="MHT11" s="1211"/>
      <c r="MHU11" s="1211"/>
      <c r="MHV11" s="1211"/>
      <c r="MHW11" s="1211"/>
      <c r="MHX11" s="1211"/>
      <c r="MHY11" s="1211"/>
      <c r="MHZ11" s="1211"/>
      <c r="MIA11" s="1211"/>
      <c r="MIB11" s="1211"/>
      <c r="MIC11" s="1211"/>
      <c r="MID11" s="1211"/>
      <c r="MIE11" s="1211"/>
      <c r="MIF11" s="1211"/>
      <c r="MIG11" s="1211"/>
      <c r="MIH11" s="1211"/>
      <c r="MII11" s="1211"/>
      <c r="MIJ11" s="1211"/>
      <c r="MIK11" s="1211"/>
      <c r="MIL11" s="1211"/>
      <c r="MIM11" s="1211"/>
      <c r="MIN11" s="1211"/>
      <c r="MIO11" s="1211"/>
      <c r="MIP11" s="1211"/>
      <c r="MIQ11" s="1211"/>
      <c r="MIR11" s="1211"/>
      <c r="MIS11" s="1211"/>
      <c r="MIT11" s="1211"/>
      <c r="MIU11" s="1211"/>
      <c r="MIV11" s="1211"/>
      <c r="MIW11" s="1211"/>
      <c r="MIX11" s="1211"/>
      <c r="MIY11" s="1211"/>
      <c r="MIZ11" s="1211"/>
      <c r="MJA11" s="1211"/>
      <c r="MJB11" s="1211"/>
      <c r="MJC11" s="1211"/>
      <c r="MJD11" s="1211"/>
      <c r="MJE11" s="1211"/>
      <c r="MJF11" s="1211"/>
      <c r="MJG11" s="1211"/>
      <c r="MJH11" s="1211"/>
      <c r="MJI11" s="1211"/>
      <c r="MJJ11" s="1211"/>
      <c r="MJK11" s="1211"/>
      <c r="MJL11" s="1211"/>
      <c r="MJM11" s="1211"/>
      <c r="MJN11" s="1211"/>
      <c r="MJO11" s="1211"/>
      <c r="MJP11" s="1211"/>
      <c r="MJQ11" s="1211"/>
      <c r="MJR11" s="1211"/>
      <c r="MJS11" s="1211"/>
      <c r="MJT11" s="1211"/>
      <c r="MJU11" s="1211"/>
      <c r="MJV11" s="1211"/>
      <c r="MJW11" s="1211"/>
      <c r="MJX11" s="1211"/>
      <c r="MJY11" s="1211"/>
      <c r="MJZ11" s="1211"/>
      <c r="MKA11" s="1211"/>
      <c r="MKB11" s="1211"/>
      <c r="MKC11" s="1211"/>
      <c r="MKD11" s="1211"/>
      <c r="MKE11" s="1211"/>
      <c r="MKF11" s="1211"/>
      <c r="MKG11" s="1211"/>
      <c r="MKH11" s="1211"/>
      <c r="MKI11" s="1211"/>
      <c r="MKJ11" s="1211"/>
      <c r="MKK11" s="1211"/>
      <c r="MKL11" s="1211"/>
      <c r="MKM11" s="1211"/>
      <c r="MKN11" s="1211"/>
      <c r="MKO11" s="1211"/>
      <c r="MKP11" s="1211"/>
      <c r="MKQ11" s="1211"/>
      <c r="MKR11" s="1211"/>
      <c r="MKS11" s="1211"/>
      <c r="MKT11" s="1211"/>
      <c r="MKU11" s="1211"/>
      <c r="MKV11" s="1211"/>
      <c r="MKW11" s="1211"/>
      <c r="MKX11" s="1211"/>
      <c r="MKY11" s="1211"/>
      <c r="MKZ11" s="1211"/>
      <c r="MLA11" s="1211"/>
      <c r="MLB11" s="1211"/>
      <c r="MLC11" s="1211"/>
      <c r="MLD11" s="1211"/>
      <c r="MLE11" s="1211"/>
      <c r="MLF11" s="1211"/>
      <c r="MLG11" s="1211"/>
      <c r="MLH11" s="1211"/>
      <c r="MLI11" s="1211"/>
      <c r="MLJ11" s="1211"/>
      <c r="MLK11" s="1211"/>
      <c r="MLL11" s="1211"/>
      <c r="MLM11" s="1211"/>
      <c r="MLN11" s="1211"/>
      <c r="MLO11" s="1211"/>
      <c r="MLP11" s="1211"/>
      <c r="MLQ11" s="1211"/>
      <c r="MLR11" s="1211"/>
      <c r="MLS11" s="1211"/>
      <c r="MLT11" s="1211"/>
      <c r="MLU11" s="1211"/>
      <c r="MLV11" s="1211"/>
      <c r="MLW11" s="1211"/>
      <c r="MLX11" s="1211"/>
      <c r="MLY11" s="1211"/>
      <c r="MLZ11" s="1211"/>
      <c r="MMA11" s="1211"/>
      <c r="MMB11" s="1211"/>
      <c r="MMC11" s="1211"/>
      <c r="MMD11" s="1211"/>
      <c r="MME11" s="1211"/>
      <c r="MMF11" s="1211"/>
      <c r="MMG11" s="1211"/>
      <c r="MMH11" s="1211"/>
      <c r="MMI11" s="1211"/>
      <c r="MMJ11" s="1211"/>
      <c r="MMK11" s="1211"/>
      <c r="MML11" s="1211"/>
      <c r="MMM11" s="1211"/>
      <c r="MMN11" s="1211"/>
      <c r="MMO11" s="1211"/>
      <c r="MMP11" s="1211"/>
      <c r="MMQ11" s="1211"/>
      <c r="MMR11" s="1211"/>
      <c r="MMS11" s="1211"/>
      <c r="MMT11" s="1211"/>
      <c r="MMU11" s="1211"/>
      <c r="MMV11" s="1211"/>
      <c r="MMW11" s="1211"/>
      <c r="MMX11" s="1211"/>
      <c r="MMY11" s="1211"/>
      <c r="MMZ11" s="1211"/>
      <c r="MNA11" s="1211"/>
      <c r="MNB11" s="1211"/>
      <c r="MNC11" s="1211"/>
      <c r="MND11" s="1211"/>
      <c r="MNE11" s="1211"/>
      <c r="MNF11" s="1211"/>
      <c r="MNG11" s="1211"/>
      <c r="MNH11" s="1211"/>
      <c r="MNI11" s="1211"/>
      <c r="MNJ11" s="1211"/>
      <c r="MNK11" s="1211"/>
      <c r="MNL11" s="1211"/>
      <c r="MNM11" s="1211"/>
      <c r="MNN11" s="1211"/>
      <c r="MNO11" s="1211"/>
      <c r="MNP11" s="1211"/>
      <c r="MNQ11" s="1211"/>
      <c r="MNR11" s="1211"/>
      <c r="MNS11" s="1211"/>
      <c r="MNT11" s="1211"/>
      <c r="MNU11" s="1211"/>
      <c r="MNV11" s="1211"/>
      <c r="MNW11" s="1211"/>
      <c r="MNX11" s="1211"/>
      <c r="MNY11" s="1211"/>
      <c r="MNZ11" s="1211"/>
      <c r="MOA11" s="1211"/>
      <c r="MOB11" s="1211"/>
      <c r="MOC11" s="1211"/>
      <c r="MOD11" s="1211"/>
      <c r="MOE11" s="1211"/>
      <c r="MOF11" s="1211"/>
      <c r="MOG11" s="1211"/>
      <c r="MOH11" s="1211"/>
      <c r="MOI11" s="1211"/>
      <c r="MOJ11" s="1211"/>
      <c r="MOK11" s="1211"/>
      <c r="MOL11" s="1211"/>
      <c r="MOM11" s="1211"/>
      <c r="MON11" s="1211"/>
      <c r="MOO11" s="1211"/>
      <c r="MOP11" s="1211"/>
      <c r="MOQ11" s="1211"/>
      <c r="MOR11" s="1211"/>
      <c r="MOS11" s="1211"/>
      <c r="MOT11" s="1211"/>
      <c r="MOU11" s="1211"/>
      <c r="MOV11" s="1211"/>
      <c r="MOW11" s="1211"/>
      <c r="MOX11" s="1211"/>
      <c r="MOY11" s="1211"/>
      <c r="MOZ11" s="1211"/>
      <c r="MPA11" s="1211"/>
      <c r="MPB11" s="1211"/>
      <c r="MPC11" s="1211"/>
      <c r="MPD11" s="1211"/>
      <c r="MPE11" s="1211"/>
      <c r="MPF11" s="1211"/>
      <c r="MPG11" s="1211"/>
      <c r="MPH11" s="1211"/>
      <c r="MPI11" s="1211"/>
      <c r="MPJ11" s="1211"/>
      <c r="MPK11" s="1211"/>
      <c r="MPL11" s="1211"/>
      <c r="MPM11" s="1211"/>
      <c r="MPN11" s="1211"/>
      <c r="MPO11" s="1211"/>
      <c r="MPP11" s="1211"/>
      <c r="MPQ11" s="1211"/>
      <c r="MPR11" s="1211"/>
      <c r="MPS11" s="1211"/>
      <c r="MPT11" s="1211"/>
      <c r="MPU11" s="1211"/>
      <c r="MPV11" s="1211"/>
      <c r="MPW11" s="1211"/>
      <c r="MPX11" s="1211"/>
      <c r="MPY11" s="1211"/>
      <c r="MPZ11" s="1211"/>
      <c r="MQA11" s="1211"/>
      <c r="MQB11" s="1211"/>
      <c r="MQC11" s="1211"/>
      <c r="MQD11" s="1211"/>
      <c r="MQE11" s="1211"/>
      <c r="MQF11" s="1211"/>
      <c r="MQG11" s="1211"/>
      <c r="MQH11" s="1211"/>
      <c r="MQI11" s="1211"/>
      <c r="MQJ11" s="1211"/>
      <c r="MQK11" s="1211"/>
      <c r="MQL11" s="1211"/>
      <c r="MQM11" s="1211"/>
      <c r="MQN11" s="1211"/>
      <c r="MQO11" s="1211"/>
      <c r="MQP11" s="1211"/>
      <c r="MQQ11" s="1211"/>
      <c r="MQR11" s="1211"/>
      <c r="MQS11" s="1211"/>
      <c r="MQT11" s="1211"/>
      <c r="MQU11" s="1211"/>
      <c r="MQV11" s="1211"/>
      <c r="MQW11" s="1211"/>
      <c r="MQX11" s="1211"/>
      <c r="MQY11" s="1211"/>
      <c r="MQZ11" s="1211"/>
      <c r="MRA11" s="1211"/>
      <c r="MRB11" s="1211"/>
      <c r="MRC11" s="1211"/>
      <c r="MRD11" s="1211"/>
      <c r="MRE11" s="1211"/>
      <c r="MRF11" s="1211"/>
      <c r="MRG11" s="1211"/>
      <c r="MRH11" s="1211"/>
      <c r="MRI11" s="1211"/>
      <c r="MRJ11" s="1211"/>
      <c r="MRK11" s="1211"/>
      <c r="MRL11" s="1211"/>
      <c r="MRM11" s="1211"/>
      <c r="MRN11" s="1211"/>
      <c r="MRO11" s="1211"/>
      <c r="MRP11" s="1211"/>
      <c r="MRQ11" s="1211"/>
      <c r="MRR11" s="1211"/>
      <c r="MRS11" s="1211"/>
      <c r="MRT11" s="1211"/>
      <c r="MRU11" s="1211"/>
      <c r="MRV11" s="1211"/>
      <c r="MRW11" s="1211"/>
      <c r="MRX11" s="1211"/>
      <c r="MRY11" s="1211"/>
      <c r="MRZ11" s="1211"/>
      <c r="MSA11" s="1211"/>
      <c r="MSB11" s="1211"/>
      <c r="MSC11" s="1211"/>
      <c r="MSD11" s="1211"/>
      <c r="MSE11" s="1211"/>
      <c r="MSF11" s="1211"/>
      <c r="MSG11" s="1211"/>
      <c r="MSH11" s="1211"/>
      <c r="MSI11" s="1211"/>
      <c r="MSJ11" s="1211"/>
      <c r="MSK11" s="1211"/>
      <c r="MSL11" s="1211"/>
      <c r="MSM11" s="1211"/>
      <c r="MSN11" s="1211"/>
      <c r="MSO11" s="1211"/>
      <c r="MSP11" s="1211"/>
      <c r="MSQ11" s="1211"/>
      <c r="MSR11" s="1211"/>
      <c r="MSS11" s="1211"/>
      <c r="MST11" s="1211"/>
      <c r="MSU11" s="1211"/>
      <c r="MSV11" s="1211"/>
      <c r="MSW11" s="1211"/>
      <c r="MSX11" s="1211"/>
      <c r="MSY11" s="1211"/>
      <c r="MSZ11" s="1211"/>
      <c r="MTA11" s="1211"/>
      <c r="MTB11" s="1211"/>
      <c r="MTC11" s="1211"/>
      <c r="MTD11" s="1211"/>
      <c r="MTE11" s="1211"/>
      <c r="MTF11" s="1211"/>
      <c r="MTG11" s="1211"/>
      <c r="MTH11" s="1211"/>
      <c r="MTI11" s="1211"/>
      <c r="MTJ11" s="1211"/>
      <c r="MTK11" s="1211"/>
      <c r="MTL11" s="1211"/>
      <c r="MTM11" s="1211"/>
      <c r="MTN11" s="1211"/>
      <c r="MTO11" s="1211"/>
      <c r="MTP11" s="1211"/>
      <c r="MTQ11" s="1211"/>
      <c r="MTR11" s="1211"/>
      <c r="MTS11" s="1211"/>
      <c r="MTT11" s="1211"/>
      <c r="MTU11" s="1211"/>
      <c r="MTV11" s="1211"/>
      <c r="MTW11" s="1211"/>
      <c r="MTX11" s="1211"/>
      <c r="MTY11" s="1211"/>
      <c r="MTZ11" s="1211"/>
      <c r="MUA11" s="1211"/>
      <c r="MUB11" s="1211"/>
      <c r="MUC11" s="1211"/>
      <c r="MUD11" s="1211"/>
      <c r="MUE11" s="1211"/>
      <c r="MUF11" s="1211"/>
      <c r="MUG11" s="1211"/>
      <c r="MUH11" s="1211"/>
      <c r="MUI11" s="1211"/>
      <c r="MUJ11" s="1211"/>
      <c r="MUK11" s="1211"/>
      <c r="MUL11" s="1211"/>
      <c r="MUM11" s="1211"/>
      <c r="MUN11" s="1211"/>
      <c r="MUO11" s="1211"/>
      <c r="MUP11" s="1211"/>
      <c r="MUQ11" s="1211"/>
      <c r="MUR11" s="1211"/>
      <c r="MUS11" s="1211"/>
      <c r="MUT11" s="1211"/>
      <c r="MUU11" s="1211"/>
      <c r="MUV11" s="1211"/>
      <c r="MUW11" s="1211"/>
      <c r="MUX11" s="1211"/>
      <c r="MUY11" s="1211"/>
      <c r="MUZ11" s="1211"/>
      <c r="MVA11" s="1211"/>
      <c r="MVB11" s="1211"/>
      <c r="MVC11" s="1211"/>
      <c r="MVD11" s="1211"/>
      <c r="MVE11" s="1211"/>
      <c r="MVF11" s="1211"/>
      <c r="MVG11" s="1211"/>
      <c r="MVH11" s="1211"/>
      <c r="MVI11" s="1211"/>
      <c r="MVJ11" s="1211"/>
      <c r="MVK11" s="1211"/>
      <c r="MVL11" s="1211"/>
      <c r="MVM11" s="1211"/>
      <c r="MVN11" s="1211"/>
      <c r="MVO11" s="1211"/>
      <c r="MVP11" s="1211"/>
      <c r="MVQ11" s="1211"/>
      <c r="MVR11" s="1211"/>
      <c r="MVS11" s="1211"/>
      <c r="MVT11" s="1211"/>
      <c r="MVU11" s="1211"/>
      <c r="MVV11" s="1211"/>
      <c r="MVW11" s="1211"/>
      <c r="MVX11" s="1211"/>
      <c r="MVY11" s="1211"/>
      <c r="MVZ11" s="1211"/>
      <c r="MWA11" s="1211"/>
      <c r="MWB11" s="1211"/>
      <c r="MWC11" s="1211"/>
      <c r="MWD11" s="1211"/>
      <c r="MWE11" s="1211"/>
      <c r="MWF11" s="1211"/>
      <c r="MWG11" s="1211"/>
      <c r="MWH11" s="1211"/>
      <c r="MWI11" s="1211"/>
      <c r="MWJ11" s="1211"/>
      <c r="MWK11" s="1211"/>
      <c r="MWL11" s="1211"/>
      <c r="MWM11" s="1211"/>
      <c r="MWN11" s="1211"/>
      <c r="MWO11" s="1211"/>
      <c r="MWP11" s="1211"/>
      <c r="MWQ11" s="1211"/>
      <c r="MWR11" s="1211"/>
      <c r="MWS11" s="1211"/>
      <c r="MWT11" s="1211"/>
      <c r="MWU11" s="1211"/>
      <c r="MWV11" s="1211"/>
      <c r="MWW11" s="1211"/>
      <c r="MWX11" s="1211"/>
      <c r="MWY11" s="1211"/>
      <c r="MWZ11" s="1211"/>
      <c r="MXA11" s="1211"/>
      <c r="MXB11" s="1211"/>
      <c r="MXC11" s="1211"/>
      <c r="MXD11" s="1211"/>
      <c r="MXE11" s="1211"/>
      <c r="MXF11" s="1211"/>
      <c r="MXG11" s="1211"/>
      <c r="MXH11" s="1211"/>
      <c r="MXI11" s="1211"/>
      <c r="MXJ11" s="1211"/>
      <c r="MXK11" s="1211"/>
      <c r="MXL11" s="1211"/>
      <c r="MXM11" s="1211"/>
      <c r="MXN11" s="1211"/>
      <c r="MXO11" s="1211"/>
      <c r="MXP11" s="1211"/>
      <c r="MXQ11" s="1211"/>
      <c r="MXR11" s="1211"/>
      <c r="MXS11" s="1211"/>
      <c r="MXT11" s="1211"/>
      <c r="MXU11" s="1211"/>
      <c r="MXV11" s="1211"/>
      <c r="MXW11" s="1211"/>
      <c r="MXX11" s="1211"/>
      <c r="MXY11" s="1211"/>
      <c r="MXZ11" s="1211"/>
      <c r="MYA11" s="1211"/>
      <c r="MYB11" s="1211"/>
      <c r="MYC11" s="1211"/>
      <c r="MYD11" s="1211"/>
      <c r="MYE11" s="1211"/>
      <c r="MYF11" s="1211"/>
      <c r="MYG11" s="1211"/>
      <c r="MYH11" s="1211"/>
      <c r="MYI11" s="1211"/>
      <c r="MYJ11" s="1211"/>
      <c r="MYK11" s="1211"/>
      <c r="MYL11" s="1211"/>
      <c r="MYM11" s="1211"/>
      <c r="MYN11" s="1211"/>
      <c r="MYO11" s="1211"/>
      <c r="MYP11" s="1211"/>
      <c r="MYQ11" s="1211"/>
      <c r="MYR11" s="1211"/>
      <c r="MYS11" s="1211"/>
      <c r="MYT11" s="1211"/>
      <c r="MYU11" s="1211"/>
      <c r="MYV11" s="1211"/>
      <c r="MYW11" s="1211"/>
      <c r="MYX11" s="1211"/>
      <c r="MYY11" s="1211"/>
      <c r="MYZ11" s="1211"/>
      <c r="MZA11" s="1211"/>
      <c r="MZB11" s="1211"/>
      <c r="MZC11" s="1211"/>
      <c r="MZD11" s="1211"/>
      <c r="MZE11" s="1211"/>
      <c r="MZF11" s="1211"/>
      <c r="MZG11" s="1211"/>
      <c r="MZH11" s="1211"/>
      <c r="MZI11" s="1211"/>
      <c r="MZJ11" s="1211"/>
      <c r="MZK11" s="1211"/>
      <c r="MZL11" s="1211"/>
      <c r="MZM11" s="1211"/>
      <c r="MZN11" s="1211"/>
      <c r="MZO11" s="1211"/>
      <c r="MZP11" s="1211"/>
      <c r="MZQ11" s="1211"/>
      <c r="MZR11" s="1211"/>
      <c r="MZS11" s="1211"/>
      <c r="MZT11" s="1211"/>
      <c r="MZU11" s="1211"/>
      <c r="MZV11" s="1211"/>
      <c r="MZW11" s="1211"/>
      <c r="MZX11" s="1211"/>
      <c r="MZY11" s="1211"/>
      <c r="MZZ11" s="1211"/>
      <c r="NAA11" s="1211"/>
      <c r="NAB11" s="1211"/>
      <c r="NAC11" s="1211"/>
      <c r="NAD11" s="1211"/>
      <c r="NAE11" s="1211"/>
      <c r="NAF11" s="1211"/>
      <c r="NAG11" s="1211"/>
      <c r="NAH11" s="1211"/>
      <c r="NAI11" s="1211"/>
      <c r="NAJ11" s="1211"/>
      <c r="NAK11" s="1211"/>
      <c r="NAL11" s="1211"/>
      <c r="NAM11" s="1211"/>
      <c r="NAN11" s="1211"/>
      <c r="NAO11" s="1211"/>
      <c r="NAP11" s="1211"/>
      <c r="NAQ11" s="1211"/>
      <c r="NAR11" s="1211"/>
      <c r="NAS11" s="1211"/>
      <c r="NAT11" s="1211"/>
      <c r="NAU11" s="1211"/>
      <c r="NAV11" s="1211"/>
      <c r="NAW11" s="1211"/>
      <c r="NAX11" s="1211"/>
      <c r="NAY11" s="1211"/>
      <c r="NAZ11" s="1211"/>
      <c r="NBA11" s="1211"/>
      <c r="NBB11" s="1211"/>
      <c r="NBC11" s="1211"/>
      <c r="NBD11" s="1211"/>
      <c r="NBE11" s="1211"/>
      <c r="NBF11" s="1211"/>
      <c r="NBG11" s="1211"/>
      <c r="NBH11" s="1211"/>
      <c r="NBI11" s="1211"/>
      <c r="NBJ11" s="1211"/>
      <c r="NBK11" s="1211"/>
      <c r="NBL11" s="1211"/>
      <c r="NBM11" s="1211"/>
      <c r="NBN11" s="1211"/>
      <c r="NBO11" s="1211"/>
      <c r="NBP11" s="1211"/>
      <c r="NBQ11" s="1211"/>
      <c r="NBR11" s="1211"/>
      <c r="NBS11" s="1211"/>
      <c r="NBT11" s="1211"/>
      <c r="NBU11" s="1211"/>
      <c r="NBV11" s="1211"/>
      <c r="NBW11" s="1211"/>
      <c r="NBX11" s="1211"/>
      <c r="NBY11" s="1211"/>
      <c r="NBZ11" s="1211"/>
      <c r="NCA11" s="1211"/>
      <c r="NCB11" s="1211"/>
      <c r="NCC11" s="1211"/>
      <c r="NCD11" s="1211"/>
      <c r="NCE11" s="1211"/>
      <c r="NCF11" s="1211"/>
      <c r="NCG11" s="1211"/>
      <c r="NCH11" s="1211"/>
      <c r="NCI11" s="1211"/>
      <c r="NCJ11" s="1211"/>
      <c r="NCK11" s="1211"/>
      <c r="NCL11" s="1211"/>
      <c r="NCM11" s="1211"/>
      <c r="NCN11" s="1211"/>
      <c r="NCO11" s="1211"/>
      <c r="NCP11" s="1211"/>
      <c r="NCQ11" s="1211"/>
      <c r="NCR11" s="1211"/>
      <c r="NCS11" s="1211"/>
      <c r="NCT11" s="1211"/>
      <c r="NCU11" s="1211"/>
      <c r="NCV11" s="1211"/>
      <c r="NCW11" s="1211"/>
      <c r="NCX11" s="1211"/>
      <c r="NCY11" s="1211"/>
      <c r="NCZ11" s="1211"/>
      <c r="NDA11" s="1211"/>
      <c r="NDB11" s="1211"/>
      <c r="NDC11" s="1211"/>
      <c r="NDD11" s="1211"/>
      <c r="NDE11" s="1211"/>
      <c r="NDF11" s="1211"/>
      <c r="NDG11" s="1211"/>
      <c r="NDH11" s="1211"/>
      <c r="NDI11" s="1211"/>
      <c r="NDJ11" s="1211"/>
      <c r="NDK11" s="1211"/>
      <c r="NDL11" s="1211"/>
      <c r="NDM11" s="1211"/>
      <c r="NDN11" s="1211"/>
      <c r="NDO11" s="1211"/>
      <c r="NDP11" s="1211"/>
      <c r="NDQ11" s="1211"/>
      <c r="NDR11" s="1211"/>
      <c r="NDS11" s="1211"/>
      <c r="NDT11" s="1211"/>
      <c r="NDU11" s="1211"/>
      <c r="NDV11" s="1211"/>
      <c r="NDW11" s="1211"/>
      <c r="NDX11" s="1211"/>
      <c r="NDY11" s="1211"/>
      <c r="NDZ11" s="1211"/>
      <c r="NEA11" s="1211"/>
      <c r="NEB11" s="1211"/>
      <c r="NEC11" s="1211"/>
      <c r="NED11" s="1211"/>
      <c r="NEE11" s="1211"/>
      <c r="NEF11" s="1211"/>
      <c r="NEG11" s="1211"/>
      <c r="NEH11" s="1211"/>
      <c r="NEI11" s="1211"/>
      <c r="NEJ11" s="1211"/>
      <c r="NEK11" s="1211"/>
      <c r="NEL11" s="1211"/>
      <c r="NEM11" s="1211"/>
      <c r="NEN11" s="1211"/>
      <c r="NEO11" s="1211"/>
      <c r="NEP11" s="1211"/>
      <c r="NEQ11" s="1211"/>
      <c r="NER11" s="1211"/>
      <c r="NES11" s="1211"/>
      <c r="NET11" s="1211"/>
      <c r="NEU11" s="1211"/>
      <c r="NEV11" s="1211"/>
      <c r="NEW11" s="1211"/>
      <c r="NEX11" s="1211"/>
      <c r="NEY11" s="1211"/>
      <c r="NEZ11" s="1211"/>
      <c r="NFA11" s="1211"/>
      <c r="NFB11" s="1211"/>
      <c r="NFC11" s="1211"/>
      <c r="NFD11" s="1211"/>
      <c r="NFE11" s="1211"/>
      <c r="NFF11" s="1211"/>
      <c r="NFG11" s="1211"/>
      <c r="NFH11" s="1211"/>
      <c r="NFI11" s="1211"/>
      <c r="NFJ11" s="1211"/>
      <c r="NFK11" s="1211"/>
      <c r="NFL11" s="1211"/>
      <c r="NFM11" s="1211"/>
      <c r="NFN11" s="1211"/>
      <c r="NFO11" s="1211"/>
      <c r="NFP11" s="1211"/>
      <c r="NFQ11" s="1211"/>
      <c r="NFR11" s="1211"/>
      <c r="NFS11" s="1211"/>
      <c r="NFT11" s="1211"/>
      <c r="NFU11" s="1211"/>
      <c r="NFV11" s="1211"/>
      <c r="NFW11" s="1211"/>
      <c r="NFX11" s="1211"/>
      <c r="NFY11" s="1211"/>
      <c r="NFZ11" s="1211"/>
      <c r="NGA11" s="1211"/>
      <c r="NGB11" s="1211"/>
      <c r="NGC11" s="1211"/>
      <c r="NGD11" s="1211"/>
      <c r="NGE11" s="1211"/>
      <c r="NGF11" s="1211"/>
      <c r="NGG11" s="1211"/>
      <c r="NGH11" s="1211"/>
      <c r="NGI11" s="1211"/>
      <c r="NGJ11" s="1211"/>
      <c r="NGK11" s="1211"/>
      <c r="NGL11" s="1211"/>
      <c r="NGM11" s="1211"/>
      <c r="NGN11" s="1211"/>
      <c r="NGO11" s="1211"/>
      <c r="NGP11" s="1211"/>
      <c r="NGQ11" s="1211"/>
      <c r="NGR11" s="1211"/>
      <c r="NGS11" s="1211"/>
      <c r="NGT11" s="1211"/>
      <c r="NGU11" s="1211"/>
      <c r="NGV11" s="1211"/>
      <c r="NGW11" s="1211"/>
      <c r="NGX11" s="1211"/>
      <c r="NGY11" s="1211"/>
      <c r="NGZ11" s="1211"/>
      <c r="NHA11" s="1211"/>
      <c r="NHB11" s="1211"/>
      <c r="NHC11" s="1211"/>
      <c r="NHD11" s="1211"/>
      <c r="NHE11" s="1211"/>
      <c r="NHF11" s="1211"/>
      <c r="NHG11" s="1211"/>
      <c r="NHH11" s="1211"/>
      <c r="NHI11" s="1211"/>
      <c r="NHJ11" s="1211"/>
      <c r="NHK11" s="1211"/>
      <c r="NHL11" s="1211"/>
      <c r="NHM11" s="1211"/>
      <c r="NHN11" s="1211"/>
      <c r="NHO11" s="1211"/>
      <c r="NHP11" s="1211"/>
      <c r="NHQ11" s="1211"/>
      <c r="NHR11" s="1211"/>
      <c r="NHS11" s="1211"/>
      <c r="NHT11" s="1211"/>
      <c r="NHU11" s="1211"/>
      <c r="NHV11" s="1211"/>
      <c r="NHW11" s="1211"/>
      <c r="NHX11" s="1211"/>
      <c r="NHY11" s="1211"/>
      <c r="NHZ11" s="1211"/>
      <c r="NIA11" s="1211"/>
      <c r="NIB11" s="1211"/>
      <c r="NIC11" s="1211"/>
      <c r="NID11" s="1211"/>
      <c r="NIE11" s="1211"/>
      <c r="NIF11" s="1211"/>
      <c r="NIG11" s="1211"/>
      <c r="NIH11" s="1211"/>
      <c r="NII11" s="1211"/>
      <c r="NIJ11" s="1211"/>
      <c r="NIK11" s="1211"/>
      <c r="NIL11" s="1211"/>
      <c r="NIM11" s="1211"/>
      <c r="NIN11" s="1211"/>
      <c r="NIO11" s="1211"/>
      <c r="NIP11" s="1211"/>
      <c r="NIQ11" s="1211"/>
      <c r="NIR11" s="1211"/>
      <c r="NIS11" s="1211"/>
      <c r="NIT11" s="1211"/>
      <c r="NIU11" s="1211"/>
      <c r="NIV11" s="1211"/>
      <c r="NIW11" s="1211"/>
      <c r="NIX11" s="1211"/>
      <c r="NIY11" s="1211"/>
      <c r="NIZ11" s="1211"/>
      <c r="NJA11" s="1211"/>
      <c r="NJB11" s="1211"/>
      <c r="NJC11" s="1211"/>
      <c r="NJD11" s="1211"/>
      <c r="NJE11" s="1211"/>
      <c r="NJF11" s="1211"/>
      <c r="NJG11" s="1211"/>
      <c r="NJH11" s="1211"/>
      <c r="NJI11" s="1211"/>
      <c r="NJJ11" s="1211"/>
      <c r="NJK11" s="1211"/>
      <c r="NJL11" s="1211"/>
      <c r="NJM11" s="1211"/>
      <c r="NJN11" s="1211"/>
      <c r="NJO11" s="1211"/>
      <c r="NJP11" s="1211"/>
      <c r="NJQ11" s="1211"/>
      <c r="NJR11" s="1211"/>
      <c r="NJS11" s="1211"/>
      <c r="NJT11" s="1211"/>
      <c r="NJU11" s="1211"/>
      <c r="NJV11" s="1211"/>
      <c r="NJW11" s="1211"/>
      <c r="NJX11" s="1211"/>
      <c r="NJY11" s="1211"/>
      <c r="NJZ11" s="1211"/>
      <c r="NKA11" s="1211"/>
      <c r="NKB11" s="1211"/>
      <c r="NKC11" s="1211"/>
      <c r="NKD11" s="1211"/>
      <c r="NKE11" s="1211"/>
      <c r="NKF11" s="1211"/>
      <c r="NKG11" s="1211"/>
      <c r="NKH11" s="1211"/>
      <c r="NKI11" s="1211"/>
      <c r="NKJ11" s="1211"/>
      <c r="NKK11" s="1211"/>
      <c r="NKL11" s="1211"/>
      <c r="NKM11" s="1211"/>
      <c r="NKN11" s="1211"/>
      <c r="NKO11" s="1211"/>
      <c r="NKP11" s="1211"/>
      <c r="NKQ11" s="1211"/>
      <c r="NKR11" s="1211"/>
      <c r="NKS11" s="1211"/>
      <c r="NKT11" s="1211"/>
      <c r="NKU11" s="1211"/>
      <c r="NKV11" s="1211"/>
      <c r="NKW11" s="1211"/>
      <c r="NKX11" s="1211"/>
      <c r="NKY11" s="1211"/>
      <c r="NKZ11" s="1211"/>
      <c r="NLA11" s="1211"/>
      <c r="NLB11" s="1211"/>
      <c r="NLC11" s="1211"/>
      <c r="NLD11" s="1211"/>
      <c r="NLE11" s="1211"/>
      <c r="NLF11" s="1211"/>
      <c r="NLG11" s="1211"/>
      <c r="NLH11" s="1211"/>
      <c r="NLI11" s="1211"/>
      <c r="NLJ11" s="1211"/>
      <c r="NLK11" s="1211"/>
      <c r="NLL11" s="1211"/>
      <c r="NLM11" s="1211"/>
      <c r="NLN11" s="1211"/>
      <c r="NLO11" s="1211"/>
      <c r="NLP11" s="1211"/>
      <c r="NLQ11" s="1211"/>
      <c r="NLR11" s="1211"/>
      <c r="NLS11" s="1211"/>
      <c r="NLT11" s="1211"/>
      <c r="NLU11" s="1211"/>
      <c r="NLV11" s="1211"/>
      <c r="NLW11" s="1211"/>
      <c r="NLX11" s="1211"/>
      <c r="NLY11" s="1211"/>
      <c r="NLZ11" s="1211"/>
      <c r="NMA11" s="1211"/>
      <c r="NMB11" s="1211"/>
      <c r="NMC11" s="1211"/>
      <c r="NMD11" s="1211"/>
      <c r="NME11" s="1211"/>
      <c r="NMF11" s="1211"/>
      <c r="NMG11" s="1211"/>
      <c r="NMH11" s="1211"/>
      <c r="NMI11" s="1211"/>
      <c r="NMJ11" s="1211"/>
      <c r="NMK11" s="1211"/>
      <c r="NML11" s="1211"/>
      <c r="NMM11" s="1211"/>
      <c r="NMN11" s="1211"/>
      <c r="NMO11" s="1211"/>
      <c r="NMP11" s="1211"/>
      <c r="NMQ11" s="1211"/>
      <c r="NMR11" s="1211"/>
      <c r="NMS11" s="1211"/>
      <c r="NMT11" s="1211"/>
      <c r="NMU11" s="1211"/>
      <c r="NMV11" s="1211"/>
      <c r="NMW11" s="1211"/>
      <c r="NMX11" s="1211"/>
      <c r="NMY11" s="1211"/>
      <c r="NMZ11" s="1211"/>
      <c r="NNA11" s="1211"/>
      <c r="NNB11" s="1211"/>
      <c r="NNC11" s="1211"/>
      <c r="NND11" s="1211"/>
      <c r="NNE11" s="1211"/>
      <c r="NNF11" s="1211"/>
      <c r="NNG11" s="1211"/>
      <c r="NNH11" s="1211"/>
      <c r="NNI11" s="1211"/>
      <c r="NNJ11" s="1211"/>
      <c r="NNK11" s="1211"/>
      <c r="NNL11" s="1211"/>
      <c r="NNM11" s="1211"/>
      <c r="NNN11" s="1211"/>
      <c r="NNO11" s="1211"/>
      <c r="NNP11" s="1211"/>
      <c r="NNQ11" s="1211"/>
      <c r="NNR11" s="1211"/>
      <c r="NNS11" s="1211"/>
      <c r="NNT11" s="1211"/>
      <c r="NNU11" s="1211"/>
      <c r="NNV11" s="1211"/>
      <c r="NNW11" s="1211"/>
      <c r="NNX11" s="1211"/>
      <c r="NNY11" s="1211"/>
      <c r="NNZ11" s="1211"/>
      <c r="NOA11" s="1211"/>
      <c r="NOB11" s="1211"/>
      <c r="NOC11" s="1211"/>
      <c r="NOD11" s="1211"/>
      <c r="NOE11" s="1211"/>
      <c r="NOF11" s="1211"/>
      <c r="NOG11" s="1211"/>
      <c r="NOH11" s="1211"/>
      <c r="NOI11" s="1211"/>
      <c r="NOJ11" s="1211"/>
      <c r="NOK11" s="1211"/>
      <c r="NOL11" s="1211"/>
      <c r="NOM11" s="1211"/>
      <c r="NON11" s="1211"/>
      <c r="NOO11" s="1211"/>
      <c r="NOP11" s="1211"/>
      <c r="NOQ11" s="1211"/>
      <c r="NOR11" s="1211"/>
      <c r="NOS11" s="1211"/>
      <c r="NOT11" s="1211"/>
      <c r="NOU11" s="1211"/>
      <c r="NOV11" s="1211"/>
      <c r="NOW11" s="1211"/>
      <c r="NOX11" s="1211"/>
      <c r="NOY11" s="1211"/>
      <c r="NOZ11" s="1211"/>
      <c r="NPA11" s="1211"/>
      <c r="NPB11" s="1211"/>
      <c r="NPC11" s="1211"/>
      <c r="NPD11" s="1211"/>
      <c r="NPE11" s="1211"/>
      <c r="NPF11" s="1211"/>
      <c r="NPG11" s="1211"/>
      <c r="NPH11" s="1211"/>
      <c r="NPI11" s="1211"/>
      <c r="NPJ11" s="1211"/>
      <c r="NPK11" s="1211"/>
      <c r="NPL11" s="1211"/>
      <c r="NPM11" s="1211"/>
      <c r="NPN11" s="1211"/>
      <c r="NPO11" s="1211"/>
      <c r="NPP11" s="1211"/>
      <c r="NPQ11" s="1211"/>
      <c r="NPR11" s="1211"/>
      <c r="NPS11" s="1211"/>
      <c r="NPT11" s="1211"/>
      <c r="NPU11" s="1211"/>
      <c r="NPV11" s="1211"/>
      <c r="NPW11" s="1211"/>
      <c r="NPX11" s="1211"/>
      <c r="NPY11" s="1211"/>
      <c r="NPZ11" s="1211"/>
      <c r="NQA11" s="1211"/>
      <c r="NQB11" s="1211"/>
      <c r="NQC11" s="1211"/>
      <c r="NQD11" s="1211"/>
      <c r="NQE11" s="1211"/>
      <c r="NQF11" s="1211"/>
      <c r="NQG11" s="1211"/>
      <c r="NQH11" s="1211"/>
      <c r="NQI11" s="1211"/>
      <c r="NQJ11" s="1211"/>
      <c r="NQK11" s="1211"/>
      <c r="NQL11" s="1211"/>
      <c r="NQM11" s="1211"/>
      <c r="NQN11" s="1211"/>
      <c r="NQO11" s="1211"/>
      <c r="NQP11" s="1211"/>
      <c r="NQQ11" s="1211"/>
      <c r="NQR11" s="1211"/>
      <c r="NQS11" s="1211"/>
      <c r="NQT11" s="1211"/>
      <c r="NQU11" s="1211"/>
      <c r="NQV11" s="1211"/>
      <c r="NQW11" s="1211"/>
      <c r="NQX11" s="1211"/>
      <c r="NQY11" s="1211"/>
      <c r="NQZ11" s="1211"/>
      <c r="NRA11" s="1211"/>
      <c r="NRB11" s="1211"/>
      <c r="NRC11" s="1211"/>
      <c r="NRD11" s="1211"/>
      <c r="NRE11" s="1211"/>
      <c r="NRF11" s="1211"/>
      <c r="NRG11" s="1211"/>
      <c r="NRH11" s="1211"/>
      <c r="NRI11" s="1211"/>
      <c r="NRJ11" s="1211"/>
      <c r="NRK11" s="1211"/>
      <c r="NRL11" s="1211"/>
      <c r="NRM11" s="1211"/>
      <c r="NRN11" s="1211"/>
      <c r="NRO11" s="1211"/>
      <c r="NRP11" s="1211"/>
      <c r="NRQ11" s="1211"/>
      <c r="NRR11" s="1211"/>
      <c r="NRS11" s="1211"/>
      <c r="NRT11" s="1211"/>
      <c r="NRU11" s="1211"/>
      <c r="NRV11" s="1211"/>
      <c r="NRW11" s="1211"/>
      <c r="NRX11" s="1211"/>
      <c r="NRY11" s="1211"/>
      <c r="NRZ11" s="1211"/>
      <c r="NSA11" s="1211"/>
      <c r="NSB11" s="1211"/>
      <c r="NSC11" s="1211"/>
      <c r="NSD11" s="1211"/>
      <c r="NSE11" s="1211"/>
      <c r="NSF11" s="1211"/>
      <c r="NSG11" s="1211"/>
      <c r="NSH11" s="1211"/>
      <c r="NSI11" s="1211"/>
      <c r="NSJ11" s="1211"/>
      <c r="NSK11" s="1211"/>
      <c r="NSL11" s="1211"/>
      <c r="NSM11" s="1211"/>
      <c r="NSN11" s="1211"/>
      <c r="NSO11" s="1211"/>
      <c r="NSP11" s="1211"/>
      <c r="NSQ11" s="1211"/>
      <c r="NSR11" s="1211"/>
      <c r="NSS11" s="1211"/>
      <c r="NST11" s="1211"/>
      <c r="NSU11" s="1211"/>
      <c r="NSV11" s="1211"/>
      <c r="NSW11" s="1211"/>
      <c r="NSX11" s="1211"/>
      <c r="NSY11" s="1211"/>
      <c r="NSZ11" s="1211"/>
      <c r="NTA11" s="1211"/>
      <c r="NTB11" s="1211"/>
      <c r="NTC11" s="1211"/>
      <c r="NTD11" s="1211"/>
      <c r="NTE11" s="1211"/>
      <c r="NTF11" s="1211"/>
      <c r="NTG11" s="1211"/>
      <c r="NTH11" s="1211"/>
      <c r="NTI11" s="1211"/>
      <c r="NTJ11" s="1211"/>
      <c r="NTK11" s="1211"/>
      <c r="NTL11" s="1211"/>
      <c r="NTM11" s="1211"/>
      <c r="NTN11" s="1211"/>
      <c r="NTO11" s="1211"/>
      <c r="NTP11" s="1211"/>
      <c r="NTQ11" s="1211"/>
      <c r="NTR11" s="1211"/>
      <c r="NTS11" s="1211"/>
      <c r="NTT11" s="1211"/>
      <c r="NTU11" s="1211"/>
      <c r="NTV11" s="1211"/>
      <c r="NTW11" s="1211"/>
      <c r="NTX11" s="1211"/>
      <c r="NTY11" s="1211"/>
      <c r="NTZ11" s="1211"/>
      <c r="NUA11" s="1211"/>
      <c r="NUB11" s="1211"/>
      <c r="NUC11" s="1211"/>
      <c r="NUD11" s="1211"/>
      <c r="NUE11" s="1211"/>
      <c r="NUF11" s="1211"/>
      <c r="NUG11" s="1211"/>
      <c r="NUH11" s="1211"/>
      <c r="NUI11" s="1211"/>
      <c r="NUJ11" s="1211"/>
      <c r="NUK11" s="1211"/>
      <c r="NUL11" s="1211"/>
      <c r="NUM11" s="1211"/>
      <c r="NUN11" s="1211"/>
      <c r="NUO11" s="1211"/>
      <c r="NUP11" s="1211"/>
      <c r="NUQ11" s="1211"/>
      <c r="NUR11" s="1211"/>
      <c r="NUS11" s="1211"/>
      <c r="NUT11" s="1211"/>
      <c r="NUU11" s="1211"/>
      <c r="NUV11" s="1211"/>
      <c r="NUW11" s="1211"/>
      <c r="NUX11" s="1211"/>
      <c r="NUY11" s="1211"/>
      <c r="NUZ11" s="1211"/>
      <c r="NVA11" s="1211"/>
      <c r="NVB11" s="1211"/>
      <c r="NVC11" s="1211"/>
      <c r="NVD11" s="1211"/>
      <c r="NVE11" s="1211"/>
      <c r="NVF11" s="1211"/>
      <c r="NVG11" s="1211"/>
      <c r="NVH11" s="1211"/>
      <c r="NVI11" s="1211"/>
      <c r="NVJ11" s="1211"/>
      <c r="NVK11" s="1211"/>
      <c r="NVL11" s="1211"/>
      <c r="NVM11" s="1211"/>
      <c r="NVN11" s="1211"/>
      <c r="NVO11" s="1211"/>
      <c r="NVP11" s="1211"/>
      <c r="NVQ11" s="1211"/>
      <c r="NVR11" s="1211"/>
      <c r="NVS11" s="1211"/>
      <c r="NVT11" s="1211"/>
      <c r="NVU11" s="1211"/>
      <c r="NVV11" s="1211"/>
      <c r="NVW11" s="1211"/>
      <c r="NVX11" s="1211"/>
      <c r="NVY11" s="1211"/>
      <c r="NVZ11" s="1211"/>
      <c r="NWA11" s="1211"/>
      <c r="NWB11" s="1211"/>
      <c r="NWC11" s="1211"/>
      <c r="NWD11" s="1211"/>
      <c r="NWE11" s="1211"/>
      <c r="NWF11" s="1211"/>
      <c r="NWG11" s="1211"/>
      <c r="NWH11" s="1211"/>
      <c r="NWI11" s="1211"/>
      <c r="NWJ11" s="1211"/>
      <c r="NWK11" s="1211"/>
      <c r="NWL11" s="1211"/>
      <c r="NWM11" s="1211"/>
      <c r="NWN11" s="1211"/>
      <c r="NWO11" s="1211"/>
      <c r="NWP11" s="1211"/>
      <c r="NWQ11" s="1211"/>
      <c r="NWR11" s="1211"/>
      <c r="NWS11" s="1211"/>
      <c r="NWT11" s="1211"/>
      <c r="NWU11" s="1211"/>
      <c r="NWV11" s="1211"/>
      <c r="NWW11" s="1211"/>
      <c r="NWX11" s="1211"/>
      <c r="NWY11" s="1211"/>
      <c r="NWZ11" s="1211"/>
      <c r="NXA11" s="1211"/>
      <c r="NXB11" s="1211"/>
      <c r="NXC11" s="1211"/>
      <c r="NXD11" s="1211"/>
      <c r="NXE11" s="1211"/>
      <c r="NXF11" s="1211"/>
      <c r="NXG11" s="1211"/>
      <c r="NXH11" s="1211"/>
      <c r="NXI11" s="1211"/>
      <c r="NXJ11" s="1211"/>
      <c r="NXK11" s="1211"/>
      <c r="NXL11" s="1211"/>
      <c r="NXM11" s="1211"/>
      <c r="NXN11" s="1211"/>
      <c r="NXO11" s="1211"/>
      <c r="NXP11" s="1211"/>
      <c r="NXQ11" s="1211"/>
      <c r="NXR11" s="1211"/>
      <c r="NXS11" s="1211"/>
      <c r="NXT11" s="1211"/>
      <c r="NXU11" s="1211"/>
      <c r="NXV11" s="1211"/>
      <c r="NXW11" s="1211"/>
      <c r="NXX11" s="1211"/>
      <c r="NXY11" s="1211"/>
      <c r="NXZ11" s="1211"/>
      <c r="NYA11" s="1211"/>
      <c r="NYB11" s="1211"/>
      <c r="NYC11" s="1211"/>
      <c r="NYD11" s="1211"/>
      <c r="NYE11" s="1211"/>
      <c r="NYF11" s="1211"/>
      <c r="NYG11" s="1211"/>
      <c r="NYH11" s="1211"/>
      <c r="NYI11" s="1211"/>
      <c r="NYJ11" s="1211"/>
      <c r="NYK11" s="1211"/>
      <c r="NYL11" s="1211"/>
      <c r="NYM11" s="1211"/>
      <c r="NYN11" s="1211"/>
      <c r="NYO11" s="1211"/>
      <c r="NYP11" s="1211"/>
      <c r="NYQ11" s="1211"/>
      <c r="NYR11" s="1211"/>
      <c r="NYS11" s="1211"/>
      <c r="NYT11" s="1211"/>
      <c r="NYU11" s="1211"/>
      <c r="NYV11" s="1211"/>
      <c r="NYW11" s="1211"/>
      <c r="NYX11" s="1211"/>
      <c r="NYY11" s="1211"/>
      <c r="NYZ11" s="1211"/>
      <c r="NZA11" s="1211"/>
      <c r="NZB11" s="1211"/>
      <c r="NZC11" s="1211"/>
      <c r="NZD11" s="1211"/>
      <c r="NZE11" s="1211"/>
      <c r="NZF11" s="1211"/>
      <c r="NZG11" s="1211"/>
      <c r="NZH11" s="1211"/>
      <c r="NZI11" s="1211"/>
      <c r="NZJ11" s="1211"/>
      <c r="NZK11" s="1211"/>
      <c r="NZL11" s="1211"/>
      <c r="NZM11" s="1211"/>
      <c r="NZN11" s="1211"/>
      <c r="NZO11" s="1211"/>
      <c r="NZP11" s="1211"/>
      <c r="NZQ11" s="1211"/>
      <c r="NZR11" s="1211"/>
      <c r="NZS11" s="1211"/>
      <c r="NZT11" s="1211"/>
      <c r="NZU11" s="1211"/>
      <c r="NZV11" s="1211"/>
      <c r="NZW11" s="1211"/>
      <c r="NZX11" s="1211"/>
      <c r="NZY11" s="1211"/>
      <c r="NZZ11" s="1211"/>
      <c r="OAA11" s="1211"/>
      <c r="OAB11" s="1211"/>
      <c r="OAC11" s="1211"/>
      <c r="OAD11" s="1211"/>
      <c r="OAE11" s="1211"/>
      <c r="OAF11" s="1211"/>
      <c r="OAG11" s="1211"/>
      <c r="OAH11" s="1211"/>
      <c r="OAI11" s="1211"/>
      <c r="OAJ11" s="1211"/>
      <c r="OAK11" s="1211"/>
      <c r="OAL11" s="1211"/>
      <c r="OAM11" s="1211"/>
      <c r="OAN11" s="1211"/>
      <c r="OAO11" s="1211"/>
      <c r="OAP11" s="1211"/>
      <c r="OAQ11" s="1211"/>
      <c r="OAR11" s="1211"/>
      <c r="OAS11" s="1211"/>
      <c r="OAT11" s="1211"/>
      <c r="OAU11" s="1211"/>
      <c r="OAV11" s="1211"/>
      <c r="OAW11" s="1211"/>
      <c r="OAX11" s="1211"/>
      <c r="OAY11" s="1211"/>
      <c r="OAZ11" s="1211"/>
      <c r="OBA11" s="1211"/>
      <c r="OBB11" s="1211"/>
      <c r="OBC11" s="1211"/>
      <c r="OBD11" s="1211"/>
      <c r="OBE11" s="1211"/>
      <c r="OBF11" s="1211"/>
      <c r="OBG11" s="1211"/>
      <c r="OBH11" s="1211"/>
      <c r="OBI11" s="1211"/>
      <c r="OBJ11" s="1211"/>
      <c r="OBK11" s="1211"/>
      <c r="OBL11" s="1211"/>
      <c r="OBM11" s="1211"/>
      <c r="OBN11" s="1211"/>
      <c r="OBO11" s="1211"/>
      <c r="OBP11" s="1211"/>
      <c r="OBQ11" s="1211"/>
      <c r="OBR11" s="1211"/>
      <c r="OBS11" s="1211"/>
      <c r="OBT11" s="1211"/>
      <c r="OBU11" s="1211"/>
      <c r="OBV11" s="1211"/>
      <c r="OBW11" s="1211"/>
      <c r="OBX11" s="1211"/>
      <c r="OBY11" s="1211"/>
      <c r="OBZ11" s="1211"/>
      <c r="OCA11" s="1211"/>
      <c r="OCB11" s="1211"/>
      <c r="OCC11" s="1211"/>
      <c r="OCD11" s="1211"/>
      <c r="OCE11" s="1211"/>
      <c r="OCF11" s="1211"/>
      <c r="OCG11" s="1211"/>
      <c r="OCH11" s="1211"/>
      <c r="OCI11" s="1211"/>
      <c r="OCJ11" s="1211"/>
      <c r="OCK11" s="1211"/>
      <c r="OCL11" s="1211"/>
      <c r="OCM11" s="1211"/>
      <c r="OCN11" s="1211"/>
      <c r="OCO11" s="1211"/>
      <c r="OCP11" s="1211"/>
      <c r="OCQ11" s="1211"/>
      <c r="OCR11" s="1211"/>
      <c r="OCS11" s="1211"/>
      <c r="OCT11" s="1211"/>
      <c r="OCU11" s="1211"/>
      <c r="OCV11" s="1211"/>
      <c r="OCW11" s="1211"/>
      <c r="OCX11" s="1211"/>
      <c r="OCY11" s="1211"/>
      <c r="OCZ11" s="1211"/>
      <c r="ODA11" s="1211"/>
      <c r="ODB11" s="1211"/>
      <c r="ODC11" s="1211"/>
      <c r="ODD11" s="1211"/>
      <c r="ODE11" s="1211"/>
      <c r="ODF11" s="1211"/>
      <c r="ODG11" s="1211"/>
      <c r="ODH11" s="1211"/>
      <c r="ODI11" s="1211"/>
      <c r="ODJ11" s="1211"/>
      <c r="ODK11" s="1211"/>
      <c r="ODL11" s="1211"/>
      <c r="ODM11" s="1211"/>
      <c r="ODN11" s="1211"/>
      <c r="ODO11" s="1211"/>
      <c r="ODP11" s="1211"/>
      <c r="ODQ11" s="1211"/>
      <c r="ODR11" s="1211"/>
      <c r="ODS11" s="1211"/>
      <c r="ODT11" s="1211"/>
      <c r="ODU11" s="1211"/>
      <c r="ODV11" s="1211"/>
      <c r="ODW11" s="1211"/>
      <c r="ODX11" s="1211"/>
      <c r="ODY11" s="1211"/>
      <c r="ODZ11" s="1211"/>
      <c r="OEA11" s="1211"/>
      <c r="OEB11" s="1211"/>
      <c r="OEC11" s="1211"/>
      <c r="OED11" s="1211"/>
      <c r="OEE11" s="1211"/>
      <c r="OEF11" s="1211"/>
      <c r="OEG11" s="1211"/>
      <c r="OEH11" s="1211"/>
      <c r="OEI11" s="1211"/>
      <c r="OEJ11" s="1211"/>
      <c r="OEK11" s="1211"/>
      <c r="OEL11" s="1211"/>
      <c r="OEM11" s="1211"/>
      <c r="OEN11" s="1211"/>
      <c r="OEO11" s="1211"/>
      <c r="OEP11" s="1211"/>
      <c r="OEQ11" s="1211"/>
      <c r="OER11" s="1211"/>
      <c r="OES11" s="1211"/>
      <c r="OET11" s="1211"/>
      <c r="OEU11" s="1211"/>
      <c r="OEV11" s="1211"/>
      <c r="OEW11" s="1211"/>
      <c r="OEX11" s="1211"/>
      <c r="OEY11" s="1211"/>
      <c r="OEZ11" s="1211"/>
      <c r="OFA11" s="1211"/>
      <c r="OFB11" s="1211"/>
      <c r="OFC11" s="1211"/>
      <c r="OFD11" s="1211"/>
      <c r="OFE11" s="1211"/>
      <c r="OFF11" s="1211"/>
      <c r="OFG11" s="1211"/>
      <c r="OFH11" s="1211"/>
      <c r="OFI11" s="1211"/>
      <c r="OFJ11" s="1211"/>
      <c r="OFK11" s="1211"/>
      <c r="OFL11" s="1211"/>
      <c r="OFM11" s="1211"/>
      <c r="OFN11" s="1211"/>
      <c r="OFO11" s="1211"/>
      <c r="OFP11" s="1211"/>
      <c r="OFQ11" s="1211"/>
      <c r="OFR11" s="1211"/>
      <c r="OFS11" s="1211"/>
      <c r="OFT11" s="1211"/>
      <c r="OFU11" s="1211"/>
      <c r="OFV11" s="1211"/>
      <c r="OFW11" s="1211"/>
      <c r="OFX11" s="1211"/>
      <c r="OFY11" s="1211"/>
      <c r="OFZ11" s="1211"/>
      <c r="OGA11" s="1211"/>
      <c r="OGB11" s="1211"/>
      <c r="OGC11" s="1211"/>
      <c r="OGD11" s="1211"/>
      <c r="OGE11" s="1211"/>
      <c r="OGF11" s="1211"/>
      <c r="OGG11" s="1211"/>
      <c r="OGH11" s="1211"/>
      <c r="OGI11" s="1211"/>
      <c r="OGJ11" s="1211"/>
      <c r="OGK11" s="1211"/>
      <c r="OGL11" s="1211"/>
      <c r="OGM11" s="1211"/>
      <c r="OGN11" s="1211"/>
      <c r="OGO11" s="1211"/>
      <c r="OGP11" s="1211"/>
      <c r="OGQ11" s="1211"/>
      <c r="OGR11" s="1211"/>
      <c r="OGS11" s="1211"/>
      <c r="OGT11" s="1211"/>
      <c r="OGU11" s="1211"/>
      <c r="OGV11" s="1211"/>
      <c r="OGW11" s="1211"/>
      <c r="OGX11" s="1211"/>
      <c r="OGY11" s="1211"/>
      <c r="OGZ11" s="1211"/>
      <c r="OHA11" s="1211"/>
      <c r="OHB11" s="1211"/>
      <c r="OHC11" s="1211"/>
      <c r="OHD11" s="1211"/>
      <c r="OHE11" s="1211"/>
      <c r="OHF11" s="1211"/>
      <c r="OHG11" s="1211"/>
      <c r="OHH11" s="1211"/>
      <c r="OHI11" s="1211"/>
      <c r="OHJ11" s="1211"/>
      <c r="OHK11" s="1211"/>
      <c r="OHL11" s="1211"/>
      <c r="OHM11" s="1211"/>
      <c r="OHN11" s="1211"/>
      <c r="OHO11" s="1211"/>
      <c r="OHP11" s="1211"/>
      <c r="OHQ11" s="1211"/>
      <c r="OHR11" s="1211"/>
      <c r="OHS11" s="1211"/>
      <c r="OHT11" s="1211"/>
      <c r="OHU11" s="1211"/>
      <c r="OHV11" s="1211"/>
      <c r="OHW11" s="1211"/>
      <c r="OHX11" s="1211"/>
      <c r="OHY11" s="1211"/>
      <c r="OHZ11" s="1211"/>
      <c r="OIA11" s="1211"/>
      <c r="OIB11" s="1211"/>
      <c r="OIC11" s="1211"/>
      <c r="OID11" s="1211"/>
      <c r="OIE11" s="1211"/>
      <c r="OIF11" s="1211"/>
      <c r="OIG11" s="1211"/>
      <c r="OIH11" s="1211"/>
      <c r="OII11" s="1211"/>
      <c r="OIJ11" s="1211"/>
      <c r="OIK11" s="1211"/>
      <c r="OIL11" s="1211"/>
      <c r="OIM11" s="1211"/>
      <c r="OIN11" s="1211"/>
      <c r="OIO11" s="1211"/>
      <c r="OIP11" s="1211"/>
      <c r="OIQ11" s="1211"/>
      <c r="OIR11" s="1211"/>
      <c r="OIS11" s="1211"/>
      <c r="OIT11" s="1211"/>
      <c r="OIU11" s="1211"/>
      <c r="OIV11" s="1211"/>
      <c r="OIW11" s="1211"/>
      <c r="OIX11" s="1211"/>
      <c r="OIY11" s="1211"/>
      <c r="OIZ11" s="1211"/>
      <c r="OJA11" s="1211"/>
      <c r="OJB11" s="1211"/>
      <c r="OJC11" s="1211"/>
      <c r="OJD11" s="1211"/>
      <c r="OJE11" s="1211"/>
      <c r="OJF11" s="1211"/>
      <c r="OJG11" s="1211"/>
      <c r="OJH11" s="1211"/>
      <c r="OJI11" s="1211"/>
      <c r="OJJ11" s="1211"/>
      <c r="OJK11" s="1211"/>
      <c r="OJL11" s="1211"/>
      <c r="OJM11" s="1211"/>
      <c r="OJN11" s="1211"/>
      <c r="OJO11" s="1211"/>
      <c r="OJP11" s="1211"/>
      <c r="OJQ11" s="1211"/>
      <c r="OJR11" s="1211"/>
      <c r="OJS11" s="1211"/>
      <c r="OJT11" s="1211"/>
      <c r="OJU11" s="1211"/>
      <c r="OJV11" s="1211"/>
      <c r="OJW11" s="1211"/>
      <c r="OJX11" s="1211"/>
      <c r="OJY11" s="1211"/>
      <c r="OJZ11" s="1211"/>
      <c r="OKA11" s="1211"/>
      <c r="OKB11" s="1211"/>
      <c r="OKC11" s="1211"/>
      <c r="OKD11" s="1211"/>
      <c r="OKE11" s="1211"/>
      <c r="OKF11" s="1211"/>
      <c r="OKG11" s="1211"/>
      <c r="OKH11" s="1211"/>
      <c r="OKI11" s="1211"/>
      <c r="OKJ11" s="1211"/>
      <c r="OKK11" s="1211"/>
      <c r="OKL11" s="1211"/>
      <c r="OKM11" s="1211"/>
      <c r="OKN11" s="1211"/>
      <c r="OKO11" s="1211"/>
      <c r="OKP11" s="1211"/>
      <c r="OKQ11" s="1211"/>
      <c r="OKR11" s="1211"/>
      <c r="OKS11" s="1211"/>
      <c r="OKT11" s="1211"/>
      <c r="OKU11" s="1211"/>
      <c r="OKV11" s="1211"/>
      <c r="OKW11" s="1211"/>
      <c r="OKX11" s="1211"/>
      <c r="OKY11" s="1211"/>
      <c r="OKZ11" s="1211"/>
      <c r="OLA11" s="1211"/>
      <c r="OLB11" s="1211"/>
      <c r="OLC11" s="1211"/>
      <c r="OLD11" s="1211"/>
      <c r="OLE11" s="1211"/>
      <c r="OLF11" s="1211"/>
      <c r="OLG11" s="1211"/>
      <c r="OLH11" s="1211"/>
      <c r="OLI11" s="1211"/>
      <c r="OLJ11" s="1211"/>
      <c r="OLK11" s="1211"/>
      <c r="OLL11" s="1211"/>
      <c r="OLM11" s="1211"/>
      <c r="OLN11" s="1211"/>
      <c r="OLO11" s="1211"/>
      <c r="OLP11" s="1211"/>
      <c r="OLQ11" s="1211"/>
      <c r="OLR11" s="1211"/>
      <c r="OLS11" s="1211"/>
      <c r="OLT11" s="1211"/>
      <c r="OLU11" s="1211"/>
      <c r="OLV11" s="1211"/>
      <c r="OLW11" s="1211"/>
      <c r="OLX11" s="1211"/>
      <c r="OLY11" s="1211"/>
      <c r="OLZ11" s="1211"/>
      <c r="OMA11" s="1211"/>
      <c r="OMB11" s="1211"/>
      <c r="OMC11" s="1211"/>
      <c r="OMD11" s="1211"/>
      <c r="OME11" s="1211"/>
      <c r="OMF11" s="1211"/>
      <c r="OMG11" s="1211"/>
      <c r="OMH11" s="1211"/>
      <c r="OMI11" s="1211"/>
      <c r="OMJ11" s="1211"/>
      <c r="OMK11" s="1211"/>
      <c r="OML11" s="1211"/>
      <c r="OMM11" s="1211"/>
      <c r="OMN11" s="1211"/>
      <c r="OMO11" s="1211"/>
      <c r="OMP11" s="1211"/>
      <c r="OMQ11" s="1211"/>
      <c r="OMR11" s="1211"/>
      <c r="OMS11" s="1211"/>
      <c r="OMT11" s="1211"/>
      <c r="OMU11" s="1211"/>
      <c r="OMV11" s="1211"/>
      <c r="OMW11" s="1211"/>
      <c r="OMX11" s="1211"/>
      <c r="OMY11" s="1211"/>
      <c r="OMZ11" s="1211"/>
      <c r="ONA11" s="1211"/>
      <c r="ONB11" s="1211"/>
      <c r="ONC11" s="1211"/>
      <c r="OND11" s="1211"/>
      <c r="ONE11" s="1211"/>
      <c r="ONF11" s="1211"/>
      <c r="ONG11" s="1211"/>
      <c r="ONH11" s="1211"/>
      <c r="ONI11" s="1211"/>
      <c r="ONJ11" s="1211"/>
      <c r="ONK11" s="1211"/>
      <c r="ONL11" s="1211"/>
      <c r="ONM11" s="1211"/>
      <c r="ONN11" s="1211"/>
      <c r="ONO11" s="1211"/>
      <c r="ONP11" s="1211"/>
      <c r="ONQ11" s="1211"/>
      <c r="ONR11" s="1211"/>
      <c r="ONS11" s="1211"/>
      <c r="ONT11" s="1211"/>
      <c r="ONU11" s="1211"/>
      <c r="ONV11" s="1211"/>
      <c r="ONW11" s="1211"/>
      <c r="ONX11" s="1211"/>
      <c r="ONY11" s="1211"/>
      <c r="ONZ11" s="1211"/>
      <c r="OOA11" s="1211"/>
      <c r="OOB11" s="1211"/>
      <c r="OOC11" s="1211"/>
      <c r="OOD11" s="1211"/>
      <c r="OOE11" s="1211"/>
      <c r="OOF11" s="1211"/>
      <c r="OOG11" s="1211"/>
      <c r="OOH11" s="1211"/>
      <c r="OOI11" s="1211"/>
      <c r="OOJ11" s="1211"/>
      <c r="OOK11" s="1211"/>
      <c r="OOL11" s="1211"/>
      <c r="OOM11" s="1211"/>
      <c r="OON11" s="1211"/>
      <c r="OOO11" s="1211"/>
      <c r="OOP11" s="1211"/>
      <c r="OOQ11" s="1211"/>
      <c r="OOR11" s="1211"/>
      <c r="OOS11" s="1211"/>
      <c r="OOT11" s="1211"/>
      <c r="OOU11" s="1211"/>
      <c r="OOV11" s="1211"/>
      <c r="OOW11" s="1211"/>
      <c r="OOX11" s="1211"/>
      <c r="OOY11" s="1211"/>
      <c r="OOZ11" s="1211"/>
      <c r="OPA11" s="1211"/>
      <c r="OPB11" s="1211"/>
      <c r="OPC11" s="1211"/>
      <c r="OPD11" s="1211"/>
      <c r="OPE11" s="1211"/>
      <c r="OPF11" s="1211"/>
      <c r="OPG11" s="1211"/>
      <c r="OPH11" s="1211"/>
      <c r="OPI11" s="1211"/>
      <c r="OPJ11" s="1211"/>
      <c r="OPK11" s="1211"/>
      <c r="OPL11" s="1211"/>
      <c r="OPM11" s="1211"/>
      <c r="OPN11" s="1211"/>
      <c r="OPO11" s="1211"/>
      <c r="OPP11" s="1211"/>
      <c r="OPQ11" s="1211"/>
      <c r="OPR11" s="1211"/>
      <c r="OPS11" s="1211"/>
      <c r="OPT11" s="1211"/>
      <c r="OPU11" s="1211"/>
      <c r="OPV11" s="1211"/>
      <c r="OPW11" s="1211"/>
      <c r="OPX11" s="1211"/>
      <c r="OPY11" s="1211"/>
      <c r="OPZ11" s="1211"/>
      <c r="OQA11" s="1211"/>
      <c r="OQB11" s="1211"/>
      <c r="OQC11" s="1211"/>
      <c r="OQD11" s="1211"/>
      <c r="OQE11" s="1211"/>
      <c r="OQF11" s="1211"/>
      <c r="OQG11" s="1211"/>
      <c r="OQH11" s="1211"/>
      <c r="OQI11" s="1211"/>
      <c r="OQJ11" s="1211"/>
      <c r="OQK11" s="1211"/>
      <c r="OQL11" s="1211"/>
      <c r="OQM11" s="1211"/>
      <c r="OQN11" s="1211"/>
      <c r="OQO11" s="1211"/>
      <c r="OQP11" s="1211"/>
      <c r="OQQ11" s="1211"/>
      <c r="OQR11" s="1211"/>
      <c r="OQS11" s="1211"/>
      <c r="OQT11" s="1211"/>
      <c r="OQU11" s="1211"/>
      <c r="OQV11" s="1211"/>
      <c r="OQW11" s="1211"/>
      <c r="OQX11" s="1211"/>
      <c r="OQY11" s="1211"/>
      <c r="OQZ11" s="1211"/>
      <c r="ORA11" s="1211"/>
      <c r="ORB11" s="1211"/>
      <c r="ORC11" s="1211"/>
      <c r="ORD11" s="1211"/>
      <c r="ORE11" s="1211"/>
      <c r="ORF11" s="1211"/>
      <c r="ORG11" s="1211"/>
      <c r="ORH11" s="1211"/>
      <c r="ORI11" s="1211"/>
      <c r="ORJ11" s="1211"/>
      <c r="ORK11" s="1211"/>
      <c r="ORL11" s="1211"/>
      <c r="ORM11" s="1211"/>
      <c r="ORN11" s="1211"/>
      <c r="ORO11" s="1211"/>
      <c r="ORP11" s="1211"/>
      <c r="ORQ11" s="1211"/>
      <c r="ORR11" s="1211"/>
      <c r="ORS11" s="1211"/>
      <c r="ORT11" s="1211"/>
      <c r="ORU11" s="1211"/>
      <c r="ORV11" s="1211"/>
      <c r="ORW11" s="1211"/>
      <c r="ORX11" s="1211"/>
      <c r="ORY11" s="1211"/>
      <c r="ORZ11" s="1211"/>
      <c r="OSA11" s="1211"/>
      <c r="OSB11" s="1211"/>
      <c r="OSC11" s="1211"/>
      <c r="OSD11" s="1211"/>
      <c r="OSE11" s="1211"/>
      <c r="OSF11" s="1211"/>
      <c r="OSG11" s="1211"/>
      <c r="OSH11" s="1211"/>
      <c r="OSI11" s="1211"/>
      <c r="OSJ11" s="1211"/>
      <c r="OSK11" s="1211"/>
      <c r="OSL11" s="1211"/>
      <c r="OSM11" s="1211"/>
      <c r="OSN11" s="1211"/>
      <c r="OSO11" s="1211"/>
      <c r="OSP11" s="1211"/>
      <c r="OSQ11" s="1211"/>
      <c r="OSR11" s="1211"/>
      <c r="OSS11" s="1211"/>
      <c r="OST11" s="1211"/>
      <c r="OSU11" s="1211"/>
      <c r="OSV11" s="1211"/>
      <c r="OSW11" s="1211"/>
      <c r="OSX11" s="1211"/>
      <c r="OSY11" s="1211"/>
      <c r="OSZ11" s="1211"/>
      <c r="OTA11" s="1211"/>
      <c r="OTB11" s="1211"/>
      <c r="OTC11" s="1211"/>
      <c r="OTD11" s="1211"/>
      <c r="OTE11" s="1211"/>
      <c r="OTF11" s="1211"/>
      <c r="OTG11" s="1211"/>
      <c r="OTH11" s="1211"/>
      <c r="OTI11" s="1211"/>
      <c r="OTJ11" s="1211"/>
      <c r="OTK11" s="1211"/>
      <c r="OTL11" s="1211"/>
      <c r="OTM11" s="1211"/>
      <c r="OTN11" s="1211"/>
      <c r="OTO11" s="1211"/>
      <c r="OTP11" s="1211"/>
      <c r="OTQ11" s="1211"/>
      <c r="OTR11" s="1211"/>
      <c r="OTS11" s="1211"/>
      <c r="OTT11" s="1211"/>
      <c r="OTU11" s="1211"/>
      <c r="OTV11" s="1211"/>
      <c r="OTW11" s="1211"/>
      <c r="OTX11" s="1211"/>
      <c r="OTY11" s="1211"/>
      <c r="OTZ11" s="1211"/>
      <c r="OUA11" s="1211"/>
      <c r="OUB11" s="1211"/>
      <c r="OUC11" s="1211"/>
      <c r="OUD11" s="1211"/>
      <c r="OUE11" s="1211"/>
      <c r="OUF11" s="1211"/>
      <c r="OUG11" s="1211"/>
      <c r="OUH11" s="1211"/>
      <c r="OUI11" s="1211"/>
      <c r="OUJ11" s="1211"/>
      <c r="OUK11" s="1211"/>
      <c r="OUL11" s="1211"/>
      <c r="OUM11" s="1211"/>
      <c r="OUN11" s="1211"/>
      <c r="OUO11" s="1211"/>
      <c r="OUP11" s="1211"/>
      <c r="OUQ11" s="1211"/>
      <c r="OUR11" s="1211"/>
      <c r="OUS11" s="1211"/>
      <c r="OUT11" s="1211"/>
      <c r="OUU11" s="1211"/>
      <c r="OUV11" s="1211"/>
      <c r="OUW11" s="1211"/>
      <c r="OUX11" s="1211"/>
      <c r="OUY11" s="1211"/>
      <c r="OUZ11" s="1211"/>
      <c r="OVA11" s="1211"/>
      <c r="OVB11" s="1211"/>
      <c r="OVC11" s="1211"/>
      <c r="OVD11" s="1211"/>
      <c r="OVE11" s="1211"/>
      <c r="OVF11" s="1211"/>
      <c r="OVG11" s="1211"/>
      <c r="OVH11" s="1211"/>
      <c r="OVI11" s="1211"/>
      <c r="OVJ11" s="1211"/>
      <c r="OVK11" s="1211"/>
      <c r="OVL11" s="1211"/>
      <c r="OVM11" s="1211"/>
      <c r="OVN11" s="1211"/>
      <c r="OVO11" s="1211"/>
      <c r="OVP11" s="1211"/>
      <c r="OVQ11" s="1211"/>
      <c r="OVR11" s="1211"/>
      <c r="OVS11" s="1211"/>
      <c r="OVT11" s="1211"/>
      <c r="OVU11" s="1211"/>
      <c r="OVV11" s="1211"/>
      <c r="OVW11" s="1211"/>
      <c r="OVX11" s="1211"/>
      <c r="OVY11" s="1211"/>
      <c r="OVZ11" s="1211"/>
      <c r="OWA11" s="1211"/>
      <c r="OWB11" s="1211"/>
      <c r="OWC11" s="1211"/>
      <c r="OWD11" s="1211"/>
      <c r="OWE11" s="1211"/>
      <c r="OWF11" s="1211"/>
      <c r="OWG11" s="1211"/>
      <c r="OWH11" s="1211"/>
      <c r="OWI11" s="1211"/>
      <c r="OWJ11" s="1211"/>
      <c r="OWK11" s="1211"/>
      <c r="OWL11" s="1211"/>
      <c r="OWM11" s="1211"/>
      <c r="OWN11" s="1211"/>
      <c r="OWO11" s="1211"/>
      <c r="OWP11" s="1211"/>
      <c r="OWQ11" s="1211"/>
      <c r="OWR11" s="1211"/>
      <c r="OWS11" s="1211"/>
      <c r="OWT11" s="1211"/>
      <c r="OWU11" s="1211"/>
      <c r="OWV11" s="1211"/>
      <c r="OWW11" s="1211"/>
      <c r="OWX11" s="1211"/>
      <c r="OWY11" s="1211"/>
      <c r="OWZ11" s="1211"/>
      <c r="OXA11" s="1211"/>
      <c r="OXB11" s="1211"/>
      <c r="OXC11" s="1211"/>
      <c r="OXD11" s="1211"/>
      <c r="OXE11" s="1211"/>
      <c r="OXF11" s="1211"/>
      <c r="OXG11" s="1211"/>
      <c r="OXH11" s="1211"/>
      <c r="OXI11" s="1211"/>
      <c r="OXJ11" s="1211"/>
      <c r="OXK11" s="1211"/>
      <c r="OXL11" s="1211"/>
      <c r="OXM11" s="1211"/>
      <c r="OXN11" s="1211"/>
      <c r="OXO11" s="1211"/>
      <c r="OXP11" s="1211"/>
      <c r="OXQ11" s="1211"/>
      <c r="OXR11" s="1211"/>
      <c r="OXS11" s="1211"/>
      <c r="OXT11" s="1211"/>
      <c r="OXU11" s="1211"/>
      <c r="OXV11" s="1211"/>
      <c r="OXW11" s="1211"/>
      <c r="OXX11" s="1211"/>
      <c r="OXY11" s="1211"/>
      <c r="OXZ11" s="1211"/>
      <c r="OYA11" s="1211"/>
      <c r="OYB11" s="1211"/>
      <c r="OYC11" s="1211"/>
      <c r="OYD11" s="1211"/>
      <c r="OYE11" s="1211"/>
      <c r="OYF11" s="1211"/>
      <c r="OYG11" s="1211"/>
      <c r="OYH11" s="1211"/>
      <c r="OYI11" s="1211"/>
      <c r="OYJ11" s="1211"/>
      <c r="OYK11" s="1211"/>
      <c r="OYL11" s="1211"/>
      <c r="OYM11" s="1211"/>
      <c r="OYN11" s="1211"/>
      <c r="OYO11" s="1211"/>
      <c r="OYP11" s="1211"/>
      <c r="OYQ11" s="1211"/>
      <c r="OYR11" s="1211"/>
      <c r="OYS11" s="1211"/>
      <c r="OYT11" s="1211"/>
      <c r="OYU11" s="1211"/>
      <c r="OYV11" s="1211"/>
      <c r="OYW11" s="1211"/>
      <c r="OYX11" s="1211"/>
      <c r="OYY11" s="1211"/>
      <c r="OYZ11" s="1211"/>
      <c r="OZA11" s="1211"/>
      <c r="OZB11" s="1211"/>
      <c r="OZC11" s="1211"/>
      <c r="OZD11" s="1211"/>
      <c r="OZE11" s="1211"/>
      <c r="OZF11" s="1211"/>
      <c r="OZG11" s="1211"/>
      <c r="OZH11" s="1211"/>
      <c r="OZI11" s="1211"/>
      <c r="OZJ11" s="1211"/>
      <c r="OZK11" s="1211"/>
      <c r="OZL11" s="1211"/>
      <c r="OZM11" s="1211"/>
      <c r="OZN11" s="1211"/>
      <c r="OZO11" s="1211"/>
      <c r="OZP11" s="1211"/>
      <c r="OZQ11" s="1211"/>
      <c r="OZR11" s="1211"/>
      <c r="OZS11" s="1211"/>
      <c r="OZT11" s="1211"/>
      <c r="OZU11" s="1211"/>
      <c r="OZV11" s="1211"/>
      <c r="OZW11" s="1211"/>
      <c r="OZX11" s="1211"/>
      <c r="OZY11" s="1211"/>
      <c r="OZZ11" s="1211"/>
      <c r="PAA11" s="1211"/>
      <c r="PAB11" s="1211"/>
      <c r="PAC11" s="1211"/>
      <c r="PAD11" s="1211"/>
      <c r="PAE11" s="1211"/>
      <c r="PAF11" s="1211"/>
      <c r="PAG11" s="1211"/>
      <c r="PAH11" s="1211"/>
      <c r="PAI11" s="1211"/>
      <c r="PAJ11" s="1211"/>
      <c r="PAK11" s="1211"/>
      <c r="PAL11" s="1211"/>
      <c r="PAM11" s="1211"/>
      <c r="PAN11" s="1211"/>
      <c r="PAO11" s="1211"/>
      <c r="PAP11" s="1211"/>
      <c r="PAQ11" s="1211"/>
      <c r="PAR11" s="1211"/>
      <c r="PAS11" s="1211"/>
      <c r="PAT11" s="1211"/>
      <c r="PAU11" s="1211"/>
      <c r="PAV11" s="1211"/>
      <c r="PAW11" s="1211"/>
      <c r="PAX11" s="1211"/>
      <c r="PAY11" s="1211"/>
      <c r="PAZ11" s="1211"/>
      <c r="PBA11" s="1211"/>
      <c r="PBB11" s="1211"/>
      <c r="PBC11" s="1211"/>
      <c r="PBD11" s="1211"/>
      <c r="PBE11" s="1211"/>
      <c r="PBF11" s="1211"/>
      <c r="PBG11" s="1211"/>
      <c r="PBH11" s="1211"/>
      <c r="PBI11" s="1211"/>
      <c r="PBJ11" s="1211"/>
      <c r="PBK11" s="1211"/>
      <c r="PBL11" s="1211"/>
      <c r="PBM11" s="1211"/>
      <c r="PBN11" s="1211"/>
      <c r="PBO11" s="1211"/>
      <c r="PBP11" s="1211"/>
      <c r="PBQ11" s="1211"/>
      <c r="PBR11" s="1211"/>
      <c r="PBS11" s="1211"/>
      <c r="PBT11" s="1211"/>
      <c r="PBU11" s="1211"/>
      <c r="PBV11" s="1211"/>
      <c r="PBW11" s="1211"/>
      <c r="PBX11" s="1211"/>
      <c r="PBY11" s="1211"/>
      <c r="PBZ11" s="1211"/>
      <c r="PCA11" s="1211"/>
      <c r="PCB11" s="1211"/>
      <c r="PCC11" s="1211"/>
      <c r="PCD11" s="1211"/>
      <c r="PCE11" s="1211"/>
      <c r="PCF11" s="1211"/>
      <c r="PCG11" s="1211"/>
      <c r="PCH11" s="1211"/>
      <c r="PCI11" s="1211"/>
      <c r="PCJ11" s="1211"/>
      <c r="PCK11" s="1211"/>
      <c r="PCL11" s="1211"/>
      <c r="PCM11" s="1211"/>
      <c r="PCN11" s="1211"/>
      <c r="PCO11" s="1211"/>
      <c r="PCP11" s="1211"/>
      <c r="PCQ11" s="1211"/>
      <c r="PCR11" s="1211"/>
      <c r="PCS11" s="1211"/>
      <c r="PCT11" s="1211"/>
      <c r="PCU11" s="1211"/>
      <c r="PCV11" s="1211"/>
      <c r="PCW11" s="1211"/>
      <c r="PCX11" s="1211"/>
      <c r="PCY11" s="1211"/>
      <c r="PCZ11" s="1211"/>
      <c r="PDA11" s="1211"/>
      <c r="PDB11" s="1211"/>
      <c r="PDC11" s="1211"/>
      <c r="PDD11" s="1211"/>
      <c r="PDE11" s="1211"/>
      <c r="PDF11" s="1211"/>
      <c r="PDG11" s="1211"/>
      <c r="PDH11" s="1211"/>
      <c r="PDI11" s="1211"/>
      <c r="PDJ11" s="1211"/>
      <c r="PDK11" s="1211"/>
      <c r="PDL11" s="1211"/>
      <c r="PDM11" s="1211"/>
      <c r="PDN11" s="1211"/>
      <c r="PDO11" s="1211"/>
      <c r="PDP11" s="1211"/>
      <c r="PDQ11" s="1211"/>
      <c r="PDR11" s="1211"/>
      <c r="PDS11" s="1211"/>
      <c r="PDT11" s="1211"/>
      <c r="PDU11" s="1211"/>
      <c r="PDV11" s="1211"/>
      <c r="PDW11" s="1211"/>
      <c r="PDX11" s="1211"/>
      <c r="PDY11" s="1211"/>
      <c r="PDZ11" s="1211"/>
      <c r="PEA11" s="1211"/>
      <c r="PEB11" s="1211"/>
      <c r="PEC11" s="1211"/>
      <c r="PED11" s="1211"/>
      <c r="PEE11" s="1211"/>
      <c r="PEF11" s="1211"/>
      <c r="PEG11" s="1211"/>
      <c r="PEH11" s="1211"/>
      <c r="PEI11" s="1211"/>
      <c r="PEJ11" s="1211"/>
      <c r="PEK11" s="1211"/>
      <c r="PEL11" s="1211"/>
      <c r="PEM11" s="1211"/>
      <c r="PEN11" s="1211"/>
      <c r="PEO11" s="1211"/>
      <c r="PEP11" s="1211"/>
      <c r="PEQ11" s="1211"/>
      <c r="PER11" s="1211"/>
      <c r="PES11" s="1211"/>
      <c r="PET11" s="1211"/>
      <c r="PEU11" s="1211"/>
      <c r="PEV11" s="1211"/>
      <c r="PEW11" s="1211"/>
      <c r="PEX11" s="1211"/>
      <c r="PEY11" s="1211"/>
      <c r="PEZ11" s="1211"/>
      <c r="PFA11" s="1211"/>
      <c r="PFB11" s="1211"/>
      <c r="PFC11" s="1211"/>
      <c r="PFD11" s="1211"/>
      <c r="PFE11" s="1211"/>
      <c r="PFF11" s="1211"/>
      <c r="PFG11" s="1211"/>
      <c r="PFH11" s="1211"/>
      <c r="PFI11" s="1211"/>
      <c r="PFJ11" s="1211"/>
      <c r="PFK11" s="1211"/>
      <c r="PFL11" s="1211"/>
      <c r="PFM11" s="1211"/>
      <c r="PFN11" s="1211"/>
      <c r="PFO11" s="1211"/>
      <c r="PFP11" s="1211"/>
      <c r="PFQ11" s="1211"/>
      <c r="PFR11" s="1211"/>
      <c r="PFS11" s="1211"/>
      <c r="PFT11" s="1211"/>
      <c r="PFU11" s="1211"/>
      <c r="PFV11" s="1211"/>
      <c r="PFW11" s="1211"/>
      <c r="PFX11" s="1211"/>
      <c r="PFY11" s="1211"/>
      <c r="PFZ11" s="1211"/>
      <c r="PGA11" s="1211"/>
      <c r="PGB11" s="1211"/>
      <c r="PGC11" s="1211"/>
      <c r="PGD11" s="1211"/>
      <c r="PGE11" s="1211"/>
      <c r="PGF11" s="1211"/>
      <c r="PGG11" s="1211"/>
      <c r="PGH11" s="1211"/>
      <c r="PGI11" s="1211"/>
      <c r="PGJ11" s="1211"/>
      <c r="PGK11" s="1211"/>
      <c r="PGL11" s="1211"/>
      <c r="PGM11" s="1211"/>
      <c r="PGN11" s="1211"/>
      <c r="PGO11" s="1211"/>
      <c r="PGP11" s="1211"/>
      <c r="PGQ11" s="1211"/>
      <c r="PGR11" s="1211"/>
      <c r="PGS11" s="1211"/>
      <c r="PGT11" s="1211"/>
      <c r="PGU11" s="1211"/>
      <c r="PGV11" s="1211"/>
      <c r="PGW11" s="1211"/>
      <c r="PGX11" s="1211"/>
      <c r="PGY11" s="1211"/>
      <c r="PGZ11" s="1211"/>
      <c r="PHA11" s="1211"/>
      <c r="PHB11" s="1211"/>
      <c r="PHC11" s="1211"/>
      <c r="PHD11" s="1211"/>
      <c r="PHE11" s="1211"/>
      <c r="PHF11" s="1211"/>
      <c r="PHG11" s="1211"/>
      <c r="PHH11" s="1211"/>
      <c r="PHI11" s="1211"/>
      <c r="PHJ11" s="1211"/>
      <c r="PHK11" s="1211"/>
      <c r="PHL11" s="1211"/>
      <c r="PHM11" s="1211"/>
      <c r="PHN11" s="1211"/>
      <c r="PHO11" s="1211"/>
      <c r="PHP11" s="1211"/>
      <c r="PHQ11" s="1211"/>
      <c r="PHR11" s="1211"/>
      <c r="PHS11" s="1211"/>
      <c r="PHT11" s="1211"/>
      <c r="PHU11" s="1211"/>
      <c r="PHV11" s="1211"/>
      <c r="PHW11" s="1211"/>
      <c r="PHX11" s="1211"/>
      <c r="PHY11" s="1211"/>
      <c r="PHZ11" s="1211"/>
      <c r="PIA11" s="1211"/>
      <c r="PIB11" s="1211"/>
      <c r="PIC11" s="1211"/>
      <c r="PID11" s="1211"/>
      <c r="PIE11" s="1211"/>
      <c r="PIF11" s="1211"/>
      <c r="PIG11" s="1211"/>
      <c r="PIH11" s="1211"/>
      <c r="PII11" s="1211"/>
      <c r="PIJ11" s="1211"/>
      <c r="PIK11" s="1211"/>
      <c r="PIL11" s="1211"/>
      <c r="PIM11" s="1211"/>
      <c r="PIN11" s="1211"/>
      <c r="PIO11" s="1211"/>
      <c r="PIP11" s="1211"/>
      <c r="PIQ11" s="1211"/>
      <c r="PIR11" s="1211"/>
      <c r="PIS11" s="1211"/>
      <c r="PIT11" s="1211"/>
      <c r="PIU11" s="1211"/>
      <c r="PIV11" s="1211"/>
      <c r="PIW11" s="1211"/>
      <c r="PIX11" s="1211"/>
      <c r="PIY11" s="1211"/>
      <c r="PIZ11" s="1211"/>
      <c r="PJA11" s="1211"/>
      <c r="PJB11" s="1211"/>
      <c r="PJC11" s="1211"/>
      <c r="PJD11" s="1211"/>
      <c r="PJE11" s="1211"/>
      <c r="PJF11" s="1211"/>
      <c r="PJG11" s="1211"/>
      <c r="PJH11" s="1211"/>
      <c r="PJI11" s="1211"/>
      <c r="PJJ11" s="1211"/>
      <c r="PJK11" s="1211"/>
      <c r="PJL11" s="1211"/>
      <c r="PJM11" s="1211"/>
      <c r="PJN11" s="1211"/>
      <c r="PJO11" s="1211"/>
      <c r="PJP11" s="1211"/>
      <c r="PJQ11" s="1211"/>
      <c r="PJR11" s="1211"/>
      <c r="PJS11" s="1211"/>
      <c r="PJT11" s="1211"/>
      <c r="PJU11" s="1211"/>
      <c r="PJV11" s="1211"/>
      <c r="PJW11" s="1211"/>
      <c r="PJX11" s="1211"/>
      <c r="PJY11" s="1211"/>
      <c r="PJZ11" s="1211"/>
      <c r="PKA11" s="1211"/>
      <c r="PKB11" s="1211"/>
      <c r="PKC11" s="1211"/>
      <c r="PKD11" s="1211"/>
      <c r="PKE11" s="1211"/>
      <c r="PKF11" s="1211"/>
      <c r="PKG11" s="1211"/>
      <c r="PKH11" s="1211"/>
      <c r="PKI11" s="1211"/>
      <c r="PKJ11" s="1211"/>
      <c r="PKK11" s="1211"/>
      <c r="PKL11" s="1211"/>
      <c r="PKM11" s="1211"/>
      <c r="PKN11" s="1211"/>
      <c r="PKO11" s="1211"/>
      <c r="PKP11" s="1211"/>
      <c r="PKQ11" s="1211"/>
      <c r="PKR11" s="1211"/>
      <c r="PKS11" s="1211"/>
      <c r="PKT11" s="1211"/>
      <c r="PKU11" s="1211"/>
      <c r="PKV11" s="1211"/>
      <c r="PKW11" s="1211"/>
      <c r="PKX11" s="1211"/>
      <c r="PKY11" s="1211"/>
      <c r="PKZ11" s="1211"/>
      <c r="PLA11" s="1211"/>
      <c r="PLB11" s="1211"/>
      <c r="PLC11" s="1211"/>
      <c r="PLD11" s="1211"/>
      <c r="PLE11" s="1211"/>
      <c r="PLF11" s="1211"/>
      <c r="PLG11" s="1211"/>
      <c r="PLH11" s="1211"/>
      <c r="PLI11" s="1211"/>
      <c r="PLJ11" s="1211"/>
      <c r="PLK11" s="1211"/>
      <c r="PLL11" s="1211"/>
      <c r="PLM11" s="1211"/>
      <c r="PLN11" s="1211"/>
      <c r="PLO11" s="1211"/>
      <c r="PLP11" s="1211"/>
      <c r="PLQ11" s="1211"/>
      <c r="PLR11" s="1211"/>
      <c r="PLS11" s="1211"/>
      <c r="PLT11" s="1211"/>
      <c r="PLU11" s="1211"/>
      <c r="PLV11" s="1211"/>
      <c r="PLW11" s="1211"/>
      <c r="PLX11" s="1211"/>
      <c r="PLY11" s="1211"/>
      <c r="PLZ11" s="1211"/>
      <c r="PMA11" s="1211"/>
      <c r="PMB11" s="1211"/>
      <c r="PMC11" s="1211"/>
      <c r="PMD11" s="1211"/>
      <c r="PME11" s="1211"/>
      <c r="PMF11" s="1211"/>
      <c r="PMG11" s="1211"/>
      <c r="PMH11" s="1211"/>
      <c r="PMI11" s="1211"/>
      <c r="PMJ11" s="1211"/>
      <c r="PMK11" s="1211"/>
      <c r="PML11" s="1211"/>
      <c r="PMM11" s="1211"/>
      <c r="PMN11" s="1211"/>
      <c r="PMO11" s="1211"/>
      <c r="PMP11" s="1211"/>
      <c r="PMQ11" s="1211"/>
      <c r="PMR11" s="1211"/>
      <c r="PMS11" s="1211"/>
      <c r="PMT11" s="1211"/>
      <c r="PMU11" s="1211"/>
      <c r="PMV11" s="1211"/>
      <c r="PMW11" s="1211"/>
      <c r="PMX11" s="1211"/>
      <c r="PMY11" s="1211"/>
      <c r="PMZ11" s="1211"/>
      <c r="PNA11" s="1211"/>
      <c r="PNB11" s="1211"/>
      <c r="PNC11" s="1211"/>
      <c r="PND11" s="1211"/>
      <c r="PNE11" s="1211"/>
      <c r="PNF11" s="1211"/>
      <c r="PNG11" s="1211"/>
      <c r="PNH11" s="1211"/>
      <c r="PNI11" s="1211"/>
      <c r="PNJ11" s="1211"/>
      <c r="PNK11" s="1211"/>
      <c r="PNL11" s="1211"/>
      <c r="PNM11" s="1211"/>
      <c r="PNN11" s="1211"/>
      <c r="PNO11" s="1211"/>
      <c r="PNP11" s="1211"/>
      <c r="PNQ11" s="1211"/>
      <c r="PNR11" s="1211"/>
      <c r="PNS11" s="1211"/>
      <c r="PNT11" s="1211"/>
      <c r="PNU11" s="1211"/>
      <c r="PNV11" s="1211"/>
      <c r="PNW11" s="1211"/>
      <c r="PNX11" s="1211"/>
      <c r="PNY11" s="1211"/>
      <c r="PNZ11" s="1211"/>
      <c r="POA11" s="1211"/>
      <c r="POB11" s="1211"/>
      <c r="POC11" s="1211"/>
      <c r="POD11" s="1211"/>
      <c r="POE11" s="1211"/>
      <c r="POF11" s="1211"/>
      <c r="POG11" s="1211"/>
      <c r="POH11" s="1211"/>
      <c r="POI11" s="1211"/>
      <c r="POJ11" s="1211"/>
      <c r="POK11" s="1211"/>
      <c r="POL11" s="1211"/>
      <c r="POM11" s="1211"/>
      <c r="PON11" s="1211"/>
      <c r="POO11" s="1211"/>
      <c r="POP11" s="1211"/>
      <c r="POQ11" s="1211"/>
      <c r="POR11" s="1211"/>
      <c r="POS11" s="1211"/>
      <c r="POT11" s="1211"/>
      <c r="POU11" s="1211"/>
      <c r="POV11" s="1211"/>
      <c r="POW11" s="1211"/>
      <c r="POX11" s="1211"/>
      <c r="POY11" s="1211"/>
      <c r="POZ11" s="1211"/>
      <c r="PPA11" s="1211"/>
      <c r="PPB11" s="1211"/>
      <c r="PPC11" s="1211"/>
      <c r="PPD11" s="1211"/>
      <c r="PPE11" s="1211"/>
      <c r="PPF11" s="1211"/>
      <c r="PPG11" s="1211"/>
      <c r="PPH11" s="1211"/>
      <c r="PPI11" s="1211"/>
      <c r="PPJ11" s="1211"/>
      <c r="PPK11" s="1211"/>
      <c r="PPL11" s="1211"/>
      <c r="PPM11" s="1211"/>
      <c r="PPN11" s="1211"/>
      <c r="PPO11" s="1211"/>
      <c r="PPP11" s="1211"/>
      <c r="PPQ11" s="1211"/>
      <c r="PPR11" s="1211"/>
      <c r="PPS11" s="1211"/>
      <c r="PPT11" s="1211"/>
      <c r="PPU11" s="1211"/>
      <c r="PPV11" s="1211"/>
      <c r="PPW11" s="1211"/>
      <c r="PPX11" s="1211"/>
      <c r="PPY11" s="1211"/>
      <c r="PPZ11" s="1211"/>
      <c r="PQA11" s="1211"/>
      <c r="PQB11" s="1211"/>
      <c r="PQC11" s="1211"/>
      <c r="PQD11" s="1211"/>
      <c r="PQE11" s="1211"/>
      <c r="PQF11" s="1211"/>
      <c r="PQG11" s="1211"/>
      <c r="PQH11" s="1211"/>
      <c r="PQI11" s="1211"/>
      <c r="PQJ11" s="1211"/>
      <c r="PQK11" s="1211"/>
      <c r="PQL11" s="1211"/>
      <c r="PQM11" s="1211"/>
      <c r="PQN11" s="1211"/>
      <c r="PQO11" s="1211"/>
      <c r="PQP11" s="1211"/>
      <c r="PQQ11" s="1211"/>
      <c r="PQR11" s="1211"/>
      <c r="PQS11" s="1211"/>
      <c r="PQT11" s="1211"/>
      <c r="PQU11" s="1211"/>
      <c r="PQV11" s="1211"/>
      <c r="PQW11" s="1211"/>
      <c r="PQX11" s="1211"/>
      <c r="PQY11" s="1211"/>
      <c r="PQZ11" s="1211"/>
      <c r="PRA11" s="1211"/>
      <c r="PRB11" s="1211"/>
      <c r="PRC11" s="1211"/>
      <c r="PRD11" s="1211"/>
      <c r="PRE11" s="1211"/>
      <c r="PRF11" s="1211"/>
      <c r="PRG11" s="1211"/>
      <c r="PRH11" s="1211"/>
      <c r="PRI11" s="1211"/>
      <c r="PRJ11" s="1211"/>
      <c r="PRK11" s="1211"/>
      <c r="PRL11" s="1211"/>
      <c r="PRM11" s="1211"/>
      <c r="PRN11" s="1211"/>
      <c r="PRO11" s="1211"/>
      <c r="PRP11" s="1211"/>
      <c r="PRQ11" s="1211"/>
      <c r="PRR11" s="1211"/>
      <c r="PRS11" s="1211"/>
      <c r="PRT11" s="1211"/>
      <c r="PRU11" s="1211"/>
      <c r="PRV11" s="1211"/>
      <c r="PRW11" s="1211"/>
      <c r="PRX11" s="1211"/>
      <c r="PRY11" s="1211"/>
      <c r="PRZ11" s="1211"/>
      <c r="PSA11" s="1211"/>
      <c r="PSB11" s="1211"/>
      <c r="PSC11" s="1211"/>
      <c r="PSD11" s="1211"/>
      <c r="PSE11" s="1211"/>
      <c r="PSF11" s="1211"/>
      <c r="PSG11" s="1211"/>
      <c r="PSH11" s="1211"/>
      <c r="PSI11" s="1211"/>
      <c r="PSJ11" s="1211"/>
      <c r="PSK11" s="1211"/>
      <c r="PSL11" s="1211"/>
      <c r="PSM11" s="1211"/>
      <c r="PSN11" s="1211"/>
      <c r="PSO11" s="1211"/>
      <c r="PSP11" s="1211"/>
      <c r="PSQ11" s="1211"/>
      <c r="PSR11" s="1211"/>
      <c r="PSS11" s="1211"/>
      <c r="PST11" s="1211"/>
      <c r="PSU11" s="1211"/>
      <c r="PSV11" s="1211"/>
      <c r="PSW11" s="1211"/>
      <c r="PSX11" s="1211"/>
      <c r="PSY11" s="1211"/>
      <c r="PSZ11" s="1211"/>
      <c r="PTA11" s="1211"/>
      <c r="PTB11" s="1211"/>
      <c r="PTC11" s="1211"/>
      <c r="PTD11" s="1211"/>
      <c r="PTE11" s="1211"/>
      <c r="PTF11" s="1211"/>
      <c r="PTG11" s="1211"/>
      <c r="PTH11" s="1211"/>
      <c r="PTI11" s="1211"/>
      <c r="PTJ11" s="1211"/>
      <c r="PTK11" s="1211"/>
      <c r="PTL11" s="1211"/>
      <c r="PTM11" s="1211"/>
      <c r="PTN11" s="1211"/>
      <c r="PTO11" s="1211"/>
      <c r="PTP11" s="1211"/>
      <c r="PTQ11" s="1211"/>
      <c r="PTR11" s="1211"/>
      <c r="PTS11" s="1211"/>
      <c r="PTT11" s="1211"/>
      <c r="PTU11" s="1211"/>
      <c r="PTV11" s="1211"/>
      <c r="PTW11" s="1211"/>
      <c r="PTX11" s="1211"/>
      <c r="PTY11" s="1211"/>
      <c r="PTZ11" s="1211"/>
      <c r="PUA11" s="1211"/>
      <c r="PUB11" s="1211"/>
      <c r="PUC11" s="1211"/>
      <c r="PUD11" s="1211"/>
      <c r="PUE11" s="1211"/>
      <c r="PUF11" s="1211"/>
      <c r="PUG11" s="1211"/>
      <c r="PUH11" s="1211"/>
      <c r="PUI11" s="1211"/>
      <c r="PUJ11" s="1211"/>
      <c r="PUK11" s="1211"/>
      <c r="PUL11" s="1211"/>
      <c r="PUM11" s="1211"/>
      <c r="PUN11" s="1211"/>
      <c r="PUO11" s="1211"/>
      <c r="PUP11" s="1211"/>
      <c r="PUQ11" s="1211"/>
      <c r="PUR11" s="1211"/>
      <c r="PUS11" s="1211"/>
      <c r="PUT11" s="1211"/>
      <c r="PUU11" s="1211"/>
      <c r="PUV11" s="1211"/>
      <c r="PUW11" s="1211"/>
      <c r="PUX11" s="1211"/>
      <c r="PUY11" s="1211"/>
      <c r="PUZ11" s="1211"/>
      <c r="PVA11" s="1211"/>
      <c r="PVB11" s="1211"/>
      <c r="PVC11" s="1211"/>
      <c r="PVD11" s="1211"/>
      <c r="PVE11" s="1211"/>
      <c r="PVF11" s="1211"/>
      <c r="PVG11" s="1211"/>
      <c r="PVH11" s="1211"/>
      <c r="PVI11" s="1211"/>
      <c r="PVJ11" s="1211"/>
      <c r="PVK11" s="1211"/>
      <c r="PVL11" s="1211"/>
      <c r="PVM11" s="1211"/>
      <c r="PVN11" s="1211"/>
      <c r="PVO11" s="1211"/>
      <c r="PVP11" s="1211"/>
      <c r="PVQ11" s="1211"/>
      <c r="PVR11" s="1211"/>
      <c r="PVS11" s="1211"/>
      <c r="PVT11" s="1211"/>
      <c r="PVU11" s="1211"/>
      <c r="PVV11" s="1211"/>
      <c r="PVW11" s="1211"/>
      <c r="PVX11" s="1211"/>
      <c r="PVY11" s="1211"/>
      <c r="PVZ11" s="1211"/>
      <c r="PWA11" s="1211"/>
      <c r="PWB11" s="1211"/>
      <c r="PWC11" s="1211"/>
      <c r="PWD11" s="1211"/>
      <c r="PWE11" s="1211"/>
      <c r="PWF11" s="1211"/>
      <c r="PWG11" s="1211"/>
      <c r="PWH11" s="1211"/>
      <c r="PWI11" s="1211"/>
      <c r="PWJ11" s="1211"/>
      <c r="PWK11" s="1211"/>
      <c r="PWL11" s="1211"/>
      <c r="PWM11" s="1211"/>
      <c r="PWN11" s="1211"/>
      <c r="PWO11" s="1211"/>
      <c r="PWP11" s="1211"/>
      <c r="PWQ11" s="1211"/>
      <c r="PWR11" s="1211"/>
      <c r="PWS11" s="1211"/>
      <c r="PWT11" s="1211"/>
      <c r="PWU11" s="1211"/>
      <c r="PWV11" s="1211"/>
      <c r="PWW11" s="1211"/>
      <c r="PWX11" s="1211"/>
      <c r="PWY11" s="1211"/>
      <c r="PWZ11" s="1211"/>
      <c r="PXA11" s="1211"/>
      <c r="PXB11" s="1211"/>
      <c r="PXC11" s="1211"/>
      <c r="PXD11" s="1211"/>
      <c r="PXE11" s="1211"/>
      <c r="PXF11" s="1211"/>
      <c r="PXG11" s="1211"/>
      <c r="PXH11" s="1211"/>
      <c r="PXI11" s="1211"/>
      <c r="PXJ11" s="1211"/>
      <c r="PXK11" s="1211"/>
      <c r="PXL11" s="1211"/>
      <c r="PXM11" s="1211"/>
      <c r="PXN11" s="1211"/>
      <c r="PXO11" s="1211"/>
      <c r="PXP11" s="1211"/>
      <c r="PXQ11" s="1211"/>
      <c r="PXR11" s="1211"/>
      <c r="PXS11" s="1211"/>
      <c r="PXT11" s="1211"/>
      <c r="PXU11" s="1211"/>
      <c r="PXV11" s="1211"/>
      <c r="PXW11" s="1211"/>
      <c r="PXX11" s="1211"/>
      <c r="PXY11" s="1211"/>
      <c r="PXZ11" s="1211"/>
      <c r="PYA11" s="1211"/>
      <c r="PYB11" s="1211"/>
      <c r="PYC11" s="1211"/>
      <c r="PYD11" s="1211"/>
      <c r="PYE11" s="1211"/>
      <c r="PYF11" s="1211"/>
      <c r="PYG11" s="1211"/>
      <c r="PYH11" s="1211"/>
      <c r="PYI11" s="1211"/>
      <c r="PYJ11" s="1211"/>
      <c r="PYK11" s="1211"/>
      <c r="PYL11" s="1211"/>
      <c r="PYM11" s="1211"/>
      <c r="PYN11" s="1211"/>
      <c r="PYO11" s="1211"/>
      <c r="PYP11" s="1211"/>
      <c r="PYQ11" s="1211"/>
      <c r="PYR11" s="1211"/>
      <c r="PYS11" s="1211"/>
      <c r="PYT11" s="1211"/>
      <c r="PYU11" s="1211"/>
      <c r="PYV11" s="1211"/>
      <c r="PYW11" s="1211"/>
      <c r="PYX11" s="1211"/>
      <c r="PYY11" s="1211"/>
      <c r="PYZ11" s="1211"/>
      <c r="PZA11" s="1211"/>
      <c r="PZB11" s="1211"/>
      <c r="PZC11" s="1211"/>
      <c r="PZD11" s="1211"/>
      <c r="PZE11" s="1211"/>
      <c r="PZF11" s="1211"/>
      <c r="PZG11" s="1211"/>
      <c r="PZH11" s="1211"/>
      <c r="PZI11" s="1211"/>
      <c r="PZJ11" s="1211"/>
      <c r="PZK11" s="1211"/>
      <c r="PZL11" s="1211"/>
      <c r="PZM11" s="1211"/>
      <c r="PZN11" s="1211"/>
      <c r="PZO11" s="1211"/>
      <c r="PZP11" s="1211"/>
      <c r="PZQ11" s="1211"/>
      <c r="PZR11" s="1211"/>
      <c r="PZS11" s="1211"/>
      <c r="PZT11" s="1211"/>
      <c r="PZU11" s="1211"/>
      <c r="PZV11" s="1211"/>
      <c r="PZW11" s="1211"/>
      <c r="PZX11" s="1211"/>
      <c r="PZY11" s="1211"/>
      <c r="PZZ11" s="1211"/>
      <c r="QAA11" s="1211"/>
      <c r="QAB11" s="1211"/>
      <c r="QAC11" s="1211"/>
      <c r="QAD11" s="1211"/>
      <c r="QAE11" s="1211"/>
      <c r="QAF11" s="1211"/>
      <c r="QAG11" s="1211"/>
      <c r="QAH11" s="1211"/>
      <c r="QAI11" s="1211"/>
      <c r="QAJ11" s="1211"/>
      <c r="QAK11" s="1211"/>
      <c r="QAL11" s="1211"/>
      <c r="QAM11" s="1211"/>
      <c r="QAN11" s="1211"/>
      <c r="QAO11" s="1211"/>
      <c r="QAP11" s="1211"/>
      <c r="QAQ11" s="1211"/>
      <c r="QAR11" s="1211"/>
      <c r="QAS11" s="1211"/>
      <c r="QAT11" s="1211"/>
      <c r="QAU11" s="1211"/>
      <c r="QAV11" s="1211"/>
      <c r="QAW11" s="1211"/>
      <c r="QAX11" s="1211"/>
      <c r="QAY11" s="1211"/>
      <c r="QAZ11" s="1211"/>
      <c r="QBA11" s="1211"/>
      <c r="QBB11" s="1211"/>
      <c r="QBC11" s="1211"/>
      <c r="QBD11" s="1211"/>
      <c r="QBE11" s="1211"/>
      <c r="QBF11" s="1211"/>
      <c r="QBG11" s="1211"/>
      <c r="QBH11" s="1211"/>
      <c r="QBI11" s="1211"/>
      <c r="QBJ11" s="1211"/>
      <c r="QBK11" s="1211"/>
      <c r="QBL11" s="1211"/>
      <c r="QBM11" s="1211"/>
      <c r="QBN11" s="1211"/>
      <c r="QBO11" s="1211"/>
      <c r="QBP11" s="1211"/>
      <c r="QBQ11" s="1211"/>
      <c r="QBR11" s="1211"/>
      <c r="QBS11" s="1211"/>
      <c r="QBT11" s="1211"/>
      <c r="QBU11" s="1211"/>
      <c r="QBV11" s="1211"/>
      <c r="QBW11" s="1211"/>
      <c r="QBX11" s="1211"/>
      <c r="QBY11" s="1211"/>
      <c r="QBZ11" s="1211"/>
      <c r="QCA11" s="1211"/>
      <c r="QCB11" s="1211"/>
      <c r="QCC11" s="1211"/>
      <c r="QCD11" s="1211"/>
      <c r="QCE11" s="1211"/>
      <c r="QCF11" s="1211"/>
      <c r="QCG11" s="1211"/>
      <c r="QCH11" s="1211"/>
      <c r="QCI11" s="1211"/>
      <c r="QCJ11" s="1211"/>
      <c r="QCK11" s="1211"/>
      <c r="QCL11" s="1211"/>
      <c r="QCM11" s="1211"/>
      <c r="QCN11" s="1211"/>
      <c r="QCO11" s="1211"/>
      <c r="QCP11" s="1211"/>
      <c r="QCQ11" s="1211"/>
      <c r="QCR11" s="1211"/>
      <c r="QCS11" s="1211"/>
      <c r="QCT11" s="1211"/>
      <c r="QCU11" s="1211"/>
      <c r="QCV11" s="1211"/>
      <c r="QCW11" s="1211"/>
      <c r="QCX11" s="1211"/>
      <c r="QCY11" s="1211"/>
      <c r="QCZ11" s="1211"/>
      <c r="QDA11" s="1211"/>
      <c r="QDB11" s="1211"/>
      <c r="QDC11" s="1211"/>
      <c r="QDD11" s="1211"/>
      <c r="QDE11" s="1211"/>
      <c r="QDF11" s="1211"/>
      <c r="QDG11" s="1211"/>
      <c r="QDH11" s="1211"/>
      <c r="QDI11" s="1211"/>
      <c r="QDJ11" s="1211"/>
      <c r="QDK11" s="1211"/>
      <c r="QDL11" s="1211"/>
      <c r="QDM11" s="1211"/>
      <c r="QDN11" s="1211"/>
      <c r="QDO11" s="1211"/>
      <c r="QDP11" s="1211"/>
      <c r="QDQ11" s="1211"/>
      <c r="QDR11" s="1211"/>
      <c r="QDS11" s="1211"/>
      <c r="QDT11" s="1211"/>
      <c r="QDU11" s="1211"/>
      <c r="QDV11" s="1211"/>
      <c r="QDW11" s="1211"/>
      <c r="QDX11" s="1211"/>
      <c r="QDY11" s="1211"/>
      <c r="QDZ11" s="1211"/>
      <c r="QEA11" s="1211"/>
      <c r="QEB11" s="1211"/>
      <c r="QEC11" s="1211"/>
      <c r="QED11" s="1211"/>
      <c r="QEE11" s="1211"/>
      <c r="QEF11" s="1211"/>
      <c r="QEG11" s="1211"/>
      <c r="QEH11" s="1211"/>
      <c r="QEI11" s="1211"/>
      <c r="QEJ11" s="1211"/>
      <c r="QEK11" s="1211"/>
      <c r="QEL11" s="1211"/>
      <c r="QEM11" s="1211"/>
      <c r="QEN11" s="1211"/>
      <c r="QEO11" s="1211"/>
      <c r="QEP11" s="1211"/>
      <c r="QEQ11" s="1211"/>
      <c r="QER11" s="1211"/>
      <c r="QES11" s="1211"/>
      <c r="QET11" s="1211"/>
      <c r="QEU11" s="1211"/>
      <c r="QEV11" s="1211"/>
      <c r="QEW11" s="1211"/>
      <c r="QEX11" s="1211"/>
      <c r="QEY11" s="1211"/>
      <c r="QEZ11" s="1211"/>
      <c r="QFA11" s="1211"/>
      <c r="QFB11" s="1211"/>
      <c r="QFC11" s="1211"/>
      <c r="QFD11" s="1211"/>
      <c r="QFE11" s="1211"/>
      <c r="QFF11" s="1211"/>
      <c r="QFG11" s="1211"/>
      <c r="QFH11" s="1211"/>
      <c r="QFI11" s="1211"/>
      <c r="QFJ11" s="1211"/>
      <c r="QFK11" s="1211"/>
      <c r="QFL11" s="1211"/>
      <c r="QFM11" s="1211"/>
      <c r="QFN11" s="1211"/>
      <c r="QFO11" s="1211"/>
      <c r="QFP11" s="1211"/>
      <c r="QFQ11" s="1211"/>
      <c r="QFR11" s="1211"/>
      <c r="QFS11" s="1211"/>
      <c r="QFT11" s="1211"/>
      <c r="QFU11" s="1211"/>
      <c r="QFV11" s="1211"/>
      <c r="QFW11" s="1211"/>
      <c r="QFX11" s="1211"/>
      <c r="QFY11" s="1211"/>
      <c r="QFZ11" s="1211"/>
      <c r="QGA11" s="1211"/>
      <c r="QGB11" s="1211"/>
      <c r="QGC11" s="1211"/>
      <c r="QGD11" s="1211"/>
      <c r="QGE11" s="1211"/>
      <c r="QGF11" s="1211"/>
      <c r="QGG11" s="1211"/>
      <c r="QGH11" s="1211"/>
      <c r="QGI11" s="1211"/>
      <c r="QGJ11" s="1211"/>
      <c r="QGK11" s="1211"/>
      <c r="QGL11" s="1211"/>
      <c r="QGM11" s="1211"/>
      <c r="QGN11" s="1211"/>
      <c r="QGO11" s="1211"/>
      <c r="QGP11" s="1211"/>
      <c r="QGQ11" s="1211"/>
      <c r="QGR11" s="1211"/>
      <c r="QGS11" s="1211"/>
      <c r="QGT11" s="1211"/>
      <c r="QGU11" s="1211"/>
      <c r="QGV11" s="1211"/>
      <c r="QGW11" s="1211"/>
      <c r="QGX11" s="1211"/>
      <c r="QGY11" s="1211"/>
      <c r="QGZ11" s="1211"/>
      <c r="QHA11" s="1211"/>
      <c r="QHB11" s="1211"/>
      <c r="QHC11" s="1211"/>
      <c r="QHD11" s="1211"/>
      <c r="QHE11" s="1211"/>
      <c r="QHF11" s="1211"/>
      <c r="QHG11" s="1211"/>
      <c r="QHH11" s="1211"/>
      <c r="QHI11" s="1211"/>
      <c r="QHJ11" s="1211"/>
      <c r="QHK11" s="1211"/>
      <c r="QHL11" s="1211"/>
      <c r="QHM11" s="1211"/>
      <c r="QHN11" s="1211"/>
      <c r="QHO11" s="1211"/>
      <c r="QHP11" s="1211"/>
      <c r="QHQ11" s="1211"/>
      <c r="QHR11" s="1211"/>
      <c r="QHS11" s="1211"/>
      <c r="QHT11" s="1211"/>
      <c r="QHU11" s="1211"/>
      <c r="QHV11" s="1211"/>
      <c r="QHW11" s="1211"/>
      <c r="QHX11" s="1211"/>
      <c r="QHY11" s="1211"/>
      <c r="QHZ11" s="1211"/>
      <c r="QIA11" s="1211"/>
      <c r="QIB11" s="1211"/>
      <c r="QIC11" s="1211"/>
      <c r="QID11" s="1211"/>
      <c r="QIE11" s="1211"/>
      <c r="QIF11" s="1211"/>
      <c r="QIG11" s="1211"/>
      <c r="QIH11" s="1211"/>
      <c r="QII11" s="1211"/>
      <c r="QIJ11" s="1211"/>
      <c r="QIK11" s="1211"/>
      <c r="QIL11" s="1211"/>
      <c r="QIM11" s="1211"/>
      <c r="QIN11" s="1211"/>
      <c r="QIO11" s="1211"/>
      <c r="QIP11" s="1211"/>
      <c r="QIQ11" s="1211"/>
      <c r="QIR11" s="1211"/>
      <c r="QIS11" s="1211"/>
      <c r="QIT11" s="1211"/>
      <c r="QIU11" s="1211"/>
      <c r="QIV11" s="1211"/>
      <c r="QIW11" s="1211"/>
      <c r="QIX11" s="1211"/>
      <c r="QIY11" s="1211"/>
      <c r="QIZ11" s="1211"/>
      <c r="QJA11" s="1211"/>
      <c r="QJB11" s="1211"/>
      <c r="QJC11" s="1211"/>
      <c r="QJD11" s="1211"/>
      <c r="QJE11" s="1211"/>
      <c r="QJF11" s="1211"/>
      <c r="QJG11" s="1211"/>
      <c r="QJH11" s="1211"/>
      <c r="QJI11" s="1211"/>
      <c r="QJJ11" s="1211"/>
      <c r="QJK11" s="1211"/>
      <c r="QJL11" s="1211"/>
      <c r="QJM11" s="1211"/>
      <c r="QJN11" s="1211"/>
      <c r="QJO11" s="1211"/>
      <c r="QJP11" s="1211"/>
      <c r="QJQ11" s="1211"/>
      <c r="QJR11" s="1211"/>
      <c r="QJS11" s="1211"/>
      <c r="QJT11" s="1211"/>
      <c r="QJU11" s="1211"/>
      <c r="QJV11" s="1211"/>
      <c r="QJW11" s="1211"/>
      <c r="QJX11" s="1211"/>
      <c r="QJY11" s="1211"/>
      <c r="QJZ11" s="1211"/>
      <c r="QKA11" s="1211"/>
      <c r="QKB11" s="1211"/>
      <c r="QKC11" s="1211"/>
      <c r="QKD11" s="1211"/>
      <c r="QKE11" s="1211"/>
      <c r="QKF11" s="1211"/>
      <c r="QKG11" s="1211"/>
      <c r="QKH11" s="1211"/>
      <c r="QKI11" s="1211"/>
      <c r="QKJ11" s="1211"/>
      <c r="QKK11" s="1211"/>
      <c r="QKL11" s="1211"/>
      <c r="QKM11" s="1211"/>
      <c r="QKN11" s="1211"/>
      <c r="QKO11" s="1211"/>
      <c r="QKP11" s="1211"/>
      <c r="QKQ11" s="1211"/>
      <c r="QKR11" s="1211"/>
      <c r="QKS11" s="1211"/>
      <c r="QKT11" s="1211"/>
      <c r="QKU11" s="1211"/>
      <c r="QKV11" s="1211"/>
      <c r="QKW11" s="1211"/>
      <c r="QKX11" s="1211"/>
      <c r="QKY11" s="1211"/>
      <c r="QKZ11" s="1211"/>
      <c r="QLA11" s="1211"/>
      <c r="QLB11" s="1211"/>
      <c r="QLC11" s="1211"/>
      <c r="QLD11" s="1211"/>
      <c r="QLE11" s="1211"/>
      <c r="QLF11" s="1211"/>
      <c r="QLG11" s="1211"/>
      <c r="QLH11" s="1211"/>
      <c r="QLI11" s="1211"/>
      <c r="QLJ11" s="1211"/>
      <c r="QLK11" s="1211"/>
      <c r="QLL11" s="1211"/>
      <c r="QLM11" s="1211"/>
      <c r="QLN11" s="1211"/>
      <c r="QLO11" s="1211"/>
      <c r="QLP11" s="1211"/>
      <c r="QLQ11" s="1211"/>
      <c r="QLR11" s="1211"/>
      <c r="QLS11" s="1211"/>
      <c r="QLT11" s="1211"/>
      <c r="QLU11" s="1211"/>
      <c r="QLV11" s="1211"/>
      <c r="QLW11" s="1211"/>
      <c r="QLX11" s="1211"/>
      <c r="QLY11" s="1211"/>
      <c r="QLZ11" s="1211"/>
      <c r="QMA11" s="1211"/>
      <c r="QMB11" s="1211"/>
      <c r="QMC11" s="1211"/>
      <c r="QMD11" s="1211"/>
      <c r="QME11" s="1211"/>
      <c r="QMF11" s="1211"/>
      <c r="QMG11" s="1211"/>
      <c r="QMH11" s="1211"/>
      <c r="QMI11" s="1211"/>
      <c r="QMJ11" s="1211"/>
      <c r="QMK11" s="1211"/>
      <c r="QML11" s="1211"/>
      <c r="QMM11" s="1211"/>
      <c r="QMN11" s="1211"/>
      <c r="QMO11" s="1211"/>
      <c r="QMP11" s="1211"/>
      <c r="QMQ11" s="1211"/>
      <c r="QMR11" s="1211"/>
      <c r="QMS11" s="1211"/>
      <c r="QMT11" s="1211"/>
      <c r="QMU11" s="1211"/>
      <c r="QMV11" s="1211"/>
      <c r="QMW11" s="1211"/>
      <c r="QMX11" s="1211"/>
      <c r="QMY11" s="1211"/>
      <c r="QMZ11" s="1211"/>
      <c r="QNA11" s="1211"/>
      <c r="QNB11" s="1211"/>
      <c r="QNC11" s="1211"/>
      <c r="QND11" s="1211"/>
      <c r="QNE11" s="1211"/>
      <c r="QNF11" s="1211"/>
      <c r="QNG11" s="1211"/>
      <c r="QNH11" s="1211"/>
      <c r="QNI11" s="1211"/>
      <c r="QNJ11" s="1211"/>
      <c r="QNK11" s="1211"/>
      <c r="QNL11" s="1211"/>
      <c r="QNM11" s="1211"/>
      <c r="QNN11" s="1211"/>
      <c r="QNO11" s="1211"/>
      <c r="QNP11" s="1211"/>
      <c r="QNQ11" s="1211"/>
      <c r="QNR11" s="1211"/>
      <c r="QNS11" s="1211"/>
      <c r="QNT11" s="1211"/>
      <c r="QNU11" s="1211"/>
      <c r="QNV11" s="1211"/>
      <c r="QNW11" s="1211"/>
      <c r="QNX11" s="1211"/>
      <c r="QNY11" s="1211"/>
      <c r="QNZ11" s="1211"/>
      <c r="QOA11" s="1211"/>
      <c r="QOB11" s="1211"/>
      <c r="QOC11" s="1211"/>
      <c r="QOD11" s="1211"/>
      <c r="QOE11" s="1211"/>
      <c r="QOF11" s="1211"/>
      <c r="QOG11" s="1211"/>
      <c r="QOH11" s="1211"/>
      <c r="QOI11" s="1211"/>
      <c r="QOJ11" s="1211"/>
      <c r="QOK11" s="1211"/>
      <c r="QOL11" s="1211"/>
      <c r="QOM11" s="1211"/>
      <c r="QON11" s="1211"/>
      <c r="QOO11" s="1211"/>
      <c r="QOP11" s="1211"/>
      <c r="QOQ11" s="1211"/>
      <c r="QOR11" s="1211"/>
      <c r="QOS11" s="1211"/>
      <c r="QOT11" s="1211"/>
      <c r="QOU11" s="1211"/>
      <c r="QOV11" s="1211"/>
      <c r="QOW11" s="1211"/>
      <c r="QOX11" s="1211"/>
      <c r="QOY11" s="1211"/>
      <c r="QOZ11" s="1211"/>
      <c r="QPA11" s="1211"/>
      <c r="QPB11" s="1211"/>
      <c r="QPC11" s="1211"/>
      <c r="QPD11" s="1211"/>
      <c r="QPE11" s="1211"/>
      <c r="QPF11" s="1211"/>
      <c r="QPG11" s="1211"/>
      <c r="QPH11" s="1211"/>
      <c r="QPI11" s="1211"/>
      <c r="QPJ11" s="1211"/>
      <c r="QPK11" s="1211"/>
      <c r="QPL11" s="1211"/>
      <c r="QPM11" s="1211"/>
      <c r="QPN11" s="1211"/>
      <c r="QPO11" s="1211"/>
      <c r="QPP11" s="1211"/>
      <c r="QPQ11" s="1211"/>
      <c r="QPR11" s="1211"/>
      <c r="QPS11" s="1211"/>
      <c r="QPT11" s="1211"/>
      <c r="QPU11" s="1211"/>
      <c r="QPV11" s="1211"/>
      <c r="QPW11" s="1211"/>
      <c r="QPX11" s="1211"/>
      <c r="QPY11" s="1211"/>
      <c r="QPZ11" s="1211"/>
      <c r="QQA11" s="1211"/>
      <c r="QQB11" s="1211"/>
      <c r="QQC11" s="1211"/>
      <c r="QQD11" s="1211"/>
      <c r="QQE11" s="1211"/>
      <c r="QQF11" s="1211"/>
      <c r="QQG11" s="1211"/>
      <c r="QQH11" s="1211"/>
      <c r="QQI11" s="1211"/>
      <c r="QQJ11" s="1211"/>
      <c r="QQK11" s="1211"/>
      <c r="QQL11" s="1211"/>
      <c r="QQM11" s="1211"/>
      <c r="QQN11" s="1211"/>
      <c r="QQO11" s="1211"/>
      <c r="QQP11" s="1211"/>
      <c r="QQQ11" s="1211"/>
      <c r="QQR11" s="1211"/>
      <c r="QQS11" s="1211"/>
      <c r="QQT11" s="1211"/>
      <c r="QQU11" s="1211"/>
      <c r="QQV11" s="1211"/>
      <c r="QQW11" s="1211"/>
      <c r="QQX11" s="1211"/>
      <c r="QQY11" s="1211"/>
      <c r="QQZ11" s="1211"/>
      <c r="QRA11" s="1211"/>
      <c r="QRB11" s="1211"/>
      <c r="QRC11" s="1211"/>
      <c r="QRD11" s="1211"/>
      <c r="QRE11" s="1211"/>
      <c r="QRF11" s="1211"/>
      <c r="QRG11" s="1211"/>
      <c r="QRH11" s="1211"/>
      <c r="QRI11" s="1211"/>
      <c r="QRJ11" s="1211"/>
      <c r="QRK11" s="1211"/>
      <c r="QRL11" s="1211"/>
      <c r="QRM11" s="1211"/>
      <c r="QRN11" s="1211"/>
      <c r="QRO11" s="1211"/>
      <c r="QRP11" s="1211"/>
      <c r="QRQ11" s="1211"/>
      <c r="QRR11" s="1211"/>
      <c r="QRS11" s="1211"/>
      <c r="QRT11" s="1211"/>
      <c r="QRU11" s="1211"/>
      <c r="QRV11" s="1211"/>
      <c r="QRW11" s="1211"/>
      <c r="QRX11" s="1211"/>
      <c r="QRY11" s="1211"/>
      <c r="QRZ11" s="1211"/>
      <c r="QSA11" s="1211"/>
      <c r="QSB11" s="1211"/>
      <c r="QSC11" s="1211"/>
      <c r="QSD11" s="1211"/>
      <c r="QSE11" s="1211"/>
      <c r="QSF11" s="1211"/>
      <c r="QSG11" s="1211"/>
      <c r="QSH11" s="1211"/>
      <c r="QSI11" s="1211"/>
      <c r="QSJ11" s="1211"/>
      <c r="QSK11" s="1211"/>
      <c r="QSL11" s="1211"/>
      <c r="QSM11" s="1211"/>
      <c r="QSN11" s="1211"/>
      <c r="QSO11" s="1211"/>
      <c r="QSP11" s="1211"/>
      <c r="QSQ11" s="1211"/>
      <c r="QSR11" s="1211"/>
      <c r="QSS11" s="1211"/>
      <c r="QST11" s="1211"/>
      <c r="QSU11" s="1211"/>
      <c r="QSV11" s="1211"/>
      <c r="QSW11" s="1211"/>
      <c r="QSX11" s="1211"/>
      <c r="QSY11" s="1211"/>
      <c r="QSZ11" s="1211"/>
      <c r="QTA11" s="1211"/>
      <c r="QTB11" s="1211"/>
      <c r="QTC11" s="1211"/>
      <c r="QTD11" s="1211"/>
      <c r="QTE11" s="1211"/>
      <c r="QTF11" s="1211"/>
      <c r="QTG11" s="1211"/>
      <c r="QTH11" s="1211"/>
      <c r="QTI11" s="1211"/>
      <c r="QTJ11" s="1211"/>
      <c r="QTK11" s="1211"/>
      <c r="QTL11" s="1211"/>
      <c r="QTM11" s="1211"/>
      <c r="QTN11" s="1211"/>
      <c r="QTO11" s="1211"/>
      <c r="QTP11" s="1211"/>
      <c r="QTQ11" s="1211"/>
      <c r="QTR11" s="1211"/>
      <c r="QTS11" s="1211"/>
      <c r="QTT11" s="1211"/>
      <c r="QTU11" s="1211"/>
      <c r="QTV11" s="1211"/>
      <c r="QTW11" s="1211"/>
      <c r="QTX11" s="1211"/>
      <c r="QTY11" s="1211"/>
      <c r="QTZ11" s="1211"/>
      <c r="QUA11" s="1211"/>
      <c r="QUB11" s="1211"/>
      <c r="QUC11" s="1211"/>
      <c r="QUD11" s="1211"/>
      <c r="QUE11" s="1211"/>
      <c r="QUF11" s="1211"/>
      <c r="QUG11" s="1211"/>
      <c r="QUH11" s="1211"/>
      <c r="QUI11" s="1211"/>
      <c r="QUJ11" s="1211"/>
      <c r="QUK11" s="1211"/>
      <c r="QUL11" s="1211"/>
      <c r="QUM11" s="1211"/>
      <c r="QUN11" s="1211"/>
      <c r="QUO11" s="1211"/>
      <c r="QUP11" s="1211"/>
      <c r="QUQ11" s="1211"/>
      <c r="QUR11" s="1211"/>
      <c r="QUS11" s="1211"/>
      <c r="QUT11" s="1211"/>
      <c r="QUU11" s="1211"/>
      <c r="QUV11" s="1211"/>
      <c r="QUW11" s="1211"/>
      <c r="QUX11" s="1211"/>
      <c r="QUY11" s="1211"/>
      <c r="QUZ11" s="1211"/>
      <c r="QVA11" s="1211"/>
      <c r="QVB11" s="1211"/>
      <c r="QVC11" s="1211"/>
      <c r="QVD11" s="1211"/>
      <c r="QVE11" s="1211"/>
      <c r="QVF11" s="1211"/>
      <c r="QVG11" s="1211"/>
      <c r="QVH11" s="1211"/>
      <c r="QVI11" s="1211"/>
      <c r="QVJ11" s="1211"/>
      <c r="QVK11" s="1211"/>
      <c r="QVL11" s="1211"/>
      <c r="QVM11" s="1211"/>
      <c r="QVN11" s="1211"/>
      <c r="QVO11" s="1211"/>
      <c r="QVP11" s="1211"/>
      <c r="QVQ11" s="1211"/>
      <c r="QVR11" s="1211"/>
      <c r="QVS11" s="1211"/>
      <c r="QVT11" s="1211"/>
      <c r="QVU11" s="1211"/>
      <c r="QVV11" s="1211"/>
      <c r="QVW11" s="1211"/>
      <c r="QVX11" s="1211"/>
      <c r="QVY11" s="1211"/>
      <c r="QVZ11" s="1211"/>
      <c r="QWA11" s="1211"/>
      <c r="QWB11" s="1211"/>
      <c r="QWC11" s="1211"/>
      <c r="QWD11" s="1211"/>
      <c r="QWE11" s="1211"/>
      <c r="QWF11" s="1211"/>
      <c r="QWG11" s="1211"/>
      <c r="QWH11" s="1211"/>
      <c r="QWI11" s="1211"/>
      <c r="QWJ11" s="1211"/>
      <c r="QWK11" s="1211"/>
      <c r="QWL11" s="1211"/>
      <c r="QWM11" s="1211"/>
      <c r="QWN11" s="1211"/>
      <c r="QWO11" s="1211"/>
      <c r="QWP11" s="1211"/>
      <c r="QWQ11" s="1211"/>
      <c r="QWR11" s="1211"/>
      <c r="QWS11" s="1211"/>
      <c r="QWT11" s="1211"/>
      <c r="QWU11" s="1211"/>
      <c r="QWV11" s="1211"/>
      <c r="QWW11" s="1211"/>
      <c r="QWX11" s="1211"/>
      <c r="QWY11" s="1211"/>
      <c r="QWZ11" s="1211"/>
      <c r="QXA11" s="1211"/>
      <c r="QXB11" s="1211"/>
      <c r="QXC11" s="1211"/>
      <c r="QXD11" s="1211"/>
      <c r="QXE11" s="1211"/>
      <c r="QXF11" s="1211"/>
      <c r="QXG11" s="1211"/>
      <c r="QXH11" s="1211"/>
      <c r="QXI11" s="1211"/>
      <c r="QXJ11" s="1211"/>
      <c r="QXK11" s="1211"/>
      <c r="QXL11" s="1211"/>
      <c r="QXM11" s="1211"/>
      <c r="QXN11" s="1211"/>
      <c r="QXO11" s="1211"/>
      <c r="QXP11" s="1211"/>
      <c r="QXQ11" s="1211"/>
      <c r="QXR11" s="1211"/>
      <c r="QXS11" s="1211"/>
      <c r="QXT11" s="1211"/>
      <c r="QXU11" s="1211"/>
      <c r="QXV11" s="1211"/>
      <c r="QXW11" s="1211"/>
      <c r="QXX11" s="1211"/>
      <c r="QXY11" s="1211"/>
      <c r="QXZ11" s="1211"/>
      <c r="QYA11" s="1211"/>
      <c r="QYB11" s="1211"/>
      <c r="QYC11" s="1211"/>
      <c r="QYD11" s="1211"/>
      <c r="QYE11" s="1211"/>
      <c r="QYF11" s="1211"/>
      <c r="QYG11" s="1211"/>
      <c r="QYH11" s="1211"/>
      <c r="QYI11" s="1211"/>
      <c r="QYJ11" s="1211"/>
      <c r="QYK11" s="1211"/>
      <c r="QYL11" s="1211"/>
      <c r="QYM11" s="1211"/>
      <c r="QYN11" s="1211"/>
      <c r="QYO11" s="1211"/>
      <c r="QYP11" s="1211"/>
      <c r="QYQ11" s="1211"/>
      <c r="QYR11" s="1211"/>
      <c r="QYS11" s="1211"/>
      <c r="QYT11" s="1211"/>
      <c r="QYU11" s="1211"/>
      <c r="QYV11" s="1211"/>
      <c r="QYW11" s="1211"/>
      <c r="QYX11" s="1211"/>
      <c r="QYY11" s="1211"/>
      <c r="QYZ11" s="1211"/>
      <c r="QZA11" s="1211"/>
      <c r="QZB11" s="1211"/>
      <c r="QZC11" s="1211"/>
      <c r="QZD11" s="1211"/>
      <c r="QZE11" s="1211"/>
      <c r="QZF11" s="1211"/>
      <c r="QZG11" s="1211"/>
      <c r="QZH11" s="1211"/>
      <c r="QZI11" s="1211"/>
      <c r="QZJ11" s="1211"/>
      <c r="QZK11" s="1211"/>
      <c r="QZL11" s="1211"/>
      <c r="QZM11" s="1211"/>
      <c r="QZN11" s="1211"/>
      <c r="QZO11" s="1211"/>
      <c r="QZP11" s="1211"/>
      <c r="QZQ11" s="1211"/>
      <c r="QZR11" s="1211"/>
      <c r="QZS11" s="1211"/>
      <c r="QZT11" s="1211"/>
      <c r="QZU11" s="1211"/>
      <c r="QZV11" s="1211"/>
      <c r="QZW11" s="1211"/>
      <c r="QZX11" s="1211"/>
      <c r="QZY11" s="1211"/>
      <c r="QZZ11" s="1211"/>
      <c r="RAA11" s="1211"/>
      <c r="RAB11" s="1211"/>
      <c r="RAC11" s="1211"/>
      <c r="RAD11" s="1211"/>
      <c r="RAE11" s="1211"/>
      <c r="RAF11" s="1211"/>
      <c r="RAG11" s="1211"/>
      <c r="RAH11" s="1211"/>
      <c r="RAI11" s="1211"/>
      <c r="RAJ11" s="1211"/>
      <c r="RAK11" s="1211"/>
      <c r="RAL11" s="1211"/>
      <c r="RAM11" s="1211"/>
      <c r="RAN11" s="1211"/>
      <c r="RAO11" s="1211"/>
      <c r="RAP11" s="1211"/>
      <c r="RAQ11" s="1211"/>
      <c r="RAR11" s="1211"/>
      <c r="RAS11" s="1211"/>
      <c r="RAT11" s="1211"/>
      <c r="RAU11" s="1211"/>
      <c r="RAV11" s="1211"/>
      <c r="RAW11" s="1211"/>
      <c r="RAX11" s="1211"/>
      <c r="RAY11" s="1211"/>
      <c r="RAZ11" s="1211"/>
      <c r="RBA11" s="1211"/>
      <c r="RBB11" s="1211"/>
      <c r="RBC11" s="1211"/>
      <c r="RBD11" s="1211"/>
      <c r="RBE11" s="1211"/>
      <c r="RBF11" s="1211"/>
      <c r="RBG11" s="1211"/>
      <c r="RBH11" s="1211"/>
      <c r="RBI11" s="1211"/>
      <c r="RBJ11" s="1211"/>
      <c r="RBK11" s="1211"/>
      <c r="RBL11" s="1211"/>
      <c r="RBM11" s="1211"/>
      <c r="RBN11" s="1211"/>
      <c r="RBO11" s="1211"/>
      <c r="RBP11" s="1211"/>
      <c r="RBQ11" s="1211"/>
      <c r="RBR11" s="1211"/>
      <c r="RBS11" s="1211"/>
      <c r="RBT11" s="1211"/>
      <c r="RBU11" s="1211"/>
      <c r="RBV11" s="1211"/>
      <c r="RBW11" s="1211"/>
      <c r="RBX11" s="1211"/>
      <c r="RBY11" s="1211"/>
      <c r="RBZ11" s="1211"/>
      <c r="RCA11" s="1211"/>
      <c r="RCB11" s="1211"/>
      <c r="RCC11" s="1211"/>
      <c r="RCD11" s="1211"/>
      <c r="RCE11" s="1211"/>
      <c r="RCF11" s="1211"/>
      <c r="RCG11" s="1211"/>
      <c r="RCH11" s="1211"/>
      <c r="RCI11" s="1211"/>
      <c r="RCJ11" s="1211"/>
      <c r="RCK11" s="1211"/>
      <c r="RCL11" s="1211"/>
      <c r="RCM11" s="1211"/>
      <c r="RCN11" s="1211"/>
      <c r="RCO11" s="1211"/>
      <c r="RCP11" s="1211"/>
      <c r="RCQ11" s="1211"/>
      <c r="RCR11" s="1211"/>
      <c r="RCS11" s="1211"/>
      <c r="RCT11" s="1211"/>
      <c r="RCU11" s="1211"/>
      <c r="RCV11" s="1211"/>
      <c r="RCW11" s="1211"/>
      <c r="RCX11" s="1211"/>
      <c r="RCY11" s="1211"/>
      <c r="RCZ11" s="1211"/>
      <c r="RDA11" s="1211"/>
      <c r="RDB11" s="1211"/>
      <c r="RDC11" s="1211"/>
      <c r="RDD11" s="1211"/>
      <c r="RDE11" s="1211"/>
      <c r="RDF11" s="1211"/>
      <c r="RDG11" s="1211"/>
      <c r="RDH11" s="1211"/>
      <c r="RDI11" s="1211"/>
      <c r="RDJ11" s="1211"/>
      <c r="RDK11" s="1211"/>
      <c r="RDL11" s="1211"/>
      <c r="RDM11" s="1211"/>
      <c r="RDN11" s="1211"/>
      <c r="RDO11" s="1211"/>
      <c r="RDP11" s="1211"/>
      <c r="RDQ11" s="1211"/>
      <c r="RDR11" s="1211"/>
      <c r="RDS11" s="1211"/>
      <c r="RDT11" s="1211"/>
      <c r="RDU11" s="1211"/>
      <c r="RDV11" s="1211"/>
      <c r="RDW11" s="1211"/>
      <c r="RDX11" s="1211"/>
      <c r="RDY11" s="1211"/>
      <c r="RDZ11" s="1211"/>
      <c r="REA11" s="1211"/>
      <c r="REB11" s="1211"/>
      <c r="REC11" s="1211"/>
      <c r="RED11" s="1211"/>
      <c r="REE11" s="1211"/>
      <c r="REF11" s="1211"/>
      <c r="REG11" s="1211"/>
      <c r="REH11" s="1211"/>
      <c r="REI11" s="1211"/>
      <c r="REJ11" s="1211"/>
      <c r="REK11" s="1211"/>
      <c r="REL11" s="1211"/>
      <c r="REM11" s="1211"/>
      <c r="REN11" s="1211"/>
      <c r="REO11" s="1211"/>
      <c r="REP11" s="1211"/>
      <c r="REQ11" s="1211"/>
      <c r="RER11" s="1211"/>
      <c r="RES11" s="1211"/>
      <c r="RET11" s="1211"/>
      <c r="REU11" s="1211"/>
      <c r="REV11" s="1211"/>
      <c r="REW11" s="1211"/>
      <c r="REX11" s="1211"/>
      <c r="REY11" s="1211"/>
      <c r="REZ11" s="1211"/>
      <c r="RFA11" s="1211"/>
      <c r="RFB11" s="1211"/>
      <c r="RFC11" s="1211"/>
      <c r="RFD11" s="1211"/>
      <c r="RFE11" s="1211"/>
      <c r="RFF11" s="1211"/>
      <c r="RFG11" s="1211"/>
      <c r="RFH11" s="1211"/>
      <c r="RFI11" s="1211"/>
      <c r="RFJ11" s="1211"/>
      <c r="RFK11" s="1211"/>
      <c r="RFL11" s="1211"/>
      <c r="RFM11" s="1211"/>
      <c r="RFN11" s="1211"/>
      <c r="RFO11" s="1211"/>
      <c r="RFP11" s="1211"/>
      <c r="RFQ11" s="1211"/>
      <c r="RFR11" s="1211"/>
      <c r="RFS11" s="1211"/>
      <c r="RFT11" s="1211"/>
      <c r="RFU11" s="1211"/>
      <c r="RFV11" s="1211"/>
      <c r="RFW11" s="1211"/>
      <c r="RFX11" s="1211"/>
      <c r="RFY11" s="1211"/>
      <c r="RFZ11" s="1211"/>
      <c r="RGA11" s="1211"/>
      <c r="RGB11" s="1211"/>
      <c r="RGC11" s="1211"/>
      <c r="RGD11" s="1211"/>
      <c r="RGE11" s="1211"/>
      <c r="RGF11" s="1211"/>
      <c r="RGG11" s="1211"/>
      <c r="RGH11" s="1211"/>
      <c r="RGI11" s="1211"/>
      <c r="RGJ11" s="1211"/>
      <c r="RGK11" s="1211"/>
      <c r="RGL11" s="1211"/>
      <c r="RGM11" s="1211"/>
      <c r="RGN11" s="1211"/>
      <c r="RGO11" s="1211"/>
      <c r="RGP11" s="1211"/>
      <c r="RGQ11" s="1211"/>
      <c r="RGR11" s="1211"/>
      <c r="RGS11" s="1211"/>
      <c r="RGT11" s="1211"/>
      <c r="RGU11" s="1211"/>
      <c r="RGV11" s="1211"/>
      <c r="RGW11" s="1211"/>
      <c r="RGX11" s="1211"/>
      <c r="RGY11" s="1211"/>
      <c r="RGZ11" s="1211"/>
      <c r="RHA11" s="1211"/>
      <c r="RHB11" s="1211"/>
      <c r="RHC11" s="1211"/>
      <c r="RHD11" s="1211"/>
      <c r="RHE11" s="1211"/>
      <c r="RHF11" s="1211"/>
      <c r="RHG11" s="1211"/>
      <c r="RHH11" s="1211"/>
      <c r="RHI11" s="1211"/>
      <c r="RHJ11" s="1211"/>
      <c r="RHK11" s="1211"/>
      <c r="RHL11" s="1211"/>
      <c r="RHM11" s="1211"/>
      <c r="RHN11" s="1211"/>
      <c r="RHO11" s="1211"/>
      <c r="RHP11" s="1211"/>
      <c r="RHQ11" s="1211"/>
      <c r="RHR11" s="1211"/>
      <c r="RHS11" s="1211"/>
      <c r="RHT11" s="1211"/>
      <c r="RHU11" s="1211"/>
      <c r="RHV11" s="1211"/>
      <c r="RHW11" s="1211"/>
      <c r="RHX11" s="1211"/>
      <c r="RHY11" s="1211"/>
      <c r="RHZ11" s="1211"/>
      <c r="RIA11" s="1211"/>
      <c r="RIB11" s="1211"/>
      <c r="RIC11" s="1211"/>
      <c r="RID11" s="1211"/>
      <c r="RIE11" s="1211"/>
      <c r="RIF11" s="1211"/>
      <c r="RIG11" s="1211"/>
      <c r="RIH11" s="1211"/>
      <c r="RII11" s="1211"/>
      <c r="RIJ11" s="1211"/>
      <c r="RIK11" s="1211"/>
      <c r="RIL11" s="1211"/>
      <c r="RIM11" s="1211"/>
      <c r="RIN11" s="1211"/>
      <c r="RIO11" s="1211"/>
      <c r="RIP11" s="1211"/>
      <c r="RIQ11" s="1211"/>
      <c r="RIR11" s="1211"/>
      <c r="RIS11" s="1211"/>
      <c r="RIT11" s="1211"/>
      <c r="RIU11" s="1211"/>
      <c r="RIV11" s="1211"/>
      <c r="RIW11" s="1211"/>
      <c r="RIX11" s="1211"/>
      <c r="RIY11" s="1211"/>
      <c r="RIZ11" s="1211"/>
      <c r="RJA11" s="1211"/>
      <c r="RJB11" s="1211"/>
      <c r="RJC11" s="1211"/>
      <c r="RJD11" s="1211"/>
      <c r="RJE11" s="1211"/>
      <c r="RJF11" s="1211"/>
      <c r="RJG11" s="1211"/>
      <c r="RJH11" s="1211"/>
      <c r="RJI11" s="1211"/>
      <c r="RJJ11" s="1211"/>
      <c r="RJK11" s="1211"/>
      <c r="RJL11" s="1211"/>
      <c r="RJM11" s="1211"/>
      <c r="RJN11" s="1211"/>
      <c r="RJO11" s="1211"/>
      <c r="RJP11" s="1211"/>
      <c r="RJQ11" s="1211"/>
      <c r="RJR11" s="1211"/>
      <c r="RJS11" s="1211"/>
      <c r="RJT11" s="1211"/>
      <c r="RJU11" s="1211"/>
      <c r="RJV11" s="1211"/>
      <c r="RJW11" s="1211"/>
      <c r="RJX11" s="1211"/>
      <c r="RJY11" s="1211"/>
      <c r="RJZ11" s="1211"/>
      <c r="RKA11" s="1211"/>
      <c r="RKB11" s="1211"/>
      <c r="RKC11" s="1211"/>
      <c r="RKD11" s="1211"/>
      <c r="RKE11" s="1211"/>
      <c r="RKF11" s="1211"/>
      <c r="RKG11" s="1211"/>
      <c r="RKH11" s="1211"/>
      <c r="RKI11" s="1211"/>
      <c r="RKJ11" s="1211"/>
      <c r="RKK11" s="1211"/>
      <c r="RKL11" s="1211"/>
      <c r="RKM11" s="1211"/>
      <c r="RKN11" s="1211"/>
      <c r="RKO11" s="1211"/>
      <c r="RKP11" s="1211"/>
      <c r="RKQ11" s="1211"/>
      <c r="RKR11" s="1211"/>
      <c r="RKS11" s="1211"/>
      <c r="RKT11" s="1211"/>
      <c r="RKU11" s="1211"/>
      <c r="RKV11" s="1211"/>
      <c r="RKW11" s="1211"/>
      <c r="RKX11" s="1211"/>
      <c r="RKY11" s="1211"/>
      <c r="RKZ11" s="1211"/>
      <c r="RLA11" s="1211"/>
      <c r="RLB11" s="1211"/>
      <c r="RLC11" s="1211"/>
      <c r="RLD11" s="1211"/>
      <c r="RLE11" s="1211"/>
      <c r="RLF11" s="1211"/>
      <c r="RLG11" s="1211"/>
      <c r="RLH11" s="1211"/>
      <c r="RLI11" s="1211"/>
      <c r="RLJ11" s="1211"/>
      <c r="RLK11" s="1211"/>
      <c r="RLL11" s="1211"/>
      <c r="RLM11" s="1211"/>
      <c r="RLN11" s="1211"/>
      <c r="RLO11" s="1211"/>
      <c r="RLP11" s="1211"/>
      <c r="RLQ11" s="1211"/>
      <c r="RLR11" s="1211"/>
      <c r="RLS11" s="1211"/>
      <c r="RLT11" s="1211"/>
      <c r="RLU11" s="1211"/>
      <c r="RLV11" s="1211"/>
      <c r="RLW11" s="1211"/>
      <c r="RLX11" s="1211"/>
      <c r="RLY11" s="1211"/>
      <c r="RLZ11" s="1211"/>
      <c r="RMA11" s="1211"/>
      <c r="RMB11" s="1211"/>
      <c r="RMC11" s="1211"/>
      <c r="RMD11" s="1211"/>
      <c r="RME11" s="1211"/>
      <c r="RMF11" s="1211"/>
      <c r="RMG11" s="1211"/>
      <c r="RMH11" s="1211"/>
      <c r="RMI11" s="1211"/>
      <c r="RMJ11" s="1211"/>
      <c r="RMK11" s="1211"/>
      <c r="RML11" s="1211"/>
      <c r="RMM11" s="1211"/>
      <c r="RMN11" s="1211"/>
      <c r="RMO11" s="1211"/>
      <c r="RMP11" s="1211"/>
      <c r="RMQ11" s="1211"/>
      <c r="RMR11" s="1211"/>
      <c r="RMS11" s="1211"/>
      <c r="RMT11" s="1211"/>
      <c r="RMU11" s="1211"/>
      <c r="RMV11" s="1211"/>
      <c r="RMW11" s="1211"/>
      <c r="RMX11" s="1211"/>
      <c r="RMY11" s="1211"/>
      <c r="RMZ11" s="1211"/>
      <c r="RNA11" s="1211"/>
      <c r="RNB11" s="1211"/>
      <c r="RNC11" s="1211"/>
      <c r="RND11" s="1211"/>
      <c r="RNE11" s="1211"/>
      <c r="RNF11" s="1211"/>
      <c r="RNG11" s="1211"/>
      <c r="RNH11" s="1211"/>
      <c r="RNI11" s="1211"/>
      <c r="RNJ11" s="1211"/>
      <c r="RNK11" s="1211"/>
      <c r="RNL11" s="1211"/>
      <c r="RNM11" s="1211"/>
      <c r="RNN11" s="1211"/>
      <c r="RNO11" s="1211"/>
      <c r="RNP11" s="1211"/>
      <c r="RNQ11" s="1211"/>
      <c r="RNR11" s="1211"/>
      <c r="RNS11" s="1211"/>
      <c r="RNT11" s="1211"/>
      <c r="RNU11" s="1211"/>
      <c r="RNV11" s="1211"/>
      <c r="RNW11" s="1211"/>
      <c r="RNX11" s="1211"/>
      <c r="RNY11" s="1211"/>
      <c r="RNZ11" s="1211"/>
      <c r="ROA11" s="1211"/>
      <c r="ROB11" s="1211"/>
      <c r="ROC11" s="1211"/>
      <c r="ROD11" s="1211"/>
      <c r="ROE11" s="1211"/>
      <c r="ROF11" s="1211"/>
      <c r="ROG11" s="1211"/>
      <c r="ROH11" s="1211"/>
      <c r="ROI11" s="1211"/>
      <c r="ROJ11" s="1211"/>
      <c r="ROK11" s="1211"/>
      <c r="ROL11" s="1211"/>
      <c r="ROM11" s="1211"/>
      <c r="RON11" s="1211"/>
      <c r="ROO11" s="1211"/>
      <c r="ROP11" s="1211"/>
      <c r="ROQ11" s="1211"/>
      <c r="ROR11" s="1211"/>
      <c r="ROS11" s="1211"/>
      <c r="ROT11" s="1211"/>
      <c r="ROU11" s="1211"/>
      <c r="ROV11" s="1211"/>
      <c r="ROW11" s="1211"/>
      <c r="ROX11" s="1211"/>
      <c r="ROY11" s="1211"/>
      <c r="ROZ11" s="1211"/>
      <c r="RPA11" s="1211"/>
      <c r="RPB11" s="1211"/>
      <c r="RPC11" s="1211"/>
      <c r="RPD11" s="1211"/>
      <c r="RPE11" s="1211"/>
      <c r="RPF11" s="1211"/>
      <c r="RPG11" s="1211"/>
      <c r="RPH11" s="1211"/>
      <c r="RPI11" s="1211"/>
      <c r="RPJ11" s="1211"/>
      <c r="RPK11" s="1211"/>
      <c r="RPL11" s="1211"/>
      <c r="RPM11" s="1211"/>
      <c r="RPN11" s="1211"/>
      <c r="RPO11" s="1211"/>
      <c r="RPP11" s="1211"/>
      <c r="RPQ11" s="1211"/>
      <c r="RPR11" s="1211"/>
      <c r="RPS11" s="1211"/>
      <c r="RPT11" s="1211"/>
      <c r="RPU11" s="1211"/>
      <c r="RPV11" s="1211"/>
      <c r="RPW11" s="1211"/>
      <c r="RPX11" s="1211"/>
      <c r="RPY11" s="1211"/>
      <c r="RPZ11" s="1211"/>
      <c r="RQA11" s="1211"/>
      <c r="RQB11" s="1211"/>
      <c r="RQC11" s="1211"/>
      <c r="RQD11" s="1211"/>
      <c r="RQE11" s="1211"/>
      <c r="RQF11" s="1211"/>
      <c r="RQG11" s="1211"/>
      <c r="RQH11" s="1211"/>
      <c r="RQI11" s="1211"/>
      <c r="RQJ11" s="1211"/>
      <c r="RQK11" s="1211"/>
      <c r="RQL11" s="1211"/>
      <c r="RQM11" s="1211"/>
      <c r="RQN11" s="1211"/>
      <c r="RQO11" s="1211"/>
      <c r="RQP11" s="1211"/>
      <c r="RQQ11" s="1211"/>
      <c r="RQR11" s="1211"/>
      <c r="RQS11" s="1211"/>
      <c r="RQT11" s="1211"/>
      <c r="RQU11" s="1211"/>
      <c r="RQV11" s="1211"/>
      <c r="RQW11" s="1211"/>
      <c r="RQX11" s="1211"/>
      <c r="RQY11" s="1211"/>
      <c r="RQZ11" s="1211"/>
      <c r="RRA11" s="1211"/>
      <c r="RRB11" s="1211"/>
      <c r="RRC11" s="1211"/>
      <c r="RRD11" s="1211"/>
      <c r="RRE11" s="1211"/>
      <c r="RRF11" s="1211"/>
      <c r="RRG11" s="1211"/>
      <c r="RRH11" s="1211"/>
      <c r="RRI11" s="1211"/>
      <c r="RRJ11" s="1211"/>
      <c r="RRK11" s="1211"/>
      <c r="RRL11" s="1211"/>
      <c r="RRM11" s="1211"/>
      <c r="RRN11" s="1211"/>
      <c r="RRO11" s="1211"/>
      <c r="RRP11" s="1211"/>
      <c r="RRQ11" s="1211"/>
      <c r="RRR11" s="1211"/>
      <c r="RRS11" s="1211"/>
      <c r="RRT11" s="1211"/>
      <c r="RRU11" s="1211"/>
      <c r="RRV11" s="1211"/>
      <c r="RRW11" s="1211"/>
      <c r="RRX11" s="1211"/>
      <c r="RRY11" s="1211"/>
      <c r="RRZ11" s="1211"/>
      <c r="RSA11" s="1211"/>
      <c r="RSB11" s="1211"/>
      <c r="RSC11" s="1211"/>
      <c r="RSD11" s="1211"/>
      <c r="RSE11" s="1211"/>
      <c r="RSF11" s="1211"/>
      <c r="RSG11" s="1211"/>
      <c r="RSH11" s="1211"/>
      <c r="RSI11" s="1211"/>
      <c r="RSJ11" s="1211"/>
      <c r="RSK11" s="1211"/>
      <c r="RSL11" s="1211"/>
      <c r="RSM11" s="1211"/>
      <c r="RSN11" s="1211"/>
      <c r="RSO11" s="1211"/>
      <c r="RSP11" s="1211"/>
      <c r="RSQ11" s="1211"/>
      <c r="RSR11" s="1211"/>
      <c r="RSS11" s="1211"/>
      <c r="RST11" s="1211"/>
      <c r="RSU11" s="1211"/>
      <c r="RSV11" s="1211"/>
      <c r="RSW11" s="1211"/>
      <c r="RSX11" s="1211"/>
      <c r="RSY11" s="1211"/>
      <c r="RSZ11" s="1211"/>
      <c r="RTA11" s="1211"/>
      <c r="RTB11" s="1211"/>
      <c r="RTC11" s="1211"/>
      <c r="RTD11" s="1211"/>
      <c r="RTE11" s="1211"/>
      <c r="RTF11" s="1211"/>
      <c r="RTG11" s="1211"/>
      <c r="RTH11" s="1211"/>
      <c r="RTI11" s="1211"/>
      <c r="RTJ11" s="1211"/>
      <c r="RTK11" s="1211"/>
      <c r="RTL11" s="1211"/>
      <c r="RTM11" s="1211"/>
      <c r="RTN11" s="1211"/>
      <c r="RTO11" s="1211"/>
      <c r="RTP11" s="1211"/>
      <c r="RTQ11" s="1211"/>
      <c r="RTR11" s="1211"/>
      <c r="RTS11" s="1211"/>
      <c r="RTT11" s="1211"/>
      <c r="RTU11" s="1211"/>
      <c r="RTV11" s="1211"/>
      <c r="RTW11" s="1211"/>
      <c r="RTX11" s="1211"/>
      <c r="RTY11" s="1211"/>
      <c r="RTZ11" s="1211"/>
      <c r="RUA11" s="1211"/>
      <c r="RUB11" s="1211"/>
      <c r="RUC11" s="1211"/>
      <c r="RUD11" s="1211"/>
      <c r="RUE11" s="1211"/>
      <c r="RUF11" s="1211"/>
      <c r="RUG11" s="1211"/>
      <c r="RUH11" s="1211"/>
      <c r="RUI11" s="1211"/>
      <c r="RUJ11" s="1211"/>
      <c r="RUK11" s="1211"/>
      <c r="RUL11" s="1211"/>
      <c r="RUM11" s="1211"/>
      <c r="RUN11" s="1211"/>
      <c r="RUO11" s="1211"/>
      <c r="RUP11" s="1211"/>
      <c r="RUQ11" s="1211"/>
      <c r="RUR11" s="1211"/>
      <c r="RUS11" s="1211"/>
      <c r="RUT11" s="1211"/>
      <c r="RUU11" s="1211"/>
      <c r="RUV11" s="1211"/>
      <c r="RUW11" s="1211"/>
      <c r="RUX11" s="1211"/>
      <c r="RUY11" s="1211"/>
      <c r="RUZ11" s="1211"/>
      <c r="RVA11" s="1211"/>
      <c r="RVB11" s="1211"/>
      <c r="RVC11" s="1211"/>
      <c r="RVD11" s="1211"/>
      <c r="RVE11" s="1211"/>
      <c r="RVF11" s="1211"/>
      <c r="RVG11" s="1211"/>
      <c r="RVH11" s="1211"/>
      <c r="RVI11" s="1211"/>
      <c r="RVJ11" s="1211"/>
      <c r="RVK11" s="1211"/>
      <c r="RVL11" s="1211"/>
      <c r="RVM11" s="1211"/>
      <c r="RVN11" s="1211"/>
      <c r="RVO11" s="1211"/>
      <c r="RVP11" s="1211"/>
      <c r="RVQ11" s="1211"/>
      <c r="RVR11" s="1211"/>
      <c r="RVS11" s="1211"/>
      <c r="RVT11" s="1211"/>
      <c r="RVU11" s="1211"/>
      <c r="RVV11" s="1211"/>
      <c r="RVW11" s="1211"/>
      <c r="RVX11" s="1211"/>
      <c r="RVY11" s="1211"/>
      <c r="RVZ11" s="1211"/>
      <c r="RWA11" s="1211"/>
      <c r="RWB11" s="1211"/>
      <c r="RWC11" s="1211"/>
      <c r="RWD11" s="1211"/>
      <c r="RWE11" s="1211"/>
      <c r="RWF11" s="1211"/>
      <c r="RWG11" s="1211"/>
      <c r="RWH11" s="1211"/>
      <c r="RWI11" s="1211"/>
      <c r="RWJ11" s="1211"/>
      <c r="RWK11" s="1211"/>
      <c r="RWL11" s="1211"/>
      <c r="RWM11" s="1211"/>
      <c r="RWN11" s="1211"/>
      <c r="RWO11" s="1211"/>
      <c r="RWP11" s="1211"/>
      <c r="RWQ11" s="1211"/>
      <c r="RWR11" s="1211"/>
      <c r="RWS11" s="1211"/>
      <c r="RWT11" s="1211"/>
      <c r="RWU11" s="1211"/>
      <c r="RWV11" s="1211"/>
      <c r="RWW11" s="1211"/>
      <c r="RWX11" s="1211"/>
      <c r="RWY11" s="1211"/>
      <c r="RWZ11" s="1211"/>
      <c r="RXA11" s="1211"/>
      <c r="RXB11" s="1211"/>
      <c r="RXC11" s="1211"/>
      <c r="RXD11" s="1211"/>
      <c r="RXE11" s="1211"/>
      <c r="RXF11" s="1211"/>
      <c r="RXG11" s="1211"/>
      <c r="RXH11" s="1211"/>
      <c r="RXI11" s="1211"/>
      <c r="RXJ11" s="1211"/>
      <c r="RXK11" s="1211"/>
      <c r="RXL11" s="1211"/>
      <c r="RXM11" s="1211"/>
      <c r="RXN11" s="1211"/>
      <c r="RXO11" s="1211"/>
      <c r="RXP11" s="1211"/>
      <c r="RXQ11" s="1211"/>
      <c r="RXR11" s="1211"/>
      <c r="RXS11" s="1211"/>
      <c r="RXT11" s="1211"/>
      <c r="RXU11" s="1211"/>
      <c r="RXV11" s="1211"/>
      <c r="RXW11" s="1211"/>
      <c r="RXX11" s="1211"/>
      <c r="RXY11" s="1211"/>
      <c r="RXZ11" s="1211"/>
      <c r="RYA11" s="1211"/>
      <c r="RYB11" s="1211"/>
      <c r="RYC11" s="1211"/>
      <c r="RYD11" s="1211"/>
      <c r="RYE11" s="1211"/>
      <c r="RYF11" s="1211"/>
      <c r="RYG11" s="1211"/>
      <c r="RYH11" s="1211"/>
      <c r="RYI11" s="1211"/>
      <c r="RYJ11" s="1211"/>
      <c r="RYK11" s="1211"/>
      <c r="RYL11" s="1211"/>
      <c r="RYM11" s="1211"/>
      <c r="RYN11" s="1211"/>
      <c r="RYO11" s="1211"/>
      <c r="RYP11" s="1211"/>
      <c r="RYQ11" s="1211"/>
      <c r="RYR11" s="1211"/>
      <c r="RYS11" s="1211"/>
      <c r="RYT11" s="1211"/>
      <c r="RYU11" s="1211"/>
      <c r="RYV11" s="1211"/>
      <c r="RYW11" s="1211"/>
      <c r="RYX11" s="1211"/>
      <c r="RYY11" s="1211"/>
      <c r="RYZ11" s="1211"/>
      <c r="RZA11" s="1211"/>
      <c r="RZB11" s="1211"/>
      <c r="RZC11" s="1211"/>
      <c r="RZD11" s="1211"/>
      <c r="RZE11" s="1211"/>
      <c r="RZF11" s="1211"/>
      <c r="RZG11" s="1211"/>
      <c r="RZH11" s="1211"/>
      <c r="RZI11" s="1211"/>
      <c r="RZJ11" s="1211"/>
      <c r="RZK11" s="1211"/>
      <c r="RZL11" s="1211"/>
      <c r="RZM11" s="1211"/>
      <c r="RZN11" s="1211"/>
      <c r="RZO11" s="1211"/>
      <c r="RZP11" s="1211"/>
      <c r="RZQ11" s="1211"/>
      <c r="RZR11" s="1211"/>
      <c r="RZS11" s="1211"/>
      <c r="RZT11" s="1211"/>
      <c r="RZU11" s="1211"/>
      <c r="RZV11" s="1211"/>
      <c r="RZW11" s="1211"/>
      <c r="RZX11" s="1211"/>
      <c r="RZY11" s="1211"/>
      <c r="RZZ11" s="1211"/>
      <c r="SAA11" s="1211"/>
      <c r="SAB11" s="1211"/>
      <c r="SAC11" s="1211"/>
      <c r="SAD11" s="1211"/>
      <c r="SAE11" s="1211"/>
      <c r="SAF11" s="1211"/>
      <c r="SAG11" s="1211"/>
      <c r="SAH11" s="1211"/>
      <c r="SAI11" s="1211"/>
      <c r="SAJ11" s="1211"/>
      <c r="SAK11" s="1211"/>
      <c r="SAL11" s="1211"/>
      <c r="SAM11" s="1211"/>
      <c r="SAN11" s="1211"/>
      <c r="SAO11" s="1211"/>
      <c r="SAP11" s="1211"/>
      <c r="SAQ11" s="1211"/>
      <c r="SAR11" s="1211"/>
      <c r="SAS11" s="1211"/>
      <c r="SAT11" s="1211"/>
      <c r="SAU11" s="1211"/>
      <c r="SAV11" s="1211"/>
      <c r="SAW11" s="1211"/>
      <c r="SAX11" s="1211"/>
      <c r="SAY11" s="1211"/>
      <c r="SAZ11" s="1211"/>
      <c r="SBA11" s="1211"/>
      <c r="SBB11" s="1211"/>
      <c r="SBC11" s="1211"/>
      <c r="SBD11" s="1211"/>
      <c r="SBE11" s="1211"/>
      <c r="SBF11" s="1211"/>
      <c r="SBG11" s="1211"/>
      <c r="SBH11" s="1211"/>
      <c r="SBI11" s="1211"/>
      <c r="SBJ11" s="1211"/>
      <c r="SBK11" s="1211"/>
      <c r="SBL11" s="1211"/>
      <c r="SBM11" s="1211"/>
      <c r="SBN11" s="1211"/>
      <c r="SBO11" s="1211"/>
      <c r="SBP11" s="1211"/>
      <c r="SBQ11" s="1211"/>
      <c r="SBR11" s="1211"/>
      <c r="SBS11" s="1211"/>
      <c r="SBT11" s="1211"/>
      <c r="SBU11" s="1211"/>
      <c r="SBV11" s="1211"/>
      <c r="SBW11" s="1211"/>
      <c r="SBX11" s="1211"/>
      <c r="SBY11" s="1211"/>
      <c r="SBZ11" s="1211"/>
      <c r="SCA11" s="1211"/>
      <c r="SCB11" s="1211"/>
      <c r="SCC11" s="1211"/>
      <c r="SCD11" s="1211"/>
      <c r="SCE11" s="1211"/>
      <c r="SCF11" s="1211"/>
      <c r="SCG11" s="1211"/>
      <c r="SCH11" s="1211"/>
      <c r="SCI11" s="1211"/>
      <c r="SCJ11" s="1211"/>
      <c r="SCK11" s="1211"/>
      <c r="SCL11" s="1211"/>
      <c r="SCM11" s="1211"/>
      <c r="SCN11" s="1211"/>
      <c r="SCO11" s="1211"/>
      <c r="SCP11" s="1211"/>
      <c r="SCQ11" s="1211"/>
      <c r="SCR11" s="1211"/>
      <c r="SCS11" s="1211"/>
      <c r="SCT11" s="1211"/>
      <c r="SCU11" s="1211"/>
      <c r="SCV11" s="1211"/>
      <c r="SCW11" s="1211"/>
      <c r="SCX11" s="1211"/>
      <c r="SCY11" s="1211"/>
      <c r="SCZ11" s="1211"/>
      <c r="SDA11" s="1211"/>
      <c r="SDB11" s="1211"/>
      <c r="SDC11" s="1211"/>
      <c r="SDD11" s="1211"/>
      <c r="SDE11" s="1211"/>
      <c r="SDF11" s="1211"/>
      <c r="SDG11" s="1211"/>
      <c r="SDH11" s="1211"/>
      <c r="SDI11" s="1211"/>
      <c r="SDJ11" s="1211"/>
      <c r="SDK11" s="1211"/>
      <c r="SDL11" s="1211"/>
      <c r="SDM11" s="1211"/>
      <c r="SDN11" s="1211"/>
      <c r="SDO11" s="1211"/>
      <c r="SDP11" s="1211"/>
      <c r="SDQ11" s="1211"/>
      <c r="SDR11" s="1211"/>
      <c r="SDS11" s="1211"/>
      <c r="SDT11" s="1211"/>
      <c r="SDU11" s="1211"/>
      <c r="SDV11" s="1211"/>
      <c r="SDW11" s="1211"/>
      <c r="SDX11" s="1211"/>
      <c r="SDY11" s="1211"/>
      <c r="SDZ11" s="1211"/>
      <c r="SEA11" s="1211"/>
      <c r="SEB11" s="1211"/>
      <c r="SEC11" s="1211"/>
      <c r="SED11" s="1211"/>
      <c r="SEE11" s="1211"/>
      <c r="SEF11" s="1211"/>
      <c r="SEG11" s="1211"/>
      <c r="SEH11" s="1211"/>
      <c r="SEI11" s="1211"/>
      <c r="SEJ11" s="1211"/>
      <c r="SEK11" s="1211"/>
      <c r="SEL11" s="1211"/>
      <c r="SEM11" s="1211"/>
      <c r="SEN11" s="1211"/>
      <c r="SEO11" s="1211"/>
      <c r="SEP11" s="1211"/>
      <c r="SEQ11" s="1211"/>
      <c r="SER11" s="1211"/>
      <c r="SES11" s="1211"/>
      <c r="SET11" s="1211"/>
      <c r="SEU11" s="1211"/>
      <c r="SEV11" s="1211"/>
      <c r="SEW11" s="1211"/>
      <c r="SEX11" s="1211"/>
      <c r="SEY11" s="1211"/>
      <c r="SEZ11" s="1211"/>
      <c r="SFA11" s="1211"/>
      <c r="SFB11" s="1211"/>
      <c r="SFC11" s="1211"/>
      <c r="SFD11" s="1211"/>
      <c r="SFE11" s="1211"/>
      <c r="SFF11" s="1211"/>
      <c r="SFG11" s="1211"/>
      <c r="SFH11" s="1211"/>
      <c r="SFI11" s="1211"/>
      <c r="SFJ11" s="1211"/>
      <c r="SFK11" s="1211"/>
      <c r="SFL11" s="1211"/>
      <c r="SFM11" s="1211"/>
      <c r="SFN11" s="1211"/>
      <c r="SFO11" s="1211"/>
      <c r="SFP11" s="1211"/>
      <c r="SFQ11" s="1211"/>
      <c r="SFR11" s="1211"/>
      <c r="SFS11" s="1211"/>
      <c r="SFT11" s="1211"/>
      <c r="SFU11" s="1211"/>
      <c r="SFV11" s="1211"/>
      <c r="SFW11" s="1211"/>
      <c r="SFX11" s="1211"/>
      <c r="SFY11" s="1211"/>
      <c r="SFZ11" s="1211"/>
      <c r="SGA11" s="1211"/>
      <c r="SGB11" s="1211"/>
      <c r="SGC11" s="1211"/>
      <c r="SGD11" s="1211"/>
      <c r="SGE11" s="1211"/>
      <c r="SGF11" s="1211"/>
      <c r="SGG11" s="1211"/>
      <c r="SGH11" s="1211"/>
      <c r="SGI11" s="1211"/>
      <c r="SGJ11" s="1211"/>
      <c r="SGK11" s="1211"/>
      <c r="SGL11" s="1211"/>
      <c r="SGM11" s="1211"/>
      <c r="SGN11" s="1211"/>
      <c r="SGO11" s="1211"/>
      <c r="SGP11" s="1211"/>
      <c r="SGQ11" s="1211"/>
      <c r="SGR11" s="1211"/>
      <c r="SGS11" s="1211"/>
      <c r="SGT11" s="1211"/>
      <c r="SGU11" s="1211"/>
      <c r="SGV11" s="1211"/>
      <c r="SGW11" s="1211"/>
      <c r="SGX11" s="1211"/>
      <c r="SGY11" s="1211"/>
      <c r="SGZ11" s="1211"/>
      <c r="SHA11" s="1211"/>
      <c r="SHB11" s="1211"/>
      <c r="SHC11" s="1211"/>
      <c r="SHD11" s="1211"/>
      <c r="SHE11" s="1211"/>
      <c r="SHF11" s="1211"/>
      <c r="SHG11" s="1211"/>
      <c r="SHH11" s="1211"/>
      <c r="SHI11" s="1211"/>
      <c r="SHJ11" s="1211"/>
      <c r="SHK11" s="1211"/>
      <c r="SHL11" s="1211"/>
      <c r="SHM11" s="1211"/>
      <c r="SHN11" s="1211"/>
      <c r="SHO11" s="1211"/>
      <c r="SHP11" s="1211"/>
      <c r="SHQ11" s="1211"/>
      <c r="SHR11" s="1211"/>
      <c r="SHS11" s="1211"/>
      <c r="SHT11" s="1211"/>
      <c r="SHU11" s="1211"/>
      <c r="SHV11" s="1211"/>
      <c r="SHW11" s="1211"/>
      <c r="SHX11" s="1211"/>
      <c r="SHY11" s="1211"/>
      <c r="SHZ11" s="1211"/>
      <c r="SIA11" s="1211"/>
      <c r="SIB11" s="1211"/>
      <c r="SIC11" s="1211"/>
      <c r="SID11" s="1211"/>
      <c r="SIE11" s="1211"/>
      <c r="SIF11" s="1211"/>
      <c r="SIG11" s="1211"/>
      <c r="SIH11" s="1211"/>
      <c r="SII11" s="1211"/>
      <c r="SIJ11" s="1211"/>
      <c r="SIK11" s="1211"/>
      <c r="SIL11" s="1211"/>
      <c r="SIM11" s="1211"/>
      <c r="SIN11" s="1211"/>
      <c r="SIO11" s="1211"/>
      <c r="SIP11" s="1211"/>
      <c r="SIQ11" s="1211"/>
      <c r="SIR11" s="1211"/>
      <c r="SIS11" s="1211"/>
      <c r="SIT11" s="1211"/>
      <c r="SIU11" s="1211"/>
      <c r="SIV11" s="1211"/>
      <c r="SIW11" s="1211"/>
      <c r="SIX11" s="1211"/>
      <c r="SIY11" s="1211"/>
      <c r="SIZ11" s="1211"/>
      <c r="SJA11" s="1211"/>
      <c r="SJB11" s="1211"/>
      <c r="SJC11" s="1211"/>
      <c r="SJD11" s="1211"/>
      <c r="SJE11" s="1211"/>
      <c r="SJF11" s="1211"/>
      <c r="SJG11" s="1211"/>
      <c r="SJH11" s="1211"/>
      <c r="SJI11" s="1211"/>
      <c r="SJJ11" s="1211"/>
      <c r="SJK11" s="1211"/>
      <c r="SJL11" s="1211"/>
      <c r="SJM11" s="1211"/>
      <c r="SJN11" s="1211"/>
      <c r="SJO11" s="1211"/>
      <c r="SJP11" s="1211"/>
      <c r="SJQ11" s="1211"/>
      <c r="SJR11" s="1211"/>
      <c r="SJS11" s="1211"/>
      <c r="SJT11" s="1211"/>
      <c r="SJU11" s="1211"/>
      <c r="SJV11" s="1211"/>
      <c r="SJW11" s="1211"/>
      <c r="SJX11" s="1211"/>
      <c r="SJY11" s="1211"/>
      <c r="SJZ11" s="1211"/>
      <c r="SKA11" s="1211"/>
      <c r="SKB11" s="1211"/>
      <c r="SKC11" s="1211"/>
      <c r="SKD11" s="1211"/>
      <c r="SKE11" s="1211"/>
      <c r="SKF11" s="1211"/>
      <c r="SKG11" s="1211"/>
      <c r="SKH11" s="1211"/>
      <c r="SKI11" s="1211"/>
      <c r="SKJ11" s="1211"/>
      <c r="SKK11" s="1211"/>
      <c r="SKL11" s="1211"/>
      <c r="SKM11" s="1211"/>
      <c r="SKN11" s="1211"/>
      <c r="SKO11" s="1211"/>
      <c r="SKP11" s="1211"/>
      <c r="SKQ11" s="1211"/>
      <c r="SKR11" s="1211"/>
      <c r="SKS11" s="1211"/>
      <c r="SKT11" s="1211"/>
      <c r="SKU11" s="1211"/>
      <c r="SKV11" s="1211"/>
      <c r="SKW11" s="1211"/>
      <c r="SKX11" s="1211"/>
      <c r="SKY11" s="1211"/>
      <c r="SKZ11" s="1211"/>
      <c r="SLA11" s="1211"/>
      <c r="SLB11" s="1211"/>
      <c r="SLC11" s="1211"/>
      <c r="SLD11" s="1211"/>
      <c r="SLE11" s="1211"/>
      <c r="SLF11" s="1211"/>
      <c r="SLG11" s="1211"/>
      <c r="SLH11" s="1211"/>
      <c r="SLI11" s="1211"/>
      <c r="SLJ11" s="1211"/>
      <c r="SLK11" s="1211"/>
      <c r="SLL11" s="1211"/>
      <c r="SLM11" s="1211"/>
      <c r="SLN11" s="1211"/>
      <c r="SLO11" s="1211"/>
      <c r="SLP11" s="1211"/>
      <c r="SLQ11" s="1211"/>
      <c r="SLR11" s="1211"/>
      <c r="SLS11" s="1211"/>
      <c r="SLT11" s="1211"/>
      <c r="SLU11" s="1211"/>
      <c r="SLV11" s="1211"/>
      <c r="SLW11" s="1211"/>
      <c r="SLX11" s="1211"/>
      <c r="SLY11" s="1211"/>
      <c r="SLZ11" s="1211"/>
      <c r="SMA11" s="1211"/>
      <c r="SMB11" s="1211"/>
      <c r="SMC11" s="1211"/>
      <c r="SMD11" s="1211"/>
      <c r="SME11" s="1211"/>
      <c r="SMF11" s="1211"/>
      <c r="SMG11" s="1211"/>
      <c r="SMH11" s="1211"/>
      <c r="SMI11" s="1211"/>
      <c r="SMJ11" s="1211"/>
      <c r="SMK11" s="1211"/>
      <c r="SML11" s="1211"/>
      <c r="SMM11" s="1211"/>
      <c r="SMN11" s="1211"/>
      <c r="SMO11" s="1211"/>
      <c r="SMP11" s="1211"/>
      <c r="SMQ11" s="1211"/>
      <c r="SMR11" s="1211"/>
      <c r="SMS11" s="1211"/>
      <c r="SMT11" s="1211"/>
      <c r="SMU11" s="1211"/>
      <c r="SMV11" s="1211"/>
      <c r="SMW11" s="1211"/>
      <c r="SMX11" s="1211"/>
      <c r="SMY11" s="1211"/>
      <c r="SMZ11" s="1211"/>
      <c r="SNA11" s="1211"/>
      <c r="SNB11" s="1211"/>
      <c r="SNC11" s="1211"/>
      <c r="SND11" s="1211"/>
      <c r="SNE11" s="1211"/>
      <c r="SNF11" s="1211"/>
      <c r="SNG11" s="1211"/>
      <c r="SNH11" s="1211"/>
      <c r="SNI11" s="1211"/>
      <c r="SNJ11" s="1211"/>
      <c r="SNK11" s="1211"/>
      <c r="SNL11" s="1211"/>
      <c r="SNM11" s="1211"/>
      <c r="SNN11" s="1211"/>
      <c r="SNO11" s="1211"/>
      <c r="SNP11" s="1211"/>
      <c r="SNQ11" s="1211"/>
      <c r="SNR11" s="1211"/>
      <c r="SNS11" s="1211"/>
      <c r="SNT11" s="1211"/>
      <c r="SNU11" s="1211"/>
      <c r="SNV11" s="1211"/>
      <c r="SNW11" s="1211"/>
      <c r="SNX11" s="1211"/>
      <c r="SNY11" s="1211"/>
      <c r="SNZ11" s="1211"/>
      <c r="SOA11" s="1211"/>
      <c r="SOB11" s="1211"/>
      <c r="SOC11" s="1211"/>
      <c r="SOD11" s="1211"/>
      <c r="SOE11" s="1211"/>
      <c r="SOF11" s="1211"/>
      <c r="SOG11" s="1211"/>
      <c r="SOH11" s="1211"/>
      <c r="SOI11" s="1211"/>
      <c r="SOJ11" s="1211"/>
      <c r="SOK11" s="1211"/>
      <c r="SOL11" s="1211"/>
      <c r="SOM11" s="1211"/>
      <c r="SON11" s="1211"/>
      <c r="SOO11" s="1211"/>
      <c r="SOP11" s="1211"/>
      <c r="SOQ11" s="1211"/>
      <c r="SOR11" s="1211"/>
      <c r="SOS11" s="1211"/>
      <c r="SOT11" s="1211"/>
      <c r="SOU11" s="1211"/>
      <c r="SOV11" s="1211"/>
      <c r="SOW11" s="1211"/>
      <c r="SOX11" s="1211"/>
      <c r="SOY11" s="1211"/>
      <c r="SOZ11" s="1211"/>
      <c r="SPA11" s="1211"/>
      <c r="SPB11" s="1211"/>
      <c r="SPC11" s="1211"/>
      <c r="SPD11" s="1211"/>
      <c r="SPE11" s="1211"/>
      <c r="SPF11" s="1211"/>
      <c r="SPG11" s="1211"/>
      <c r="SPH11" s="1211"/>
      <c r="SPI11" s="1211"/>
      <c r="SPJ11" s="1211"/>
      <c r="SPK11" s="1211"/>
      <c r="SPL11" s="1211"/>
      <c r="SPM11" s="1211"/>
      <c r="SPN11" s="1211"/>
      <c r="SPO11" s="1211"/>
      <c r="SPP11" s="1211"/>
      <c r="SPQ11" s="1211"/>
      <c r="SPR11" s="1211"/>
      <c r="SPS11" s="1211"/>
      <c r="SPT11" s="1211"/>
      <c r="SPU11" s="1211"/>
      <c r="SPV11" s="1211"/>
      <c r="SPW11" s="1211"/>
      <c r="SPX11" s="1211"/>
      <c r="SPY11" s="1211"/>
      <c r="SPZ11" s="1211"/>
      <c r="SQA11" s="1211"/>
      <c r="SQB11" s="1211"/>
      <c r="SQC11" s="1211"/>
      <c r="SQD11" s="1211"/>
      <c r="SQE11" s="1211"/>
      <c r="SQF11" s="1211"/>
      <c r="SQG11" s="1211"/>
      <c r="SQH11" s="1211"/>
      <c r="SQI11" s="1211"/>
      <c r="SQJ11" s="1211"/>
      <c r="SQK11" s="1211"/>
      <c r="SQL11" s="1211"/>
      <c r="SQM11" s="1211"/>
      <c r="SQN11" s="1211"/>
      <c r="SQO11" s="1211"/>
      <c r="SQP11" s="1211"/>
      <c r="SQQ11" s="1211"/>
      <c r="SQR11" s="1211"/>
      <c r="SQS11" s="1211"/>
      <c r="SQT11" s="1211"/>
      <c r="SQU11" s="1211"/>
      <c r="SQV11" s="1211"/>
      <c r="SQW11" s="1211"/>
      <c r="SQX11" s="1211"/>
      <c r="SQY11" s="1211"/>
      <c r="SQZ11" s="1211"/>
      <c r="SRA11" s="1211"/>
      <c r="SRB11" s="1211"/>
      <c r="SRC11" s="1211"/>
      <c r="SRD11" s="1211"/>
      <c r="SRE11" s="1211"/>
      <c r="SRF11" s="1211"/>
      <c r="SRG11" s="1211"/>
      <c r="SRH11" s="1211"/>
      <c r="SRI11" s="1211"/>
      <c r="SRJ11" s="1211"/>
      <c r="SRK11" s="1211"/>
      <c r="SRL11" s="1211"/>
      <c r="SRM11" s="1211"/>
      <c r="SRN11" s="1211"/>
      <c r="SRO11" s="1211"/>
      <c r="SRP11" s="1211"/>
      <c r="SRQ11" s="1211"/>
      <c r="SRR11" s="1211"/>
      <c r="SRS11" s="1211"/>
      <c r="SRT11" s="1211"/>
      <c r="SRU11" s="1211"/>
      <c r="SRV11" s="1211"/>
      <c r="SRW11" s="1211"/>
      <c r="SRX11" s="1211"/>
      <c r="SRY11" s="1211"/>
      <c r="SRZ11" s="1211"/>
      <c r="SSA11" s="1211"/>
      <c r="SSB11" s="1211"/>
      <c r="SSC11" s="1211"/>
      <c r="SSD11" s="1211"/>
      <c r="SSE11" s="1211"/>
      <c r="SSF11" s="1211"/>
      <c r="SSG11" s="1211"/>
      <c r="SSH11" s="1211"/>
      <c r="SSI11" s="1211"/>
      <c r="SSJ11" s="1211"/>
      <c r="SSK11" s="1211"/>
      <c r="SSL11" s="1211"/>
      <c r="SSM11" s="1211"/>
      <c r="SSN11" s="1211"/>
      <c r="SSO11" s="1211"/>
      <c r="SSP11" s="1211"/>
      <c r="SSQ11" s="1211"/>
      <c r="SSR11" s="1211"/>
      <c r="SSS11" s="1211"/>
      <c r="SST11" s="1211"/>
      <c r="SSU11" s="1211"/>
      <c r="SSV11" s="1211"/>
      <c r="SSW11" s="1211"/>
      <c r="SSX11" s="1211"/>
      <c r="SSY11" s="1211"/>
      <c r="SSZ11" s="1211"/>
      <c r="STA11" s="1211"/>
      <c r="STB11" s="1211"/>
      <c r="STC11" s="1211"/>
      <c r="STD11" s="1211"/>
      <c r="STE11" s="1211"/>
      <c r="STF11" s="1211"/>
      <c r="STG11" s="1211"/>
      <c r="STH11" s="1211"/>
      <c r="STI11" s="1211"/>
      <c r="STJ11" s="1211"/>
      <c r="STK11" s="1211"/>
      <c r="STL11" s="1211"/>
      <c r="STM11" s="1211"/>
      <c r="STN11" s="1211"/>
      <c r="STO11" s="1211"/>
      <c r="STP11" s="1211"/>
      <c r="STQ11" s="1211"/>
      <c r="STR11" s="1211"/>
      <c r="STS11" s="1211"/>
      <c r="STT11" s="1211"/>
      <c r="STU11" s="1211"/>
      <c r="STV11" s="1211"/>
      <c r="STW11" s="1211"/>
      <c r="STX11" s="1211"/>
      <c r="STY11" s="1211"/>
      <c r="STZ11" s="1211"/>
      <c r="SUA11" s="1211"/>
      <c r="SUB11" s="1211"/>
      <c r="SUC11" s="1211"/>
      <c r="SUD11" s="1211"/>
      <c r="SUE11" s="1211"/>
      <c r="SUF11" s="1211"/>
      <c r="SUG11" s="1211"/>
      <c r="SUH11" s="1211"/>
      <c r="SUI11" s="1211"/>
      <c r="SUJ11" s="1211"/>
      <c r="SUK11" s="1211"/>
      <c r="SUL11" s="1211"/>
      <c r="SUM11" s="1211"/>
      <c r="SUN11" s="1211"/>
      <c r="SUO11" s="1211"/>
      <c r="SUP11" s="1211"/>
      <c r="SUQ11" s="1211"/>
      <c r="SUR11" s="1211"/>
      <c r="SUS11" s="1211"/>
      <c r="SUT11" s="1211"/>
      <c r="SUU11" s="1211"/>
      <c r="SUV11" s="1211"/>
      <c r="SUW11" s="1211"/>
      <c r="SUX11" s="1211"/>
      <c r="SUY11" s="1211"/>
      <c r="SUZ11" s="1211"/>
      <c r="SVA11" s="1211"/>
      <c r="SVB11" s="1211"/>
      <c r="SVC11" s="1211"/>
      <c r="SVD11" s="1211"/>
      <c r="SVE11" s="1211"/>
      <c r="SVF11" s="1211"/>
      <c r="SVG11" s="1211"/>
      <c r="SVH11" s="1211"/>
      <c r="SVI11" s="1211"/>
      <c r="SVJ11" s="1211"/>
      <c r="SVK11" s="1211"/>
      <c r="SVL11" s="1211"/>
      <c r="SVM11" s="1211"/>
      <c r="SVN11" s="1211"/>
      <c r="SVO11" s="1211"/>
      <c r="SVP11" s="1211"/>
      <c r="SVQ11" s="1211"/>
      <c r="SVR11" s="1211"/>
      <c r="SVS11" s="1211"/>
      <c r="SVT11" s="1211"/>
      <c r="SVU11" s="1211"/>
      <c r="SVV11" s="1211"/>
      <c r="SVW11" s="1211"/>
      <c r="SVX11" s="1211"/>
      <c r="SVY11" s="1211"/>
      <c r="SVZ11" s="1211"/>
      <c r="SWA11" s="1211"/>
      <c r="SWB11" s="1211"/>
      <c r="SWC11" s="1211"/>
      <c r="SWD11" s="1211"/>
      <c r="SWE11" s="1211"/>
      <c r="SWF11" s="1211"/>
      <c r="SWG11" s="1211"/>
      <c r="SWH11" s="1211"/>
      <c r="SWI11" s="1211"/>
      <c r="SWJ11" s="1211"/>
      <c r="SWK11" s="1211"/>
      <c r="SWL11" s="1211"/>
      <c r="SWM11" s="1211"/>
      <c r="SWN11" s="1211"/>
      <c r="SWO11" s="1211"/>
      <c r="SWP11" s="1211"/>
      <c r="SWQ11" s="1211"/>
      <c r="SWR11" s="1211"/>
      <c r="SWS11" s="1211"/>
      <c r="SWT11" s="1211"/>
      <c r="SWU11" s="1211"/>
      <c r="SWV11" s="1211"/>
      <c r="SWW11" s="1211"/>
      <c r="SWX11" s="1211"/>
      <c r="SWY11" s="1211"/>
      <c r="SWZ11" s="1211"/>
      <c r="SXA11" s="1211"/>
      <c r="SXB11" s="1211"/>
      <c r="SXC11" s="1211"/>
      <c r="SXD11" s="1211"/>
      <c r="SXE11" s="1211"/>
      <c r="SXF11" s="1211"/>
      <c r="SXG11" s="1211"/>
      <c r="SXH11" s="1211"/>
      <c r="SXI11" s="1211"/>
      <c r="SXJ11" s="1211"/>
      <c r="SXK11" s="1211"/>
      <c r="SXL11" s="1211"/>
      <c r="SXM11" s="1211"/>
      <c r="SXN11" s="1211"/>
      <c r="SXO11" s="1211"/>
      <c r="SXP11" s="1211"/>
      <c r="SXQ11" s="1211"/>
      <c r="SXR11" s="1211"/>
      <c r="SXS11" s="1211"/>
      <c r="SXT11" s="1211"/>
      <c r="SXU11" s="1211"/>
      <c r="SXV11" s="1211"/>
      <c r="SXW11" s="1211"/>
      <c r="SXX11" s="1211"/>
      <c r="SXY11" s="1211"/>
      <c r="SXZ11" s="1211"/>
      <c r="SYA11" s="1211"/>
      <c r="SYB11" s="1211"/>
      <c r="SYC11" s="1211"/>
      <c r="SYD11" s="1211"/>
      <c r="SYE11" s="1211"/>
      <c r="SYF11" s="1211"/>
      <c r="SYG11" s="1211"/>
      <c r="SYH11" s="1211"/>
      <c r="SYI11" s="1211"/>
      <c r="SYJ11" s="1211"/>
      <c r="SYK11" s="1211"/>
      <c r="SYL11" s="1211"/>
      <c r="SYM11" s="1211"/>
      <c r="SYN11" s="1211"/>
      <c r="SYO11" s="1211"/>
      <c r="SYP11" s="1211"/>
      <c r="SYQ11" s="1211"/>
      <c r="SYR11" s="1211"/>
      <c r="SYS11" s="1211"/>
      <c r="SYT11" s="1211"/>
      <c r="SYU11" s="1211"/>
      <c r="SYV11" s="1211"/>
      <c r="SYW11" s="1211"/>
      <c r="SYX11" s="1211"/>
      <c r="SYY11" s="1211"/>
      <c r="SYZ11" s="1211"/>
      <c r="SZA11" s="1211"/>
      <c r="SZB11" s="1211"/>
      <c r="SZC11" s="1211"/>
      <c r="SZD11" s="1211"/>
      <c r="SZE11" s="1211"/>
      <c r="SZF11" s="1211"/>
      <c r="SZG11" s="1211"/>
      <c r="SZH11" s="1211"/>
      <c r="SZI11" s="1211"/>
      <c r="SZJ11" s="1211"/>
      <c r="SZK11" s="1211"/>
      <c r="SZL11" s="1211"/>
      <c r="SZM11" s="1211"/>
      <c r="SZN11" s="1211"/>
      <c r="SZO11" s="1211"/>
      <c r="SZP11" s="1211"/>
      <c r="SZQ11" s="1211"/>
      <c r="SZR11" s="1211"/>
      <c r="SZS11" s="1211"/>
      <c r="SZT11" s="1211"/>
      <c r="SZU11" s="1211"/>
      <c r="SZV11" s="1211"/>
      <c r="SZW11" s="1211"/>
      <c r="SZX11" s="1211"/>
      <c r="SZY11" s="1211"/>
      <c r="SZZ11" s="1211"/>
      <c r="TAA11" s="1211"/>
      <c r="TAB11" s="1211"/>
      <c r="TAC11" s="1211"/>
      <c r="TAD11" s="1211"/>
      <c r="TAE11" s="1211"/>
      <c r="TAF11" s="1211"/>
      <c r="TAG11" s="1211"/>
      <c r="TAH11" s="1211"/>
      <c r="TAI11" s="1211"/>
      <c r="TAJ11" s="1211"/>
      <c r="TAK11" s="1211"/>
      <c r="TAL11" s="1211"/>
      <c r="TAM11" s="1211"/>
      <c r="TAN11" s="1211"/>
      <c r="TAO11" s="1211"/>
      <c r="TAP11" s="1211"/>
      <c r="TAQ11" s="1211"/>
      <c r="TAR11" s="1211"/>
      <c r="TAS11" s="1211"/>
      <c r="TAT11" s="1211"/>
      <c r="TAU11" s="1211"/>
      <c r="TAV11" s="1211"/>
      <c r="TAW11" s="1211"/>
      <c r="TAX11" s="1211"/>
      <c r="TAY11" s="1211"/>
      <c r="TAZ11" s="1211"/>
      <c r="TBA11" s="1211"/>
      <c r="TBB11" s="1211"/>
      <c r="TBC11" s="1211"/>
      <c r="TBD11" s="1211"/>
      <c r="TBE11" s="1211"/>
      <c r="TBF11" s="1211"/>
      <c r="TBG11" s="1211"/>
      <c r="TBH11" s="1211"/>
      <c r="TBI11" s="1211"/>
      <c r="TBJ11" s="1211"/>
      <c r="TBK11" s="1211"/>
      <c r="TBL11" s="1211"/>
      <c r="TBM11" s="1211"/>
      <c r="TBN11" s="1211"/>
      <c r="TBO11" s="1211"/>
      <c r="TBP11" s="1211"/>
      <c r="TBQ11" s="1211"/>
      <c r="TBR11" s="1211"/>
      <c r="TBS11" s="1211"/>
      <c r="TBT11" s="1211"/>
      <c r="TBU11" s="1211"/>
      <c r="TBV11" s="1211"/>
      <c r="TBW11" s="1211"/>
      <c r="TBX11" s="1211"/>
      <c r="TBY11" s="1211"/>
      <c r="TBZ11" s="1211"/>
      <c r="TCA11" s="1211"/>
      <c r="TCB11" s="1211"/>
      <c r="TCC11" s="1211"/>
      <c r="TCD11" s="1211"/>
      <c r="TCE11" s="1211"/>
      <c r="TCF11" s="1211"/>
      <c r="TCG11" s="1211"/>
      <c r="TCH11" s="1211"/>
      <c r="TCI11" s="1211"/>
      <c r="TCJ11" s="1211"/>
      <c r="TCK11" s="1211"/>
      <c r="TCL11" s="1211"/>
      <c r="TCM11" s="1211"/>
      <c r="TCN11" s="1211"/>
      <c r="TCO11" s="1211"/>
      <c r="TCP11" s="1211"/>
      <c r="TCQ11" s="1211"/>
      <c r="TCR11" s="1211"/>
      <c r="TCS11" s="1211"/>
      <c r="TCT11" s="1211"/>
      <c r="TCU11" s="1211"/>
      <c r="TCV11" s="1211"/>
      <c r="TCW11" s="1211"/>
      <c r="TCX11" s="1211"/>
      <c r="TCY11" s="1211"/>
      <c r="TCZ11" s="1211"/>
      <c r="TDA11" s="1211"/>
      <c r="TDB11" s="1211"/>
      <c r="TDC11" s="1211"/>
      <c r="TDD11" s="1211"/>
      <c r="TDE11" s="1211"/>
      <c r="TDF11" s="1211"/>
      <c r="TDG11" s="1211"/>
      <c r="TDH11" s="1211"/>
      <c r="TDI11" s="1211"/>
      <c r="TDJ11" s="1211"/>
      <c r="TDK11" s="1211"/>
      <c r="TDL11" s="1211"/>
      <c r="TDM11" s="1211"/>
      <c r="TDN11" s="1211"/>
      <c r="TDO11" s="1211"/>
      <c r="TDP11" s="1211"/>
      <c r="TDQ11" s="1211"/>
      <c r="TDR11" s="1211"/>
      <c r="TDS11" s="1211"/>
      <c r="TDT11" s="1211"/>
      <c r="TDU11" s="1211"/>
      <c r="TDV11" s="1211"/>
      <c r="TDW11" s="1211"/>
      <c r="TDX11" s="1211"/>
      <c r="TDY11" s="1211"/>
      <c r="TDZ11" s="1211"/>
      <c r="TEA11" s="1211"/>
      <c r="TEB11" s="1211"/>
      <c r="TEC11" s="1211"/>
      <c r="TED11" s="1211"/>
      <c r="TEE11" s="1211"/>
      <c r="TEF11" s="1211"/>
      <c r="TEG11" s="1211"/>
      <c r="TEH11" s="1211"/>
      <c r="TEI11" s="1211"/>
      <c r="TEJ11" s="1211"/>
      <c r="TEK11" s="1211"/>
      <c r="TEL11" s="1211"/>
      <c r="TEM11" s="1211"/>
      <c r="TEN11" s="1211"/>
      <c r="TEO11" s="1211"/>
      <c r="TEP11" s="1211"/>
      <c r="TEQ11" s="1211"/>
      <c r="TER11" s="1211"/>
      <c r="TES11" s="1211"/>
      <c r="TET11" s="1211"/>
      <c r="TEU11" s="1211"/>
      <c r="TEV11" s="1211"/>
      <c r="TEW11" s="1211"/>
      <c r="TEX11" s="1211"/>
      <c r="TEY11" s="1211"/>
      <c r="TEZ11" s="1211"/>
      <c r="TFA11" s="1211"/>
      <c r="TFB11" s="1211"/>
      <c r="TFC11" s="1211"/>
      <c r="TFD11" s="1211"/>
      <c r="TFE11" s="1211"/>
      <c r="TFF11" s="1211"/>
      <c r="TFG11" s="1211"/>
      <c r="TFH11" s="1211"/>
      <c r="TFI11" s="1211"/>
      <c r="TFJ11" s="1211"/>
      <c r="TFK11" s="1211"/>
      <c r="TFL11" s="1211"/>
      <c r="TFM11" s="1211"/>
      <c r="TFN11" s="1211"/>
      <c r="TFO11" s="1211"/>
      <c r="TFP11" s="1211"/>
      <c r="TFQ11" s="1211"/>
      <c r="TFR11" s="1211"/>
      <c r="TFS11" s="1211"/>
      <c r="TFT11" s="1211"/>
      <c r="TFU11" s="1211"/>
      <c r="TFV11" s="1211"/>
      <c r="TFW11" s="1211"/>
      <c r="TFX11" s="1211"/>
      <c r="TFY11" s="1211"/>
      <c r="TFZ11" s="1211"/>
      <c r="TGA11" s="1211"/>
      <c r="TGB11" s="1211"/>
      <c r="TGC11" s="1211"/>
      <c r="TGD11" s="1211"/>
      <c r="TGE11" s="1211"/>
      <c r="TGF11" s="1211"/>
      <c r="TGG11" s="1211"/>
      <c r="TGH11" s="1211"/>
      <c r="TGI11" s="1211"/>
      <c r="TGJ11" s="1211"/>
      <c r="TGK11" s="1211"/>
      <c r="TGL11" s="1211"/>
      <c r="TGM11" s="1211"/>
      <c r="TGN11" s="1211"/>
      <c r="TGO11" s="1211"/>
      <c r="TGP11" s="1211"/>
      <c r="TGQ11" s="1211"/>
      <c r="TGR11" s="1211"/>
      <c r="TGS11" s="1211"/>
      <c r="TGT11" s="1211"/>
      <c r="TGU11" s="1211"/>
      <c r="TGV11" s="1211"/>
      <c r="TGW11" s="1211"/>
      <c r="TGX11" s="1211"/>
      <c r="TGY11" s="1211"/>
      <c r="TGZ11" s="1211"/>
      <c r="THA11" s="1211"/>
      <c r="THB11" s="1211"/>
      <c r="THC11" s="1211"/>
      <c r="THD11" s="1211"/>
      <c r="THE11" s="1211"/>
      <c r="THF11" s="1211"/>
      <c r="THG11" s="1211"/>
      <c r="THH11" s="1211"/>
      <c r="THI11" s="1211"/>
      <c r="THJ11" s="1211"/>
      <c r="THK11" s="1211"/>
      <c r="THL11" s="1211"/>
      <c r="THM11" s="1211"/>
      <c r="THN11" s="1211"/>
      <c r="THO11" s="1211"/>
      <c r="THP11" s="1211"/>
      <c r="THQ11" s="1211"/>
      <c r="THR11" s="1211"/>
      <c r="THS11" s="1211"/>
      <c r="THT11" s="1211"/>
      <c r="THU11" s="1211"/>
      <c r="THV11" s="1211"/>
      <c r="THW11" s="1211"/>
      <c r="THX11" s="1211"/>
      <c r="THY11" s="1211"/>
      <c r="THZ11" s="1211"/>
      <c r="TIA11" s="1211"/>
      <c r="TIB11" s="1211"/>
      <c r="TIC11" s="1211"/>
      <c r="TID11" s="1211"/>
      <c r="TIE11" s="1211"/>
      <c r="TIF11" s="1211"/>
      <c r="TIG11" s="1211"/>
      <c r="TIH11" s="1211"/>
      <c r="TII11" s="1211"/>
      <c r="TIJ11" s="1211"/>
      <c r="TIK11" s="1211"/>
      <c r="TIL11" s="1211"/>
      <c r="TIM11" s="1211"/>
      <c r="TIN11" s="1211"/>
      <c r="TIO11" s="1211"/>
      <c r="TIP11" s="1211"/>
      <c r="TIQ11" s="1211"/>
      <c r="TIR11" s="1211"/>
      <c r="TIS11" s="1211"/>
      <c r="TIT11" s="1211"/>
      <c r="TIU11" s="1211"/>
      <c r="TIV11" s="1211"/>
      <c r="TIW11" s="1211"/>
      <c r="TIX11" s="1211"/>
      <c r="TIY11" s="1211"/>
      <c r="TIZ11" s="1211"/>
      <c r="TJA11" s="1211"/>
      <c r="TJB11" s="1211"/>
      <c r="TJC11" s="1211"/>
      <c r="TJD11" s="1211"/>
      <c r="TJE11" s="1211"/>
      <c r="TJF11" s="1211"/>
      <c r="TJG11" s="1211"/>
      <c r="TJH11" s="1211"/>
      <c r="TJI11" s="1211"/>
      <c r="TJJ11" s="1211"/>
      <c r="TJK11" s="1211"/>
      <c r="TJL11" s="1211"/>
      <c r="TJM11" s="1211"/>
      <c r="TJN11" s="1211"/>
      <c r="TJO11" s="1211"/>
      <c r="TJP11" s="1211"/>
      <c r="TJQ11" s="1211"/>
      <c r="TJR11" s="1211"/>
      <c r="TJS11" s="1211"/>
      <c r="TJT11" s="1211"/>
      <c r="TJU11" s="1211"/>
      <c r="TJV11" s="1211"/>
      <c r="TJW11" s="1211"/>
      <c r="TJX11" s="1211"/>
      <c r="TJY11" s="1211"/>
      <c r="TJZ11" s="1211"/>
      <c r="TKA11" s="1211"/>
      <c r="TKB11" s="1211"/>
      <c r="TKC11" s="1211"/>
      <c r="TKD11" s="1211"/>
      <c r="TKE11" s="1211"/>
      <c r="TKF11" s="1211"/>
      <c r="TKG11" s="1211"/>
      <c r="TKH11" s="1211"/>
      <c r="TKI11" s="1211"/>
      <c r="TKJ11" s="1211"/>
      <c r="TKK11" s="1211"/>
      <c r="TKL11" s="1211"/>
      <c r="TKM11" s="1211"/>
      <c r="TKN11" s="1211"/>
      <c r="TKO11" s="1211"/>
      <c r="TKP11" s="1211"/>
      <c r="TKQ11" s="1211"/>
      <c r="TKR11" s="1211"/>
      <c r="TKS11" s="1211"/>
      <c r="TKT11" s="1211"/>
      <c r="TKU11" s="1211"/>
      <c r="TKV11" s="1211"/>
      <c r="TKW11" s="1211"/>
      <c r="TKX11" s="1211"/>
      <c r="TKY11" s="1211"/>
      <c r="TKZ11" s="1211"/>
      <c r="TLA11" s="1211"/>
      <c r="TLB11" s="1211"/>
      <c r="TLC11" s="1211"/>
      <c r="TLD11" s="1211"/>
      <c r="TLE11" s="1211"/>
      <c r="TLF11" s="1211"/>
      <c r="TLG11" s="1211"/>
      <c r="TLH11" s="1211"/>
      <c r="TLI11" s="1211"/>
      <c r="TLJ11" s="1211"/>
      <c r="TLK11" s="1211"/>
      <c r="TLL11" s="1211"/>
      <c r="TLM11" s="1211"/>
      <c r="TLN11" s="1211"/>
      <c r="TLO11" s="1211"/>
      <c r="TLP11" s="1211"/>
      <c r="TLQ11" s="1211"/>
      <c r="TLR11" s="1211"/>
      <c r="TLS11" s="1211"/>
      <c r="TLT11" s="1211"/>
      <c r="TLU11" s="1211"/>
      <c r="TLV11" s="1211"/>
      <c r="TLW11" s="1211"/>
      <c r="TLX11" s="1211"/>
      <c r="TLY11" s="1211"/>
      <c r="TLZ11" s="1211"/>
      <c r="TMA11" s="1211"/>
      <c r="TMB11" s="1211"/>
      <c r="TMC11" s="1211"/>
      <c r="TMD11" s="1211"/>
      <c r="TME11" s="1211"/>
      <c r="TMF11" s="1211"/>
      <c r="TMG11" s="1211"/>
      <c r="TMH11" s="1211"/>
      <c r="TMI11" s="1211"/>
      <c r="TMJ11" s="1211"/>
      <c r="TMK11" s="1211"/>
      <c r="TML11" s="1211"/>
      <c r="TMM11" s="1211"/>
      <c r="TMN11" s="1211"/>
      <c r="TMO11" s="1211"/>
      <c r="TMP11" s="1211"/>
      <c r="TMQ11" s="1211"/>
      <c r="TMR11" s="1211"/>
      <c r="TMS11" s="1211"/>
      <c r="TMT11" s="1211"/>
      <c r="TMU11" s="1211"/>
      <c r="TMV11" s="1211"/>
      <c r="TMW11" s="1211"/>
      <c r="TMX11" s="1211"/>
      <c r="TMY11" s="1211"/>
      <c r="TMZ11" s="1211"/>
      <c r="TNA11" s="1211"/>
      <c r="TNB11" s="1211"/>
      <c r="TNC11" s="1211"/>
      <c r="TND11" s="1211"/>
      <c r="TNE11" s="1211"/>
      <c r="TNF11" s="1211"/>
      <c r="TNG11" s="1211"/>
      <c r="TNH11" s="1211"/>
      <c r="TNI11" s="1211"/>
      <c r="TNJ11" s="1211"/>
      <c r="TNK11" s="1211"/>
      <c r="TNL11" s="1211"/>
      <c r="TNM11" s="1211"/>
      <c r="TNN11" s="1211"/>
      <c r="TNO11" s="1211"/>
      <c r="TNP11" s="1211"/>
      <c r="TNQ11" s="1211"/>
      <c r="TNR11" s="1211"/>
      <c r="TNS11" s="1211"/>
      <c r="TNT11" s="1211"/>
      <c r="TNU11" s="1211"/>
      <c r="TNV11" s="1211"/>
      <c r="TNW11" s="1211"/>
      <c r="TNX11" s="1211"/>
      <c r="TNY11" s="1211"/>
      <c r="TNZ11" s="1211"/>
      <c r="TOA11" s="1211"/>
      <c r="TOB11" s="1211"/>
      <c r="TOC11" s="1211"/>
      <c r="TOD11" s="1211"/>
      <c r="TOE11" s="1211"/>
      <c r="TOF11" s="1211"/>
      <c r="TOG11" s="1211"/>
      <c r="TOH11" s="1211"/>
      <c r="TOI11" s="1211"/>
      <c r="TOJ11" s="1211"/>
      <c r="TOK11" s="1211"/>
      <c r="TOL11" s="1211"/>
      <c r="TOM11" s="1211"/>
      <c r="TON11" s="1211"/>
      <c r="TOO11" s="1211"/>
      <c r="TOP11" s="1211"/>
      <c r="TOQ11" s="1211"/>
      <c r="TOR11" s="1211"/>
      <c r="TOS11" s="1211"/>
      <c r="TOT11" s="1211"/>
      <c r="TOU11" s="1211"/>
      <c r="TOV11" s="1211"/>
      <c r="TOW11" s="1211"/>
      <c r="TOX11" s="1211"/>
      <c r="TOY11" s="1211"/>
      <c r="TOZ11" s="1211"/>
      <c r="TPA11" s="1211"/>
      <c r="TPB11" s="1211"/>
      <c r="TPC11" s="1211"/>
      <c r="TPD11" s="1211"/>
      <c r="TPE11" s="1211"/>
      <c r="TPF11" s="1211"/>
      <c r="TPG11" s="1211"/>
      <c r="TPH11" s="1211"/>
      <c r="TPI11" s="1211"/>
      <c r="TPJ11" s="1211"/>
      <c r="TPK11" s="1211"/>
      <c r="TPL11" s="1211"/>
      <c r="TPM11" s="1211"/>
      <c r="TPN11" s="1211"/>
      <c r="TPO11" s="1211"/>
      <c r="TPP11" s="1211"/>
      <c r="TPQ11" s="1211"/>
      <c r="TPR11" s="1211"/>
      <c r="TPS11" s="1211"/>
      <c r="TPT11" s="1211"/>
      <c r="TPU11" s="1211"/>
      <c r="TPV11" s="1211"/>
      <c r="TPW11" s="1211"/>
      <c r="TPX11" s="1211"/>
      <c r="TPY11" s="1211"/>
      <c r="TPZ11" s="1211"/>
      <c r="TQA11" s="1211"/>
      <c r="TQB11" s="1211"/>
      <c r="TQC11" s="1211"/>
      <c r="TQD11" s="1211"/>
      <c r="TQE11" s="1211"/>
      <c r="TQF11" s="1211"/>
      <c r="TQG11" s="1211"/>
      <c r="TQH11" s="1211"/>
      <c r="TQI11" s="1211"/>
      <c r="TQJ11" s="1211"/>
      <c r="TQK11" s="1211"/>
      <c r="TQL11" s="1211"/>
      <c r="TQM11" s="1211"/>
      <c r="TQN11" s="1211"/>
      <c r="TQO11" s="1211"/>
      <c r="TQP11" s="1211"/>
      <c r="TQQ11" s="1211"/>
      <c r="TQR11" s="1211"/>
      <c r="TQS11" s="1211"/>
      <c r="TQT11" s="1211"/>
      <c r="TQU11" s="1211"/>
      <c r="TQV11" s="1211"/>
      <c r="TQW11" s="1211"/>
      <c r="TQX11" s="1211"/>
      <c r="TQY11" s="1211"/>
      <c r="TQZ11" s="1211"/>
      <c r="TRA11" s="1211"/>
      <c r="TRB11" s="1211"/>
      <c r="TRC11" s="1211"/>
      <c r="TRD11" s="1211"/>
      <c r="TRE11" s="1211"/>
      <c r="TRF11" s="1211"/>
      <c r="TRG11" s="1211"/>
      <c r="TRH11" s="1211"/>
      <c r="TRI11" s="1211"/>
      <c r="TRJ11" s="1211"/>
      <c r="TRK11" s="1211"/>
      <c r="TRL11" s="1211"/>
      <c r="TRM11" s="1211"/>
      <c r="TRN11" s="1211"/>
      <c r="TRO11" s="1211"/>
      <c r="TRP11" s="1211"/>
      <c r="TRQ11" s="1211"/>
      <c r="TRR11" s="1211"/>
      <c r="TRS11" s="1211"/>
      <c r="TRT11" s="1211"/>
      <c r="TRU11" s="1211"/>
      <c r="TRV11" s="1211"/>
      <c r="TRW11" s="1211"/>
      <c r="TRX11" s="1211"/>
      <c r="TRY11" s="1211"/>
      <c r="TRZ11" s="1211"/>
      <c r="TSA11" s="1211"/>
      <c r="TSB11" s="1211"/>
      <c r="TSC11" s="1211"/>
      <c r="TSD11" s="1211"/>
      <c r="TSE11" s="1211"/>
      <c r="TSF11" s="1211"/>
      <c r="TSG11" s="1211"/>
      <c r="TSH11" s="1211"/>
      <c r="TSI11" s="1211"/>
      <c r="TSJ11" s="1211"/>
      <c r="TSK11" s="1211"/>
      <c r="TSL11" s="1211"/>
      <c r="TSM11" s="1211"/>
      <c r="TSN11" s="1211"/>
      <c r="TSO11" s="1211"/>
      <c r="TSP11" s="1211"/>
      <c r="TSQ11" s="1211"/>
      <c r="TSR11" s="1211"/>
      <c r="TSS11" s="1211"/>
      <c r="TST11" s="1211"/>
      <c r="TSU11" s="1211"/>
      <c r="TSV11" s="1211"/>
      <c r="TSW11" s="1211"/>
      <c r="TSX11" s="1211"/>
      <c r="TSY11" s="1211"/>
      <c r="TSZ11" s="1211"/>
      <c r="TTA11" s="1211"/>
      <c r="TTB11" s="1211"/>
      <c r="TTC11" s="1211"/>
      <c r="TTD11" s="1211"/>
      <c r="TTE11" s="1211"/>
      <c r="TTF11" s="1211"/>
      <c r="TTG11" s="1211"/>
      <c r="TTH11" s="1211"/>
      <c r="TTI11" s="1211"/>
      <c r="TTJ11" s="1211"/>
      <c r="TTK11" s="1211"/>
      <c r="TTL11" s="1211"/>
      <c r="TTM11" s="1211"/>
      <c r="TTN11" s="1211"/>
      <c r="TTO11" s="1211"/>
      <c r="TTP11" s="1211"/>
      <c r="TTQ11" s="1211"/>
      <c r="TTR11" s="1211"/>
      <c r="TTS11" s="1211"/>
      <c r="TTT11" s="1211"/>
      <c r="TTU11" s="1211"/>
      <c r="TTV11" s="1211"/>
      <c r="TTW11" s="1211"/>
      <c r="TTX11" s="1211"/>
      <c r="TTY11" s="1211"/>
      <c r="TTZ11" s="1211"/>
      <c r="TUA11" s="1211"/>
      <c r="TUB11" s="1211"/>
      <c r="TUC11" s="1211"/>
      <c r="TUD11" s="1211"/>
      <c r="TUE11" s="1211"/>
      <c r="TUF11" s="1211"/>
      <c r="TUG11" s="1211"/>
      <c r="TUH11" s="1211"/>
      <c r="TUI11" s="1211"/>
      <c r="TUJ11" s="1211"/>
      <c r="TUK11" s="1211"/>
      <c r="TUL11" s="1211"/>
      <c r="TUM11" s="1211"/>
      <c r="TUN11" s="1211"/>
      <c r="TUO11" s="1211"/>
      <c r="TUP11" s="1211"/>
      <c r="TUQ11" s="1211"/>
      <c r="TUR11" s="1211"/>
      <c r="TUS11" s="1211"/>
      <c r="TUT11" s="1211"/>
      <c r="TUU11" s="1211"/>
      <c r="TUV11" s="1211"/>
      <c r="TUW11" s="1211"/>
      <c r="TUX11" s="1211"/>
      <c r="TUY11" s="1211"/>
      <c r="TUZ11" s="1211"/>
      <c r="TVA11" s="1211"/>
      <c r="TVB11" s="1211"/>
      <c r="TVC11" s="1211"/>
      <c r="TVD11" s="1211"/>
      <c r="TVE11" s="1211"/>
      <c r="TVF11" s="1211"/>
      <c r="TVG11" s="1211"/>
      <c r="TVH11" s="1211"/>
      <c r="TVI11" s="1211"/>
      <c r="TVJ11" s="1211"/>
      <c r="TVK11" s="1211"/>
      <c r="TVL11" s="1211"/>
      <c r="TVM11" s="1211"/>
      <c r="TVN11" s="1211"/>
      <c r="TVO11" s="1211"/>
      <c r="TVP11" s="1211"/>
      <c r="TVQ11" s="1211"/>
      <c r="TVR11" s="1211"/>
      <c r="TVS11" s="1211"/>
      <c r="TVT11" s="1211"/>
      <c r="TVU11" s="1211"/>
      <c r="TVV11" s="1211"/>
      <c r="TVW11" s="1211"/>
      <c r="TVX11" s="1211"/>
      <c r="TVY11" s="1211"/>
      <c r="TVZ11" s="1211"/>
      <c r="TWA11" s="1211"/>
      <c r="TWB11" s="1211"/>
      <c r="TWC11" s="1211"/>
      <c r="TWD11" s="1211"/>
      <c r="TWE11" s="1211"/>
      <c r="TWF11" s="1211"/>
      <c r="TWG11" s="1211"/>
      <c r="TWH11" s="1211"/>
      <c r="TWI11" s="1211"/>
      <c r="TWJ11" s="1211"/>
      <c r="TWK11" s="1211"/>
      <c r="TWL11" s="1211"/>
      <c r="TWM11" s="1211"/>
      <c r="TWN11" s="1211"/>
      <c r="TWO11" s="1211"/>
      <c r="TWP11" s="1211"/>
      <c r="TWQ11" s="1211"/>
      <c r="TWR11" s="1211"/>
      <c r="TWS11" s="1211"/>
      <c r="TWT11" s="1211"/>
      <c r="TWU11" s="1211"/>
      <c r="TWV11" s="1211"/>
      <c r="TWW11" s="1211"/>
      <c r="TWX11" s="1211"/>
      <c r="TWY11" s="1211"/>
      <c r="TWZ11" s="1211"/>
      <c r="TXA11" s="1211"/>
      <c r="TXB11" s="1211"/>
      <c r="TXC11" s="1211"/>
      <c r="TXD11" s="1211"/>
      <c r="TXE11" s="1211"/>
      <c r="TXF11" s="1211"/>
      <c r="TXG11" s="1211"/>
      <c r="TXH11" s="1211"/>
      <c r="TXI11" s="1211"/>
      <c r="TXJ11" s="1211"/>
      <c r="TXK11" s="1211"/>
      <c r="TXL11" s="1211"/>
      <c r="TXM11" s="1211"/>
      <c r="TXN11" s="1211"/>
      <c r="TXO11" s="1211"/>
      <c r="TXP11" s="1211"/>
      <c r="TXQ11" s="1211"/>
      <c r="TXR11" s="1211"/>
      <c r="TXS11" s="1211"/>
      <c r="TXT11" s="1211"/>
      <c r="TXU11" s="1211"/>
      <c r="TXV11" s="1211"/>
      <c r="TXW11" s="1211"/>
      <c r="TXX11" s="1211"/>
      <c r="TXY11" s="1211"/>
      <c r="TXZ11" s="1211"/>
      <c r="TYA11" s="1211"/>
      <c r="TYB11" s="1211"/>
      <c r="TYC11" s="1211"/>
      <c r="TYD11" s="1211"/>
      <c r="TYE11" s="1211"/>
      <c r="TYF11" s="1211"/>
      <c r="TYG11" s="1211"/>
      <c r="TYH11" s="1211"/>
      <c r="TYI11" s="1211"/>
      <c r="TYJ11" s="1211"/>
      <c r="TYK11" s="1211"/>
      <c r="TYL11" s="1211"/>
      <c r="TYM11" s="1211"/>
      <c r="TYN11" s="1211"/>
      <c r="TYO11" s="1211"/>
      <c r="TYP11" s="1211"/>
      <c r="TYQ11" s="1211"/>
      <c r="TYR11" s="1211"/>
      <c r="TYS11" s="1211"/>
      <c r="TYT11" s="1211"/>
      <c r="TYU11" s="1211"/>
      <c r="TYV11" s="1211"/>
      <c r="TYW11" s="1211"/>
      <c r="TYX11" s="1211"/>
      <c r="TYY11" s="1211"/>
      <c r="TYZ11" s="1211"/>
      <c r="TZA11" s="1211"/>
      <c r="TZB11" s="1211"/>
      <c r="TZC11" s="1211"/>
      <c r="TZD11" s="1211"/>
      <c r="TZE11" s="1211"/>
      <c r="TZF11" s="1211"/>
      <c r="TZG11" s="1211"/>
      <c r="TZH11" s="1211"/>
      <c r="TZI11" s="1211"/>
      <c r="TZJ11" s="1211"/>
      <c r="TZK11" s="1211"/>
      <c r="TZL11" s="1211"/>
      <c r="TZM11" s="1211"/>
      <c r="TZN11" s="1211"/>
      <c r="TZO11" s="1211"/>
      <c r="TZP11" s="1211"/>
      <c r="TZQ11" s="1211"/>
      <c r="TZR11" s="1211"/>
      <c r="TZS11" s="1211"/>
      <c r="TZT11" s="1211"/>
      <c r="TZU11" s="1211"/>
      <c r="TZV11" s="1211"/>
      <c r="TZW11" s="1211"/>
      <c r="TZX11" s="1211"/>
      <c r="TZY11" s="1211"/>
      <c r="TZZ11" s="1211"/>
      <c r="UAA11" s="1211"/>
      <c r="UAB11" s="1211"/>
      <c r="UAC11" s="1211"/>
      <c r="UAD11" s="1211"/>
      <c r="UAE11" s="1211"/>
      <c r="UAF11" s="1211"/>
      <c r="UAG11" s="1211"/>
      <c r="UAH11" s="1211"/>
      <c r="UAI11" s="1211"/>
      <c r="UAJ11" s="1211"/>
      <c r="UAK11" s="1211"/>
      <c r="UAL11" s="1211"/>
      <c r="UAM11" s="1211"/>
      <c r="UAN11" s="1211"/>
      <c r="UAO11" s="1211"/>
      <c r="UAP11" s="1211"/>
      <c r="UAQ11" s="1211"/>
      <c r="UAR11" s="1211"/>
      <c r="UAS11" s="1211"/>
      <c r="UAT11" s="1211"/>
      <c r="UAU11" s="1211"/>
      <c r="UAV11" s="1211"/>
      <c r="UAW11" s="1211"/>
      <c r="UAX11" s="1211"/>
      <c r="UAY11" s="1211"/>
      <c r="UAZ11" s="1211"/>
      <c r="UBA11" s="1211"/>
      <c r="UBB11" s="1211"/>
      <c r="UBC11" s="1211"/>
      <c r="UBD11" s="1211"/>
      <c r="UBE11" s="1211"/>
      <c r="UBF11" s="1211"/>
      <c r="UBG11" s="1211"/>
      <c r="UBH11" s="1211"/>
      <c r="UBI11" s="1211"/>
      <c r="UBJ11" s="1211"/>
      <c r="UBK11" s="1211"/>
      <c r="UBL11" s="1211"/>
      <c r="UBM11" s="1211"/>
      <c r="UBN11" s="1211"/>
      <c r="UBO11" s="1211"/>
      <c r="UBP11" s="1211"/>
      <c r="UBQ11" s="1211"/>
      <c r="UBR11" s="1211"/>
      <c r="UBS11" s="1211"/>
      <c r="UBT11" s="1211"/>
      <c r="UBU11" s="1211"/>
      <c r="UBV11" s="1211"/>
      <c r="UBW11" s="1211"/>
      <c r="UBX11" s="1211"/>
      <c r="UBY11" s="1211"/>
      <c r="UBZ11" s="1211"/>
      <c r="UCA11" s="1211"/>
      <c r="UCB11" s="1211"/>
      <c r="UCC11" s="1211"/>
      <c r="UCD11" s="1211"/>
      <c r="UCE11" s="1211"/>
      <c r="UCF11" s="1211"/>
      <c r="UCG11" s="1211"/>
      <c r="UCH11" s="1211"/>
      <c r="UCI11" s="1211"/>
      <c r="UCJ11" s="1211"/>
      <c r="UCK11" s="1211"/>
      <c r="UCL11" s="1211"/>
      <c r="UCM11" s="1211"/>
      <c r="UCN11" s="1211"/>
      <c r="UCO11" s="1211"/>
      <c r="UCP11" s="1211"/>
      <c r="UCQ11" s="1211"/>
      <c r="UCR11" s="1211"/>
      <c r="UCS11" s="1211"/>
      <c r="UCT11" s="1211"/>
      <c r="UCU11" s="1211"/>
      <c r="UCV11" s="1211"/>
      <c r="UCW11" s="1211"/>
      <c r="UCX11" s="1211"/>
      <c r="UCY11" s="1211"/>
      <c r="UCZ11" s="1211"/>
      <c r="UDA11" s="1211"/>
      <c r="UDB11" s="1211"/>
      <c r="UDC11" s="1211"/>
      <c r="UDD11" s="1211"/>
      <c r="UDE11" s="1211"/>
      <c r="UDF11" s="1211"/>
      <c r="UDG11" s="1211"/>
      <c r="UDH11" s="1211"/>
      <c r="UDI11" s="1211"/>
      <c r="UDJ11" s="1211"/>
      <c r="UDK11" s="1211"/>
      <c r="UDL11" s="1211"/>
      <c r="UDM11" s="1211"/>
      <c r="UDN11" s="1211"/>
      <c r="UDO11" s="1211"/>
      <c r="UDP11" s="1211"/>
      <c r="UDQ11" s="1211"/>
      <c r="UDR11" s="1211"/>
      <c r="UDS11" s="1211"/>
      <c r="UDT11" s="1211"/>
      <c r="UDU11" s="1211"/>
      <c r="UDV11" s="1211"/>
      <c r="UDW11" s="1211"/>
      <c r="UDX11" s="1211"/>
      <c r="UDY11" s="1211"/>
      <c r="UDZ11" s="1211"/>
      <c r="UEA11" s="1211"/>
      <c r="UEB11" s="1211"/>
      <c r="UEC11" s="1211"/>
      <c r="UED11" s="1211"/>
      <c r="UEE11" s="1211"/>
      <c r="UEF11" s="1211"/>
      <c r="UEG11" s="1211"/>
      <c r="UEH11" s="1211"/>
      <c r="UEI11" s="1211"/>
      <c r="UEJ11" s="1211"/>
      <c r="UEK11" s="1211"/>
      <c r="UEL11" s="1211"/>
      <c r="UEM11" s="1211"/>
      <c r="UEN11" s="1211"/>
      <c r="UEO11" s="1211"/>
      <c r="UEP11" s="1211"/>
      <c r="UEQ11" s="1211"/>
      <c r="UER11" s="1211"/>
      <c r="UES11" s="1211"/>
      <c r="UET11" s="1211"/>
      <c r="UEU11" s="1211"/>
      <c r="UEV11" s="1211"/>
      <c r="UEW11" s="1211"/>
      <c r="UEX11" s="1211"/>
      <c r="UEY11" s="1211"/>
      <c r="UEZ11" s="1211"/>
      <c r="UFA11" s="1211"/>
      <c r="UFB11" s="1211"/>
      <c r="UFC11" s="1211"/>
      <c r="UFD11" s="1211"/>
      <c r="UFE11" s="1211"/>
      <c r="UFF11" s="1211"/>
      <c r="UFG11" s="1211"/>
      <c r="UFH11" s="1211"/>
      <c r="UFI11" s="1211"/>
      <c r="UFJ11" s="1211"/>
      <c r="UFK11" s="1211"/>
      <c r="UFL11" s="1211"/>
      <c r="UFM11" s="1211"/>
      <c r="UFN11" s="1211"/>
      <c r="UFO11" s="1211"/>
      <c r="UFP11" s="1211"/>
      <c r="UFQ11" s="1211"/>
      <c r="UFR11" s="1211"/>
      <c r="UFS11" s="1211"/>
      <c r="UFT11" s="1211"/>
      <c r="UFU11" s="1211"/>
      <c r="UFV11" s="1211"/>
      <c r="UFW11" s="1211"/>
      <c r="UFX11" s="1211"/>
      <c r="UFY11" s="1211"/>
      <c r="UFZ11" s="1211"/>
      <c r="UGA11" s="1211"/>
      <c r="UGB11" s="1211"/>
      <c r="UGC11" s="1211"/>
      <c r="UGD11" s="1211"/>
      <c r="UGE11" s="1211"/>
      <c r="UGF11" s="1211"/>
      <c r="UGG11" s="1211"/>
      <c r="UGH11" s="1211"/>
      <c r="UGI11" s="1211"/>
      <c r="UGJ11" s="1211"/>
      <c r="UGK11" s="1211"/>
      <c r="UGL11" s="1211"/>
      <c r="UGM11" s="1211"/>
      <c r="UGN11" s="1211"/>
      <c r="UGO11" s="1211"/>
      <c r="UGP11" s="1211"/>
      <c r="UGQ11" s="1211"/>
      <c r="UGR11" s="1211"/>
      <c r="UGS11" s="1211"/>
      <c r="UGT11" s="1211"/>
      <c r="UGU11" s="1211"/>
      <c r="UGV11" s="1211"/>
      <c r="UGW11" s="1211"/>
      <c r="UGX11" s="1211"/>
      <c r="UGY11" s="1211"/>
      <c r="UGZ11" s="1211"/>
      <c r="UHA11" s="1211"/>
      <c r="UHB11" s="1211"/>
      <c r="UHC11" s="1211"/>
      <c r="UHD11" s="1211"/>
      <c r="UHE11" s="1211"/>
      <c r="UHF11" s="1211"/>
      <c r="UHG11" s="1211"/>
      <c r="UHH11" s="1211"/>
      <c r="UHI11" s="1211"/>
      <c r="UHJ11" s="1211"/>
      <c r="UHK11" s="1211"/>
      <c r="UHL11" s="1211"/>
      <c r="UHM11" s="1211"/>
      <c r="UHN11" s="1211"/>
      <c r="UHO11" s="1211"/>
      <c r="UHP11" s="1211"/>
      <c r="UHQ11" s="1211"/>
      <c r="UHR11" s="1211"/>
      <c r="UHS11" s="1211"/>
      <c r="UHT11" s="1211"/>
      <c r="UHU11" s="1211"/>
      <c r="UHV11" s="1211"/>
      <c r="UHW11" s="1211"/>
      <c r="UHX11" s="1211"/>
      <c r="UHY11" s="1211"/>
      <c r="UHZ11" s="1211"/>
      <c r="UIA11" s="1211"/>
      <c r="UIB11" s="1211"/>
      <c r="UIC11" s="1211"/>
      <c r="UID11" s="1211"/>
      <c r="UIE11" s="1211"/>
      <c r="UIF11" s="1211"/>
      <c r="UIG11" s="1211"/>
      <c r="UIH11" s="1211"/>
      <c r="UII11" s="1211"/>
      <c r="UIJ11" s="1211"/>
      <c r="UIK11" s="1211"/>
      <c r="UIL11" s="1211"/>
      <c r="UIM11" s="1211"/>
      <c r="UIN11" s="1211"/>
      <c r="UIO11" s="1211"/>
      <c r="UIP11" s="1211"/>
      <c r="UIQ11" s="1211"/>
      <c r="UIR11" s="1211"/>
      <c r="UIS11" s="1211"/>
      <c r="UIT11" s="1211"/>
      <c r="UIU11" s="1211"/>
      <c r="UIV11" s="1211"/>
      <c r="UIW11" s="1211"/>
      <c r="UIX11" s="1211"/>
      <c r="UIY11" s="1211"/>
      <c r="UIZ11" s="1211"/>
      <c r="UJA11" s="1211"/>
      <c r="UJB11" s="1211"/>
      <c r="UJC11" s="1211"/>
      <c r="UJD11" s="1211"/>
      <c r="UJE11" s="1211"/>
      <c r="UJF11" s="1211"/>
      <c r="UJG11" s="1211"/>
      <c r="UJH11" s="1211"/>
      <c r="UJI11" s="1211"/>
      <c r="UJJ11" s="1211"/>
      <c r="UJK11" s="1211"/>
      <c r="UJL11" s="1211"/>
      <c r="UJM11" s="1211"/>
      <c r="UJN11" s="1211"/>
      <c r="UJO11" s="1211"/>
      <c r="UJP11" s="1211"/>
      <c r="UJQ11" s="1211"/>
      <c r="UJR11" s="1211"/>
      <c r="UJS11" s="1211"/>
      <c r="UJT11" s="1211"/>
      <c r="UJU11" s="1211"/>
      <c r="UJV11" s="1211"/>
      <c r="UJW11" s="1211"/>
      <c r="UJX11" s="1211"/>
      <c r="UJY11" s="1211"/>
      <c r="UJZ11" s="1211"/>
      <c r="UKA11" s="1211"/>
      <c r="UKB11" s="1211"/>
      <c r="UKC11" s="1211"/>
      <c r="UKD11" s="1211"/>
      <c r="UKE11" s="1211"/>
      <c r="UKF11" s="1211"/>
      <c r="UKG11" s="1211"/>
      <c r="UKH11" s="1211"/>
      <c r="UKI11" s="1211"/>
      <c r="UKJ11" s="1211"/>
      <c r="UKK11" s="1211"/>
      <c r="UKL11" s="1211"/>
      <c r="UKM11" s="1211"/>
      <c r="UKN11" s="1211"/>
      <c r="UKO11" s="1211"/>
      <c r="UKP11" s="1211"/>
      <c r="UKQ11" s="1211"/>
      <c r="UKR11" s="1211"/>
      <c r="UKS11" s="1211"/>
      <c r="UKT11" s="1211"/>
      <c r="UKU11" s="1211"/>
      <c r="UKV11" s="1211"/>
      <c r="UKW11" s="1211"/>
      <c r="UKX11" s="1211"/>
      <c r="UKY11" s="1211"/>
      <c r="UKZ11" s="1211"/>
      <c r="ULA11" s="1211"/>
      <c r="ULB11" s="1211"/>
      <c r="ULC11" s="1211"/>
      <c r="ULD11" s="1211"/>
      <c r="ULE11" s="1211"/>
      <c r="ULF11" s="1211"/>
      <c r="ULG11" s="1211"/>
      <c r="ULH11" s="1211"/>
      <c r="ULI11" s="1211"/>
      <c r="ULJ11" s="1211"/>
      <c r="ULK11" s="1211"/>
      <c r="ULL11" s="1211"/>
      <c r="ULM11" s="1211"/>
      <c r="ULN11" s="1211"/>
      <c r="ULO11" s="1211"/>
      <c r="ULP11" s="1211"/>
      <c r="ULQ11" s="1211"/>
      <c r="ULR11" s="1211"/>
      <c r="ULS11" s="1211"/>
      <c r="ULT11" s="1211"/>
      <c r="ULU11" s="1211"/>
      <c r="ULV11" s="1211"/>
      <c r="ULW11" s="1211"/>
      <c r="ULX11" s="1211"/>
      <c r="ULY11" s="1211"/>
      <c r="ULZ11" s="1211"/>
      <c r="UMA11" s="1211"/>
      <c r="UMB11" s="1211"/>
      <c r="UMC11" s="1211"/>
      <c r="UMD11" s="1211"/>
      <c r="UME11" s="1211"/>
      <c r="UMF11" s="1211"/>
      <c r="UMG11" s="1211"/>
      <c r="UMH11" s="1211"/>
      <c r="UMI11" s="1211"/>
      <c r="UMJ11" s="1211"/>
      <c r="UMK11" s="1211"/>
      <c r="UML11" s="1211"/>
      <c r="UMM11" s="1211"/>
      <c r="UMN11" s="1211"/>
      <c r="UMO11" s="1211"/>
      <c r="UMP11" s="1211"/>
      <c r="UMQ11" s="1211"/>
      <c r="UMR11" s="1211"/>
      <c r="UMS11" s="1211"/>
      <c r="UMT11" s="1211"/>
      <c r="UMU11" s="1211"/>
      <c r="UMV11" s="1211"/>
      <c r="UMW11" s="1211"/>
      <c r="UMX11" s="1211"/>
      <c r="UMY11" s="1211"/>
      <c r="UMZ11" s="1211"/>
      <c r="UNA11" s="1211"/>
      <c r="UNB11" s="1211"/>
      <c r="UNC11" s="1211"/>
      <c r="UND11" s="1211"/>
      <c r="UNE11" s="1211"/>
      <c r="UNF11" s="1211"/>
      <c r="UNG11" s="1211"/>
      <c r="UNH11" s="1211"/>
      <c r="UNI11" s="1211"/>
      <c r="UNJ11" s="1211"/>
      <c r="UNK11" s="1211"/>
      <c r="UNL11" s="1211"/>
      <c r="UNM11" s="1211"/>
      <c r="UNN11" s="1211"/>
      <c r="UNO11" s="1211"/>
      <c r="UNP11" s="1211"/>
      <c r="UNQ11" s="1211"/>
      <c r="UNR11" s="1211"/>
      <c r="UNS11" s="1211"/>
      <c r="UNT11" s="1211"/>
      <c r="UNU11" s="1211"/>
      <c r="UNV11" s="1211"/>
      <c r="UNW11" s="1211"/>
      <c r="UNX11" s="1211"/>
      <c r="UNY11" s="1211"/>
      <c r="UNZ11" s="1211"/>
      <c r="UOA11" s="1211"/>
      <c r="UOB11" s="1211"/>
      <c r="UOC11" s="1211"/>
      <c r="UOD11" s="1211"/>
      <c r="UOE11" s="1211"/>
      <c r="UOF11" s="1211"/>
      <c r="UOG11" s="1211"/>
      <c r="UOH11" s="1211"/>
      <c r="UOI11" s="1211"/>
      <c r="UOJ11" s="1211"/>
      <c r="UOK11" s="1211"/>
      <c r="UOL11" s="1211"/>
      <c r="UOM11" s="1211"/>
      <c r="UON11" s="1211"/>
      <c r="UOO11" s="1211"/>
      <c r="UOP11" s="1211"/>
      <c r="UOQ11" s="1211"/>
      <c r="UOR11" s="1211"/>
      <c r="UOS11" s="1211"/>
      <c r="UOT11" s="1211"/>
      <c r="UOU11" s="1211"/>
      <c r="UOV11" s="1211"/>
      <c r="UOW11" s="1211"/>
      <c r="UOX11" s="1211"/>
      <c r="UOY11" s="1211"/>
      <c r="UOZ11" s="1211"/>
      <c r="UPA11" s="1211"/>
      <c r="UPB11" s="1211"/>
      <c r="UPC11" s="1211"/>
      <c r="UPD11" s="1211"/>
      <c r="UPE11" s="1211"/>
      <c r="UPF11" s="1211"/>
      <c r="UPG11" s="1211"/>
      <c r="UPH11" s="1211"/>
      <c r="UPI11" s="1211"/>
      <c r="UPJ11" s="1211"/>
      <c r="UPK11" s="1211"/>
      <c r="UPL11" s="1211"/>
      <c r="UPM11" s="1211"/>
      <c r="UPN11" s="1211"/>
      <c r="UPO11" s="1211"/>
      <c r="UPP11" s="1211"/>
      <c r="UPQ11" s="1211"/>
      <c r="UPR11" s="1211"/>
      <c r="UPS11" s="1211"/>
      <c r="UPT11" s="1211"/>
      <c r="UPU11" s="1211"/>
      <c r="UPV11" s="1211"/>
      <c r="UPW11" s="1211"/>
      <c r="UPX11" s="1211"/>
      <c r="UPY11" s="1211"/>
      <c r="UPZ11" s="1211"/>
      <c r="UQA11" s="1211"/>
      <c r="UQB11" s="1211"/>
      <c r="UQC11" s="1211"/>
      <c r="UQD11" s="1211"/>
      <c r="UQE11" s="1211"/>
      <c r="UQF11" s="1211"/>
      <c r="UQG11" s="1211"/>
      <c r="UQH11" s="1211"/>
      <c r="UQI11" s="1211"/>
      <c r="UQJ11" s="1211"/>
      <c r="UQK11" s="1211"/>
      <c r="UQL11" s="1211"/>
      <c r="UQM11" s="1211"/>
      <c r="UQN11" s="1211"/>
      <c r="UQO11" s="1211"/>
      <c r="UQP11" s="1211"/>
      <c r="UQQ11" s="1211"/>
      <c r="UQR11" s="1211"/>
      <c r="UQS11" s="1211"/>
      <c r="UQT11" s="1211"/>
      <c r="UQU11" s="1211"/>
      <c r="UQV11" s="1211"/>
      <c r="UQW11" s="1211"/>
      <c r="UQX11" s="1211"/>
      <c r="UQY11" s="1211"/>
      <c r="UQZ11" s="1211"/>
      <c r="URA11" s="1211"/>
      <c r="URB11" s="1211"/>
      <c r="URC11" s="1211"/>
      <c r="URD11" s="1211"/>
      <c r="URE11" s="1211"/>
      <c r="URF11" s="1211"/>
      <c r="URG11" s="1211"/>
      <c r="URH11" s="1211"/>
      <c r="URI11" s="1211"/>
      <c r="URJ11" s="1211"/>
      <c r="URK11" s="1211"/>
      <c r="URL11" s="1211"/>
      <c r="URM11" s="1211"/>
      <c r="URN11" s="1211"/>
      <c r="URO11" s="1211"/>
      <c r="URP11" s="1211"/>
      <c r="URQ11" s="1211"/>
      <c r="URR11" s="1211"/>
      <c r="URS11" s="1211"/>
      <c r="URT11" s="1211"/>
      <c r="URU11" s="1211"/>
      <c r="URV11" s="1211"/>
      <c r="URW11" s="1211"/>
      <c r="URX11" s="1211"/>
      <c r="URY11" s="1211"/>
      <c r="URZ11" s="1211"/>
      <c r="USA11" s="1211"/>
      <c r="USB11" s="1211"/>
      <c r="USC11" s="1211"/>
      <c r="USD11" s="1211"/>
      <c r="USE11" s="1211"/>
      <c r="USF11" s="1211"/>
      <c r="USG11" s="1211"/>
      <c r="USH11" s="1211"/>
      <c r="USI11" s="1211"/>
      <c r="USJ11" s="1211"/>
      <c r="USK11" s="1211"/>
      <c r="USL11" s="1211"/>
      <c r="USM11" s="1211"/>
      <c r="USN11" s="1211"/>
      <c r="USO11" s="1211"/>
      <c r="USP11" s="1211"/>
      <c r="USQ11" s="1211"/>
      <c r="USR11" s="1211"/>
      <c r="USS11" s="1211"/>
      <c r="UST11" s="1211"/>
      <c r="USU11" s="1211"/>
      <c r="USV11" s="1211"/>
      <c r="USW11" s="1211"/>
      <c r="USX11" s="1211"/>
      <c r="USY11" s="1211"/>
      <c r="USZ11" s="1211"/>
      <c r="UTA11" s="1211"/>
      <c r="UTB11" s="1211"/>
      <c r="UTC11" s="1211"/>
      <c r="UTD11" s="1211"/>
      <c r="UTE11" s="1211"/>
      <c r="UTF11" s="1211"/>
      <c r="UTG11" s="1211"/>
      <c r="UTH11" s="1211"/>
      <c r="UTI11" s="1211"/>
      <c r="UTJ11" s="1211"/>
      <c r="UTK11" s="1211"/>
      <c r="UTL11" s="1211"/>
      <c r="UTM11" s="1211"/>
      <c r="UTN11" s="1211"/>
      <c r="UTO11" s="1211"/>
      <c r="UTP11" s="1211"/>
      <c r="UTQ11" s="1211"/>
      <c r="UTR11" s="1211"/>
      <c r="UTS11" s="1211"/>
      <c r="UTT11" s="1211"/>
      <c r="UTU11" s="1211"/>
      <c r="UTV11" s="1211"/>
      <c r="UTW11" s="1211"/>
      <c r="UTX11" s="1211"/>
      <c r="UTY11" s="1211"/>
      <c r="UTZ11" s="1211"/>
      <c r="UUA11" s="1211"/>
      <c r="UUB11" s="1211"/>
      <c r="UUC11" s="1211"/>
      <c r="UUD11" s="1211"/>
      <c r="UUE11" s="1211"/>
      <c r="UUF11" s="1211"/>
      <c r="UUG11" s="1211"/>
      <c r="UUH11" s="1211"/>
      <c r="UUI11" s="1211"/>
      <c r="UUJ11" s="1211"/>
      <c r="UUK11" s="1211"/>
      <c r="UUL11" s="1211"/>
      <c r="UUM11" s="1211"/>
      <c r="UUN11" s="1211"/>
      <c r="UUO11" s="1211"/>
      <c r="UUP11" s="1211"/>
      <c r="UUQ11" s="1211"/>
      <c r="UUR11" s="1211"/>
      <c r="UUS11" s="1211"/>
      <c r="UUT11" s="1211"/>
      <c r="UUU11" s="1211"/>
      <c r="UUV11" s="1211"/>
      <c r="UUW11" s="1211"/>
      <c r="UUX11" s="1211"/>
      <c r="UUY11" s="1211"/>
      <c r="UUZ11" s="1211"/>
      <c r="UVA11" s="1211"/>
      <c r="UVB11" s="1211"/>
      <c r="UVC11" s="1211"/>
      <c r="UVD11" s="1211"/>
      <c r="UVE11" s="1211"/>
      <c r="UVF11" s="1211"/>
      <c r="UVG11" s="1211"/>
      <c r="UVH11" s="1211"/>
      <c r="UVI11" s="1211"/>
      <c r="UVJ11" s="1211"/>
      <c r="UVK11" s="1211"/>
      <c r="UVL11" s="1211"/>
      <c r="UVM11" s="1211"/>
      <c r="UVN11" s="1211"/>
      <c r="UVO11" s="1211"/>
      <c r="UVP11" s="1211"/>
      <c r="UVQ11" s="1211"/>
      <c r="UVR11" s="1211"/>
      <c r="UVS11" s="1211"/>
      <c r="UVT11" s="1211"/>
      <c r="UVU11" s="1211"/>
      <c r="UVV11" s="1211"/>
      <c r="UVW11" s="1211"/>
      <c r="UVX11" s="1211"/>
      <c r="UVY11" s="1211"/>
      <c r="UVZ11" s="1211"/>
      <c r="UWA11" s="1211"/>
      <c r="UWB11" s="1211"/>
      <c r="UWC11" s="1211"/>
      <c r="UWD11" s="1211"/>
      <c r="UWE11" s="1211"/>
      <c r="UWF11" s="1211"/>
      <c r="UWG11" s="1211"/>
      <c r="UWH11" s="1211"/>
      <c r="UWI11" s="1211"/>
      <c r="UWJ11" s="1211"/>
      <c r="UWK11" s="1211"/>
      <c r="UWL11" s="1211"/>
      <c r="UWM11" s="1211"/>
      <c r="UWN11" s="1211"/>
      <c r="UWO11" s="1211"/>
      <c r="UWP11" s="1211"/>
      <c r="UWQ11" s="1211"/>
      <c r="UWR11" s="1211"/>
      <c r="UWS11" s="1211"/>
      <c r="UWT11" s="1211"/>
      <c r="UWU11" s="1211"/>
      <c r="UWV11" s="1211"/>
      <c r="UWW11" s="1211"/>
      <c r="UWX11" s="1211"/>
      <c r="UWY11" s="1211"/>
      <c r="UWZ11" s="1211"/>
      <c r="UXA11" s="1211"/>
      <c r="UXB11" s="1211"/>
      <c r="UXC11" s="1211"/>
      <c r="UXD11" s="1211"/>
      <c r="UXE11" s="1211"/>
      <c r="UXF11" s="1211"/>
      <c r="UXG11" s="1211"/>
      <c r="UXH11" s="1211"/>
      <c r="UXI11" s="1211"/>
      <c r="UXJ11" s="1211"/>
      <c r="UXK11" s="1211"/>
      <c r="UXL11" s="1211"/>
      <c r="UXM11" s="1211"/>
      <c r="UXN11" s="1211"/>
      <c r="UXO11" s="1211"/>
      <c r="UXP11" s="1211"/>
      <c r="UXQ11" s="1211"/>
      <c r="UXR11" s="1211"/>
      <c r="UXS11" s="1211"/>
      <c r="UXT11" s="1211"/>
      <c r="UXU11" s="1211"/>
      <c r="UXV11" s="1211"/>
      <c r="UXW11" s="1211"/>
      <c r="UXX11" s="1211"/>
      <c r="UXY11" s="1211"/>
      <c r="UXZ11" s="1211"/>
      <c r="UYA11" s="1211"/>
      <c r="UYB11" s="1211"/>
      <c r="UYC11" s="1211"/>
      <c r="UYD11" s="1211"/>
      <c r="UYE11" s="1211"/>
      <c r="UYF11" s="1211"/>
      <c r="UYG11" s="1211"/>
      <c r="UYH11" s="1211"/>
      <c r="UYI11" s="1211"/>
      <c r="UYJ11" s="1211"/>
      <c r="UYK11" s="1211"/>
      <c r="UYL11" s="1211"/>
      <c r="UYM11" s="1211"/>
      <c r="UYN11" s="1211"/>
      <c r="UYO11" s="1211"/>
      <c r="UYP11" s="1211"/>
      <c r="UYQ11" s="1211"/>
      <c r="UYR11" s="1211"/>
      <c r="UYS11" s="1211"/>
      <c r="UYT11" s="1211"/>
      <c r="UYU11" s="1211"/>
      <c r="UYV11" s="1211"/>
      <c r="UYW11" s="1211"/>
      <c r="UYX11" s="1211"/>
      <c r="UYY11" s="1211"/>
      <c r="UYZ11" s="1211"/>
      <c r="UZA11" s="1211"/>
      <c r="UZB11" s="1211"/>
      <c r="UZC11" s="1211"/>
      <c r="UZD11" s="1211"/>
      <c r="UZE11" s="1211"/>
      <c r="UZF11" s="1211"/>
      <c r="UZG11" s="1211"/>
      <c r="UZH11" s="1211"/>
      <c r="UZI11" s="1211"/>
      <c r="UZJ11" s="1211"/>
      <c r="UZK11" s="1211"/>
      <c r="UZL11" s="1211"/>
      <c r="UZM11" s="1211"/>
      <c r="UZN11" s="1211"/>
      <c r="UZO11" s="1211"/>
      <c r="UZP11" s="1211"/>
      <c r="UZQ11" s="1211"/>
      <c r="UZR11" s="1211"/>
      <c r="UZS11" s="1211"/>
      <c r="UZT11" s="1211"/>
      <c r="UZU11" s="1211"/>
      <c r="UZV11" s="1211"/>
      <c r="UZW11" s="1211"/>
      <c r="UZX11" s="1211"/>
      <c r="UZY11" s="1211"/>
      <c r="UZZ11" s="1211"/>
      <c r="VAA11" s="1211"/>
      <c r="VAB11" s="1211"/>
      <c r="VAC11" s="1211"/>
      <c r="VAD11" s="1211"/>
      <c r="VAE11" s="1211"/>
      <c r="VAF11" s="1211"/>
      <c r="VAG11" s="1211"/>
      <c r="VAH11" s="1211"/>
      <c r="VAI11" s="1211"/>
      <c r="VAJ11" s="1211"/>
      <c r="VAK11" s="1211"/>
      <c r="VAL11" s="1211"/>
      <c r="VAM11" s="1211"/>
      <c r="VAN11" s="1211"/>
      <c r="VAO11" s="1211"/>
      <c r="VAP11" s="1211"/>
      <c r="VAQ11" s="1211"/>
      <c r="VAR11" s="1211"/>
      <c r="VAS11" s="1211"/>
      <c r="VAT11" s="1211"/>
      <c r="VAU11" s="1211"/>
      <c r="VAV11" s="1211"/>
      <c r="VAW11" s="1211"/>
      <c r="VAX11" s="1211"/>
      <c r="VAY11" s="1211"/>
      <c r="VAZ11" s="1211"/>
      <c r="VBA11" s="1211"/>
      <c r="VBB11" s="1211"/>
      <c r="VBC11" s="1211"/>
      <c r="VBD11" s="1211"/>
      <c r="VBE11" s="1211"/>
      <c r="VBF11" s="1211"/>
      <c r="VBG11" s="1211"/>
      <c r="VBH11" s="1211"/>
      <c r="VBI11" s="1211"/>
      <c r="VBJ11" s="1211"/>
      <c r="VBK11" s="1211"/>
      <c r="VBL11" s="1211"/>
      <c r="VBM11" s="1211"/>
      <c r="VBN11" s="1211"/>
      <c r="VBO11" s="1211"/>
      <c r="VBP11" s="1211"/>
      <c r="VBQ11" s="1211"/>
      <c r="VBR11" s="1211"/>
      <c r="VBS11" s="1211"/>
      <c r="VBT11" s="1211"/>
      <c r="VBU11" s="1211"/>
      <c r="VBV11" s="1211"/>
      <c r="VBW11" s="1211"/>
      <c r="VBX11" s="1211"/>
      <c r="VBY11" s="1211"/>
      <c r="VBZ11" s="1211"/>
      <c r="VCA11" s="1211"/>
      <c r="VCB11" s="1211"/>
      <c r="VCC11" s="1211"/>
      <c r="VCD11" s="1211"/>
      <c r="VCE11" s="1211"/>
      <c r="VCF11" s="1211"/>
      <c r="VCG11" s="1211"/>
      <c r="VCH11" s="1211"/>
      <c r="VCI11" s="1211"/>
      <c r="VCJ11" s="1211"/>
      <c r="VCK11" s="1211"/>
      <c r="VCL11" s="1211"/>
      <c r="VCM11" s="1211"/>
      <c r="VCN11" s="1211"/>
      <c r="VCO11" s="1211"/>
      <c r="VCP11" s="1211"/>
      <c r="VCQ11" s="1211"/>
      <c r="VCR11" s="1211"/>
      <c r="VCS11" s="1211"/>
      <c r="VCT11" s="1211"/>
      <c r="VCU11" s="1211"/>
      <c r="VCV11" s="1211"/>
      <c r="VCW11" s="1211"/>
      <c r="VCX11" s="1211"/>
      <c r="VCY11" s="1211"/>
      <c r="VCZ11" s="1211"/>
      <c r="VDA11" s="1211"/>
      <c r="VDB11" s="1211"/>
      <c r="VDC11" s="1211"/>
      <c r="VDD11" s="1211"/>
      <c r="VDE11" s="1211"/>
      <c r="VDF11" s="1211"/>
      <c r="VDG11" s="1211"/>
      <c r="VDH11" s="1211"/>
      <c r="VDI11" s="1211"/>
      <c r="VDJ11" s="1211"/>
      <c r="VDK11" s="1211"/>
      <c r="VDL11" s="1211"/>
      <c r="VDM11" s="1211"/>
      <c r="VDN11" s="1211"/>
      <c r="VDO11" s="1211"/>
      <c r="VDP11" s="1211"/>
      <c r="VDQ11" s="1211"/>
      <c r="VDR11" s="1211"/>
      <c r="VDS11" s="1211"/>
      <c r="VDT11" s="1211"/>
      <c r="VDU11" s="1211"/>
      <c r="VDV11" s="1211"/>
      <c r="VDW11" s="1211"/>
      <c r="VDX11" s="1211"/>
      <c r="VDY11" s="1211"/>
      <c r="VDZ11" s="1211"/>
      <c r="VEA11" s="1211"/>
      <c r="VEB11" s="1211"/>
      <c r="VEC11" s="1211"/>
      <c r="VED11" s="1211"/>
      <c r="VEE11" s="1211"/>
      <c r="VEF11" s="1211"/>
      <c r="VEG11" s="1211"/>
      <c r="VEH11" s="1211"/>
      <c r="VEI11" s="1211"/>
      <c r="VEJ11" s="1211"/>
      <c r="VEK11" s="1211"/>
      <c r="VEL11" s="1211"/>
      <c r="VEM11" s="1211"/>
      <c r="VEN11" s="1211"/>
      <c r="VEO11" s="1211"/>
      <c r="VEP11" s="1211"/>
      <c r="VEQ11" s="1211"/>
      <c r="VER11" s="1211"/>
      <c r="VES11" s="1211"/>
      <c r="VET11" s="1211"/>
      <c r="VEU11" s="1211"/>
      <c r="VEV11" s="1211"/>
      <c r="VEW11" s="1211"/>
      <c r="VEX11" s="1211"/>
      <c r="VEY11" s="1211"/>
      <c r="VEZ11" s="1211"/>
      <c r="VFA11" s="1211"/>
      <c r="VFB11" s="1211"/>
      <c r="VFC11" s="1211"/>
      <c r="VFD11" s="1211"/>
      <c r="VFE11" s="1211"/>
      <c r="VFF11" s="1211"/>
      <c r="VFG11" s="1211"/>
      <c r="VFH11" s="1211"/>
      <c r="VFI11" s="1211"/>
      <c r="VFJ11" s="1211"/>
      <c r="VFK11" s="1211"/>
      <c r="VFL11" s="1211"/>
      <c r="VFM11" s="1211"/>
      <c r="VFN11" s="1211"/>
      <c r="VFO11" s="1211"/>
      <c r="VFP11" s="1211"/>
      <c r="VFQ11" s="1211"/>
      <c r="VFR11" s="1211"/>
      <c r="VFS11" s="1211"/>
      <c r="VFT11" s="1211"/>
      <c r="VFU11" s="1211"/>
      <c r="VFV11" s="1211"/>
      <c r="VFW11" s="1211"/>
      <c r="VFX11" s="1211"/>
      <c r="VFY11" s="1211"/>
      <c r="VFZ11" s="1211"/>
      <c r="VGA11" s="1211"/>
      <c r="VGB11" s="1211"/>
      <c r="VGC11" s="1211"/>
      <c r="VGD11" s="1211"/>
      <c r="VGE11" s="1211"/>
      <c r="VGF11" s="1211"/>
      <c r="VGG11" s="1211"/>
      <c r="VGH11" s="1211"/>
      <c r="VGI11" s="1211"/>
      <c r="VGJ11" s="1211"/>
      <c r="VGK11" s="1211"/>
      <c r="VGL11" s="1211"/>
      <c r="VGM11" s="1211"/>
      <c r="VGN11" s="1211"/>
      <c r="VGO11" s="1211"/>
      <c r="VGP11" s="1211"/>
      <c r="VGQ11" s="1211"/>
      <c r="VGR11" s="1211"/>
      <c r="VGS11" s="1211"/>
      <c r="VGT11" s="1211"/>
      <c r="VGU11" s="1211"/>
      <c r="VGV11" s="1211"/>
      <c r="VGW11" s="1211"/>
      <c r="VGX11" s="1211"/>
      <c r="VGY11" s="1211"/>
      <c r="VGZ11" s="1211"/>
      <c r="VHA11" s="1211"/>
      <c r="VHB11" s="1211"/>
      <c r="VHC11" s="1211"/>
      <c r="VHD11" s="1211"/>
      <c r="VHE11" s="1211"/>
      <c r="VHF11" s="1211"/>
      <c r="VHG11" s="1211"/>
      <c r="VHH11" s="1211"/>
      <c r="VHI11" s="1211"/>
      <c r="VHJ11" s="1211"/>
      <c r="VHK11" s="1211"/>
      <c r="VHL11" s="1211"/>
      <c r="VHM11" s="1211"/>
      <c r="VHN11" s="1211"/>
      <c r="VHO11" s="1211"/>
      <c r="VHP11" s="1211"/>
      <c r="VHQ11" s="1211"/>
      <c r="VHR11" s="1211"/>
      <c r="VHS11" s="1211"/>
      <c r="VHT11" s="1211"/>
      <c r="VHU11" s="1211"/>
      <c r="VHV11" s="1211"/>
      <c r="VHW11" s="1211"/>
      <c r="VHX11" s="1211"/>
      <c r="VHY11" s="1211"/>
      <c r="VHZ11" s="1211"/>
      <c r="VIA11" s="1211"/>
      <c r="VIB11" s="1211"/>
      <c r="VIC11" s="1211"/>
      <c r="VID11" s="1211"/>
      <c r="VIE11" s="1211"/>
      <c r="VIF11" s="1211"/>
      <c r="VIG11" s="1211"/>
      <c r="VIH11" s="1211"/>
      <c r="VII11" s="1211"/>
      <c r="VIJ11" s="1211"/>
      <c r="VIK11" s="1211"/>
      <c r="VIL11" s="1211"/>
      <c r="VIM11" s="1211"/>
      <c r="VIN11" s="1211"/>
      <c r="VIO11" s="1211"/>
      <c r="VIP11" s="1211"/>
      <c r="VIQ11" s="1211"/>
      <c r="VIR11" s="1211"/>
      <c r="VIS11" s="1211"/>
      <c r="VIT11" s="1211"/>
      <c r="VIU11" s="1211"/>
      <c r="VIV11" s="1211"/>
      <c r="VIW11" s="1211"/>
      <c r="VIX11" s="1211"/>
      <c r="VIY11" s="1211"/>
      <c r="VIZ11" s="1211"/>
      <c r="VJA11" s="1211"/>
      <c r="VJB11" s="1211"/>
      <c r="VJC11" s="1211"/>
      <c r="VJD11" s="1211"/>
      <c r="VJE11" s="1211"/>
      <c r="VJF11" s="1211"/>
      <c r="VJG11" s="1211"/>
      <c r="VJH11" s="1211"/>
      <c r="VJI11" s="1211"/>
      <c r="VJJ11" s="1211"/>
      <c r="VJK11" s="1211"/>
      <c r="VJL11" s="1211"/>
      <c r="VJM11" s="1211"/>
      <c r="VJN11" s="1211"/>
      <c r="VJO11" s="1211"/>
      <c r="VJP11" s="1211"/>
      <c r="VJQ11" s="1211"/>
      <c r="VJR11" s="1211"/>
      <c r="VJS11" s="1211"/>
      <c r="VJT11" s="1211"/>
      <c r="VJU11" s="1211"/>
      <c r="VJV11" s="1211"/>
      <c r="VJW11" s="1211"/>
      <c r="VJX11" s="1211"/>
      <c r="VJY11" s="1211"/>
      <c r="VJZ11" s="1211"/>
      <c r="VKA11" s="1211"/>
      <c r="VKB11" s="1211"/>
      <c r="VKC11" s="1211"/>
      <c r="VKD11" s="1211"/>
      <c r="VKE11" s="1211"/>
      <c r="VKF11" s="1211"/>
      <c r="VKG11" s="1211"/>
      <c r="VKH11" s="1211"/>
      <c r="VKI11" s="1211"/>
      <c r="VKJ11" s="1211"/>
      <c r="VKK11" s="1211"/>
      <c r="VKL11" s="1211"/>
      <c r="VKM11" s="1211"/>
      <c r="VKN11" s="1211"/>
      <c r="VKO11" s="1211"/>
      <c r="VKP11" s="1211"/>
      <c r="VKQ11" s="1211"/>
      <c r="VKR11" s="1211"/>
      <c r="VKS11" s="1211"/>
      <c r="VKT11" s="1211"/>
      <c r="VKU11" s="1211"/>
      <c r="VKV11" s="1211"/>
      <c r="VKW11" s="1211"/>
      <c r="VKX11" s="1211"/>
      <c r="VKY11" s="1211"/>
      <c r="VKZ11" s="1211"/>
      <c r="VLA11" s="1211"/>
      <c r="VLB11" s="1211"/>
      <c r="VLC11" s="1211"/>
      <c r="VLD11" s="1211"/>
      <c r="VLE11" s="1211"/>
      <c r="VLF11" s="1211"/>
      <c r="VLG11" s="1211"/>
      <c r="VLH11" s="1211"/>
      <c r="VLI11" s="1211"/>
      <c r="VLJ11" s="1211"/>
      <c r="VLK11" s="1211"/>
      <c r="VLL11" s="1211"/>
      <c r="VLM11" s="1211"/>
      <c r="VLN11" s="1211"/>
      <c r="VLO11" s="1211"/>
      <c r="VLP11" s="1211"/>
      <c r="VLQ11" s="1211"/>
      <c r="VLR11" s="1211"/>
      <c r="VLS11" s="1211"/>
      <c r="VLT11" s="1211"/>
      <c r="VLU11" s="1211"/>
      <c r="VLV11" s="1211"/>
      <c r="VLW11" s="1211"/>
      <c r="VLX11" s="1211"/>
      <c r="VLY11" s="1211"/>
      <c r="VLZ11" s="1211"/>
      <c r="VMA11" s="1211"/>
      <c r="VMB11" s="1211"/>
      <c r="VMC11" s="1211"/>
      <c r="VMD11" s="1211"/>
      <c r="VME11" s="1211"/>
      <c r="VMF11" s="1211"/>
      <c r="VMG11" s="1211"/>
      <c r="VMH11" s="1211"/>
      <c r="VMI11" s="1211"/>
      <c r="VMJ11" s="1211"/>
      <c r="VMK11" s="1211"/>
      <c r="VML11" s="1211"/>
      <c r="VMM11" s="1211"/>
      <c r="VMN11" s="1211"/>
      <c r="VMO11" s="1211"/>
      <c r="VMP11" s="1211"/>
      <c r="VMQ11" s="1211"/>
      <c r="VMR11" s="1211"/>
      <c r="VMS11" s="1211"/>
      <c r="VMT11" s="1211"/>
      <c r="VMU11" s="1211"/>
      <c r="VMV11" s="1211"/>
      <c r="VMW11" s="1211"/>
      <c r="VMX11" s="1211"/>
      <c r="VMY11" s="1211"/>
      <c r="VMZ11" s="1211"/>
      <c r="VNA11" s="1211"/>
      <c r="VNB11" s="1211"/>
      <c r="VNC11" s="1211"/>
      <c r="VND11" s="1211"/>
      <c r="VNE11" s="1211"/>
      <c r="VNF11" s="1211"/>
      <c r="VNG11" s="1211"/>
      <c r="VNH11" s="1211"/>
      <c r="VNI11" s="1211"/>
      <c r="VNJ11" s="1211"/>
      <c r="VNK11" s="1211"/>
      <c r="VNL11" s="1211"/>
      <c r="VNM11" s="1211"/>
      <c r="VNN11" s="1211"/>
      <c r="VNO11" s="1211"/>
      <c r="VNP11" s="1211"/>
      <c r="VNQ11" s="1211"/>
      <c r="VNR11" s="1211"/>
      <c r="VNS11" s="1211"/>
      <c r="VNT11" s="1211"/>
      <c r="VNU11" s="1211"/>
      <c r="VNV11" s="1211"/>
      <c r="VNW11" s="1211"/>
      <c r="VNX11" s="1211"/>
      <c r="VNY11" s="1211"/>
      <c r="VNZ11" s="1211"/>
      <c r="VOA11" s="1211"/>
      <c r="VOB11" s="1211"/>
      <c r="VOC11" s="1211"/>
      <c r="VOD11" s="1211"/>
      <c r="VOE11" s="1211"/>
      <c r="VOF11" s="1211"/>
      <c r="VOG11" s="1211"/>
      <c r="VOH11" s="1211"/>
      <c r="VOI11" s="1211"/>
      <c r="VOJ11" s="1211"/>
      <c r="VOK11" s="1211"/>
      <c r="VOL11" s="1211"/>
      <c r="VOM11" s="1211"/>
      <c r="VON11" s="1211"/>
      <c r="VOO11" s="1211"/>
      <c r="VOP11" s="1211"/>
      <c r="VOQ11" s="1211"/>
      <c r="VOR11" s="1211"/>
      <c r="VOS11" s="1211"/>
      <c r="VOT11" s="1211"/>
      <c r="VOU11" s="1211"/>
      <c r="VOV11" s="1211"/>
      <c r="VOW11" s="1211"/>
      <c r="VOX11" s="1211"/>
      <c r="VOY11" s="1211"/>
      <c r="VOZ11" s="1211"/>
      <c r="VPA11" s="1211"/>
      <c r="VPB11" s="1211"/>
      <c r="VPC11" s="1211"/>
      <c r="VPD11" s="1211"/>
      <c r="VPE11" s="1211"/>
      <c r="VPF11" s="1211"/>
      <c r="VPG11" s="1211"/>
      <c r="VPH11" s="1211"/>
      <c r="VPI11" s="1211"/>
      <c r="VPJ11" s="1211"/>
      <c r="VPK11" s="1211"/>
      <c r="VPL11" s="1211"/>
      <c r="VPM11" s="1211"/>
      <c r="VPN11" s="1211"/>
      <c r="VPO11" s="1211"/>
      <c r="VPP11" s="1211"/>
      <c r="VPQ11" s="1211"/>
      <c r="VPR11" s="1211"/>
      <c r="VPS11" s="1211"/>
      <c r="VPT11" s="1211"/>
      <c r="VPU11" s="1211"/>
      <c r="VPV11" s="1211"/>
      <c r="VPW11" s="1211"/>
      <c r="VPX11" s="1211"/>
      <c r="VPY11" s="1211"/>
      <c r="VPZ11" s="1211"/>
      <c r="VQA11" s="1211"/>
      <c r="VQB11" s="1211"/>
      <c r="VQC11" s="1211"/>
      <c r="VQD11" s="1211"/>
      <c r="VQE11" s="1211"/>
      <c r="VQF11" s="1211"/>
      <c r="VQG11" s="1211"/>
      <c r="VQH11" s="1211"/>
      <c r="VQI11" s="1211"/>
      <c r="VQJ11" s="1211"/>
      <c r="VQK11" s="1211"/>
      <c r="VQL11" s="1211"/>
      <c r="VQM11" s="1211"/>
      <c r="VQN11" s="1211"/>
      <c r="VQO11" s="1211"/>
      <c r="VQP11" s="1211"/>
      <c r="VQQ11" s="1211"/>
      <c r="VQR11" s="1211"/>
      <c r="VQS11" s="1211"/>
      <c r="VQT11" s="1211"/>
      <c r="VQU11" s="1211"/>
      <c r="VQV11" s="1211"/>
      <c r="VQW11" s="1211"/>
      <c r="VQX11" s="1211"/>
      <c r="VQY11" s="1211"/>
      <c r="VQZ11" s="1211"/>
      <c r="VRA11" s="1211"/>
      <c r="VRB11" s="1211"/>
      <c r="VRC11" s="1211"/>
      <c r="VRD11" s="1211"/>
      <c r="VRE11" s="1211"/>
      <c r="VRF11" s="1211"/>
      <c r="VRG11" s="1211"/>
      <c r="VRH11" s="1211"/>
      <c r="VRI11" s="1211"/>
      <c r="VRJ11" s="1211"/>
      <c r="VRK11" s="1211"/>
      <c r="VRL11" s="1211"/>
      <c r="VRM11" s="1211"/>
      <c r="VRN11" s="1211"/>
      <c r="VRO11" s="1211"/>
      <c r="VRP11" s="1211"/>
      <c r="VRQ11" s="1211"/>
      <c r="VRR11" s="1211"/>
      <c r="VRS11" s="1211"/>
      <c r="VRT11" s="1211"/>
      <c r="VRU11" s="1211"/>
      <c r="VRV11" s="1211"/>
      <c r="VRW11" s="1211"/>
      <c r="VRX11" s="1211"/>
      <c r="VRY11" s="1211"/>
      <c r="VRZ11" s="1211"/>
      <c r="VSA11" s="1211"/>
      <c r="VSB11" s="1211"/>
      <c r="VSC11" s="1211"/>
      <c r="VSD11" s="1211"/>
      <c r="VSE11" s="1211"/>
      <c r="VSF11" s="1211"/>
      <c r="VSG11" s="1211"/>
      <c r="VSH11" s="1211"/>
      <c r="VSI11" s="1211"/>
      <c r="VSJ11" s="1211"/>
      <c r="VSK11" s="1211"/>
      <c r="VSL11" s="1211"/>
      <c r="VSM11" s="1211"/>
      <c r="VSN11" s="1211"/>
      <c r="VSO11" s="1211"/>
      <c r="VSP11" s="1211"/>
      <c r="VSQ11" s="1211"/>
      <c r="VSR11" s="1211"/>
      <c r="VSS11" s="1211"/>
      <c r="VST11" s="1211"/>
      <c r="VSU11" s="1211"/>
      <c r="VSV11" s="1211"/>
      <c r="VSW11" s="1211"/>
      <c r="VSX11" s="1211"/>
      <c r="VSY11" s="1211"/>
      <c r="VSZ11" s="1211"/>
      <c r="VTA11" s="1211"/>
      <c r="VTB11" s="1211"/>
      <c r="VTC11" s="1211"/>
      <c r="VTD11" s="1211"/>
      <c r="VTE11" s="1211"/>
      <c r="VTF11" s="1211"/>
      <c r="VTG11" s="1211"/>
      <c r="VTH11" s="1211"/>
      <c r="VTI11" s="1211"/>
      <c r="VTJ11" s="1211"/>
      <c r="VTK11" s="1211"/>
      <c r="VTL11" s="1211"/>
      <c r="VTM11" s="1211"/>
      <c r="VTN11" s="1211"/>
      <c r="VTO11" s="1211"/>
      <c r="VTP11" s="1211"/>
      <c r="VTQ11" s="1211"/>
      <c r="VTR11" s="1211"/>
      <c r="VTS11" s="1211"/>
      <c r="VTT11" s="1211"/>
      <c r="VTU11" s="1211"/>
      <c r="VTV11" s="1211"/>
      <c r="VTW11" s="1211"/>
      <c r="VTX11" s="1211"/>
      <c r="VTY11" s="1211"/>
      <c r="VTZ11" s="1211"/>
      <c r="VUA11" s="1211"/>
      <c r="VUB11" s="1211"/>
      <c r="VUC11" s="1211"/>
      <c r="VUD11" s="1211"/>
      <c r="VUE11" s="1211"/>
      <c r="VUF11" s="1211"/>
      <c r="VUG11" s="1211"/>
      <c r="VUH11" s="1211"/>
      <c r="VUI11" s="1211"/>
      <c r="VUJ11" s="1211"/>
      <c r="VUK11" s="1211"/>
      <c r="VUL11" s="1211"/>
      <c r="VUM11" s="1211"/>
      <c r="VUN11" s="1211"/>
      <c r="VUO11" s="1211"/>
      <c r="VUP11" s="1211"/>
      <c r="VUQ11" s="1211"/>
      <c r="VUR11" s="1211"/>
      <c r="VUS11" s="1211"/>
      <c r="VUT11" s="1211"/>
      <c r="VUU11" s="1211"/>
      <c r="VUV11" s="1211"/>
      <c r="VUW11" s="1211"/>
      <c r="VUX11" s="1211"/>
      <c r="VUY11" s="1211"/>
      <c r="VUZ11" s="1211"/>
      <c r="VVA11" s="1211"/>
      <c r="VVB11" s="1211"/>
      <c r="VVC11" s="1211"/>
      <c r="VVD11" s="1211"/>
      <c r="VVE11" s="1211"/>
      <c r="VVF11" s="1211"/>
      <c r="VVG11" s="1211"/>
      <c r="VVH11" s="1211"/>
      <c r="VVI11" s="1211"/>
      <c r="VVJ11" s="1211"/>
      <c r="VVK11" s="1211"/>
      <c r="VVL11" s="1211"/>
      <c r="VVM11" s="1211"/>
      <c r="VVN11" s="1211"/>
      <c r="VVO11" s="1211"/>
      <c r="VVP11" s="1211"/>
      <c r="VVQ11" s="1211"/>
      <c r="VVR11" s="1211"/>
      <c r="VVS11" s="1211"/>
      <c r="VVT11" s="1211"/>
      <c r="VVU11" s="1211"/>
      <c r="VVV11" s="1211"/>
      <c r="VVW11" s="1211"/>
      <c r="VVX11" s="1211"/>
      <c r="VVY11" s="1211"/>
      <c r="VVZ11" s="1211"/>
      <c r="VWA11" s="1211"/>
      <c r="VWB11" s="1211"/>
      <c r="VWC11" s="1211"/>
      <c r="VWD11" s="1211"/>
      <c r="VWE11" s="1211"/>
      <c r="VWF11" s="1211"/>
      <c r="VWG11" s="1211"/>
      <c r="VWH11" s="1211"/>
      <c r="VWI11" s="1211"/>
      <c r="VWJ11" s="1211"/>
      <c r="VWK11" s="1211"/>
      <c r="VWL11" s="1211"/>
      <c r="VWM11" s="1211"/>
      <c r="VWN11" s="1211"/>
      <c r="VWO11" s="1211"/>
      <c r="VWP11" s="1211"/>
      <c r="VWQ11" s="1211"/>
      <c r="VWR11" s="1211"/>
      <c r="VWS11" s="1211"/>
      <c r="VWT11" s="1211"/>
      <c r="VWU11" s="1211"/>
      <c r="VWV11" s="1211"/>
      <c r="VWW11" s="1211"/>
      <c r="VWX11" s="1211"/>
      <c r="VWY11" s="1211"/>
      <c r="VWZ11" s="1211"/>
      <c r="VXA11" s="1211"/>
      <c r="VXB11" s="1211"/>
      <c r="VXC11" s="1211"/>
      <c r="VXD11" s="1211"/>
      <c r="VXE11" s="1211"/>
      <c r="VXF11" s="1211"/>
      <c r="VXG11" s="1211"/>
      <c r="VXH11" s="1211"/>
      <c r="VXI11" s="1211"/>
      <c r="VXJ11" s="1211"/>
      <c r="VXK11" s="1211"/>
      <c r="VXL11" s="1211"/>
      <c r="VXM11" s="1211"/>
      <c r="VXN11" s="1211"/>
      <c r="VXO11" s="1211"/>
      <c r="VXP11" s="1211"/>
      <c r="VXQ11" s="1211"/>
      <c r="VXR11" s="1211"/>
      <c r="VXS11" s="1211"/>
      <c r="VXT11" s="1211"/>
      <c r="VXU11" s="1211"/>
      <c r="VXV11" s="1211"/>
      <c r="VXW11" s="1211"/>
      <c r="VXX11" s="1211"/>
      <c r="VXY11" s="1211"/>
      <c r="VXZ11" s="1211"/>
      <c r="VYA11" s="1211"/>
      <c r="VYB11" s="1211"/>
      <c r="VYC11" s="1211"/>
      <c r="VYD11" s="1211"/>
      <c r="VYE11" s="1211"/>
      <c r="VYF11" s="1211"/>
      <c r="VYG11" s="1211"/>
      <c r="VYH11" s="1211"/>
      <c r="VYI11" s="1211"/>
      <c r="VYJ11" s="1211"/>
      <c r="VYK11" s="1211"/>
      <c r="VYL11" s="1211"/>
      <c r="VYM11" s="1211"/>
      <c r="VYN11" s="1211"/>
      <c r="VYO11" s="1211"/>
      <c r="VYP11" s="1211"/>
      <c r="VYQ11" s="1211"/>
      <c r="VYR11" s="1211"/>
      <c r="VYS11" s="1211"/>
      <c r="VYT11" s="1211"/>
      <c r="VYU11" s="1211"/>
      <c r="VYV11" s="1211"/>
      <c r="VYW11" s="1211"/>
      <c r="VYX11" s="1211"/>
      <c r="VYY11" s="1211"/>
      <c r="VYZ11" s="1211"/>
      <c r="VZA11" s="1211"/>
      <c r="VZB11" s="1211"/>
      <c r="VZC11" s="1211"/>
      <c r="VZD11" s="1211"/>
      <c r="VZE11" s="1211"/>
      <c r="VZF11" s="1211"/>
      <c r="VZG11" s="1211"/>
      <c r="VZH11" s="1211"/>
      <c r="VZI11" s="1211"/>
      <c r="VZJ11" s="1211"/>
      <c r="VZK11" s="1211"/>
      <c r="VZL11" s="1211"/>
      <c r="VZM11" s="1211"/>
      <c r="VZN11" s="1211"/>
      <c r="VZO11" s="1211"/>
      <c r="VZP11" s="1211"/>
      <c r="VZQ11" s="1211"/>
      <c r="VZR11" s="1211"/>
      <c r="VZS11" s="1211"/>
      <c r="VZT11" s="1211"/>
      <c r="VZU11" s="1211"/>
      <c r="VZV11" s="1211"/>
      <c r="VZW11" s="1211"/>
      <c r="VZX11" s="1211"/>
      <c r="VZY11" s="1211"/>
      <c r="VZZ11" s="1211"/>
      <c r="WAA11" s="1211"/>
      <c r="WAB11" s="1211"/>
      <c r="WAC11" s="1211"/>
      <c r="WAD11" s="1211"/>
      <c r="WAE11" s="1211"/>
      <c r="WAF11" s="1211"/>
      <c r="WAG11" s="1211"/>
      <c r="WAH11" s="1211"/>
      <c r="WAI11" s="1211"/>
      <c r="WAJ11" s="1211"/>
      <c r="WAK11" s="1211"/>
      <c r="WAL11" s="1211"/>
      <c r="WAM11" s="1211"/>
      <c r="WAN11" s="1211"/>
      <c r="WAO11" s="1211"/>
      <c r="WAP11" s="1211"/>
      <c r="WAQ11" s="1211"/>
      <c r="WAR11" s="1211"/>
      <c r="WAS11" s="1211"/>
      <c r="WAT11" s="1211"/>
      <c r="WAU11" s="1211"/>
      <c r="WAV11" s="1211"/>
      <c r="WAW11" s="1211"/>
      <c r="WAX11" s="1211"/>
      <c r="WAY11" s="1211"/>
      <c r="WAZ11" s="1211"/>
      <c r="WBA11" s="1211"/>
      <c r="WBB11" s="1211"/>
      <c r="WBC11" s="1211"/>
      <c r="WBD11" s="1211"/>
      <c r="WBE11" s="1211"/>
      <c r="WBF11" s="1211"/>
      <c r="WBG11" s="1211"/>
      <c r="WBH11" s="1211"/>
      <c r="WBI11" s="1211"/>
      <c r="WBJ11" s="1211"/>
      <c r="WBK11" s="1211"/>
      <c r="WBL11" s="1211"/>
      <c r="WBM11" s="1211"/>
      <c r="WBN11" s="1211"/>
      <c r="WBO11" s="1211"/>
      <c r="WBP11" s="1211"/>
      <c r="WBQ11" s="1211"/>
      <c r="WBR11" s="1211"/>
      <c r="WBS11" s="1211"/>
      <c r="WBT11" s="1211"/>
      <c r="WBU11" s="1211"/>
      <c r="WBV11" s="1211"/>
      <c r="WBW11" s="1211"/>
      <c r="WBX11" s="1211"/>
      <c r="WBY11" s="1211"/>
      <c r="WBZ11" s="1211"/>
      <c r="WCA11" s="1211"/>
      <c r="WCB11" s="1211"/>
      <c r="WCC11" s="1211"/>
      <c r="WCD11" s="1211"/>
      <c r="WCE11" s="1211"/>
      <c r="WCF11" s="1211"/>
      <c r="WCG11" s="1211"/>
      <c r="WCH11" s="1211"/>
      <c r="WCI11" s="1211"/>
      <c r="WCJ11" s="1211"/>
      <c r="WCK11" s="1211"/>
      <c r="WCL11" s="1211"/>
      <c r="WCM11" s="1211"/>
      <c r="WCN11" s="1211"/>
      <c r="WCO11" s="1211"/>
      <c r="WCP11" s="1211"/>
      <c r="WCQ11" s="1211"/>
      <c r="WCR11" s="1211"/>
      <c r="WCS11" s="1211"/>
      <c r="WCT11" s="1211"/>
      <c r="WCU11" s="1211"/>
      <c r="WCV11" s="1211"/>
      <c r="WCW11" s="1211"/>
      <c r="WCX11" s="1211"/>
      <c r="WCY11" s="1211"/>
      <c r="WCZ11" s="1211"/>
      <c r="WDA11" s="1211"/>
      <c r="WDB11" s="1211"/>
      <c r="WDC11" s="1211"/>
      <c r="WDD11" s="1211"/>
      <c r="WDE11" s="1211"/>
      <c r="WDF11" s="1211"/>
      <c r="WDG11" s="1211"/>
      <c r="WDH11" s="1211"/>
      <c r="WDI11" s="1211"/>
      <c r="WDJ11" s="1211"/>
      <c r="WDK11" s="1211"/>
      <c r="WDL11" s="1211"/>
      <c r="WDM11" s="1211"/>
      <c r="WDN11" s="1211"/>
      <c r="WDO11" s="1211"/>
      <c r="WDP11" s="1211"/>
      <c r="WDQ11" s="1211"/>
      <c r="WDR11" s="1211"/>
      <c r="WDS11" s="1211"/>
      <c r="WDT11" s="1211"/>
      <c r="WDU11" s="1211"/>
      <c r="WDV11" s="1211"/>
      <c r="WDW11" s="1211"/>
      <c r="WDX11" s="1211"/>
      <c r="WDY11" s="1211"/>
      <c r="WDZ11" s="1211"/>
      <c r="WEA11" s="1211"/>
      <c r="WEB11" s="1211"/>
      <c r="WEC11" s="1211"/>
      <c r="WED11" s="1211"/>
      <c r="WEE11" s="1211"/>
      <c r="WEF11" s="1211"/>
      <c r="WEG11" s="1211"/>
      <c r="WEH11" s="1211"/>
      <c r="WEI11" s="1211"/>
      <c r="WEJ11" s="1211"/>
      <c r="WEK11" s="1211"/>
      <c r="WEL11" s="1211"/>
      <c r="WEM11" s="1211"/>
      <c r="WEN11" s="1211"/>
      <c r="WEO11" s="1211"/>
      <c r="WEP11" s="1211"/>
      <c r="WEQ11" s="1211"/>
      <c r="WER11" s="1211"/>
      <c r="WES11" s="1211"/>
      <c r="WET11" s="1211"/>
      <c r="WEU11" s="1211"/>
      <c r="WEV11" s="1211"/>
      <c r="WEW11" s="1211"/>
      <c r="WEX11" s="1211"/>
      <c r="WEY11" s="1211"/>
      <c r="WEZ11" s="1211"/>
      <c r="WFA11" s="1211"/>
      <c r="WFB11" s="1211"/>
      <c r="WFC11" s="1211"/>
      <c r="WFD11" s="1211"/>
      <c r="WFE11" s="1211"/>
      <c r="WFF11" s="1211"/>
      <c r="WFG11" s="1211"/>
      <c r="WFH11" s="1211"/>
      <c r="WFI11" s="1211"/>
      <c r="WFJ11" s="1211"/>
      <c r="WFK11" s="1211"/>
      <c r="WFL11" s="1211"/>
      <c r="WFM11" s="1211"/>
      <c r="WFN11" s="1211"/>
      <c r="WFO11" s="1211"/>
      <c r="WFP11" s="1211"/>
      <c r="WFQ11" s="1211"/>
      <c r="WFR11" s="1211"/>
      <c r="WFS11" s="1211"/>
      <c r="WFT11" s="1211"/>
      <c r="WFU11" s="1211"/>
      <c r="WFV11" s="1211"/>
      <c r="WFW11" s="1211"/>
      <c r="WFX11" s="1211"/>
      <c r="WFY11" s="1211"/>
      <c r="WFZ11" s="1211"/>
      <c r="WGA11" s="1211"/>
      <c r="WGB11" s="1211"/>
      <c r="WGC11" s="1211"/>
      <c r="WGD11" s="1211"/>
      <c r="WGE11" s="1211"/>
      <c r="WGF11" s="1211"/>
      <c r="WGG11" s="1211"/>
      <c r="WGH11" s="1211"/>
      <c r="WGI11" s="1211"/>
      <c r="WGJ11" s="1211"/>
      <c r="WGK11" s="1211"/>
      <c r="WGL11" s="1211"/>
      <c r="WGM11" s="1211"/>
      <c r="WGN11" s="1211"/>
      <c r="WGO11" s="1211"/>
      <c r="WGP11" s="1211"/>
      <c r="WGQ11" s="1211"/>
      <c r="WGR11" s="1211"/>
      <c r="WGS11" s="1211"/>
      <c r="WGT11" s="1211"/>
      <c r="WGU11" s="1211"/>
      <c r="WGV11" s="1211"/>
      <c r="WGW11" s="1211"/>
      <c r="WGX11" s="1211"/>
      <c r="WGY11" s="1211"/>
      <c r="WGZ11" s="1211"/>
      <c r="WHA11" s="1211"/>
      <c r="WHB11" s="1211"/>
      <c r="WHC11" s="1211"/>
      <c r="WHD11" s="1211"/>
      <c r="WHE11" s="1211"/>
      <c r="WHF11" s="1211"/>
      <c r="WHG11" s="1211"/>
      <c r="WHH11" s="1211"/>
      <c r="WHI11" s="1211"/>
      <c r="WHJ11" s="1211"/>
      <c r="WHK11" s="1211"/>
      <c r="WHL11" s="1211"/>
      <c r="WHM11" s="1211"/>
      <c r="WHN11" s="1211"/>
      <c r="WHO11" s="1211"/>
      <c r="WHP11" s="1211"/>
      <c r="WHQ11" s="1211"/>
      <c r="WHR11" s="1211"/>
      <c r="WHS11" s="1211"/>
      <c r="WHT11" s="1211"/>
      <c r="WHU11" s="1211"/>
      <c r="WHV11" s="1211"/>
      <c r="WHW11" s="1211"/>
      <c r="WHX11" s="1211"/>
      <c r="WHY11" s="1211"/>
      <c r="WHZ11" s="1211"/>
      <c r="WIA11" s="1211"/>
      <c r="WIB11" s="1211"/>
      <c r="WIC11" s="1211"/>
      <c r="WID11" s="1211"/>
      <c r="WIE11" s="1211"/>
      <c r="WIF11" s="1211"/>
      <c r="WIG11" s="1211"/>
      <c r="WIH11" s="1211"/>
      <c r="WII11" s="1211"/>
      <c r="WIJ11" s="1211"/>
      <c r="WIK11" s="1211"/>
      <c r="WIL11" s="1211"/>
      <c r="WIM11" s="1211"/>
      <c r="WIN11" s="1211"/>
      <c r="WIO11" s="1211"/>
      <c r="WIP11" s="1211"/>
      <c r="WIQ11" s="1211"/>
      <c r="WIR11" s="1211"/>
      <c r="WIS11" s="1211"/>
      <c r="WIT11" s="1211"/>
      <c r="WIU11" s="1211"/>
      <c r="WIV11" s="1211"/>
      <c r="WIW11" s="1211"/>
      <c r="WIX11" s="1211"/>
      <c r="WIY11" s="1211"/>
      <c r="WIZ11" s="1211"/>
      <c r="WJA11" s="1211"/>
      <c r="WJB11" s="1211"/>
      <c r="WJC11" s="1211"/>
      <c r="WJD11" s="1211"/>
      <c r="WJE11" s="1211"/>
      <c r="WJF11" s="1211"/>
      <c r="WJG11" s="1211"/>
      <c r="WJH11" s="1211"/>
      <c r="WJI11" s="1211"/>
      <c r="WJJ11" s="1211"/>
      <c r="WJK11" s="1211"/>
      <c r="WJL11" s="1211"/>
      <c r="WJM11" s="1211"/>
      <c r="WJN11" s="1211"/>
      <c r="WJO11" s="1211"/>
      <c r="WJP11" s="1211"/>
      <c r="WJQ11" s="1211"/>
      <c r="WJR11" s="1211"/>
      <c r="WJS11" s="1211"/>
      <c r="WJT11" s="1211"/>
      <c r="WJU11" s="1211"/>
      <c r="WJV11" s="1211"/>
      <c r="WJW11" s="1211"/>
      <c r="WJX11" s="1211"/>
      <c r="WJY11" s="1211"/>
      <c r="WJZ11" s="1211"/>
      <c r="WKA11" s="1211"/>
      <c r="WKB11" s="1211"/>
      <c r="WKC11" s="1211"/>
      <c r="WKD11" s="1211"/>
      <c r="WKE11" s="1211"/>
      <c r="WKF11" s="1211"/>
      <c r="WKG11" s="1211"/>
      <c r="WKH11" s="1211"/>
      <c r="WKI11" s="1211"/>
      <c r="WKJ11" s="1211"/>
      <c r="WKK11" s="1211"/>
      <c r="WKL11" s="1211"/>
      <c r="WKM11" s="1211"/>
      <c r="WKN11" s="1211"/>
      <c r="WKO11" s="1211"/>
      <c r="WKP11" s="1211"/>
      <c r="WKQ11" s="1211"/>
      <c r="WKR11" s="1211"/>
      <c r="WKS11" s="1211"/>
      <c r="WKT11" s="1211"/>
      <c r="WKU11" s="1211"/>
      <c r="WKV11" s="1211"/>
      <c r="WKW11" s="1211"/>
      <c r="WKX11" s="1211"/>
      <c r="WKY11" s="1211"/>
      <c r="WKZ11" s="1211"/>
      <c r="WLA11" s="1211"/>
      <c r="WLB11" s="1211"/>
      <c r="WLC11" s="1211"/>
      <c r="WLD11" s="1211"/>
      <c r="WLE11" s="1211"/>
      <c r="WLF11" s="1211"/>
      <c r="WLG11" s="1211"/>
      <c r="WLH11" s="1211"/>
      <c r="WLI11" s="1211"/>
      <c r="WLJ11" s="1211"/>
      <c r="WLK11" s="1211"/>
      <c r="WLL11" s="1211"/>
      <c r="WLM11" s="1211"/>
      <c r="WLN11" s="1211"/>
      <c r="WLO11" s="1211"/>
      <c r="WLP11" s="1211"/>
      <c r="WLQ11" s="1211"/>
      <c r="WLR11" s="1211"/>
      <c r="WLS11" s="1211"/>
      <c r="WLT11" s="1211"/>
      <c r="WLU11" s="1211"/>
      <c r="WLV11" s="1211"/>
      <c r="WLW11" s="1211"/>
      <c r="WLX11" s="1211"/>
      <c r="WLY11" s="1211"/>
      <c r="WLZ11" s="1211"/>
      <c r="WMA11" s="1211"/>
      <c r="WMB11" s="1211"/>
      <c r="WMC11" s="1211"/>
      <c r="WMD11" s="1211"/>
      <c r="WME11" s="1211"/>
      <c r="WMF11" s="1211"/>
      <c r="WMG11" s="1211"/>
      <c r="WMH11" s="1211"/>
      <c r="WMI11" s="1211"/>
      <c r="WMJ11" s="1211"/>
      <c r="WMK11" s="1211"/>
      <c r="WML11" s="1211"/>
      <c r="WMM11" s="1211"/>
      <c r="WMN11" s="1211"/>
      <c r="WMO11" s="1211"/>
      <c r="WMP11" s="1211"/>
      <c r="WMQ11" s="1211"/>
      <c r="WMR11" s="1211"/>
      <c r="WMS11" s="1211"/>
      <c r="WMT11" s="1211"/>
      <c r="WMU11" s="1211"/>
      <c r="WMV11" s="1211"/>
      <c r="WMW11" s="1211"/>
      <c r="WMX11" s="1211"/>
      <c r="WMY11" s="1211"/>
      <c r="WMZ11" s="1211"/>
      <c r="WNA11" s="1211"/>
      <c r="WNB11" s="1211"/>
      <c r="WNC11" s="1211"/>
      <c r="WND11" s="1211"/>
      <c r="WNE11" s="1211"/>
      <c r="WNF11" s="1211"/>
      <c r="WNG11" s="1211"/>
      <c r="WNH11" s="1211"/>
      <c r="WNI11" s="1211"/>
      <c r="WNJ11" s="1211"/>
      <c r="WNK11" s="1211"/>
      <c r="WNL11" s="1211"/>
      <c r="WNM11" s="1211"/>
      <c r="WNN11" s="1211"/>
      <c r="WNO11" s="1211"/>
      <c r="WNP11" s="1211"/>
      <c r="WNQ11" s="1211"/>
      <c r="WNR11" s="1211"/>
      <c r="WNS11" s="1211"/>
      <c r="WNT11" s="1211"/>
      <c r="WNU11" s="1211"/>
      <c r="WNV11" s="1211"/>
      <c r="WNW11" s="1211"/>
      <c r="WNX11" s="1211"/>
      <c r="WNY11" s="1211"/>
      <c r="WNZ11" s="1211"/>
      <c r="WOA11" s="1211"/>
      <c r="WOB11" s="1211"/>
      <c r="WOC11" s="1211"/>
      <c r="WOD11" s="1211"/>
      <c r="WOE11" s="1211"/>
      <c r="WOF11" s="1211"/>
      <c r="WOG11" s="1211"/>
      <c r="WOH11" s="1211"/>
      <c r="WOI11" s="1211"/>
      <c r="WOJ11" s="1211"/>
      <c r="WOK11" s="1211"/>
      <c r="WOL11" s="1211"/>
      <c r="WOM11" s="1211"/>
      <c r="WON11" s="1211"/>
      <c r="WOO11" s="1211"/>
      <c r="WOP11" s="1211"/>
      <c r="WOQ11" s="1211"/>
      <c r="WOR11" s="1211"/>
      <c r="WOS11" s="1211"/>
      <c r="WOT11" s="1211"/>
      <c r="WOU11" s="1211"/>
      <c r="WOV11" s="1211"/>
      <c r="WOW11" s="1211"/>
      <c r="WOX11" s="1211"/>
      <c r="WOY11" s="1211"/>
      <c r="WOZ11" s="1211"/>
      <c r="WPA11" s="1211"/>
      <c r="WPB11" s="1211"/>
      <c r="WPC11" s="1211"/>
      <c r="WPD11" s="1211"/>
      <c r="WPE11" s="1211"/>
      <c r="WPF11" s="1211"/>
      <c r="WPG11" s="1211"/>
      <c r="WPH11" s="1211"/>
      <c r="WPI11" s="1211"/>
      <c r="WPJ11" s="1211"/>
      <c r="WPK11" s="1211"/>
      <c r="WPL11" s="1211"/>
      <c r="WPM11" s="1211"/>
      <c r="WPN11" s="1211"/>
      <c r="WPO11" s="1211"/>
      <c r="WPP11" s="1211"/>
      <c r="WPQ11" s="1211"/>
      <c r="WPR11" s="1211"/>
      <c r="WPS11" s="1211"/>
      <c r="WPT11" s="1211"/>
      <c r="WPU11" s="1211"/>
      <c r="WPV11" s="1211"/>
      <c r="WPW11" s="1211"/>
      <c r="WPX11" s="1211"/>
      <c r="WPY11" s="1211"/>
      <c r="WPZ11" s="1211"/>
      <c r="WQA11" s="1211"/>
      <c r="WQB11" s="1211"/>
      <c r="WQC11" s="1211"/>
      <c r="WQD11" s="1211"/>
      <c r="WQE11" s="1211"/>
      <c r="WQF11" s="1211"/>
      <c r="WQG11" s="1211"/>
      <c r="WQH11" s="1211"/>
      <c r="WQI11" s="1211"/>
      <c r="WQJ11" s="1211"/>
      <c r="WQK11" s="1211"/>
      <c r="WQL11" s="1211"/>
      <c r="WQM11" s="1211"/>
      <c r="WQN11" s="1211"/>
      <c r="WQO11" s="1211"/>
      <c r="WQP11" s="1211"/>
      <c r="WQQ11" s="1211"/>
      <c r="WQR11" s="1211"/>
      <c r="WQS11" s="1211"/>
      <c r="WQT11" s="1211"/>
      <c r="WQU11" s="1211"/>
      <c r="WQV11" s="1211"/>
      <c r="WQW11" s="1211"/>
      <c r="WQX11" s="1211"/>
      <c r="WQY11" s="1211"/>
      <c r="WQZ11" s="1211"/>
      <c r="WRA11" s="1211"/>
      <c r="WRB11" s="1211"/>
      <c r="WRC11" s="1211"/>
      <c r="WRD11" s="1211"/>
      <c r="WRE11" s="1211"/>
      <c r="WRF11" s="1211"/>
      <c r="WRG11" s="1211"/>
      <c r="WRH11" s="1211"/>
      <c r="WRI11" s="1211"/>
      <c r="WRJ11" s="1211"/>
      <c r="WRK11" s="1211"/>
      <c r="WRL11" s="1211"/>
      <c r="WRM11" s="1211"/>
      <c r="WRN11" s="1211"/>
      <c r="WRO11" s="1211"/>
      <c r="WRP11" s="1211"/>
      <c r="WRQ11" s="1211"/>
      <c r="WRR11" s="1211"/>
      <c r="WRS11" s="1211"/>
      <c r="WRT11" s="1211"/>
      <c r="WRU11" s="1211"/>
      <c r="WRV11" s="1211"/>
      <c r="WRW11" s="1211"/>
      <c r="WRX11" s="1211"/>
      <c r="WRY11" s="1211"/>
      <c r="WRZ11" s="1211"/>
      <c r="WSA11" s="1211"/>
      <c r="WSB11" s="1211"/>
      <c r="WSC11" s="1211"/>
      <c r="WSD11" s="1211"/>
      <c r="WSE11" s="1211"/>
      <c r="WSF11" s="1211"/>
      <c r="WSG11" s="1211"/>
      <c r="WSH11" s="1211"/>
      <c r="WSI11" s="1211"/>
      <c r="WSJ11" s="1211"/>
      <c r="WSK11" s="1211"/>
      <c r="WSL11" s="1211"/>
      <c r="WSM11" s="1211"/>
      <c r="WSN11" s="1211"/>
      <c r="WSO11" s="1211"/>
      <c r="WSP11" s="1211"/>
      <c r="WSQ11" s="1211"/>
      <c r="WSR11" s="1211"/>
      <c r="WSS11" s="1211"/>
      <c r="WST11" s="1211"/>
      <c r="WSU11" s="1211"/>
      <c r="WSV11" s="1211"/>
      <c r="WSW11" s="1211"/>
      <c r="WSX11" s="1211"/>
      <c r="WSY11" s="1211"/>
      <c r="WSZ11" s="1211"/>
      <c r="WTA11" s="1211"/>
      <c r="WTB11" s="1211"/>
      <c r="WTC11" s="1211"/>
      <c r="WTD11" s="1211"/>
      <c r="WTE11" s="1211"/>
      <c r="WTF11" s="1211"/>
      <c r="WTG11" s="1211"/>
      <c r="WTH11" s="1211"/>
      <c r="WTI11" s="1211"/>
      <c r="WTJ11" s="1211"/>
      <c r="WTK11" s="1211"/>
      <c r="WTL11" s="1211"/>
      <c r="WTM11" s="1211"/>
      <c r="WTN11" s="1211"/>
      <c r="WTO11" s="1211"/>
      <c r="WTP11" s="1211"/>
      <c r="WTQ11" s="1211"/>
      <c r="WTR11" s="1211"/>
      <c r="WTS11" s="1211"/>
      <c r="WTT11" s="1211"/>
      <c r="WTU11" s="1211"/>
      <c r="WTV11" s="1211"/>
      <c r="WTW11" s="1211"/>
      <c r="WTX11" s="1211"/>
      <c r="WTY11" s="1211"/>
      <c r="WTZ11" s="1211"/>
      <c r="WUA11" s="1211"/>
      <c r="WUB11" s="1211"/>
      <c r="WUC11" s="1211"/>
      <c r="WUD11" s="1211"/>
      <c r="WUE11" s="1211"/>
      <c r="WUF11" s="1211"/>
      <c r="WUG11" s="1211"/>
      <c r="WUH11" s="1211"/>
      <c r="WUI11" s="1211"/>
      <c r="WUJ11" s="1211"/>
      <c r="WUK11" s="1211"/>
      <c r="WUL11" s="1211"/>
      <c r="WUM11" s="1211"/>
      <c r="WUN11" s="1211"/>
      <c r="WUO11" s="1211"/>
      <c r="WUP11" s="1211"/>
      <c r="WUQ11" s="1211"/>
      <c r="WUR11" s="1211"/>
      <c r="WUS11" s="1211"/>
      <c r="WUT11" s="1211"/>
      <c r="WUU11" s="1211"/>
      <c r="WUV11" s="1211"/>
      <c r="WUW11" s="1211"/>
      <c r="WUX11" s="1211"/>
      <c r="WUY11" s="1211"/>
      <c r="WUZ11" s="1211"/>
      <c r="WVA11" s="1211"/>
      <c r="WVB11" s="1211"/>
      <c r="WVC11" s="1211"/>
      <c r="WVD11" s="1211"/>
      <c r="WVE11" s="1211"/>
      <c r="WVF11" s="1211"/>
      <c r="WVG11" s="1211"/>
      <c r="WVH11" s="1211"/>
      <c r="WVI11" s="1211"/>
      <c r="WVJ11" s="1211"/>
      <c r="WVK11" s="1211"/>
      <c r="WVL11" s="1211"/>
      <c r="WVM11" s="1211"/>
      <c r="WVN11" s="1211"/>
      <c r="WVO11" s="1211"/>
      <c r="WVP11" s="1211"/>
      <c r="WVQ11" s="1211"/>
      <c r="WVR11" s="1211"/>
      <c r="WVS11" s="1211"/>
      <c r="WVT11" s="1211"/>
      <c r="WVU11" s="1211"/>
      <c r="WVV11" s="1211"/>
      <c r="WVW11" s="1211"/>
      <c r="WVX11" s="1211"/>
      <c r="WVY11" s="1211"/>
      <c r="WVZ11" s="1211"/>
      <c r="WWA11" s="1211"/>
      <c r="WWB11" s="1211"/>
      <c r="WWC11" s="1211"/>
      <c r="WWD11" s="1211"/>
      <c r="WWE11" s="1211"/>
      <c r="WWF11" s="1211"/>
      <c r="WWG11" s="1211"/>
      <c r="WWH11" s="1211"/>
      <c r="WWI11" s="1211"/>
      <c r="WWJ11" s="1211"/>
      <c r="WWK11" s="1211"/>
      <c r="WWL11" s="1211"/>
      <c r="WWM11" s="1211"/>
      <c r="WWN11" s="1211"/>
      <c r="WWO11" s="1211"/>
      <c r="WWP11" s="1211"/>
      <c r="WWQ11" s="1211"/>
      <c r="WWR11" s="1211"/>
      <c r="WWS11" s="1211"/>
      <c r="WWT11" s="1211"/>
      <c r="WWU11" s="1211"/>
      <c r="WWV11" s="1211"/>
      <c r="WWW11" s="1211"/>
      <c r="WWX11" s="1211"/>
      <c r="WWY11" s="1211"/>
      <c r="WWZ11" s="1211"/>
      <c r="WXA11" s="1211"/>
      <c r="WXB11" s="1211"/>
      <c r="WXC11" s="1211"/>
      <c r="WXD11" s="1211"/>
      <c r="WXE11" s="1211"/>
      <c r="WXF11" s="1211"/>
      <c r="WXG11" s="1211"/>
      <c r="WXH11" s="1211"/>
      <c r="WXI11" s="1211"/>
      <c r="WXJ11" s="1211"/>
      <c r="WXK11" s="1211"/>
      <c r="WXL11" s="1211"/>
      <c r="WXM11" s="1211"/>
      <c r="WXN11" s="1211"/>
      <c r="WXO11" s="1211"/>
      <c r="WXP11" s="1211"/>
      <c r="WXQ11" s="1211"/>
      <c r="WXR11" s="1211"/>
      <c r="WXS11" s="1211"/>
      <c r="WXT11" s="1211"/>
      <c r="WXU11" s="1211"/>
      <c r="WXV11" s="1211"/>
      <c r="WXW11" s="1211"/>
      <c r="WXX11" s="1211"/>
      <c r="WXY11" s="1211"/>
      <c r="WXZ11" s="1211"/>
      <c r="WYA11" s="1211"/>
      <c r="WYB11" s="1211"/>
      <c r="WYC11" s="1211"/>
      <c r="WYD11" s="1211"/>
      <c r="WYE11" s="1211"/>
      <c r="WYF11" s="1211"/>
      <c r="WYG11" s="1211"/>
      <c r="WYH11" s="1211"/>
      <c r="WYI11" s="1211"/>
      <c r="WYJ11" s="1211"/>
      <c r="WYK11" s="1211"/>
      <c r="WYL11" s="1211"/>
      <c r="WYM11" s="1211"/>
      <c r="WYN11" s="1211"/>
      <c r="WYO11" s="1211"/>
      <c r="WYP11" s="1211"/>
      <c r="WYQ11" s="1211"/>
      <c r="WYR11" s="1211"/>
      <c r="WYS11" s="1211"/>
      <c r="WYT11" s="1211"/>
      <c r="WYU11" s="1211"/>
      <c r="WYV11" s="1211"/>
      <c r="WYW11" s="1211"/>
      <c r="WYX11" s="1211"/>
      <c r="WYY11" s="1211"/>
      <c r="WYZ11" s="1211"/>
      <c r="WZA11" s="1211"/>
      <c r="WZB11" s="1211"/>
      <c r="WZC11" s="1211"/>
      <c r="WZD11" s="1211"/>
      <c r="WZE11" s="1211"/>
      <c r="WZF11" s="1211"/>
      <c r="WZG11" s="1211"/>
      <c r="WZH11" s="1211"/>
      <c r="WZI11" s="1211"/>
      <c r="WZJ11" s="1211"/>
      <c r="WZK11" s="1211"/>
      <c r="WZL11" s="1211"/>
      <c r="WZM11" s="1211"/>
      <c r="WZN11" s="1211"/>
      <c r="WZO11" s="1211"/>
      <c r="WZP11" s="1211"/>
      <c r="WZQ11" s="1211"/>
      <c r="WZR11" s="1211"/>
      <c r="WZS11" s="1211"/>
      <c r="WZT11" s="1211"/>
      <c r="WZU11" s="1211"/>
      <c r="WZV11" s="1211"/>
      <c r="WZW11" s="1211"/>
      <c r="WZX11" s="1211"/>
      <c r="WZY11" s="1211"/>
      <c r="WZZ11" s="1211"/>
      <c r="XAA11" s="1211"/>
      <c r="XAB11" s="1211"/>
      <c r="XAC11" s="1211"/>
      <c r="XAD11" s="1211"/>
      <c r="XAE11" s="1211"/>
      <c r="XAF11" s="1211"/>
      <c r="XAG11" s="1211"/>
      <c r="XAH11" s="1211"/>
      <c r="XAI11" s="1211"/>
      <c r="XAJ11" s="1211"/>
      <c r="XAK11" s="1211"/>
      <c r="XAL11" s="1211"/>
      <c r="XAM11" s="1211"/>
      <c r="XAN11" s="1211"/>
      <c r="XAO11" s="1211"/>
      <c r="XAP11" s="1211"/>
      <c r="XAQ11" s="1211"/>
      <c r="XAR11" s="1211"/>
      <c r="XAS11" s="1211"/>
      <c r="XAT11" s="1211"/>
      <c r="XAU11" s="1211"/>
      <c r="XAV11" s="1211"/>
      <c r="XAW11" s="1211"/>
      <c r="XAX11" s="1211"/>
      <c r="XAY11" s="1211"/>
      <c r="XAZ11" s="1211"/>
      <c r="XBA11" s="1211"/>
      <c r="XBB11" s="1211"/>
      <c r="XBC11" s="1211"/>
      <c r="XBD11" s="1211"/>
      <c r="XBE11" s="1211"/>
      <c r="XBF11" s="1211"/>
      <c r="XBG11" s="1211"/>
      <c r="XBH11" s="1211"/>
      <c r="XBI11" s="1211"/>
      <c r="XBJ11" s="1211"/>
      <c r="XBK11" s="1211"/>
      <c r="XBL11" s="1211"/>
      <c r="XBM11" s="1211"/>
      <c r="XBN11" s="1211"/>
      <c r="XBO11" s="1211"/>
      <c r="XBP11" s="1211"/>
      <c r="XBQ11" s="1211"/>
      <c r="XBR11" s="1211"/>
      <c r="XBS11" s="1211"/>
      <c r="XBT11" s="1211"/>
      <c r="XBU11" s="1211"/>
      <c r="XBV11" s="1211"/>
      <c r="XBW11" s="1211"/>
      <c r="XBX11" s="1211"/>
      <c r="XBY11" s="1211"/>
      <c r="XBZ11" s="1211"/>
      <c r="XCA11" s="1211"/>
      <c r="XCB11" s="1211"/>
      <c r="XCC11" s="1211"/>
      <c r="XCD11" s="1211"/>
      <c r="XCE11" s="1211"/>
      <c r="XCF11" s="1211"/>
      <c r="XCG11" s="1211"/>
      <c r="XCH11" s="1211"/>
      <c r="XCI11" s="1211"/>
      <c r="XCJ11" s="1211"/>
      <c r="XCK11" s="1211"/>
      <c r="XCL11" s="1211"/>
      <c r="XCM11" s="1211"/>
      <c r="XCN11" s="1211"/>
      <c r="XCO11" s="1211"/>
      <c r="XCP11" s="1211"/>
      <c r="XCQ11" s="1211"/>
      <c r="XCR11" s="1211"/>
      <c r="XCS11" s="1211"/>
      <c r="XCT11" s="1211"/>
      <c r="XCU11" s="1211"/>
      <c r="XCV11" s="1211"/>
      <c r="XCW11" s="1211"/>
      <c r="XCX11" s="1211"/>
      <c r="XCY11" s="1211"/>
      <c r="XCZ11" s="1211"/>
      <c r="XDA11" s="1211"/>
      <c r="XDB11" s="1211"/>
      <c r="XDC11" s="1211"/>
      <c r="XDD11" s="1211"/>
      <c r="XDE11" s="1211"/>
      <c r="XDF11" s="1211"/>
      <c r="XDG11" s="1211"/>
      <c r="XDH11" s="1211"/>
      <c r="XDI11" s="1211"/>
      <c r="XDJ11" s="1211"/>
      <c r="XDK11" s="1211"/>
      <c r="XDL11" s="1211"/>
      <c r="XDM11" s="1211"/>
      <c r="XDN11" s="1211"/>
      <c r="XDO11" s="1211"/>
      <c r="XDP11" s="1211"/>
      <c r="XDQ11" s="1211"/>
      <c r="XDR11" s="1211"/>
      <c r="XDS11" s="1211"/>
      <c r="XDT11" s="1211"/>
      <c r="XDU11" s="1211"/>
      <c r="XDV11" s="1211"/>
      <c r="XDW11" s="1211"/>
      <c r="XDX11" s="1211"/>
      <c r="XDY11" s="1211"/>
      <c r="XDZ11" s="1211"/>
      <c r="XEA11" s="1211"/>
      <c r="XEB11" s="1211"/>
      <c r="XEC11" s="1211"/>
      <c r="XED11" s="1211"/>
      <c r="XEE11" s="1211"/>
      <c r="XEF11" s="1211"/>
      <c r="XEG11" s="1211"/>
      <c r="XEH11" s="1211"/>
      <c r="XEI11" s="1211"/>
      <c r="XEJ11" s="1211"/>
      <c r="XEK11" s="1211"/>
      <c r="XEL11" s="1211"/>
      <c r="XEM11" s="1211"/>
      <c r="XEN11" s="1211"/>
      <c r="XEO11" s="1211"/>
      <c r="XEP11" s="1211"/>
      <c r="XEQ11" s="1211"/>
      <c r="XER11" s="1211"/>
      <c r="XES11" s="1211"/>
      <c r="XET11" s="1211"/>
      <c r="XEU11" s="1211"/>
      <c r="XEV11" s="1211"/>
      <c r="XEW11" s="1211"/>
      <c r="XEX11" s="1211"/>
      <c r="XEY11" s="1211"/>
      <c r="XEZ11" s="1211"/>
      <c r="XFA11" s="1211"/>
      <c r="XFB11" s="1211"/>
      <c r="XFC11" s="1211"/>
      <c r="XFD11" s="1211"/>
    </row>
    <row r="12" spans="1:16384" ht="38.25" customHeight="1">
      <c r="A12" s="17" t="s">
        <v>196</v>
      </c>
      <c r="B12" s="5" t="s">
        <v>181</v>
      </c>
      <c r="C12" s="5" t="s">
        <v>178</v>
      </c>
      <c r="D12" s="13"/>
      <c r="E12" s="13"/>
      <c r="F12" s="13"/>
      <c r="G12" s="13"/>
      <c r="H12" s="13"/>
      <c r="I12" s="13"/>
      <c r="J12" s="13"/>
      <c r="K12" s="13"/>
      <c r="L12" s="13"/>
      <c r="M12" s="13"/>
      <c r="N12" s="13"/>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C12" s="1211"/>
      <c r="BD12" s="1211"/>
      <c r="BE12" s="1211"/>
      <c r="BF12" s="1211"/>
      <c r="BG12" s="1211"/>
      <c r="BH12" s="1211"/>
      <c r="BI12" s="1211"/>
      <c r="BJ12" s="1211"/>
      <c r="BK12" s="1211"/>
      <c r="BL12" s="1211"/>
      <c r="BM12" s="1211"/>
      <c r="BN12" s="1211"/>
      <c r="BO12" s="1211"/>
      <c r="BP12" s="1211"/>
      <c r="BQ12" s="1211"/>
      <c r="BR12" s="1211"/>
      <c r="BS12" s="1211"/>
      <c r="BT12" s="1211"/>
      <c r="BU12" s="1211"/>
      <c r="BV12" s="1211"/>
      <c r="BW12" s="1211"/>
      <c r="BX12" s="1211"/>
      <c r="BY12" s="1211"/>
      <c r="BZ12" s="1211"/>
      <c r="CA12" s="1211"/>
      <c r="CB12" s="1211"/>
      <c r="CC12" s="1211"/>
      <c r="CD12" s="1211"/>
      <c r="CE12" s="1211"/>
      <c r="CF12" s="1211"/>
      <c r="CG12" s="1211"/>
      <c r="CH12" s="1211"/>
      <c r="CI12" s="1211"/>
      <c r="CJ12" s="1211"/>
      <c r="CK12" s="1211"/>
      <c r="CL12" s="1211"/>
      <c r="CM12" s="1211"/>
      <c r="CN12" s="1211"/>
      <c r="CO12" s="1211"/>
      <c r="CP12" s="1211"/>
      <c r="CQ12" s="1211"/>
      <c r="CR12" s="1211"/>
      <c r="CS12" s="1211"/>
      <c r="CT12" s="1211"/>
      <c r="CU12" s="1211"/>
      <c r="CV12" s="1211"/>
      <c r="CW12" s="1211"/>
      <c r="CX12" s="1211"/>
      <c r="CY12" s="1211"/>
      <c r="CZ12" s="1211"/>
      <c r="DA12" s="1211"/>
      <c r="DB12" s="1211"/>
      <c r="DC12" s="1211"/>
      <c r="DD12" s="1211"/>
      <c r="DE12" s="1211"/>
      <c r="DF12" s="1211"/>
      <c r="DG12" s="1211"/>
      <c r="DH12" s="1211"/>
      <c r="DI12" s="1211"/>
      <c r="DJ12" s="1211"/>
      <c r="DK12" s="1211"/>
      <c r="DL12" s="1211"/>
      <c r="DM12" s="1211"/>
      <c r="DN12" s="1211"/>
      <c r="DO12" s="1211"/>
      <c r="DP12" s="1211"/>
      <c r="DQ12" s="1211"/>
      <c r="DR12" s="1211"/>
      <c r="DS12" s="1211"/>
      <c r="DT12" s="1211"/>
      <c r="DU12" s="1211"/>
      <c r="DV12" s="1211"/>
      <c r="DW12" s="1211"/>
      <c r="DX12" s="1211"/>
      <c r="DY12" s="1211"/>
      <c r="DZ12" s="1211"/>
      <c r="EA12" s="1211"/>
      <c r="EB12" s="1211"/>
      <c r="EC12" s="1211"/>
      <c r="ED12" s="1211"/>
      <c r="EE12" s="1211"/>
      <c r="EF12" s="1211"/>
      <c r="EG12" s="1211"/>
      <c r="EH12" s="1211"/>
      <c r="EI12" s="1211"/>
      <c r="EJ12" s="1211"/>
      <c r="EK12" s="1211"/>
      <c r="EL12" s="1211"/>
      <c r="EM12" s="1211"/>
      <c r="EN12" s="1211"/>
      <c r="EO12" s="1211"/>
      <c r="EP12" s="1211"/>
      <c r="EQ12" s="1211"/>
      <c r="ER12" s="1211"/>
      <c r="ES12" s="1211"/>
      <c r="ET12" s="1211"/>
      <c r="EU12" s="1211"/>
      <c r="EV12" s="1211"/>
      <c r="EW12" s="1211"/>
      <c r="EX12" s="1211"/>
      <c r="EY12" s="1211"/>
      <c r="EZ12" s="1211"/>
      <c r="FA12" s="1211"/>
      <c r="FB12" s="1211"/>
      <c r="FC12" s="1211"/>
      <c r="FD12" s="1211"/>
      <c r="FE12" s="1211"/>
      <c r="FF12" s="1211"/>
      <c r="FG12" s="1211"/>
      <c r="FH12" s="1211"/>
      <c r="FI12" s="1211"/>
      <c r="FJ12" s="1211"/>
      <c r="FK12" s="1211"/>
      <c r="FL12" s="1211"/>
      <c r="FM12" s="1211"/>
      <c r="FN12" s="1211"/>
      <c r="FO12" s="1211"/>
      <c r="FP12" s="1211"/>
      <c r="FQ12" s="1211"/>
      <c r="FR12" s="1211"/>
      <c r="FS12" s="1211"/>
      <c r="FT12" s="1211"/>
      <c r="FU12" s="1211"/>
      <c r="FV12" s="1211"/>
      <c r="FW12" s="1211"/>
      <c r="FX12" s="1211"/>
      <c r="FY12" s="1211"/>
      <c r="FZ12" s="1211"/>
      <c r="GA12" s="1211"/>
      <c r="GB12" s="1211"/>
      <c r="GC12" s="1211"/>
      <c r="GD12" s="1211"/>
      <c r="GE12" s="1211"/>
      <c r="GF12" s="1211"/>
      <c r="GG12" s="1211"/>
      <c r="GH12" s="1211"/>
      <c r="GI12" s="1211"/>
      <c r="GJ12" s="1211"/>
      <c r="GK12" s="1211"/>
      <c r="GL12" s="1211"/>
      <c r="GM12" s="1211"/>
      <c r="GN12" s="1211"/>
      <c r="GO12" s="1211"/>
      <c r="GP12" s="1211"/>
      <c r="GQ12" s="1211"/>
      <c r="GR12" s="1211"/>
      <c r="GS12" s="1211"/>
      <c r="GT12" s="1211"/>
      <c r="GU12" s="1211"/>
      <c r="GV12" s="1211"/>
      <c r="GW12" s="1211"/>
      <c r="GX12" s="1211"/>
      <c r="GY12" s="1211"/>
      <c r="GZ12" s="1211"/>
      <c r="HA12" s="1211"/>
      <c r="HB12" s="1211"/>
      <c r="HC12" s="1211"/>
      <c r="HD12" s="1211"/>
      <c r="HE12" s="1211"/>
      <c r="HF12" s="1211"/>
      <c r="HG12" s="1211"/>
      <c r="HH12" s="1211"/>
      <c r="HI12" s="1211"/>
      <c r="HJ12" s="1211"/>
      <c r="HK12" s="1211"/>
      <c r="HL12" s="1211"/>
      <c r="HM12" s="1211"/>
      <c r="HN12" s="1211"/>
      <c r="HO12" s="1211"/>
      <c r="HP12" s="1211"/>
      <c r="HQ12" s="1211"/>
      <c r="HR12" s="1211"/>
      <c r="HS12" s="1211"/>
      <c r="HT12" s="1211"/>
      <c r="HU12" s="1211"/>
      <c r="HV12" s="1211"/>
      <c r="HW12" s="1211"/>
      <c r="HX12" s="1211"/>
      <c r="HY12" s="1211"/>
      <c r="HZ12" s="1211"/>
      <c r="IA12" s="1211"/>
      <c r="IB12" s="1211"/>
      <c r="IC12" s="1211"/>
      <c r="ID12" s="1211"/>
      <c r="IE12" s="1211"/>
      <c r="IF12" s="1211"/>
      <c r="IG12" s="1211"/>
      <c r="IH12" s="1211"/>
      <c r="II12" s="1211"/>
      <c r="IJ12" s="1211"/>
      <c r="IK12" s="1211"/>
      <c r="IL12" s="1211"/>
      <c r="IM12" s="1211"/>
      <c r="IN12" s="1211"/>
      <c r="IO12" s="1211"/>
      <c r="IP12" s="1211"/>
      <c r="IQ12" s="1211"/>
      <c r="IR12" s="1211"/>
      <c r="IS12" s="1211"/>
      <c r="IT12" s="1211"/>
      <c r="IU12" s="1211"/>
      <c r="IV12" s="1211"/>
      <c r="IW12" s="1211"/>
      <c r="IX12" s="1211"/>
      <c r="IY12" s="1211"/>
      <c r="IZ12" s="1211"/>
      <c r="JA12" s="1211"/>
      <c r="JB12" s="1211"/>
      <c r="JC12" s="1211"/>
      <c r="JD12" s="1211"/>
      <c r="JE12" s="1211"/>
      <c r="JF12" s="1211"/>
      <c r="JG12" s="1211"/>
      <c r="JH12" s="1211"/>
      <c r="JI12" s="1211"/>
      <c r="JJ12" s="1211"/>
      <c r="JK12" s="1211"/>
      <c r="JL12" s="1211"/>
      <c r="JM12" s="1211"/>
      <c r="JN12" s="1211"/>
      <c r="JO12" s="1211"/>
      <c r="JP12" s="1211"/>
      <c r="JQ12" s="1211"/>
      <c r="JR12" s="1211"/>
      <c r="JS12" s="1211"/>
      <c r="JT12" s="1211"/>
      <c r="JU12" s="1211"/>
      <c r="JV12" s="1211"/>
      <c r="JW12" s="1211"/>
      <c r="JX12" s="1211"/>
      <c r="JY12" s="1211"/>
      <c r="JZ12" s="1211"/>
      <c r="KA12" s="1211"/>
      <c r="KB12" s="1211"/>
      <c r="KC12" s="1211"/>
      <c r="KD12" s="1211"/>
      <c r="KE12" s="1211"/>
      <c r="KF12" s="1211"/>
      <c r="KG12" s="1211"/>
      <c r="KH12" s="1211"/>
      <c r="KI12" s="1211"/>
      <c r="KJ12" s="1211"/>
      <c r="KK12" s="1211"/>
      <c r="KL12" s="1211"/>
      <c r="KM12" s="1211"/>
      <c r="KN12" s="1211"/>
      <c r="KO12" s="1211"/>
      <c r="KP12" s="1211"/>
      <c r="KQ12" s="1211"/>
      <c r="KR12" s="1211"/>
      <c r="KS12" s="1211"/>
      <c r="KT12" s="1211"/>
      <c r="KU12" s="1211"/>
      <c r="KV12" s="1211"/>
      <c r="KW12" s="1211"/>
      <c r="KX12" s="1211"/>
      <c r="KY12" s="1211"/>
      <c r="KZ12" s="1211"/>
      <c r="LA12" s="1211"/>
      <c r="LB12" s="1211"/>
      <c r="LC12" s="1211"/>
      <c r="LD12" s="1211"/>
      <c r="LE12" s="1211"/>
      <c r="LF12" s="1211"/>
      <c r="LG12" s="1211"/>
      <c r="LH12" s="1211"/>
      <c r="LI12" s="1211"/>
      <c r="LJ12" s="1211"/>
      <c r="LK12" s="1211"/>
      <c r="LL12" s="1211"/>
      <c r="LM12" s="1211"/>
      <c r="LN12" s="1211"/>
      <c r="LO12" s="1211"/>
      <c r="LP12" s="1211"/>
      <c r="LQ12" s="1211"/>
      <c r="LR12" s="1211"/>
      <c r="LS12" s="1211"/>
      <c r="LT12" s="1211"/>
      <c r="LU12" s="1211"/>
      <c r="LV12" s="1211"/>
      <c r="LW12" s="1211"/>
      <c r="LX12" s="1211"/>
      <c r="LY12" s="1211"/>
      <c r="LZ12" s="1211"/>
      <c r="MA12" s="1211"/>
      <c r="MB12" s="1211"/>
      <c r="MC12" s="1211"/>
      <c r="MD12" s="1211"/>
      <c r="ME12" s="1211"/>
      <c r="MF12" s="1211"/>
      <c r="MG12" s="1211"/>
      <c r="MH12" s="1211"/>
      <c r="MI12" s="1211"/>
      <c r="MJ12" s="1211"/>
      <c r="MK12" s="1211"/>
      <c r="ML12" s="1211"/>
      <c r="MM12" s="1211"/>
      <c r="MN12" s="1211"/>
      <c r="MO12" s="1211"/>
      <c r="MP12" s="1211"/>
      <c r="MQ12" s="1211"/>
      <c r="MR12" s="1211"/>
      <c r="MS12" s="1211"/>
      <c r="MT12" s="1211"/>
      <c r="MU12" s="1211"/>
      <c r="MV12" s="1211"/>
      <c r="MW12" s="1211"/>
      <c r="MX12" s="1211"/>
      <c r="MY12" s="1211"/>
      <c r="MZ12" s="1211"/>
      <c r="NA12" s="1211"/>
      <c r="NB12" s="1211"/>
      <c r="NC12" s="1211"/>
      <c r="ND12" s="1211"/>
      <c r="NE12" s="1211"/>
      <c r="NF12" s="1211"/>
      <c r="NG12" s="1211"/>
      <c r="NH12" s="1211"/>
      <c r="NI12" s="1211"/>
      <c r="NJ12" s="1211"/>
      <c r="NK12" s="1211"/>
      <c r="NL12" s="1211"/>
      <c r="NM12" s="1211"/>
      <c r="NN12" s="1211"/>
      <c r="NO12" s="1211"/>
      <c r="NP12" s="1211"/>
      <c r="NQ12" s="1211"/>
      <c r="NR12" s="1211"/>
      <c r="NS12" s="1211"/>
      <c r="NT12" s="1211"/>
      <c r="NU12" s="1211"/>
      <c r="NV12" s="1211"/>
      <c r="NW12" s="1211"/>
      <c r="NX12" s="1211"/>
      <c r="NY12" s="1211"/>
      <c r="NZ12" s="1211"/>
      <c r="OA12" s="1211"/>
      <c r="OB12" s="1211"/>
      <c r="OC12" s="1211"/>
      <c r="OD12" s="1211"/>
      <c r="OE12" s="1211"/>
      <c r="OF12" s="1211"/>
      <c r="OG12" s="1211"/>
      <c r="OH12" s="1211"/>
      <c r="OI12" s="1211"/>
      <c r="OJ12" s="1211"/>
      <c r="OK12" s="1211"/>
      <c r="OL12" s="1211"/>
      <c r="OM12" s="1211"/>
      <c r="ON12" s="1211"/>
      <c r="OO12" s="1211"/>
      <c r="OP12" s="1211"/>
      <c r="OQ12" s="1211"/>
      <c r="OR12" s="1211"/>
      <c r="OS12" s="1211"/>
      <c r="OT12" s="1211"/>
      <c r="OU12" s="1211"/>
      <c r="OV12" s="1211"/>
      <c r="OW12" s="1211"/>
      <c r="OX12" s="1211"/>
      <c r="OY12" s="1211"/>
      <c r="OZ12" s="1211"/>
      <c r="PA12" s="1211"/>
      <c r="PB12" s="1211"/>
      <c r="PC12" s="1211"/>
      <c r="PD12" s="1211"/>
      <c r="PE12" s="1211"/>
      <c r="PF12" s="1211"/>
      <c r="PG12" s="1211"/>
      <c r="PH12" s="1211"/>
      <c r="PI12" s="1211"/>
      <c r="PJ12" s="1211"/>
      <c r="PK12" s="1211"/>
      <c r="PL12" s="1211"/>
      <c r="PM12" s="1211"/>
      <c r="PN12" s="1211"/>
      <c r="PO12" s="1211"/>
      <c r="PP12" s="1211"/>
      <c r="PQ12" s="1211"/>
      <c r="PR12" s="1211"/>
      <c r="PS12" s="1211"/>
      <c r="PT12" s="1211"/>
      <c r="PU12" s="1211"/>
      <c r="PV12" s="1211"/>
      <c r="PW12" s="1211"/>
      <c r="PX12" s="1211"/>
      <c r="PY12" s="1211"/>
      <c r="PZ12" s="1211"/>
      <c r="QA12" s="1211"/>
      <c r="QB12" s="1211"/>
      <c r="QC12" s="1211"/>
      <c r="QD12" s="1211"/>
      <c r="QE12" s="1211"/>
      <c r="QF12" s="1211"/>
      <c r="QG12" s="1211"/>
      <c r="QH12" s="1211"/>
      <c r="QI12" s="1211"/>
      <c r="QJ12" s="1211"/>
      <c r="QK12" s="1211"/>
      <c r="QL12" s="1211"/>
      <c r="QM12" s="1211"/>
      <c r="QN12" s="1211"/>
      <c r="QO12" s="1211"/>
      <c r="QP12" s="1211"/>
      <c r="QQ12" s="1211"/>
      <c r="QR12" s="1211"/>
      <c r="QS12" s="1211"/>
      <c r="QT12" s="1211"/>
      <c r="QU12" s="1211"/>
      <c r="QV12" s="1211"/>
      <c r="QW12" s="1211"/>
      <c r="QX12" s="1211"/>
      <c r="QY12" s="1211"/>
      <c r="QZ12" s="1211"/>
      <c r="RA12" s="1211"/>
      <c r="RB12" s="1211"/>
      <c r="RC12" s="1211"/>
      <c r="RD12" s="1211"/>
      <c r="RE12" s="1211"/>
      <c r="RF12" s="1211"/>
      <c r="RG12" s="1211"/>
      <c r="RH12" s="1211"/>
      <c r="RI12" s="1211"/>
      <c r="RJ12" s="1211"/>
      <c r="RK12" s="1211"/>
      <c r="RL12" s="1211"/>
      <c r="RM12" s="1211"/>
      <c r="RN12" s="1211"/>
      <c r="RO12" s="1211"/>
      <c r="RP12" s="1211"/>
      <c r="RQ12" s="1211"/>
      <c r="RR12" s="1211"/>
      <c r="RS12" s="1211"/>
      <c r="RT12" s="1211"/>
      <c r="RU12" s="1211"/>
      <c r="RV12" s="1211"/>
      <c r="RW12" s="1211"/>
      <c r="RX12" s="1211"/>
      <c r="RY12" s="1211"/>
      <c r="RZ12" s="1211"/>
      <c r="SA12" s="1211"/>
      <c r="SB12" s="1211"/>
      <c r="SC12" s="1211"/>
      <c r="SD12" s="1211"/>
      <c r="SE12" s="1211"/>
      <c r="SF12" s="1211"/>
      <c r="SG12" s="1211"/>
      <c r="SH12" s="1211"/>
      <c r="SI12" s="1211"/>
      <c r="SJ12" s="1211"/>
      <c r="SK12" s="1211"/>
      <c r="SL12" s="1211"/>
      <c r="SM12" s="1211"/>
      <c r="SN12" s="1211"/>
      <c r="SO12" s="1211"/>
      <c r="SP12" s="1211"/>
      <c r="SQ12" s="1211"/>
      <c r="SR12" s="1211"/>
      <c r="SS12" s="1211"/>
      <c r="ST12" s="1211"/>
      <c r="SU12" s="1211"/>
      <c r="SV12" s="1211"/>
      <c r="SW12" s="1211"/>
      <c r="SX12" s="1211"/>
      <c r="SY12" s="1211"/>
      <c r="SZ12" s="1211"/>
      <c r="TA12" s="1211"/>
      <c r="TB12" s="1211"/>
      <c r="TC12" s="1211"/>
      <c r="TD12" s="1211"/>
      <c r="TE12" s="1211"/>
      <c r="TF12" s="1211"/>
      <c r="TG12" s="1211"/>
      <c r="TH12" s="1211"/>
      <c r="TI12" s="1211"/>
      <c r="TJ12" s="1211"/>
      <c r="TK12" s="1211"/>
      <c r="TL12" s="1211"/>
      <c r="TM12" s="1211"/>
      <c r="TN12" s="1211"/>
      <c r="TO12" s="1211"/>
      <c r="TP12" s="1211"/>
      <c r="TQ12" s="1211"/>
      <c r="TR12" s="1211"/>
      <c r="TS12" s="1211"/>
      <c r="TT12" s="1211"/>
      <c r="TU12" s="1211"/>
      <c r="TV12" s="1211"/>
      <c r="TW12" s="1211"/>
      <c r="TX12" s="1211"/>
      <c r="TY12" s="1211"/>
      <c r="TZ12" s="1211"/>
      <c r="UA12" s="1211"/>
      <c r="UB12" s="1211"/>
      <c r="UC12" s="1211"/>
      <c r="UD12" s="1211"/>
      <c r="UE12" s="1211"/>
      <c r="UF12" s="1211"/>
      <c r="UG12" s="1211"/>
      <c r="UH12" s="1211"/>
      <c r="UI12" s="1211"/>
      <c r="UJ12" s="1211"/>
      <c r="UK12" s="1211"/>
      <c r="UL12" s="1211"/>
      <c r="UM12" s="1211"/>
      <c r="UN12" s="1211"/>
      <c r="UO12" s="1211"/>
      <c r="UP12" s="1211"/>
      <c r="UQ12" s="1211"/>
      <c r="UR12" s="1211"/>
      <c r="US12" s="1211"/>
      <c r="UT12" s="1211"/>
      <c r="UU12" s="1211"/>
      <c r="UV12" s="1211"/>
      <c r="UW12" s="1211"/>
      <c r="UX12" s="1211"/>
      <c r="UY12" s="1211"/>
      <c r="UZ12" s="1211"/>
      <c r="VA12" s="1211"/>
      <c r="VB12" s="1211"/>
      <c r="VC12" s="1211"/>
      <c r="VD12" s="1211"/>
      <c r="VE12" s="1211"/>
      <c r="VF12" s="1211"/>
      <c r="VG12" s="1211"/>
      <c r="VH12" s="1211"/>
      <c r="VI12" s="1211"/>
      <c r="VJ12" s="1211"/>
      <c r="VK12" s="1211"/>
      <c r="VL12" s="1211"/>
      <c r="VM12" s="1211"/>
      <c r="VN12" s="1211"/>
      <c r="VO12" s="1211"/>
      <c r="VP12" s="1211"/>
      <c r="VQ12" s="1211"/>
      <c r="VR12" s="1211"/>
      <c r="VS12" s="1211"/>
      <c r="VT12" s="1211"/>
      <c r="VU12" s="1211"/>
      <c r="VV12" s="1211"/>
      <c r="VW12" s="1211"/>
      <c r="VX12" s="1211"/>
      <c r="VY12" s="1211"/>
      <c r="VZ12" s="1211"/>
      <c r="WA12" s="1211"/>
      <c r="WB12" s="1211"/>
      <c r="WC12" s="1211"/>
      <c r="WD12" s="1211"/>
      <c r="WE12" s="1211"/>
      <c r="WF12" s="1211"/>
      <c r="WG12" s="1211"/>
      <c r="WH12" s="1211"/>
      <c r="WI12" s="1211"/>
      <c r="WJ12" s="1211"/>
      <c r="WK12" s="1211"/>
      <c r="WL12" s="1211"/>
      <c r="WM12" s="1211"/>
      <c r="WN12" s="1211"/>
      <c r="WO12" s="1211"/>
      <c r="WP12" s="1211"/>
      <c r="WQ12" s="1211"/>
      <c r="WR12" s="1211"/>
      <c r="WS12" s="1211"/>
      <c r="WT12" s="1211"/>
      <c r="WU12" s="1211"/>
      <c r="WV12" s="1211"/>
      <c r="WW12" s="1211"/>
      <c r="WX12" s="1211"/>
      <c r="WY12" s="1211"/>
      <c r="WZ12" s="1211"/>
      <c r="XA12" s="1211"/>
      <c r="XB12" s="1211"/>
      <c r="XC12" s="1211"/>
      <c r="XD12" s="1211"/>
      <c r="XE12" s="1211"/>
      <c r="XF12" s="1211"/>
      <c r="XG12" s="1211"/>
      <c r="XH12" s="1211"/>
      <c r="XI12" s="1211"/>
      <c r="XJ12" s="1211"/>
      <c r="XK12" s="1211"/>
      <c r="XL12" s="1211"/>
      <c r="XM12" s="1211"/>
      <c r="XN12" s="1211"/>
      <c r="XO12" s="1211"/>
      <c r="XP12" s="1211"/>
      <c r="XQ12" s="1211"/>
      <c r="XR12" s="1211"/>
      <c r="XS12" s="1211"/>
      <c r="XT12" s="1211"/>
      <c r="XU12" s="1211"/>
      <c r="XV12" s="1211"/>
      <c r="XW12" s="1211"/>
      <c r="XX12" s="1211"/>
      <c r="XY12" s="1211"/>
      <c r="XZ12" s="1211"/>
      <c r="YA12" s="1211"/>
      <c r="YB12" s="1211"/>
      <c r="YC12" s="1211"/>
      <c r="YD12" s="1211"/>
      <c r="YE12" s="1211"/>
      <c r="YF12" s="1211"/>
      <c r="YG12" s="1211"/>
      <c r="YH12" s="1211"/>
      <c r="YI12" s="1211"/>
      <c r="YJ12" s="1211"/>
      <c r="YK12" s="1211"/>
      <c r="YL12" s="1211"/>
      <c r="YM12" s="1211"/>
      <c r="YN12" s="1211"/>
      <c r="YO12" s="1211"/>
      <c r="YP12" s="1211"/>
      <c r="YQ12" s="1211"/>
      <c r="YR12" s="1211"/>
      <c r="YS12" s="1211"/>
      <c r="YT12" s="1211"/>
      <c r="YU12" s="1211"/>
      <c r="YV12" s="1211"/>
      <c r="YW12" s="1211"/>
      <c r="YX12" s="1211"/>
      <c r="YY12" s="1211"/>
      <c r="YZ12" s="1211"/>
      <c r="ZA12" s="1211"/>
      <c r="ZB12" s="1211"/>
      <c r="ZC12" s="1211"/>
      <c r="ZD12" s="1211"/>
      <c r="ZE12" s="1211"/>
      <c r="ZF12" s="1211"/>
      <c r="ZG12" s="1211"/>
      <c r="ZH12" s="1211"/>
      <c r="ZI12" s="1211"/>
      <c r="ZJ12" s="1211"/>
      <c r="ZK12" s="1211"/>
      <c r="ZL12" s="1211"/>
      <c r="ZM12" s="1211"/>
      <c r="ZN12" s="1211"/>
      <c r="ZO12" s="1211"/>
      <c r="ZP12" s="1211"/>
      <c r="ZQ12" s="1211"/>
      <c r="ZR12" s="1211"/>
      <c r="ZS12" s="1211"/>
      <c r="ZT12" s="1211"/>
      <c r="ZU12" s="1211"/>
      <c r="ZV12" s="1211"/>
      <c r="ZW12" s="1211"/>
      <c r="ZX12" s="1211"/>
      <c r="ZY12" s="1211"/>
      <c r="ZZ12" s="1211"/>
      <c r="AAA12" s="1211"/>
      <c r="AAB12" s="1211"/>
      <c r="AAC12" s="1211"/>
      <c r="AAD12" s="1211"/>
      <c r="AAE12" s="1211"/>
      <c r="AAF12" s="1211"/>
      <c r="AAG12" s="1211"/>
      <c r="AAH12" s="1211"/>
      <c r="AAI12" s="1211"/>
      <c r="AAJ12" s="1211"/>
      <c r="AAK12" s="1211"/>
      <c r="AAL12" s="1211"/>
      <c r="AAM12" s="1211"/>
      <c r="AAN12" s="1211"/>
      <c r="AAO12" s="1211"/>
      <c r="AAP12" s="1211"/>
      <c r="AAQ12" s="1211"/>
      <c r="AAR12" s="1211"/>
      <c r="AAS12" s="1211"/>
      <c r="AAT12" s="1211"/>
      <c r="AAU12" s="1211"/>
      <c r="AAV12" s="1211"/>
      <c r="AAW12" s="1211"/>
      <c r="AAX12" s="1211"/>
      <c r="AAY12" s="1211"/>
      <c r="AAZ12" s="1211"/>
      <c r="ABA12" s="1211"/>
      <c r="ABB12" s="1211"/>
      <c r="ABC12" s="1211"/>
      <c r="ABD12" s="1211"/>
      <c r="ABE12" s="1211"/>
      <c r="ABF12" s="1211"/>
      <c r="ABG12" s="1211"/>
      <c r="ABH12" s="1211"/>
      <c r="ABI12" s="1211"/>
      <c r="ABJ12" s="1211"/>
      <c r="ABK12" s="1211"/>
      <c r="ABL12" s="1211"/>
      <c r="ABM12" s="1211"/>
      <c r="ABN12" s="1211"/>
      <c r="ABO12" s="1211"/>
      <c r="ABP12" s="1211"/>
      <c r="ABQ12" s="1211"/>
      <c r="ABR12" s="1211"/>
      <c r="ABS12" s="1211"/>
      <c r="ABT12" s="1211"/>
      <c r="ABU12" s="1211"/>
      <c r="ABV12" s="1211"/>
      <c r="ABW12" s="1211"/>
      <c r="ABX12" s="1211"/>
      <c r="ABY12" s="1211"/>
      <c r="ABZ12" s="1211"/>
      <c r="ACA12" s="1211"/>
      <c r="ACB12" s="1211"/>
      <c r="ACC12" s="1211"/>
      <c r="ACD12" s="1211"/>
      <c r="ACE12" s="1211"/>
      <c r="ACF12" s="1211"/>
      <c r="ACG12" s="1211"/>
      <c r="ACH12" s="1211"/>
      <c r="ACI12" s="1211"/>
      <c r="ACJ12" s="1211"/>
      <c r="ACK12" s="1211"/>
      <c r="ACL12" s="1211"/>
      <c r="ACM12" s="1211"/>
      <c r="ACN12" s="1211"/>
      <c r="ACO12" s="1211"/>
      <c r="ACP12" s="1211"/>
      <c r="ACQ12" s="1211"/>
      <c r="ACR12" s="1211"/>
      <c r="ACS12" s="1211"/>
      <c r="ACT12" s="1211"/>
      <c r="ACU12" s="1211"/>
      <c r="ACV12" s="1211"/>
      <c r="ACW12" s="1211"/>
      <c r="ACX12" s="1211"/>
      <c r="ACY12" s="1211"/>
      <c r="ACZ12" s="1211"/>
      <c r="ADA12" s="1211"/>
      <c r="ADB12" s="1211"/>
      <c r="ADC12" s="1211"/>
      <c r="ADD12" s="1211"/>
      <c r="ADE12" s="1211"/>
      <c r="ADF12" s="1211"/>
      <c r="ADG12" s="1211"/>
      <c r="ADH12" s="1211"/>
      <c r="ADI12" s="1211"/>
      <c r="ADJ12" s="1211"/>
      <c r="ADK12" s="1211"/>
      <c r="ADL12" s="1211"/>
      <c r="ADM12" s="1211"/>
      <c r="ADN12" s="1211"/>
      <c r="ADO12" s="1211"/>
      <c r="ADP12" s="1211"/>
      <c r="ADQ12" s="1211"/>
      <c r="ADR12" s="1211"/>
      <c r="ADS12" s="1211"/>
      <c r="ADT12" s="1211"/>
      <c r="ADU12" s="1211"/>
      <c r="ADV12" s="1211"/>
      <c r="ADW12" s="1211"/>
      <c r="ADX12" s="1211"/>
      <c r="ADY12" s="1211"/>
      <c r="ADZ12" s="1211"/>
      <c r="AEA12" s="1211"/>
      <c r="AEB12" s="1211"/>
      <c r="AEC12" s="1211"/>
      <c r="AED12" s="1211"/>
      <c r="AEE12" s="1211"/>
      <c r="AEF12" s="1211"/>
      <c r="AEG12" s="1211"/>
      <c r="AEH12" s="1211"/>
      <c r="AEI12" s="1211"/>
      <c r="AEJ12" s="1211"/>
      <c r="AEK12" s="1211"/>
      <c r="AEL12" s="1211"/>
      <c r="AEM12" s="1211"/>
      <c r="AEN12" s="1211"/>
      <c r="AEO12" s="1211"/>
      <c r="AEP12" s="1211"/>
      <c r="AEQ12" s="1211"/>
      <c r="AER12" s="1211"/>
      <c r="AES12" s="1211"/>
      <c r="AET12" s="1211"/>
      <c r="AEU12" s="1211"/>
      <c r="AEV12" s="1211"/>
      <c r="AEW12" s="1211"/>
      <c r="AEX12" s="1211"/>
      <c r="AEY12" s="1211"/>
      <c r="AEZ12" s="1211"/>
      <c r="AFA12" s="1211"/>
      <c r="AFB12" s="1211"/>
      <c r="AFC12" s="1211"/>
      <c r="AFD12" s="1211"/>
      <c r="AFE12" s="1211"/>
      <c r="AFF12" s="1211"/>
      <c r="AFG12" s="1211"/>
      <c r="AFH12" s="1211"/>
      <c r="AFI12" s="1211"/>
      <c r="AFJ12" s="1211"/>
      <c r="AFK12" s="1211"/>
      <c r="AFL12" s="1211"/>
      <c r="AFM12" s="1211"/>
      <c r="AFN12" s="1211"/>
      <c r="AFO12" s="1211"/>
      <c r="AFP12" s="1211"/>
      <c r="AFQ12" s="1211"/>
      <c r="AFR12" s="1211"/>
      <c r="AFS12" s="1211"/>
      <c r="AFT12" s="1211"/>
      <c r="AFU12" s="1211"/>
      <c r="AFV12" s="1211"/>
      <c r="AFW12" s="1211"/>
      <c r="AFX12" s="1211"/>
      <c r="AFY12" s="1211"/>
      <c r="AFZ12" s="1211"/>
      <c r="AGA12" s="1211"/>
      <c r="AGB12" s="1211"/>
      <c r="AGC12" s="1211"/>
      <c r="AGD12" s="1211"/>
      <c r="AGE12" s="1211"/>
      <c r="AGF12" s="1211"/>
      <c r="AGG12" s="1211"/>
      <c r="AGH12" s="1211"/>
      <c r="AGI12" s="1211"/>
      <c r="AGJ12" s="1211"/>
      <c r="AGK12" s="1211"/>
      <c r="AGL12" s="1211"/>
      <c r="AGM12" s="1211"/>
      <c r="AGN12" s="1211"/>
      <c r="AGO12" s="1211"/>
      <c r="AGP12" s="1211"/>
      <c r="AGQ12" s="1211"/>
      <c r="AGR12" s="1211"/>
      <c r="AGS12" s="1211"/>
      <c r="AGT12" s="1211"/>
      <c r="AGU12" s="1211"/>
      <c r="AGV12" s="1211"/>
      <c r="AGW12" s="1211"/>
      <c r="AGX12" s="1211"/>
      <c r="AGY12" s="1211"/>
      <c r="AGZ12" s="1211"/>
      <c r="AHA12" s="1211"/>
      <c r="AHB12" s="1211"/>
      <c r="AHC12" s="1211"/>
      <c r="AHD12" s="1211"/>
      <c r="AHE12" s="1211"/>
      <c r="AHF12" s="1211"/>
      <c r="AHG12" s="1211"/>
      <c r="AHH12" s="1211"/>
      <c r="AHI12" s="1211"/>
      <c r="AHJ12" s="1211"/>
      <c r="AHK12" s="1211"/>
      <c r="AHL12" s="1211"/>
      <c r="AHM12" s="1211"/>
      <c r="AHN12" s="1211"/>
      <c r="AHO12" s="1211"/>
      <c r="AHP12" s="1211"/>
      <c r="AHQ12" s="1211"/>
      <c r="AHR12" s="1211"/>
      <c r="AHS12" s="1211"/>
      <c r="AHT12" s="1211"/>
      <c r="AHU12" s="1211"/>
      <c r="AHV12" s="1211"/>
      <c r="AHW12" s="1211"/>
      <c r="AHX12" s="1211"/>
      <c r="AHY12" s="1211"/>
      <c r="AHZ12" s="1211"/>
      <c r="AIA12" s="1211"/>
      <c r="AIB12" s="1211"/>
      <c r="AIC12" s="1211"/>
      <c r="AID12" s="1211"/>
      <c r="AIE12" s="1211"/>
      <c r="AIF12" s="1211"/>
      <c r="AIG12" s="1211"/>
      <c r="AIH12" s="1211"/>
      <c r="AII12" s="1211"/>
      <c r="AIJ12" s="1211"/>
      <c r="AIK12" s="1211"/>
      <c r="AIL12" s="1211"/>
      <c r="AIM12" s="1211"/>
      <c r="AIN12" s="1211"/>
      <c r="AIO12" s="1211"/>
      <c r="AIP12" s="1211"/>
      <c r="AIQ12" s="1211"/>
      <c r="AIR12" s="1211"/>
      <c r="AIS12" s="1211"/>
      <c r="AIT12" s="1211"/>
      <c r="AIU12" s="1211"/>
      <c r="AIV12" s="1211"/>
      <c r="AIW12" s="1211"/>
      <c r="AIX12" s="1211"/>
      <c r="AIY12" s="1211"/>
      <c r="AIZ12" s="1211"/>
      <c r="AJA12" s="1211"/>
      <c r="AJB12" s="1211"/>
      <c r="AJC12" s="1211"/>
      <c r="AJD12" s="1211"/>
      <c r="AJE12" s="1211"/>
      <c r="AJF12" s="1211"/>
      <c r="AJG12" s="1211"/>
      <c r="AJH12" s="1211"/>
      <c r="AJI12" s="1211"/>
      <c r="AJJ12" s="1211"/>
      <c r="AJK12" s="1211"/>
      <c r="AJL12" s="1211"/>
      <c r="AJM12" s="1211"/>
      <c r="AJN12" s="1211"/>
      <c r="AJO12" s="1211"/>
      <c r="AJP12" s="1211"/>
      <c r="AJQ12" s="1211"/>
      <c r="AJR12" s="1211"/>
      <c r="AJS12" s="1211"/>
      <c r="AJT12" s="1211"/>
      <c r="AJU12" s="1211"/>
      <c r="AJV12" s="1211"/>
      <c r="AJW12" s="1211"/>
      <c r="AJX12" s="1211"/>
      <c r="AJY12" s="1211"/>
      <c r="AJZ12" s="1211"/>
      <c r="AKA12" s="1211"/>
      <c r="AKB12" s="1211"/>
      <c r="AKC12" s="1211"/>
      <c r="AKD12" s="1211"/>
      <c r="AKE12" s="1211"/>
      <c r="AKF12" s="1211"/>
      <c r="AKG12" s="1211"/>
      <c r="AKH12" s="1211"/>
      <c r="AKI12" s="1211"/>
      <c r="AKJ12" s="1211"/>
      <c r="AKK12" s="1211"/>
      <c r="AKL12" s="1211"/>
      <c r="AKM12" s="1211"/>
      <c r="AKN12" s="1211"/>
      <c r="AKO12" s="1211"/>
      <c r="AKP12" s="1211"/>
      <c r="AKQ12" s="1211"/>
      <c r="AKR12" s="1211"/>
      <c r="AKS12" s="1211"/>
      <c r="AKT12" s="1211"/>
      <c r="AKU12" s="1211"/>
      <c r="AKV12" s="1211"/>
      <c r="AKW12" s="1211"/>
      <c r="AKX12" s="1211"/>
      <c r="AKY12" s="1211"/>
      <c r="AKZ12" s="1211"/>
      <c r="ALA12" s="1211"/>
      <c r="ALB12" s="1211"/>
      <c r="ALC12" s="1211"/>
      <c r="ALD12" s="1211"/>
      <c r="ALE12" s="1211"/>
      <c r="ALF12" s="1211"/>
      <c r="ALG12" s="1211"/>
      <c r="ALH12" s="1211"/>
      <c r="ALI12" s="1211"/>
      <c r="ALJ12" s="1211"/>
      <c r="ALK12" s="1211"/>
      <c r="ALL12" s="1211"/>
      <c r="ALM12" s="1211"/>
      <c r="ALN12" s="1211"/>
      <c r="ALO12" s="1211"/>
      <c r="ALP12" s="1211"/>
      <c r="ALQ12" s="1211"/>
      <c r="ALR12" s="1211"/>
      <c r="ALS12" s="1211"/>
      <c r="ALT12" s="1211"/>
      <c r="ALU12" s="1211"/>
      <c r="ALV12" s="1211"/>
      <c r="ALW12" s="1211"/>
      <c r="ALX12" s="1211"/>
      <c r="ALY12" s="1211"/>
      <c r="ALZ12" s="1211"/>
      <c r="AMA12" s="1211"/>
      <c r="AMB12" s="1211"/>
      <c r="AMC12" s="1211"/>
      <c r="AMD12" s="1211"/>
      <c r="AME12" s="1211"/>
      <c r="AMF12" s="1211"/>
      <c r="AMG12" s="1211"/>
      <c r="AMH12" s="1211"/>
      <c r="AMI12" s="1211"/>
      <c r="AMJ12" s="1211"/>
      <c r="AMK12" s="1211"/>
      <c r="AML12" s="1211"/>
      <c r="AMM12" s="1211"/>
      <c r="AMN12" s="1211"/>
      <c r="AMO12" s="1211"/>
      <c r="AMP12" s="1211"/>
      <c r="AMQ12" s="1211"/>
      <c r="AMR12" s="1211"/>
      <c r="AMS12" s="1211"/>
      <c r="AMT12" s="1211"/>
      <c r="AMU12" s="1211"/>
      <c r="AMV12" s="1211"/>
      <c r="AMW12" s="1211"/>
      <c r="AMX12" s="1211"/>
      <c r="AMY12" s="1211"/>
      <c r="AMZ12" s="1211"/>
      <c r="ANA12" s="1211"/>
      <c r="ANB12" s="1211"/>
      <c r="ANC12" s="1211"/>
      <c r="AND12" s="1211"/>
      <c r="ANE12" s="1211"/>
      <c r="ANF12" s="1211"/>
      <c r="ANG12" s="1211"/>
      <c r="ANH12" s="1211"/>
      <c r="ANI12" s="1211"/>
      <c r="ANJ12" s="1211"/>
      <c r="ANK12" s="1211"/>
      <c r="ANL12" s="1211"/>
      <c r="ANM12" s="1211"/>
      <c r="ANN12" s="1211"/>
      <c r="ANO12" s="1211"/>
      <c r="ANP12" s="1211"/>
      <c r="ANQ12" s="1211"/>
      <c r="ANR12" s="1211"/>
      <c r="ANS12" s="1211"/>
      <c r="ANT12" s="1211"/>
      <c r="ANU12" s="1211"/>
      <c r="ANV12" s="1211"/>
      <c r="ANW12" s="1211"/>
      <c r="ANX12" s="1211"/>
      <c r="ANY12" s="1211"/>
      <c r="ANZ12" s="1211"/>
      <c r="AOA12" s="1211"/>
      <c r="AOB12" s="1211"/>
      <c r="AOC12" s="1211"/>
      <c r="AOD12" s="1211"/>
      <c r="AOE12" s="1211"/>
      <c r="AOF12" s="1211"/>
      <c r="AOG12" s="1211"/>
      <c r="AOH12" s="1211"/>
      <c r="AOI12" s="1211"/>
      <c r="AOJ12" s="1211"/>
      <c r="AOK12" s="1211"/>
      <c r="AOL12" s="1211"/>
      <c r="AOM12" s="1211"/>
      <c r="AON12" s="1211"/>
      <c r="AOO12" s="1211"/>
      <c r="AOP12" s="1211"/>
      <c r="AOQ12" s="1211"/>
      <c r="AOR12" s="1211"/>
      <c r="AOS12" s="1211"/>
      <c r="AOT12" s="1211"/>
      <c r="AOU12" s="1211"/>
      <c r="AOV12" s="1211"/>
      <c r="AOW12" s="1211"/>
      <c r="AOX12" s="1211"/>
      <c r="AOY12" s="1211"/>
      <c r="AOZ12" s="1211"/>
      <c r="APA12" s="1211"/>
      <c r="APB12" s="1211"/>
      <c r="APC12" s="1211"/>
      <c r="APD12" s="1211"/>
      <c r="APE12" s="1211"/>
      <c r="APF12" s="1211"/>
      <c r="APG12" s="1211"/>
      <c r="APH12" s="1211"/>
      <c r="API12" s="1211"/>
      <c r="APJ12" s="1211"/>
      <c r="APK12" s="1211"/>
      <c r="APL12" s="1211"/>
      <c r="APM12" s="1211"/>
      <c r="APN12" s="1211"/>
      <c r="APO12" s="1211"/>
      <c r="APP12" s="1211"/>
      <c r="APQ12" s="1211"/>
      <c r="APR12" s="1211"/>
      <c r="APS12" s="1211"/>
      <c r="APT12" s="1211"/>
      <c r="APU12" s="1211"/>
      <c r="APV12" s="1211"/>
      <c r="APW12" s="1211"/>
      <c r="APX12" s="1211"/>
      <c r="APY12" s="1211"/>
      <c r="APZ12" s="1211"/>
      <c r="AQA12" s="1211"/>
      <c r="AQB12" s="1211"/>
      <c r="AQC12" s="1211"/>
      <c r="AQD12" s="1211"/>
      <c r="AQE12" s="1211"/>
      <c r="AQF12" s="1211"/>
      <c r="AQG12" s="1211"/>
      <c r="AQH12" s="1211"/>
      <c r="AQI12" s="1211"/>
      <c r="AQJ12" s="1211"/>
      <c r="AQK12" s="1211"/>
      <c r="AQL12" s="1211"/>
      <c r="AQM12" s="1211"/>
      <c r="AQN12" s="1211"/>
      <c r="AQO12" s="1211"/>
      <c r="AQP12" s="1211"/>
      <c r="AQQ12" s="1211"/>
      <c r="AQR12" s="1211"/>
      <c r="AQS12" s="1211"/>
      <c r="AQT12" s="1211"/>
      <c r="AQU12" s="1211"/>
      <c r="AQV12" s="1211"/>
      <c r="AQW12" s="1211"/>
      <c r="AQX12" s="1211"/>
      <c r="AQY12" s="1211"/>
      <c r="AQZ12" s="1211"/>
      <c r="ARA12" s="1211"/>
      <c r="ARB12" s="1211"/>
      <c r="ARC12" s="1211"/>
      <c r="ARD12" s="1211"/>
      <c r="ARE12" s="1211"/>
      <c r="ARF12" s="1211"/>
      <c r="ARG12" s="1211"/>
      <c r="ARH12" s="1211"/>
      <c r="ARI12" s="1211"/>
      <c r="ARJ12" s="1211"/>
      <c r="ARK12" s="1211"/>
      <c r="ARL12" s="1211"/>
      <c r="ARM12" s="1211"/>
      <c r="ARN12" s="1211"/>
      <c r="ARO12" s="1211"/>
      <c r="ARP12" s="1211"/>
      <c r="ARQ12" s="1211"/>
      <c r="ARR12" s="1211"/>
      <c r="ARS12" s="1211"/>
      <c r="ART12" s="1211"/>
      <c r="ARU12" s="1211"/>
      <c r="ARV12" s="1211"/>
      <c r="ARW12" s="1211"/>
      <c r="ARX12" s="1211"/>
      <c r="ARY12" s="1211"/>
      <c r="ARZ12" s="1211"/>
      <c r="ASA12" s="1211"/>
      <c r="ASB12" s="1211"/>
      <c r="ASC12" s="1211"/>
      <c r="ASD12" s="1211"/>
      <c r="ASE12" s="1211"/>
      <c r="ASF12" s="1211"/>
      <c r="ASG12" s="1211"/>
      <c r="ASH12" s="1211"/>
      <c r="ASI12" s="1211"/>
      <c r="ASJ12" s="1211"/>
      <c r="ASK12" s="1211"/>
      <c r="ASL12" s="1211"/>
      <c r="ASM12" s="1211"/>
      <c r="ASN12" s="1211"/>
      <c r="ASO12" s="1211"/>
      <c r="ASP12" s="1211"/>
      <c r="ASQ12" s="1211"/>
      <c r="ASR12" s="1211"/>
      <c r="ASS12" s="1211"/>
      <c r="AST12" s="1211"/>
      <c r="ASU12" s="1211"/>
      <c r="ASV12" s="1211"/>
      <c r="ASW12" s="1211"/>
      <c r="ASX12" s="1211"/>
      <c r="ASY12" s="1211"/>
      <c r="ASZ12" s="1211"/>
      <c r="ATA12" s="1211"/>
      <c r="ATB12" s="1211"/>
      <c r="ATC12" s="1211"/>
      <c r="ATD12" s="1211"/>
      <c r="ATE12" s="1211"/>
      <c r="ATF12" s="1211"/>
      <c r="ATG12" s="1211"/>
      <c r="ATH12" s="1211"/>
      <c r="ATI12" s="1211"/>
      <c r="ATJ12" s="1211"/>
      <c r="ATK12" s="1211"/>
      <c r="ATL12" s="1211"/>
      <c r="ATM12" s="1211"/>
      <c r="ATN12" s="1211"/>
      <c r="ATO12" s="1211"/>
      <c r="ATP12" s="1211"/>
      <c r="ATQ12" s="1211"/>
      <c r="ATR12" s="1211"/>
      <c r="ATS12" s="1211"/>
      <c r="ATT12" s="1211"/>
      <c r="ATU12" s="1211"/>
      <c r="ATV12" s="1211"/>
      <c r="ATW12" s="1211"/>
      <c r="ATX12" s="1211"/>
      <c r="ATY12" s="1211"/>
      <c r="ATZ12" s="1211"/>
      <c r="AUA12" s="1211"/>
      <c r="AUB12" s="1211"/>
      <c r="AUC12" s="1211"/>
      <c r="AUD12" s="1211"/>
      <c r="AUE12" s="1211"/>
      <c r="AUF12" s="1211"/>
      <c r="AUG12" s="1211"/>
      <c r="AUH12" s="1211"/>
      <c r="AUI12" s="1211"/>
      <c r="AUJ12" s="1211"/>
      <c r="AUK12" s="1211"/>
      <c r="AUL12" s="1211"/>
      <c r="AUM12" s="1211"/>
      <c r="AUN12" s="1211"/>
      <c r="AUO12" s="1211"/>
      <c r="AUP12" s="1211"/>
      <c r="AUQ12" s="1211"/>
      <c r="AUR12" s="1211"/>
      <c r="AUS12" s="1211"/>
      <c r="AUT12" s="1211"/>
      <c r="AUU12" s="1211"/>
      <c r="AUV12" s="1211"/>
      <c r="AUW12" s="1211"/>
      <c r="AUX12" s="1211"/>
      <c r="AUY12" s="1211"/>
      <c r="AUZ12" s="1211"/>
      <c r="AVA12" s="1211"/>
      <c r="AVB12" s="1211"/>
      <c r="AVC12" s="1211"/>
      <c r="AVD12" s="1211"/>
      <c r="AVE12" s="1211"/>
      <c r="AVF12" s="1211"/>
      <c r="AVG12" s="1211"/>
      <c r="AVH12" s="1211"/>
      <c r="AVI12" s="1211"/>
      <c r="AVJ12" s="1211"/>
      <c r="AVK12" s="1211"/>
      <c r="AVL12" s="1211"/>
      <c r="AVM12" s="1211"/>
      <c r="AVN12" s="1211"/>
      <c r="AVO12" s="1211"/>
      <c r="AVP12" s="1211"/>
      <c r="AVQ12" s="1211"/>
      <c r="AVR12" s="1211"/>
      <c r="AVS12" s="1211"/>
      <c r="AVT12" s="1211"/>
      <c r="AVU12" s="1211"/>
      <c r="AVV12" s="1211"/>
      <c r="AVW12" s="1211"/>
      <c r="AVX12" s="1211"/>
      <c r="AVY12" s="1211"/>
      <c r="AVZ12" s="1211"/>
      <c r="AWA12" s="1211"/>
      <c r="AWB12" s="1211"/>
      <c r="AWC12" s="1211"/>
      <c r="AWD12" s="1211"/>
      <c r="AWE12" s="1211"/>
      <c r="AWF12" s="1211"/>
      <c r="AWG12" s="1211"/>
      <c r="AWH12" s="1211"/>
      <c r="AWI12" s="1211"/>
      <c r="AWJ12" s="1211"/>
      <c r="AWK12" s="1211"/>
      <c r="AWL12" s="1211"/>
      <c r="AWM12" s="1211"/>
      <c r="AWN12" s="1211"/>
      <c r="AWO12" s="1211"/>
      <c r="AWP12" s="1211"/>
      <c r="AWQ12" s="1211"/>
      <c r="AWR12" s="1211"/>
      <c r="AWS12" s="1211"/>
      <c r="AWT12" s="1211"/>
      <c r="AWU12" s="1211"/>
      <c r="AWV12" s="1211"/>
      <c r="AWW12" s="1211"/>
      <c r="AWX12" s="1211"/>
      <c r="AWY12" s="1211"/>
      <c r="AWZ12" s="1211"/>
      <c r="AXA12" s="1211"/>
      <c r="AXB12" s="1211"/>
      <c r="AXC12" s="1211"/>
      <c r="AXD12" s="1211"/>
      <c r="AXE12" s="1211"/>
      <c r="AXF12" s="1211"/>
      <c r="AXG12" s="1211"/>
      <c r="AXH12" s="1211"/>
      <c r="AXI12" s="1211"/>
      <c r="AXJ12" s="1211"/>
      <c r="AXK12" s="1211"/>
      <c r="AXL12" s="1211"/>
      <c r="AXM12" s="1211"/>
      <c r="AXN12" s="1211"/>
      <c r="AXO12" s="1211"/>
      <c r="AXP12" s="1211"/>
      <c r="AXQ12" s="1211"/>
      <c r="AXR12" s="1211"/>
      <c r="AXS12" s="1211"/>
      <c r="AXT12" s="1211"/>
      <c r="AXU12" s="1211"/>
      <c r="AXV12" s="1211"/>
      <c r="AXW12" s="1211"/>
      <c r="AXX12" s="1211"/>
      <c r="AXY12" s="1211"/>
      <c r="AXZ12" s="1211"/>
      <c r="AYA12" s="1211"/>
      <c r="AYB12" s="1211"/>
      <c r="AYC12" s="1211"/>
      <c r="AYD12" s="1211"/>
      <c r="AYE12" s="1211"/>
      <c r="AYF12" s="1211"/>
      <c r="AYG12" s="1211"/>
      <c r="AYH12" s="1211"/>
      <c r="AYI12" s="1211"/>
      <c r="AYJ12" s="1211"/>
      <c r="AYK12" s="1211"/>
      <c r="AYL12" s="1211"/>
      <c r="AYM12" s="1211"/>
      <c r="AYN12" s="1211"/>
      <c r="AYO12" s="1211"/>
      <c r="AYP12" s="1211"/>
      <c r="AYQ12" s="1211"/>
      <c r="AYR12" s="1211"/>
      <c r="AYS12" s="1211"/>
      <c r="AYT12" s="1211"/>
      <c r="AYU12" s="1211"/>
      <c r="AYV12" s="1211"/>
      <c r="AYW12" s="1211"/>
      <c r="AYX12" s="1211"/>
      <c r="AYY12" s="1211"/>
      <c r="AYZ12" s="1211"/>
      <c r="AZA12" s="1211"/>
      <c r="AZB12" s="1211"/>
      <c r="AZC12" s="1211"/>
      <c r="AZD12" s="1211"/>
      <c r="AZE12" s="1211"/>
      <c r="AZF12" s="1211"/>
      <c r="AZG12" s="1211"/>
      <c r="AZH12" s="1211"/>
      <c r="AZI12" s="1211"/>
      <c r="AZJ12" s="1211"/>
      <c r="AZK12" s="1211"/>
      <c r="AZL12" s="1211"/>
      <c r="AZM12" s="1211"/>
      <c r="AZN12" s="1211"/>
      <c r="AZO12" s="1211"/>
      <c r="AZP12" s="1211"/>
      <c r="AZQ12" s="1211"/>
      <c r="AZR12" s="1211"/>
      <c r="AZS12" s="1211"/>
      <c r="AZT12" s="1211"/>
      <c r="AZU12" s="1211"/>
      <c r="AZV12" s="1211"/>
      <c r="AZW12" s="1211"/>
      <c r="AZX12" s="1211"/>
      <c r="AZY12" s="1211"/>
      <c r="AZZ12" s="1211"/>
      <c r="BAA12" s="1211"/>
      <c r="BAB12" s="1211"/>
      <c r="BAC12" s="1211"/>
      <c r="BAD12" s="1211"/>
      <c r="BAE12" s="1211"/>
      <c r="BAF12" s="1211"/>
      <c r="BAG12" s="1211"/>
      <c r="BAH12" s="1211"/>
      <c r="BAI12" s="1211"/>
      <c r="BAJ12" s="1211"/>
      <c r="BAK12" s="1211"/>
      <c r="BAL12" s="1211"/>
      <c r="BAM12" s="1211"/>
      <c r="BAN12" s="1211"/>
      <c r="BAO12" s="1211"/>
      <c r="BAP12" s="1211"/>
      <c r="BAQ12" s="1211"/>
      <c r="BAR12" s="1211"/>
      <c r="BAS12" s="1211"/>
      <c r="BAT12" s="1211"/>
      <c r="BAU12" s="1211"/>
      <c r="BAV12" s="1211"/>
      <c r="BAW12" s="1211"/>
      <c r="BAX12" s="1211"/>
      <c r="BAY12" s="1211"/>
      <c r="BAZ12" s="1211"/>
      <c r="BBA12" s="1211"/>
      <c r="BBB12" s="1211"/>
      <c r="BBC12" s="1211"/>
      <c r="BBD12" s="1211"/>
      <c r="BBE12" s="1211"/>
      <c r="BBF12" s="1211"/>
      <c r="BBG12" s="1211"/>
      <c r="BBH12" s="1211"/>
      <c r="BBI12" s="1211"/>
      <c r="BBJ12" s="1211"/>
      <c r="BBK12" s="1211"/>
      <c r="BBL12" s="1211"/>
      <c r="BBM12" s="1211"/>
      <c r="BBN12" s="1211"/>
      <c r="BBO12" s="1211"/>
      <c r="BBP12" s="1211"/>
      <c r="BBQ12" s="1211"/>
      <c r="BBR12" s="1211"/>
      <c r="BBS12" s="1211"/>
      <c r="BBT12" s="1211"/>
      <c r="BBU12" s="1211"/>
      <c r="BBV12" s="1211"/>
      <c r="BBW12" s="1211"/>
      <c r="BBX12" s="1211"/>
      <c r="BBY12" s="1211"/>
      <c r="BBZ12" s="1211"/>
      <c r="BCA12" s="1211"/>
      <c r="BCB12" s="1211"/>
      <c r="BCC12" s="1211"/>
      <c r="BCD12" s="1211"/>
      <c r="BCE12" s="1211"/>
      <c r="BCF12" s="1211"/>
      <c r="BCG12" s="1211"/>
      <c r="BCH12" s="1211"/>
      <c r="BCI12" s="1211"/>
      <c r="BCJ12" s="1211"/>
      <c r="BCK12" s="1211"/>
      <c r="BCL12" s="1211"/>
      <c r="BCM12" s="1211"/>
      <c r="BCN12" s="1211"/>
      <c r="BCO12" s="1211"/>
      <c r="BCP12" s="1211"/>
      <c r="BCQ12" s="1211"/>
      <c r="BCR12" s="1211"/>
      <c r="BCS12" s="1211"/>
      <c r="BCT12" s="1211"/>
      <c r="BCU12" s="1211"/>
      <c r="BCV12" s="1211"/>
      <c r="BCW12" s="1211"/>
      <c r="BCX12" s="1211"/>
      <c r="BCY12" s="1211"/>
      <c r="BCZ12" s="1211"/>
      <c r="BDA12" s="1211"/>
      <c r="BDB12" s="1211"/>
      <c r="BDC12" s="1211"/>
      <c r="BDD12" s="1211"/>
      <c r="BDE12" s="1211"/>
      <c r="BDF12" s="1211"/>
      <c r="BDG12" s="1211"/>
      <c r="BDH12" s="1211"/>
      <c r="BDI12" s="1211"/>
      <c r="BDJ12" s="1211"/>
      <c r="BDK12" s="1211"/>
      <c r="BDL12" s="1211"/>
      <c r="BDM12" s="1211"/>
      <c r="BDN12" s="1211"/>
      <c r="BDO12" s="1211"/>
      <c r="BDP12" s="1211"/>
      <c r="BDQ12" s="1211"/>
      <c r="BDR12" s="1211"/>
      <c r="BDS12" s="1211"/>
      <c r="BDT12" s="1211"/>
      <c r="BDU12" s="1211"/>
      <c r="BDV12" s="1211"/>
      <c r="BDW12" s="1211"/>
      <c r="BDX12" s="1211"/>
      <c r="BDY12" s="1211"/>
      <c r="BDZ12" s="1211"/>
      <c r="BEA12" s="1211"/>
      <c r="BEB12" s="1211"/>
      <c r="BEC12" s="1211"/>
      <c r="BED12" s="1211"/>
      <c r="BEE12" s="1211"/>
      <c r="BEF12" s="1211"/>
      <c r="BEG12" s="1211"/>
      <c r="BEH12" s="1211"/>
      <c r="BEI12" s="1211"/>
      <c r="BEJ12" s="1211"/>
      <c r="BEK12" s="1211"/>
      <c r="BEL12" s="1211"/>
      <c r="BEM12" s="1211"/>
      <c r="BEN12" s="1211"/>
      <c r="BEO12" s="1211"/>
      <c r="BEP12" s="1211"/>
      <c r="BEQ12" s="1211"/>
      <c r="BER12" s="1211"/>
      <c r="BES12" s="1211"/>
      <c r="BET12" s="1211"/>
      <c r="BEU12" s="1211"/>
      <c r="BEV12" s="1211"/>
      <c r="BEW12" s="1211"/>
      <c r="BEX12" s="1211"/>
      <c r="BEY12" s="1211"/>
      <c r="BEZ12" s="1211"/>
      <c r="BFA12" s="1211"/>
      <c r="BFB12" s="1211"/>
      <c r="BFC12" s="1211"/>
      <c r="BFD12" s="1211"/>
      <c r="BFE12" s="1211"/>
      <c r="BFF12" s="1211"/>
      <c r="BFG12" s="1211"/>
      <c r="BFH12" s="1211"/>
      <c r="BFI12" s="1211"/>
      <c r="BFJ12" s="1211"/>
      <c r="BFK12" s="1211"/>
      <c r="BFL12" s="1211"/>
      <c r="BFM12" s="1211"/>
      <c r="BFN12" s="1211"/>
      <c r="BFO12" s="1211"/>
      <c r="BFP12" s="1211"/>
      <c r="BFQ12" s="1211"/>
      <c r="BFR12" s="1211"/>
      <c r="BFS12" s="1211"/>
      <c r="BFT12" s="1211"/>
      <c r="BFU12" s="1211"/>
      <c r="BFV12" s="1211"/>
      <c r="BFW12" s="1211"/>
      <c r="BFX12" s="1211"/>
      <c r="BFY12" s="1211"/>
      <c r="BFZ12" s="1211"/>
      <c r="BGA12" s="1211"/>
      <c r="BGB12" s="1211"/>
      <c r="BGC12" s="1211"/>
      <c r="BGD12" s="1211"/>
      <c r="BGE12" s="1211"/>
      <c r="BGF12" s="1211"/>
      <c r="BGG12" s="1211"/>
      <c r="BGH12" s="1211"/>
      <c r="BGI12" s="1211"/>
      <c r="BGJ12" s="1211"/>
      <c r="BGK12" s="1211"/>
      <c r="BGL12" s="1211"/>
      <c r="BGM12" s="1211"/>
      <c r="BGN12" s="1211"/>
      <c r="BGO12" s="1211"/>
      <c r="BGP12" s="1211"/>
      <c r="BGQ12" s="1211"/>
      <c r="BGR12" s="1211"/>
      <c r="BGS12" s="1211"/>
      <c r="BGT12" s="1211"/>
      <c r="BGU12" s="1211"/>
      <c r="BGV12" s="1211"/>
      <c r="BGW12" s="1211"/>
      <c r="BGX12" s="1211"/>
      <c r="BGY12" s="1211"/>
      <c r="BGZ12" s="1211"/>
      <c r="BHA12" s="1211"/>
      <c r="BHB12" s="1211"/>
      <c r="BHC12" s="1211"/>
      <c r="BHD12" s="1211"/>
      <c r="BHE12" s="1211"/>
      <c r="BHF12" s="1211"/>
      <c r="BHG12" s="1211"/>
      <c r="BHH12" s="1211"/>
      <c r="BHI12" s="1211"/>
      <c r="BHJ12" s="1211"/>
      <c r="BHK12" s="1211"/>
      <c r="BHL12" s="1211"/>
      <c r="BHM12" s="1211"/>
      <c r="BHN12" s="1211"/>
      <c r="BHO12" s="1211"/>
      <c r="BHP12" s="1211"/>
      <c r="BHQ12" s="1211"/>
      <c r="BHR12" s="1211"/>
      <c r="BHS12" s="1211"/>
      <c r="BHT12" s="1211"/>
      <c r="BHU12" s="1211"/>
      <c r="BHV12" s="1211"/>
      <c r="BHW12" s="1211"/>
      <c r="BHX12" s="1211"/>
      <c r="BHY12" s="1211"/>
      <c r="BHZ12" s="1211"/>
      <c r="BIA12" s="1211"/>
      <c r="BIB12" s="1211"/>
      <c r="BIC12" s="1211"/>
      <c r="BID12" s="1211"/>
      <c r="BIE12" s="1211"/>
      <c r="BIF12" s="1211"/>
      <c r="BIG12" s="1211"/>
      <c r="BIH12" s="1211"/>
      <c r="BII12" s="1211"/>
      <c r="BIJ12" s="1211"/>
      <c r="BIK12" s="1211"/>
      <c r="BIL12" s="1211"/>
      <c r="BIM12" s="1211"/>
      <c r="BIN12" s="1211"/>
      <c r="BIO12" s="1211"/>
      <c r="BIP12" s="1211"/>
      <c r="BIQ12" s="1211"/>
      <c r="BIR12" s="1211"/>
      <c r="BIS12" s="1211"/>
      <c r="BIT12" s="1211"/>
      <c r="BIU12" s="1211"/>
      <c r="BIV12" s="1211"/>
      <c r="BIW12" s="1211"/>
      <c r="BIX12" s="1211"/>
      <c r="BIY12" s="1211"/>
      <c r="BIZ12" s="1211"/>
      <c r="BJA12" s="1211"/>
      <c r="BJB12" s="1211"/>
      <c r="BJC12" s="1211"/>
      <c r="BJD12" s="1211"/>
      <c r="BJE12" s="1211"/>
      <c r="BJF12" s="1211"/>
      <c r="BJG12" s="1211"/>
      <c r="BJH12" s="1211"/>
      <c r="BJI12" s="1211"/>
      <c r="BJJ12" s="1211"/>
      <c r="BJK12" s="1211"/>
      <c r="BJL12" s="1211"/>
      <c r="BJM12" s="1211"/>
      <c r="BJN12" s="1211"/>
      <c r="BJO12" s="1211"/>
      <c r="BJP12" s="1211"/>
      <c r="BJQ12" s="1211"/>
      <c r="BJR12" s="1211"/>
      <c r="BJS12" s="1211"/>
      <c r="BJT12" s="1211"/>
      <c r="BJU12" s="1211"/>
      <c r="BJV12" s="1211"/>
      <c r="BJW12" s="1211"/>
      <c r="BJX12" s="1211"/>
      <c r="BJY12" s="1211"/>
      <c r="BJZ12" s="1211"/>
      <c r="BKA12" s="1211"/>
      <c r="BKB12" s="1211"/>
      <c r="BKC12" s="1211"/>
      <c r="BKD12" s="1211"/>
      <c r="BKE12" s="1211"/>
      <c r="BKF12" s="1211"/>
      <c r="BKG12" s="1211"/>
      <c r="BKH12" s="1211"/>
      <c r="BKI12" s="1211"/>
      <c r="BKJ12" s="1211"/>
      <c r="BKK12" s="1211"/>
      <c r="BKL12" s="1211"/>
      <c r="BKM12" s="1211"/>
      <c r="BKN12" s="1211"/>
      <c r="BKO12" s="1211"/>
      <c r="BKP12" s="1211"/>
      <c r="BKQ12" s="1211"/>
      <c r="BKR12" s="1211"/>
      <c r="BKS12" s="1211"/>
      <c r="BKT12" s="1211"/>
      <c r="BKU12" s="1211"/>
      <c r="BKV12" s="1211"/>
      <c r="BKW12" s="1211"/>
      <c r="BKX12" s="1211"/>
      <c r="BKY12" s="1211"/>
      <c r="BKZ12" s="1211"/>
      <c r="BLA12" s="1211"/>
      <c r="BLB12" s="1211"/>
      <c r="BLC12" s="1211"/>
      <c r="BLD12" s="1211"/>
      <c r="BLE12" s="1211"/>
      <c r="BLF12" s="1211"/>
      <c r="BLG12" s="1211"/>
      <c r="BLH12" s="1211"/>
      <c r="BLI12" s="1211"/>
      <c r="BLJ12" s="1211"/>
      <c r="BLK12" s="1211"/>
      <c r="BLL12" s="1211"/>
      <c r="BLM12" s="1211"/>
      <c r="BLN12" s="1211"/>
      <c r="BLO12" s="1211"/>
      <c r="BLP12" s="1211"/>
      <c r="BLQ12" s="1211"/>
      <c r="BLR12" s="1211"/>
      <c r="BLS12" s="1211"/>
      <c r="BLT12" s="1211"/>
      <c r="BLU12" s="1211"/>
      <c r="BLV12" s="1211"/>
      <c r="BLW12" s="1211"/>
      <c r="BLX12" s="1211"/>
      <c r="BLY12" s="1211"/>
      <c r="BLZ12" s="1211"/>
      <c r="BMA12" s="1211"/>
      <c r="BMB12" s="1211"/>
      <c r="BMC12" s="1211"/>
      <c r="BMD12" s="1211"/>
      <c r="BME12" s="1211"/>
      <c r="BMF12" s="1211"/>
      <c r="BMG12" s="1211"/>
      <c r="BMH12" s="1211"/>
      <c r="BMI12" s="1211"/>
      <c r="BMJ12" s="1211"/>
      <c r="BMK12" s="1211"/>
      <c r="BML12" s="1211"/>
      <c r="BMM12" s="1211"/>
      <c r="BMN12" s="1211"/>
      <c r="BMO12" s="1211"/>
      <c r="BMP12" s="1211"/>
      <c r="BMQ12" s="1211"/>
      <c r="BMR12" s="1211"/>
      <c r="BMS12" s="1211"/>
      <c r="BMT12" s="1211"/>
      <c r="BMU12" s="1211"/>
      <c r="BMV12" s="1211"/>
      <c r="BMW12" s="1211"/>
      <c r="BMX12" s="1211"/>
      <c r="BMY12" s="1211"/>
      <c r="BMZ12" s="1211"/>
      <c r="BNA12" s="1211"/>
      <c r="BNB12" s="1211"/>
      <c r="BNC12" s="1211"/>
      <c r="BND12" s="1211"/>
      <c r="BNE12" s="1211"/>
      <c r="BNF12" s="1211"/>
      <c r="BNG12" s="1211"/>
      <c r="BNH12" s="1211"/>
      <c r="BNI12" s="1211"/>
      <c r="BNJ12" s="1211"/>
      <c r="BNK12" s="1211"/>
      <c r="BNL12" s="1211"/>
      <c r="BNM12" s="1211"/>
      <c r="BNN12" s="1211"/>
      <c r="BNO12" s="1211"/>
      <c r="BNP12" s="1211"/>
      <c r="BNQ12" s="1211"/>
      <c r="BNR12" s="1211"/>
      <c r="BNS12" s="1211"/>
      <c r="BNT12" s="1211"/>
      <c r="BNU12" s="1211"/>
      <c r="BNV12" s="1211"/>
      <c r="BNW12" s="1211"/>
      <c r="BNX12" s="1211"/>
      <c r="BNY12" s="1211"/>
      <c r="BNZ12" s="1211"/>
      <c r="BOA12" s="1211"/>
      <c r="BOB12" s="1211"/>
      <c r="BOC12" s="1211"/>
      <c r="BOD12" s="1211"/>
      <c r="BOE12" s="1211"/>
      <c r="BOF12" s="1211"/>
      <c r="BOG12" s="1211"/>
      <c r="BOH12" s="1211"/>
      <c r="BOI12" s="1211"/>
      <c r="BOJ12" s="1211"/>
      <c r="BOK12" s="1211"/>
      <c r="BOL12" s="1211"/>
      <c r="BOM12" s="1211"/>
      <c r="BON12" s="1211"/>
      <c r="BOO12" s="1211"/>
      <c r="BOP12" s="1211"/>
      <c r="BOQ12" s="1211"/>
      <c r="BOR12" s="1211"/>
      <c r="BOS12" s="1211"/>
      <c r="BOT12" s="1211"/>
      <c r="BOU12" s="1211"/>
      <c r="BOV12" s="1211"/>
      <c r="BOW12" s="1211"/>
      <c r="BOX12" s="1211"/>
      <c r="BOY12" s="1211"/>
      <c r="BOZ12" s="1211"/>
      <c r="BPA12" s="1211"/>
      <c r="BPB12" s="1211"/>
      <c r="BPC12" s="1211"/>
      <c r="BPD12" s="1211"/>
      <c r="BPE12" s="1211"/>
      <c r="BPF12" s="1211"/>
      <c r="BPG12" s="1211"/>
      <c r="BPH12" s="1211"/>
      <c r="BPI12" s="1211"/>
      <c r="BPJ12" s="1211"/>
      <c r="BPK12" s="1211"/>
      <c r="BPL12" s="1211"/>
      <c r="BPM12" s="1211"/>
      <c r="BPN12" s="1211"/>
      <c r="BPO12" s="1211"/>
      <c r="BPP12" s="1211"/>
      <c r="BPQ12" s="1211"/>
      <c r="BPR12" s="1211"/>
      <c r="BPS12" s="1211"/>
      <c r="BPT12" s="1211"/>
      <c r="BPU12" s="1211"/>
      <c r="BPV12" s="1211"/>
      <c r="BPW12" s="1211"/>
      <c r="BPX12" s="1211"/>
      <c r="BPY12" s="1211"/>
      <c r="BPZ12" s="1211"/>
      <c r="BQA12" s="1211"/>
      <c r="BQB12" s="1211"/>
      <c r="BQC12" s="1211"/>
      <c r="BQD12" s="1211"/>
      <c r="BQE12" s="1211"/>
      <c r="BQF12" s="1211"/>
      <c r="BQG12" s="1211"/>
      <c r="BQH12" s="1211"/>
      <c r="BQI12" s="1211"/>
      <c r="BQJ12" s="1211"/>
      <c r="BQK12" s="1211"/>
      <c r="BQL12" s="1211"/>
      <c r="BQM12" s="1211"/>
      <c r="BQN12" s="1211"/>
      <c r="BQO12" s="1211"/>
      <c r="BQP12" s="1211"/>
      <c r="BQQ12" s="1211"/>
      <c r="BQR12" s="1211"/>
      <c r="BQS12" s="1211"/>
      <c r="BQT12" s="1211"/>
      <c r="BQU12" s="1211"/>
      <c r="BQV12" s="1211"/>
      <c r="BQW12" s="1211"/>
      <c r="BQX12" s="1211"/>
      <c r="BQY12" s="1211"/>
      <c r="BQZ12" s="1211"/>
      <c r="BRA12" s="1211"/>
      <c r="BRB12" s="1211"/>
      <c r="BRC12" s="1211"/>
      <c r="BRD12" s="1211"/>
      <c r="BRE12" s="1211"/>
      <c r="BRF12" s="1211"/>
      <c r="BRG12" s="1211"/>
      <c r="BRH12" s="1211"/>
      <c r="BRI12" s="1211"/>
      <c r="BRJ12" s="1211"/>
      <c r="BRK12" s="1211"/>
      <c r="BRL12" s="1211"/>
      <c r="BRM12" s="1211"/>
      <c r="BRN12" s="1211"/>
      <c r="BRO12" s="1211"/>
      <c r="BRP12" s="1211"/>
      <c r="BRQ12" s="1211"/>
      <c r="BRR12" s="1211"/>
      <c r="BRS12" s="1211"/>
      <c r="BRT12" s="1211"/>
      <c r="BRU12" s="1211"/>
      <c r="BRV12" s="1211"/>
      <c r="BRW12" s="1211"/>
      <c r="BRX12" s="1211"/>
      <c r="BRY12" s="1211"/>
      <c r="BRZ12" s="1211"/>
      <c r="BSA12" s="1211"/>
      <c r="BSB12" s="1211"/>
      <c r="BSC12" s="1211"/>
      <c r="BSD12" s="1211"/>
      <c r="BSE12" s="1211"/>
      <c r="BSF12" s="1211"/>
      <c r="BSG12" s="1211"/>
      <c r="BSH12" s="1211"/>
      <c r="BSI12" s="1211"/>
      <c r="BSJ12" s="1211"/>
      <c r="BSK12" s="1211"/>
      <c r="BSL12" s="1211"/>
      <c r="BSM12" s="1211"/>
      <c r="BSN12" s="1211"/>
      <c r="BSO12" s="1211"/>
      <c r="BSP12" s="1211"/>
      <c r="BSQ12" s="1211"/>
      <c r="BSR12" s="1211"/>
      <c r="BSS12" s="1211"/>
      <c r="BST12" s="1211"/>
      <c r="BSU12" s="1211"/>
      <c r="BSV12" s="1211"/>
      <c r="BSW12" s="1211"/>
      <c r="BSX12" s="1211"/>
      <c r="BSY12" s="1211"/>
      <c r="BSZ12" s="1211"/>
      <c r="BTA12" s="1211"/>
      <c r="BTB12" s="1211"/>
      <c r="BTC12" s="1211"/>
      <c r="BTD12" s="1211"/>
      <c r="BTE12" s="1211"/>
      <c r="BTF12" s="1211"/>
      <c r="BTG12" s="1211"/>
      <c r="BTH12" s="1211"/>
      <c r="BTI12" s="1211"/>
      <c r="BTJ12" s="1211"/>
      <c r="BTK12" s="1211"/>
      <c r="BTL12" s="1211"/>
      <c r="BTM12" s="1211"/>
      <c r="BTN12" s="1211"/>
      <c r="BTO12" s="1211"/>
      <c r="BTP12" s="1211"/>
      <c r="BTQ12" s="1211"/>
      <c r="BTR12" s="1211"/>
      <c r="BTS12" s="1211"/>
      <c r="BTT12" s="1211"/>
      <c r="BTU12" s="1211"/>
      <c r="BTV12" s="1211"/>
      <c r="BTW12" s="1211"/>
      <c r="BTX12" s="1211"/>
      <c r="BTY12" s="1211"/>
      <c r="BTZ12" s="1211"/>
      <c r="BUA12" s="1211"/>
      <c r="BUB12" s="1211"/>
      <c r="BUC12" s="1211"/>
      <c r="BUD12" s="1211"/>
      <c r="BUE12" s="1211"/>
      <c r="BUF12" s="1211"/>
      <c r="BUG12" s="1211"/>
      <c r="BUH12" s="1211"/>
      <c r="BUI12" s="1211"/>
      <c r="BUJ12" s="1211"/>
      <c r="BUK12" s="1211"/>
      <c r="BUL12" s="1211"/>
      <c r="BUM12" s="1211"/>
      <c r="BUN12" s="1211"/>
      <c r="BUO12" s="1211"/>
      <c r="BUP12" s="1211"/>
      <c r="BUQ12" s="1211"/>
      <c r="BUR12" s="1211"/>
      <c r="BUS12" s="1211"/>
      <c r="BUT12" s="1211"/>
      <c r="BUU12" s="1211"/>
      <c r="BUV12" s="1211"/>
      <c r="BUW12" s="1211"/>
      <c r="BUX12" s="1211"/>
      <c r="BUY12" s="1211"/>
      <c r="BUZ12" s="1211"/>
      <c r="BVA12" s="1211"/>
      <c r="BVB12" s="1211"/>
      <c r="BVC12" s="1211"/>
      <c r="BVD12" s="1211"/>
      <c r="BVE12" s="1211"/>
      <c r="BVF12" s="1211"/>
      <c r="BVG12" s="1211"/>
      <c r="BVH12" s="1211"/>
      <c r="BVI12" s="1211"/>
      <c r="BVJ12" s="1211"/>
      <c r="BVK12" s="1211"/>
      <c r="BVL12" s="1211"/>
      <c r="BVM12" s="1211"/>
      <c r="BVN12" s="1211"/>
      <c r="BVO12" s="1211"/>
      <c r="BVP12" s="1211"/>
      <c r="BVQ12" s="1211"/>
      <c r="BVR12" s="1211"/>
      <c r="BVS12" s="1211"/>
      <c r="BVT12" s="1211"/>
      <c r="BVU12" s="1211"/>
      <c r="BVV12" s="1211"/>
      <c r="BVW12" s="1211"/>
      <c r="BVX12" s="1211"/>
      <c r="BVY12" s="1211"/>
      <c r="BVZ12" s="1211"/>
      <c r="BWA12" s="1211"/>
      <c r="BWB12" s="1211"/>
      <c r="BWC12" s="1211"/>
      <c r="BWD12" s="1211"/>
      <c r="BWE12" s="1211"/>
      <c r="BWF12" s="1211"/>
      <c r="BWG12" s="1211"/>
      <c r="BWH12" s="1211"/>
      <c r="BWI12" s="1211"/>
      <c r="BWJ12" s="1211"/>
      <c r="BWK12" s="1211"/>
      <c r="BWL12" s="1211"/>
      <c r="BWM12" s="1211"/>
      <c r="BWN12" s="1211"/>
      <c r="BWO12" s="1211"/>
      <c r="BWP12" s="1211"/>
      <c r="BWQ12" s="1211"/>
      <c r="BWR12" s="1211"/>
      <c r="BWS12" s="1211"/>
      <c r="BWT12" s="1211"/>
      <c r="BWU12" s="1211"/>
      <c r="BWV12" s="1211"/>
      <c r="BWW12" s="1211"/>
      <c r="BWX12" s="1211"/>
      <c r="BWY12" s="1211"/>
      <c r="BWZ12" s="1211"/>
      <c r="BXA12" s="1211"/>
      <c r="BXB12" s="1211"/>
      <c r="BXC12" s="1211"/>
      <c r="BXD12" s="1211"/>
      <c r="BXE12" s="1211"/>
      <c r="BXF12" s="1211"/>
      <c r="BXG12" s="1211"/>
      <c r="BXH12" s="1211"/>
      <c r="BXI12" s="1211"/>
      <c r="BXJ12" s="1211"/>
      <c r="BXK12" s="1211"/>
      <c r="BXL12" s="1211"/>
      <c r="BXM12" s="1211"/>
      <c r="BXN12" s="1211"/>
      <c r="BXO12" s="1211"/>
      <c r="BXP12" s="1211"/>
      <c r="BXQ12" s="1211"/>
      <c r="BXR12" s="1211"/>
      <c r="BXS12" s="1211"/>
      <c r="BXT12" s="1211"/>
      <c r="BXU12" s="1211"/>
      <c r="BXV12" s="1211"/>
      <c r="BXW12" s="1211"/>
      <c r="BXX12" s="1211"/>
      <c r="BXY12" s="1211"/>
      <c r="BXZ12" s="1211"/>
      <c r="BYA12" s="1211"/>
      <c r="BYB12" s="1211"/>
      <c r="BYC12" s="1211"/>
      <c r="BYD12" s="1211"/>
      <c r="BYE12" s="1211"/>
      <c r="BYF12" s="1211"/>
      <c r="BYG12" s="1211"/>
      <c r="BYH12" s="1211"/>
      <c r="BYI12" s="1211"/>
      <c r="BYJ12" s="1211"/>
      <c r="BYK12" s="1211"/>
      <c r="BYL12" s="1211"/>
      <c r="BYM12" s="1211"/>
      <c r="BYN12" s="1211"/>
      <c r="BYO12" s="1211"/>
      <c r="BYP12" s="1211"/>
      <c r="BYQ12" s="1211"/>
      <c r="BYR12" s="1211"/>
      <c r="BYS12" s="1211"/>
      <c r="BYT12" s="1211"/>
      <c r="BYU12" s="1211"/>
      <c r="BYV12" s="1211"/>
      <c r="BYW12" s="1211"/>
      <c r="BYX12" s="1211"/>
      <c r="BYY12" s="1211"/>
      <c r="BYZ12" s="1211"/>
      <c r="BZA12" s="1211"/>
      <c r="BZB12" s="1211"/>
      <c r="BZC12" s="1211"/>
      <c r="BZD12" s="1211"/>
      <c r="BZE12" s="1211"/>
      <c r="BZF12" s="1211"/>
      <c r="BZG12" s="1211"/>
      <c r="BZH12" s="1211"/>
      <c r="BZI12" s="1211"/>
      <c r="BZJ12" s="1211"/>
      <c r="BZK12" s="1211"/>
      <c r="BZL12" s="1211"/>
      <c r="BZM12" s="1211"/>
      <c r="BZN12" s="1211"/>
      <c r="BZO12" s="1211"/>
      <c r="BZP12" s="1211"/>
      <c r="BZQ12" s="1211"/>
      <c r="BZR12" s="1211"/>
      <c r="BZS12" s="1211"/>
      <c r="BZT12" s="1211"/>
      <c r="BZU12" s="1211"/>
      <c r="BZV12" s="1211"/>
      <c r="BZW12" s="1211"/>
      <c r="BZX12" s="1211"/>
      <c r="BZY12" s="1211"/>
      <c r="BZZ12" s="1211"/>
      <c r="CAA12" s="1211"/>
      <c r="CAB12" s="1211"/>
      <c r="CAC12" s="1211"/>
      <c r="CAD12" s="1211"/>
      <c r="CAE12" s="1211"/>
      <c r="CAF12" s="1211"/>
      <c r="CAG12" s="1211"/>
      <c r="CAH12" s="1211"/>
      <c r="CAI12" s="1211"/>
      <c r="CAJ12" s="1211"/>
      <c r="CAK12" s="1211"/>
      <c r="CAL12" s="1211"/>
      <c r="CAM12" s="1211"/>
      <c r="CAN12" s="1211"/>
      <c r="CAO12" s="1211"/>
      <c r="CAP12" s="1211"/>
      <c r="CAQ12" s="1211"/>
      <c r="CAR12" s="1211"/>
      <c r="CAS12" s="1211"/>
      <c r="CAT12" s="1211"/>
      <c r="CAU12" s="1211"/>
      <c r="CAV12" s="1211"/>
      <c r="CAW12" s="1211"/>
      <c r="CAX12" s="1211"/>
      <c r="CAY12" s="1211"/>
      <c r="CAZ12" s="1211"/>
      <c r="CBA12" s="1211"/>
      <c r="CBB12" s="1211"/>
      <c r="CBC12" s="1211"/>
      <c r="CBD12" s="1211"/>
      <c r="CBE12" s="1211"/>
      <c r="CBF12" s="1211"/>
      <c r="CBG12" s="1211"/>
      <c r="CBH12" s="1211"/>
      <c r="CBI12" s="1211"/>
      <c r="CBJ12" s="1211"/>
      <c r="CBK12" s="1211"/>
      <c r="CBL12" s="1211"/>
      <c r="CBM12" s="1211"/>
      <c r="CBN12" s="1211"/>
      <c r="CBO12" s="1211"/>
      <c r="CBP12" s="1211"/>
      <c r="CBQ12" s="1211"/>
      <c r="CBR12" s="1211"/>
      <c r="CBS12" s="1211"/>
      <c r="CBT12" s="1211"/>
      <c r="CBU12" s="1211"/>
      <c r="CBV12" s="1211"/>
      <c r="CBW12" s="1211"/>
      <c r="CBX12" s="1211"/>
      <c r="CBY12" s="1211"/>
      <c r="CBZ12" s="1211"/>
      <c r="CCA12" s="1211"/>
      <c r="CCB12" s="1211"/>
      <c r="CCC12" s="1211"/>
      <c r="CCD12" s="1211"/>
      <c r="CCE12" s="1211"/>
      <c r="CCF12" s="1211"/>
      <c r="CCG12" s="1211"/>
      <c r="CCH12" s="1211"/>
      <c r="CCI12" s="1211"/>
      <c r="CCJ12" s="1211"/>
      <c r="CCK12" s="1211"/>
      <c r="CCL12" s="1211"/>
      <c r="CCM12" s="1211"/>
      <c r="CCN12" s="1211"/>
      <c r="CCO12" s="1211"/>
      <c r="CCP12" s="1211"/>
      <c r="CCQ12" s="1211"/>
      <c r="CCR12" s="1211"/>
      <c r="CCS12" s="1211"/>
      <c r="CCT12" s="1211"/>
      <c r="CCU12" s="1211"/>
      <c r="CCV12" s="1211"/>
      <c r="CCW12" s="1211"/>
      <c r="CCX12" s="1211"/>
      <c r="CCY12" s="1211"/>
      <c r="CCZ12" s="1211"/>
      <c r="CDA12" s="1211"/>
      <c r="CDB12" s="1211"/>
      <c r="CDC12" s="1211"/>
      <c r="CDD12" s="1211"/>
      <c r="CDE12" s="1211"/>
      <c r="CDF12" s="1211"/>
      <c r="CDG12" s="1211"/>
      <c r="CDH12" s="1211"/>
      <c r="CDI12" s="1211"/>
      <c r="CDJ12" s="1211"/>
      <c r="CDK12" s="1211"/>
      <c r="CDL12" s="1211"/>
      <c r="CDM12" s="1211"/>
      <c r="CDN12" s="1211"/>
      <c r="CDO12" s="1211"/>
      <c r="CDP12" s="1211"/>
      <c r="CDQ12" s="1211"/>
      <c r="CDR12" s="1211"/>
      <c r="CDS12" s="1211"/>
      <c r="CDT12" s="1211"/>
      <c r="CDU12" s="1211"/>
      <c r="CDV12" s="1211"/>
      <c r="CDW12" s="1211"/>
      <c r="CDX12" s="1211"/>
      <c r="CDY12" s="1211"/>
      <c r="CDZ12" s="1211"/>
      <c r="CEA12" s="1211"/>
      <c r="CEB12" s="1211"/>
      <c r="CEC12" s="1211"/>
      <c r="CED12" s="1211"/>
      <c r="CEE12" s="1211"/>
      <c r="CEF12" s="1211"/>
      <c r="CEG12" s="1211"/>
      <c r="CEH12" s="1211"/>
      <c r="CEI12" s="1211"/>
      <c r="CEJ12" s="1211"/>
      <c r="CEK12" s="1211"/>
      <c r="CEL12" s="1211"/>
      <c r="CEM12" s="1211"/>
      <c r="CEN12" s="1211"/>
      <c r="CEO12" s="1211"/>
      <c r="CEP12" s="1211"/>
      <c r="CEQ12" s="1211"/>
      <c r="CER12" s="1211"/>
      <c r="CES12" s="1211"/>
      <c r="CET12" s="1211"/>
      <c r="CEU12" s="1211"/>
      <c r="CEV12" s="1211"/>
      <c r="CEW12" s="1211"/>
      <c r="CEX12" s="1211"/>
      <c r="CEY12" s="1211"/>
      <c r="CEZ12" s="1211"/>
      <c r="CFA12" s="1211"/>
      <c r="CFB12" s="1211"/>
      <c r="CFC12" s="1211"/>
      <c r="CFD12" s="1211"/>
      <c r="CFE12" s="1211"/>
      <c r="CFF12" s="1211"/>
      <c r="CFG12" s="1211"/>
      <c r="CFH12" s="1211"/>
      <c r="CFI12" s="1211"/>
      <c r="CFJ12" s="1211"/>
      <c r="CFK12" s="1211"/>
      <c r="CFL12" s="1211"/>
      <c r="CFM12" s="1211"/>
      <c r="CFN12" s="1211"/>
      <c r="CFO12" s="1211"/>
      <c r="CFP12" s="1211"/>
      <c r="CFQ12" s="1211"/>
      <c r="CFR12" s="1211"/>
      <c r="CFS12" s="1211"/>
      <c r="CFT12" s="1211"/>
      <c r="CFU12" s="1211"/>
      <c r="CFV12" s="1211"/>
      <c r="CFW12" s="1211"/>
      <c r="CFX12" s="1211"/>
      <c r="CFY12" s="1211"/>
      <c r="CFZ12" s="1211"/>
      <c r="CGA12" s="1211"/>
      <c r="CGB12" s="1211"/>
      <c r="CGC12" s="1211"/>
      <c r="CGD12" s="1211"/>
      <c r="CGE12" s="1211"/>
      <c r="CGF12" s="1211"/>
      <c r="CGG12" s="1211"/>
      <c r="CGH12" s="1211"/>
      <c r="CGI12" s="1211"/>
      <c r="CGJ12" s="1211"/>
      <c r="CGK12" s="1211"/>
      <c r="CGL12" s="1211"/>
      <c r="CGM12" s="1211"/>
      <c r="CGN12" s="1211"/>
      <c r="CGO12" s="1211"/>
      <c r="CGP12" s="1211"/>
      <c r="CGQ12" s="1211"/>
      <c r="CGR12" s="1211"/>
      <c r="CGS12" s="1211"/>
      <c r="CGT12" s="1211"/>
      <c r="CGU12" s="1211"/>
      <c r="CGV12" s="1211"/>
      <c r="CGW12" s="1211"/>
      <c r="CGX12" s="1211"/>
      <c r="CGY12" s="1211"/>
      <c r="CGZ12" s="1211"/>
      <c r="CHA12" s="1211"/>
      <c r="CHB12" s="1211"/>
      <c r="CHC12" s="1211"/>
      <c r="CHD12" s="1211"/>
      <c r="CHE12" s="1211"/>
      <c r="CHF12" s="1211"/>
      <c r="CHG12" s="1211"/>
      <c r="CHH12" s="1211"/>
      <c r="CHI12" s="1211"/>
      <c r="CHJ12" s="1211"/>
      <c r="CHK12" s="1211"/>
      <c r="CHL12" s="1211"/>
      <c r="CHM12" s="1211"/>
      <c r="CHN12" s="1211"/>
      <c r="CHO12" s="1211"/>
      <c r="CHP12" s="1211"/>
      <c r="CHQ12" s="1211"/>
      <c r="CHR12" s="1211"/>
      <c r="CHS12" s="1211"/>
      <c r="CHT12" s="1211"/>
      <c r="CHU12" s="1211"/>
      <c r="CHV12" s="1211"/>
      <c r="CHW12" s="1211"/>
      <c r="CHX12" s="1211"/>
      <c r="CHY12" s="1211"/>
      <c r="CHZ12" s="1211"/>
      <c r="CIA12" s="1211"/>
      <c r="CIB12" s="1211"/>
      <c r="CIC12" s="1211"/>
      <c r="CID12" s="1211"/>
      <c r="CIE12" s="1211"/>
      <c r="CIF12" s="1211"/>
      <c r="CIG12" s="1211"/>
      <c r="CIH12" s="1211"/>
      <c r="CII12" s="1211"/>
      <c r="CIJ12" s="1211"/>
      <c r="CIK12" s="1211"/>
      <c r="CIL12" s="1211"/>
      <c r="CIM12" s="1211"/>
      <c r="CIN12" s="1211"/>
      <c r="CIO12" s="1211"/>
      <c r="CIP12" s="1211"/>
      <c r="CIQ12" s="1211"/>
      <c r="CIR12" s="1211"/>
      <c r="CIS12" s="1211"/>
      <c r="CIT12" s="1211"/>
      <c r="CIU12" s="1211"/>
      <c r="CIV12" s="1211"/>
      <c r="CIW12" s="1211"/>
      <c r="CIX12" s="1211"/>
      <c r="CIY12" s="1211"/>
      <c r="CIZ12" s="1211"/>
      <c r="CJA12" s="1211"/>
      <c r="CJB12" s="1211"/>
      <c r="CJC12" s="1211"/>
      <c r="CJD12" s="1211"/>
      <c r="CJE12" s="1211"/>
      <c r="CJF12" s="1211"/>
      <c r="CJG12" s="1211"/>
      <c r="CJH12" s="1211"/>
      <c r="CJI12" s="1211"/>
      <c r="CJJ12" s="1211"/>
      <c r="CJK12" s="1211"/>
      <c r="CJL12" s="1211"/>
      <c r="CJM12" s="1211"/>
      <c r="CJN12" s="1211"/>
      <c r="CJO12" s="1211"/>
      <c r="CJP12" s="1211"/>
      <c r="CJQ12" s="1211"/>
      <c r="CJR12" s="1211"/>
      <c r="CJS12" s="1211"/>
      <c r="CJT12" s="1211"/>
      <c r="CJU12" s="1211"/>
      <c r="CJV12" s="1211"/>
      <c r="CJW12" s="1211"/>
      <c r="CJX12" s="1211"/>
      <c r="CJY12" s="1211"/>
      <c r="CJZ12" s="1211"/>
      <c r="CKA12" s="1211"/>
      <c r="CKB12" s="1211"/>
      <c r="CKC12" s="1211"/>
      <c r="CKD12" s="1211"/>
      <c r="CKE12" s="1211"/>
      <c r="CKF12" s="1211"/>
      <c r="CKG12" s="1211"/>
      <c r="CKH12" s="1211"/>
      <c r="CKI12" s="1211"/>
      <c r="CKJ12" s="1211"/>
      <c r="CKK12" s="1211"/>
      <c r="CKL12" s="1211"/>
      <c r="CKM12" s="1211"/>
      <c r="CKN12" s="1211"/>
      <c r="CKO12" s="1211"/>
      <c r="CKP12" s="1211"/>
      <c r="CKQ12" s="1211"/>
      <c r="CKR12" s="1211"/>
      <c r="CKS12" s="1211"/>
      <c r="CKT12" s="1211"/>
      <c r="CKU12" s="1211"/>
      <c r="CKV12" s="1211"/>
      <c r="CKW12" s="1211"/>
      <c r="CKX12" s="1211"/>
      <c r="CKY12" s="1211"/>
      <c r="CKZ12" s="1211"/>
      <c r="CLA12" s="1211"/>
      <c r="CLB12" s="1211"/>
      <c r="CLC12" s="1211"/>
      <c r="CLD12" s="1211"/>
      <c r="CLE12" s="1211"/>
      <c r="CLF12" s="1211"/>
      <c r="CLG12" s="1211"/>
      <c r="CLH12" s="1211"/>
      <c r="CLI12" s="1211"/>
      <c r="CLJ12" s="1211"/>
      <c r="CLK12" s="1211"/>
      <c r="CLL12" s="1211"/>
      <c r="CLM12" s="1211"/>
      <c r="CLN12" s="1211"/>
      <c r="CLO12" s="1211"/>
      <c r="CLP12" s="1211"/>
      <c r="CLQ12" s="1211"/>
      <c r="CLR12" s="1211"/>
      <c r="CLS12" s="1211"/>
      <c r="CLT12" s="1211"/>
      <c r="CLU12" s="1211"/>
      <c r="CLV12" s="1211"/>
      <c r="CLW12" s="1211"/>
      <c r="CLX12" s="1211"/>
      <c r="CLY12" s="1211"/>
      <c r="CLZ12" s="1211"/>
      <c r="CMA12" s="1211"/>
      <c r="CMB12" s="1211"/>
      <c r="CMC12" s="1211"/>
      <c r="CMD12" s="1211"/>
      <c r="CME12" s="1211"/>
      <c r="CMF12" s="1211"/>
      <c r="CMG12" s="1211"/>
      <c r="CMH12" s="1211"/>
      <c r="CMI12" s="1211"/>
      <c r="CMJ12" s="1211"/>
      <c r="CMK12" s="1211"/>
      <c r="CML12" s="1211"/>
      <c r="CMM12" s="1211"/>
      <c r="CMN12" s="1211"/>
      <c r="CMO12" s="1211"/>
      <c r="CMP12" s="1211"/>
      <c r="CMQ12" s="1211"/>
      <c r="CMR12" s="1211"/>
      <c r="CMS12" s="1211"/>
      <c r="CMT12" s="1211"/>
      <c r="CMU12" s="1211"/>
      <c r="CMV12" s="1211"/>
      <c r="CMW12" s="1211"/>
      <c r="CMX12" s="1211"/>
      <c r="CMY12" s="1211"/>
      <c r="CMZ12" s="1211"/>
      <c r="CNA12" s="1211"/>
      <c r="CNB12" s="1211"/>
      <c r="CNC12" s="1211"/>
      <c r="CND12" s="1211"/>
      <c r="CNE12" s="1211"/>
      <c r="CNF12" s="1211"/>
      <c r="CNG12" s="1211"/>
      <c r="CNH12" s="1211"/>
      <c r="CNI12" s="1211"/>
      <c r="CNJ12" s="1211"/>
      <c r="CNK12" s="1211"/>
      <c r="CNL12" s="1211"/>
      <c r="CNM12" s="1211"/>
      <c r="CNN12" s="1211"/>
      <c r="CNO12" s="1211"/>
      <c r="CNP12" s="1211"/>
      <c r="CNQ12" s="1211"/>
      <c r="CNR12" s="1211"/>
      <c r="CNS12" s="1211"/>
      <c r="CNT12" s="1211"/>
      <c r="CNU12" s="1211"/>
      <c r="CNV12" s="1211"/>
      <c r="CNW12" s="1211"/>
      <c r="CNX12" s="1211"/>
      <c r="CNY12" s="1211"/>
      <c r="CNZ12" s="1211"/>
      <c r="COA12" s="1211"/>
      <c r="COB12" s="1211"/>
      <c r="COC12" s="1211"/>
      <c r="COD12" s="1211"/>
      <c r="COE12" s="1211"/>
      <c r="COF12" s="1211"/>
      <c r="COG12" s="1211"/>
      <c r="COH12" s="1211"/>
      <c r="COI12" s="1211"/>
      <c r="COJ12" s="1211"/>
      <c r="COK12" s="1211"/>
      <c r="COL12" s="1211"/>
      <c r="COM12" s="1211"/>
      <c r="CON12" s="1211"/>
      <c r="COO12" s="1211"/>
      <c r="COP12" s="1211"/>
      <c r="COQ12" s="1211"/>
      <c r="COR12" s="1211"/>
      <c r="COS12" s="1211"/>
      <c r="COT12" s="1211"/>
      <c r="COU12" s="1211"/>
      <c r="COV12" s="1211"/>
      <c r="COW12" s="1211"/>
      <c r="COX12" s="1211"/>
      <c r="COY12" s="1211"/>
      <c r="COZ12" s="1211"/>
      <c r="CPA12" s="1211"/>
      <c r="CPB12" s="1211"/>
      <c r="CPC12" s="1211"/>
      <c r="CPD12" s="1211"/>
      <c r="CPE12" s="1211"/>
      <c r="CPF12" s="1211"/>
      <c r="CPG12" s="1211"/>
      <c r="CPH12" s="1211"/>
      <c r="CPI12" s="1211"/>
      <c r="CPJ12" s="1211"/>
      <c r="CPK12" s="1211"/>
      <c r="CPL12" s="1211"/>
      <c r="CPM12" s="1211"/>
      <c r="CPN12" s="1211"/>
      <c r="CPO12" s="1211"/>
      <c r="CPP12" s="1211"/>
      <c r="CPQ12" s="1211"/>
      <c r="CPR12" s="1211"/>
      <c r="CPS12" s="1211"/>
      <c r="CPT12" s="1211"/>
      <c r="CPU12" s="1211"/>
      <c r="CPV12" s="1211"/>
      <c r="CPW12" s="1211"/>
      <c r="CPX12" s="1211"/>
      <c r="CPY12" s="1211"/>
      <c r="CPZ12" s="1211"/>
      <c r="CQA12" s="1211"/>
      <c r="CQB12" s="1211"/>
      <c r="CQC12" s="1211"/>
      <c r="CQD12" s="1211"/>
      <c r="CQE12" s="1211"/>
      <c r="CQF12" s="1211"/>
      <c r="CQG12" s="1211"/>
      <c r="CQH12" s="1211"/>
      <c r="CQI12" s="1211"/>
      <c r="CQJ12" s="1211"/>
      <c r="CQK12" s="1211"/>
      <c r="CQL12" s="1211"/>
      <c r="CQM12" s="1211"/>
      <c r="CQN12" s="1211"/>
      <c r="CQO12" s="1211"/>
      <c r="CQP12" s="1211"/>
      <c r="CQQ12" s="1211"/>
      <c r="CQR12" s="1211"/>
      <c r="CQS12" s="1211"/>
      <c r="CQT12" s="1211"/>
      <c r="CQU12" s="1211"/>
      <c r="CQV12" s="1211"/>
      <c r="CQW12" s="1211"/>
      <c r="CQX12" s="1211"/>
      <c r="CQY12" s="1211"/>
      <c r="CQZ12" s="1211"/>
      <c r="CRA12" s="1211"/>
      <c r="CRB12" s="1211"/>
      <c r="CRC12" s="1211"/>
      <c r="CRD12" s="1211"/>
      <c r="CRE12" s="1211"/>
      <c r="CRF12" s="1211"/>
      <c r="CRG12" s="1211"/>
      <c r="CRH12" s="1211"/>
      <c r="CRI12" s="1211"/>
      <c r="CRJ12" s="1211"/>
      <c r="CRK12" s="1211"/>
      <c r="CRL12" s="1211"/>
      <c r="CRM12" s="1211"/>
      <c r="CRN12" s="1211"/>
      <c r="CRO12" s="1211"/>
      <c r="CRP12" s="1211"/>
      <c r="CRQ12" s="1211"/>
      <c r="CRR12" s="1211"/>
      <c r="CRS12" s="1211"/>
      <c r="CRT12" s="1211"/>
      <c r="CRU12" s="1211"/>
      <c r="CRV12" s="1211"/>
      <c r="CRW12" s="1211"/>
      <c r="CRX12" s="1211"/>
      <c r="CRY12" s="1211"/>
      <c r="CRZ12" s="1211"/>
      <c r="CSA12" s="1211"/>
      <c r="CSB12" s="1211"/>
      <c r="CSC12" s="1211"/>
      <c r="CSD12" s="1211"/>
      <c r="CSE12" s="1211"/>
      <c r="CSF12" s="1211"/>
      <c r="CSG12" s="1211"/>
      <c r="CSH12" s="1211"/>
      <c r="CSI12" s="1211"/>
      <c r="CSJ12" s="1211"/>
      <c r="CSK12" s="1211"/>
      <c r="CSL12" s="1211"/>
      <c r="CSM12" s="1211"/>
      <c r="CSN12" s="1211"/>
      <c r="CSO12" s="1211"/>
      <c r="CSP12" s="1211"/>
      <c r="CSQ12" s="1211"/>
      <c r="CSR12" s="1211"/>
      <c r="CSS12" s="1211"/>
      <c r="CST12" s="1211"/>
      <c r="CSU12" s="1211"/>
      <c r="CSV12" s="1211"/>
      <c r="CSW12" s="1211"/>
      <c r="CSX12" s="1211"/>
      <c r="CSY12" s="1211"/>
      <c r="CSZ12" s="1211"/>
      <c r="CTA12" s="1211"/>
      <c r="CTB12" s="1211"/>
      <c r="CTC12" s="1211"/>
      <c r="CTD12" s="1211"/>
      <c r="CTE12" s="1211"/>
      <c r="CTF12" s="1211"/>
      <c r="CTG12" s="1211"/>
      <c r="CTH12" s="1211"/>
      <c r="CTI12" s="1211"/>
      <c r="CTJ12" s="1211"/>
      <c r="CTK12" s="1211"/>
      <c r="CTL12" s="1211"/>
      <c r="CTM12" s="1211"/>
      <c r="CTN12" s="1211"/>
      <c r="CTO12" s="1211"/>
      <c r="CTP12" s="1211"/>
      <c r="CTQ12" s="1211"/>
      <c r="CTR12" s="1211"/>
      <c r="CTS12" s="1211"/>
      <c r="CTT12" s="1211"/>
      <c r="CTU12" s="1211"/>
      <c r="CTV12" s="1211"/>
      <c r="CTW12" s="1211"/>
      <c r="CTX12" s="1211"/>
      <c r="CTY12" s="1211"/>
      <c r="CTZ12" s="1211"/>
      <c r="CUA12" s="1211"/>
      <c r="CUB12" s="1211"/>
      <c r="CUC12" s="1211"/>
      <c r="CUD12" s="1211"/>
      <c r="CUE12" s="1211"/>
      <c r="CUF12" s="1211"/>
      <c r="CUG12" s="1211"/>
      <c r="CUH12" s="1211"/>
      <c r="CUI12" s="1211"/>
      <c r="CUJ12" s="1211"/>
      <c r="CUK12" s="1211"/>
      <c r="CUL12" s="1211"/>
      <c r="CUM12" s="1211"/>
      <c r="CUN12" s="1211"/>
      <c r="CUO12" s="1211"/>
      <c r="CUP12" s="1211"/>
      <c r="CUQ12" s="1211"/>
      <c r="CUR12" s="1211"/>
      <c r="CUS12" s="1211"/>
      <c r="CUT12" s="1211"/>
      <c r="CUU12" s="1211"/>
      <c r="CUV12" s="1211"/>
      <c r="CUW12" s="1211"/>
      <c r="CUX12" s="1211"/>
      <c r="CUY12" s="1211"/>
      <c r="CUZ12" s="1211"/>
      <c r="CVA12" s="1211"/>
      <c r="CVB12" s="1211"/>
      <c r="CVC12" s="1211"/>
      <c r="CVD12" s="1211"/>
      <c r="CVE12" s="1211"/>
      <c r="CVF12" s="1211"/>
      <c r="CVG12" s="1211"/>
      <c r="CVH12" s="1211"/>
      <c r="CVI12" s="1211"/>
      <c r="CVJ12" s="1211"/>
      <c r="CVK12" s="1211"/>
      <c r="CVL12" s="1211"/>
      <c r="CVM12" s="1211"/>
      <c r="CVN12" s="1211"/>
      <c r="CVO12" s="1211"/>
      <c r="CVP12" s="1211"/>
      <c r="CVQ12" s="1211"/>
      <c r="CVR12" s="1211"/>
      <c r="CVS12" s="1211"/>
      <c r="CVT12" s="1211"/>
      <c r="CVU12" s="1211"/>
      <c r="CVV12" s="1211"/>
      <c r="CVW12" s="1211"/>
      <c r="CVX12" s="1211"/>
      <c r="CVY12" s="1211"/>
      <c r="CVZ12" s="1211"/>
      <c r="CWA12" s="1211"/>
      <c r="CWB12" s="1211"/>
      <c r="CWC12" s="1211"/>
      <c r="CWD12" s="1211"/>
      <c r="CWE12" s="1211"/>
      <c r="CWF12" s="1211"/>
      <c r="CWG12" s="1211"/>
      <c r="CWH12" s="1211"/>
      <c r="CWI12" s="1211"/>
      <c r="CWJ12" s="1211"/>
      <c r="CWK12" s="1211"/>
      <c r="CWL12" s="1211"/>
      <c r="CWM12" s="1211"/>
      <c r="CWN12" s="1211"/>
      <c r="CWO12" s="1211"/>
      <c r="CWP12" s="1211"/>
      <c r="CWQ12" s="1211"/>
      <c r="CWR12" s="1211"/>
      <c r="CWS12" s="1211"/>
      <c r="CWT12" s="1211"/>
      <c r="CWU12" s="1211"/>
      <c r="CWV12" s="1211"/>
      <c r="CWW12" s="1211"/>
      <c r="CWX12" s="1211"/>
      <c r="CWY12" s="1211"/>
      <c r="CWZ12" s="1211"/>
      <c r="CXA12" s="1211"/>
      <c r="CXB12" s="1211"/>
      <c r="CXC12" s="1211"/>
      <c r="CXD12" s="1211"/>
      <c r="CXE12" s="1211"/>
      <c r="CXF12" s="1211"/>
      <c r="CXG12" s="1211"/>
      <c r="CXH12" s="1211"/>
      <c r="CXI12" s="1211"/>
      <c r="CXJ12" s="1211"/>
      <c r="CXK12" s="1211"/>
      <c r="CXL12" s="1211"/>
      <c r="CXM12" s="1211"/>
      <c r="CXN12" s="1211"/>
      <c r="CXO12" s="1211"/>
      <c r="CXP12" s="1211"/>
      <c r="CXQ12" s="1211"/>
      <c r="CXR12" s="1211"/>
      <c r="CXS12" s="1211"/>
      <c r="CXT12" s="1211"/>
      <c r="CXU12" s="1211"/>
      <c r="CXV12" s="1211"/>
      <c r="CXW12" s="1211"/>
      <c r="CXX12" s="1211"/>
      <c r="CXY12" s="1211"/>
      <c r="CXZ12" s="1211"/>
      <c r="CYA12" s="1211"/>
      <c r="CYB12" s="1211"/>
      <c r="CYC12" s="1211"/>
      <c r="CYD12" s="1211"/>
      <c r="CYE12" s="1211"/>
      <c r="CYF12" s="1211"/>
      <c r="CYG12" s="1211"/>
      <c r="CYH12" s="1211"/>
      <c r="CYI12" s="1211"/>
      <c r="CYJ12" s="1211"/>
      <c r="CYK12" s="1211"/>
      <c r="CYL12" s="1211"/>
      <c r="CYM12" s="1211"/>
      <c r="CYN12" s="1211"/>
      <c r="CYO12" s="1211"/>
      <c r="CYP12" s="1211"/>
      <c r="CYQ12" s="1211"/>
      <c r="CYR12" s="1211"/>
      <c r="CYS12" s="1211"/>
      <c r="CYT12" s="1211"/>
      <c r="CYU12" s="1211"/>
      <c r="CYV12" s="1211"/>
      <c r="CYW12" s="1211"/>
      <c r="CYX12" s="1211"/>
      <c r="CYY12" s="1211"/>
      <c r="CYZ12" s="1211"/>
      <c r="CZA12" s="1211"/>
      <c r="CZB12" s="1211"/>
      <c r="CZC12" s="1211"/>
      <c r="CZD12" s="1211"/>
      <c r="CZE12" s="1211"/>
      <c r="CZF12" s="1211"/>
      <c r="CZG12" s="1211"/>
      <c r="CZH12" s="1211"/>
      <c r="CZI12" s="1211"/>
      <c r="CZJ12" s="1211"/>
      <c r="CZK12" s="1211"/>
      <c r="CZL12" s="1211"/>
      <c r="CZM12" s="1211"/>
      <c r="CZN12" s="1211"/>
      <c r="CZO12" s="1211"/>
      <c r="CZP12" s="1211"/>
      <c r="CZQ12" s="1211"/>
      <c r="CZR12" s="1211"/>
      <c r="CZS12" s="1211"/>
      <c r="CZT12" s="1211"/>
      <c r="CZU12" s="1211"/>
      <c r="CZV12" s="1211"/>
      <c r="CZW12" s="1211"/>
      <c r="CZX12" s="1211"/>
      <c r="CZY12" s="1211"/>
      <c r="CZZ12" s="1211"/>
      <c r="DAA12" s="1211"/>
      <c r="DAB12" s="1211"/>
      <c r="DAC12" s="1211"/>
      <c r="DAD12" s="1211"/>
      <c r="DAE12" s="1211"/>
      <c r="DAF12" s="1211"/>
      <c r="DAG12" s="1211"/>
      <c r="DAH12" s="1211"/>
      <c r="DAI12" s="1211"/>
      <c r="DAJ12" s="1211"/>
      <c r="DAK12" s="1211"/>
      <c r="DAL12" s="1211"/>
      <c r="DAM12" s="1211"/>
      <c r="DAN12" s="1211"/>
      <c r="DAO12" s="1211"/>
      <c r="DAP12" s="1211"/>
      <c r="DAQ12" s="1211"/>
      <c r="DAR12" s="1211"/>
      <c r="DAS12" s="1211"/>
      <c r="DAT12" s="1211"/>
      <c r="DAU12" s="1211"/>
      <c r="DAV12" s="1211"/>
      <c r="DAW12" s="1211"/>
      <c r="DAX12" s="1211"/>
      <c r="DAY12" s="1211"/>
      <c r="DAZ12" s="1211"/>
      <c r="DBA12" s="1211"/>
      <c r="DBB12" s="1211"/>
      <c r="DBC12" s="1211"/>
      <c r="DBD12" s="1211"/>
      <c r="DBE12" s="1211"/>
      <c r="DBF12" s="1211"/>
      <c r="DBG12" s="1211"/>
      <c r="DBH12" s="1211"/>
      <c r="DBI12" s="1211"/>
      <c r="DBJ12" s="1211"/>
      <c r="DBK12" s="1211"/>
      <c r="DBL12" s="1211"/>
      <c r="DBM12" s="1211"/>
      <c r="DBN12" s="1211"/>
      <c r="DBO12" s="1211"/>
      <c r="DBP12" s="1211"/>
      <c r="DBQ12" s="1211"/>
      <c r="DBR12" s="1211"/>
      <c r="DBS12" s="1211"/>
      <c r="DBT12" s="1211"/>
      <c r="DBU12" s="1211"/>
      <c r="DBV12" s="1211"/>
      <c r="DBW12" s="1211"/>
      <c r="DBX12" s="1211"/>
      <c r="DBY12" s="1211"/>
      <c r="DBZ12" s="1211"/>
      <c r="DCA12" s="1211"/>
      <c r="DCB12" s="1211"/>
      <c r="DCC12" s="1211"/>
      <c r="DCD12" s="1211"/>
      <c r="DCE12" s="1211"/>
      <c r="DCF12" s="1211"/>
      <c r="DCG12" s="1211"/>
      <c r="DCH12" s="1211"/>
      <c r="DCI12" s="1211"/>
      <c r="DCJ12" s="1211"/>
      <c r="DCK12" s="1211"/>
      <c r="DCL12" s="1211"/>
      <c r="DCM12" s="1211"/>
      <c r="DCN12" s="1211"/>
      <c r="DCO12" s="1211"/>
      <c r="DCP12" s="1211"/>
      <c r="DCQ12" s="1211"/>
      <c r="DCR12" s="1211"/>
      <c r="DCS12" s="1211"/>
      <c r="DCT12" s="1211"/>
      <c r="DCU12" s="1211"/>
      <c r="DCV12" s="1211"/>
      <c r="DCW12" s="1211"/>
      <c r="DCX12" s="1211"/>
      <c r="DCY12" s="1211"/>
      <c r="DCZ12" s="1211"/>
      <c r="DDA12" s="1211"/>
      <c r="DDB12" s="1211"/>
      <c r="DDC12" s="1211"/>
      <c r="DDD12" s="1211"/>
      <c r="DDE12" s="1211"/>
      <c r="DDF12" s="1211"/>
      <c r="DDG12" s="1211"/>
      <c r="DDH12" s="1211"/>
      <c r="DDI12" s="1211"/>
      <c r="DDJ12" s="1211"/>
      <c r="DDK12" s="1211"/>
      <c r="DDL12" s="1211"/>
      <c r="DDM12" s="1211"/>
      <c r="DDN12" s="1211"/>
      <c r="DDO12" s="1211"/>
      <c r="DDP12" s="1211"/>
      <c r="DDQ12" s="1211"/>
      <c r="DDR12" s="1211"/>
      <c r="DDS12" s="1211"/>
      <c r="DDT12" s="1211"/>
      <c r="DDU12" s="1211"/>
      <c r="DDV12" s="1211"/>
      <c r="DDW12" s="1211"/>
      <c r="DDX12" s="1211"/>
      <c r="DDY12" s="1211"/>
      <c r="DDZ12" s="1211"/>
      <c r="DEA12" s="1211"/>
      <c r="DEB12" s="1211"/>
      <c r="DEC12" s="1211"/>
      <c r="DED12" s="1211"/>
      <c r="DEE12" s="1211"/>
      <c r="DEF12" s="1211"/>
      <c r="DEG12" s="1211"/>
      <c r="DEH12" s="1211"/>
      <c r="DEI12" s="1211"/>
      <c r="DEJ12" s="1211"/>
      <c r="DEK12" s="1211"/>
      <c r="DEL12" s="1211"/>
      <c r="DEM12" s="1211"/>
      <c r="DEN12" s="1211"/>
      <c r="DEO12" s="1211"/>
      <c r="DEP12" s="1211"/>
      <c r="DEQ12" s="1211"/>
      <c r="DER12" s="1211"/>
      <c r="DES12" s="1211"/>
      <c r="DET12" s="1211"/>
      <c r="DEU12" s="1211"/>
      <c r="DEV12" s="1211"/>
      <c r="DEW12" s="1211"/>
      <c r="DEX12" s="1211"/>
      <c r="DEY12" s="1211"/>
      <c r="DEZ12" s="1211"/>
      <c r="DFA12" s="1211"/>
      <c r="DFB12" s="1211"/>
      <c r="DFC12" s="1211"/>
      <c r="DFD12" s="1211"/>
      <c r="DFE12" s="1211"/>
      <c r="DFF12" s="1211"/>
      <c r="DFG12" s="1211"/>
      <c r="DFH12" s="1211"/>
      <c r="DFI12" s="1211"/>
      <c r="DFJ12" s="1211"/>
      <c r="DFK12" s="1211"/>
      <c r="DFL12" s="1211"/>
      <c r="DFM12" s="1211"/>
      <c r="DFN12" s="1211"/>
      <c r="DFO12" s="1211"/>
      <c r="DFP12" s="1211"/>
      <c r="DFQ12" s="1211"/>
      <c r="DFR12" s="1211"/>
      <c r="DFS12" s="1211"/>
      <c r="DFT12" s="1211"/>
      <c r="DFU12" s="1211"/>
      <c r="DFV12" s="1211"/>
      <c r="DFW12" s="1211"/>
      <c r="DFX12" s="1211"/>
      <c r="DFY12" s="1211"/>
      <c r="DFZ12" s="1211"/>
      <c r="DGA12" s="1211"/>
      <c r="DGB12" s="1211"/>
      <c r="DGC12" s="1211"/>
      <c r="DGD12" s="1211"/>
      <c r="DGE12" s="1211"/>
      <c r="DGF12" s="1211"/>
      <c r="DGG12" s="1211"/>
      <c r="DGH12" s="1211"/>
      <c r="DGI12" s="1211"/>
      <c r="DGJ12" s="1211"/>
      <c r="DGK12" s="1211"/>
      <c r="DGL12" s="1211"/>
      <c r="DGM12" s="1211"/>
      <c r="DGN12" s="1211"/>
      <c r="DGO12" s="1211"/>
      <c r="DGP12" s="1211"/>
      <c r="DGQ12" s="1211"/>
      <c r="DGR12" s="1211"/>
      <c r="DGS12" s="1211"/>
      <c r="DGT12" s="1211"/>
      <c r="DGU12" s="1211"/>
      <c r="DGV12" s="1211"/>
      <c r="DGW12" s="1211"/>
      <c r="DGX12" s="1211"/>
      <c r="DGY12" s="1211"/>
      <c r="DGZ12" s="1211"/>
      <c r="DHA12" s="1211"/>
      <c r="DHB12" s="1211"/>
      <c r="DHC12" s="1211"/>
      <c r="DHD12" s="1211"/>
      <c r="DHE12" s="1211"/>
      <c r="DHF12" s="1211"/>
      <c r="DHG12" s="1211"/>
      <c r="DHH12" s="1211"/>
      <c r="DHI12" s="1211"/>
      <c r="DHJ12" s="1211"/>
      <c r="DHK12" s="1211"/>
      <c r="DHL12" s="1211"/>
      <c r="DHM12" s="1211"/>
      <c r="DHN12" s="1211"/>
      <c r="DHO12" s="1211"/>
      <c r="DHP12" s="1211"/>
      <c r="DHQ12" s="1211"/>
      <c r="DHR12" s="1211"/>
      <c r="DHS12" s="1211"/>
      <c r="DHT12" s="1211"/>
      <c r="DHU12" s="1211"/>
      <c r="DHV12" s="1211"/>
      <c r="DHW12" s="1211"/>
      <c r="DHX12" s="1211"/>
      <c r="DHY12" s="1211"/>
      <c r="DHZ12" s="1211"/>
      <c r="DIA12" s="1211"/>
      <c r="DIB12" s="1211"/>
      <c r="DIC12" s="1211"/>
      <c r="DID12" s="1211"/>
      <c r="DIE12" s="1211"/>
      <c r="DIF12" s="1211"/>
      <c r="DIG12" s="1211"/>
      <c r="DIH12" s="1211"/>
      <c r="DII12" s="1211"/>
      <c r="DIJ12" s="1211"/>
      <c r="DIK12" s="1211"/>
      <c r="DIL12" s="1211"/>
      <c r="DIM12" s="1211"/>
      <c r="DIN12" s="1211"/>
      <c r="DIO12" s="1211"/>
      <c r="DIP12" s="1211"/>
      <c r="DIQ12" s="1211"/>
      <c r="DIR12" s="1211"/>
      <c r="DIS12" s="1211"/>
      <c r="DIT12" s="1211"/>
      <c r="DIU12" s="1211"/>
      <c r="DIV12" s="1211"/>
      <c r="DIW12" s="1211"/>
      <c r="DIX12" s="1211"/>
      <c r="DIY12" s="1211"/>
      <c r="DIZ12" s="1211"/>
      <c r="DJA12" s="1211"/>
      <c r="DJB12" s="1211"/>
      <c r="DJC12" s="1211"/>
      <c r="DJD12" s="1211"/>
      <c r="DJE12" s="1211"/>
      <c r="DJF12" s="1211"/>
      <c r="DJG12" s="1211"/>
      <c r="DJH12" s="1211"/>
      <c r="DJI12" s="1211"/>
      <c r="DJJ12" s="1211"/>
      <c r="DJK12" s="1211"/>
      <c r="DJL12" s="1211"/>
      <c r="DJM12" s="1211"/>
      <c r="DJN12" s="1211"/>
      <c r="DJO12" s="1211"/>
      <c r="DJP12" s="1211"/>
      <c r="DJQ12" s="1211"/>
      <c r="DJR12" s="1211"/>
      <c r="DJS12" s="1211"/>
      <c r="DJT12" s="1211"/>
      <c r="DJU12" s="1211"/>
      <c r="DJV12" s="1211"/>
      <c r="DJW12" s="1211"/>
      <c r="DJX12" s="1211"/>
      <c r="DJY12" s="1211"/>
      <c r="DJZ12" s="1211"/>
      <c r="DKA12" s="1211"/>
      <c r="DKB12" s="1211"/>
      <c r="DKC12" s="1211"/>
      <c r="DKD12" s="1211"/>
      <c r="DKE12" s="1211"/>
      <c r="DKF12" s="1211"/>
      <c r="DKG12" s="1211"/>
      <c r="DKH12" s="1211"/>
      <c r="DKI12" s="1211"/>
      <c r="DKJ12" s="1211"/>
      <c r="DKK12" s="1211"/>
      <c r="DKL12" s="1211"/>
      <c r="DKM12" s="1211"/>
      <c r="DKN12" s="1211"/>
      <c r="DKO12" s="1211"/>
      <c r="DKP12" s="1211"/>
      <c r="DKQ12" s="1211"/>
      <c r="DKR12" s="1211"/>
      <c r="DKS12" s="1211"/>
      <c r="DKT12" s="1211"/>
      <c r="DKU12" s="1211"/>
      <c r="DKV12" s="1211"/>
      <c r="DKW12" s="1211"/>
      <c r="DKX12" s="1211"/>
      <c r="DKY12" s="1211"/>
      <c r="DKZ12" s="1211"/>
      <c r="DLA12" s="1211"/>
      <c r="DLB12" s="1211"/>
      <c r="DLC12" s="1211"/>
      <c r="DLD12" s="1211"/>
      <c r="DLE12" s="1211"/>
      <c r="DLF12" s="1211"/>
      <c r="DLG12" s="1211"/>
      <c r="DLH12" s="1211"/>
      <c r="DLI12" s="1211"/>
      <c r="DLJ12" s="1211"/>
      <c r="DLK12" s="1211"/>
      <c r="DLL12" s="1211"/>
      <c r="DLM12" s="1211"/>
      <c r="DLN12" s="1211"/>
      <c r="DLO12" s="1211"/>
      <c r="DLP12" s="1211"/>
      <c r="DLQ12" s="1211"/>
      <c r="DLR12" s="1211"/>
      <c r="DLS12" s="1211"/>
      <c r="DLT12" s="1211"/>
      <c r="DLU12" s="1211"/>
      <c r="DLV12" s="1211"/>
      <c r="DLW12" s="1211"/>
      <c r="DLX12" s="1211"/>
      <c r="DLY12" s="1211"/>
      <c r="DLZ12" s="1211"/>
      <c r="DMA12" s="1211"/>
      <c r="DMB12" s="1211"/>
      <c r="DMC12" s="1211"/>
      <c r="DMD12" s="1211"/>
      <c r="DME12" s="1211"/>
      <c r="DMF12" s="1211"/>
      <c r="DMG12" s="1211"/>
      <c r="DMH12" s="1211"/>
      <c r="DMI12" s="1211"/>
      <c r="DMJ12" s="1211"/>
      <c r="DMK12" s="1211"/>
      <c r="DML12" s="1211"/>
      <c r="DMM12" s="1211"/>
      <c r="DMN12" s="1211"/>
      <c r="DMO12" s="1211"/>
      <c r="DMP12" s="1211"/>
      <c r="DMQ12" s="1211"/>
      <c r="DMR12" s="1211"/>
      <c r="DMS12" s="1211"/>
      <c r="DMT12" s="1211"/>
      <c r="DMU12" s="1211"/>
      <c r="DMV12" s="1211"/>
      <c r="DMW12" s="1211"/>
      <c r="DMX12" s="1211"/>
      <c r="DMY12" s="1211"/>
      <c r="DMZ12" s="1211"/>
      <c r="DNA12" s="1211"/>
      <c r="DNB12" s="1211"/>
      <c r="DNC12" s="1211"/>
      <c r="DND12" s="1211"/>
      <c r="DNE12" s="1211"/>
      <c r="DNF12" s="1211"/>
      <c r="DNG12" s="1211"/>
      <c r="DNH12" s="1211"/>
      <c r="DNI12" s="1211"/>
      <c r="DNJ12" s="1211"/>
      <c r="DNK12" s="1211"/>
      <c r="DNL12" s="1211"/>
      <c r="DNM12" s="1211"/>
      <c r="DNN12" s="1211"/>
      <c r="DNO12" s="1211"/>
      <c r="DNP12" s="1211"/>
      <c r="DNQ12" s="1211"/>
      <c r="DNR12" s="1211"/>
      <c r="DNS12" s="1211"/>
      <c r="DNT12" s="1211"/>
      <c r="DNU12" s="1211"/>
      <c r="DNV12" s="1211"/>
      <c r="DNW12" s="1211"/>
      <c r="DNX12" s="1211"/>
      <c r="DNY12" s="1211"/>
      <c r="DNZ12" s="1211"/>
      <c r="DOA12" s="1211"/>
      <c r="DOB12" s="1211"/>
      <c r="DOC12" s="1211"/>
      <c r="DOD12" s="1211"/>
      <c r="DOE12" s="1211"/>
      <c r="DOF12" s="1211"/>
      <c r="DOG12" s="1211"/>
      <c r="DOH12" s="1211"/>
      <c r="DOI12" s="1211"/>
      <c r="DOJ12" s="1211"/>
      <c r="DOK12" s="1211"/>
      <c r="DOL12" s="1211"/>
      <c r="DOM12" s="1211"/>
      <c r="DON12" s="1211"/>
      <c r="DOO12" s="1211"/>
      <c r="DOP12" s="1211"/>
      <c r="DOQ12" s="1211"/>
      <c r="DOR12" s="1211"/>
      <c r="DOS12" s="1211"/>
      <c r="DOT12" s="1211"/>
      <c r="DOU12" s="1211"/>
      <c r="DOV12" s="1211"/>
      <c r="DOW12" s="1211"/>
      <c r="DOX12" s="1211"/>
      <c r="DOY12" s="1211"/>
      <c r="DOZ12" s="1211"/>
      <c r="DPA12" s="1211"/>
      <c r="DPB12" s="1211"/>
      <c r="DPC12" s="1211"/>
      <c r="DPD12" s="1211"/>
      <c r="DPE12" s="1211"/>
      <c r="DPF12" s="1211"/>
      <c r="DPG12" s="1211"/>
      <c r="DPH12" s="1211"/>
      <c r="DPI12" s="1211"/>
      <c r="DPJ12" s="1211"/>
      <c r="DPK12" s="1211"/>
      <c r="DPL12" s="1211"/>
      <c r="DPM12" s="1211"/>
      <c r="DPN12" s="1211"/>
      <c r="DPO12" s="1211"/>
      <c r="DPP12" s="1211"/>
      <c r="DPQ12" s="1211"/>
      <c r="DPR12" s="1211"/>
      <c r="DPS12" s="1211"/>
      <c r="DPT12" s="1211"/>
      <c r="DPU12" s="1211"/>
      <c r="DPV12" s="1211"/>
      <c r="DPW12" s="1211"/>
      <c r="DPX12" s="1211"/>
      <c r="DPY12" s="1211"/>
      <c r="DPZ12" s="1211"/>
      <c r="DQA12" s="1211"/>
      <c r="DQB12" s="1211"/>
      <c r="DQC12" s="1211"/>
      <c r="DQD12" s="1211"/>
      <c r="DQE12" s="1211"/>
      <c r="DQF12" s="1211"/>
      <c r="DQG12" s="1211"/>
      <c r="DQH12" s="1211"/>
      <c r="DQI12" s="1211"/>
      <c r="DQJ12" s="1211"/>
      <c r="DQK12" s="1211"/>
      <c r="DQL12" s="1211"/>
      <c r="DQM12" s="1211"/>
      <c r="DQN12" s="1211"/>
      <c r="DQO12" s="1211"/>
      <c r="DQP12" s="1211"/>
      <c r="DQQ12" s="1211"/>
      <c r="DQR12" s="1211"/>
      <c r="DQS12" s="1211"/>
      <c r="DQT12" s="1211"/>
      <c r="DQU12" s="1211"/>
      <c r="DQV12" s="1211"/>
      <c r="DQW12" s="1211"/>
      <c r="DQX12" s="1211"/>
      <c r="DQY12" s="1211"/>
      <c r="DQZ12" s="1211"/>
      <c r="DRA12" s="1211"/>
      <c r="DRB12" s="1211"/>
      <c r="DRC12" s="1211"/>
      <c r="DRD12" s="1211"/>
      <c r="DRE12" s="1211"/>
      <c r="DRF12" s="1211"/>
      <c r="DRG12" s="1211"/>
      <c r="DRH12" s="1211"/>
      <c r="DRI12" s="1211"/>
      <c r="DRJ12" s="1211"/>
      <c r="DRK12" s="1211"/>
      <c r="DRL12" s="1211"/>
      <c r="DRM12" s="1211"/>
      <c r="DRN12" s="1211"/>
      <c r="DRO12" s="1211"/>
      <c r="DRP12" s="1211"/>
      <c r="DRQ12" s="1211"/>
      <c r="DRR12" s="1211"/>
      <c r="DRS12" s="1211"/>
      <c r="DRT12" s="1211"/>
      <c r="DRU12" s="1211"/>
      <c r="DRV12" s="1211"/>
      <c r="DRW12" s="1211"/>
      <c r="DRX12" s="1211"/>
      <c r="DRY12" s="1211"/>
      <c r="DRZ12" s="1211"/>
      <c r="DSA12" s="1211"/>
      <c r="DSB12" s="1211"/>
      <c r="DSC12" s="1211"/>
      <c r="DSD12" s="1211"/>
      <c r="DSE12" s="1211"/>
      <c r="DSF12" s="1211"/>
      <c r="DSG12" s="1211"/>
      <c r="DSH12" s="1211"/>
      <c r="DSI12" s="1211"/>
      <c r="DSJ12" s="1211"/>
      <c r="DSK12" s="1211"/>
      <c r="DSL12" s="1211"/>
      <c r="DSM12" s="1211"/>
      <c r="DSN12" s="1211"/>
      <c r="DSO12" s="1211"/>
      <c r="DSP12" s="1211"/>
      <c r="DSQ12" s="1211"/>
      <c r="DSR12" s="1211"/>
      <c r="DSS12" s="1211"/>
      <c r="DST12" s="1211"/>
      <c r="DSU12" s="1211"/>
      <c r="DSV12" s="1211"/>
      <c r="DSW12" s="1211"/>
      <c r="DSX12" s="1211"/>
      <c r="DSY12" s="1211"/>
      <c r="DSZ12" s="1211"/>
      <c r="DTA12" s="1211"/>
      <c r="DTB12" s="1211"/>
      <c r="DTC12" s="1211"/>
      <c r="DTD12" s="1211"/>
      <c r="DTE12" s="1211"/>
      <c r="DTF12" s="1211"/>
      <c r="DTG12" s="1211"/>
      <c r="DTH12" s="1211"/>
      <c r="DTI12" s="1211"/>
      <c r="DTJ12" s="1211"/>
      <c r="DTK12" s="1211"/>
      <c r="DTL12" s="1211"/>
      <c r="DTM12" s="1211"/>
      <c r="DTN12" s="1211"/>
      <c r="DTO12" s="1211"/>
      <c r="DTP12" s="1211"/>
      <c r="DTQ12" s="1211"/>
      <c r="DTR12" s="1211"/>
      <c r="DTS12" s="1211"/>
      <c r="DTT12" s="1211"/>
      <c r="DTU12" s="1211"/>
      <c r="DTV12" s="1211"/>
      <c r="DTW12" s="1211"/>
      <c r="DTX12" s="1211"/>
      <c r="DTY12" s="1211"/>
      <c r="DTZ12" s="1211"/>
      <c r="DUA12" s="1211"/>
      <c r="DUB12" s="1211"/>
      <c r="DUC12" s="1211"/>
      <c r="DUD12" s="1211"/>
      <c r="DUE12" s="1211"/>
      <c r="DUF12" s="1211"/>
      <c r="DUG12" s="1211"/>
      <c r="DUH12" s="1211"/>
      <c r="DUI12" s="1211"/>
      <c r="DUJ12" s="1211"/>
      <c r="DUK12" s="1211"/>
      <c r="DUL12" s="1211"/>
      <c r="DUM12" s="1211"/>
      <c r="DUN12" s="1211"/>
      <c r="DUO12" s="1211"/>
      <c r="DUP12" s="1211"/>
      <c r="DUQ12" s="1211"/>
      <c r="DUR12" s="1211"/>
      <c r="DUS12" s="1211"/>
      <c r="DUT12" s="1211"/>
      <c r="DUU12" s="1211"/>
      <c r="DUV12" s="1211"/>
      <c r="DUW12" s="1211"/>
      <c r="DUX12" s="1211"/>
      <c r="DUY12" s="1211"/>
      <c r="DUZ12" s="1211"/>
      <c r="DVA12" s="1211"/>
      <c r="DVB12" s="1211"/>
      <c r="DVC12" s="1211"/>
      <c r="DVD12" s="1211"/>
      <c r="DVE12" s="1211"/>
      <c r="DVF12" s="1211"/>
      <c r="DVG12" s="1211"/>
      <c r="DVH12" s="1211"/>
      <c r="DVI12" s="1211"/>
      <c r="DVJ12" s="1211"/>
      <c r="DVK12" s="1211"/>
      <c r="DVL12" s="1211"/>
      <c r="DVM12" s="1211"/>
      <c r="DVN12" s="1211"/>
      <c r="DVO12" s="1211"/>
      <c r="DVP12" s="1211"/>
      <c r="DVQ12" s="1211"/>
      <c r="DVR12" s="1211"/>
      <c r="DVS12" s="1211"/>
      <c r="DVT12" s="1211"/>
      <c r="DVU12" s="1211"/>
      <c r="DVV12" s="1211"/>
      <c r="DVW12" s="1211"/>
      <c r="DVX12" s="1211"/>
      <c r="DVY12" s="1211"/>
      <c r="DVZ12" s="1211"/>
      <c r="DWA12" s="1211"/>
      <c r="DWB12" s="1211"/>
      <c r="DWC12" s="1211"/>
      <c r="DWD12" s="1211"/>
      <c r="DWE12" s="1211"/>
      <c r="DWF12" s="1211"/>
      <c r="DWG12" s="1211"/>
      <c r="DWH12" s="1211"/>
      <c r="DWI12" s="1211"/>
      <c r="DWJ12" s="1211"/>
      <c r="DWK12" s="1211"/>
      <c r="DWL12" s="1211"/>
      <c r="DWM12" s="1211"/>
      <c r="DWN12" s="1211"/>
      <c r="DWO12" s="1211"/>
      <c r="DWP12" s="1211"/>
      <c r="DWQ12" s="1211"/>
      <c r="DWR12" s="1211"/>
      <c r="DWS12" s="1211"/>
      <c r="DWT12" s="1211"/>
      <c r="DWU12" s="1211"/>
      <c r="DWV12" s="1211"/>
      <c r="DWW12" s="1211"/>
      <c r="DWX12" s="1211"/>
      <c r="DWY12" s="1211"/>
      <c r="DWZ12" s="1211"/>
      <c r="DXA12" s="1211"/>
      <c r="DXB12" s="1211"/>
      <c r="DXC12" s="1211"/>
      <c r="DXD12" s="1211"/>
      <c r="DXE12" s="1211"/>
      <c r="DXF12" s="1211"/>
      <c r="DXG12" s="1211"/>
      <c r="DXH12" s="1211"/>
      <c r="DXI12" s="1211"/>
      <c r="DXJ12" s="1211"/>
      <c r="DXK12" s="1211"/>
      <c r="DXL12" s="1211"/>
      <c r="DXM12" s="1211"/>
      <c r="DXN12" s="1211"/>
      <c r="DXO12" s="1211"/>
      <c r="DXP12" s="1211"/>
      <c r="DXQ12" s="1211"/>
      <c r="DXR12" s="1211"/>
      <c r="DXS12" s="1211"/>
      <c r="DXT12" s="1211"/>
      <c r="DXU12" s="1211"/>
      <c r="DXV12" s="1211"/>
      <c r="DXW12" s="1211"/>
      <c r="DXX12" s="1211"/>
      <c r="DXY12" s="1211"/>
      <c r="DXZ12" s="1211"/>
      <c r="DYA12" s="1211"/>
      <c r="DYB12" s="1211"/>
      <c r="DYC12" s="1211"/>
      <c r="DYD12" s="1211"/>
      <c r="DYE12" s="1211"/>
      <c r="DYF12" s="1211"/>
      <c r="DYG12" s="1211"/>
      <c r="DYH12" s="1211"/>
      <c r="DYI12" s="1211"/>
      <c r="DYJ12" s="1211"/>
      <c r="DYK12" s="1211"/>
      <c r="DYL12" s="1211"/>
      <c r="DYM12" s="1211"/>
      <c r="DYN12" s="1211"/>
      <c r="DYO12" s="1211"/>
      <c r="DYP12" s="1211"/>
      <c r="DYQ12" s="1211"/>
      <c r="DYR12" s="1211"/>
      <c r="DYS12" s="1211"/>
      <c r="DYT12" s="1211"/>
      <c r="DYU12" s="1211"/>
      <c r="DYV12" s="1211"/>
      <c r="DYW12" s="1211"/>
      <c r="DYX12" s="1211"/>
      <c r="DYY12" s="1211"/>
      <c r="DYZ12" s="1211"/>
      <c r="DZA12" s="1211"/>
      <c r="DZB12" s="1211"/>
      <c r="DZC12" s="1211"/>
      <c r="DZD12" s="1211"/>
      <c r="DZE12" s="1211"/>
      <c r="DZF12" s="1211"/>
      <c r="DZG12" s="1211"/>
      <c r="DZH12" s="1211"/>
      <c r="DZI12" s="1211"/>
      <c r="DZJ12" s="1211"/>
      <c r="DZK12" s="1211"/>
      <c r="DZL12" s="1211"/>
      <c r="DZM12" s="1211"/>
      <c r="DZN12" s="1211"/>
      <c r="DZO12" s="1211"/>
      <c r="DZP12" s="1211"/>
      <c r="DZQ12" s="1211"/>
      <c r="DZR12" s="1211"/>
      <c r="DZS12" s="1211"/>
      <c r="DZT12" s="1211"/>
      <c r="DZU12" s="1211"/>
      <c r="DZV12" s="1211"/>
      <c r="DZW12" s="1211"/>
      <c r="DZX12" s="1211"/>
      <c r="DZY12" s="1211"/>
      <c r="DZZ12" s="1211"/>
      <c r="EAA12" s="1211"/>
      <c r="EAB12" s="1211"/>
      <c r="EAC12" s="1211"/>
      <c r="EAD12" s="1211"/>
      <c r="EAE12" s="1211"/>
      <c r="EAF12" s="1211"/>
      <c r="EAG12" s="1211"/>
      <c r="EAH12" s="1211"/>
      <c r="EAI12" s="1211"/>
      <c r="EAJ12" s="1211"/>
      <c r="EAK12" s="1211"/>
      <c r="EAL12" s="1211"/>
      <c r="EAM12" s="1211"/>
      <c r="EAN12" s="1211"/>
      <c r="EAO12" s="1211"/>
      <c r="EAP12" s="1211"/>
      <c r="EAQ12" s="1211"/>
      <c r="EAR12" s="1211"/>
      <c r="EAS12" s="1211"/>
      <c r="EAT12" s="1211"/>
      <c r="EAU12" s="1211"/>
      <c r="EAV12" s="1211"/>
      <c r="EAW12" s="1211"/>
      <c r="EAX12" s="1211"/>
      <c r="EAY12" s="1211"/>
      <c r="EAZ12" s="1211"/>
      <c r="EBA12" s="1211"/>
      <c r="EBB12" s="1211"/>
      <c r="EBC12" s="1211"/>
      <c r="EBD12" s="1211"/>
      <c r="EBE12" s="1211"/>
      <c r="EBF12" s="1211"/>
      <c r="EBG12" s="1211"/>
      <c r="EBH12" s="1211"/>
      <c r="EBI12" s="1211"/>
      <c r="EBJ12" s="1211"/>
      <c r="EBK12" s="1211"/>
      <c r="EBL12" s="1211"/>
      <c r="EBM12" s="1211"/>
      <c r="EBN12" s="1211"/>
      <c r="EBO12" s="1211"/>
      <c r="EBP12" s="1211"/>
      <c r="EBQ12" s="1211"/>
      <c r="EBR12" s="1211"/>
      <c r="EBS12" s="1211"/>
      <c r="EBT12" s="1211"/>
      <c r="EBU12" s="1211"/>
      <c r="EBV12" s="1211"/>
      <c r="EBW12" s="1211"/>
      <c r="EBX12" s="1211"/>
      <c r="EBY12" s="1211"/>
      <c r="EBZ12" s="1211"/>
      <c r="ECA12" s="1211"/>
      <c r="ECB12" s="1211"/>
      <c r="ECC12" s="1211"/>
      <c r="ECD12" s="1211"/>
      <c r="ECE12" s="1211"/>
      <c r="ECF12" s="1211"/>
      <c r="ECG12" s="1211"/>
      <c r="ECH12" s="1211"/>
      <c r="ECI12" s="1211"/>
      <c r="ECJ12" s="1211"/>
      <c r="ECK12" s="1211"/>
      <c r="ECL12" s="1211"/>
      <c r="ECM12" s="1211"/>
      <c r="ECN12" s="1211"/>
      <c r="ECO12" s="1211"/>
      <c r="ECP12" s="1211"/>
      <c r="ECQ12" s="1211"/>
      <c r="ECR12" s="1211"/>
      <c r="ECS12" s="1211"/>
      <c r="ECT12" s="1211"/>
      <c r="ECU12" s="1211"/>
      <c r="ECV12" s="1211"/>
      <c r="ECW12" s="1211"/>
      <c r="ECX12" s="1211"/>
      <c r="ECY12" s="1211"/>
      <c r="ECZ12" s="1211"/>
      <c r="EDA12" s="1211"/>
      <c r="EDB12" s="1211"/>
      <c r="EDC12" s="1211"/>
      <c r="EDD12" s="1211"/>
      <c r="EDE12" s="1211"/>
      <c r="EDF12" s="1211"/>
      <c r="EDG12" s="1211"/>
      <c r="EDH12" s="1211"/>
      <c r="EDI12" s="1211"/>
      <c r="EDJ12" s="1211"/>
      <c r="EDK12" s="1211"/>
      <c r="EDL12" s="1211"/>
      <c r="EDM12" s="1211"/>
      <c r="EDN12" s="1211"/>
      <c r="EDO12" s="1211"/>
      <c r="EDP12" s="1211"/>
      <c r="EDQ12" s="1211"/>
      <c r="EDR12" s="1211"/>
      <c r="EDS12" s="1211"/>
      <c r="EDT12" s="1211"/>
      <c r="EDU12" s="1211"/>
      <c r="EDV12" s="1211"/>
      <c r="EDW12" s="1211"/>
      <c r="EDX12" s="1211"/>
      <c r="EDY12" s="1211"/>
      <c r="EDZ12" s="1211"/>
      <c r="EEA12" s="1211"/>
      <c r="EEB12" s="1211"/>
      <c r="EEC12" s="1211"/>
      <c r="EED12" s="1211"/>
      <c r="EEE12" s="1211"/>
      <c r="EEF12" s="1211"/>
      <c r="EEG12" s="1211"/>
      <c r="EEH12" s="1211"/>
      <c r="EEI12" s="1211"/>
      <c r="EEJ12" s="1211"/>
      <c r="EEK12" s="1211"/>
      <c r="EEL12" s="1211"/>
      <c r="EEM12" s="1211"/>
      <c r="EEN12" s="1211"/>
      <c r="EEO12" s="1211"/>
      <c r="EEP12" s="1211"/>
      <c r="EEQ12" s="1211"/>
      <c r="EER12" s="1211"/>
      <c r="EES12" s="1211"/>
      <c r="EET12" s="1211"/>
      <c r="EEU12" s="1211"/>
      <c r="EEV12" s="1211"/>
      <c r="EEW12" s="1211"/>
      <c r="EEX12" s="1211"/>
      <c r="EEY12" s="1211"/>
      <c r="EEZ12" s="1211"/>
      <c r="EFA12" s="1211"/>
      <c r="EFB12" s="1211"/>
      <c r="EFC12" s="1211"/>
      <c r="EFD12" s="1211"/>
      <c r="EFE12" s="1211"/>
      <c r="EFF12" s="1211"/>
      <c r="EFG12" s="1211"/>
      <c r="EFH12" s="1211"/>
      <c r="EFI12" s="1211"/>
      <c r="EFJ12" s="1211"/>
      <c r="EFK12" s="1211"/>
      <c r="EFL12" s="1211"/>
      <c r="EFM12" s="1211"/>
      <c r="EFN12" s="1211"/>
      <c r="EFO12" s="1211"/>
      <c r="EFP12" s="1211"/>
      <c r="EFQ12" s="1211"/>
      <c r="EFR12" s="1211"/>
      <c r="EFS12" s="1211"/>
      <c r="EFT12" s="1211"/>
      <c r="EFU12" s="1211"/>
      <c r="EFV12" s="1211"/>
      <c r="EFW12" s="1211"/>
      <c r="EFX12" s="1211"/>
      <c r="EFY12" s="1211"/>
      <c r="EFZ12" s="1211"/>
      <c r="EGA12" s="1211"/>
      <c r="EGB12" s="1211"/>
      <c r="EGC12" s="1211"/>
      <c r="EGD12" s="1211"/>
      <c r="EGE12" s="1211"/>
      <c r="EGF12" s="1211"/>
      <c r="EGG12" s="1211"/>
      <c r="EGH12" s="1211"/>
      <c r="EGI12" s="1211"/>
      <c r="EGJ12" s="1211"/>
      <c r="EGK12" s="1211"/>
      <c r="EGL12" s="1211"/>
      <c r="EGM12" s="1211"/>
      <c r="EGN12" s="1211"/>
      <c r="EGO12" s="1211"/>
      <c r="EGP12" s="1211"/>
      <c r="EGQ12" s="1211"/>
      <c r="EGR12" s="1211"/>
      <c r="EGS12" s="1211"/>
      <c r="EGT12" s="1211"/>
      <c r="EGU12" s="1211"/>
      <c r="EGV12" s="1211"/>
      <c r="EGW12" s="1211"/>
      <c r="EGX12" s="1211"/>
      <c r="EGY12" s="1211"/>
      <c r="EGZ12" s="1211"/>
      <c r="EHA12" s="1211"/>
      <c r="EHB12" s="1211"/>
      <c r="EHC12" s="1211"/>
      <c r="EHD12" s="1211"/>
      <c r="EHE12" s="1211"/>
      <c r="EHF12" s="1211"/>
      <c r="EHG12" s="1211"/>
      <c r="EHH12" s="1211"/>
      <c r="EHI12" s="1211"/>
      <c r="EHJ12" s="1211"/>
      <c r="EHK12" s="1211"/>
      <c r="EHL12" s="1211"/>
      <c r="EHM12" s="1211"/>
      <c r="EHN12" s="1211"/>
      <c r="EHO12" s="1211"/>
      <c r="EHP12" s="1211"/>
      <c r="EHQ12" s="1211"/>
      <c r="EHR12" s="1211"/>
      <c r="EHS12" s="1211"/>
      <c r="EHT12" s="1211"/>
      <c r="EHU12" s="1211"/>
      <c r="EHV12" s="1211"/>
      <c r="EHW12" s="1211"/>
      <c r="EHX12" s="1211"/>
      <c r="EHY12" s="1211"/>
      <c r="EHZ12" s="1211"/>
      <c r="EIA12" s="1211"/>
      <c r="EIB12" s="1211"/>
      <c r="EIC12" s="1211"/>
      <c r="EID12" s="1211"/>
      <c r="EIE12" s="1211"/>
      <c r="EIF12" s="1211"/>
      <c r="EIG12" s="1211"/>
      <c r="EIH12" s="1211"/>
      <c r="EII12" s="1211"/>
      <c r="EIJ12" s="1211"/>
      <c r="EIK12" s="1211"/>
      <c r="EIL12" s="1211"/>
      <c r="EIM12" s="1211"/>
      <c r="EIN12" s="1211"/>
      <c r="EIO12" s="1211"/>
      <c r="EIP12" s="1211"/>
      <c r="EIQ12" s="1211"/>
      <c r="EIR12" s="1211"/>
      <c r="EIS12" s="1211"/>
      <c r="EIT12" s="1211"/>
      <c r="EIU12" s="1211"/>
      <c r="EIV12" s="1211"/>
      <c r="EIW12" s="1211"/>
      <c r="EIX12" s="1211"/>
      <c r="EIY12" s="1211"/>
      <c r="EIZ12" s="1211"/>
      <c r="EJA12" s="1211"/>
      <c r="EJB12" s="1211"/>
      <c r="EJC12" s="1211"/>
      <c r="EJD12" s="1211"/>
      <c r="EJE12" s="1211"/>
      <c r="EJF12" s="1211"/>
      <c r="EJG12" s="1211"/>
      <c r="EJH12" s="1211"/>
      <c r="EJI12" s="1211"/>
      <c r="EJJ12" s="1211"/>
      <c r="EJK12" s="1211"/>
      <c r="EJL12" s="1211"/>
      <c r="EJM12" s="1211"/>
      <c r="EJN12" s="1211"/>
      <c r="EJO12" s="1211"/>
      <c r="EJP12" s="1211"/>
      <c r="EJQ12" s="1211"/>
      <c r="EJR12" s="1211"/>
      <c r="EJS12" s="1211"/>
      <c r="EJT12" s="1211"/>
      <c r="EJU12" s="1211"/>
      <c r="EJV12" s="1211"/>
      <c r="EJW12" s="1211"/>
      <c r="EJX12" s="1211"/>
      <c r="EJY12" s="1211"/>
      <c r="EJZ12" s="1211"/>
      <c r="EKA12" s="1211"/>
      <c r="EKB12" s="1211"/>
      <c r="EKC12" s="1211"/>
      <c r="EKD12" s="1211"/>
      <c r="EKE12" s="1211"/>
      <c r="EKF12" s="1211"/>
      <c r="EKG12" s="1211"/>
      <c r="EKH12" s="1211"/>
      <c r="EKI12" s="1211"/>
      <c r="EKJ12" s="1211"/>
      <c r="EKK12" s="1211"/>
      <c r="EKL12" s="1211"/>
      <c r="EKM12" s="1211"/>
      <c r="EKN12" s="1211"/>
      <c r="EKO12" s="1211"/>
      <c r="EKP12" s="1211"/>
      <c r="EKQ12" s="1211"/>
      <c r="EKR12" s="1211"/>
      <c r="EKS12" s="1211"/>
      <c r="EKT12" s="1211"/>
      <c r="EKU12" s="1211"/>
      <c r="EKV12" s="1211"/>
      <c r="EKW12" s="1211"/>
      <c r="EKX12" s="1211"/>
      <c r="EKY12" s="1211"/>
      <c r="EKZ12" s="1211"/>
      <c r="ELA12" s="1211"/>
      <c r="ELB12" s="1211"/>
      <c r="ELC12" s="1211"/>
      <c r="ELD12" s="1211"/>
      <c r="ELE12" s="1211"/>
      <c r="ELF12" s="1211"/>
      <c r="ELG12" s="1211"/>
      <c r="ELH12" s="1211"/>
      <c r="ELI12" s="1211"/>
      <c r="ELJ12" s="1211"/>
      <c r="ELK12" s="1211"/>
      <c r="ELL12" s="1211"/>
      <c r="ELM12" s="1211"/>
      <c r="ELN12" s="1211"/>
      <c r="ELO12" s="1211"/>
      <c r="ELP12" s="1211"/>
      <c r="ELQ12" s="1211"/>
      <c r="ELR12" s="1211"/>
      <c r="ELS12" s="1211"/>
      <c r="ELT12" s="1211"/>
      <c r="ELU12" s="1211"/>
      <c r="ELV12" s="1211"/>
      <c r="ELW12" s="1211"/>
      <c r="ELX12" s="1211"/>
      <c r="ELY12" s="1211"/>
      <c r="ELZ12" s="1211"/>
      <c r="EMA12" s="1211"/>
      <c r="EMB12" s="1211"/>
      <c r="EMC12" s="1211"/>
      <c r="EMD12" s="1211"/>
      <c r="EME12" s="1211"/>
      <c r="EMF12" s="1211"/>
      <c r="EMG12" s="1211"/>
      <c r="EMH12" s="1211"/>
      <c r="EMI12" s="1211"/>
      <c r="EMJ12" s="1211"/>
      <c r="EMK12" s="1211"/>
      <c r="EML12" s="1211"/>
      <c r="EMM12" s="1211"/>
      <c r="EMN12" s="1211"/>
      <c r="EMO12" s="1211"/>
      <c r="EMP12" s="1211"/>
      <c r="EMQ12" s="1211"/>
      <c r="EMR12" s="1211"/>
      <c r="EMS12" s="1211"/>
      <c r="EMT12" s="1211"/>
      <c r="EMU12" s="1211"/>
      <c r="EMV12" s="1211"/>
      <c r="EMW12" s="1211"/>
      <c r="EMX12" s="1211"/>
      <c r="EMY12" s="1211"/>
      <c r="EMZ12" s="1211"/>
      <c r="ENA12" s="1211"/>
      <c r="ENB12" s="1211"/>
      <c r="ENC12" s="1211"/>
      <c r="END12" s="1211"/>
      <c r="ENE12" s="1211"/>
      <c r="ENF12" s="1211"/>
      <c r="ENG12" s="1211"/>
      <c r="ENH12" s="1211"/>
      <c r="ENI12" s="1211"/>
      <c r="ENJ12" s="1211"/>
      <c r="ENK12" s="1211"/>
      <c r="ENL12" s="1211"/>
      <c r="ENM12" s="1211"/>
      <c r="ENN12" s="1211"/>
      <c r="ENO12" s="1211"/>
      <c r="ENP12" s="1211"/>
      <c r="ENQ12" s="1211"/>
      <c r="ENR12" s="1211"/>
      <c r="ENS12" s="1211"/>
      <c r="ENT12" s="1211"/>
      <c r="ENU12" s="1211"/>
      <c r="ENV12" s="1211"/>
      <c r="ENW12" s="1211"/>
      <c r="ENX12" s="1211"/>
      <c r="ENY12" s="1211"/>
      <c r="ENZ12" s="1211"/>
      <c r="EOA12" s="1211"/>
      <c r="EOB12" s="1211"/>
      <c r="EOC12" s="1211"/>
      <c r="EOD12" s="1211"/>
      <c r="EOE12" s="1211"/>
      <c r="EOF12" s="1211"/>
      <c r="EOG12" s="1211"/>
      <c r="EOH12" s="1211"/>
      <c r="EOI12" s="1211"/>
      <c r="EOJ12" s="1211"/>
      <c r="EOK12" s="1211"/>
      <c r="EOL12" s="1211"/>
      <c r="EOM12" s="1211"/>
      <c r="EON12" s="1211"/>
      <c r="EOO12" s="1211"/>
      <c r="EOP12" s="1211"/>
      <c r="EOQ12" s="1211"/>
      <c r="EOR12" s="1211"/>
      <c r="EOS12" s="1211"/>
      <c r="EOT12" s="1211"/>
      <c r="EOU12" s="1211"/>
      <c r="EOV12" s="1211"/>
      <c r="EOW12" s="1211"/>
      <c r="EOX12" s="1211"/>
      <c r="EOY12" s="1211"/>
      <c r="EOZ12" s="1211"/>
      <c r="EPA12" s="1211"/>
      <c r="EPB12" s="1211"/>
      <c r="EPC12" s="1211"/>
      <c r="EPD12" s="1211"/>
      <c r="EPE12" s="1211"/>
      <c r="EPF12" s="1211"/>
      <c r="EPG12" s="1211"/>
      <c r="EPH12" s="1211"/>
      <c r="EPI12" s="1211"/>
      <c r="EPJ12" s="1211"/>
      <c r="EPK12" s="1211"/>
      <c r="EPL12" s="1211"/>
      <c r="EPM12" s="1211"/>
      <c r="EPN12" s="1211"/>
      <c r="EPO12" s="1211"/>
      <c r="EPP12" s="1211"/>
      <c r="EPQ12" s="1211"/>
      <c r="EPR12" s="1211"/>
      <c r="EPS12" s="1211"/>
      <c r="EPT12" s="1211"/>
      <c r="EPU12" s="1211"/>
      <c r="EPV12" s="1211"/>
      <c r="EPW12" s="1211"/>
      <c r="EPX12" s="1211"/>
      <c r="EPY12" s="1211"/>
      <c r="EPZ12" s="1211"/>
      <c r="EQA12" s="1211"/>
      <c r="EQB12" s="1211"/>
      <c r="EQC12" s="1211"/>
      <c r="EQD12" s="1211"/>
      <c r="EQE12" s="1211"/>
      <c r="EQF12" s="1211"/>
      <c r="EQG12" s="1211"/>
      <c r="EQH12" s="1211"/>
      <c r="EQI12" s="1211"/>
      <c r="EQJ12" s="1211"/>
      <c r="EQK12" s="1211"/>
      <c r="EQL12" s="1211"/>
      <c r="EQM12" s="1211"/>
      <c r="EQN12" s="1211"/>
      <c r="EQO12" s="1211"/>
      <c r="EQP12" s="1211"/>
      <c r="EQQ12" s="1211"/>
      <c r="EQR12" s="1211"/>
      <c r="EQS12" s="1211"/>
      <c r="EQT12" s="1211"/>
      <c r="EQU12" s="1211"/>
      <c r="EQV12" s="1211"/>
      <c r="EQW12" s="1211"/>
      <c r="EQX12" s="1211"/>
      <c r="EQY12" s="1211"/>
      <c r="EQZ12" s="1211"/>
      <c r="ERA12" s="1211"/>
      <c r="ERB12" s="1211"/>
      <c r="ERC12" s="1211"/>
      <c r="ERD12" s="1211"/>
      <c r="ERE12" s="1211"/>
      <c r="ERF12" s="1211"/>
      <c r="ERG12" s="1211"/>
      <c r="ERH12" s="1211"/>
      <c r="ERI12" s="1211"/>
      <c r="ERJ12" s="1211"/>
      <c r="ERK12" s="1211"/>
      <c r="ERL12" s="1211"/>
      <c r="ERM12" s="1211"/>
      <c r="ERN12" s="1211"/>
      <c r="ERO12" s="1211"/>
      <c r="ERP12" s="1211"/>
      <c r="ERQ12" s="1211"/>
      <c r="ERR12" s="1211"/>
      <c r="ERS12" s="1211"/>
      <c r="ERT12" s="1211"/>
      <c r="ERU12" s="1211"/>
      <c r="ERV12" s="1211"/>
      <c r="ERW12" s="1211"/>
      <c r="ERX12" s="1211"/>
      <c r="ERY12" s="1211"/>
      <c r="ERZ12" s="1211"/>
      <c r="ESA12" s="1211"/>
      <c r="ESB12" s="1211"/>
      <c r="ESC12" s="1211"/>
      <c r="ESD12" s="1211"/>
      <c r="ESE12" s="1211"/>
      <c r="ESF12" s="1211"/>
      <c r="ESG12" s="1211"/>
      <c r="ESH12" s="1211"/>
      <c r="ESI12" s="1211"/>
      <c r="ESJ12" s="1211"/>
      <c r="ESK12" s="1211"/>
      <c r="ESL12" s="1211"/>
      <c r="ESM12" s="1211"/>
      <c r="ESN12" s="1211"/>
      <c r="ESO12" s="1211"/>
      <c r="ESP12" s="1211"/>
      <c r="ESQ12" s="1211"/>
      <c r="ESR12" s="1211"/>
      <c r="ESS12" s="1211"/>
      <c r="EST12" s="1211"/>
      <c r="ESU12" s="1211"/>
      <c r="ESV12" s="1211"/>
      <c r="ESW12" s="1211"/>
      <c r="ESX12" s="1211"/>
      <c r="ESY12" s="1211"/>
      <c r="ESZ12" s="1211"/>
      <c r="ETA12" s="1211"/>
      <c r="ETB12" s="1211"/>
      <c r="ETC12" s="1211"/>
      <c r="ETD12" s="1211"/>
      <c r="ETE12" s="1211"/>
      <c r="ETF12" s="1211"/>
      <c r="ETG12" s="1211"/>
      <c r="ETH12" s="1211"/>
      <c r="ETI12" s="1211"/>
      <c r="ETJ12" s="1211"/>
      <c r="ETK12" s="1211"/>
      <c r="ETL12" s="1211"/>
      <c r="ETM12" s="1211"/>
      <c r="ETN12" s="1211"/>
      <c r="ETO12" s="1211"/>
      <c r="ETP12" s="1211"/>
      <c r="ETQ12" s="1211"/>
      <c r="ETR12" s="1211"/>
      <c r="ETS12" s="1211"/>
      <c r="ETT12" s="1211"/>
      <c r="ETU12" s="1211"/>
      <c r="ETV12" s="1211"/>
      <c r="ETW12" s="1211"/>
      <c r="ETX12" s="1211"/>
      <c r="ETY12" s="1211"/>
      <c r="ETZ12" s="1211"/>
      <c r="EUA12" s="1211"/>
      <c r="EUB12" s="1211"/>
      <c r="EUC12" s="1211"/>
      <c r="EUD12" s="1211"/>
      <c r="EUE12" s="1211"/>
      <c r="EUF12" s="1211"/>
      <c r="EUG12" s="1211"/>
      <c r="EUH12" s="1211"/>
      <c r="EUI12" s="1211"/>
      <c r="EUJ12" s="1211"/>
      <c r="EUK12" s="1211"/>
      <c r="EUL12" s="1211"/>
      <c r="EUM12" s="1211"/>
      <c r="EUN12" s="1211"/>
      <c r="EUO12" s="1211"/>
      <c r="EUP12" s="1211"/>
      <c r="EUQ12" s="1211"/>
      <c r="EUR12" s="1211"/>
      <c r="EUS12" s="1211"/>
      <c r="EUT12" s="1211"/>
      <c r="EUU12" s="1211"/>
      <c r="EUV12" s="1211"/>
      <c r="EUW12" s="1211"/>
      <c r="EUX12" s="1211"/>
      <c r="EUY12" s="1211"/>
      <c r="EUZ12" s="1211"/>
      <c r="EVA12" s="1211"/>
      <c r="EVB12" s="1211"/>
      <c r="EVC12" s="1211"/>
      <c r="EVD12" s="1211"/>
      <c r="EVE12" s="1211"/>
      <c r="EVF12" s="1211"/>
      <c r="EVG12" s="1211"/>
      <c r="EVH12" s="1211"/>
      <c r="EVI12" s="1211"/>
      <c r="EVJ12" s="1211"/>
      <c r="EVK12" s="1211"/>
      <c r="EVL12" s="1211"/>
      <c r="EVM12" s="1211"/>
      <c r="EVN12" s="1211"/>
      <c r="EVO12" s="1211"/>
      <c r="EVP12" s="1211"/>
      <c r="EVQ12" s="1211"/>
      <c r="EVR12" s="1211"/>
      <c r="EVS12" s="1211"/>
      <c r="EVT12" s="1211"/>
      <c r="EVU12" s="1211"/>
      <c r="EVV12" s="1211"/>
      <c r="EVW12" s="1211"/>
      <c r="EVX12" s="1211"/>
      <c r="EVY12" s="1211"/>
      <c r="EVZ12" s="1211"/>
      <c r="EWA12" s="1211"/>
      <c r="EWB12" s="1211"/>
      <c r="EWC12" s="1211"/>
      <c r="EWD12" s="1211"/>
      <c r="EWE12" s="1211"/>
      <c r="EWF12" s="1211"/>
      <c r="EWG12" s="1211"/>
      <c r="EWH12" s="1211"/>
      <c r="EWI12" s="1211"/>
      <c r="EWJ12" s="1211"/>
      <c r="EWK12" s="1211"/>
      <c r="EWL12" s="1211"/>
      <c r="EWM12" s="1211"/>
      <c r="EWN12" s="1211"/>
      <c r="EWO12" s="1211"/>
      <c r="EWP12" s="1211"/>
      <c r="EWQ12" s="1211"/>
      <c r="EWR12" s="1211"/>
      <c r="EWS12" s="1211"/>
      <c r="EWT12" s="1211"/>
      <c r="EWU12" s="1211"/>
      <c r="EWV12" s="1211"/>
      <c r="EWW12" s="1211"/>
      <c r="EWX12" s="1211"/>
      <c r="EWY12" s="1211"/>
      <c r="EWZ12" s="1211"/>
      <c r="EXA12" s="1211"/>
      <c r="EXB12" s="1211"/>
      <c r="EXC12" s="1211"/>
      <c r="EXD12" s="1211"/>
      <c r="EXE12" s="1211"/>
      <c r="EXF12" s="1211"/>
      <c r="EXG12" s="1211"/>
      <c r="EXH12" s="1211"/>
      <c r="EXI12" s="1211"/>
      <c r="EXJ12" s="1211"/>
      <c r="EXK12" s="1211"/>
      <c r="EXL12" s="1211"/>
      <c r="EXM12" s="1211"/>
      <c r="EXN12" s="1211"/>
      <c r="EXO12" s="1211"/>
      <c r="EXP12" s="1211"/>
      <c r="EXQ12" s="1211"/>
      <c r="EXR12" s="1211"/>
      <c r="EXS12" s="1211"/>
      <c r="EXT12" s="1211"/>
      <c r="EXU12" s="1211"/>
      <c r="EXV12" s="1211"/>
      <c r="EXW12" s="1211"/>
      <c r="EXX12" s="1211"/>
      <c r="EXY12" s="1211"/>
      <c r="EXZ12" s="1211"/>
      <c r="EYA12" s="1211"/>
      <c r="EYB12" s="1211"/>
      <c r="EYC12" s="1211"/>
      <c r="EYD12" s="1211"/>
      <c r="EYE12" s="1211"/>
      <c r="EYF12" s="1211"/>
      <c r="EYG12" s="1211"/>
      <c r="EYH12" s="1211"/>
      <c r="EYI12" s="1211"/>
      <c r="EYJ12" s="1211"/>
      <c r="EYK12" s="1211"/>
      <c r="EYL12" s="1211"/>
      <c r="EYM12" s="1211"/>
      <c r="EYN12" s="1211"/>
      <c r="EYO12" s="1211"/>
      <c r="EYP12" s="1211"/>
      <c r="EYQ12" s="1211"/>
      <c r="EYR12" s="1211"/>
      <c r="EYS12" s="1211"/>
      <c r="EYT12" s="1211"/>
      <c r="EYU12" s="1211"/>
      <c r="EYV12" s="1211"/>
      <c r="EYW12" s="1211"/>
      <c r="EYX12" s="1211"/>
      <c r="EYY12" s="1211"/>
      <c r="EYZ12" s="1211"/>
      <c r="EZA12" s="1211"/>
      <c r="EZB12" s="1211"/>
      <c r="EZC12" s="1211"/>
      <c r="EZD12" s="1211"/>
      <c r="EZE12" s="1211"/>
      <c r="EZF12" s="1211"/>
      <c r="EZG12" s="1211"/>
      <c r="EZH12" s="1211"/>
      <c r="EZI12" s="1211"/>
      <c r="EZJ12" s="1211"/>
      <c r="EZK12" s="1211"/>
      <c r="EZL12" s="1211"/>
      <c r="EZM12" s="1211"/>
      <c r="EZN12" s="1211"/>
      <c r="EZO12" s="1211"/>
      <c r="EZP12" s="1211"/>
      <c r="EZQ12" s="1211"/>
      <c r="EZR12" s="1211"/>
      <c r="EZS12" s="1211"/>
      <c r="EZT12" s="1211"/>
      <c r="EZU12" s="1211"/>
      <c r="EZV12" s="1211"/>
      <c r="EZW12" s="1211"/>
      <c r="EZX12" s="1211"/>
      <c r="EZY12" s="1211"/>
      <c r="EZZ12" s="1211"/>
      <c r="FAA12" s="1211"/>
      <c r="FAB12" s="1211"/>
      <c r="FAC12" s="1211"/>
      <c r="FAD12" s="1211"/>
      <c r="FAE12" s="1211"/>
      <c r="FAF12" s="1211"/>
      <c r="FAG12" s="1211"/>
      <c r="FAH12" s="1211"/>
      <c r="FAI12" s="1211"/>
      <c r="FAJ12" s="1211"/>
      <c r="FAK12" s="1211"/>
      <c r="FAL12" s="1211"/>
      <c r="FAM12" s="1211"/>
      <c r="FAN12" s="1211"/>
      <c r="FAO12" s="1211"/>
      <c r="FAP12" s="1211"/>
      <c r="FAQ12" s="1211"/>
      <c r="FAR12" s="1211"/>
      <c r="FAS12" s="1211"/>
      <c r="FAT12" s="1211"/>
      <c r="FAU12" s="1211"/>
      <c r="FAV12" s="1211"/>
      <c r="FAW12" s="1211"/>
      <c r="FAX12" s="1211"/>
      <c r="FAY12" s="1211"/>
      <c r="FAZ12" s="1211"/>
      <c r="FBA12" s="1211"/>
      <c r="FBB12" s="1211"/>
      <c r="FBC12" s="1211"/>
      <c r="FBD12" s="1211"/>
      <c r="FBE12" s="1211"/>
      <c r="FBF12" s="1211"/>
      <c r="FBG12" s="1211"/>
      <c r="FBH12" s="1211"/>
      <c r="FBI12" s="1211"/>
      <c r="FBJ12" s="1211"/>
      <c r="FBK12" s="1211"/>
      <c r="FBL12" s="1211"/>
      <c r="FBM12" s="1211"/>
      <c r="FBN12" s="1211"/>
      <c r="FBO12" s="1211"/>
      <c r="FBP12" s="1211"/>
      <c r="FBQ12" s="1211"/>
      <c r="FBR12" s="1211"/>
      <c r="FBS12" s="1211"/>
      <c r="FBT12" s="1211"/>
      <c r="FBU12" s="1211"/>
      <c r="FBV12" s="1211"/>
      <c r="FBW12" s="1211"/>
      <c r="FBX12" s="1211"/>
      <c r="FBY12" s="1211"/>
      <c r="FBZ12" s="1211"/>
      <c r="FCA12" s="1211"/>
      <c r="FCB12" s="1211"/>
      <c r="FCC12" s="1211"/>
      <c r="FCD12" s="1211"/>
      <c r="FCE12" s="1211"/>
      <c r="FCF12" s="1211"/>
      <c r="FCG12" s="1211"/>
      <c r="FCH12" s="1211"/>
      <c r="FCI12" s="1211"/>
      <c r="FCJ12" s="1211"/>
      <c r="FCK12" s="1211"/>
      <c r="FCL12" s="1211"/>
      <c r="FCM12" s="1211"/>
      <c r="FCN12" s="1211"/>
      <c r="FCO12" s="1211"/>
      <c r="FCP12" s="1211"/>
      <c r="FCQ12" s="1211"/>
      <c r="FCR12" s="1211"/>
      <c r="FCS12" s="1211"/>
      <c r="FCT12" s="1211"/>
      <c r="FCU12" s="1211"/>
      <c r="FCV12" s="1211"/>
      <c r="FCW12" s="1211"/>
      <c r="FCX12" s="1211"/>
      <c r="FCY12" s="1211"/>
      <c r="FCZ12" s="1211"/>
      <c r="FDA12" s="1211"/>
      <c r="FDB12" s="1211"/>
      <c r="FDC12" s="1211"/>
      <c r="FDD12" s="1211"/>
      <c r="FDE12" s="1211"/>
      <c r="FDF12" s="1211"/>
      <c r="FDG12" s="1211"/>
      <c r="FDH12" s="1211"/>
      <c r="FDI12" s="1211"/>
      <c r="FDJ12" s="1211"/>
      <c r="FDK12" s="1211"/>
      <c r="FDL12" s="1211"/>
      <c r="FDM12" s="1211"/>
      <c r="FDN12" s="1211"/>
      <c r="FDO12" s="1211"/>
      <c r="FDP12" s="1211"/>
      <c r="FDQ12" s="1211"/>
      <c r="FDR12" s="1211"/>
      <c r="FDS12" s="1211"/>
      <c r="FDT12" s="1211"/>
      <c r="FDU12" s="1211"/>
      <c r="FDV12" s="1211"/>
      <c r="FDW12" s="1211"/>
      <c r="FDX12" s="1211"/>
      <c r="FDY12" s="1211"/>
      <c r="FDZ12" s="1211"/>
      <c r="FEA12" s="1211"/>
      <c r="FEB12" s="1211"/>
      <c r="FEC12" s="1211"/>
      <c r="FED12" s="1211"/>
      <c r="FEE12" s="1211"/>
      <c r="FEF12" s="1211"/>
      <c r="FEG12" s="1211"/>
      <c r="FEH12" s="1211"/>
      <c r="FEI12" s="1211"/>
      <c r="FEJ12" s="1211"/>
      <c r="FEK12" s="1211"/>
      <c r="FEL12" s="1211"/>
      <c r="FEM12" s="1211"/>
      <c r="FEN12" s="1211"/>
      <c r="FEO12" s="1211"/>
      <c r="FEP12" s="1211"/>
      <c r="FEQ12" s="1211"/>
      <c r="FER12" s="1211"/>
      <c r="FES12" s="1211"/>
      <c r="FET12" s="1211"/>
      <c r="FEU12" s="1211"/>
      <c r="FEV12" s="1211"/>
      <c r="FEW12" s="1211"/>
      <c r="FEX12" s="1211"/>
      <c r="FEY12" s="1211"/>
      <c r="FEZ12" s="1211"/>
      <c r="FFA12" s="1211"/>
      <c r="FFB12" s="1211"/>
      <c r="FFC12" s="1211"/>
      <c r="FFD12" s="1211"/>
      <c r="FFE12" s="1211"/>
      <c r="FFF12" s="1211"/>
      <c r="FFG12" s="1211"/>
      <c r="FFH12" s="1211"/>
      <c r="FFI12" s="1211"/>
      <c r="FFJ12" s="1211"/>
      <c r="FFK12" s="1211"/>
      <c r="FFL12" s="1211"/>
      <c r="FFM12" s="1211"/>
      <c r="FFN12" s="1211"/>
      <c r="FFO12" s="1211"/>
      <c r="FFP12" s="1211"/>
      <c r="FFQ12" s="1211"/>
      <c r="FFR12" s="1211"/>
      <c r="FFS12" s="1211"/>
      <c r="FFT12" s="1211"/>
      <c r="FFU12" s="1211"/>
      <c r="FFV12" s="1211"/>
      <c r="FFW12" s="1211"/>
      <c r="FFX12" s="1211"/>
      <c r="FFY12" s="1211"/>
      <c r="FFZ12" s="1211"/>
      <c r="FGA12" s="1211"/>
      <c r="FGB12" s="1211"/>
      <c r="FGC12" s="1211"/>
      <c r="FGD12" s="1211"/>
      <c r="FGE12" s="1211"/>
      <c r="FGF12" s="1211"/>
      <c r="FGG12" s="1211"/>
      <c r="FGH12" s="1211"/>
      <c r="FGI12" s="1211"/>
      <c r="FGJ12" s="1211"/>
      <c r="FGK12" s="1211"/>
      <c r="FGL12" s="1211"/>
      <c r="FGM12" s="1211"/>
      <c r="FGN12" s="1211"/>
      <c r="FGO12" s="1211"/>
      <c r="FGP12" s="1211"/>
      <c r="FGQ12" s="1211"/>
      <c r="FGR12" s="1211"/>
      <c r="FGS12" s="1211"/>
      <c r="FGT12" s="1211"/>
      <c r="FGU12" s="1211"/>
      <c r="FGV12" s="1211"/>
      <c r="FGW12" s="1211"/>
      <c r="FGX12" s="1211"/>
      <c r="FGY12" s="1211"/>
      <c r="FGZ12" s="1211"/>
      <c r="FHA12" s="1211"/>
      <c r="FHB12" s="1211"/>
      <c r="FHC12" s="1211"/>
      <c r="FHD12" s="1211"/>
      <c r="FHE12" s="1211"/>
      <c r="FHF12" s="1211"/>
      <c r="FHG12" s="1211"/>
      <c r="FHH12" s="1211"/>
      <c r="FHI12" s="1211"/>
      <c r="FHJ12" s="1211"/>
      <c r="FHK12" s="1211"/>
      <c r="FHL12" s="1211"/>
      <c r="FHM12" s="1211"/>
      <c r="FHN12" s="1211"/>
      <c r="FHO12" s="1211"/>
      <c r="FHP12" s="1211"/>
      <c r="FHQ12" s="1211"/>
      <c r="FHR12" s="1211"/>
      <c r="FHS12" s="1211"/>
      <c r="FHT12" s="1211"/>
      <c r="FHU12" s="1211"/>
      <c r="FHV12" s="1211"/>
      <c r="FHW12" s="1211"/>
      <c r="FHX12" s="1211"/>
      <c r="FHY12" s="1211"/>
      <c r="FHZ12" s="1211"/>
      <c r="FIA12" s="1211"/>
      <c r="FIB12" s="1211"/>
      <c r="FIC12" s="1211"/>
      <c r="FID12" s="1211"/>
      <c r="FIE12" s="1211"/>
      <c r="FIF12" s="1211"/>
      <c r="FIG12" s="1211"/>
      <c r="FIH12" s="1211"/>
      <c r="FII12" s="1211"/>
      <c r="FIJ12" s="1211"/>
      <c r="FIK12" s="1211"/>
      <c r="FIL12" s="1211"/>
      <c r="FIM12" s="1211"/>
      <c r="FIN12" s="1211"/>
      <c r="FIO12" s="1211"/>
      <c r="FIP12" s="1211"/>
      <c r="FIQ12" s="1211"/>
      <c r="FIR12" s="1211"/>
      <c r="FIS12" s="1211"/>
      <c r="FIT12" s="1211"/>
      <c r="FIU12" s="1211"/>
      <c r="FIV12" s="1211"/>
      <c r="FIW12" s="1211"/>
      <c r="FIX12" s="1211"/>
      <c r="FIY12" s="1211"/>
      <c r="FIZ12" s="1211"/>
      <c r="FJA12" s="1211"/>
      <c r="FJB12" s="1211"/>
      <c r="FJC12" s="1211"/>
      <c r="FJD12" s="1211"/>
      <c r="FJE12" s="1211"/>
      <c r="FJF12" s="1211"/>
      <c r="FJG12" s="1211"/>
      <c r="FJH12" s="1211"/>
      <c r="FJI12" s="1211"/>
      <c r="FJJ12" s="1211"/>
      <c r="FJK12" s="1211"/>
      <c r="FJL12" s="1211"/>
      <c r="FJM12" s="1211"/>
      <c r="FJN12" s="1211"/>
      <c r="FJO12" s="1211"/>
      <c r="FJP12" s="1211"/>
      <c r="FJQ12" s="1211"/>
      <c r="FJR12" s="1211"/>
      <c r="FJS12" s="1211"/>
      <c r="FJT12" s="1211"/>
      <c r="FJU12" s="1211"/>
      <c r="FJV12" s="1211"/>
      <c r="FJW12" s="1211"/>
      <c r="FJX12" s="1211"/>
      <c r="FJY12" s="1211"/>
      <c r="FJZ12" s="1211"/>
      <c r="FKA12" s="1211"/>
      <c r="FKB12" s="1211"/>
      <c r="FKC12" s="1211"/>
      <c r="FKD12" s="1211"/>
      <c r="FKE12" s="1211"/>
      <c r="FKF12" s="1211"/>
      <c r="FKG12" s="1211"/>
      <c r="FKH12" s="1211"/>
      <c r="FKI12" s="1211"/>
      <c r="FKJ12" s="1211"/>
      <c r="FKK12" s="1211"/>
      <c r="FKL12" s="1211"/>
      <c r="FKM12" s="1211"/>
      <c r="FKN12" s="1211"/>
      <c r="FKO12" s="1211"/>
      <c r="FKP12" s="1211"/>
      <c r="FKQ12" s="1211"/>
      <c r="FKR12" s="1211"/>
      <c r="FKS12" s="1211"/>
      <c r="FKT12" s="1211"/>
      <c r="FKU12" s="1211"/>
      <c r="FKV12" s="1211"/>
      <c r="FKW12" s="1211"/>
      <c r="FKX12" s="1211"/>
      <c r="FKY12" s="1211"/>
      <c r="FKZ12" s="1211"/>
      <c r="FLA12" s="1211"/>
      <c r="FLB12" s="1211"/>
      <c r="FLC12" s="1211"/>
      <c r="FLD12" s="1211"/>
      <c r="FLE12" s="1211"/>
      <c r="FLF12" s="1211"/>
      <c r="FLG12" s="1211"/>
      <c r="FLH12" s="1211"/>
      <c r="FLI12" s="1211"/>
      <c r="FLJ12" s="1211"/>
      <c r="FLK12" s="1211"/>
      <c r="FLL12" s="1211"/>
      <c r="FLM12" s="1211"/>
      <c r="FLN12" s="1211"/>
      <c r="FLO12" s="1211"/>
      <c r="FLP12" s="1211"/>
      <c r="FLQ12" s="1211"/>
      <c r="FLR12" s="1211"/>
      <c r="FLS12" s="1211"/>
      <c r="FLT12" s="1211"/>
      <c r="FLU12" s="1211"/>
      <c r="FLV12" s="1211"/>
      <c r="FLW12" s="1211"/>
      <c r="FLX12" s="1211"/>
      <c r="FLY12" s="1211"/>
      <c r="FLZ12" s="1211"/>
      <c r="FMA12" s="1211"/>
      <c r="FMB12" s="1211"/>
      <c r="FMC12" s="1211"/>
      <c r="FMD12" s="1211"/>
      <c r="FME12" s="1211"/>
      <c r="FMF12" s="1211"/>
      <c r="FMG12" s="1211"/>
      <c r="FMH12" s="1211"/>
      <c r="FMI12" s="1211"/>
      <c r="FMJ12" s="1211"/>
      <c r="FMK12" s="1211"/>
      <c r="FML12" s="1211"/>
      <c r="FMM12" s="1211"/>
      <c r="FMN12" s="1211"/>
      <c r="FMO12" s="1211"/>
      <c r="FMP12" s="1211"/>
      <c r="FMQ12" s="1211"/>
      <c r="FMR12" s="1211"/>
      <c r="FMS12" s="1211"/>
      <c r="FMT12" s="1211"/>
      <c r="FMU12" s="1211"/>
      <c r="FMV12" s="1211"/>
      <c r="FMW12" s="1211"/>
      <c r="FMX12" s="1211"/>
      <c r="FMY12" s="1211"/>
      <c r="FMZ12" s="1211"/>
      <c r="FNA12" s="1211"/>
      <c r="FNB12" s="1211"/>
      <c r="FNC12" s="1211"/>
      <c r="FND12" s="1211"/>
      <c r="FNE12" s="1211"/>
      <c r="FNF12" s="1211"/>
      <c r="FNG12" s="1211"/>
      <c r="FNH12" s="1211"/>
      <c r="FNI12" s="1211"/>
      <c r="FNJ12" s="1211"/>
      <c r="FNK12" s="1211"/>
      <c r="FNL12" s="1211"/>
      <c r="FNM12" s="1211"/>
      <c r="FNN12" s="1211"/>
      <c r="FNO12" s="1211"/>
      <c r="FNP12" s="1211"/>
      <c r="FNQ12" s="1211"/>
      <c r="FNR12" s="1211"/>
      <c r="FNS12" s="1211"/>
      <c r="FNT12" s="1211"/>
      <c r="FNU12" s="1211"/>
      <c r="FNV12" s="1211"/>
      <c r="FNW12" s="1211"/>
      <c r="FNX12" s="1211"/>
      <c r="FNY12" s="1211"/>
      <c r="FNZ12" s="1211"/>
      <c r="FOA12" s="1211"/>
      <c r="FOB12" s="1211"/>
      <c r="FOC12" s="1211"/>
      <c r="FOD12" s="1211"/>
      <c r="FOE12" s="1211"/>
      <c r="FOF12" s="1211"/>
      <c r="FOG12" s="1211"/>
      <c r="FOH12" s="1211"/>
      <c r="FOI12" s="1211"/>
      <c r="FOJ12" s="1211"/>
      <c r="FOK12" s="1211"/>
      <c r="FOL12" s="1211"/>
      <c r="FOM12" s="1211"/>
      <c r="FON12" s="1211"/>
      <c r="FOO12" s="1211"/>
      <c r="FOP12" s="1211"/>
      <c r="FOQ12" s="1211"/>
      <c r="FOR12" s="1211"/>
      <c r="FOS12" s="1211"/>
      <c r="FOT12" s="1211"/>
      <c r="FOU12" s="1211"/>
      <c r="FOV12" s="1211"/>
      <c r="FOW12" s="1211"/>
      <c r="FOX12" s="1211"/>
      <c r="FOY12" s="1211"/>
      <c r="FOZ12" s="1211"/>
      <c r="FPA12" s="1211"/>
      <c r="FPB12" s="1211"/>
      <c r="FPC12" s="1211"/>
      <c r="FPD12" s="1211"/>
      <c r="FPE12" s="1211"/>
      <c r="FPF12" s="1211"/>
      <c r="FPG12" s="1211"/>
      <c r="FPH12" s="1211"/>
      <c r="FPI12" s="1211"/>
      <c r="FPJ12" s="1211"/>
      <c r="FPK12" s="1211"/>
      <c r="FPL12" s="1211"/>
      <c r="FPM12" s="1211"/>
      <c r="FPN12" s="1211"/>
      <c r="FPO12" s="1211"/>
      <c r="FPP12" s="1211"/>
      <c r="FPQ12" s="1211"/>
      <c r="FPR12" s="1211"/>
      <c r="FPS12" s="1211"/>
      <c r="FPT12" s="1211"/>
      <c r="FPU12" s="1211"/>
      <c r="FPV12" s="1211"/>
      <c r="FPW12" s="1211"/>
      <c r="FPX12" s="1211"/>
      <c r="FPY12" s="1211"/>
      <c r="FPZ12" s="1211"/>
      <c r="FQA12" s="1211"/>
      <c r="FQB12" s="1211"/>
      <c r="FQC12" s="1211"/>
      <c r="FQD12" s="1211"/>
      <c r="FQE12" s="1211"/>
      <c r="FQF12" s="1211"/>
      <c r="FQG12" s="1211"/>
      <c r="FQH12" s="1211"/>
      <c r="FQI12" s="1211"/>
      <c r="FQJ12" s="1211"/>
      <c r="FQK12" s="1211"/>
      <c r="FQL12" s="1211"/>
      <c r="FQM12" s="1211"/>
      <c r="FQN12" s="1211"/>
      <c r="FQO12" s="1211"/>
      <c r="FQP12" s="1211"/>
      <c r="FQQ12" s="1211"/>
      <c r="FQR12" s="1211"/>
      <c r="FQS12" s="1211"/>
      <c r="FQT12" s="1211"/>
      <c r="FQU12" s="1211"/>
      <c r="FQV12" s="1211"/>
      <c r="FQW12" s="1211"/>
      <c r="FQX12" s="1211"/>
      <c r="FQY12" s="1211"/>
      <c r="FQZ12" s="1211"/>
      <c r="FRA12" s="1211"/>
      <c r="FRB12" s="1211"/>
      <c r="FRC12" s="1211"/>
      <c r="FRD12" s="1211"/>
      <c r="FRE12" s="1211"/>
      <c r="FRF12" s="1211"/>
      <c r="FRG12" s="1211"/>
      <c r="FRH12" s="1211"/>
      <c r="FRI12" s="1211"/>
      <c r="FRJ12" s="1211"/>
      <c r="FRK12" s="1211"/>
      <c r="FRL12" s="1211"/>
      <c r="FRM12" s="1211"/>
      <c r="FRN12" s="1211"/>
      <c r="FRO12" s="1211"/>
      <c r="FRP12" s="1211"/>
      <c r="FRQ12" s="1211"/>
      <c r="FRR12" s="1211"/>
      <c r="FRS12" s="1211"/>
      <c r="FRT12" s="1211"/>
      <c r="FRU12" s="1211"/>
      <c r="FRV12" s="1211"/>
      <c r="FRW12" s="1211"/>
      <c r="FRX12" s="1211"/>
      <c r="FRY12" s="1211"/>
      <c r="FRZ12" s="1211"/>
      <c r="FSA12" s="1211"/>
      <c r="FSB12" s="1211"/>
      <c r="FSC12" s="1211"/>
      <c r="FSD12" s="1211"/>
      <c r="FSE12" s="1211"/>
      <c r="FSF12" s="1211"/>
      <c r="FSG12" s="1211"/>
      <c r="FSH12" s="1211"/>
      <c r="FSI12" s="1211"/>
      <c r="FSJ12" s="1211"/>
      <c r="FSK12" s="1211"/>
      <c r="FSL12" s="1211"/>
      <c r="FSM12" s="1211"/>
      <c r="FSN12" s="1211"/>
      <c r="FSO12" s="1211"/>
      <c r="FSP12" s="1211"/>
      <c r="FSQ12" s="1211"/>
      <c r="FSR12" s="1211"/>
      <c r="FSS12" s="1211"/>
      <c r="FST12" s="1211"/>
      <c r="FSU12" s="1211"/>
      <c r="FSV12" s="1211"/>
      <c r="FSW12" s="1211"/>
      <c r="FSX12" s="1211"/>
      <c r="FSY12" s="1211"/>
      <c r="FSZ12" s="1211"/>
      <c r="FTA12" s="1211"/>
      <c r="FTB12" s="1211"/>
      <c r="FTC12" s="1211"/>
      <c r="FTD12" s="1211"/>
      <c r="FTE12" s="1211"/>
      <c r="FTF12" s="1211"/>
      <c r="FTG12" s="1211"/>
      <c r="FTH12" s="1211"/>
      <c r="FTI12" s="1211"/>
      <c r="FTJ12" s="1211"/>
      <c r="FTK12" s="1211"/>
      <c r="FTL12" s="1211"/>
      <c r="FTM12" s="1211"/>
      <c r="FTN12" s="1211"/>
      <c r="FTO12" s="1211"/>
      <c r="FTP12" s="1211"/>
      <c r="FTQ12" s="1211"/>
      <c r="FTR12" s="1211"/>
      <c r="FTS12" s="1211"/>
      <c r="FTT12" s="1211"/>
      <c r="FTU12" s="1211"/>
      <c r="FTV12" s="1211"/>
      <c r="FTW12" s="1211"/>
      <c r="FTX12" s="1211"/>
      <c r="FTY12" s="1211"/>
      <c r="FTZ12" s="1211"/>
      <c r="FUA12" s="1211"/>
      <c r="FUB12" s="1211"/>
      <c r="FUC12" s="1211"/>
      <c r="FUD12" s="1211"/>
      <c r="FUE12" s="1211"/>
      <c r="FUF12" s="1211"/>
      <c r="FUG12" s="1211"/>
      <c r="FUH12" s="1211"/>
      <c r="FUI12" s="1211"/>
      <c r="FUJ12" s="1211"/>
      <c r="FUK12" s="1211"/>
      <c r="FUL12" s="1211"/>
      <c r="FUM12" s="1211"/>
      <c r="FUN12" s="1211"/>
      <c r="FUO12" s="1211"/>
      <c r="FUP12" s="1211"/>
      <c r="FUQ12" s="1211"/>
      <c r="FUR12" s="1211"/>
      <c r="FUS12" s="1211"/>
      <c r="FUT12" s="1211"/>
      <c r="FUU12" s="1211"/>
      <c r="FUV12" s="1211"/>
      <c r="FUW12" s="1211"/>
      <c r="FUX12" s="1211"/>
      <c r="FUY12" s="1211"/>
      <c r="FUZ12" s="1211"/>
      <c r="FVA12" s="1211"/>
      <c r="FVB12" s="1211"/>
      <c r="FVC12" s="1211"/>
      <c r="FVD12" s="1211"/>
      <c r="FVE12" s="1211"/>
      <c r="FVF12" s="1211"/>
      <c r="FVG12" s="1211"/>
      <c r="FVH12" s="1211"/>
      <c r="FVI12" s="1211"/>
      <c r="FVJ12" s="1211"/>
      <c r="FVK12" s="1211"/>
      <c r="FVL12" s="1211"/>
      <c r="FVM12" s="1211"/>
      <c r="FVN12" s="1211"/>
      <c r="FVO12" s="1211"/>
      <c r="FVP12" s="1211"/>
      <c r="FVQ12" s="1211"/>
      <c r="FVR12" s="1211"/>
      <c r="FVS12" s="1211"/>
      <c r="FVT12" s="1211"/>
      <c r="FVU12" s="1211"/>
      <c r="FVV12" s="1211"/>
      <c r="FVW12" s="1211"/>
      <c r="FVX12" s="1211"/>
      <c r="FVY12" s="1211"/>
      <c r="FVZ12" s="1211"/>
      <c r="FWA12" s="1211"/>
      <c r="FWB12" s="1211"/>
      <c r="FWC12" s="1211"/>
      <c r="FWD12" s="1211"/>
      <c r="FWE12" s="1211"/>
      <c r="FWF12" s="1211"/>
      <c r="FWG12" s="1211"/>
      <c r="FWH12" s="1211"/>
      <c r="FWI12" s="1211"/>
      <c r="FWJ12" s="1211"/>
      <c r="FWK12" s="1211"/>
      <c r="FWL12" s="1211"/>
      <c r="FWM12" s="1211"/>
      <c r="FWN12" s="1211"/>
      <c r="FWO12" s="1211"/>
      <c r="FWP12" s="1211"/>
      <c r="FWQ12" s="1211"/>
      <c r="FWR12" s="1211"/>
      <c r="FWS12" s="1211"/>
      <c r="FWT12" s="1211"/>
      <c r="FWU12" s="1211"/>
      <c r="FWV12" s="1211"/>
      <c r="FWW12" s="1211"/>
      <c r="FWX12" s="1211"/>
      <c r="FWY12" s="1211"/>
      <c r="FWZ12" s="1211"/>
      <c r="FXA12" s="1211"/>
      <c r="FXB12" s="1211"/>
      <c r="FXC12" s="1211"/>
      <c r="FXD12" s="1211"/>
      <c r="FXE12" s="1211"/>
      <c r="FXF12" s="1211"/>
      <c r="FXG12" s="1211"/>
      <c r="FXH12" s="1211"/>
      <c r="FXI12" s="1211"/>
      <c r="FXJ12" s="1211"/>
      <c r="FXK12" s="1211"/>
      <c r="FXL12" s="1211"/>
      <c r="FXM12" s="1211"/>
      <c r="FXN12" s="1211"/>
      <c r="FXO12" s="1211"/>
      <c r="FXP12" s="1211"/>
      <c r="FXQ12" s="1211"/>
      <c r="FXR12" s="1211"/>
      <c r="FXS12" s="1211"/>
      <c r="FXT12" s="1211"/>
      <c r="FXU12" s="1211"/>
      <c r="FXV12" s="1211"/>
      <c r="FXW12" s="1211"/>
      <c r="FXX12" s="1211"/>
      <c r="FXY12" s="1211"/>
      <c r="FXZ12" s="1211"/>
      <c r="FYA12" s="1211"/>
      <c r="FYB12" s="1211"/>
      <c r="FYC12" s="1211"/>
      <c r="FYD12" s="1211"/>
      <c r="FYE12" s="1211"/>
      <c r="FYF12" s="1211"/>
      <c r="FYG12" s="1211"/>
      <c r="FYH12" s="1211"/>
      <c r="FYI12" s="1211"/>
      <c r="FYJ12" s="1211"/>
      <c r="FYK12" s="1211"/>
      <c r="FYL12" s="1211"/>
      <c r="FYM12" s="1211"/>
      <c r="FYN12" s="1211"/>
      <c r="FYO12" s="1211"/>
      <c r="FYP12" s="1211"/>
      <c r="FYQ12" s="1211"/>
      <c r="FYR12" s="1211"/>
      <c r="FYS12" s="1211"/>
      <c r="FYT12" s="1211"/>
      <c r="FYU12" s="1211"/>
      <c r="FYV12" s="1211"/>
      <c r="FYW12" s="1211"/>
      <c r="FYX12" s="1211"/>
      <c r="FYY12" s="1211"/>
      <c r="FYZ12" s="1211"/>
      <c r="FZA12" s="1211"/>
      <c r="FZB12" s="1211"/>
      <c r="FZC12" s="1211"/>
      <c r="FZD12" s="1211"/>
      <c r="FZE12" s="1211"/>
      <c r="FZF12" s="1211"/>
      <c r="FZG12" s="1211"/>
      <c r="FZH12" s="1211"/>
      <c r="FZI12" s="1211"/>
      <c r="FZJ12" s="1211"/>
      <c r="FZK12" s="1211"/>
      <c r="FZL12" s="1211"/>
      <c r="FZM12" s="1211"/>
      <c r="FZN12" s="1211"/>
      <c r="FZO12" s="1211"/>
      <c r="FZP12" s="1211"/>
      <c r="FZQ12" s="1211"/>
      <c r="FZR12" s="1211"/>
      <c r="FZS12" s="1211"/>
      <c r="FZT12" s="1211"/>
      <c r="FZU12" s="1211"/>
      <c r="FZV12" s="1211"/>
      <c r="FZW12" s="1211"/>
      <c r="FZX12" s="1211"/>
      <c r="FZY12" s="1211"/>
      <c r="FZZ12" s="1211"/>
      <c r="GAA12" s="1211"/>
      <c r="GAB12" s="1211"/>
      <c r="GAC12" s="1211"/>
      <c r="GAD12" s="1211"/>
      <c r="GAE12" s="1211"/>
      <c r="GAF12" s="1211"/>
      <c r="GAG12" s="1211"/>
      <c r="GAH12" s="1211"/>
      <c r="GAI12" s="1211"/>
      <c r="GAJ12" s="1211"/>
      <c r="GAK12" s="1211"/>
      <c r="GAL12" s="1211"/>
      <c r="GAM12" s="1211"/>
      <c r="GAN12" s="1211"/>
      <c r="GAO12" s="1211"/>
      <c r="GAP12" s="1211"/>
      <c r="GAQ12" s="1211"/>
      <c r="GAR12" s="1211"/>
      <c r="GAS12" s="1211"/>
      <c r="GAT12" s="1211"/>
      <c r="GAU12" s="1211"/>
      <c r="GAV12" s="1211"/>
      <c r="GAW12" s="1211"/>
      <c r="GAX12" s="1211"/>
      <c r="GAY12" s="1211"/>
      <c r="GAZ12" s="1211"/>
      <c r="GBA12" s="1211"/>
      <c r="GBB12" s="1211"/>
      <c r="GBC12" s="1211"/>
      <c r="GBD12" s="1211"/>
      <c r="GBE12" s="1211"/>
      <c r="GBF12" s="1211"/>
      <c r="GBG12" s="1211"/>
      <c r="GBH12" s="1211"/>
      <c r="GBI12" s="1211"/>
      <c r="GBJ12" s="1211"/>
      <c r="GBK12" s="1211"/>
      <c r="GBL12" s="1211"/>
      <c r="GBM12" s="1211"/>
      <c r="GBN12" s="1211"/>
      <c r="GBO12" s="1211"/>
      <c r="GBP12" s="1211"/>
      <c r="GBQ12" s="1211"/>
      <c r="GBR12" s="1211"/>
      <c r="GBS12" s="1211"/>
      <c r="GBT12" s="1211"/>
      <c r="GBU12" s="1211"/>
      <c r="GBV12" s="1211"/>
      <c r="GBW12" s="1211"/>
      <c r="GBX12" s="1211"/>
      <c r="GBY12" s="1211"/>
      <c r="GBZ12" s="1211"/>
      <c r="GCA12" s="1211"/>
      <c r="GCB12" s="1211"/>
      <c r="GCC12" s="1211"/>
      <c r="GCD12" s="1211"/>
      <c r="GCE12" s="1211"/>
      <c r="GCF12" s="1211"/>
      <c r="GCG12" s="1211"/>
      <c r="GCH12" s="1211"/>
      <c r="GCI12" s="1211"/>
      <c r="GCJ12" s="1211"/>
      <c r="GCK12" s="1211"/>
      <c r="GCL12" s="1211"/>
      <c r="GCM12" s="1211"/>
      <c r="GCN12" s="1211"/>
      <c r="GCO12" s="1211"/>
      <c r="GCP12" s="1211"/>
      <c r="GCQ12" s="1211"/>
      <c r="GCR12" s="1211"/>
      <c r="GCS12" s="1211"/>
      <c r="GCT12" s="1211"/>
      <c r="GCU12" s="1211"/>
      <c r="GCV12" s="1211"/>
      <c r="GCW12" s="1211"/>
      <c r="GCX12" s="1211"/>
      <c r="GCY12" s="1211"/>
      <c r="GCZ12" s="1211"/>
      <c r="GDA12" s="1211"/>
      <c r="GDB12" s="1211"/>
      <c r="GDC12" s="1211"/>
      <c r="GDD12" s="1211"/>
      <c r="GDE12" s="1211"/>
      <c r="GDF12" s="1211"/>
      <c r="GDG12" s="1211"/>
      <c r="GDH12" s="1211"/>
      <c r="GDI12" s="1211"/>
      <c r="GDJ12" s="1211"/>
      <c r="GDK12" s="1211"/>
      <c r="GDL12" s="1211"/>
      <c r="GDM12" s="1211"/>
      <c r="GDN12" s="1211"/>
      <c r="GDO12" s="1211"/>
      <c r="GDP12" s="1211"/>
      <c r="GDQ12" s="1211"/>
      <c r="GDR12" s="1211"/>
      <c r="GDS12" s="1211"/>
      <c r="GDT12" s="1211"/>
      <c r="GDU12" s="1211"/>
      <c r="GDV12" s="1211"/>
      <c r="GDW12" s="1211"/>
      <c r="GDX12" s="1211"/>
      <c r="GDY12" s="1211"/>
      <c r="GDZ12" s="1211"/>
      <c r="GEA12" s="1211"/>
      <c r="GEB12" s="1211"/>
      <c r="GEC12" s="1211"/>
      <c r="GED12" s="1211"/>
      <c r="GEE12" s="1211"/>
      <c r="GEF12" s="1211"/>
      <c r="GEG12" s="1211"/>
      <c r="GEH12" s="1211"/>
      <c r="GEI12" s="1211"/>
      <c r="GEJ12" s="1211"/>
      <c r="GEK12" s="1211"/>
      <c r="GEL12" s="1211"/>
      <c r="GEM12" s="1211"/>
      <c r="GEN12" s="1211"/>
      <c r="GEO12" s="1211"/>
      <c r="GEP12" s="1211"/>
      <c r="GEQ12" s="1211"/>
      <c r="GER12" s="1211"/>
      <c r="GES12" s="1211"/>
      <c r="GET12" s="1211"/>
      <c r="GEU12" s="1211"/>
      <c r="GEV12" s="1211"/>
      <c r="GEW12" s="1211"/>
      <c r="GEX12" s="1211"/>
      <c r="GEY12" s="1211"/>
      <c r="GEZ12" s="1211"/>
      <c r="GFA12" s="1211"/>
      <c r="GFB12" s="1211"/>
      <c r="GFC12" s="1211"/>
      <c r="GFD12" s="1211"/>
      <c r="GFE12" s="1211"/>
      <c r="GFF12" s="1211"/>
      <c r="GFG12" s="1211"/>
      <c r="GFH12" s="1211"/>
      <c r="GFI12" s="1211"/>
      <c r="GFJ12" s="1211"/>
      <c r="GFK12" s="1211"/>
      <c r="GFL12" s="1211"/>
      <c r="GFM12" s="1211"/>
      <c r="GFN12" s="1211"/>
      <c r="GFO12" s="1211"/>
      <c r="GFP12" s="1211"/>
      <c r="GFQ12" s="1211"/>
      <c r="GFR12" s="1211"/>
      <c r="GFS12" s="1211"/>
      <c r="GFT12" s="1211"/>
      <c r="GFU12" s="1211"/>
      <c r="GFV12" s="1211"/>
      <c r="GFW12" s="1211"/>
      <c r="GFX12" s="1211"/>
      <c r="GFY12" s="1211"/>
      <c r="GFZ12" s="1211"/>
      <c r="GGA12" s="1211"/>
      <c r="GGB12" s="1211"/>
      <c r="GGC12" s="1211"/>
      <c r="GGD12" s="1211"/>
      <c r="GGE12" s="1211"/>
      <c r="GGF12" s="1211"/>
      <c r="GGG12" s="1211"/>
      <c r="GGH12" s="1211"/>
      <c r="GGI12" s="1211"/>
      <c r="GGJ12" s="1211"/>
      <c r="GGK12" s="1211"/>
      <c r="GGL12" s="1211"/>
      <c r="GGM12" s="1211"/>
      <c r="GGN12" s="1211"/>
      <c r="GGO12" s="1211"/>
      <c r="GGP12" s="1211"/>
      <c r="GGQ12" s="1211"/>
      <c r="GGR12" s="1211"/>
      <c r="GGS12" s="1211"/>
      <c r="GGT12" s="1211"/>
      <c r="GGU12" s="1211"/>
      <c r="GGV12" s="1211"/>
      <c r="GGW12" s="1211"/>
      <c r="GGX12" s="1211"/>
      <c r="GGY12" s="1211"/>
      <c r="GGZ12" s="1211"/>
      <c r="GHA12" s="1211"/>
      <c r="GHB12" s="1211"/>
      <c r="GHC12" s="1211"/>
      <c r="GHD12" s="1211"/>
      <c r="GHE12" s="1211"/>
      <c r="GHF12" s="1211"/>
      <c r="GHG12" s="1211"/>
      <c r="GHH12" s="1211"/>
      <c r="GHI12" s="1211"/>
      <c r="GHJ12" s="1211"/>
      <c r="GHK12" s="1211"/>
      <c r="GHL12" s="1211"/>
      <c r="GHM12" s="1211"/>
      <c r="GHN12" s="1211"/>
      <c r="GHO12" s="1211"/>
      <c r="GHP12" s="1211"/>
      <c r="GHQ12" s="1211"/>
      <c r="GHR12" s="1211"/>
      <c r="GHS12" s="1211"/>
      <c r="GHT12" s="1211"/>
      <c r="GHU12" s="1211"/>
      <c r="GHV12" s="1211"/>
      <c r="GHW12" s="1211"/>
      <c r="GHX12" s="1211"/>
      <c r="GHY12" s="1211"/>
      <c r="GHZ12" s="1211"/>
      <c r="GIA12" s="1211"/>
      <c r="GIB12" s="1211"/>
      <c r="GIC12" s="1211"/>
      <c r="GID12" s="1211"/>
      <c r="GIE12" s="1211"/>
      <c r="GIF12" s="1211"/>
      <c r="GIG12" s="1211"/>
      <c r="GIH12" s="1211"/>
      <c r="GII12" s="1211"/>
      <c r="GIJ12" s="1211"/>
      <c r="GIK12" s="1211"/>
      <c r="GIL12" s="1211"/>
      <c r="GIM12" s="1211"/>
      <c r="GIN12" s="1211"/>
      <c r="GIO12" s="1211"/>
      <c r="GIP12" s="1211"/>
      <c r="GIQ12" s="1211"/>
      <c r="GIR12" s="1211"/>
      <c r="GIS12" s="1211"/>
      <c r="GIT12" s="1211"/>
      <c r="GIU12" s="1211"/>
      <c r="GIV12" s="1211"/>
      <c r="GIW12" s="1211"/>
      <c r="GIX12" s="1211"/>
      <c r="GIY12" s="1211"/>
      <c r="GIZ12" s="1211"/>
      <c r="GJA12" s="1211"/>
      <c r="GJB12" s="1211"/>
      <c r="GJC12" s="1211"/>
      <c r="GJD12" s="1211"/>
      <c r="GJE12" s="1211"/>
      <c r="GJF12" s="1211"/>
      <c r="GJG12" s="1211"/>
      <c r="GJH12" s="1211"/>
      <c r="GJI12" s="1211"/>
      <c r="GJJ12" s="1211"/>
      <c r="GJK12" s="1211"/>
      <c r="GJL12" s="1211"/>
      <c r="GJM12" s="1211"/>
      <c r="GJN12" s="1211"/>
      <c r="GJO12" s="1211"/>
      <c r="GJP12" s="1211"/>
      <c r="GJQ12" s="1211"/>
      <c r="GJR12" s="1211"/>
      <c r="GJS12" s="1211"/>
      <c r="GJT12" s="1211"/>
      <c r="GJU12" s="1211"/>
      <c r="GJV12" s="1211"/>
      <c r="GJW12" s="1211"/>
      <c r="GJX12" s="1211"/>
      <c r="GJY12" s="1211"/>
      <c r="GJZ12" s="1211"/>
      <c r="GKA12" s="1211"/>
      <c r="GKB12" s="1211"/>
      <c r="GKC12" s="1211"/>
      <c r="GKD12" s="1211"/>
      <c r="GKE12" s="1211"/>
      <c r="GKF12" s="1211"/>
      <c r="GKG12" s="1211"/>
      <c r="GKH12" s="1211"/>
      <c r="GKI12" s="1211"/>
      <c r="GKJ12" s="1211"/>
      <c r="GKK12" s="1211"/>
      <c r="GKL12" s="1211"/>
      <c r="GKM12" s="1211"/>
      <c r="GKN12" s="1211"/>
      <c r="GKO12" s="1211"/>
      <c r="GKP12" s="1211"/>
      <c r="GKQ12" s="1211"/>
      <c r="GKR12" s="1211"/>
      <c r="GKS12" s="1211"/>
      <c r="GKT12" s="1211"/>
      <c r="GKU12" s="1211"/>
      <c r="GKV12" s="1211"/>
      <c r="GKW12" s="1211"/>
      <c r="GKX12" s="1211"/>
      <c r="GKY12" s="1211"/>
      <c r="GKZ12" s="1211"/>
      <c r="GLA12" s="1211"/>
      <c r="GLB12" s="1211"/>
      <c r="GLC12" s="1211"/>
      <c r="GLD12" s="1211"/>
      <c r="GLE12" s="1211"/>
      <c r="GLF12" s="1211"/>
      <c r="GLG12" s="1211"/>
      <c r="GLH12" s="1211"/>
      <c r="GLI12" s="1211"/>
      <c r="GLJ12" s="1211"/>
      <c r="GLK12" s="1211"/>
      <c r="GLL12" s="1211"/>
      <c r="GLM12" s="1211"/>
      <c r="GLN12" s="1211"/>
      <c r="GLO12" s="1211"/>
      <c r="GLP12" s="1211"/>
      <c r="GLQ12" s="1211"/>
      <c r="GLR12" s="1211"/>
      <c r="GLS12" s="1211"/>
      <c r="GLT12" s="1211"/>
      <c r="GLU12" s="1211"/>
      <c r="GLV12" s="1211"/>
      <c r="GLW12" s="1211"/>
      <c r="GLX12" s="1211"/>
      <c r="GLY12" s="1211"/>
      <c r="GLZ12" s="1211"/>
      <c r="GMA12" s="1211"/>
      <c r="GMB12" s="1211"/>
      <c r="GMC12" s="1211"/>
      <c r="GMD12" s="1211"/>
      <c r="GME12" s="1211"/>
      <c r="GMF12" s="1211"/>
      <c r="GMG12" s="1211"/>
      <c r="GMH12" s="1211"/>
      <c r="GMI12" s="1211"/>
      <c r="GMJ12" s="1211"/>
      <c r="GMK12" s="1211"/>
      <c r="GML12" s="1211"/>
      <c r="GMM12" s="1211"/>
      <c r="GMN12" s="1211"/>
      <c r="GMO12" s="1211"/>
      <c r="GMP12" s="1211"/>
      <c r="GMQ12" s="1211"/>
      <c r="GMR12" s="1211"/>
      <c r="GMS12" s="1211"/>
      <c r="GMT12" s="1211"/>
      <c r="GMU12" s="1211"/>
      <c r="GMV12" s="1211"/>
      <c r="GMW12" s="1211"/>
      <c r="GMX12" s="1211"/>
      <c r="GMY12" s="1211"/>
      <c r="GMZ12" s="1211"/>
      <c r="GNA12" s="1211"/>
      <c r="GNB12" s="1211"/>
      <c r="GNC12" s="1211"/>
      <c r="GND12" s="1211"/>
      <c r="GNE12" s="1211"/>
      <c r="GNF12" s="1211"/>
      <c r="GNG12" s="1211"/>
      <c r="GNH12" s="1211"/>
      <c r="GNI12" s="1211"/>
      <c r="GNJ12" s="1211"/>
      <c r="GNK12" s="1211"/>
      <c r="GNL12" s="1211"/>
      <c r="GNM12" s="1211"/>
      <c r="GNN12" s="1211"/>
      <c r="GNO12" s="1211"/>
      <c r="GNP12" s="1211"/>
      <c r="GNQ12" s="1211"/>
      <c r="GNR12" s="1211"/>
      <c r="GNS12" s="1211"/>
      <c r="GNT12" s="1211"/>
      <c r="GNU12" s="1211"/>
      <c r="GNV12" s="1211"/>
      <c r="GNW12" s="1211"/>
      <c r="GNX12" s="1211"/>
      <c r="GNY12" s="1211"/>
      <c r="GNZ12" s="1211"/>
      <c r="GOA12" s="1211"/>
      <c r="GOB12" s="1211"/>
      <c r="GOC12" s="1211"/>
      <c r="GOD12" s="1211"/>
      <c r="GOE12" s="1211"/>
      <c r="GOF12" s="1211"/>
      <c r="GOG12" s="1211"/>
      <c r="GOH12" s="1211"/>
      <c r="GOI12" s="1211"/>
      <c r="GOJ12" s="1211"/>
      <c r="GOK12" s="1211"/>
      <c r="GOL12" s="1211"/>
      <c r="GOM12" s="1211"/>
      <c r="GON12" s="1211"/>
      <c r="GOO12" s="1211"/>
      <c r="GOP12" s="1211"/>
      <c r="GOQ12" s="1211"/>
      <c r="GOR12" s="1211"/>
      <c r="GOS12" s="1211"/>
      <c r="GOT12" s="1211"/>
      <c r="GOU12" s="1211"/>
      <c r="GOV12" s="1211"/>
      <c r="GOW12" s="1211"/>
      <c r="GOX12" s="1211"/>
      <c r="GOY12" s="1211"/>
      <c r="GOZ12" s="1211"/>
      <c r="GPA12" s="1211"/>
      <c r="GPB12" s="1211"/>
      <c r="GPC12" s="1211"/>
      <c r="GPD12" s="1211"/>
      <c r="GPE12" s="1211"/>
      <c r="GPF12" s="1211"/>
      <c r="GPG12" s="1211"/>
      <c r="GPH12" s="1211"/>
      <c r="GPI12" s="1211"/>
      <c r="GPJ12" s="1211"/>
      <c r="GPK12" s="1211"/>
      <c r="GPL12" s="1211"/>
      <c r="GPM12" s="1211"/>
      <c r="GPN12" s="1211"/>
      <c r="GPO12" s="1211"/>
      <c r="GPP12" s="1211"/>
      <c r="GPQ12" s="1211"/>
      <c r="GPR12" s="1211"/>
      <c r="GPS12" s="1211"/>
      <c r="GPT12" s="1211"/>
      <c r="GPU12" s="1211"/>
      <c r="GPV12" s="1211"/>
      <c r="GPW12" s="1211"/>
      <c r="GPX12" s="1211"/>
      <c r="GPY12" s="1211"/>
      <c r="GPZ12" s="1211"/>
      <c r="GQA12" s="1211"/>
      <c r="GQB12" s="1211"/>
      <c r="GQC12" s="1211"/>
      <c r="GQD12" s="1211"/>
      <c r="GQE12" s="1211"/>
      <c r="GQF12" s="1211"/>
      <c r="GQG12" s="1211"/>
      <c r="GQH12" s="1211"/>
      <c r="GQI12" s="1211"/>
      <c r="GQJ12" s="1211"/>
      <c r="GQK12" s="1211"/>
      <c r="GQL12" s="1211"/>
      <c r="GQM12" s="1211"/>
      <c r="GQN12" s="1211"/>
      <c r="GQO12" s="1211"/>
      <c r="GQP12" s="1211"/>
      <c r="GQQ12" s="1211"/>
      <c r="GQR12" s="1211"/>
      <c r="GQS12" s="1211"/>
      <c r="GQT12" s="1211"/>
      <c r="GQU12" s="1211"/>
      <c r="GQV12" s="1211"/>
      <c r="GQW12" s="1211"/>
      <c r="GQX12" s="1211"/>
      <c r="GQY12" s="1211"/>
      <c r="GQZ12" s="1211"/>
      <c r="GRA12" s="1211"/>
      <c r="GRB12" s="1211"/>
      <c r="GRC12" s="1211"/>
      <c r="GRD12" s="1211"/>
      <c r="GRE12" s="1211"/>
      <c r="GRF12" s="1211"/>
      <c r="GRG12" s="1211"/>
      <c r="GRH12" s="1211"/>
      <c r="GRI12" s="1211"/>
      <c r="GRJ12" s="1211"/>
      <c r="GRK12" s="1211"/>
      <c r="GRL12" s="1211"/>
      <c r="GRM12" s="1211"/>
      <c r="GRN12" s="1211"/>
      <c r="GRO12" s="1211"/>
      <c r="GRP12" s="1211"/>
      <c r="GRQ12" s="1211"/>
      <c r="GRR12" s="1211"/>
      <c r="GRS12" s="1211"/>
      <c r="GRT12" s="1211"/>
      <c r="GRU12" s="1211"/>
      <c r="GRV12" s="1211"/>
      <c r="GRW12" s="1211"/>
      <c r="GRX12" s="1211"/>
      <c r="GRY12" s="1211"/>
      <c r="GRZ12" s="1211"/>
      <c r="GSA12" s="1211"/>
      <c r="GSB12" s="1211"/>
      <c r="GSC12" s="1211"/>
      <c r="GSD12" s="1211"/>
      <c r="GSE12" s="1211"/>
      <c r="GSF12" s="1211"/>
      <c r="GSG12" s="1211"/>
      <c r="GSH12" s="1211"/>
      <c r="GSI12" s="1211"/>
      <c r="GSJ12" s="1211"/>
      <c r="GSK12" s="1211"/>
      <c r="GSL12" s="1211"/>
      <c r="GSM12" s="1211"/>
      <c r="GSN12" s="1211"/>
      <c r="GSO12" s="1211"/>
      <c r="GSP12" s="1211"/>
      <c r="GSQ12" s="1211"/>
      <c r="GSR12" s="1211"/>
      <c r="GSS12" s="1211"/>
      <c r="GST12" s="1211"/>
      <c r="GSU12" s="1211"/>
      <c r="GSV12" s="1211"/>
      <c r="GSW12" s="1211"/>
      <c r="GSX12" s="1211"/>
      <c r="GSY12" s="1211"/>
      <c r="GSZ12" s="1211"/>
      <c r="GTA12" s="1211"/>
      <c r="GTB12" s="1211"/>
      <c r="GTC12" s="1211"/>
      <c r="GTD12" s="1211"/>
      <c r="GTE12" s="1211"/>
      <c r="GTF12" s="1211"/>
      <c r="GTG12" s="1211"/>
      <c r="GTH12" s="1211"/>
      <c r="GTI12" s="1211"/>
      <c r="GTJ12" s="1211"/>
      <c r="GTK12" s="1211"/>
      <c r="GTL12" s="1211"/>
      <c r="GTM12" s="1211"/>
      <c r="GTN12" s="1211"/>
      <c r="GTO12" s="1211"/>
      <c r="GTP12" s="1211"/>
      <c r="GTQ12" s="1211"/>
      <c r="GTR12" s="1211"/>
      <c r="GTS12" s="1211"/>
      <c r="GTT12" s="1211"/>
      <c r="GTU12" s="1211"/>
      <c r="GTV12" s="1211"/>
      <c r="GTW12" s="1211"/>
      <c r="GTX12" s="1211"/>
      <c r="GTY12" s="1211"/>
      <c r="GTZ12" s="1211"/>
      <c r="GUA12" s="1211"/>
      <c r="GUB12" s="1211"/>
      <c r="GUC12" s="1211"/>
      <c r="GUD12" s="1211"/>
      <c r="GUE12" s="1211"/>
      <c r="GUF12" s="1211"/>
      <c r="GUG12" s="1211"/>
      <c r="GUH12" s="1211"/>
      <c r="GUI12" s="1211"/>
      <c r="GUJ12" s="1211"/>
      <c r="GUK12" s="1211"/>
      <c r="GUL12" s="1211"/>
      <c r="GUM12" s="1211"/>
      <c r="GUN12" s="1211"/>
      <c r="GUO12" s="1211"/>
      <c r="GUP12" s="1211"/>
      <c r="GUQ12" s="1211"/>
      <c r="GUR12" s="1211"/>
      <c r="GUS12" s="1211"/>
      <c r="GUT12" s="1211"/>
      <c r="GUU12" s="1211"/>
      <c r="GUV12" s="1211"/>
      <c r="GUW12" s="1211"/>
      <c r="GUX12" s="1211"/>
      <c r="GUY12" s="1211"/>
      <c r="GUZ12" s="1211"/>
      <c r="GVA12" s="1211"/>
      <c r="GVB12" s="1211"/>
      <c r="GVC12" s="1211"/>
      <c r="GVD12" s="1211"/>
      <c r="GVE12" s="1211"/>
      <c r="GVF12" s="1211"/>
      <c r="GVG12" s="1211"/>
      <c r="GVH12" s="1211"/>
      <c r="GVI12" s="1211"/>
      <c r="GVJ12" s="1211"/>
      <c r="GVK12" s="1211"/>
      <c r="GVL12" s="1211"/>
      <c r="GVM12" s="1211"/>
      <c r="GVN12" s="1211"/>
      <c r="GVO12" s="1211"/>
      <c r="GVP12" s="1211"/>
      <c r="GVQ12" s="1211"/>
      <c r="GVR12" s="1211"/>
      <c r="GVS12" s="1211"/>
      <c r="GVT12" s="1211"/>
      <c r="GVU12" s="1211"/>
      <c r="GVV12" s="1211"/>
      <c r="GVW12" s="1211"/>
      <c r="GVX12" s="1211"/>
      <c r="GVY12" s="1211"/>
      <c r="GVZ12" s="1211"/>
      <c r="GWA12" s="1211"/>
      <c r="GWB12" s="1211"/>
      <c r="GWC12" s="1211"/>
      <c r="GWD12" s="1211"/>
      <c r="GWE12" s="1211"/>
      <c r="GWF12" s="1211"/>
      <c r="GWG12" s="1211"/>
      <c r="GWH12" s="1211"/>
      <c r="GWI12" s="1211"/>
      <c r="GWJ12" s="1211"/>
      <c r="GWK12" s="1211"/>
      <c r="GWL12" s="1211"/>
      <c r="GWM12" s="1211"/>
      <c r="GWN12" s="1211"/>
      <c r="GWO12" s="1211"/>
      <c r="GWP12" s="1211"/>
      <c r="GWQ12" s="1211"/>
      <c r="GWR12" s="1211"/>
      <c r="GWS12" s="1211"/>
      <c r="GWT12" s="1211"/>
      <c r="GWU12" s="1211"/>
      <c r="GWV12" s="1211"/>
      <c r="GWW12" s="1211"/>
      <c r="GWX12" s="1211"/>
      <c r="GWY12" s="1211"/>
      <c r="GWZ12" s="1211"/>
      <c r="GXA12" s="1211"/>
      <c r="GXB12" s="1211"/>
      <c r="GXC12" s="1211"/>
      <c r="GXD12" s="1211"/>
      <c r="GXE12" s="1211"/>
      <c r="GXF12" s="1211"/>
      <c r="GXG12" s="1211"/>
      <c r="GXH12" s="1211"/>
      <c r="GXI12" s="1211"/>
      <c r="GXJ12" s="1211"/>
      <c r="GXK12" s="1211"/>
      <c r="GXL12" s="1211"/>
      <c r="GXM12" s="1211"/>
      <c r="GXN12" s="1211"/>
      <c r="GXO12" s="1211"/>
      <c r="GXP12" s="1211"/>
      <c r="GXQ12" s="1211"/>
      <c r="GXR12" s="1211"/>
      <c r="GXS12" s="1211"/>
      <c r="GXT12" s="1211"/>
      <c r="GXU12" s="1211"/>
      <c r="GXV12" s="1211"/>
      <c r="GXW12" s="1211"/>
      <c r="GXX12" s="1211"/>
      <c r="GXY12" s="1211"/>
      <c r="GXZ12" s="1211"/>
      <c r="GYA12" s="1211"/>
      <c r="GYB12" s="1211"/>
      <c r="GYC12" s="1211"/>
      <c r="GYD12" s="1211"/>
      <c r="GYE12" s="1211"/>
      <c r="GYF12" s="1211"/>
      <c r="GYG12" s="1211"/>
      <c r="GYH12" s="1211"/>
      <c r="GYI12" s="1211"/>
      <c r="GYJ12" s="1211"/>
      <c r="GYK12" s="1211"/>
      <c r="GYL12" s="1211"/>
      <c r="GYM12" s="1211"/>
      <c r="GYN12" s="1211"/>
      <c r="GYO12" s="1211"/>
      <c r="GYP12" s="1211"/>
      <c r="GYQ12" s="1211"/>
      <c r="GYR12" s="1211"/>
      <c r="GYS12" s="1211"/>
      <c r="GYT12" s="1211"/>
      <c r="GYU12" s="1211"/>
      <c r="GYV12" s="1211"/>
      <c r="GYW12" s="1211"/>
      <c r="GYX12" s="1211"/>
      <c r="GYY12" s="1211"/>
      <c r="GYZ12" s="1211"/>
      <c r="GZA12" s="1211"/>
      <c r="GZB12" s="1211"/>
      <c r="GZC12" s="1211"/>
      <c r="GZD12" s="1211"/>
      <c r="GZE12" s="1211"/>
      <c r="GZF12" s="1211"/>
      <c r="GZG12" s="1211"/>
      <c r="GZH12" s="1211"/>
      <c r="GZI12" s="1211"/>
      <c r="GZJ12" s="1211"/>
      <c r="GZK12" s="1211"/>
      <c r="GZL12" s="1211"/>
      <c r="GZM12" s="1211"/>
      <c r="GZN12" s="1211"/>
      <c r="GZO12" s="1211"/>
      <c r="GZP12" s="1211"/>
      <c r="GZQ12" s="1211"/>
      <c r="GZR12" s="1211"/>
      <c r="GZS12" s="1211"/>
      <c r="GZT12" s="1211"/>
      <c r="GZU12" s="1211"/>
      <c r="GZV12" s="1211"/>
      <c r="GZW12" s="1211"/>
      <c r="GZX12" s="1211"/>
      <c r="GZY12" s="1211"/>
      <c r="GZZ12" s="1211"/>
      <c r="HAA12" s="1211"/>
      <c r="HAB12" s="1211"/>
      <c r="HAC12" s="1211"/>
      <c r="HAD12" s="1211"/>
      <c r="HAE12" s="1211"/>
      <c r="HAF12" s="1211"/>
      <c r="HAG12" s="1211"/>
      <c r="HAH12" s="1211"/>
      <c r="HAI12" s="1211"/>
      <c r="HAJ12" s="1211"/>
      <c r="HAK12" s="1211"/>
      <c r="HAL12" s="1211"/>
      <c r="HAM12" s="1211"/>
      <c r="HAN12" s="1211"/>
      <c r="HAO12" s="1211"/>
      <c r="HAP12" s="1211"/>
      <c r="HAQ12" s="1211"/>
      <c r="HAR12" s="1211"/>
      <c r="HAS12" s="1211"/>
      <c r="HAT12" s="1211"/>
      <c r="HAU12" s="1211"/>
      <c r="HAV12" s="1211"/>
      <c r="HAW12" s="1211"/>
      <c r="HAX12" s="1211"/>
      <c r="HAY12" s="1211"/>
      <c r="HAZ12" s="1211"/>
      <c r="HBA12" s="1211"/>
      <c r="HBB12" s="1211"/>
      <c r="HBC12" s="1211"/>
      <c r="HBD12" s="1211"/>
      <c r="HBE12" s="1211"/>
      <c r="HBF12" s="1211"/>
      <c r="HBG12" s="1211"/>
      <c r="HBH12" s="1211"/>
      <c r="HBI12" s="1211"/>
      <c r="HBJ12" s="1211"/>
      <c r="HBK12" s="1211"/>
      <c r="HBL12" s="1211"/>
      <c r="HBM12" s="1211"/>
      <c r="HBN12" s="1211"/>
      <c r="HBO12" s="1211"/>
      <c r="HBP12" s="1211"/>
      <c r="HBQ12" s="1211"/>
      <c r="HBR12" s="1211"/>
      <c r="HBS12" s="1211"/>
      <c r="HBT12" s="1211"/>
      <c r="HBU12" s="1211"/>
      <c r="HBV12" s="1211"/>
      <c r="HBW12" s="1211"/>
      <c r="HBX12" s="1211"/>
      <c r="HBY12" s="1211"/>
      <c r="HBZ12" s="1211"/>
      <c r="HCA12" s="1211"/>
      <c r="HCB12" s="1211"/>
      <c r="HCC12" s="1211"/>
      <c r="HCD12" s="1211"/>
      <c r="HCE12" s="1211"/>
      <c r="HCF12" s="1211"/>
      <c r="HCG12" s="1211"/>
      <c r="HCH12" s="1211"/>
      <c r="HCI12" s="1211"/>
      <c r="HCJ12" s="1211"/>
      <c r="HCK12" s="1211"/>
      <c r="HCL12" s="1211"/>
      <c r="HCM12" s="1211"/>
      <c r="HCN12" s="1211"/>
      <c r="HCO12" s="1211"/>
      <c r="HCP12" s="1211"/>
      <c r="HCQ12" s="1211"/>
      <c r="HCR12" s="1211"/>
      <c r="HCS12" s="1211"/>
      <c r="HCT12" s="1211"/>
      <c r="HCU12" s="1211"/>
      <c r="HCV12" s="1211"/>
      <c r="HCW12" s="1211"/>
      <c r="HCX12" s="1211"/>
      <c r="HCY12" s="1211"/>
      <c r="HCZ12" s="1211"/>
      <c r="HDA12" s="1211"/>
      <c r="HDB12" s="1211"/>
      <c r="HDC12" s="1211"/>
      <c r="HDD12" s="1211"/>
      <c r="HDE12" s="1211"/>
      <c r="HDF12" s="1211"/>
      <c r="HDG12" s="1211"/>
      <c r="HDH12" s="1211"/>
      <c r="HDI12" s="1211"/>
      <c r="HDJ12" s="1211"/>
      <c r="HDK12" s="1211"/>
      <c r="HDL12" s="1211"/>
      <c r="HDM12" s="1211"/>
      <c r="HDN12" s="1211"/>
      <c r="HDO12" s="1211"/>
      <c r="HDP12" s="1211"/>
      <c r="HDQ12" s="1211"/>
      <c r="HDR12" s="1211"/>
      <c r="HDS12" s="1211"/>
      <c r="HDT12" s="1211"/>
      <c r="HDU12" s="1211"/>
      <c r="HDV12" s="1211"/>
      <c r="HDW12" s="1211"/>
      <c r="HDX12" s="1211"/>
      <c r="HDY12" s="1211"/>
      <c r="HDZ12" s="1211"/>
      <c r="HEA12" s="1211"/>
      <c r="HEB12" s="1211"/>
      <c r="HEC12" s="1211"/>
      <c r="HED12" s="1211"/>
      <c r="HEE12" s="1211"/>
      <c r="HEF12" s="1211"/>
      <c r="HEG12" s="1211"/>
      <c r="HEH12" s="1211"/>
      <c r="HEI12" s="1211"/>
      <c r="HEJ12" s="1211"/>
      <c r="HEK12" s="1211"/>
      <c r="HEL12" s="1211"/>
      <c r="HEM12" s="1211"/>
      <c r="HEN12" s="1211"/>
      <c r="HEO12" s="1211"/>
      <c r="HEP12" s="1211"/>
      <c r="HEQ12" s="1211"/>
      <c r="HER12" s="1211"/>
      <c r="HES12" s="1211"/>
      <c r="HET12" s="1211"/>
      <c r="HEU12" s="1211"/>
      <c r="HEV12" s="1211"/>
      <c r="HEW12" s="1211"/>
      <c r="HEX12" s="1211"/>
      <c r="HEY12" s="1211"/>
      <c r="HEZ12" s="1211"/>
      <c r="HFA12" s="1211"/>
      <c r="HFB12" s="1211"/>
      <c r="HFC12" s="1211"/>
      <c r="HFD12" s="1211"/>
      <c r="HFE12" s="1211"/>
      <c r="HFF12" s="1211"/>
      <c r="HFG12" s="1211"/>
      <c r="HFH12" s="1211"/>
      <c r="HFI12" s="1211"/>
      <c r="HFJ12" s="1211"/>
      <c r="HFK12" s="1211"/>
      <c r="HFL12" s="1211"/>
      <c r="HFM12" s="1211"/>
      <c r="HFN12" s="1211"/>
      <c r="HFO12" s="1211"/>
      <c r="HFP12" s="1211"/>
      <c r="HFQ12" s="1211"/>
      <c r="HFR12" s="1211"/>
      <c r="HFS12" s="1211"/>
      <c r="HFT12" s="1211"/>
      <c r="HFU12" s="1211"/>
      <c r="HFV12" s="1211"/>
      <c r="HFW12" s="1211"/>
      <c r="HFX12" s="1211"/>
      <c r="HFY12" s="1211"/>
      <c r="HFZ12" s="1211"/>
      <c r="HGA12" s="1211"/>
      <c r="HGB12" s="1211"/>
      <c r="HGC12" s="1211"/>
      <c r="HGD12" s="1211"/>
      <c r="HGE12" s="1211"/>
      <c r="HGF12" s="1211"/>
      <c r="HGG12" s="1211"/>
      <c r="HGH12" s="1211"/>
      <c r="HGI12" s="1211"/>
      <c r="HGJ12" s="1211"/>
      <c r="HGK12" s="1211"/>
      <c r="HGL12" s="1211"/>
      <c r="HGM12" s="1211"/>
      <c r="HGN12" s="1211"/>
      <c r="HGO12" s="1211"/>
      <c r="HGP12" s="1211"/>
      <c r="HGQ12" s="1211"/>
      <c r="HGR12" s="1211"/>
      <c r="HGS12" s="1211"/>
      <c r="HGT12" s="1211"/>
      <c r="HGU12" s="1211"/>
      <c r="HGV12" s="1211"/>
      <c r="HGW12" s="1211"/>
      <c r="HGX12" s="1211"/>
      <c r="HGY12" s="1211"/>
      <c r="HGZ12" s="1211"/>
      <c r="HHA12" s="1211"/>
      <c r="HHB12" s="1211"/>
      <c r="HHC12" s="1211"/>
      <c r="HHD12" s="1211"/>
      <c r="HHE12" s="1211"/>
      <c r="HHF12" s="1211"/>
      <c r="HHG12" s="1211"/>
      <c r="HHH12" s="1211"/>
      <c r="HHI12" s="1211"/>
      <c r="HHJ12" s="1211"/>
      <c r="HHK12" s="1211"/>
      <c r="HHL12" s="1211"/>
      <c r="HHM12" s="1211"/>
      <c r="HHN12" s="1211"/>
      <c r="HHO12" s="1211"/>
      <c r="HHP12" s="1211"/>
      <c r="HHQ12" s="1211"/>
      <c r="HHR12" s="1211"/>
      <c r="HHS12" s="1211"/>
      <c r="HHT12" s="1211"/>
      <c r="HHU12" s="1211"/>
      <c r="HHV12" s="1211"/>
      <c r="HHW12" s="1211"/>
      <c r="HHX12" s="1211"/>
      <c r="HHY12" s="1211"/>
      <c r="HHZ12" s="1211"/>
      <c r="HIA12" s="1211"/>
      <c r="HIB12" s="1211"/>
      <c r="HIC12" s="1211"/>
      <c r="HID12" s="1211"/>
      <c r="HIE12" s="1211"/>
      <c r="HIF12" s="1211"/>
      <c r="HIG12" s="1211"/>
      <c r="HIH12" s="1211"/>
      <c r="HII12" s="1211"/>
      <c r="HIJ12" s="1211"/>
      <c r="HIK12" s="1211"/>
      <c r="HIL12" s="1211"/>
      <c r="HIM12" s="1211"/>
      <c r="HIN12" s="1211"/>
      <c r="HIO12" s="1211"/>
      <c r="HIP12" s="1211"/>
      <c r="HIQ12" s="1211"/>
      <c r="HIR12" s="1211"/>
      <c r="HIS12" s="1211"/>
      <c r="HIT12" s="1211"/>
      <c r="HIU12" s="1211"/>
      <c r="HIV12" s="1211"/>
      <c r="HIW12" s="1211"/>
      <c r="HIX12" s="1211"/>
      <c r="HIY12" s="1211"/>
      <c r="HIZ12" s="1211"/>
      <c r="HJA12" s="1211"/>
      <c r="HJB12" s="1211"/>
      <c r="HJC12" s="1211"/>
      <c r="HJD12" s="1211"/>
      <c r="HJE12" s="1211"/>
      <c r="HJF12" s="1211"/>
      <c r="HJG12" s="1211"/>
      <c r="HJH12" s="1211"/>
      <c r="HJI12" s="1211"/>
      <c r="HJJ12" s="1211"/>
      <c r="HJK12" s="1211"/>
      <c r="HJL12" s="1211"/>
      <c r="HJM12" s="1211"/>
      <c r="HJN12" s="1211"/>
      <c r="HJO12" s="1211"/>
      <c r="HJP12" s="1211"/>
      <c r="HJQ12" s="1211"/>
      <c r="HJR12" s="1211"/>
      <c r="HJS12" s="1211"/>
      <c r="HJT12" s="1211"/>
      <c r="HJU12" s="1211"/>
      <c r="HJV12" s="1211"/>
      <c r="HJW12" s="1211"/>
      <c r="HJX12" s="1211"/>
      <c r="HJY12" s="1211"/>
      <c r="HJZ12" s="1211"/>
      <c r="HKA12" s="1211"/>
      <c r="HKB12" s="1211"/>
      <c r="HKC12" s="1211"/>
      <c r="HKD12" s="1211"/>
      <c r="HKE12" s="1211"/>
      <c r="HKF12" s="1211"/>
      <c r="HKG12" s="1211"/>
      <c r="HKH12" s="1211"/>
      <c r="HKI12" s="1211"/>
      <c r="HKJ12" s="1211"/>
      <c r="HKK12" s="1211"/>
      <c r="HKL12" s="1211"/>
      <c r="HKM12" s="1211"/>
      <c r="HKN12" s="1211"/>
      <c r="HKO12" s="1211"/>
      <c r="HKP12" s="1211"/>
      <c r="HKQ12" s="1211"/>
      <c r="HKR12" s="1211"/>
      <c r="HKS12" s="1211"/>
      <c r="HKT12" s="1211"/>
      <c r="HKU12" s="1211"/>
      <c r="HKV12" s="1211"/>
      <c r="HKW12" s="1211"/>
      <c r="HKX12" s="1211"/>
      <c r="HKY12" s="1211"/>
      <c r="HKZ12" s="1211"/>
      <c r="HLA12" s="1211"/>
      <c r="HLB12" s="1211"/>
      <c r="HLC12" s="1211"/>
      <c r="HLD12" s="1211"/>
      <c r="HLE12" s="1211"/>
      <c r="HLF12" s="1211"/>
      <c r="HLG12" s="1211"/>
      <c r="HLH12" s="1211"/>
      <c r="HLI12" s="1211"/>
      <c r="HLJ12" s="1211"/>
      <c r="HLK12" s="1211"/>
      <c r="HLL12" s="1211"/>
      <c r="HLM12" s="1211"/>
      <c r="HLN12" s="1211"/>
      <c r="HLO12" s="1211"/>
      <c r="HLP12" s="1211"/>
      <c r="HLQ12" s="1211"/>
      <c r="HLR12" s="1211"/>
      <c r="HLS12" s="1211"/>
      <c r="HLT12" s="1211"/>
      <c r="HLU12" s="1211"/>
      <c r="HLV12" s="1211"/>
      <c r="HLW12" s="1211"/>
      <c r="HLX12" s="1211"/>
      <c r="HLY12" s="1211"/>
      <c r="HLZ12" s="1211"/>
      <c r="HMA12" s="1211"/>
      <c r="HMB12" s="1211"/>
      <c r="HMC12" s="1211"/>
      <c r="HMD12" s="1211"/>
      <c r="HME12" s="1211"/>
      <c r="HMF12" s="1211"/>
      <c r="HMG12" s="1211"/>
      <c r="HMH12" s="1211"/>
      <c r="HMI12" s="1211"/>
      <c r="HMJ12" s="1211"/>
      <c r="HMK12" s="1211"/>
      <c r="HML12" s="1211"/>
      <c r="HMM12" s="1211"/>
      <c r="HMN12" s="1211"/>
      <c r="HMO12" s="1211"/>
      <c r="HMP12" s="1211"/>
      <c r="HMQ12" s="1211"/>
      <c r="HMR12" s="1211"/>
      <c r="HMS12" s="1211"/>
      <c r="HMT12" s="1211"/>
      <c r="HMU12" s="1211"/>
      <c r="HMV12" s="1211"/>
      <c r="HMW12" s="1211"/>
      <c r="HMX12" s="1211"/>
      <c r="HMY12" s="1211"/>
      <c r="HMZ12" s="1211"/>
      <c r="HNA12" s="1211"/>
      <c r="HNB12" s="1211"/>
      <c r="HNC12" s="1211"/>
      <c r="HND12" s="1211"/>
      <c r="HNE12" s="1211"/>
      <c r="HNF12" s="1211"/>
      <c r="HNG12" s="1211"/>
      <c r="HNH12" s="1211"/>
      <c r="HNI12" s="1211"/>
      <c r="HNJ12" s="1211"/>
      <c r="HNK12" s="1211"/>
      <c r="HNL12" s="1211"/>
      <c r="HNM12" s="1211"/>
      <c r="HNN12" s="1211"/>
      <c r="HNO12" s="1211"/>
      <c r="HNP12" s="1211"/>
      <c r="HNQ12" s="1211"/>
      <c r="HNR12" s="1211"/>
      <c r="HNS12" s="1211"/>
      <c r="HNT12" s="1211"/>
      <c r="HNU12" s="1211"/>
      <c r="HNV12" s="1211"/>
      <c r="HNW12" s="1211"/>
      <c r="HNX12" s="1211"/>
      <c r="HNY12" s="1211"/>
      <c r="HNZ12" s="1211"/>
      <c r="HOA12" s="1211"/>
      <c r="HOB12" s="1211"/>
      <c r="HOC12" s="1211"/>
      <c r="HOD12" s="1211"/>
      <c r="HOE12" s="1211"/>
      <c r="HOF12" s="1211"/>
      <c r="HOG12" s="1211"/>
      <c r="HOH12" s="1211"/>
      <c r="HOI12" s="1211"/>
      <c r="HOJ12" s="1211"/>
      <c r="HOK12" s="1211"/>
      <c r="HOL12" s="1211"/>
      <c r="HOM12" s="1211"/>
      <c r="HON12" s="1211"/>
      <c r="HOO12" s="1211"/>
      <c r="HOP12" s="1211"/>
      <c r="HOQ12" s="1211"/>
      <c r="HOR12" s="1211"/>
      <c r="HOS12" s="1211"/>
      <c r="HOT12" s="1211"/>
      <c r="HOU12" s="1211"/>
      <c r="HOV12" s="1211"/>
      <c r="HOW12" s="1211"/>
      <c r="HOX12" s="1211"/>
      <c r="HOY12" s="1211"/>
      <c r="HOZ12" s="1211"/>
      <c r="HPA12" s="1211"/>
      <c r="HPB12" s="1211"/>
      <c r="HPC12" s="1211"/>
      <c r="HPD12" s="1211"/>
      <c r="HPE12" s="1211"/>
      <c r="HPF12" s="1211"/>
      <c r="HPG12" s="1211"/>
      <c r="HPH12" s="1211"/>
      <c r="HPI12" s="1211"/>
      <c r="HPJ12" s="1211"/>
      <c r="HPK12" s="1211"/>
      <c r="HPL12" s="1211"/>
      <c r="HPM12" s="1211"/>
      <c r="HPN12" s="1211"/>
      <c r="HPO12" s="1211"/>
      <c r="HPP12" s="1211"/>
      <c r="HPQ12" s="1211"/>
      <c r="HPR12" s="1211"/>
      <c r="HPS12" s="1211"/>
      <c r="HPT12" s="1211"/>
      <c r="HPU12" s="1211"/>
      <c r="HPV12" s="1211"/>
      <c r="HPW12" s="1211"/>
      <c r="HPX12" s="1211"/>
      <c r="HPY12" s="1211"/>
      <c r="HPZ12" s="1211"/>
      <c r="HQA12" s="1211"/>
      <c r="HQB12" s="1211"/>
      <c r="HQC12" s="1211"/>
      <c r="HQD12" s="1211"/>
      <c r="HQE12" s="1211"/>
      <c r="HQF12" s="1211"/>
      <c r="HQG12" s="1211"/>
      <c r="HQH12" s="1211"/>
      <c r="HQI12" s="1211"/>
      <c r="HQJ12" s="1211"/>
      <c r="HQK12" s="1211"/>
      <c r="HQL12" s="1211"/>
      <c r="HQM12" s="1211"/>
      <c r="HQN12" s="1211"/>
      <c r="HQO12" s="1211"/>
      <c r="HQP12" s="1211"/>
      <c r="HQQ12" s="1211"/>
      <c r="HQR12" s="1211"/>
      <c r="HQS12" s="1211"/>
      <c r="HQT12" s="1211"/>
      <c r="HQU12" s="1211"/>
      <c r="HQV12" s="1211"/>
      <c r="HQW12" s="1211"/>
      <c r="HQX12" s="1211"/>
      <c r="HQY12" s="1211"/>
      <c r="HQZ12" s="1211"/>
      <c r="HRA12" s="1211"/>
      <c r="HRB12" s="1211"/>
      <c r="HRC12" s="1211"/>
      <c r="HRD12" s="1211"/>
      <c r="HRE12" s="1211"/>
      <c r="HRF12" s="1211"/>
      <c r="HRG12" s="1211"/>
      <c r="HRH12" s="1211"/>
      <c r="HRI12" s="1211"/>
      <c r="HRJ12" s="1211"/>
      <c r="HRK12" s="1211"/>
      <c r="HRL12" s="1211"/>
      <c r="HRM12" s="1211"/>
      <c r="HRN12" s="1211"/>
      <c r="HRO12" s="1211"/>
      <c r="HRP12" s="1211"/>
      <c r="HRQ12" s="1211"/>
      <c r="HRR12" s="1211"/>
      <c r="HRS12" s="1211"/>
      <c r="HRT12" s="1211"/>
      <c r="HRU12" s="1211"/>
      <c r="HRV12" s="1211"/>
      <c r="HRW12" s="1211"/>
      <c r="HRX12" s="1211"/>
      <c r="HRY12" s="1211"/>
      <c r="HRZ12" s="1211"/>
      <c r="HSA12" s="1211"/>
      <c r="HSB12" s="1211"/>
      <c r="HSC12" s="1211"/>
      <c r="HSD12" s="1211"/>
      <c r="HSE12" s="1211"/>
      <c r="HSF12" s="1211"/>
      <c r="HSG12" s="1211"/>
      <c r="HSH12" s="1211"/>
      <c r="HSI12" s="1211"/>
      <c r="HSJ12" s="1211"/>
      <c r="HSK12" s="1211"/>
      <c r="HSL12" s="1211"/>
      <c r="HSM12" s="1211"/>
      <c r="HSN12" s="1211"/>
      <c r="HSO12" s="1211"/>
      <c r="HSP12" s="1211"/>
      <c r="HSQ12" s="1211"/>
      <c r="HSR12" s="1211"/>
      <c r="HSS12" s="1211"/>
      <c r="HST12" s="1211"/>
      <c r="HSU12" s="1211"/>
      <c r="HSV12" s="1211"/>
      <c r="HSW12" s="1211"/>
      <c r="HSX12" s="1211"/>
      <c r="HSY12" s="1211"/>
      <c r="HSZ12" s="1211"/>
      <c r="HTA12" s="1211"/>
      <c r="HTB12" s="1211"/>
      <c r="HTC12" s="1211"/>
      <c r="HTD12" s="1211"/>
      <c r="HTE12" s="1211"/>
      <c r="HTF12" s="1211"/>
      <c r="HTG12" s="1211"/>
      <c r="HTH12" s="1211"/>
      <c r="HTI12" s="1211"/>
      <c r="HTJ12" s="1211"/>
      <c r="HTK12" s="1211"/>
      <c r="HTL12" s="1211"/>
      <c r="HTM12" s="1211"/>
      <c r="HTN12" s="1211"/>
      <c r="HTO12" s="1211"/>
      <c r="HTP12" s="1211"/>
      <c r="HTQ12" s="1211"/>
      <c r="HTR12" s="1211"/>
      <c r="HTS12" s="1211"/>
      <c r="HTT12" s="1211"/>
      <c r="HTU12" s="1211"/>
      <c r="HTV12" s="1211"/>
      <c r="HTW12" s="1211"/>
      <c r="HTX12" s="1211"/>
      <c r="HTY12" s="1211"/>
      <c r="HTZ12" s="1211"/>
      <c r="HUA12" s="1211"/>
      <c r="HUB12" s="1211"/>
      <c r="HUC12" s="1211"/>
      <c r="HUD12" s="1211"/>
      <c r="HUE12" s="1211"/>
      <c r="HUF12" s="1211"/>
      <c r="HUG12" s="1211"/>
      <c r="HUH12" s="1211"/>
      <c r="HUI12" s="1211"/>
      <c r="HUJ12" s="1211"/>
      <c r="HUK12" s="1211"/>
      <c r="HUL12" s="1211"/>
      <c r="HUM12" s="1211"/>
      <c r="HUN12" s="1211"/>
      <c r="HUO12" s="1211"/>
      <c r="HUP12" s="1211"/>
      <c r="HUQ12" s="1211"/>
      <c r="HUR12" s="1211"/>
      <c r="HUS12" s="1211"/>
      <c r="HUT12" s="1211"/>
      <c r="HUU12" s="1211"/>
      <c r="HUV12" s="1211"/>
      <c r="HUW12" s="1211"/>
      <c r="HUX12" s="1211"/>
      <c r="HUY12" s="1211"/>
      <c r="HUZ12" s="1211"/>
      <c r="HVA12" s="1211"/>
      <c r="HVB12" s="1211"/>
      <c r="HVC12" s="1211"/>
      <c r="HVD12" s="1211"/>
      <c r="HVE12" s="1211"/>
      <c r="HVF12" s="1211"/>
      <c r="HVG12" s="1211"/>
      <c r="HVH12" s="1211"/>
      <c r="HVI12" s="1211"/>
      <c r="HVJ12" s="1211"/>
      <c r="HVK12" s="1211"/>
      <c r="HVL12" s="1211"/>
      <c r="HVM12" s="1211"/>
      <c r="HVN12" s="1211"/>
      <c r="HVO12" s="1211"/>
      <c r="HVP12" s="1211"/>
      <c r="HVQ12" s="1211"/>
      <c r="HVR12" s="1211"/>
      <c r="HVS12" s="1211"/>
      <c r="HVT12" s="1211"/>
      <c r="HVU12" s="1211"/>
      <c r="HVV12" s="1211"/>
      <c r="HVW12" s="1211"/>
      <c r="HVX12" s="1211"/>
      <c r="HVY12" s="1211"/>
      <c r="HVZ12" s="1211"/>
      <c r="HWA12" s="1211"/>
      <c r="HWB12" s="1211"/>
      <c r="HWC12" s="1211"/>
      <c r="HWD12" s="1211"/>
      <c r="HWE12" s="1211"/>
      <c r="HWF12" s="1211"/>
      <c r="HWG12" s="1211"/>
      <c r="HWH12" s="1211"/>
      <c r="HWI12" s="1211"/>
      <c r="HWJ12" s="1211"/>
      <c r="HWK12" s="1211"/>
      <c r="HWL12" s="1211"/>
      <c r="HWM12" s="1211"/>
      <c r="HWN12" s="1211"/>
      <c r="HWO12" s="1211"/>
      <c r="HWP12" s="1211"/>
      <c r="HWQ12" s="1211"/>
      <c r="HWR12" s="1211"/>
      <c r="HWS12" s="1211"/>
      <c r="HWT12" s="1211"/>
      <c r="HWU12" s="1211"/>
      <c r="HWV12" s="1211"/>
      <c r="HWW12" s="1211"/>
      <c r="HWX12" s="1211"/>
      <c r="HWY12" s="1211"/>
      <c r="HWZ12" s="1211"/>
      <c r="HXA12" s="1211"/>
      <c r="HXB12" s="1211"/>
      <c r="HXC12" s="1211"/>
      <c r="HXD12" s="1211"/>
      <c r="HXE12" s="1211"/>
      <c r="HXF12" s="1211"/>
      <c r="HXG12" s="1211"/>
      <c r="HXH12" s="1211"/>
      <c r="HXI12" s="1211"/>
      <c r="HXJ12" s="1211"/>
      <c r="HXK12" s="1211"/>
      <c r="HXL12" s="1211"/>
      <c r="HXM12" s="1211"/>
      <c r="HXN12" s="1211"/>
      <c r="HXO12" s="1211"/>
      <c r="HXP12" s="1211"/>
      <c r="HXQ12" s="1211"/>
      <c r="HXR12" s="1211"/>
      <c r="HXS12" s="1211"/>
      <c r="HXT12" s="1211"/>
      <c r="HXU12" s="1211"/>
      <c r="HXV12" s="1211"/>
      <c r="HXW12" s="1211"/>
      <c r="HXX12" s="1211"/>
      <c r="HXY12" s="1211"/>
      <c r="HXZ12" s="1211"/>
      <c r="HYA12" s="1211"/>
      <c r="HYB12" s="1211"/>
      <c r="HYC12" s="1211"/>
      <c r="HYD12" s="1211"/>
      <c r="HYE12" s="1211"/>
      <c r="HYF12" s="1211"/>
      <c r="HYG12" s="1211"/>
      <c r="HYH12" s="1211"/>
      <c r="HYI12" s="1211"/>
      <c r="HYJ12" s="1211"/>
      <c r="HYK12" s="1211"/>
      <c r="HYL12" s="1211"/>
      <c r="HYM12" s="1211"/>
      <c r="HYN12" s="1211"/>
      <c r="HYO12" s="1211"/>
      <c r="HYP12" s="1211"/>
      <c r="HYQ12" s="1211"/>
      <c r="HYR12" s="1211"/>
      <c r="HYS12" s="1211"/>
      <c r="HYT12" s="1211"/>
      <c r="HYU12" s="1211"/>
      <c r="HYV12" s="1211"/>
      <c r="HYW12" s="1211"/>
      <c r="HYX12" s="1211"/>
      <c r="HYY12" s="1211"/>
      <c r="HYZ12" s="1211"/>
      <c r="HZA12" s="1211"/>
      <c r="HZB12" s="1211"/>
      <c r="HZC12" s="1211"/>
      <c r="HZD12" s="1211"/>
      <c r="HZE12" s="1211"/>
      <c r="HZF12" s="1211"/>
      <c r="HZG12" s="1211"/>
      <c r="HZH12" s="1211"/>
      <c r="HZI12" s="1211"/>
      <c r="HZJ12" s="1211"/>
      <c r="HZK12" s="1211"/>
      <c r="HZL12" s="1211"/>
      <c r="HZM12" s="1211"/>
      <c r="HZN12" s="1211"/>
      <c r="HZO12" s="1211"/>
      <c r="HZP12" s="1211"/>
      <c r="HZQ12" s="1211"/>
      <c r="HZR12" s="1211"/>
      <c r="HZS12" s="1211"/>
      <c r="HZT12" s="1211"/>
      <c r="HZU12" s="1211"/>
      <c r="HZV12" s="1211"/>
      <c r="HZW12" s="1211"/>
      <c r="HZX12" s="1211"/>
      <c r="HZY12" s="1211"/>
      <c r="HZZ12" s="1211"/>
      <c r="IAA12" s="1211"/>
      <c r="IAB12" s="1211"/>
      <c r="IAC12" s="1211"/>
      <c r="IAD12" s="1211"/>
      <c r="IAE12" s="1211"/>
      <c r="IAF12" s="1211"/>
      <c r="IAG12" s="1211"/>
      <c r="IAH12" s="1211"/>
      <c r="IAI12" s="1211"/>
      <c r="IAJ12" s="1211"/>
      <c r="IAK12" s="1211"/>
      <c r="IAL12" s="1211"/>
      <c r="IAM12" s="1211"/>
      <c r="IAN12" s="1211"/>
      <c r="IAO12" s="1211"/>
      <c r="IAP12" s="1211"/>
      <c r="IAQ12" s="1211"/>
      <c r="IAR12" s="1211"/>
      <c r="IAS12" s="1211"/>
      <c r="IAT12" s="1211"/>
      <c r="IAU12" s="1211"/>
      <c r="IAV12" s="1211"/>
      <c r="IAW12" s="1211"/>
      <c r="IAX12" s="1211"/>
      <c r="IAY12" s="1211"/>
      <c r="IAZ12" s="1211"/>
      <c r="IBA12" s="1211"/>
      <c r="IBB12" s="1211"/>
      <c r="IBC12" s="1211"/>
      <c r="IBD12" s="1211"/>
      <c r="IBE12" s="1211"/>
      <c r="IBF12" s="1211"/>
      <c r="IBG12" s="1211"/>
      <c r="IBH12" s="1211"/>
      <c r="IBI12" s="1211"/>
      <c r="IBJ12" s="1211"/>
      <c r="IBK12" s="1211"/>
      <c r="IBL12" s="1211"/>
      <c r="IBM12" s="1211"/>
      <c r="IBN12" s="1211"/>
      <c r="IBO12" s="1211"/>
      <c r="IBP12" s="1211"/>
      <c r="IBQ12" s="1211"/>
      <c r="IBR12" s="1211"/>
      <c r="IBS12" s="1211"/>
      <c r="IBT12" s="1211"/>
      <c r="IBU12" s="1211"/>
      <c r="IBV12" s="1211"/>
      <c r="IBW12" s="1211"/>
      <c r="IBX12" s="1211"/>
      <c r="IBY12" s="1211"/>
      <c r="IBZ12" s="1211"/>
      <c r="ICA12" s="1211"/>
      <c r="ICB12" s="1211"/>
      <c r="ICC12" s="1211"/>
      <c r="ICD12" s="1211"/>
      <c r="ICE12" s="1211"/>
      <c r="ICF12" s="1211"/>
      <c r="ICG12" s="1211"/>
      <c r="ICH12" s="1211"/>
      <c r="ICI12" s="1211"/>
      <c r="ICJ12" s="1211"/>
      <c r="ICK12" s="1211"/>
      <c r="ICL12" s="1211"/>
      <c r="ICM12" s="1211"/>
      <c r="ICN12" s="1211"/>
      <c r="ICO12" s="1211"/>
      <c r="ICP12" s="1211"/>
      <c r="ICQ12" s="1211"/>
      <c r="ICR12" s="1211"/>
      <c r="ICS12" s="1211"/>
      <c r="ICT12" s="1211"/>
      <c r="ICU12" s="1211"/>
      <c r="ICV12" s="1211"/>
      <c r="ICW12" s="1211"/>
      <c r="ICX12" s="1211"/>
      <c r="ICY12" s="1211"/>
      <c r="ICZ12" s="1211"/>
      <c r="IDA12" s="1211"/>
      <c r="IDB12" s="1211"/>
      <c r="IDC12" s="1211"/>
      <c r="IDD12" s="1211"/>
      <c r="IDE12" s="1211"/>
      <c r="IDF12" s="1211"/>
      <c r="IDG12" s="1211"/>
      <c r="IDH12" s="1211"/>
      <c r="IDI12" s="1211"/>
      <c r="IDJ12" s="1211"/>
      <c r="IDK12" s="1211"/>
      <c r="IDL12" s="1211"/>
      <c r="IDM12" s="1211"/>
      <c r="IDN12" s="1211"/>
      <c r="IDO12" s="1211"/>
      <c r="IDP12" s="1211"/>
      <c r="IDQ12" s="1211"/>
      <c r="IDR12" s="1211"/>
      <c r="IDS12" s="1211"/>
      <c r="IDT12" s="1211"/>
      <c r="IDU12" s="1211"/>
      <c r="IDV12" s="1211"/>
      <c r="IDW12" s="1211"/>
      <c r="IDX12" s="1211"/>
      <c r="IDY12" s="1211"/>
      <c r="IDZ12" s="1211"/>
      <c r="IEA12" s="1211"/>
      <c r="IEB12" s="1211"/>
      <c r="IEC12" s="1211"/>
      <c r="IED12" s="1211"/>
      <c r="IEE12" s="1211"/>
      <c r="IEF12" s="1211"/>
      <c r="IEG12" s="1211"/>
      <c r="IEH12" s="1211"/>
      <c r="IEI12" s="1211"/>
      <c r="IEJ12" s="1211"/>
      <c r="IEK12" s="1211"/>
      <c r="IEL12" s="1211"/>
      <c r="IEM12" s="1211"/>
      <c r="IEN12" s="1211"/>
      <c r="IEO12" s="1211"/>
      <c r="IEP12" s="1211"/>
      <c r="IEQ12" s="1211"/>
      <c r="IER12" s="1211"/>
      <c r="IES12" s="1211"/>
      <c r="IET12" s="1211"/>
      <c r="IEU12" s="1211"/>
      <c r="IEV12" s="1211"/>
      <c r="IEW12" s="1211"/>
      <c r="IEX12" s="1211"/>
      <c r="IEY12" s="1211"/>
      <c r="IEZ12" s="1211"/>
      <c r="IFA12" s="1211"/>
      <c r="IFB12" s="1211"/>
      <c r="IFC12" s="1211"/>
      <c r="IFD12" s="1211"/>
      <c r="IFE12" s="1211"/>
      <c r="IFF12" s="1211"/>
      <c r="IFG12" s="1211"/>
      <c r="IFH12" s="1211"/>
      <c r="IFI12" s="1211"/>
      <c r="IFJ12" s="1211"/>
      <c r="IFK12" s="1211"/>
      <c r="IFL12" s="1211"/>
      <c r="IFM12" s="1211"/>
      <c r="IFN12" s="1211"/>
      <c r="IFO12" s="1211"/>
      <c r="IFP12" s="1211"/>
      <c r="IFQ12" s="1211"/>
      <c r="IFR12" s="1211"/>
      <c r="IFS12" s="1211"/>
      <c r="IFT12" s="1211"/>
      <c r="IFU12" s="1211"/>
      <c r="IFV12" s="1211"/>
      <c r="IFW12" s="1211"/>
      <c r="IFX12" s="1211"/>
      <c r="IFY12" s="1211"/>
      <c r="IFZ12" s="1211"/>
      <c r="IGA12" s="1211"/>
      <c r="IGB12" s="1211"/>
      <c r="IGC12" s="1211"/>
      <c r="IGD12" s="1211"/>
      <c r="IGE12" s="1211"/>
      <c r="IGF12" s="1211"/>
      <c r="IGG12" s="1211"/>
      <c r="IGH12" s="1211"/>
      <c r="IGI12" s="1211"/>
      <c r="IGJ12" s="1211"/>
      <c r="IGK12" s="1211"/>
      <c r="IGL12" s="1211"/>
      <c r="IGM12" s="1211"/>
      <c r="IGN12" s="1211"/>
      <c r="IGO12" s="1211"/>
      <c r="IGP12" s="1211"/>
      <c r="IGQ12" s="1211"/>
      <c r="IGR12" s="1211"/>
      <c r="IGS12" s="1211"/>
      <c r="IGT12" s="1211"/>
      <c r="IGU12" s="1211"/>
      <c r="IGV12" s="1211"/>
      <c r="IGW12" s="1211"/>
      <c r="IGX12" s="1211"/>
      <c r="IGY12" s="1211"/>
      <c r="IGZ12" s="1211"/>
      <c r="IHA12" s="1211"/>
      <c r="IHB12" s="1211"/>
      <c r="IHC12" s="1211"/>
      <c r="IHD12" s="1211"/>
      <c r="IHE12" s="1211"/>
      <c r="IHF12" s="1211"/>
      <c r="IHG12" s="1211"/>
      <c r="IHH12" s="1211"/>
      <c r="IHI12" s="1211"/>
      <c r="IHJ12" s="1211"/>
      <c r="IHK12" s="1211"/>
      <c r="IHL12" s="1211"/>
      <c r="IHM12" s="1211"/>
      <c r="IHN12" s="1211"/>
      <c r="IHO12" s="1211"/>
      <c r="IHP12" s="1211"/>
      <c r="IHQ12" s="1211"/>
      <c r="IHR12" s="1211"/>
      <c r="IHS12" s="1211"/>
      <c r="IHT12" s="1211"/>
      <c r="IHU12" s="1211"/>
      <c r="IHV12" s="1211"/>
      <c r="IHW12" s="1211"/>
      <c r="IHX12" s="1211"/>
      <c r="IHY12" s="1211"/>
      <c r="IHZ12" s="1211"/>
      <c r="IIA12" s="1211"/>
      <c r="IIB12" s="1211"/>
      <c r="IIC12" s="1211"/>
      <c r="IID12" s="1211"/>
      <c r="IIE12" s="1211"/>
      <c r="IIF12" s="1211"/>
      <c r="IIG12" s="1211"/>
      <c r="IIH12" s="1211"/>
      <c r="III12" s="1211"/>
      <c r="IIJ12" s="1211"/>
      <c r="IIK12" s="1211"/>
      <c r="IIL12" s="1211"/>
      <c r="IIM12" s="1211"/>
      <c r="IIN12" s="1211"/>
      <c r="IIO12" s="1211"/>
      <c r="IIP12" s="1211"/>
      <c r="IIQ12" s="1211"/>
      <c r="IIR12" s="1211"/>
      <c r="IIS12" s="1211"/>
      <c r="IIT12" s="1211"/>
      <c r="IIU12" s="1211"/>
      <c r="IIV12" s="1211"/>
      <c r="IIW12" s="1211"/>
      <c r="IIX12" s="1211"/>
      <c r="IIY12" s="1211"/>
      <c r="IIZ12" s="1211"/>
      <c r="IJA12" s="1211"/>
      <c r="IJB12" s="1211"/>
      <c r="IJC12" s="1211"/>
      <c r="IJD12" s="1211"/>
      <c r="IJE12" s="1211"/>
      <c r="IJF12" s="1211"/>
      <c r="IJG12" s="1211"/>
      <c r="IJH12" s="1211"/>
      <c r="IJI12" s="1211"/>
      <c r="IJJ12" s="1211"/>
      <c r="IJK12" s="1211"/>
      <c r="IJL12" s="1211"/>
      <c r="IJM12" s="1211"/>
      <c r="IJN12" s="1211"/>
      <c r="IJO12" s="1211"/>
      <c r="IJP12" s="1211"/>
      <c r="IJQ12" s="1211"/>
      <c r="IJR12" s="1211"/>
      <c r="IJS12" s="1211"/>
      <c r="IJT12" s="1211"/>
      <c r="IJU12" s="1211"/>
      <c r="IJV12" s="1211"/>
      <c r="IJW12" s="1211"/>
      <c r="IJX12" s="1211"/>
      <c r="IJY12" s="1211"/>
      <c r="IJZ12" s="1211"/>
      <c r="IKA12" s="1211"/>
      <c r="IKB12" s="1211"/>
      <c r="IKC12" s="1211"/>
      <c r="IKD12" s="1211"/>
      <c r="IKE12" s="1211"/>
      <c r="IKF12" s="1211"/>
      <c r="IKG12" s="1211"/>
      <c r="IKH12" s="1211"/>
      <c r="IKI12" s="1211"/>
      <c r="IKJ12" s="1211"/>
      <c r="IKK12" s="1211"/>
      <c r="IKL12" s="1211"/>
      <c r="IKM12" s="1211"/>
      <c r="IKN12" s="1211"/>
      <c r="IKO12" s="1211"/>
      <c r="IKP12" s="1211"/>
      <c r="IKQ12" s="1211"/>
      <c r="IKR12" s="1211"/>
      <c r="IKS12" s="1211"/>
      <c r="IKT12" s="1211"/>
      <c r="IKU12" s="1211"/>
      <c r="IKV12" s="1211"/>
      <c r="IKW12" s="1211"/>
      <c r="IKX12" s="1211"/>
      <c r="IKY12" s="1211"/>
      <c r="IKZ12" s="1211"/>
      <c r="ILA12" s="1211"/>
      <c r="ILB12" s="1211"/>
      <c r="ILC12" s="1211"/>
      <c r="ILD12" s="1211"/>
      <c r="ILE12" s="1211"/>
      <c r="ILF12" s="1211"/>
      <c r="ILG12" s="1211"/>
      <c r="ILH12" s="1211"/>
      <c r="ILI12" s="1211"/>
      <c r="ILJ12" s="1211"/>
      <c r="ILK12" s="1211"/>
      <c r="ILL12" s="1211"/>
      <c r="ILM12" s="1211"/>
      <c r="ILN12" s="1211"/>
      <c r="ILO12" s="1211"/>
      <c r="ILP12" s="1211"/>
      <c r="ILQ12" s="1211"/>
      <c r="ILR12" s="1211"/>
      <c r="ILS12" s="1211"/>
      <c r="ILT12" s="1211"/>
      <c r="ILU12" s="1211"/>
      <c r="ILV12" s="1211"/>
      <c r="ILW12" s="1211"/>
      <c r="ILX12" s="1211"/>
      <c r="ILY12" s="1211"/>
      <c r="ILZ12" s="1211"/>
      <c r="IMA12" s="1211"/>
      <c r="IMB12" s="1211"/>
      <c r="IMC12" s="1211"/>
      <c r="IMD12" s="1211"/>
      <c r="IME12" s="1211"/>
      <c r="IMF12" s="1211"/>
      <c r="IMG12" s="1211"/>
      <c r="IMH12" s="1211"/>
      <c r="IMI12" s="1211"/>
      <c r="IMJ12" s="1211"/>
      <c r="IMK12" s="1211"/>
      <c r="IML12" s="1211"/>
      <c r="IMM12" s="1211"/>
      <c r="IMN12" s="1211"/>
      <c r="IMO12" s="1211"/>
      <c r="IMP12" s="1211"/>
      <c r="IMQ12" s="1211"/>
      <c r="IMR12" s="1211"/>
      <c r="IMS12" s="1211"/>
      <c r="IMT12" s="1211"/>
      <c r="IMU12" s="1211"/>
      <c r="IMV12" s="1211"/>
      <c r="IMW12" s="1211"/>
      <c r="IMX12" s="1211"/>
      <c r="IMY12" s="1211"/>
      <c r="IMZ12" s="1211"/>
      <c r="INA12" s="1211"/>
      <c r="INB12" s="1211"/>
      <c r="INC12" s="1211"/>
      <c r="IND12" s="1211"/>
      <c r="INE12" s="1211"/>
      <c r="INF12" s="1211"/>
      <c r="ING12" s="1211"/>
      <c r="INH12" s="1211"/>
      <c r="INI12" s="1211"/>
      <c r="INJ12" s="1211"/>
      <c r="INK12" s="1211"/>
      <c r="INL12" s="1211"/>
      <c r="INM12" s="1211"/>
      <c r="INN12" s="1211"/>
      <c r="INO12" s="1211"/>
      <c r="INP12" s="1211"/>
      <c r="INQ12" s="1211"/>
      <c r="INR12" s="1211"/>
      <c r="INS12" s="1211"/>
      <c r="INT12" s="1211"/>
      <c r="INU12" s="1211"/>
      <c r="INV12" s="1211"/>
      <c r="INW12" s="1211"/>
      <c r="INX12" s="1211"/>
      <c r="INY12" s="1211"/>
      <c r="INZ12" s="1211"/>
      <c r="IOA12" s="1211"/>
      <c r="IOB12" s="1211"/>
      <c r="IOC12" s="1211"/>
      <c r="IOD12" s="1211"/>
      <c r="IOE12" s="1211"/>
      <c r="IOF12" s="1211"/>
      <c r="IOG12" s="1211"/>
      <c r="IOH12" s="1211"/>
      <c r="IOI12" s="1211"/>
      <c r="IOJ12" s="1211"/>
      <c r="IOK12" s="1211"/>
      <c r="IOL12" s="1211"/>
      <c r="IOM12" s="1211"/>
      <c r="ION12" s="1211"/>
      <c r="IOO12" s="1211"/>
      <c r="IOP12" s="1211"/>
      <c r="IOQ12" s="1211"/>
      <c r="IOR12" s="1211"/>
      <c r="IOS12" s="1211"/>
      <c r="IOT12" s="1211"/>
      <c r="IOU12" s="1211"/>
      <c r="IOV12" s="1211"/>
      <c r="IOW12" s="1211"/>
      <c r="IOX12" s="1211"/>
      <c r="IOY12" s="1211"/>
      <c r="IOZ12" s="1211"/>
      <c r="IPA12" s="1211"/>
      <c r="IPB12" s="1211"/>
      <c r="IPC12" s="1211"/>
      <c r="IPD12" s="1211"/>
      <c r="IPE12" s="1211"/>
      <c r="IPF12" s="1211"/>
      <c r="IPG12" s="1211"/>
      <c r="IPH12" s="1211"/>
      <c r="IPI12" s="1211"/>
      <c r="IPJ12" s="1211"/>
      <c r="IPK12" s="1211"/>
      <c r="IPL12" s="1211"/>
      <c r="IPM12" s="1211"/>
      <c r="IPN12" s="1211"/>
      <c r="IPO12" s="1211"/>
      <c r="IPP12" s="1211"/>
      <c r="IPQ12" s="1211"/>
      <c r="IPR12" s="1211"/>
      <c r="IPS12" s="1211"/>
      <c r="IPT12" s="1211"/>
      <c r="IPU12" s="1211"/>
      <c r="IPV12" s="1211"/>
      <c r="IPW12" s="1211"/>
      <c r="IPX12" s="1211"/>
      <c r="IPY12" s="1211"/>
      <c r="IPZ12" s="1211"/>
      <c r="IQA12" s="1211"/>
      <c r="IQB12" s="1211"/>
      <c r="IQC12" s="1211"/>
      <c r="IQD12" s="1211"/>
      <c r="IQE12" s="1211"/>
      <c r="IQF12" s="1211"/>
      <c r="IQG12" s="1211"/>
      <c r="IQH12" s="1211"/>
      <c r="IQI12" s="1211"/>
      <c r="IQJ12" s="1211"/>
      <c r="IQK12" s="1211"/>
      <c r="IQL12" s="1211"/>
      <c r="IQM12" s="1211"/>
      <c r="IQN12" s="1211"/>
      <c r="IQO12" s="1211"/>
      <c r="IQP12" s="1211"/>
      <c r="IQQ12" s="1211"/>
      <c r="IQR12" s="1211"/>
      <c r="IQS12" s="1211"/>
      <c r="IQT12" s="1211"/>
      <c r="IQU12" s="1211"/>
      <c r="IQV12" s="1211"/>
      <c r="IQW12" s="1211"/>
      <c r="IQX12" s="1211"/>
      <c r="IQY12" s="1211"/>
      <c r="IQZ12" s="1211"/>
      <c r="IRA12" s="1211"/>
      <c r="IRB12" s="1211"/>
      <c r="IRC12" s="1211"/>
      <c r="IRD12" s="1211"/>
      <c r="IRE12" s="1211"/>
      <c r="IRF12" s="1211"/>
      <c r="IRG12" s="1211"/>
      <c r="IRH12" s="1211"/>
      <c r="IRI12" s="1211"/>
      <c r="IRJ12" s="1211"/>
      <c r="IRK12" s="1211"/>
      <c r="IRL12" s="1211"/>
      <c r="IRM12" s="1211"/>
      <c r="IRN12" s="1211"/>
      <c r="IRO12" s="1211"/>
      <c r="IRP12" s="1211"/>
      <c r="IRQ12" s="1211"/>
      <c r="IRR12" s="1211"/>
      <c r="IRS12" s="1211"/>
      <c r="IRT12" s="1211"/>
      <c r="IRU12" s="1211"/>
      <c r="IRV12" s="1211"/>
      <c r="IRW12" s="1211"/>
      <c r="IRX12" s="1211"/>
      <c r="IRY12" s="1211"/>
      <c r="IRZ12" s="1211"/>
      <c r="ISA12" s="1211"/>
      <c r="ISB12" s="1211"/>
      <c r="ISC12" s="1211"/>
      <c r="ISD12" s="1211"/>
      <c r="ISE12" s="1211"/>
      <c r="ISF12" s="1211"/>
      <c r="ISG12" s="1211"/>
      <c r="ISH12" s="1211"/>
      <c r="ISI12" s="1211"/>
      <c r="ISJ12" s="1211"/>
      <c r="ISK12" s="1211"/>
      <c r="ISL12" s="1211"/>
      <c r="ISM12" s="1211"/>
      <c r="ISN12" s="1211"/>
      <c r="ISO12" s="1211"/>
      <c r="ISP12" s="1211"/>
      <c r="ISQ12" s="1211"/>
      <c r="ISR12" s="1211"/>
      <c r="ISS12" s="1211"/>
      <c r="IST12" s="1211"/>
      <c r="ISU12" s="1211"/>
      <c r="ISV12" s="1211"/>
      <c r="ISW12" s="1211"/>
      <c r="ISX12" s="1211"/>
      <c r="ISY12" s="1211"/>
      <c r="ISZ12" s="1211"/>
      <c r="ITA12" s="1211"/>
      <c r="ITB12" s="1211"/>
      <c r="ITC12" s="1211"/>
      <c r="ITD12" s="1211"/>
      <c r="ITE12" s="1211"/>
      <c r="ITF12" s="1211"/>
      <c r="ITG12" s="1211"/>
      <c r="ITH12" s="1211"/>
      <c r="ITI12" s="1211"/>
      <c r="ITJ12" s="1211"/>
      <c r="ITK12" s="1211"/>
      <c r="ITL12" s="1211"/>
      <c r="ITM12" s="1211"/>
      <c r="ITN12" s="1211"/>
      <c r="ITO12" s="1211"/>
      <c r="ITP12" s="1211"/>
      <c r="ITQ12" s="1211"/>
      <c r="ITR12" s="1211"/>
      <c r="ITS12" s="1211"/>
      <c r="ITT12" s="1211"/>
      <c r="ITU12" s="1211"/>
      <c r="ITV12" s="1211"/>
      <c r="ITW12" s="1211"/>
      <c r="ITX12" s="1211"/>
      <c r="ITY12" s="1211"/>
      <c r="ITZ12" s="1211"/>
      <c r="IUA12" s="1211"/>
      <c r="IUB12" s="1211"/>
      <c r="IUC12" s="1211"/>
      <c r="IUD12" s="1211"/>
      <c r="IUE12" s="1211"/>
      <c r="IUF12" s="1211"/>
      <c r="IUG12" s="1211"/>
      <c r="IUH12" s="1211"/>
      <c r="IUI12" s="1211"/>
      <c r="IUJ12" s="1211"/>
      <c r="IUK12" s="1211"/>
      <c r="IUL12" s="1211"/>
      <c r="IUM12" s="1211"/>
      <c r="IUN12" s="1211"/>
      <c r="IUO12" s="1211"/>
      <c r="IUP12" s="1211"/>
      <c r="IUQ12" s="1211"/>
      <c r="IUR12" s="1211"/>
      <c r="IUS12" s="1211"/>
      <c r="IUT12" s="1211"/>
      <c r="IUU12" s="1211"/>
      <c r="IUV12" s="1211"/>
      <c r="IUW12" s="1211"/>
      <c r="IUX12" s="1211"/>
      <c r="IUY12" s="1211"/>
      <c r="IUZ12" s="1211"/>
      <c r="IVA12" s="1211"/>
      <c r="IVB12" s="1211"/>
      <c r="IVC12" s="1211"/>
      <c r="IVD12" s="1211"/>
      <c r="IVE12" s="1211"/>
      <c r="IVF12" s="1211"/>
      <c r="IVG12" s="1211"/>
      <c r="IVH12" s="1211"/>
      <c r="IVI12" s="1211"/>
      <c r="IVJ12" s="1211"/>
      <c r="IVK12" s="1211"/>
      <c r="IVL12" s="1211"/>
      <c r="IVM12" s="1211"/>
      <c r="IVN12" s="1211"/>
      <c r="IVO12" s="1211"/>
      <c r="IVP12" s="1211"/>
      <c r="IVQ12" s="1211"/>
      <c r="IVR12" s="1211"/>
      <c r="IVS12" s="1211"/>
      <c r="IVT12" s="1211"/>
      <c r="IVU12" s="1211"/>
      <c r="IVV12" s="1211"/>
      <c r="IVW12" s="1211"/>
      <c r="IVX12" s="1211"/>
      <c r="IVY12" s="1211"/>
      <c r="IVZ12" s="1211"/>
      <c r="IWA12" s="1211"/>
      <c r="IWB12" s="1211"/>
      <c r="IWC12" s="1211"/>
      <c r="IWD12" s="1211"/>
      <c r="IWE12" s="1211"/>
      <c r="IWF12" s="1211"/>
      <c r="IWG12" s="1211"/>
      <c r="IWH12" s="1211"/>
      <c r="IWI12" s="1211"/>
      <c r="IWJ12" s="1211"/>
      <c r="IWK12" s="1211"/>
      <c r="IWL12" s="1211"/>
      <c r="IWM12" s="1211"/>
      <c r="IWN12" s="1211"/>
      <c r="IWO12" s="1211"/>
      <c r="IWP12" s="1211"/>
      <c r="IWQ12" s="1211"/>
      <c r="IWR12" s="1211"/>
      <c r="IWS12" s="1211"/>
      <c r="IWT12" s="1211"/>
      <c r="IWU12" s="1211"/>
      <c r="IWV12" s="1211"/>
      <c r="IWW12" s="1211"/>
      <c r="IWX12" s="1211"/>
      <c r="IWY12" s="1211"/>
      <c r="IWZ12" s="1211"/>
      <c r="IXA12" s="1211"/>
      <c r="IXB12" s="1211"/>
      <c r="IXC12" s="1211"/>
      <c r="IXD12" s="1211"/>
      <c r="IXE12" s="1211"/>
      <c r="IXF12" s="1211"/>
      <c r="IXG12" s="1211"/>
      <c r="IXH12" s="1211"/>
      <c r="IXI12" s="1211"/>
      <c r="IXJ12" s="1211"/>
      <c r="IXK12" s="1211"/>
      <c r="IXL12" s="1211"/>
      <c r="IXM12" s="1211"/>
      <c r="IXN12" s="1211"/>
      <c r="IXO12" s="1211"/>
      <c r="IXP12" s="1211"/>
      <c r="IXQ12" s="1211"/>
      <c r="IXR12" s="1211"/>
      <c r="IXS12" s="1211"/>
      <c r="IXT12" s="1211"/>
      <c r="IXU12" s="1211"/>
      <c r="IXV12" s="1211"/>
      <c r="IXW12" s="1211"/>
      <c r="IXX12" s="1211"/>
      <c r="IXY12" s="1211"/>
      <c r="IXZ12" s="1211"/>
      <c r="IYA12" s="1211"/>
      <c r="IYB12" s="1211"/>
      <c r="IYC12" s="1211"/>
      <c r="IYD12" s="1211"/>
      <c r="IYE12" s="1211"/>
      <c r="IYF12" s="1211"/>
      <c r="IYG12" s="1211"/>
      <c r="IYH12" s="1211"/>
      <c r="IYI12" s="1211"/>
      <c r="IYJ12" s="1211"/>
      <c r="IYK12" s="1211"/>
      <c r="IYL12" s="1211"/>
      <c r="IYM12" s="1211"/>
      <c r="IYN12" s="1211"/>
      <c r="IYO12" s="1211"/>
      <c r="IYP12" s="1211"/>
      <c r="IYQ12" s="1211"/>
      <c r="IYR12" s="1211"/>
      <c r="IYS12" s="1211"/>
      <c r="IYT12" s="1211"/>
      <c r="IYU12" s="1211"/>
      <c r="IYV12" s="1211"/>
      <c r="IYW12" s="1211"/>
      <c r="IYX12" s="1211"/>
      <c r="IYY12" s="1211"/>
      <c r="IYZ12" s="1211"/>
      <c r="IZA12" s="1211"/>
      <c r="IZB12" s="1211"/>
      <c r="IZC12" s="1211"/>
      <c r="IZD12" s="1211"/>
      <c r="IZE12" s="1211"/>
      <c r="IZF12" s="1211"/>
      <c r="IZG12" s="1211"/>
      <c r="IZH12" s="1211"/>
      <c r="IZI12" s="1211"/>
      <c r="IZJ12" s="1211"/>
      <c r="IZK12" s="1211"/>
      <c r="IZL12" s="1211"/>
      <c r="IZM12" s="1211"/>
      <c r="IZN12" s="1211"/>
      <c r="IZO12" s="1211"/>
      <c r="IZP12" s="1211"/>
      <c r="IZQ12" s="1211"/>
      <c r="IZR12" s="1211"/>
      <c r="IZS12" s="1211"/>
      <c r="IZT12" s="1211"/>
      <c r="IZU12" s="1211"/>
      <c r="IZV12" s="1211"/>
      <c r="IZW12" s="1211"/>
      <c r="IZX12" s="1211"/>
      <c r="IZY12" s="1211"/>
      <c r="IZZ12" s="1211"/>
      <c r="JAA12" s="1211"/>
      <c r="JAB12" s="1211"/>
      <c r="JAC12" s="1211"/>
      <c r="JAD12" s="1211"/>
      <c r="JAE12" s="1211"/>
      <c r="JAF12" s="1211"/>
      <c r="JAG12" s="1211"/>
      <c r="JAH12" s="1211"/>
      <c r="JAI12" s="1211"/>
      <c r="JAJ12" s="1211"/>
      <c r="JAK12" s="1211"/>
      <c r="JAL12" s="1211"/>
      <c r="JAM12" s="1211"/>
      <c r="JAN12" s="1211"/>
      <c r="JAO12" s="1211"/>
      <c r="JAP12" s="1211"/>
      <c r="JAQ12" s="1211"/>
      <c r="JAR12" s="1211"/>
      <c r="JAS12" s="1211"/>
      <c r="JAT12" s="1211"/>
      <c r="JAU12" s="1211"/>
      <c r="JAV12" s="1211"/>
      <c r="JAW12" s="1211"/>
      <c r="JAX12" s="1211"/>
      <c r="JAY12" s="1211"/>
      <c r="JAZ12" s="1211"/>
      <c r="JBA12" s="1211"/>
      <c r="JBB12" s="1211"/>
      <c r="JBC12" s="1211"/>
      <c r="JBD12" s="1211"/>
      <c r="JBE12" s="1211"/>
      <c r="JBF12" s="1211"/>
      <c r="JBG12" s="1211"/>
      <c r="JBH12" s="1211"/>
      <c r="JBI12" s="1211"/>
      <c r="JBJ12" s="1211"/>
      <c r="JBK12" s="1211"/>
      <c r="JBL12" s="1211"/>
      <c r="JBM12" s="1211"/>
      <c r="JBN12" s="1211"/>
      <c r="JBO12" s="1211"/>
      <c r="JBP12" s="1211"/>
      <c r="JBQ12" s="1211"/>
      <c r="JBR12" s="1211"/>
      <c r="JBS12" s="1211"/>
      <c r="JBT12" s="1211"/>
      <c r="JBU12" s="1211"/>
      <c r="JBV12" s="1211"/>
      <c r="JBW12" s="1211"/>
      <c r="JBX12" s="1211"/>
      <c r="JBY12" s="1211"/>
      <c r="JBZ12" s="1211"/>
      <c r="JCA12" s="1211"/>
      <c r="JCB12" s="1211"/>
      <c r="JCC12" s="1211"/>
      <c r="JCD12" s="1211"/>
      <c r="JCE12" s="1211"/>
      <c r="JCF12" s="1211"/>
      <c r="JCG12" s="1211"/>
      <c r="JCH12" s="1211"/>
      <c r="JCI12" s="1211"/>
      <c r="JCJ12" s="1211"/>
      <c r="JCK12" s="1211"/>
      <c r="JCL12" s="1211"/>
      <c r="JCM12" s="1211"/>
      <c r="JCN12" s="1211"/>
      <c r="JCO12" s="1211"/>
      <c r="JCP12" s="1211"/>
      <c r="JCQ12" s="1211"/>
      <c r="JCR12" s="1211"/>
      <c r="JCS12" s="1211"/>
      <c r="JCT12" s="1211"/>
      <c r="JCU12" s="1211"/>
      <c r="JCV12" s="1211"/>
      <c r="JCW12" s="1211"/>
      <c r="JCX12" s="1211"/>
      <c r="JCY12" s="1211"/>
      <c r="JCZ12" s="1211"/>
      <c r="JDA12" s="1211"/>
      <c r="JDB12" s="1211"/>
      <c r="JDC12" s="1211"/>
      <c r="JDD12" s="1211"/>
      <c r="JDE12" s="1211"/>
      <c r="JDF12" s="1211"/>
      <c r="JDG12" s="1211"/>
      <c r="JDH12" s="1211"/>
      <c r="JDI12" s="1211"/>
      <c r="JDJ12" s="1211"/>
      <c r="JDK12" s="1211"/>
      <c r="JDL12" s="1211"/>
      <c r="JDM12" s="1211"/>
      <c r="JDN12" s="1211"/>
      <c r="JDO12" s="1211"/>
      <c r="JDP12" s="1211"/>
      <c r="JDQ12" s="1211"/>
      <c r="JDR12" s="1211"/>
      <c r="JDS12" s="1211"/>
      <c r="JDT12" s="1211"/>
      <c r="JDU12" s="1211"/>
      <c r="JDV12" s="1211"/>
      <c r="JDW12" s="1211"/>
      <c r="JDX12" s="1211"/>
      <c r="JDY12" s="1211"/>
      <c r="JDZ12" s="1211"/>
      <c r="JEA12" s="1211"/>
      <c r="JEB12" s="1211"/>
      <c r="JEC12" s="1211"/>
      <c r="JED12" s="1211"/>
      <c r="JEE12" s="1211"/>
      <c r="JEF12" s="1211"/>
      <c r="JEG12" s="1211"/>
      <c r="JEH12" s="1211"/>
      <c r="JEI12" s="1211"/>
      <c r="JEJ12" s="1211"/>
      <c r="JEK12" s="1211"/>
      <c r="JEL12" s="1211"/>
      <c r="JEM12" s="1211"/>
      <c r="JEN12" s="1211"/>
      <c r="JEO12" s="1211"/>
      <c r="JEP12" s="1211"/>
      <c r="JEQ12" s="1211"/>
      <c r="JER12" s="1211"/>
      <c r="JES12" s="1211"/>
      <c r="JET12" s="1211"/>
      <c r="JEU12" s="1211"/>
      <c r="JEV12" s="1211"/>
      <c r="JEW12" s="1211"/>
      <c r="JEX12" s="1211"/>
      <c r="JEY12" s="1211"/>
      <c r="JEZ12" s="1211"/>
      <c r="JFA12" s="1211"/>
      <c r="JFB12" s="1211"/>
      <c r="JFC12" s="1211"/>
      <c r="JFD12" s="1211"/>
      <c r="JFE12" s="1211"/>
      <c r="JFF12" s="1211"/>
      <c r="JFG12" s="1211"/>
      <c r="JFH12" s="1211"/>
      <c r="JFI12" s="1211"/>
      <c r="JFJ12" s="1211"/>
      <c r="JFK12" s="1211"/>
      <c r="JFL12" s="1211"/>
      <c r="JFM12" s="1211"/>
      <c r="JFN12" s="1211"/>
      <c r="JFO12" s="1211"/>
      <c r="JFP12" s="1211"/>
      <c r="JFQ12" s="1211"/>
      <c r="JFR12" s="1211"/>
      <c r="JFS12" s="1211"/>
      <c r="JFT12" s="1211"/>
      <c r="JFU12" s="1211"/>
      <c r="JFV12" s="1211"/>
      <c r="JFW12" s="1211"/>
      <c r="JFX12" s="1211"/>
      <c r="JFY12" s="1211"/>
      <c r="JFZ12" s="1211"/>
      <c r="JGA12" s="1211"/>
      <c r="JGB12" s="1211"/>
      <c r="JGC12" s="1211"/>
      <c r="JGD12" s="1211"/>
      <c r="JGE12" s="1211"/>
      <c r="JGF12" s="1211"/>
      <c r="JGG12" s="1211"/>
      <c r="JGH12" s="1211"/>
      <c r="JGI12" s="1211"/>
      <c r="JGJ12" s="1211"/>
      <c r="JGK12" s="1211"/>
      <c r="JGL12" s="1211"/>
      <c r="JGM12" s="1211"/>
      <c r="JGN12" s="1211"/>
      <c r="JGO12" s="1211"/>
      <c r="JGP12" s="1211"/>
      <c r="JGQ12" s="1211"/>
      <c r="JGR12" s="1211"/>
      <c r="JGS12" s="1211"/>
      <c r="JGT12" s="1211"/>
      <c r="JGU12" s="1211"/>
      <c r="JGV12" s="1211"/>
      <c r="JGW12" s="1211"/>
      <c r="JGX12" s="1211"/>
      <c r="JGY12" s="1211"/>
      <c r="JGZ12" s="1211"/>
      <c r="JHA12" s="1211"/>
      <c r="JHB12" s="1211"/>
      <c r="JHC12" s="1211"/>
      <c r="JHD12" s="1211"/>
      <c r="JHE12" s="1211"/>
      <c r="JHF12" s="1211"/>
      <c r="JHG12" s="1211"/>
      <c r="JHH12" s="1211"/>
      <c r="JHI12" s="1211"/>
      <c r="JHJ12" s="1211"/>
      <c r="JHK12" s="1211"/>
      <c r="JHL12" s="1211"/>
      <c r="JHM12" s="1211"/>
      <c r="JHN12" s="1211"/>
      <c r="JHO12" s="1211"/>
      <c r="JHP12" s="1211"/>
      <c r="JHQ12" s="1211"/>
      <c r="JHR12" s="1211"/>
      <c r="JHS12" s="1211"/>
      <c r="JHT12" s="1211"/>
      <c r="JHU12" s="1211"/>
      <c r="JHV12" s="1211"/>
      <c r="JHW12" s="1211"/>
      <c r="JHX12" s="1211"/>
      <c r="JHY12" s="1211"/>
      <c r="JHZ12" s="1211"/>
      <c r="JIA12" s="1211"/>
      <c r="JIB12" s="1211"/>
      <c r="JIC12" s="1211"/>
      <c r="JID12" s="1211"/>
      <c r="JIE12" s="1211"/>
      <c r="JIF12" s="1211"/>
      <c r="JIG12" s="1211"/>
      <c r="JIH12" s="1211"/>
      <c r="JII12" s="1211"/>
      <c r="JIJ12" s="1211"/>
      <c r="JIK12" s="1211"/>
      <c r="JIL12" s="1211"/>
      <c r="JIM12" s="1211"/>
      <c r="JIN12" s="1211"/>
      <c r="JIO12" s="1211"/>
      <c r="JIP12" s="1211"/>
      <c r="JIQ12" s="1211"/>
      <c r="JIR12" s="1211"/>
      <c r="JIS12" s="1211"/>
      <c r="JIT12" s="1211"/>
      <c r="JIU12" s="1211"/>
      <c r="JIV12" s="1211"/>
      <c r="JIW12" s="1211"/>
      <c r="JIX12" s="1211"/>
      <c r="JIY12" s="1211"/>
      <c r="JIZ12" s="1211"/>
      <c r="JJA12" s="1211"/>
      <c r="JJB12" s="1211"/>
      <c r="JJC12" s="1211"/>
      <c r="JJD12" s="1211"/>
      <c r="JJE12" s="1211"/>
      <c r="JJF12" s="1211"/>
      <c r="JJG12" s="1211"/>
      <c r="JJH12" s="1211"/>
      <c r="JJI12" s="1211"/>
      <c r="JJJ12" s="1211"/>
      <c r="JJK12" s="1211"/>
      <c r="JJL12" s="1211"/>
      <c r="JJM12" s="1211"/>
      <c r="JJN12" s="1211"/>
      <c r="JJO12" s="1211"/>
      <c r="JJP12" s="1211"/>
      <c r="JJQ12" s="1211"/>
      <c r="JJR12" s="1211"/>
      <c r="JJS12" s="1211"/>
      <c r="JJT12" s="1211"/>
      <c r="JJU12" s="1211"/>
      <c r="JJV12" s="1211"/>
      <c r="JJW12" s="1211"/>
      <c r="JJX12" s="1211"/>
      <c r="JJY12" s="1211"/>
      <c r="JJZ12" s="1211"/>
      <c r="JKA12" s="1211"/>
      <c r="JKB12" s="1211"/>
      <c r="JKC12" s="1211"/>
      <c r="JKD12" s="1211"/>
      <c r="JKE12" s="1211"/>
      <c r="JKF12" s="1211"/>
      <c r="JKG12" s="1211"/>
      <c r="JKH12" s="1211"/>
      <c r="JKI12" s="1211"/>
      <c r="JKJ12" s="1211"/>
      <c r="JKK12" s="1211"/>
      <c r="JKL12" s="1211"/>
      <c r="JKM12" s="1211"/>
      <c r="JKN12" s="1211"/>
      <c r="JKO12" s="1211"/>
      <c r="JKP12" s="1211"/>
      <c r="JKQ12" s="1211"/>
      <c r="JKR12" s="1211"/>
      <c r="JKS12" s="1211"/>
      <c r="JKT12" s="1211"/>
      <c r="JKU12" s="1211"/>
      <c r="JKV12" s="1211"/>
      <c r="JKW12" s="1211"/>
      <c r="JKX12" s="1211"/>
      <c r="JKY12" s="1211"/>
      <c r="JKZ12" s="1211"/>
      <c r="JLA12" s="1211"/>
      <c r="JLB12" s="1211"/>
      <c r="JLC12" s="1211"/>
      <c r="JLD12" s="1211"/>
      <c r="JLE12" s="1211"/>
      <c r="JLF12" s="1211"/>
      <c r="JLG12" s="1211"/>
      <c r="JLH12" s="1211"/>
      <c r="JLI12" s="1211"/>
      <c r="JLJ12" s="1211"/>
      <c r="JLK12" s="1211"/>
      <c r="JLL12" s="1211"/>
      <c r="JLM12" s="1211"/>
      <c r="JLN12" s="1211"/>
      <c r="JLO12" s="1211"/>
      <c r="JLP12" s="1211"/>
      <c r="JLQ12" s="1211"/>
      <c r="JLR12" s="1211"/>
      <c r="JLS12" s="1211"/>
      <c r="JLT12" s="1211"/>
      <c r="JLU12" s="1211"/>
      <c r="JLV12" s="1211"/>
      <c r="JLW12" s="1211"/>
      <c r="JLX12" s="1211"/>
      <c r="JLY12" s="1211"/>
      <c r="JLZ12" s="1211"/>
      <c r="JMA12" s="1211"/>
      <c r="JMB12" s="1211"/>
      <c r="JMC12" s="1211"/>
      <c r="JMD12" s="1211"/>
      <c r="JME12" s="1211"/>
      <c r="JMF12" s="1211"/>
      <c r="JMG12" s="1211"/>
      <c r="JMH12" s="1211"/>
      <c r="JMI12" s="1211"/>
      <c r="JMJ12" s="1211"/>
      <c r="JMK12" s="1211"/>
      <c r="JML12" s="1211"/>
      <c r="JMM12" s="1211"/>
      <c r="JMN12" s="1211"/>
      <c r="JMO12" s="1211"/>
      <c r="JMP12" s="1211"/>
      <c r="JMQ12" s="1211"/>
      <c r="JMR12" s="1211"/>
      <c r="JMS12" s="1211"/>
      <c r="JMT12" s="1211"/>
      <c r="JMU12" s="1211"/>
      <c r="JMV12" s="1211"/>
      <c r="JMW12" s="1211"/>
      <c r="JMX12" s="1211"/>
      <c r="JMY12" s="1211"/>
      <c r="JMZ12" s="1211"/>
      <c r="JNA12" s="1211"/>
      <c r="JNB12" s="1211"/>
      <c r="JNC12" s="1211"/>
      <c r="JND12" s="1211"/>
      <c r="JNE12" s="1211"/>
      <c r="JNF12" s="1211"/>
      <c r="JNG12" s="1211"/>
      <c r="JNH12" s="1211"/>
      <c r="JNI12" s="1211"/>
      <c r="JNJ12" s="1211"/>
      <c r="JNK12" s="1211"/>
      <c r="JNL12" s="1211"/>
      <c r="JNM12" s="1211"/>
      <c r="JNN12" s="1211"/>
      <c r="JNO12" s="1211"/>
      <c r="JNP12" s="1211"/>
      <c r="JNQ12" s="1211"/>
      <c r="JNR12" s="1211"/>
      <c r="JNS12" s="1211"/>
      <c r="JNT12" s="1211"/>
      <c r="JNU12" s="1211"/>
      <c r="JNV12" s="1211"/>
      <c r="JNW12" s="1211"/>
      <c r="JNX12" s="1211"/>
      <c r="JNY12" s="1211"/>
      <c r="JNZ12" s="1211"/>
      <c r="JOA12" s="1211"/>
      <c r="JOB12" s="1211"/>
      <c r="JOC12" s="1211"/>
      <c r="JOD12" s="1211"/>
      <c r="JOE12" s="1211"/>
      <c r="JOF12" s="1211"/>
      <c r="JOG12" s="1211"/>
      <c r="JOH12" s="1211"/>
      <c r="JOI12" s="1211"/>
      <c r="JOJ12" s="1211"/>
      <c r="JOK12" s="1211"/>
      <c r="JOL12" s="1211"/>
      <c r="JOM12" s="1211"/>
      <c r="JON12" s="1211"/>
      <c r="JOO12" s="1211"/>
      <c r="JOP12" s="1211"/>
      <c r="JOQ12" s="1211"/>
      <c r="JOR12" s="1211"/>
      <c r="JOS12" s="1211"/>
      <c r="JOT12" s="1211"/>
      <c r="JOU12" s="1211"/>
      <c r="JOV12" s="1211"/>
      <c r="JOW12" s="1211"/>
      <c r="JOX12" s="1211"/>
      <c r="JOY12" s="1211"/>
      <c r="JOZ12" s="1211"/>
      <c r="JPA12" s="1211"/>
      <c r="JPB12" s="1211"/>
      <c r="JPC12" s="1211"/>
      <c r="JPD12" s="1211"/>
      <c r="JPE12" s="1211"/>
      <c r="JPF12" s="1211"/>
      <c r="JPG12" s="1211"/>
      <c r="JPH12" s="1211"/>
      <c r="JPI12" s="1211"/>
      <c r="JPJ12" s="1211"/>
      <c r="JPK12" s="1211"/>
      <c r="JPL12" s="1211"/>
      <c r="JPM12" s="1211"/>
      <c r="JPN12" s="1211"/>
      <c r="JPO12" s="1211"/>
      <c r="JPP12" s="1211"/>
      <c r="JPQ12" s="1211"/>
      <c r="JPR12" s="1211"/>
      <c r="JPS12" s="1211"/>
      <c r="JPT12" s="1211"/>
      <c r="JPU12" s="1211"/>
      <c r="JPV12" s="1211"/>
      <c r="JPW12" s="1211"/>
      <c r="JPX12" s="1211"/>
      <c r="JPY12" s="1211"/>
      <c r="JPZ12" s="1211"/>
      <c r="JQA12" s="1211"/>
      <c r="JQB12" s="1211"/>
      <c r="JQC12" s="1211"/>
      <c r="JQD12" s="1211"/>
      <c r="JQE12" s="1211"/>
      <c r="JQF12" s="1211"/>
      <c r="JQG12" s="1211"/>
      <c r="JQH12" s="1211"/>
      <c r="JQI12" s="1211"/>
      <c r="JQJ12" s="1211"/>
      <c r="JQK12" s="1211"/>
      <c r="JQL12" s="1211"/>
      <c r="JQM12" s="1211"/>
      <c r="JQN12" s="1211"/>
      <c r="JQO12" s="1211"/>
      <c r="JQP12" s="1211"/>
      <c r="JQQ12" s="1211"/>
      <c r="JQR12" s="1211"/>
      <c r="JQS12" s="1211"/>
      <c r="JQT12" s="1211"/>
      <c r="JQU12" s="1211"/>
      <c r="JQV12" s="1211"/>
      <c r="JQW12" s="1211"/>
      <c r="JQX12" s="1211"/>
      <c r="JQY12" s="1211"/>
      <c r="JQZ12" s="1211"/>
      <c r="JRA12" s="1211"/>
      <c r="JRB12" s="1211"/>
      <c r="JRC12" s="1211"/>
      <c r="JRD12" s="1211"/>
      <c r="JRE12" s="1211"/>
      <c r="JRF12" s="1211"/>
      <c r="JRG12" s="1211"/>
      <c r="JRH12" s="1211"/>
      <c r="JRI12" s="1211"/>
      <c r="JRJ12" s="1211"/>
      <c r="JRK12" s="1211"/>
      <c r="JRL12" s="1211"/>
      <c r="JRM12" s="1211"/>
      <c r="JRN12" s="1211"/>
      <c r="JRO12" s="1211"/>
      <c r="JRP12" s="1211"/>
      <c r="JRQ12" s="1211"/>
      <c r="JRR12" s="1211"/>
      <c r="JRS12" s="1211"/>
      <c r="JRT12" s="1211"/>
      <c r="JRU12" s="1211"/>
      <c r="JRV12" s="1211"/>
      <c r="JRW12" s="1211"/>
      <c r="JRX12" s="1211"/>
      <c r="JRY12" s="1211"/>
      <c r="JRZ12" s="1211"/>
      <c r="JSA12" s="1211"/>
      <c r="JSB12" s="1211"/>
      <c r="JSC12" s="1211"/>
      <c r="JSD12" s="1211"/>
      <c r="JSE12" s="1211"/>
      <c r="JSF12" s="1211"/>
      <c r="JSG12" s="1211"/>
      <c r="JSH12" s="1211"/>
      <c r="JSI12" s="1211"/>
      <c r="JSJ12" s="1211"/>
      <c r="JSK12" s="1211"/>
      <c r="JSL12" s="1211"/>
      <c r="JSM12" s="1211"/>
      <c r="JSN12" s="1211"/>
      <c r="JSO12" s="1211"/>
      <c r="JSP12" s="1211"/>
      <c r="JSQ12" s="1211"/>
      <c r="JSR12" s="1211"/>
      <c r="JSS12" s="1211"/>
      <c r="JST12" s="1211"/>
      <c r="JSU12" s="1211"/>
      <c r="JSV12" s="1211"/>
      <c r="JSW12" s="1211"/>
      <c r="JSX12" s="1211"/>
      <c r="JSY12" s="1211"/>
      <c r="JSZ12" s="1211"/>
      <c r="JTA12" s="1211"/>
      <c r="JTB12" s="1211"/>
      <c r="JTC12" s="1211"/>
      <c r="JTD12" s="1211"/>
      <c r="JTE12" s="1211"/>
      <c r="JTF12" s="1211"/>
      <c r="JTG12" s="1211"/>
      <c r="JTH12" s="1211"/>
      <c r="JTI12" s="1211"/>
      <c r="JTJ12" s="1211"/>
      <c r="JTK12" s="1211"/>
      <c r="JTL12" s="1211"/>
      <c r="JTM12" s="1211"/>
      <c r="JTN12" s="1211"/>
      <c r="JTO12" s="1211"/>
      <c r="JTP12" s="1211"/>
      <c r="JTQ12" s="1211"/>
      <c r="JTR12" s="1211"/>
      <c r="JTS12" s="1211"/>
      <c r="JTT12" s="1211"/>
      <c r="JTU12" s="1211"/>
      <c r="JTV12" s="1211"/>
      <c r="JTW12" s="1211"/>
      <c r="JTX12" s="1211"/>
      <c r="JTY12" s="1211"/>
      <c r="JTZ12" s="1211"/>
      <c r="JUA12" s="1211"/>
      <c r="JUB12" s="1211"/>
      <c r="JUC12" s="1211"/>
      <c r="JUD12" s="1211"/>
      <c r="JUE12" s="1211"/>
      <c r="JUF12" s="1211"/>
      <c r="JUG12" s="1211"/>
      <c r="JUH12" s="1211"/>
      <c r="JUI12" s="1211"/>
      <c r="JUJ12" s="1211"/>
      <c r="JUK12" s="1211"/>
      <c r="JUL12" s="1211"/>
      <c r="JUM12" s="1211"/>
      <c r="JUN12" s="1211"/>
      <c r="JUO12" s="1211"/>
      <c r="JUP12" s="1211"/>
      <c r="JUQ12" s="1211"/>
      <c r="JUR12" s="1211"/>
      <c r="JUS12" s="1211"/>
      <c r="JUT12" s="1211"/>
      <c r="JUU12" s="1211"/>
      <c r="JUV12" s="1211"/>
      <c r="JUW12" s="1211"/>
      <c r="JUX12" s="1211"/>
      <c r="JUY12" s="1211"/>
      <c r="JUZ12" s="1211"/>
      <c r="JVA12" s="1211"/>
      <c r="JVB12" s="1211"/>
      <c r="JVC12" s="1211"/>
      <c r="JVD12" s="1211"/>
      <c r="JVE12" s="1211"/>
      <c r="JVF12" s="1211"/>
      <c r="JVG12" s="1211"/>
      <c r="JVH12" s="1211"/>
      <c r="JVI12" s="1211"/>
      <c r="JVJ12" s="1211"/>
      <c r="JVK12" s="1211"/>
      <c r="JVL12" s="1211"/>
      <c r="JVM12" s="1211"/>
      <c r="JVN12" s="1211"/>
      <c r="JVO12" s="1211"/>
      <c r="JVP12" s="1211"/>
      <c r="JVQ12" s="1211"/>
      <c r="JVR12" s="1211"/>
      <c r="JVS12" s="1211"/>
      <c r="JVT12" s="1211"/>
      <c r="JVU12" s="1211"/>
      <c r="JVV12" s="1211"/>
      <c r="JVW12" s="1211"/>
      <c r="JVX12" s="1211"/>
      <c r="JVY12" s="1211"/>
      <c r="JVZ12" s="1211"/>
      <c r="JWA12" s="1211"/>
      <c r="JWB12" s="1211"/>
      <c r="JWC12" s="1211"/>
      <c r="JWD12" s="1211"/>
      <c r="JWE12" s="1211"/>
      <c r="JWF12" s="1211"/>
      <c r="JWG12" s="1211"/>
      <c r="JWH12" s="1211"/>
      <c r="JWI12" s="1211"/>
      <c r="JWJ12" s="1211"/>
      <c r="JWK12" s="1211"/>
      <c r="JWL12" s="1211"/>
      <c r="JWM12" s="1211"/>
      <c r="JWN12" s="1211"/>
      <c r="JWO12" s="1211"/>
      <c r="JWP12" s="1211"/>
      <c r="JWQ12" s="1211"/>
      <c r="JWR12" s="1211"/>
      <c r="JWS12" s="1211"/>
      <c r="JWT12" s="1211"/>
      <c r="JWU12" s="1211"/>
      <c r="JWV12" s="1211"/>
      <c r="JWW12" s="1211"/>
      <c r="JWX12" s="1211"/>
      <c r="JWY12" s="1211"/>
      <c r="JWZ12" s="1211"/>
      <c r="JXA12" s="1211"/>
      <c r="JXB12" s="1211"/>
      <c r="JXC12" s="1211"/>
      <c r="JXD12" s="1211"/>
      <c r="JXE12" s="1211"/>
      <c r="JXF12" s="1211"/>
      <c r="JXG12" s="1211"/>
      <c r="JXH12" s="1211"/>
      <c r="JXI12" s="1211"/>
      <c r="JXJ12" s="1211"/>
      <c r="JXK12" s="1211"/>
      <c r="JXL12" s="1211"/>
      <c r="JXM12" s="1211"/>
      <c r="JXN12" s="1211"/>
      <c r="JXO12" s="1211"/>
      <c r="JXP12" s="1211"/>
      <c r="JXQ12" s="1211"/>
      <c r="JXR12" s="1211"/>
      <c r="JXS12" s="1211"/>
      <c r="JXT12" s="1211"/>
      <c r="JXU12" s="1211"/>
      <c r="JXV12" s="1211"/>
      <c r="JXW12" s="1211"/>
      <c r="JXX12" s="1211"/>
      <c r="JXY12" s="1211"/>
      <c r="JXZ12" s="1211"/>
      <c r="JYA12" s="1211"/>
      <c r="JYB12" s="1211"/>
      <c r="JYC12" s="1211"/>
      <c r="JYD12" s="1211"/>
      <c r="JYE12" s="1211"/>
      <c r="JYF12" s="1211"/>
      <c r="JYG12" s="1211"/>
      <c r="JYH12" s="1211"/>
      <c r="JYI12" s="1211"/>
      <c r="JYJ12" s="1211"/>
      <c r="JYK12" s="1211"/>
      <c r="JYL12" s="1211"/>
      <c r="JYM12" s="1211"/>
      <c r="JYN12" s="1211"/>
      <c r="JYO12" s="1211"/>
      <c r="JYP12" s="1211"/>
      <c r="JYQ12" s="1211"/>
      <c r="JYR12" s="1211"/>
      <c r="JYS12" s="1211"/>
      <c r="JYT12" s="1211"/>
      <c r="JYU12" s="1211"/>
      <c r="JYV12" s="1211"/>
      <c r="JYW12" s="1211"/>
      <c r="JYX12" s="1211"/>
      <c r="JYY12" s="1211"/>
      <c r="JYZ12" s="1211"/>
      <c r="JZA12" s="1211"/>
      <c r="JZB12" s="1211"/>
      <c r="JZC12" s="1211"/>
      <c r="JZD12" s="1211"/>
      <c r="JZE12" s="1211"/>
      <c r="JZF12" s="1211"/>
      <c r="JZG12" s="1211"/>
      <c r="JZH12" s="1211"/>
      <c r="JZI12" s="1211"/>
      <c r="JZJ12" s="1211"/>
      <c r="JZK12" s="1211"/>
      <c r="JZL12" s="1211"/>
      <c r="JZM12" s="1211"/>
      <c r="JZN12" s="1211"/>
      <c r="JZO12" s="1211"/>
      <c r="JZP12" s="1211"/>
      <c r="JZQ12" s="1211"/>
      <c r="JZR12" s="1211"/>
      <c r="JZS12" s="1211"/>
      <c r="JZT12" s="1211"/>
      <c r="JZU12" s="1211"/>
      <c r="JZV12" s="1211"/>
      <c r="JZW12" s="1211"/>
      <c r="JZX12" s="1211"/>
      <c r="JZY12" s="1211"/>
      <c r="JZZ12" s="1211"/>
      <c r="KAA12" s="1211"/>
      <c r="KAB12" s="1211"/>
      <c r="KAC12" s="1211"/>
      <c r="KAD12" s="1211"/>
      <c r="KAE12" s="1211"/>
      <c r="KAF12" s="1211"/>
      <c r="KAG12" s="1211"/>
      <c r="KAH12" s="1211"/>
      <c r="KAI12" s="1211"/>
      <c r="KAJ12" s="1211"/>
      <c r="KAK12" s="1211"/>
      <c r="KAL12" s="1211"/>
      <c r="KAM12" s="1211"/>
      <c r="KAN12" s="1211"/>
      <c r="KAO12" s="1211"/>
      <c r="KAP12" s="1211"/>
      <c r="KAQ12" s="1211"/>
      <c r="KAR12" s="1211"/>
      <c r="KAS12" s="1211"/>
      <c r="KAT12" s="1211"/>
      <c r="KAU12" s="1211"/>
      <c r="KAV12" s="1211"/>
      <c r="KAW12" s="1211"/>
      <c r="KAX12" s="1211"/>
      <c r="KAY12" s="1211"/>
      <c r="KAZ12" s="1211"/>
      <c r="KBA12" s="1211"/>
      <c r="KBB12" s="1211"/>
      <c r="KBC12" s="1211"/>
      <c r="KBD12" s="1211"/>
      <c r="KBE12" s="1211"/>
      <c r="KBF12" s="1211"/>
      <c r="KBG12" s="1211"/>
      <c r="KBH12" s="1211"/>
      <c r="KBI12" s="1211"/>
      <c r="KBJ12" s="1211"/>
      <c r="KBK12" s="1211"/>
      <c r="KBL12" s="1211"/>
      <c r="KBM12" s="1211"/>
      <c r="KBN12" s="1211"/>
      <c r="KBO12" s="1211"/>
      <c r="KBP12" s="1211"/>
      <c r="KBQ12" s="1211"/>
      <c r="KBR12" s="1211"/>
      <c r="KBS12" s="1211"/>
      <c r="KBT12" s="1211"/>
      <c r="KBU12" s="1211"/>
      <c r="KBV12" s="1211"/>
      <c r="KBW12" s="1211"/>
      <c r="KBX12" s="1211"/>
      <c r="KBY12" s="1211"/>
      <c r="KBZ12" s="1211"/>
      <c r="KCA12" s="1211"/>
      <c r="KCB12" s="1211"/>
      <c r="KCC12" s="1211"/>
      <c r="KCD12" s="1211"/>
      <c r="KCE12" s="1211"/>
      <c r="KCF12" s="1211"/>
      <c r="KCG12" s="1211"/>
      <c r="KCH12" s="1211"/>
      <c r="KCI12" s="1211"/>
      <c r="KCJ12" s="1211"/>
      <c r="KCK12" s="1211"/>
      <c r="KCL12" s="1211"/>
      <c r="KCM12" s="1211"/>
      <c r="KCN12" s="1211"/>
      <c r="KCO12" s="1211"/>
      <c r="KCP12" s="1211"/>
      <c r="KCQ12" s="1211"/>
      <c r="KCR12" s="1211"/>
      <c r="KCS12" s="1211"/>
      <c r="KCT12" s="1211"/>
      <c r="KCU12" s="1211"/>
      <c r="KCV12" s="1211"/>
      <c r="KCW12" s="1211"/>
      <c r="KCX12" s="1211"/>
      <c r="KCY12" s="1211"/>
      <c r="KCZ12" s="1211"/>
      <c r="KDA12" s="1211"/>
      <c r="KDB12" s="1211"/>
      <c r="KDC12" s="1211"/>
      <c r="KDD12" s="1211"/>
      <c r="KDE12" s="1211"/>
      <c r="KDF12" s="1211"/>
      <c r="KDG12" s="1211"/>
      <c r="KDH12" s="1211"/>
      <c r="KDI12" s="1211"/>
      <c r="KDJ12" s="1211"/>
      <c r="KDK12" s="1211"/>
      <c r="KDL12" s="1211"/>
      <c r="KDM12" s="1211"/>
      <c r="KDN12" s="1211"/>
      <c r="KDO12" s="1211"/>
      <c r="KDP12" s="1211"/>
      <c r="KDQ12" s="1211"/>
      <c r="KDR12" s="1211"/>
      <c r="KDS12" s="1211"/>
      <c r="KDT12" s="1211"/>
      <c r="KDU12" s="1211"/>
      <c r="KDV12" s="1211"/>
      <c r="KDW12" s="1211"/>
      <c r="KDX12" s="1211"/>
      <c r="KDY12" s="1211"/>
      <c r="KDZ12" s="1211"/>
      <c r="KEA12" s="1211"/>
      <c r="KEB12" s="1211"/>
      <c r="KEC12" s="1211"/>
      <c r="KED12" s="1211"/>
      <c r="KEE12" s="1211"/>
      <c r="KEF12" s="1211"/>
      <c r="KEG12" s="1211"/>
      <c r="KEH12" s="1211"/>
      <c r="KEI12" s="1211"/>
      <c r="KEJ12" s="1211"/>
      <c r="KEK12" s="1211"/>
      <c r="KEL12" s="1211"/>
      <c r="KEM12" s="1211"/>
      <c r="KEN12" s="1211"/>
      <c r="KEO12" s="1211"/>
      <c r="KEP12" s="1211"/>
      <c r="KEQ12" s="1211"/>
      <c r="KER12" s="1211"/>
      <c r="KES12" s="1211"/>
      <c r="KET12" s="1211"/>
      <c r="KEU12" s="1211"/>
      <c r="KEV12" s="1211"/>
      <c r="KEW12" s="1211"/>
      <c r="KEX12" s="1211"/>
      <c r="KEY12" s="1211"/>
      <c r="KEZ12" s="1211"/>
      <c r="KFA12" s="1211"/>
      <c r="KFB12" s="1211"/>
      <c r="KFC12" s="1211"/>
      <c r="KFD12" s="1211"/>
      <c r="KFE12" s="1211"/>
      <c r="KFF12" s="1211"/>
      <c r="KFG12" s="1211"/>
      <c r="KFH12" s="1211"/>
      <c r="KFI12" s="1211"/>
      <c r="KFJ12" s="1211"/>
      <c r="KFK12" s="1211"/>
      <c r="KFL12" s="1211"/>
      <c r="KFM12" s="1211"/>
      <c r="KFN12" s="1211"/>
      <c r="KFO12" s="1211"/>
      <c r="KFP12" s="1211"/>
      <c r="KFQ12" s="1211"/>
      <c r="KFR12" s="1211"/>
      <c r="KFS12" s="1211"/>
      <c r="KFT12" s="1211"/>
      <c r="KFU12" s="1211"/>
      <c r="KFV12" s="1211"/>
      <c r="KFW12" s="1211"/>
      <c r="KFX12" s="1211"/>
      <c r="KFY12" s="1211"/>
      <c r="KFZ12" s="1211"/>
      <c r="KGA12" s="1211"/>
      <c r="KGB12" s="1211"/>
      <c r="KGC12" s="1211"/>
      <c r="KGD12" s="1211"/>
      <c r="KGE12" s="1211"/>
      <c r="KGF12" s="1211"/>
      <c r="KGG12" s="1211"/>
      <c r="KGH12" s="1211"/>
      <c r="KGI12" s="1211"/>
      <c r="KGJ12" s="1211"/>
      <c r="KGK12" s="1211"/>
      <c r="KGL12" s="1211"/>
      <c r="KGM12" s="1211"/>
      <c r="KGN12" s="1211"/>
      <c r="KGO12" s="1211"/>
      <c r="KGP12" s="1211"/>
      <c r="KGQ12" s="1211"/>
      <c r="KGR12" s="1211"/>
      <c r="KGS12" s="1211"/>
      <c r="KGT12" s="1211"/>
      <c r="KGU12" s="1211"/>
      <c r="KGV12" s="1211"/>
      <c r="KGW12" s="1211"/>
      <c r="KGX12" s="1211"/>
      <c r="KGY12" s="1211"/>
      <c r="KGZ12" s="1211"/>
      <c r="KHA12" s="1211"/>
      <c r="KHB12" s="1211"/>
      <c r="KHC12" s="1211"/>
      <c r="KHD12" s="1211"/>
      <c r="KHE12" s="1211"/>
      <c r="KHF12" s="1211"/>
      <c r="KHG12" s="1211"/>
      <c r="KHH12" s="1211"/>
      <c r="KHI12" s="1211"/>
      <c r="KHJ12" s="1211"/>
      <c r="KHK12" s="1211"/>
      <c r="KHL12" s="1211"/>
      <c r="KHM12" s="1211"/>
      <c r="KHN12" s="1211"/>
      <c r="KHO12" s="1211"/>
      <c r="KHP12" s="1211"/>
      <c r="KHQ12" s="1211"/>
      <c r="KHR12" s="1211"/>
      <c r="KHS12" s="1211"/>
      <c r="KHT12" s="1211"/>
      <c r="KHU12" s="1211"/>
      <c r="KHV12" s="1211"/>
      <c r="KHW12" s="1211"/>
      <c r="KHX12" s="1211"/>
      <c r="KHY12" s="1211"/>
      <c r="KHZ12" s="1211"/>
      <c r="KIA12" s="1211"/>
      <c r="KIB12" s="1211"/>
      <c r="KIC12" s="1211"/>
      <c r="KID12" s="1211"/>
      <c r="KIE12" s="1211"/>
      <c r="KIF12" s="1211"/>
      <c r="KIG12" s="1211"/>
      <c r="KIH12" s="1211"/>
      <c r="KII12" s="1211"/>
      <c r="KIJ12" s="1211"/>
      <c r="KIK12" s="1211"/>
      <c r="KIL12" s="1211"/>
      <c r="KIM12" s="1211"/>
      <c r="KIN12" s="1211"/>
      <c r="KIO12" s="1211"/>
      <c r="KIP12" s="1211"/>
      <c r="KIQ12" s="1211"/>
      <c r="KIR12" s="1211"/>
      <c r="KIS12" s="1211"/>
      <c r="KIT12" s="1211"/>
      <c r="KIU12" s="1211"/>
      <c r="KIV12" s="1211"/>
      <c r="KIW12" s="1211"/>
      <c r="KIX12" s="1211"/>
      <c r="KIY12" s="1211"/>
      <c r="KIZ12" s="1211"/>
      <c r="KJA12" s="1211"/>
      <c r="KJB12" s="1211"/>
      <c r="KJC12" s="1211"/>
      <c r="KJD12" s="1211"/>
      <c r="KJE12" s="1211"/>
      <c r="KJF12" s="1211"/>
      <c r="KJG12" s="1211"/>
      <c r="KJH12" s="1211"/>
      <c r="KJI12" s="1211"/>
      <c r="KJJ12" s="1211"/>
      <c r="KJK12" s="1211"/>
      <c r="KJL12" s="1211"/>
      <c r="KJM12" s="1211"/>
      <c r="KJN12" s="1211"/>
      <c r="KJO12" s="1211"/>
      <c r="KJP12" s="1211"/>
      <c r="KJQ12" s="1211"/>
      <c r="KJR12" s="1211"/>
      <c r="KJS12" s="1211"/>
      <c r="KJT12" s="1211"/>
      <c r="KJU12" s="1211"/>
      <c r="KJV12" s="1211"/>
      <c r="KJW12" s="1211"/>
      <c r="KJX12" s="1211"/>
      <c r="KJY12" s="1211"/>
      <c r="KJZ12" s="1211"/>
      <c r="KKA12" s="1211"/>
      <c r="KKB12" s="1211"/>
      <c r="KKC12" s="1211"/>
      <c r="KKD12" s="1211"/>
      <c r="KKE12" s="1211"/>
      <c r="KKF12" s="1211"/>
      <c r="KKG12" s="1211"/>
      <c r="KKH12" s="1211"/>
      <c r="KKI12" s="1211"/>
      <c r="KKJ12" s="1211"/>
      <c r="KKK12" s="1211"/>
      <c r="KKL12" s="1211"/>
      <c r="KKM12" s="1211"/>
      <c r="KKN12" s="1211"/>
      <c r="KKO12" s="1211"/>
      <c r="KKP12" s="1211"/>
      <c r="KKQ12" s="1211"/>
      <c r="KKR12" s="1211"/>
      <c r="KKS12" s="1211"/>
      <c r="KKT12" s="1211"/>
      <c r="KKU12" s="1211"/>
      <c r="KKV12" s="1211"/>
      <c r="KKW12" s="1211"/>
      <c r="KKX12" s="1211"/>
      <c r="KKY12" s="1211"/>
      <c r="KKZ12" s="1211"/>
      <c r="KLA12" s="1211"/>
      <c r="KLB12" s="1211"/>
      <c r="KLC12" s="1211"/>
      <c r="KLD12" s="1211"/>
      <c r="KLE12" s="1211"/>
      <c r="KLF12" s="1211"/>
      <c r="KLG12" s="1211"/>
      <c r="KLH12" s="1211"/>
      <c r="KLI12" s="1211"/>
      <c r="KLJ12" s="1211"/>
      <c r="KLK12" s="1211"/>
      <c r="KLL12" s="1211"/>
      <c r="KLM12" s="1211"/>
      <c r="KLN12" s="1211"/>
      <c r="KLO12" s="1211"/>
      <c r="KLP12" s="1211"/>
      <c r="KLQ12" s="1211"/>
      <c r="KLR12" s="1211"/>
      <c r="KLS12" s="1211"/>
      <c r="KLT12" s="1211"/>
      <c r="KLU12" s="1211"/>
      <c r="KLV12" s="1211"/>
      <c r="KLW12" s="1211"/>
      <c r="KLX12" s="1211"/>
      <c r="KLY12" s="1211"/>
      <c r="KLZ12" s="1211"/>
      <c r="KMA12" s="1211"/>
      <c r="KMB12" s="1211"/>
      <c r="KMC12" s="1211"/>
      <c r="KMD12" s="1211"/>
      <c r="KME12" s="1211"/>
      <c r="KMF12" s="1211"/>
      <c r="KMG12" s="1211"/>
      <c r="KMH12" s="1211"/>
      <c r="KMI12" s="1211"/>
      <c r="KMJ12" s="1211"/>
      <c r="KMK12" s="1211"/>
      <c r="KML12" s="1211"/>
      <c r="KMM12" s="1211"/>
      <c r="KMN12" s="1211"/>
      <c r="KMO12" s="1211"/>
      <c r="KMP12" s="1211"/>
      <c r="KMQ12" s="1211"/>
      <c r="KMR12" s="1211"/>
      <c r="KMS12" s="1211"/>
      <c r="KMT12" s="1211"/>
      <c r="KMU12" s="1211"/>
      <c r="KMV12" s="1211"/>
      <c r="KMW12" s="1211"/>
      <c r="KMX12" s="1211"/>
      <c r="KMY12" s="1211"/>
      <c r="KMZ12" s="1211"/>
      <c r="KNA12" s="1211"/>
      <c r="KNB12" s="1211"/>
      <c r="KNC12" s="1211"/>
      <c r="KND12" s="1211"/>
      <c r="KNE12" s="1211"/>
      <c r="KNF12" s="1211"/>
      <c r="KNG12" s="1211"/>
      <c r="KNH12" s="1211"/>
      <c r="KNI12" s="1211"/>
      <c r="KNJ12" s="1211"/>
      <c r="KNK12" s="1211"/>
      <c r="KNL12" s="1211"/>
      <c r="KNM12" s="1211"/>
      <c r="KNN12" s="1211"/>
      <c r="KNO12" s="1211"/>
      <c r="KNP12" s="1211"/>
      <c r="KNQ12" s="1211"/>
      <c r="KNR12" s="1211"/>
      <c r="KNS12" s="1211"/>
      <c r="KNT12" s="1211"/>
      <c r="KNU12" s="1211"/>
      <c r="KNV12" s="1211"/>
      <c r="KNW12" s="1211"/>
      <c r="KNX12" s="1211"/>
      <c r="KNY12" s="1211"/>
      <c r="KNZ12" s="1211"/>
      <c r="KOA12" s="1211"/>
      <c r="KOB12" s="1211"/>
      <c r="KOC12" s="1211"/>
      <c r="KOD12" s="1211"/>
      <c r="KOE12" s="1211"/>
      <c r="KOF12" s="1211"/>
      <c r="KOG12" s="1211"/>
      <c r="KOH12" s="1211"/>
      <c r="KOI12" s="1211"/>
      <c r="KOJ12" s="1211"/>
      <c r="KOK12" s="1211"/>
      <c r="KOL12" s="1211"/>
      <c r="KOM12" s="1211"/>
      <c r="KON12" s="1211"/>
      <c r="KOO12" s="1211"/>
      <c r="KOP12" s="1211"/>
      <c r="KOQ12" s="1211"/>
      <c r="KOR12" s="1211"/>
      <c r="KOS12" s="1211"/>
      <c r="KOT12" s="1211"/>
      <c r="KOU12" s="1211"/>
      <c r="KOV12" s="1211"/>
      <c r="KOW12" s="1211"/>
      <c r="KOX12" s="1211"/>
      <c r="KOY12" s="1211"/>
      <c r="KOZ12" s="1211"/>
      <c r="KPA12" s="1211"/>
      <c r="KPB12" s="1211"/>
      <c r="KPC12" s="1211"/>
      <c r="KPD12" s="1211"/>
      <c r="KPE12" s="1211"/>
      <c r="KPF12" s="1211"/>
      <c r="KPG12" s="1211"/>
      <c r="KPH12" s="1211"/>
      <c r="KPI12" s="1211"/>
      <c r="KPJ12" s="1211"/>
      <c r="KPK12" s="1211"/>
      <c r="KPL12" s="1211"/>
      <c r="KPM12" s="1211"/>
      <c r="KPN12" s="1211"/>
      <c r="KPO12" s="1211"/>
      <c r="KPP12" s="1211"/>
      <c r="KPQ12" s="1211"/>
      <c r="KPR12" s="1211"/>
      <c r="KPS12" s="1211"/>
      <c r="KPT12" s="1211"/>
      <c r="KPU12" s="1211"/>
      <c r="KPV12" s="1211"/>
      <c r="KPW12" s="1211"/>
      <c r="KPX12" s="1211"/>
      <c r="KPY12" s="1211"/>
      <c r="KPZ12" s="1211"/>
      <c r="KQA12" s="1211"/>
      <c r="KQB12" s="1211"/>
      <c r="KQC12" s="1211"/>
      <c r="KQD12" s="1211"/>
      <c r="KQE12" s="1211"/>
      <c r="KQF12" s="1211"/>
      <c r="KQG12" s="1211"/>
      <c r="KQH12" s="1211"/>
      <c r="KQI12" s="1211"/>
      <c r="KQJ12" s="1211"/>
      <c r="KQK12" s="1211"/>
      <c r="KQL12" s="1211"/>
      <c r="KQM12" s="1211"/>
      <c r="KQN12" s="1211"/>
      <c r="KQO12" s="1211"/>
      <c r="KQP12" s="1211"/>
      <c r="KQQ12" s="1211"/>
      <c r="KQR12" s="1211"/>
      <c r="KQS12" s="1211"/>
      <c r="KQT12" s="1211"/>
      <c r="KQU12" s="1211"/>
      <c r="KQV12" s="1211"/>
      <c r="KQW12" s="1211"/>
      <c r="KQX12" s="1211"/>
      <c r="KQY12" s="1211"/>
      <c r="KQZ12" s="1211"/>
      <c r="KRA12" s="1211"/>
      <c r="KRB12" s="1211"/>
      <c r="KRC12" s="1211"/>
      <c r="KRD12" s="1211"/>
      <c r="KRE12" s="1211"/>
      <c r="KRF12" s="1211"/>
      <c r="KRG12" s="1211"/>
      <c r="KRH12" s="1211"/>
      <c r="KRI12" s="1211"/>
      <c r="KRJ12" s="1211"/>
      <c r="KRK12" s="1211"/>
      <c r="KRL12" s="1211"/>
      <c r="KRM12" s="1211"/>
      <c r="KRN12" s="1211"/>
      <c r="KRO12" s="1211"/>
      <c r="KRP12" s="1211"/>
      <c r="KRQ12" s="1211"/>
      <c r="KRR12" s="1211"/>
      <c r="KRS12" s="1211"/>
      <c r="KRT12" s="1211"/>
      <c r="KRU12" s="1211"/>
      <c r="KRV12" s="1211"/>
      <c r="KRW12" s="1211"/>
      <c r="KRX12" s="1211"/>
      <c r="KRY12" s="1211"/>
      <c r="KRZ12" s="1211"/>
      <c r="KSA12" s="1211"/>
      <c r="KSB12" s="1211"/>
      <c r="KSC12" s="1211"/>
      <c r="KSD12" s="1211"/>
      <c r="KSE12" s="1211"/>
      <c r="KSF12" s="1211"/>
      <c r="KSG12" s="1211"/>
      <c r="KSH12" s="1211"/>
      <c r="KSI12" s="1211"/>
      <c r="KSJ12" s="1211"/>
      <c r="KSK12" s="1211"/>
      <c r="KSL12" s="1211"/>
      <c r="KSM12" s="1211"/>
      <c r="KSN12" s="1211"/>
      <c r="KSO12" s="1211"/>
      <c r="KSP12" s="1211"/>
      <c r="KSQ12" s="1211"/>
      <c r="KSR12" s="1211"/>
      <c r="KSS12" s="1211"/>
      <c r="KST12" s="1211"/>
      <c r="KSU12" s="1211"/>
      <c r="KSV12" s="1211"/>
      <c r="KSW12" s="1211"/>
      <c r="KSX12" s="1211"/>
      <c r="KSY12" s="1211"/>
      <c r="KSZ12" s="1211"/>
      <c r="KTA12" s="1211"/>
      <c r="KTB12" s="1211"/>
      <c r="KTC12" s="1211"/>
      <c r="KTD12" s="1211"/>
      <c r="KTE12" s="1211"/>
      <c r="KTF12" s="1211"/>
      <c r="KTG12" s="1211"/>
      <c r="KTH12" s="1211"/>
      <c r="KTI12" s="1211"/>
      <c r="KTJ12" s="1211"/>
      <c r="KTK12" s="1211"/>
      <c r="KTL12" s="1211"/>
      <c r="KTM12" s="1211"/>
      <c r="KTN12" s="1211"/>
      <c r="KTO12" s="1211"/>
      <c r="KTP12" s="1211"/>
      <c r="KTQ12" s="1211"/>
      <c r="KTR12" s="1211"/>
      <c r="KTS12" s="1211"/>
      <c r="KTT12" s="1211"/>
      <c r="KTU12" s="1211"/>
      <c r="KTV12" s="1211"/>
      <c r="KTW12" s="1211"/>
      <c r="KTX12" s="1211"/>
      <c r="KTY12" s="1211"/>
      <c r="KTZ12" s="1211"/>
      <c r="KUA12" s="1211"/>
      <c r="KUB12" s="1211"/>
      <c r="KUC12" s="1211"/>
      <c r="KUD12" s="1211"/>
      <c r="KUE12" s="1211"/>
      <c r="KUF12" s="1211"/>
      <c r="KUG12" s="1211"/>
      <c r="KUH12" s="1211"/>
      <c r="KUI12" s="1211"/>
      <c r="KUJ12" s="1211"/>
      <c r="KUK12" s="1211"/>
      <c r="KUL12" s="1211"/>
      <c r="KUM12" s="1211"/>
      <c r="KUN12" s="1211"/>
      <c r="KUO12" s="1211"/>
      <c r="KUP12" s="1211"/>
      <c r="KUQ12" s="1211"/>
      <c r="KUR12" s="1211"/>
      <c r="KUS12" s="1211"/>
      <c r="KUT12" s="1211"/>
      <c r="KUU12" s="1211"/>
      <c r="KUV12" s="1211"/>
      <c r="KUW12" s="1211"/>
      <c r="KUX12" s="1211"/>
      <c r="KUY12" s="1211"/>
      <c r="KUZ12" s="1211"/>
      <c r="KVA12" s="1211"/>
      <c r="KVB12" s="1211"/>
      <c r="KVC12" s="1211"/>
      <c r="KVD12" s="1211"/>
      <c r="KVE12" s="1211"/>
      <c r="KVF12" s="1211"/>
      <c r="KVG12" s="1211"/>
      <c r="KVH12" s="1211"/>
      <c r="KVI12" s="1211"/>
      <c r="KVJ12" s="1211"/>
      <c r="KVK12" s="1211"/>
      <c r="KVL12" s="1211"/>
      <c r="KVM12" s="1211"/>
      <c r="KVN12" s="1211"/>
      <c r="KVO12" s="1211"/>
      <c r="KVP12" s="1211"/>
      <c r="KVQ12" s="1211"/>
      <c r="KVR12" s="1211"/>
      <c r="KVS12" s="1211"/>
      <c r="KVT12" s="1211"/>
      <c r="KVU12" s="1211"/>
      <c r="KVV12" s="1211"/>
      <c r="KVW12" s="1211"/>
      <c r="KVX12" s="1211"/>
      <c r="KVY12" s="1211"/>
      <c r="KVZ12" s="1211"/>
      <c r="KWA12" s="1211"/>
      <c r="KWB12" s="1211"/>
      <c r="KWC12" s="1211"/>
      <c r="KWD12" s="1211"/>
      <c r="KWE12" s="1211"/>
      <c r="KWF12" s="1211"/>
      <c r="KWG12" s="1211"/>
      <c r="KWH12" s="1211"/>
      <c r="KWI12" s="1211"/>
      <c r="KWJ12" s="1211"/>
      <c r="KWK12" s="1211"/>
      <c r="KWL12" s="1211"/>
      <c r="KWM12" s="1211"/>
      <c r="KWN12" s="1211"/>
      <c r="KWO12" s="1211"/>
      <c r="KWP12" s="1211"/>
      <c r="KWQ12" s="1211"/>
      <c r="KWR12" s="1211"/>
      <c r="KWS12" s="1211"/>
      <c r="KWT12" s="1211"/>
      <c r="KWU12" s="1211"/>
      <c r="KWV12" s="1211"/>
      <c r="KWW12" s="1211"/>
      <c r="KWX12" s="1211"/>
      <c r="KWY12" s="1211"/>
      <c r="KWZ12" s="1211"/>
      <c r="KXA12" s="1211"/>
      <c r="KXB12" s="1211"/>
      <c r="KXC12" s="1211"/>
      <c r="KXD12" s="1211"/>
      <c r="KXE12" s="1211"/>
      <c r="KXF12" s="1211"/>
      <c r="KXG12" s="1211"/>
      <c r="KXH12" s="1211"/>
      <c r="KXI12" s="1211"/>
      <c r="KXJ12" s="1211"/>
      <c r="KXK12" s="1211"/>
      <c r="KXL12" s="1211"/>
      <c r="KXM12" s="1211"/>
      <c r="KXN12" s="1211"/>
      <c r="KXO12" s="1211"/>
      <c r="KXP12" s="1211"/>
      <c r="KXQ12" s="1211"/>
      <c r="KXR12" s="1211"/>
      <c r="KXS12" s="1211"/>
      <c r="KXT12" s="1211"/>
      <c r="KXU12" s="1211"/>
      <c r="KXV12" s="1211"/>
      <c r="KXW12" s="1211"/>
      <c r="KXX12" s="1211"/>
      <c r="KXY12" s="1211"/>
      <c r="KXZ12" s="1211"/>
      <c r="KYA12" s="1211"/>
      <c r="KYB12" s="1211"/>
      <c r="KYC12" s="1211"/>
      <c r="KYD12" s="1211"/>
      <c r="KYE12" s="1211"/>
      <c r="KYF12" s="1211"/>
      <c r="KYG12" s="1211"/>
      <c r="KYH12" s="1211"/>
      <c r="KYI12" s="1211"/>
      <c r="KYJ12" s="1211"/>
      <c r="KYK12" s="1211"/>
      <c r="KYL12" s="1211"/>
      <c r="KYM12" s="1211"/>
      <c r="KYN12" s="1211"/>
      <c r="KYO12" s="1211"/>
      <c r="KYP12" s="1211"/>
      <c r="KYQ12" s="1211"/>
      <c r="KYR12" s="1211"/>
      <c r="KYS12" s="1211"/>
      <c r="KYT12" s="1211"/>
      <c r="KYU12" s="1211"/>
      <c r="KYV12" s="1211"/>
      <c r="KYW12" s="1211"/>
      <c r="KYX12" s="1211"/>
      <c r="KYY12" s="1211"/>
      <c r="KYZ12" s="1211"/>
      <c r="KZA12" s="1211"/>
      <c r="KZB12" s="1211"/>
      <c r="KZC12" s="1211"/>
      <c r="KZD12" s="1211"/>
      <c r="KZE12" s="1211"/>
      <c r="KZF12" s="1211"/>
      <c r="KZG12" s="1211"/>
      <c r="KZH12" s="1211"/>
      <c r="KZI12" s="1211"/>
      <c r="KZJ12" s="1211"/>
      <c r="KZK12" s="1211"/>
      <c r="KZL12" s="1211"/>
      <c r="KZM12" s="1211"/>
      <c r="KZN12" s="1211"/>
      <c r="KZO12" s="1211"/>
      <c r="KZP12" s="1211"/>
      <c r="KZQ12" s="1211"/>
      <c r="KZR12" s="1211"/>
      <c r="KZS12" s="1211"/>
      <c r="KZT12" s="1211"/>
      <c r="KZU12" s="1211"/>
      <c r="KZV12" s="1211"/>
      <c r="KZW12" s="1211"/>
      <c r="KZX12" s="1211"/>
      <c r="KZY12" s="1211"/>
      <c r="KZZ12" s="1211"/>
      <c r="LAA12" s="1211"/>
      <c r="LAB12" s="1211"/>
      <c r="LAC12" s="1211"/>
      <c r="LAD12" s="1211"/>
      <c r="LAE12" s="1211"/>
      <c r="LAF12" s="1211"/>
      <c r="LAG12" s="1211"/>
      <c r="LAH12" s="1211"/>
      <c r="LAI12" s="1211"/>
      <c r="LAJ12" s="1211"/>
      <c r="LAK12" s="1211"/>
      <c r="LAL12" s="1211"/>
      <c r="LAM12" s="1211"/>
      <c r="LAN12" s="1211"/>
      <c r="LAO12" s="1211"/>
      <c r="LAP12" s="1211"/>
      <c r="LAQ12" s="1211"/>
      <c r="LAR12" s="1211"/>
      <c r="LAS12" s="1211"/>
      <c r="LAT12" s="1211"/>
      <c r="LAU12" s="1211"/>
      <c r="LAV12" s="1211"/>
      <c r="LAW12" s="1211"/>
      <c r="LAX12" s="1211"/>
      <c r="LAY12" s="1211"/>
      <c r="LAZ12" s="1211"/>
      <c r="LBA12" s="1211"/>
      <c r="LBB12" s="1211"/>
      <c r="LBC12" s="1211"/>
      <c r="LBD12" s="1211"/>
      <c r="LBE12" s="1211"/>
      <c r="LBF12" s="1211"/>
      <c r="LBG12" s="1211"/>
      <c r="LBH12" s="1211"/>
      <c r="LBI12" s="1211"/>
      <c r="LBJ12" s="1211"/>
      <c r="LBK12" s="1211"/>
      <c r="LBL12" s="1211"/>
      <c r="LBM12" s="1211"/>
      <c r="LBN12" s="1211"/>
      <c r="LBO12" s="1211"/>
      <c r="LBP12" s="1211"/>
      <c r="LBQ12" s="1211"/>
      <c r="LBR12" s="1211"/>
      <c r="LBS12" s="1211"/>
      <c r="LBT12" s="1211"/>
      <c r="LBU12" s="1211"/>
      <c r="LBV12" s="1211"/>
      <c r="LBW12" s="1211"/>
      <c r="LBX12" s="1211"/>
      <c r="LBY12" s="1211"/>
      <c r="LBZ12" s="1211"/>
      <c r="LCA12" s="1211"/>
      <c r="LCB12" s="1211"/>
      <c r="LCC12" s="1211"/>
      <c r="LCD12" s="1211"/>
      <c r="LCE12" s="1211"/>
      <c r="LCF12" s="1211"/>
      <c r="LCG12" s="1211"/>
      <c r="LCH12" s="1211"/>
      <c r="LCI12" s="1211"/>
      <c r="LCJ12" s="1211"/>
      <c r="LCK12" s="1211"/>
      <c r="LCL12" s="1211"/>
      <c r="LCM12" s="1211"/>
      <c r="LCN12" s="1211"/>
      <c r="LCO12" s="1211"/>
      <c r="LCP12" s="1211"/>
      <c r="LCQ12" s="1211"/>
      <c r="LCR12" s="1211"/>
      <c r="LCS12" s="1211"/>
      <c r="LCT12" s="1211"/>
      <c r="LCU12" s="1211"/>
      <c r="LCV12" s="1211"/>
      <c r="LCW12" s="1211"/>
      <c r="LCX12" s="1211"/>
      <c r="LCY12" s="1211"/>
      <c r="LCZ12" s="1211"/>
      <c r="LDA12" s="1211"/>
      <c r="LDB12" s="1211"/>
      <c r="LDC12" s="1211"/>
      <c r="LDD12" s="1211"/>
      <c r="LDE12" s="1211"/>
      <c r="LDF12" s="1211"/>
      <c r="LDG12" s="1211"/>
      <c r="LDH12" s="1211"/>
      <c r="LDI12" s="1211"/>
      <c r="LDJ12" s="1211"/>
      <c r="LDK12" s="1211"/>
      <c r="LDL12" s="1211"/>
      <c r="LDM12" s="1211"/>
      <c r="LDN12" s="1211"/>
      <c r="LDO12" s="1211"/>
      <c r="LDP12" s="1211"/>
      <c r="LDQ12" s="1211"/>
      <c r="LDR12" s="1211"/>
      <c r="LDS12" s="1211"/>
      <c r="LDT12" s="1211"/>
      <c r="LDU12" s="1211"/>
      <c r="LDV12" s="1211"/>
      <c r="LDW12" s="1211"/>
      <c r="LDX12" s="1211"/>
      <c r="LDY12" s="1211"/>
      <c r="LDZ12" s="1211"/>
      <c r="LEA12" s="1211"/>
      <c r="LEB12" s="1211"/>
      <c r="LEC12" s="1211"/>
      <c r="LED12" s="1211"/>
      <c r="LEE12" s="1211"/>
      <c r="LEF12" s="1211"/>
      <c r="LEG12" s="1211"/>
      <c r="LEH12" s="1211"/>
      <c r="LEI12" s="1211"/>
      <c r="LEJ12" s="1211"/>
      <c r="LEK12" s="1211"/>
      <c r="LEL12" s="1211"/>
      <c r="LEM12" s="1211"/>
      <c r="LEN12" s="1211"/>
      <c r="LEO12" s="1211"/>
      <c r="LEP12" s="1211"/>
      <c r="LEQ12" s="1211"/>
      <c r="LER12" s="1211"/>
      <c r="LES12" s="1211"/>
      <c r="LET12" s="1211"/>
      <c r="LEU12" s="1211"/>
      <c r="LEV12" s="1211"/>
      <c r="LEW12" s="1211"/>
      <c r="LEX12" s="1211"/>
      <c r="LEY12" s="1211"/>
      <c r="LEZ12" s="1211"/>
      <c r="LFA12" s="1211"/>
      <c r="LFB12" s="1211"/>
      <c r="LFC12" s="1211"/>
      <c r="LFD12" s="1211"/>
      <c r="LFE12" s="1211"/>
      <c r="LFF12" s="1211"/>
      <c r="LFG12" s="1211"/>
      <c r="LFH12" s="1211"/>
      <c r="LFI12" s="1211"/>
      <c r="LFJ12" s="1211"/>
      <c r="LFK12" s="1211"/>
      <c r="LFL12" s="1211"/>
      <c r="LFM12" s="1211"/>
      <c r="LFN12" s="1211"/>
      <c r="LFO12" s="1211"/>
      <c r="LFP12" s="1211"/>
      <c r="LFQ12" s="1211"/>
      <c r="LFR12" s="1211"/>
      <c r="LFS12" s="1211"/>
      <c r="LFT12" s="1211"/>
      <c r="LFU12" s="1211"/>
      <c r="LFV12" s="1211"/>
      <c r="LFW12" s="1211"/>
      <c r="LFX12" s="1211"/>
      <c r="LFY12" s="1211"/>
      <c r="LFZ12" s="1211"/>
      <c r="LGA12" s="1211"/>
      <c r="LGB12" s="1211"/>
      <c r="LGC12" s="1211"/>
      <c r="LGD12" s="1211"/>
      <c r="LGE12" s="1211"/>
      <c r="LGF12" s="1211"/>
      <c r="LGG12" s="1211"/>
      <c r="LGH12" s="1211"/>
      <c r="LGI12" s="1211"/>
      <c r="LGJ12" s="1211"/>
      <c r="LGK12" s="1211"/>
      <c r="LGL12" s="1211"/>
      <c r="LGM12" s="1211"/>
      <c r="LGN12" s="1211"/>
      <c r="LGO12" s="1211"/>
      <c r="LGP12" s="1211"/>
      <c r="LGQ12" s="1211"/>
      <c r="LGR12" s="1211"/>
      <c r="LGS12" s="1211"/>
      <c r="LGT12" s="1211"/>
      <c r="LGU12" s="1211"/>
      <c r="LGV12" s="1211"/>
      <c r="LGW12" s="1211"/>
      <c r="LGX12" s="1211"/>
      <c r="LGY12" s="1211"/>
      <c r="LGZ12" s="1211"/>
      <c r="LHA12" s="1211"/>
      <c r="LHB12" s="1211"/>
      <c r="LHC12" s="1211"/>
      <c r="LHD12" s="1211"/>
      <c r="LHE12" s="1211"/>
      <c r="LHF12" s="1211"/>
      <c r="LHG12" s="1211"/>
      <c r="LHH12" s="1211"/>
      <c r="LHI12" s="1211"/>
      <c r="LHJ12" s="1211"/>
      <c r="LHK12" s="1211"/>
      <c r="LHL12" s="1211"/>
      <c r="LHM12" s="1211"/>
      <c r="LHN12" s="1211"/>
      <c r="LHO12" s="1211"/>
      <c r="LHP12" s="1211"/>
      <c r="LHQ12" s="1211"/>
      <c r="LHR12" s="1211"/>
      <c r="LHS12" s="1211"/>
      <c r="LHT12" s="1211"/>
      <c r="LHU12" s="1211"/>
      <c r="LHV12" s="1211"/>
      <c r="LHW12" s="1211"/>
      <c r="LHX12" s="1211"/>
      <c r="LHY12" s="1211"/>
      <c r="LHZ12" s="1211"/>
      <c r="LIA12" s="1211"/>
      <c r="LIB12" s="1211"/>
      <c r="LIC12" s="1211"/>
      <c r="LID12" s="1211"/>
      <c r="LIE12" s="1211"/>
      <c r="LIF12" s="1211"/>
      <c r="LIG12" s="1211"/>
      <c r="LIH12" s="1211"/>
      <c r="LII12" s="1211"/>
      <c r="LIJ12" s="1211"/>
      <c r="LIK12" s="1211"/>
      <c r="LIL12" s="1211"/>
      <c r="LIM12" s="1211"/>
      <c r="LIN12" s="1211"/>
      <c r="LIO12" s="1211"/>
      <c r="LIP12" s="1211"/>
      <c r="LIQ12" s="1211"/>
      <c r="LIR12" s="1211"/>
      <c r="LIS12" s="1211"/>
      <c r="LIT12" s="1211"/>
      <c r="LIU12" s="1211"/>
      <c r="LIV12" s="1211"/>
      <c r="LIW12" s="1211"/>
      <c r="LIX12" s="1211"/>
      <c r="LIY12" s="1211"/>
      <c r="LIZ12" s="1211"/>
      <c r="LJA12" s="1211"/>
      <c r="LJB12" s="1211"/>
      <c r="LJC12" s="1211"/>
      <c r="LJD12" s="1211"/>
      <c r="LJE12" s="1211"/>
      <c r="LJF12" s="1211"/>
      <c r="LJG12" s="1211"/>
      <c r="LJH12" s="1211"/>
      <c r="LJI12" s="1211"/>
      <c r="LJJ12" s="1211"/>
      <c r="LJK12" s="1211"/>
      <c r="LJL12" s="1211"/>
      <c r="LJM12" s="1211"/>
      <c r="LJN12" s="1211"/>
      <c r="LJO12" s="1211"/>
      <c r="LJP12" s="1211"/>
      <c r="LJQ12" s="1211"/>
      <c r="LJR12" s="1211"/>
      <c r="LJS12" s="1211"/>
      <c r="LJT12" s="1211"/>
      <c r="LJU12" s="1211"/>
      <c r="LJV12" s="1211"/>
      <c r="LJW12" s="1211"/>
      <c r="LJX12" s="1211"/>
      <c r="LJY12" s="1211"/>
      <c r="LJZ12" s="1211"/>
      <c r="LKA12" s="1211"/>
      <c r="LKB12" s="1211"/>
      <c r="LKC12" s="1211"/>
      <c r="LKD12" s="1211"/>
      <c r="LKE12" s="1211"/>
      <c r="LKF12" s="1211"/>
      <c r="LKG12" s="1211"/>
      <c r="LKH12" s="1211"/>
      <c r="LKI12" s="1211"/>
      <c r="LKJ12" s="1211"/>
      <c r="LKK12" s="1211"/>
      <c r="LKL12" s="1211"/>
      <c r="LKM12" s="1211"/>
      <c r="LKN12" s="1211"/>
      <c r="LKO12" s="1211"/>
      <c r="LKP12" s="1211"/>
      <c r="LKQ12" s="1211"/>
      <c r="LKR12" s="1211"/>
      <c r="LKS12" s="1211"/>
      <c r="LKT12" s="1211"/>
      <c r="LKU12" s="1211"/>
      <c r="LKV12" s="1211"/>
      <c r="LKW12" s="1211"/>
      <c r="LKX12" s="1211"/>
      <c r="LKY12" s="1211"/>
      <c r="LKZ12" s="1211"/>
      <c r="LLA12" s="1211"/>
      <c r="LLB12" s="1211"/>
      <c r="LLC12" s="1211"/>
      <c r="LLD12" s="1211"/>
      <c r="LLE12" s="1211"/>
      <c r="LLF12" s="1211"/>
      <c r="LLG12" s="1211"/>
      <c r="LLH12" s="1211"/>
      <c r="LLI12" s="1211"/>
      <c r="LLJ12" s="1211"/>
      <c r="LLK12" s="1211"/>
      <c r="LLL12" s="1211"/>
      <c r="LLM12" s="1211"/>
      <c r="LLN12" s="1211"/>
      <c r="LLO12" s="1211"/>
      <c r="LLP12" s="1211"/>
      <c r="LLQ12" s="1211"/>
      <c r="LLR12" s="1211"/>
      <c r="LLS12" s="1211"/>
      <c r="LLT12" s="1211"/>
      <c r="LLU12" s="1211"/>
      <c r="LLV12" s="1211"/>
      <c r="LLW12" s="1211"/>
      <c r="LLX12" s="1211"/>
      <c r="LLY12" s="1211"/>
      <c r="LLZ12" s="1211"/>
      <c r="LMA12" s="1211"/>
      <c r="LMB12" s="1211"/>
      <c r="LMC12" s="1211"/>
      <c r="LMD12" s="1211"/>
      <c r="LME12" s="1211"/>
      <c r="LMF12" s="1211"/>
      <c r="LMG12" s="1211"/>
      <c r="LMH12" s="1211"/>
      <c r="LMI12" s="1211"/>
      <c r="LMJ12" s="1211"/>
      <c r="LMK12" s="1211"/>
      <c r="LML12" s="1211"/>
      <c r="LMM12" s="1211"/>
      <c r="LMN12" s="1211"/>
      <c r="LMO12" s="1211"/>
      <c r="LMP12" s="1211"/>
      <c r="LMQ12" s="1211"/>
      <c r="LMR12" s="1211"/>
      <c r="LMS12" s="1211"/>
      <c r="LMT12" s="1211"/>
      <c r="LMU12" s="1211"/>
      <c r="LMV12" s="1211"/>
      <c r="LMW12" s="1211"/>
      <c r="LMX12" s="1211"/>
      <c r="LMY12" s="1211"/>
      <c r="LMZ12" s="1211"/>
      <c r="LNA12" s="1211"/>
      <c r="LNB12" s="1211"/>
      <c r="LNC12" s="1211"/>
      <c r="LND12" s="1211"/>
      <c r="LNE12" s="1211"/>
      <c r="LNF12" s="1211"/>
      <c r="LNG12" s="1211"/>
      <c r="LNH12" s="1211"/>
      <c r="LNI12" s="1211"/>
      <c r="LNJ12" s="1211"/>
      <c r="LNK12" s="1211"/>
      <c r="LNL12" s="1211"/>
      <c r="LNM12" s="1211"/>
      <c r="LNN12" s="1211"/>
      <c r="LNO12" s="1211"/>
      <c r="LNP12" s="1211"/>
      <c r="LNQ12" s="1211"/>
      <c r="LNR12" s="1211"/>
      <c r="LNS12" s="1211"/>
      <c r="LNT12" s="1211"/>
      <c r="LNU12" s="1211"/>
      <c r="LNV12" s="1211"/>
      <c r="LNW12" s="1211"/>
      <c r="LNX12" s="1211"/>
      <c r="LNY12" s="1211"/>
      <c r="LNZ12" s="1211"/>
      <c r="LOA12" s="1211"/>
      <c r="LOB12" s="1211"/>
      <c r="LOC12" s="1211"/>
      <c r="LOD12" s="1211"/>
      <c r="LOE12" s="1211"/>
      <c r="LOF12" s="1211"/>
      <c r="LOG12" s="1211"/>
      <c r="LOH12" s="1211"/>
      <c r="LOI12" s="1211"/>
      <c r="LOJ12" s="1211"/>
      <c r="LOK12" s="1211"/>
      <c r="LOL12" s="1211"/>
      <c r="LOM12" s="1211"/>
      <c r="LON12" s="1211"/>
      <c r="LOO12" s="1211"/>
      <c r="LOP12" s="1211"/>
      <c r="LOQ12" s="1211"/>
      <c r="LOR12" s="1211"/>
      <c r="LOS12" s="1211"/>
      <c r="LOT12" s="1211"/>
      <c r="LOU12" s="1211"/>
      <c r="LOV12" s="1211"/>
      <c r="LOW12" s="1211"/>
      <c r="LOX12" s="1211"/>
      <c r="LOY12" s="1211"/>
      <c r="LOZ12" s="1211"/>
      <c r="LPA12" s="1211"/>
      <c r="LPB12" s="1211"/>
      <c r="LPC12" s="1211"/>
      <c r="LPD12" s="1211"/>
      <c r="LPE12" s="1211"/>
      <c r="LPF12" s="1211"/>
      <c r="LPG12" s="1211"/>
      <c r="LPH12" s="1211"/>
      <c r="LPI12" s="1211"/>
      <c r="LPJ12" s="1211"/>
      <c r="LPK12" s="1211"/>
      <c r="LPL12" s="1211"/>
      <c r="LPM12" s="1211"/>
      <c r="LPN12" s="1211"/>
      <c r="LPO12" s="1211"/>
      <c r="LPP12" s="1211"/>
      <c r="LPQ12" s="1211"/>
      <c r="LPR12" s="1211"/>
      <c r="LPS12" s="1211"/>
      <c r="LPT12" s="1211"/>
      <c r="LPU12" s="1211"/>
      <c r="LPV12" s="1211"/>
      <c r="LPW12" s="1211"/>
      <c r="LPX12" s="1211"/>
      <c r="LPY12" s="1211"/>
      <c r="LPZ12" s="1211"/>
      <c r="LQA12" s="1211"/>
      <c r="LQB12" s="1211"/>
      <c r="LQC12" s="1211"/>
      <c r="LQD12" s="1211"/>
      <c r="LQE12" s="1211"/>
      <c r="LQF12" s="1211"/>
      <c r="LQG12" s="1211"/>
      <c r="LQH12" s="1211"/>
      <c r="LQI12" s="1211"/>
      <c r="LQJ12" s="1211"/>
      <c r="LQK12" s="1211"/>
      <c r="LQL12" s="1211"/>
      <c r="LQM12" s="1211"/>
      <c r="LQN12" s="1211"/>
      <c r="LQO12" s="1211"/>
      <c r="LQP12" s="1211"/>
      <c r="LQQ12" s="1211"/>
      <c r="LQR12" s="1211"/>
      <c r="LQS12" s="1211"/>
      <c r="LQT12" s="1211"/>
      <c r="LQU12" s="1211"/>
      <c r="LQV12" s="1211"/>
      <c r="LQW12" s="1211"/>
      <c r="LQX12" s="1211"/>
      <c r="LQY12" s="1211"/>
      <c r="LQZ12" s="1211"/>
      <c r="LRA12" s="1211"/>
      <c r="LRB12" s="1211"/>
      <c r="LRC12" s="1211"/>
      <c r="LRD12" s="1211"/>
      <c r="LRE12" s="1211"/>
      <c r="LRF12" s="1211"/>
      <c r="LRG12" s="1211"/>
      <c r="LRH12" s="1211"/>
      <c r="LRI12" s="1211"/>
      <c r="LRJ12" s="1211"/>
      <c r="LRK12" s="1211"/>
      <c r="LRL12" s="1211"/>
      <c r="LRM12" s="1211"/>
      <c r="LRN12" s="1211"/>
      <c r="LRO12" s="1211"/>
      <c r="LRP12" s="1211"/>
      <c r="LRQ12" s="1211"/>
      <c r="LRR12" s="1211"/>
      <c r="LRS12" s="1211"/>
      <c r="LRT12" s="1211"/>
      <c r="LRU12" s="1211"/>
      <c r="LRV12" s="1211"/>
      <c r="LRW12" s="1211"/>
      <c r="LRX12" s="1211"/>
      <c r="LRY12" s="1211"/>
      <c r="LRZ12" s="1211"/>
      <c r="LSA12" s="1211"/>
      <c r="LSB12" s="1211"/>
      <c r="LSC12" s="1211"/>
      <c r="LSD12" s="1211"/>
      <c r="LSE12" s="1211"/>
      <c r="LSF12" s="1211"/>
      <c r="LSG12" s="1211"/>
      <c r="LSH12" s="1211"/>
      <c r="LSI12" s="1211"/>
      <c r="LSJ12" s="1211"/>
      <c r="LSK12" s="1211"/>
      <c r="LSL12" s="1211"/>
      <c r="LSM12" s="1211"/>
      <c r="LSN12" s="1211"/>
      <c r="LSO12" s="1211"/>
      <c r="LSP12" s="1211"/>
      <c r="LSQ12" s="1211"/>
      <c r="LSR12" s="1211"/>
      <c r="LSS12" s="1211"/>
      <c r="LST12" s="1211"/>
      <c r="LSU12" s="1211"/>
      <c r="LSV12" s="1211"/>
      <c r="LSW12" s="1211"/>
      <c r="LSX12" s="1211"/>
      <c r="LSY12" s="1211"/>
      <c r="LSZ12" s="1211"/>
      <c r="LTA12" s="1211"/>
      <c r="LTB12" s="1211"/>
      <c r="LTC12" s="1211"/>
      <c r="LTD12" s="1211"/>
      <c r="LTE12" s="1211"/>
      <c r="LTF12" s="1211"/>
      <c r="LTG12" s="1211"/>
      <c r="LTH12" s="1211"/>
      <c r="LTI12" s="1211"/>
      <c r="LTJ12" s="1211"/>
      <c r="LTK12" s="1211"/>
      <c r="LTL12" s="1211"/>
      <c r="LTM12" s="1211"/>
      <c r="LTN12" s="1211"/>
      <c r="LTO12" s="1211"/>
      <c r="LTP12" s="1211"/>
      <c r="LTQ12" s="1211"/>
      <c r="LTR12" s="1211"/>
      <c r="LTS12" s="1211"/>
      <c r="LTT12" s="1211"/>
      <c r="LTU12" s="1211"/>
      <c r="LTV12" s="1211"/>
      <c r="LTW12" s="1211"/>
      <c r="LTX12" s="1211"/>
      <c r="LTY12" s="1211"/>
      <c r="LTZ12" s="1211"/>
      <c r="LUA12" s="1211"/>
      <c r="LUB12" s="1211"/>
      <c r="LUC12" s="1211"/>
      <c r="LUD12" s="1211"/>
      <c r="LUE12" s="1211"/>
      <c r="LUF12" s="1211"/>
      <c r="LUG12" s="1211"/>
      <c r="LUH12" s="1211"/>
      <c r="LUI12" s="1211"/>
      <c r="LUJ12" s="1211"/>
      <c r="LUK12" s="1211"/>
      <c r="LUL12" s="1211"/>
      <c r="LUM12" s="1211"/>
      <c r="LUN12" s="1211"/>
      <c r="LUO12" s="1211"/>
      <c r="LUP12" s="1211"/>
      <c r="LUQ12" s="1211"/>
      <c r="LUR12" s="1211"/>
      <c r="LUS12" s="1211"/>
      <c r="LUT12" s="1211"/>
      <c r="LUU12" s="1211"/>
      <c r="LUV12" s="1211"/>
      <c r="LUW12" s="1211"/>
      <c r="LUX12" s="1211"/>
      <c r="LUY12" s="1211"/>
      <c r="LUZ12" s="1211"/>
      <c r="LVA12" s="1211"/>
      <c r="LVB12" s="1211"/>
      <c r="LVC12" s="1211"/>
      <c r="LVD12" s="1211"/>
      <c r="LVE12" s="1211"/>
      <c r="LVF12" s="1211"/>
      <c r="LVG12" s="1211"/>
      <c r="LVH12" s="1211"/>
      <c r="LVI12" s="1211"/>
      <c r="LVJ12" s="1211"/>
      <c r="LVK12" s="1211"/>
      <c r="LVL12" s="1211"/>
      <c r="LVM12" s="1211"/>
      <c r="LVN12" s="1211"/>
      <c r="LVO12" s="1211"/>
      <c r="LVP12" s="1211"/>
      <c r="LVQ12" s="1211"/>
      <c r="LVR12" s="1211"/>
      <c r="LVS12" s="1211"/>
      <c r="LVT12" s="1211"/>
      <c r="LVU12" s="1211"/>
      <c r="LVV12" s="1211"/>
      <c r="LVW12" s="1211"/>
      <c r="LVX12" s="1211"/>
      <c r="LVY12" s="1211"/>
      <c r="LVZ12" s="1211"/>
      <c r="LWA12" s="1211"/>
      <c r="LWB12" s="1211"/>
      <c r="LWC12" s="1211"/>
      <c r="LWD12" s="1211"/>
      <c r="LWE12" s="1211"/>
      <c r="LWF12" s="1211"/>
      <c r="LWG12" s="1211"/>
      <c r="LWH12" s="1211"/>
      <c r="LWI12" s="1211"/>
      <c r="LWJ12" s="1211"/>
      <c r="LWK12" s="1211"/>
      <c r="LWL12" s="1211"/>
      <c r="LWM12" s="1211"/>
      <c r="LWN12" s="1211"/>
      <c r="LWO12" s="1211"/>
      <c r="LWP12" s="1211"/>
      <c r="LWQ12" s="1211"/>
      <c r="LWR12" s="1211"/>
      <c r="LWS12" s="1211"/>
      <c r="LWT12" s="1211"/>
      <c r="LWU12" s="1211"/>
      <c r="LWV12" s="1211"/>
      <c r="LWW12" s="1211"/>
      <c r="LWX12" s="1211"/>
      <c r="LWY12" s="1211"/>
      <c r="LWZ12" s="1211"/>
      <c r="LXA12" s="1211"/>
      <c r="LXB12" s="1211"/>
      <c r="LXC12" s="1211"/>
      <c r="LXD12" s="1211"/>
      <c r="LXE12" s="1211"/>
      <c r="LXF12" s="1211"/>
      <c r="LXG12" s="1211"/>
      <c r="LXH12" s="1211"/>
      <c r="LXI12" s="1211"/>
      <c r="LXJ12" s="1211"/>
      <c r="LXK12" s="1211"/>
      <c r="LXL12" s="1211"/>
      <c r="LXM12" s="1211"/>
      <c r="LXN12" s="1211"/>
      <c r="LXO12" s="1211"/>
      <c r="LXP12" s="1211"/>
      <c r="LXQ12" s="1211"/>
      <c r="LXR12" s="1211"/>
      <c r="LXS12" s="1211"/>
      <c r="LXT12" s="1211"/>
      <c r="LXU12" s="1211"/>
      <c r="LXV12" s="1211"/>
      <c r="LXW12" s="1211"/>
      <c r="LXX12" s="1211"/>
      <c r="LXY12" s="1211"/>
      <c r="LXZ12" s="1211"/>
      <c r="LYA12" s="1211"/>
      <c r="LYB12" s="1211"/>
      <c r="LYC12" s="1211"/>
      <c r="LYD12" s="1211"/>
      <c r="LYE12" s="1211"/>
      <c r="LYF12" s="1211"/>
      <c r="LYG12" s="1211"/>
      <c r="LYH12" s="1211"/>
      <c r="LYI12" s="1211"/>
      <c r="LYJ12" s="1211"/>
      <c r="LYK12" s="1211"/>
      <c r="LYL12" s="1211"/>
      <c r="LYM12" s="1211"/>
      <c r="LYN12" s="1211"/>
      <c r="LYO12" s="1211"/>
      <c r="LYP12" s="1211"/>
      <c r="LYQ12" s="1211"/>
      <c r="LYR12" s="1211"/>
      <c r="LYS12" s="1211"/>
      <c r="LYT12" s="1211"/>
      <c r="LYU12" s="1211"/>
      <c r="LYV12" s="1211"/>
      <c r="LYW12" s="1211"/>
      <c r="LYX12" s="1211"/>
      <c r="LYY12" s="1211"/>
      <c r="LYZ12" s="1211"/>
      <c r="LZA12" s="1211"/>
      <c r="LZB12" s="1211"/>
      <c r="LZC12" s="1211"/>
      <c r="LZD12" s="1211"/>
      <c r="LZE12" s="1211"/>
      <c r="LZF12" s="1211"/>
      <c r="LZG12" s="1211"/>
      <c r="LZH12" s="1211"/>
      <c r="LZI12" s="1211"/>
      <c r="LZJ12" s="1211"/>
      <c r="LZK12" s="1211"/>
      <c r="LZL12" s="1211"/>
      <c r="LZM12" s="1211"/>
      <c r="LZN12" s="1211"/>
      <c r="LZO12" s="1211"/>
      <c r="LZP12" s="1211"/>
      <c r="LZQ12" s="1211"/>
      <c r="LZR12" s="1211"/>
      <c r="LZS12" s="1211"/>
      <c r="LZT12" s="1211"/>
      <c r="LZU12" s="1211"/>
      <c r="LZV12" s="1211"/>
      <c r="LZW12" s="1211"/>
      <c r="LZX12" s="1211"/>
      <c r="LZY12" s="1211"/>
      <c r="LZZ12" s="1211"/>
      <c r="MAA12" s="1211"/>
      <c r="MAB12" s="1211"/>
      <c r="MAC12" s="1211"/>
      <c r="MAD12" s="1211"/>
      <c r="MAE12" s="1211"/>
      <c r="MAF12" s="1211"/>
      <c r="MAG12" s="1211"/>
      <c r="MAH12" s="1211"/>
      <c r="MAI12" s="1211"/>
      <c r="MAJ12" s="1211"/>
      <c r="MAK12" s="1211"/>
      <c r="MAL12" s="1211"/>
      <c r="MAM12" s="1211"/>
      <c r="MAN12" s="1211"/>
      <c r="MAO12" s="1211"/>
      <c r="MAP12" s="1211"/>
      <c r="MAQ12" s="1211"/>
      <c r="MAR12" s="1211"/>
      <c r="MAS12" s="1211"/>
      <c r="MAT12" s="1211"/>
      <c r="MAU12" s="1211"/>
      <c r="MAV12" s="1211"/>
      <c r="MAW12" s="1211"/>
      <c r="MAX12" s="1211"/>
      <c r="MAY12" s="1211"/>
      <c r="MAZ12" s="1211"/>
      <c r="MBA12" s="1211"/>
      <c r="MBB12" s="1211"/>
      <c r="MBC12" s="1211"/>
      <c r="MBD12" s="1211"/>
      <c r="MBE12" s="1211"/>
      <c r="MBF12" s="1211"/>
      <c r="MBG12" s="1211"/>
      <c r="MBH12" s="1211"/>
      <c r="MBI12" s="1211"/>
      <c r="MBJ12" s="1211"/>
      <c r="MBK12" s="1211"/>
      <c r="MBL12" s="1211"/>
      <c r="MBM12" s="1211"/>
      <c r="MBN12" s="1211"/>
      <c r="MBO12" s="1211"/>
      <c r="MBP12" s="1211"/>
      <c r="MBQ12" s="1211"/>
      <c r="MBR12" s="1211"/>
      <c r="MBS12" s="1211"/>
      <c r="MBT12" s="1211"/>
      <c r="MBU12" s="1211"/>
      <c r="MBV12" s="1211"/>
      <c r="MBW12" s="1211"/>
      <c r="MBX12" s="1211"/>
      <c r="MBY12" s="1211"/>
      <c r="MBZ12" s="1211"/>
      <c r="MCA12" s="1211"/>
      <c r="MCB12" s="1211"/>
      <c r="MCC12" s="1211"/>
      <c r="MCD12" s="1211"/>
      <c r="MCE12" s="1211"/>
      <c r="MCF12" s="1211"/>
      <c r="MCG12" s="1211"/>
      <c r="MCH12" s="1211"/>
      <c r="MCI12" s="1211"/>
      <c r="MCJ12" s="1211"/>
      <c r="MCK12" s="1211"/>
      <c r="MCL12" s="1211"/>
      <c r="MCM12" s="1211"/>
      <c r="MCN12" s="1211"/>
      <c r="MCO12" s="1211"/>
      <c r="MCP12" s="1211"/>
      <c r="MCQ12" s="1211"/>
      <c r="MCR12" s="1211"/>
      <c r="MCS12" s="1211"/>
      <c r="MCT12" s="1211"/>
      <c r="MCU12" s="1211"/>
      <c r="MCV12" s="1211"/>
      <c r="MCW12" s="1211"/>
      <c r="MCX12" s="1211"/>
      <c r="MCY12" s="1211"/>
      <c r="MCZ12" s="1211"/>
      <c r="MDA12" s="1211"/>
      <c r="MDB12" s="1211"/>
      <c r="MDC12" s="1211"/>
      <c r="MDD12" s="1211"/>
      <c r="MDE12" s="1211"/>
      <c r="MDF12" s="1211"/>
      <c r="MDG12" s="1211"/>
      <c r="MDH12" s="1211"/>
      <c r="MDI12" s="1211"/>
      <c r="MDJ12" s="1211"/>
      <c r="MDK12" s="1211"/>
      <c r="MDL12" s="1211"/>
      <c r="MDM12" s="1211"/>
      <c r="MDN12" s="1211"/>
      <c r="MDO12" s="1211"/>
      <c r="MDP12" s="1211"/>
      <c r="MDQ12" s="1211"/>
      <c r="MDR12" s="1211"/>
      <c r="MDS12" s="1211"/>
      <c r="MDT12" s="1211"/>
      <c r="MDU12" s="1211"/>
      <c r="MDV12" s="1211"/>
      <c r="MDW12" s="1211"/>
      <c r="MDX12" s="1211"/>
      <c r="MDY12" s="1211"/>
      <c r="MDZ12" s="1211"/>
      <c r="MEA12" s="1211"/>
      <c r="MEB12" s="1211"/>
      <c r="MEC12" s="1211"/>
      <c r="MED12" s="1211"/>
      <c r="MEE12" s="1211"/>
      <c r="MEF12" s="1211"/>
      <c r="MEG12" s="1211"/>
      <c r="MEH12" s="1211"/>
      <c r="MEI12" s="1211"/>
      <c r="MEJ12" s="1211"/>
      <c r="MEK12" s="1211"/>
      <c r="MEL12" s="1211"/>
      <c r="MEM12" s="1211"/>
      <c r="MEN12" s="1211"/>
      <c r="MEO12" s="1211"/>
      <c r="MEP12" s="1211"/>
      <c r="MEQ12" s="1211"/>
      <c r="MER12" s="1211"/>
      <c r="MES12" s="1211"/>
      <c r="MET12" s="1211"/>
      <c r="MEU12" s="1211"/>
      <c r="MEV12" s="1211"/>
      <c r="MEW12" s="1211"/>
      <c r="MEX12" s="1211"/>
      <c r="MEY12" s="1211"/>
      <c r="MEZ12" s="1211"/>
      <c r="MFA12" s="1211"/>
      <c r="MFB12" s="1211"/>
      <c r="MFC12" s="1211"/>
      <c r="MFD12" s="1211"/>
      <c r="MFE12" s="1211"/>
      <c r="MFF12" s="1211"/>
      <c r="MFG12" s="1211"/>
      <c r="MFH12" s="1211"/>
      <c r="MFI12" s="1211"/>
      <c r="MFJ12" s="1211"/>
      <c r="MFK12" s="1211"/>
      <c r="MFL12" s="1211"/>
      <c r="MFM12" s="1211"/>
      <c r="MFN12" s="1211"/>
      <c r="MFO12" s="1211"/>
      <c r="MFP12" s="1211"/>
      <c r="MFQ12" s="1211"/>
      <c r="MFR12" s="1211"/>
      <c r="MFS12" s="1211"/>
      <c r="MFT12" s="1211"/>
      <c r="MFU12" s="1211"/>
      <c r="MFV12" s="1211"/>
      <c r="MFW12" s="1211"/>
      <c r="MFX12" s="1211"/>
      <c r="MFY12" s="1211"/>
      <c r="MFZ12" s="1211"/>
      <c r="MGA12" s="1211"/>
      <c r="MGB12" s="1211"/>
      <c r="MGC12" s="1211"/>
      <c r="MGD12" s="1211"/>
      <c r="MGE12" s="1211"/>
      <c r="MGF12" s="1211"/>
      <c r="MGG12" s="1211"/>
      <c r="MGH12" s="1211"/>
      <c r="MGI12" s="1211"/>
      <c r="MGJ12" s="1211"/>
      <c r="MGK12" s="1211"/>
      <c r="MGL12" s="1211"/>
      <c r="MGM12" s="1211"/>
      <c r="MGN12" s="1211"/>
      <c r="MGO12" s="1211"/>
      <c r="MGP12" s="1211"/>
      <c r="MGQ12" s="1211"/>
      <c r="MGR12" s="1211"/>
      <c r="MGS12" s="1211"/>
      <c r="MGT12" s="1211"/>
      <c r="MGU12" s="1211"/>
      <c r="MGV12" s="1211"/>
      <c r="MGW12" s="1211"/>
      <c r="MGX12" s="1211"/>
      <c r="MGY12" s="1211"/>
      <c r="MGZ12" s="1211"/>
      <c r="MHA12" s="1211"/>
      <c r="MHB12" s="1211"/>
      <c r="MHC12" s="1211"/>
      <c r="MHD12" s="1211"/>
      <c r="MHE12" s="1211"/>
      <c r="MHF12" s="1211"/>
      <c r="MHG12" s="1211"/>
      <c r="MHH12" s="1211"/>
      <c r="MHI12" s="1211"/>
      <c r="MHJ12" s="1211"/>
      <c r="MHK12" s="1211"/>
      <c r="MHL12" s="1211"/>
      <c r="MHM12" s="1211"/>
      <c r="MHN12" s="1211"/>
      <c r="MHO12" s="1211"/>
      <c r="MHP12" s="1211"/>
      <c r="MHQ12" s="1211"/>
      <c r="MHR12" s="1211"/>
      <c r="MHS12" s="1211"/>
      <c r="MHT12" s="1211"/>
      <c r="MHU12" s="1211"/>
      <c r="MHV12" s="1211"/>
      <c r="MHW12" s="1211"/>
      <c r="MHX12" s="1211"/>
      <c r="MHY12" s="1211"/>
      <c r="MHZ12" s="1211"/>
      <c r="MIA12" s="1211"/>
      <c r="MIB12" s="1211"/>
      <c r="MIC12" s="1211"/>
      <c r="MID12" s="1211"/>
      <c r="MIE12" s="1211"/>
      <c r="MIF12" s="1211"/>
      <c r="MIG12" s="1211"/>
      <c r="MIH12" s="1211"/>
      <c r="MII12" s="1211"/>
      <c r="MIJ12" s="1211"/>
      <c r="MIK12" s="1211"/>
      <c r="MIL12" s="1211"/>
      <c r="MIM12" s="1211"/>
      <c r="MIN12" s="1211"/>
      <c r="MIO12" s="1211"/>
      <c r="MIP12" s="1211"/>
      <c r="MIQ12" s="1211"/>
      <c r="MIR12" s="1211"/>
      <c r="MIS12" s="1211"/>
      <c r="MIT12" s="1211"/>
      <c r="MIU12" s="1211"/>
      <c r="MIV12" s="1211"/>
      <c r="MIW12" s="1211"/>
      <c r="MIX12" s="1211"/>
      <c r="MIY12" s="1211"/>
      <c r="MIZ12" s="1211"/>
      <c r="MJA12" s="1211"/>
      <c r="MJB12" s="1211"/>
      <c r="MJC12" s="1211"/>
      <c r="MJD12" s="1211"/>
      <c r="MJE12" s="1211"/>
      <c r="MJF12" s="1211"/>
      <c r="MJG12" s="1211"/>
      <c r="MJH12" s="1211"/>
      <c r="MJI12" s="1211"/>
      <c r="MJJ12" s="1211"/>
      <c r="MJK12" s="1211"/>
      <c r="MJL12" s="1211"/>
      <c r="MJM12" s="1211"/>
      <c r="MJN12" s="1211"/>
      <c r="MJO12" s="1211"/>
      <c r="MJP12" s="1211"/>
      <c r="MJQ12" s="1211"/>
      <c r="MJR12" s="1211"/>
      <c r="MJS12" s="1211"/>
      <c r="MJT12" s="1211"/>
      <c r="MJU12" s="1211"/>
      <c r="MJV12" s="1211"/>
      <c r="MJW12" s="1211"/>
      <c r="MJX12" s="1211"/>
      <c r="MJY12" s="1211"/>
      <c r="MJZ12" s="1211"/>
      <c r="MKA12" s="1211"/>
      <c r="MKB12" s="1211"/>
      <c r="MKC12" s="1211"/>
      <c r="MKD12" s="1211"/>
      <c r="MKE12" s="1211"/>
      <c r="MKF12" s="1211"/>
      <c r="MKG12" s="1211"/>
      <c r="MKH12" s="1211"/>
      <c r="MKI12" s="1211"/>
      <c r="MKJ12" s="1211"/>
      <c r="MKK12" s="1211"/>
      <c r="MKL12" s="1211"/>
      <c r="MKM12" s="1211"/>
      <c r="MKN12" s="1211"/>
      <c r="MKO12" s="1211"/>
      <c r="MKP12" s="1211"/>
      <c r="MKQ12" s="1211"/>
      <c r="MKR12" s="1211"/>
      <c r="MKS12" s="1211"/>
      <c r="MKT12" s="1211"/>
      <c r="MKU12" s="1211"/>
      <c r="MKV12" s="1211"/>
      <c r="MKW12" s="1211"/>
      <c r="MKX12" s="1211"/>
      <c r="MKY12" s="1211"/>
      <c r="MKZ12" s="1211"/>
      <c r="MLA12" s="1211"/>
      <c r="MLB12" s="1211"/>
      <c r="MLC12" s="1211"/>
      <c r="MLD12" s="1211"/>
      <c r="MLE12" s="1211"/>
      <c r="MLF12" s="1211"/>
      <c r="MLG12" s="1211"/>
      <c r="MLH12" s="1211"/>
      <c r="MLI12" s="1211"/>
      <c r="MLJ12" s="1211"/>
      <c r="MLK12" s="1211"/>
      <c r="MLL12" s="1211"/>
      <c r="MLM12" s="1211"/>
      <c r="MLN12" s="1211"/>
      <c r="MLO12" s="1211"/>
      <c r="MLP12" s="1211"/>
      <c r="MLQ12" s="1211"/>
      <c r="MLR12" s="1211"/>
      <c r="MLS12" s="1211"/>
      <c r="MLT12" s="1211"/>
      <c r="MLU12" s="1211"/>
      <c r="MLV12" s="1211"/>
      <c r="MLW12" s="1211"/>
      <c r="MLX12" s="1211"/>
      <c r="MLY12" s="1211"/>
      <c r="MLZ12" s="1211"/>
      <c r="MMA12" s="1211"/>
      <c r="MMB12" s="1211"/>
      <c r="MMC12" s="1211"/>
      <c r="MMD12" s="1211"/>
      <c r="MME12" s="1211"/>
      <c r="MMF12" s="1211"/>
      <c r="MMG12" s="1211"/>
      <c r="MMH12" s="1211"/>
      <c r="MMI12" s="1211"/>
      <c r="MMJ12" s="1211"/>
      <c r="MMK12" s="1211"/>
      <c r="MML12" s="1211"/>
      <c r="MMM12" s="1211"/>
      <c r="MMN12" s="1211"/>
      <c r="MMO12" s="1211"/>
      <c r="MMP12" s="1211"/>
      <c r="MMQ12" s="1211"/>
      <c r="MMR12" s="1211"/>
      <c r="MMS12" s="1211"/>
      <c r="MMT12" s="1211"/>
      <c r="MMU12" s="1211"/>
      <c r="MMV12" s="1211"/>
      <c r="MMW12" s="1211"/>
      <c r="MMX12" s="1211"/>
      <c r="MMY12" s="1211"/>
      <c r="MMZ12" s="1211"/>
      <c r="MNA12" s="1211"/>
      <c r="MNB12" s="1211"/>
      <c r="MNC12" s="1211"/>
      <c r="MND12" s="1211"/>
      <c r="MNE12" s="1211"/>
      <c r="MNF12" s="1211"/>
      <c r="MNG12" s="1211"/>
      <c r="MNH12" s="1211"/>
      <c r="MNI12" s="1211"/>
      <c r="MNJ12" s="1211"/>
      <c r="MNK12" s="1211"/>
      <c r="MNL12" s="1211"/>
      <c r="MNM12" s="1211"/>
      <c r="MNN12" s="1211"/>
      <c r="MNO12" s="1211"/>
      <c r="MNP12" s="1211"/>
      <c r="MNQ12" s="1211"/>
      <c r="MNR12" s="1211"/>
      <c r="MNS12" s="1211"/>
      <c r="MNT12" s="1211"/>
      <c r="MNU12" s="1211"/>
      <c r="MNV12" s="1211"/>
      <c r="MNW12" s="1211"/>
      <c r="MNX12" s="1211"/>
      <c r="MNY12" s="1211"/>
      <c r="MNZ12" s="1211"/>
      <c r="MOA12" s="1211"/>
      <c r="MOB12" s="1211"/>
      <c r="MOC12" s="1211"/>
      <c r="MOD12" s="1211"/>
      <c r="MOE12" s="1211"/>
      <c r="MOF12" s="1211"/>
      <c r="MOG12" s="1211"/>
      <c r="MOH12" s="1211"/>
      <c r="MOI12" s="1211"/>
      <c r="MOJ12" s="1211"/>
      <c r="MOK12" s="1211"/>
      <c r="MOL12" s="1211"/>
      <c r="MOM12" s="1211"/>
      <c r="MON12" s="1211"/>
      <c r="MOO12" s="1211"/>
      <c r="MOP12" s="1211"/>
      <c r="MOQ12" s="1211"/>
      <c r="MOR12" s="1211"/>
      <c r="MOS12" s="1211"/>
      <c r="MOT12" s="1211"/>
      <c r="MOU12" s="1211"/>
      <c r="MOV12" s="1211"/>
      <c r="MOW12" s="1211"/>
      <c r="MOX12" s="1211"/>
      <c r="MOY12" s="1211"/>
      <c r="MOZ12" s="1211"/>
      <c r="MPA12" s="1211"/>
      <c r="MPB12" s="1211"/>
      <c r="MPC12" s="1211"/>
      <c r="MPD12" s="1211"/>
      <c r="MPE12" s="1211"/>
      <c r="MPF12" s="1211"/>
      <c r="MPG12" s="1211"/>
      <c r="MPH12" s="1211"/>
      <c r="MPI12" s="1211"/>
      <c r="MPJ12" s="1211"/>
      <c r="MPK12" s="1211"/>
      <c r="MPL12" s="1211"/>
      <c r="MPM12" s="1211"/>
      <c r="MPN12" s="1211"/>
      <c r="MPO12" s="1211"/>
      <c r="MPP12" s="1211"/>
      <c r="MPQ12" s="1211"/>
      <c r="MPR12" s="1211"/>
      <c r="MPS12" s="1211"/>
      <c r="MPT12" s="1211"/>
      <c r="MPU12" s="1211"/>
      <c r="MPV12" s="1211"/>
      <c r="MPW12" s="1211"/>
      <c r="MPX12" s="1211"/>
      <c r="MPY12" s="1211"/>
      <c r="MPZ12" s="1211"/>
      <c r="MQA12" s="1211"/>
      <c r="MQB12" s="1211"/>
      <c r="MQC12" s="1211"/>
      <c r="MQD12" s="1211"/>
      <c r="MQE12" s="1211"/>
      <c r="MQF12" s="1211"/>
      <c r="MQG12" s="1211"/>
      <c r="MQH12" s="1211"/>
      <c r="MQI12" s="1211"/>
      <c r="MQJ12" s="1211"/>
      <c r="MQK12" s="1211"/>
      <c r="MQL12" s="1211"/>
      <c r="MQM12" s="1211"/>
      <c r="MQN12" s="1211"/>
      <c r="MQO12" s="1211"/>
      <c r="MQP12" s="1211"/>
      <c r="MQQ12" s="1211"/>
      <c r="MQR12" s="1211"/>
      <c r="MQS12" s="1211"/>
      <c r="MQT12" s="1211"/>
      <c r="MQU12" s="1211"/>
      <c r="MQV12" s="1211"/>
      <c r="MQW12" s="1211"/>
      <c r="MQX12" s="1211"/>
      <c r="MQY12" s="1211"/>
      <c r="MQZ12" s="1211"/>
      <c r="MRA12" s="1211"/>
      <c r="MRB12" s="1211"/>
      <c r="MRC12" s="1211"/>
      <c r="MRD12" s="1211"/>
      <c r="MRE12" s="1211"/>
      <c r="MRF12" s="1211"/>
      <c r="MRG12" s="1211"/>
      <c r="MRH12" s="1211"/>
      <c r="MRI12" s="1211"/>
      <c r="MRJ12" s="1211"/>
      <c r="MRK12" s="1211"/>
      <c r="MRL12" s="1211"/>
      <c r="MRM12" s="1211"/>
      <c r="MRN12" s="1211"/>
      <c r="MRO12" s="1211"/>
      <c r="MRP12" s="1211"/>
      <c r="MRQ12" s="1211"/>
      <c r="MRR12" s="1211"/>
      <c r="MRS12" s="1211"/>
      <c r="MRT12" s="1211"/>
      <c r="MRU12" s="1211"/>
      <c r="MRV12" s="1211"/>
      <c r="MRW12" s="1211"/>
      <c r="MRX12" s="1211"/>
      <c r="MRY12" s="1211"/>
      <c r="MRZ12" s="1211"/>
      <c r="MSA12" s="1211"/>
      <c r="MSB12" s="1211"/>
      <c r="MSC12" s="1211"/>
      <c r="MSD12" s="1211"/>
      <c r="MSE12" s="1211"/>
      <c r="MSF12" s="1211"/>
      <c r="MSG12" s="1211"/>
      <c r="MSH12" s="1211"/>
      <c r="MSI12" s="1211"/>
      <c r="MSJ12" s="1211"/>
      <c r="MSK12" s="1211"/>
      <c r="MSL12" s="1211"/>
      <c r="MSM12" s="1211"/>
      <c r="MSN12" s="1211"/>
      <c r="MSO12" s="1211"/>
      <c r="MSP12" s="1211"/>
      <c r="MSQ12" s="1211"/>
      <c r="MSR12" s="1211"/>
      <c r="MSS12" s="1211"/>
      <c r="MST12" s="1211"/>
      <c r="MSU12" s="1211"/>
      <c r="MSV12" s="1211"/>
      <c r="MSW12" s="1211"/>
      <c r="MSX12" s="1211"/>
      <c r="MSY12" s="1211"/>
      <c r="MSZ12" s="1211"/>
      <c r="MTA12" s="1211"/>
      <c r="MTB12" s="1211"/>
      <c r="MTC12" s="1211"/>
      <c r="MTD12" s="1211"/>
      <c r="MTE12" s="1211"/>
      <c r="MTF12" s="1211"/>
      <c r="MTG12" s="1211"/>
      <c r="MTH12" s="1211"/>
      <c r="MTI12" s="1211"/>
      <c r="MTJ12" s="1211"/>
      <c r="MTK12" s="1211"/>
      <c r="MTL12" s="1211"/>
      <c r="MTM12" s="1211"/>
      <c r="MTN12" s="1211"/>
      <c r="MTO12" s="1211"/>
      <c r="MTP12" s="1211"/>
      <c r="MTQ12" s="1211"/>
      <c r="MTR12" s="1211"/>
      <c r="MTS12" s="1211"/>
      <c r="MTT12" s="1211"/>
      <c r="MTU12" s="1211"/>
      <c r="MTV12" s="1211"/>
      <c r="MTW12" s="1211"/>
      <c r="MTX12" s="1211"/>
      <c r="MTY12" s="1211"/>
      <c r="MTZ12" s="1211"/>
      <c r="MUA12" s="1211"/>
      <c r="MUB12" s="1211"/>
      <c r="MUC12" s="1211"/>
      <c r="MUD12" s="1211"/>
      <c r="MUE12" s="1211"/>
      <c r="MUF12" s="1211"/>
      <c r="MUG12" s="1211"/>
      <c r="MUH12" s="1211"/>
      <c r="MUI12" s="1211"/>
      <c r="MUJ12" s="1211"/>
      <c r="MUK12" s="1211"/>
      <c r="MUL12" s="1211"/>
      <c r="MUM12" s="1211"/>
      <c r="MUN12" s="1211"/>
      <c r="MUO12" s="1211"/>
      <c r="MUP12" s="1211"/>
      <c r="MUQ12" s="1211"/>
      <c r="MUR12" s="1211"/>
      <c r="MUS12" s="1211"/>
      <c r="MUT12" s="1211"/>
      <c r="MUU12" s="1211"/>
      <c r="MUV12" s="1211"/>
      <c r="MUW12" s="1211"/>
      <c r="MUX12" s="1211"/>
      <c r="MUY12" s="1211"/>
      <c r="MUZ12" s="1211"/>
      <c r="MVA12" s="1211"/>
      <c r="MVB12" s="1211"/>
      <c r="MVC12" s="1211"/>
      <c r="MVD12" s="1211"/>
      <c r="MVE12" s="1211"/>
      <c r="MVF12" s="1211"/>
      <c r="MVG12" s="1211"/>
      <c r="MVH12" s="1211"/>
      <c r="MVI12" s="1211"/>
      <c r="MVJ12" s="1211"/>
      <c r="MVK12" s="1211"/>
      <c r="MVL12" s="1211"/>
      <c r="MVM12" s="1211"/>
      <c r="MVN12" s="1211"/>
      <c r="MVO12" s="1211"/>
      <c r="MVP12" s="1211"/>
      <c r="MVQ12" s="1211"/>
      <c r="MVR12" s="1211"/>
      <c r="MVS12" s="1211"/>
      <c r="MVT12" s="1211"/>
      <c r="MVU12" s="1211"/>
      <c r="MVV12" s="1211"/>
      <c r="MVW12" s="1211"/>
      <c r="MVX12" s="1211"/>
      <c r="MVY12" s="1211"/>
      <c r="MVZ12" s="1211"/>
      <c r="MWA12" s="1211"/>
      <c r="MWB12" s="1211"/>
      <c r="MWC12" s="1211"/>
      <c r="MWD12" s="1211"/>
      <c r="MWE12" s="1211"/>
      <c r="MWF12" s="1211"/>
      <c r="MWG12" s="1211"/>
      <c r="MWH12" s="1211"/>
      <c r="MWI12" s="1211"/>
      <c r="MWJ12" s="1211"/>
      <c r="MWK12" s="1211"/>
      <c r="MWL12" s="1211"/>
      <c r="MWM12" s="1211"/>
      <c r="MWN12" s="1211"/>
      <c r="MWO12" s="1211"/>
      <c r="MWP12" s="1211"/>
      <c r="MWQ12" s="1211"/>
      <c r="MWR12" s="1211"/>
      <c r="MWS12" s="1211"/>
      <c r="MWT12" s="1211"/>
      <c r="MWU12" s="1211"/>
      <c r="MWV12" s="1211"/>
      <c r="MWW12" s="1211"/>
      <c r="MWX12" s="1211"/>
      <c r="MWY12" s="1211"/>
      <c r="MWZ12" s="1211"/>
      <c r="MXA12" s="1211"/>
      <c r="MXB12" s="1211"/>
      <c r="MXC12" s="1211"/>
      <c r="MXD12" s="1211"/>
      <c r="MXE12" s="1211"/>
      <c r="MXF12" s="1211"/>
      <c r="MXG12" s="1211"/>
      <c r="MXH12" s="1211"/>
      <c r="MXI12" s="1211"/>
      <c r="MXJ12" s="1211"/>
      <c r="MXK12" s="1211"/>
      <c r="MXL12" s="1211"/>
      <c r="MXM12" s="1211"/>
      <c r="MXN12" s="1211"/>
      <c r="MXO12" s="1211"/>
      <c r="MXP12" s="1211"/>
      <c r="MXQ12" s="1211"/>
      <c r="MXR12" s="1211"/>
      <c r="MXS12" s="1211"/>
      <c r="MXT12" s="1211"/>
      <c r="MXU12" s="1211"/>
      <c r="MXV12" s="1211"/>
      <c r="MXW12" s="1211"/>
      <c r="MXX12" s="1211"/>
      <c r="MXY12" s="1211"/>
      <c r="MXZ12" s="1211"/>
      <c r="MYA12" s="1211"/>
      <c r="MYB12" s="1211"/>
      <c r="MYC12" s="1211"/>
      <c r="MYD12" s="1211"/>
      <c r="MYE12" s="1211"/>
      <c r="MYF12" s="1211"/>
      <c r="MYG12" s="1211"/>
      <c r="MYH12" s="1211"/>
      <c r="MYI12" s="1211"/>
      <c r="MYJ12" s="1211"/>
      <c r="MYK12" s="1211"/>
      <c r="MYL12" s="1211"/>
      <c r="MYM12" s="1211"/>
      <c r="MYN12" s="1211"/>
      <c r="MYO12" s="1211"/>
      <c r="MYP12" s="1211"/>
      <c r="MYQ12" s="1211"/>
      <c r="MYR12" s="1211"/>
      <c r="MYS12" s="1211"/>
      <c r="MYT12" s="1211"/>
      <c r="MYU12" s="1211"/>
      <c r="MYV12" s="1211"/>
      <c r="MYW12" s="1211"/>
      <c r="MYX12" s="1211"/>
      <c r="MYY12" s="1211"/>
      <c r="MYZ12" s="1211"/>
      <c r="MZA12" s="1211"/>
      <c r="MZB12" s="1211"/>
      <c r="MZC12" s="1211"/>
      <c r="MZD12" s="1211"/>
      <c r="MZE12" s="1211"/>
      <c r="MZF12" s="1211"/>
      <c r="MZG12" s="1211"/>
      <c r="MZH12" s="1211"/>
      <c r="MZI12" s="1211"/>
      <c r="MZJ12" s="1211"/>
      <c r="MZK12" s="1211"/>
      <c r="MZL12" s="1211"/>
      <c r="MZM12" s="1211"/>
      <c r="MZN12" s="1211"/>
      <c r="MZO12" s="1211"/>
      <c r="MZP12" s="1211"/>
      <c r="MZQ12" s="1211"/>
      <c r="MZR12" s="1211"/>
      <c r="MZS12" s="1211"/>
      <c r="MZT12" s="1211"/>
      <c r="MZU12" s="1211"/>
      <c r="MZV12" s="1211"/>
      <c r="MZW12" s="1211"/>
      <c r="MZX12" s="1211"/>
      <c r="MZY12" s="1211"/>
      <c r="MZZ12" s="1211"/>
      <c r="NAA12" s="1211"/>
      <c r="NAB12" s="1211"/>
      <c r="NAC12" s="1211"/>
      <c r="NAD12" s="1211"/>
      <c r="NAE12" s="1211"/>
      <c r="NAF12" s="1211"/>
      <c r="NAG12" s="1211"/>
      <c r="NAH12" s="1211"/>
      <c r="NAI12" s="1211"/>
      <c r="NAJ12" s="1211"/>
      <c r="NAK12" s="1211"/>
      <c r="NAL12" s="1211"/>
      <c r="NAM12" s="1211"/>
      <c r="NAN12" s="1211"/>
      <c r="NAO12" s="1211"/>
      <c r="NAP12" s="1211"/>
      <c r="NAQ12" s="1211"/>
      <c r="NAR12" s="1211"/>
      <c r="NAS12" s="1211"/>
      <c r="NAT12" s="1211"/>
      <c r="NAU12" s="1211"/>
      <c r="NAV12" s="1211"/>
      <c r="NAW12" s="1211"/>
      <c r="NAX12" s="1211"/>
      <c r="NAY12" s="1211"/>
      <c r="NAZ12" s="1211"/>
      <c r="NBA12" s="1211"/>
      <c r="NBB12" s="1211"/>
      <c r="NBC12" s="1211"/>
      <c r="NBD12" s="1211"/>
      <c r="NBE12" s="1211"/>
      <c r="NBF12" s="1211"/>
      <c r="NBG12" s="1211"/>
      <c r="NBH12" s="1211"/>
      <c r="NBI12" s="1211"/>
      <c r="NBJ12" s="1211"/>
      <c r="NBK12" s="1211"/>
      <c r="NBL12" s="1211"/>
      <c r="NBM12" s="1211"/>
      <c r="NBN12" s="1211"/>
      <c r="NBO12" s="1211"/>
      <c r="NBP12" s="1211"/>
      <c r="NBQ12" s="1211"/>
      <c r="NBR12" s="1211"/>
      <c r="NBS12" s="1211"/>
      <c r="NBT12" s="1211"/>
      <c r="NBU12" s="1211"/>
      <c r="NBV12" s="1211"/>
      <c r="NBW12" s="1211"/>
      <c r="NBX12" s="1211"/>
      <c r="NBY12" s="1211"/>
      <c r="NBZ12" s="1211"/>
      <c r="NCA12" s="1211"/>
      <c r="NCB12" s="1211"/>
      <c r="NCC12" s="1211"/>
      <c r="NCD12" s="1211"/>
      <c r="NCE12" s="1211"/>
      <c r="NCF12" s="1211"/>
      <c r="NCG12" s="1211"/>
      <c r="NCH12" s="1211"/>
      <c r="NCI12" s="1211"/>
      <c r="NCJ12" s="1211"/>
      <c r="NCK12" s="1211"/>
      <c r="NCL12" s="1211"/>
      <c r="NCM12" s="1211"/>
      <c r="NCN12" s="1211"/>
      <c r="NCO12" s="1211"/>
      <c r="NCP12" s="1211"/>
      <c r="NCQ12" s="1211"/>
      <c r="NCR12" s="1211"/>
      <c r="NCS12" s="1211"/>
      <c r="NCT12" s="1211"/>
      <c r="NCU12" s="1211"/>
      <c r="NCV12" s="1211"/>
      <c r="NCW12" s="1211"/>
      <c r="NCX12" s="1211"/>
      <c r="NCY12" s="1211"/>
      <c r="NCZ12" s="1211"/>
      <c r="NDA12" s="1211"/>
      <c r="NDB12" s="1211"/>
      <c r="NDC12" s="1211"/>
      <c r="NDD12" s="1211"/>
      <c r="NDE12" s="1211"/>
      <c r="NDF12" s="1211"/>
      <c r="NDG12" s="1211"/>
      <c r="NDH12" s="1211"/>
      <c r="NDI12" s="1211"/>
      <c r="NDJ12" s="1211"/>
      <c r="NDK12" s="1211"/>
      <c r="NDL12" s="1211"/>
      <c r="NDM12" s="1211"/>
      <c r="NDN12" s="1211"/>
      <c r="NDO12" s="1211"/>
      <c r="NDP12" s="1211"/>
      <c r="NDQ12" s="1211"/>
      <c r="NDR12" s="1211"/>
      <c r="NDS12" s="1211"/>
      <c r="NDT12" s="1211"/>
      <c r="NDU12" s="1211"/>
      <c r="NDV12" s="1211"/>
      <c r="NDW12" s="1211"/>
      <c r="NDX12" s="1211"/>
      <c r="NDY12" s="1211"/>
      <c r="NDZ12" s="1211"/>
      <c r="NEA12" s="1211"/>
      <c r="NEB12" s="1211"/>
      <c r="NEC12" s="1211"/>
      <c r="NED12" s="1211"/>
      <c r="NEE12" s="1211"/>
      <c r="NEF12" s="1211"/>
      <c r="NEG12" s="1211"/>
      <c r="NEH12" s="1211"/>
      <c r="NEI12" s="1211"/>
      <c r="NEJ12" s="1211"/>
      <c r="NEK12" s="1211"/>
      <c r="NEL12" s="1211"/>
      <c r="NEM12" s="1211"/>
      <c r="NEN12" s="1211"/>
      <c r="NEO12" s="1211"/>
      <c r="NEP12" s="1211"/>
      <c r="NEQ12" s="1211"/>
      <c r="NER12" s="1211"/>
      <c r="NES12" s="1211"/>
      <c r="NET12" s="1211"/>
      <c r="NEU12" s="1211"/>
      <c r="NEV12" s="1211"/>
      <c r="NEW12" s="1211"/>
      <c r="NEX12" s="1211"/>
      <c r="NEY12" s="1211"/>
      <c r="NEZ12" s="1211"/>
      <c r="NFA12" s="1211"/>
      <c r="NFB12" s="1211"/>
      <c r="NFC12" s="1211"/>
      <c r="NFD12" s="1211"/>
      <c r="NFE12" s="1211"/>
      <c r="NFF12" s="1211"/>
      <c r="NFG12" s="1211"/>
      <c r="NFH12" s="1211"/>
      <c r="NFI12" s="1211"/>
      <c r="NFJ12" s="1211"/>
      <c r="NFK12" s="1211"/>
      <c r="NFL12" s="1211"/>
      <c r="NFM12" s="1211"/>
      <c r="NFN12" s="1211"/>
      <c r="NFO12" s="1211"/>
      <c r="NFP12" s="1211"/>
      <c r="NFQ12" s="1211"/>
      <c r="NFR12" s="1211"/>
      <c r="NFS12" s="1211"/>
      <c r="NFT12" s="1211"/>
      <c r="NFU12" s="1211"/>
      <c r="NFV12" s="1211"/>
      <c r="NFW12" s="1211"/>
      <c r="NFX12" s="1211"/>
      <c r="NFY12" s="1211"/>
      <c r="NFZ12" s="1211"/>
      <c r="NGA12" s="1211"/>
      <c r="NGB12" s="1211"/>
      <c r="NGC12" s="1211"/>
      <c r="NGD12" s="1211"/>
      <c r="NGE12" s="1211"/>
      <c r="NGF12" s="1211"/>
      <c r="NGG12" s="1211"/>
      <c r="NGH12" s="1211"/>
      <c r="NGI12" s="1211"/>
      <c r="NGJ12" s="1211"/>
      <c r="NGK12" s="1211"/>
      <c r="NGL12" s="1211"/>
      <c r="NGM12" s="1211"/>
      <c r="NGN12" s="1211"/>
      <c r="NGO12" s="1211"/>
      <c r="NGP12" s="1211"/>
      <c r="NGQ12" s="1211"/>
      <c r="NGR12" s="1211"/>
      <c r="NGS12" s="1211"/>
      <c r="NGT12" s="1211"/>
      <c r="NGU12" s="1211"/>
      <c r="NGV12" s="1211"/>
      <c r="NGW12" s="1211"/>
      <c r="NGX12" s="1211"/>
      <c r="NGY12" s="1211"/>
      <c r="NGZ12" s="1211"/>
      <c r="NHA12" s="1211"/>
      <c r="NHB12" s="1211"/>
      <c r="NHC12" s="1211"/>
      <c r="NHD12" s="1211"/>
      <c r="NHE12" s="1211"/>
      <c r="NHF12" s="1211"/>
      <c r="NHG12" s="1211"/>
      <c r="NHH12" s="1211"/>
      <c r="NHI12" s="1211"/>
      <c r="NHJ12" s="1211"/>
      <c r="NHK12" s="1211"/>
      <c r="NHL12" s="1211"/>
      <c r="NHM12" s="1211"/>
      <c r="NHN12" s="1211"/>
      <c r="NHO12" s="1211"/>
      <c r="NHP12" s="1211"/>
      <c r="NHQ12" s="1211"/>
      <c r="NHR12" s="1211"/>
      <c r="NHS12" s="1211"/>
      <c r="NHT12" s="1211"/>
      <c r="NHU12" s="1211"/>
      <c r="NHV12" s="1211"/>
      <c r="NHW12" s="1211"/>
      <c r="NHX12" s="1211"/>
      <c r="NHY12" s="1211"/>
      <c r="NHZ12" s="1211"/>
      <c r="NIA12" s="1211"/>
      <c r="NIB12" s="1211"/>
      <c r="NIC12" s="1211"/>
      <c r="NID12" s="1211"/>
      <c r="NIE12" s="1211"/>
      <c r="NIF12" s="1211"/>
      <c r="NIG12" s="1211"/>
      <c r="NIH12" s="1211"/>
      <c r="NII12" s="1211"/>
      <c r="NIJ12" s="1211"/>
      <c r="NIK12" s="1211"/>
      <c r="NIL12" s="1211"/>
      <c r="NIM12" s="1211"/>
      <c r="NIN12" s="1211"/>
      <c r="NIO12" s="1211"/>
      <c r="NIP12" s="1211"/>
      <c r="NIQ12" s="1211"/>
      <c r="NIR12" s="1211"/>
      <c r="NIS12" s="1211"/>
      <c r="NIT12" s="1211"/>
      <c r="NIU12" s="1211"/>
      <c r="NIV12" s="1211"/>
      <c r="NIW12" s="1211"/>
      <c r="NIX12" s="1211"/>
      <c r="NIY12" s="1211"/>
      <c r="NIZ12" s="1211"/>
      <c r="NJA12" s="1211"/>
      <c r="NJB12" s="1211"/>
      <c r="NJC12" s="1211"/>
      <c r="NJD12" s="1211"/>
      <c r="NJE12" s="1211"/>
      <c r="NJF12" s="1211"/>
      <c r="NJG12" s="1211"/>
      <c r="NJH12" s="1211"/>
      <c r="NJI12" s="1211"/>
      <c r="NJJ12" s="1211"/>
      <c r="NJK12" s="1211"/>
      <c r="NJL12" s="1211"/>
      <c r="NJM12" s="1211"/>
      <c r="NJN12" s="1211"/>
      <c r="NJO12" s="1211"/>
      <c r="NJP12" s="1211"/>
      <c r="NJQ12" s="1211"/>
      <c r="NJR12" s="1211"/>
      <c r="NJS12" s="1211"/>
      <c r="NJT12" s="1211"/>
      <c r="NJU12" s="1211"/>
      <c r="NJV12" s="1211"/>
      <c r="NJW12" s="1211"/>
      <c r="NJX12" s="1211"/>
      <c r="NJY12" s="1211"/>
      <c r="NJZ12" s="1211"/>
      <c r="NKA12" s="1211"/>
      <c r="NKB12" s="1211"/>
      <c r="NKC12" s="1211"/>
      <c r="NKD12" s="1211"/>
      <c r="NKE12" s="1211"/>
      <c r="NKF12" s="1211"/>
      <c r="NKG12" s="1211"/>
      <c r="NKH12" s="1211"/>
      <c r="NKI12" s="1211"/>
      <c r="NKJ12" s="1211"/>
      <c r="NKK12" s="1211"/>
      <c r="NKL12" s="1211"/>
      <c r="NKM12" s="1211"/>
      <c r="NKN12" s="1211"/>
      <c r="NKO12" s="1211"/>
      <c r="NKP12" s="1211"/>
      <c r="NKQ12" s="1211"/>
      <c r="NKR12" s="1211"/>
      <c r="NKS12" s="1211"/>
      <c r="NKT12" s="1211"/>
      <c r="NKU12" s="1211"/>
      <c r="NKV12" s="1211"/>
      <c r="NKW12" s="1211"/>
      <c r="NKX12" s="1211"/>
      <c r="NKY12" s="1211"/>
      <c r="NKZ12" s="1211"/>
      <c r="NLA12" s="1211"/>
      <c r="NLB12" s="1211"/>
      <c r="NLC12" s="1211"/>
      <c r="NLD12" s="1211"/>
      <c r="NLE12" s="1211"/>
      <c r="NLF12" s="1211"/>
      <c r="NLG12" s="1211"/>
      <c r="NLH12" s="1211"/>
      <c r="NLI12" s="1211"/>
      <c r="NLJ12" s="1211"/>
      <c r="NLK12" s="1211"/>
      <c r="NLL12" s="1211"/>
      <c r="NLM12" s="1211"/>
      <c r="NLN12" s="1211"/>
      <c r="NLO12" s="1211"/>
      <c r="NLP12" s="1211"/>
      <c r="NLQ12" s="1211"/>
      <c r="NLR12" s="1211"/>
      <c r="NLS12" s="1211"/>
      <c r="NLT12" s="1211"/>
      <c r="NLU12" s="1211"/>
      <c r="NLV12" s="1211"/>
      <c r="NLW12" s="1211"/>
      <c r="NLX12" s="1211"/>
      <c r="NLY12" s="1211"/>
      <c r="NLZ12" s="1211"/>
      <c r="NMA12" s="1211"/>
      <c r="NMB12" s="1211"/>
      <c r="NMC12" s="1211"/>
      <c r="NMD12" s="1211"/>
      <c r="NME12" s="1211"/>
      <c r="NMF12" s="1211"/>
      <c r="NMG12" s="1211"/>
      <c r="NMH12" s="1211"/>
      <c r="NMI12" s="1211"/>
      <c r="NMJ12" s="1211"/>
      <c r="NMK12" s="1211"/>
      <c r="NML12" s="1211"/>
      <c r="NMM12" s="1211"/>
      <c r="NMN12" s="1211"/>
      <c r="NMO12" s="1211"/>
      <c r="NMP12" s="1211"/>
      <c r="NMQ12" s="1211"/>
      <c r="NMR12" s="1211"/>
      <c r="NMS12" s="1211"/>
      <c r="NMT12" s="1211"/>
      <c r="NMU12" s="1211"/>
      <c r="NMV12" s="1211"/>
      <c r="NMW12" s="1211"/>
      <c r="NMX12" s="1211"/>
      <c r="NMY12" s="1211"/>
      <c r="NMZ12" s="1211"/>
      <c r="NNA12" s="1211"/>
      <c r="NNB12" s="1211"/>
      <c r="NNC12" s="1211"/>
      <c r="NND12" s="1211"/>
      <c r="NNE12" s="1211"/>
      <c r="NNF12" s="1211"/>
      <c r="NNG12" s="1211"/>
      <c r="NNH12" s="1211"/>
      <c r="NNI12" s="1211"/>
      <c r="NNJ12" s="1211"/>
      <c r="NNK12" s="1211"/>
      <c r="NNL12" s="1211"/>
      <c r="NNM12" s="1211"/>
      <c r="NNN12" s="1211"/>
      <c r="NNO12" s="1211"/>
      <c r="NNP12" s="1211"/>
      <c r="NNQ12" s="1211"/>
      <c r="NNR12" s="1211"/>
      <c r="NNS12" s="1211"/>
      <c r="NNT12" s="1211"/>
      <c r="NNU12" s="1211"/>
      <c r="NNV12" s="1211"/>
      <c r="NNW12" s="1211"/>
      <c r="NNX12" s="1211"/>
      <c r="NNY12" s="1211"/>
      <c r="NNZ12" s="1211"/>
      <c r="NOA12" s="1211"/>
      <c r="NOB12" s="1211"/>
      <c r="NOC12" s="1211"/>
      <c r="NOD12" s="1211"/>
      <c r="NOE12" s="1211"/>
      <c r="NOF12" s="1211"/>
      <c r="NOG12" s="1211"/>
      <c r="NOH12" s="1211"/>
      <c r="NOI12" s="1211"/>
      <c r="NOJ12" s="1211"/>
      <c r="NOK12" s="1211"/>
      <c r="NOL12" s="1211"/>
      <c r="NOM12" s="1211"/>
      <c r="NON12" s="1211"/>
      <c r="NOO12" s="1211"/>
      <c r="NOP12" s="1211"/>
      <c r="NOQ12" s="1211"/>
      <c r="NOR12" s="1211"/>
      <c r="NOS12" s="1211"/>
      <c r="NOT12" s="1211"/>
      <c r="NOU12" s="1211"/>
      <c r="NOV12" s="1211"/>
      <c r="NOW12" s="1211"/>
      <c r="NOX12" s="1211"/>
      <c r="NOY12" s="1211"/>
      <c r="NOZ12" s="1211"/>
      <c r="NPA12" s="1211"/>
      <c r="NPB12" s="1211"/>
      <c r="NPC12" s="1211"/>
      <c r="NPD12" s="1211"/>
      <c r="NPE12" s="1211"/>
      <c r="NPF12" s="1211"/>
      <c r="NPG12" s="1211"/>
      <c r="NPH12" s="1211"/>
      <c r="NPI12" s="1211"/>
      <c r="NPJ12" s="1211"/>
      <c r="NPK12" s="1211"/>
      <c r="NPL12" s="1211"/>
      <c r="NPM12" s="1211"/>
      <c r="NPN12" s="1211"/>
      <c r="NPO12" s="1211"/>
      <c r="NPP12" s="1211"/>
      <c r="NPQ12" s="1211"/>
      <c r="NPR12" s="1211"/>
      <c r="NPS12" s="1211"/>
      <c r="NPT12" s="1211"/>
      <c r="NPU12" s="1211"/>
      <c r="NPV12" s="1211"/>
      <c r="NPW12" s="1211"/>
      <c r="NPX12" s="1211"/>
      <c r="NPY12" s="1211"/>
      <c r="NPZ12" s="1211"/>
      <c r="NQA12" s="1211"/>
      <c r="NQB12" s="1211"/>
      <c r="NQC12" s="1211"/>
      <c r="NQD12" s="1211"/>
      <c r="NQE12" s="1211"/>
      <c r="NQF12" s="1211"/>
      <c r="NQG12" s="1211"/>
      <c r="NQH12" s="1211"/>
      <c r="NQI12" s="1211"/>
      <c r="NQJ12" s="1211"/>
      <c r="NQK12" s="1211"/>
      <c r="NQL12" s="1211"/>
      <c r="NQM12" s="1211"/>
      <c r="NQN12" s="1211"/>
      <c r="NQO12" s="1211"/>
      <c r="NQP12" s="1211"/>
      <c r="NQQ12" s="1211"/>
      <c r="NQR12" s="1211"/>
      <c r="NQS12" s="1211"/>
      <c r="NQT12" s="1211"/>
      <c r="NQU12" s="1211"/>
      <c r="NQV12" s="1211"/>
      <c r="NQW12" s="1211"/>
      <c r="NQX12" s="1211"/>
      <c r="NQY12" s="1211"/>
      <c r="NQZ12" s="1211"/>
      <c r="NRA12" s="1211"/>
      <c r="NRB12" s="1211"/>
      <c r="NRC12" s="1211"/>
      <c r="NRD12" s="1211"/>
      <c r="NRE12" s="1211"/>
      <c r="NRF12" s="1211"/>
      <c r="NRG12" s="1211"/>
      <c r="NRH12" s="1211"/>
      <c r="NRI12" s="1211"/>
      <c r="NRJ12" s="1211"/>
      <c r="NRK12" s="1211"/>
      <c r="NRL12" s="1211"/>
      <c r="NRM12" s="1211"/>
      <c r="NRN12" s="1211"/>
      <c r="NRO12" s="1211"/>
      <c r="NRP12" s="1211"/>
      <c r="NRQ12" s="1211"/>
      <c r="NRR12" s="1211"/>
      <c r="NRS12" s="1211"/>
      <c r="NRT12" s="1211"/>
      <c r="NRU12" s="1211"/>
      <c r="NRV12" s="1211"/>
      <c r="NRW12" s="1211"/>
      <c r="NRX12" s="1211"/>
      <c r="NRY12" s="1211"/>
      <c r="NRZ12" s="1211"/>
      <c r="NSA12" s="1211"/>
      <c r="NSB12" s="1211"/>
      <c r="NSC12" s="1211"/>
      <c r="NSD12" s="1211"/>
      <c r="NSE12" s="1211"/>
      <c r="NSF12" s="1211"/>
      <c r="NSG12" s="1211"/>
      <c r="NSH12" s="1211"/>
      <c r="NSI12" s="1211"/>
      <c r="NSJ12" s="1211"/>
      <c r="NSK12" s="1211"/>
      <c r="NSL12" s="1211"/>
      <c r="NSM12" s="1211"/>
      <c r="NSN12" s="1211"/>
      <c r="NSO12" s="1211"/>
      <c r="NSP12" s="1211"/>
      <c r="NSQ12" s="1211"/>
      <c r="NSR12" s="1211"/>
      <c r="NSS12" s="1211"/>
      <c r="NST12" s="1211"/>
      <c r="NSU12" s="1211"/>
      <c r="NSV12" s="1211"/>
      <c r="NSW12" s="1211"/>
      <c r="NSX12" s="1211"/>
      <c r="NSY12" s="1211"/>
      <c r="NSZ12" s="1211"/>
      <c r="NTA12" s="1211"/>
      <c r="NTB12" s="1211"/>
      <c r="NTC12" s="1211"/>
      <c r="NTD12" s="1211"/>
      <c r="NTE12" s="1211"/>
      <c r="NTF12" s="1211"/>
      <c r="NTG12" s="1211"/>
      <c r="NTH12" s="1211"/>
      <c r="NTI12" s="1211"/>
      <c r="NTJ12" s="1211"/>
      <c r="NTK12" s="1211"/>
      <c r="NTL12" s="1211"/>
      <c r="NTM12" s="1211"/>
      <c r="NTN12" s="1211"/>
      <c r="NTO12" s="1211"/>
      <c r="NTP12" s="1211"/>
      <c r="NTQ12" s="1211"/>
      <c r="NTR12" s="1211"/>
      <c r="NTS12" s="1211"/>
      <c r="NTT12" s="1211"/>
      <c r="NTU12" s="1211"/>
      <c r="NTV12" s="1211"/>
      <c r="NTW12" s="1211"/>
      <c r="NTX12" s="1211"/>
      <c r="NTY12" s="1211"/>
      <c r="NTZ12" s="1211"/>
      <c r="NUA12" s="1211"/>
      <c r="NUB12" s="1211"/>
      <c r="NUC12" s="1211"/>
      <c r="NUD12" s="1211"/>
      <c r="NUE12" s="1211"/>
      <c r="NUF12" s="1211"/>
      <c r="NUG12" s="1211"/>
      <c r="NUH12" s="1211"/>
      <c r="NUI12" s="1211"/>
      <c r="NUJ12" s="1211"/>
      <c r="NUK12" s="1211"/>
      <c r="NUL12" s="1211"/>
      <c r="NUM12" s="1211"/>
      <c r="NUN12" s="1211"/>
      <c r="NUO12" s="1211"/>
      <c r="NUP12" s="1211"/>
      <c r="NUQ12" s="1211"/>
      <c r="NUR12" s="1211"/>
      <c r="NUS12" s="1211"/>
      <c r="NUT12" s="1211"/>
      <c r="NUU12" s="1211"/>
      <c r="NUV12" s="1211"/>
      <c r="NUW12" s="1211"/>
      <c r="NUX12" s="1211"/>
      <c r="NUY12" s="1211"/>
      <c r="NUZ12" s="1211"/>
      <c r="NVA12" s="1211"/>
      <c r="NVB12" s="1211"/>
      <c r="NVC12" s="1211"/>
      <c r="NVD12" s="1211"/>
      <c r="NVE12" s="1211"/>
      <c r="NVF12" s="1211"/>
      <c r="NVG12" s="1211"/>
      <c r="NVH12" s="1211"/>
      <c r="NVI12" s="1211"/>
      <c r="NVJ12" s="1211"/>
      <c r="NVK12" s="1211"/>
      <c r="NVL12" s="1211"/>
      <c r="NVM12" s="1211"/>
      <c r="NVN12" s="1211"/>
      <c r="NVO12" s="1211"/>
      <c r="NVP12" s="1211"/>
      <c r="NVQ12" s="1211"/>
      <c r="NVR12" s="1211"/>
      <c r="NVS12" s="1211"/>
      <c r="NVT12" s="1211"/>
      <c r="NVU12" s="1211"/>
      <c r="NVV12" s="1211"/>
      <c r="NVW12" s="1211"/>
      <c r="NVX12" s="1211"/>
      <c r="NVY12" s="1211"/>
      <c r="NVZ12" s="1211"/>
      <c r="NWA12" s="1211"/>
      <c r="NWB12" s="1211"/>
      <c r="NWC12" s="1211"/>
      <c r="NWD12" s="1211"/>
      <c r="NWE12" s="1211"/>
      <c r="NWF12" s="1211"/>
      <c r="NWG12" s="1211"/>
      <c r="NWH12" s="1211"/>
      <c r="NWI12" s="1211"/>
      <c r="NWJ12" s="1211"/>
      <c r="NWK12" s="1211"/>
      <c r="NWL12" s="1211"/>
      <c r="NWM12" s="1211"/>
      <c r="NWN12" s="1211"/>
      <c r="NWO12" s="1211"/>
      <c r="NWP12" s="1211"/>
      <c r="NWQ12" s="1211"/>
      <c r="NWR12" s="1211"/>
      <c r="NWS12" s="1211"/>
      <c r="NWT12" s="1211"/>
      <c r="NWU12" s="1211"/>
      <c r="NWV12" s="1211"/>
      <c r="NWW12" s="1211"/>
      <c r="NWX12" s="1211"/>
      <c r="NWY12" s="1211"/>
      <c r="NWZ12" s="1211"/>
      <c r="NXA12" s="1211"/>
      <c r="NXB12" s="1211"/>
      <c r="NXC12" s="1211"/>
      <c r="NXD12" s="1211"/>
      <c r="NXE12" s="1211"/>
      <c r="NXF12" s="1211"/>
      <c r="NXG12" s="1211"/>
      <c r="NXH12" s="1211"/>
      <c r="NXI12" s="1211"/>
      <c r="NXJ12" s="1211"/>
      <c r="NXK12" s="1211"/>
      <c r="NXL12" s="1211"/>
      <c r="NXM12" s="1211"/>
      <c r="NXN12" s="1211"/>
      <c r="NXO12" s="1211"/>
      <c r="NXP12" s="1211"/>
      <c r="NXQ12" s="1211"/>
      <c r="NXR12" s="1211"/>
      <c r="NXS12" s="1211"/>
      <c r="NXT12" s="1211"/>
      <c r="NXU12" s="1211"/>
      <c r="NXV12" s="1211"/>
      <c r="NXW12" s="1211"/>
      <c r="NXX12" s="1211"/>
      <c r="NXY12" s="1211"/>
      <c r="NXZ12" s="1211"/>
      <c r="NYA12" s="1211"/>
      <c r="NYB12" s="1211"/>
      <c r="NYC12" s="1211"/>
      <c r="NYD12" s="1211"/>
      <c r="NYE12" s="1211"/>
      <c r="NYF12" s="1211"/>
      <c r="NYG12" s="1211"/>
      <c r="NYH12" s="1211"/>
      <c r="NYI12" s="1211"/>
      <c r="NYJ12" s="1211"/>
      <c r="NYK12" s="1211"/>
      <c r="NYL12" s="1211"/>
      <c r="NYM12" s="1211"/>
      <c r="NYN12" s="1211"/>
      <c r="NYO12" s="1211"/>
      <c r="NYP12" s="1211"/>
      <c r="NYQ12" s="1211"/>
      <c r="NYR12" s="1211"/>
      <c r="NYS12" s="1211"/>
      <c r="NYT12" s="1211"/>
      <c r="NYU12" s="1211"/>
      <c r="NYV12" s="1211"/>
      <c r="NYW12" s="1211"/>
      <c r="NYX12" s="1211"/>
      <c r="NYY12" s="1211"/>
      <c r="NYZ12" s="1211"/>
      <c r="NZA12" s="1211"/>
      <c r="NZB12" s="1211"/>
      <c r="NZC12" s="1211"/>
      <c r="NZD12" s="1211"/>
      <c r="NZE12" s="1211"/>
      <c r="NZF12" s="1211"/>
      <c r="NZG12" s="1211"/>
      <c r="NZH12" s="1211"/>
      <c r="NZI12" s="1211"/>
      <c r="NZJ12" s="1211"/>
      <c r="NZK12" s="1211"/>
      <c r="NZL12" s="1211"/>
      <c r="NZM12" s="1211"/>
      <c r="NZN12" s="1211"/>
      <c r="NZO12" s="1211"/>
      <c r="NZP12" s="1211"/>
      <c r="NZQ12" s="1211"/>
      <c r="NZR12" s="1211"/>
      <c r="NZS12" s="1211"/>
      <c r="NZT12" s="1211"/>
      <c r="NZU12" s="1211"/>
      <c r="NZV12" s="1211"/>
      <c r="NZW12" s="1211"/>
      <c r="NZX12" s="1211"/>
      <c r="NZY12" s="1211"/>
      <c r="NZZ12" s="1211"/>
      <c r="OAA12" s="1211"/>
      <c r="OAB12" s="1211"/>
      <c r="OAC12" s="1211"/>
      <c r="OAD12" s="1211"/>
      <c r="OAE12" s="1211"/>
      <c r="OAF12" s="1211"/>
      <c r="OAG12" s="1211"/>
      <c r="OAH12" s="1211"/>
      <c r="OAI12" s="1211"/>
      <c r="OAJ12" s="1211"/>
      <c r="OAK12" s="1211"/>
      <c r="OAL12" s="1211"/>
      <c r="OAM12" s="1211"/>
      <c r="OAN12" s="1211"/>
      <c r="OAO12" s="1211"/>
      <c r="OAP12" s="1211"/>
      <c r="OAQ12" s="1211"/>
      <c r="OAR12" s="1211"/>
      <c r="OAS12" s="1211"/>
      <c r="OAT12" s="1211"/>
      <c r="OAU12" s="1211"/>
      <c r="OAV12" s="1211"/>
      <c r="OAW12" s="1211"/>
      <c r="OAX12" s="1211"/>
      <c r="OAY12" s="1211"/>
      <c r="OAZ12" s="1211"/>
      <c r="OBA12" s="1211"/>
      <c r="OBB12" s="1211"/>
      <c r="OBC12" s="1211"/>
      <c r="OBD12" s="1211"/>
      <c r="OBE12" s="1211"/>
      <c r="OBF12" s="1211"/>
      <c r="OBG12" s="1211"/>
      <c r="OBH12" s="1211"/>
      <c r="OBI12" s="1211"/>
      <c r="OBJ12" s="1211"/>
      <c r="OBK12" s="1211"/>
      <c r="OBL12" s="1211"/>
      <c r="OBM12" s="1211"/>
      <c r="OBN12" s="1211"/>
      <c r="OBO12" s="1211"/>
      <c r="OBP12" s="1211"/>
      <c r="OBQ12" s="1211"/>
      <c r="OBR12" s="1211"/>
      <c r="OBS12" s="1211"/>
      <c r="OBT12" s="1211"/>
      <c r="OBU12" s="1211"/>
      <c r="OBV12" s="1211"/>
      <c r="OBW12" s="1211"/>
      <c r="OBX12" s="1211"/>
      <c r="OBY12" s="1211"/>
      <c r="OBZ12" s="1211"/>
      <c r="OCA12" s="1211"/>
      <c r="OCB12" s="1211"/>
      <c r="OCC12" s="1211"/>
      <c r="OCD12" s="1211"/>
      <c r="OCE12" s="1211"/>
      <c r="OCF12" s="1211"/>
      <c r="OCG12" s="1211"/>
      <c r="OCH12" s="1211"/>
      <c r="OCI12" s="1211"/>
      <c r="OCJ12" s="1211"/>
      <c r="OCK12" s="1211"/>
      <c r="OCL12" s="1211"/>
      <c r="OCM12" s="1211"/>
      <c r="OCN12" s="1211"/>
      <c r="OCO12" s="1211"/>
      <c r="OCP12" s="1211"/>
      <c r="OCQ12" s="1211"/>
      <c r="OCR12" s="1211"/>
      <c r="OCS12" s="1211"/>
      <c r="OCT12" s="1211"/>
      <c r="OCU12" s="1211"/>
      <c r="OCV12" s="1211"/>
      <c r="OCW12" s="1211"/>
      <c r="OCX12" s="1211"/>
      <c r="OCY12" s="1211"/>
      <c r="OCZ12" s="1211"/>
      <c r="ODA12" s="1211"/>
      <c r="ODB12" s="1211"/>
      <c r="ODC12" s="1211"/>
      <c r="ODD12" s="1211"/>
      <c r="ODE12" s="1211"/>
      <c r="ODF12" s="1211"/>
      <c r="ODG12" s="1211"/>
      <c r="ODH12" s="1211"/>
      <c r="ODI12" s="1211"/>
      <c r="ODJ12" s="1211"/>
      <c r="ODK12" s="1211"/>
      <c r="ODL12" s="1211"/>
      <c r="ODM12" s="1211"/>
      <c r="ODN12" s="1211"/>
      <c r="ODO12" s="1211"/>
      <c r="ODP12" s="1211"/>
      <c r="ODQ12" s="1211"/>
      <c r="ODR12" s="1211"/>
      <c r="ODS12" s="1211"/>
      <c r="ODT12" s="1211"/>
      <c r="ODU12" s="1211"/>
      <c r="ODV12" s="1211"/>
      <c r="ODW12" s="1211"/>
      <c r="ODX12" s="1211"/>
      <c r="ODY12" s="1211"/>
      <c r="ODZ12" s="1211"/>
      <c r="OEA12" s="1211"/>
      <c r="OEB12" s="1211"/>
      <c r="OEC12" s="1211"/>
      <c r="OED12" s="1211"/>
      <c r="OEE12" s="1211"/>
      <c r="OEF12" s="1211"/>
      <c r="OEG12" s="1211"/>
      <c r="OEH12" s="1211"/>
      <c r="OEI12" s="1211"/>
      <c r="OEJ12" s="1211"/>
      <c r="OEK12" s="1211"/>
      <c r="OEL12" s="1211"/>
      <c r="OEM12" s="1211"/>
      <c r="OEN12" s="1211"/>
      <c r="OEO12" s="1211"/>
      <c r="OEP12" s="1211"/>
      <c r="OEQ12" s="1211"/>
      <c r="OER12" s="1211"/>
      <c r="OES12" s="1211"/>
      <c r="OET12" s="1211"/>
      <c r="OEU12" s="1211"/>
      <c r="OEV12" s="1211"/>
      <c r="OEW12" s="1211"/>
      <c r="OEX12" s="1211"/>
      <c r="OEY12" s="1211"/>
      <c r="OEZ12" s="1211"/>
      <c r="OFA12" s="1211"/>
      <c r="OFB12" s="1211"/>
      <c r="OFC12" s="1211"/>
      <c r="OFD12" s="1211"/>
      <c r="OFE12" s="1211"/>
      <c r="OFF12" s="1211"/>
      <c r="OFG12" s="1211"/>
      <c r="OFH12" s="1211"/>
      <c r="OFI12" s="1211"/>
      <c r="OFJ12" s="1211"/>
      <c r="OFK12" s="1211"/>
      <c r="OFL12" s="1211"/>
      <c r="OFM12" s="1211"/>
      <c r="OFN12" s="1211"/>
      <c r="OFO12" s="1211"/>
      <c r="OFP12" s="1211"/>
      <c r="OFQ12" s="1211"/>
      <c r="OFR12" s="1211"/>
      <c r="OFS12" s="1211"/>
      <c r="OFT12" s="1211"/>
      <c r="OFU12" s="1211"/>
      <c r="OFV12" s="1211"/>
      <c r="OFW12" s="1211"/>
      <c r="OFX12" s="1211"/>
      <c r="OFY12" s="1211"/>
      <c r="OFZ12" s="1211"/>
      <c r="OGA12" s="1211"/>
      <c r="OGB12" s="1211"/>
      <c r="OGC12" s="1211"/>
      <c r="OGD12" s="1211"/>
      <c r="OGE12" s="1211"/>
      <c r="OGF12" s="1211"/>
      <c r="OGG12" s="1211"/>
      <c r="OGH12" s="1211"/>
      <c r="OGI12" s="1211"/>
      <c r="OGJ12" s="1211"/>
      <c r="OGK12" s="1211"/>
      <c r="OGL12" s="1211"/>
      <c r="OGM12" s="1211"/>
      <c r="OGN12" s="1211"/>
      <c r="OGO12" s="1211"/>
      <c r="OGP12" s="1211"/>
      <c r="OGQ12" s="1211"/>
      <c r="OGR12" s="1211"/>
      <c r="OGS12" s="1211"/>
      <c r="OGT12" s="1211"/>
      <c r="OGU12" s="1211"/>
      <c r="OGV12" s="1211"/>
      <c r="OGW12" s="1211"/>
      <c r="OGX12" s="1211"/>
      <c r="OGY12" s="1211"/>
      <c r="OGZ12" s="1211"/>
      <c r="OHA12" s="1211"/>
      <c r="OHB12" s="1211"/>
      <c r="OHC12" s="1211"/>
      <c r="OHD12" s="1211"/>
      <c r="OHE12" s="1211"/>
      <c r="OHF12" s="1211"/>
      <c r="OHG12" s="1211"/>
      <c r="OHH12" s="1211"/>
      <c r="OHI12" s="1211"/>
      <c r="OHJ12" s="1211"/>
      <c r="OHK12" s="1211"/>
      <c r="OHL12" s="1211"/>
      <c r="OHM12" s="1211"/>
      <c r="OHN12" s="1211"/>
      <c r="OHO12" s="1211"/>
      <c r="OHP12" s="1211"/>
      <c r="OHQ12" s="1211"/>
      <c r="OHR12" s="1211"/>
      <c r="OHS12" s="1211"/>
      <c r="OHT12" s="1211"/>
      <c r="OHU12" s="1211"/>
      <c r="OHV12" s="1211"/>
      <c r="OHW12" s="1211"/>
      <c r="OHX12" s="1211"/>
      <c r="OHY12" s="1211"/>
      <c r="OHZ12" s="1211"/>
      <c r="OIA12" s="1211"/>
      <c r="OIB12" s="1211"/>
      <c r="OIC12" s="1211"/>
      <c r="OID12" s="1211"/>
      <c r="OIE12" s="1211"/>
      <c r="OIF12" s="1211"/>
      <c r="OIG12" s="1211"/>
      <c r="OIH12" s="1211"/>
      <c r="OII12" s="1211"/>
      <c r="OIJ12" s="1211"/>
      <c r="OIK12" s="1211"/>
      <c r="OIL12" s="1211"/>
      <c r="OIM12" s="1211"/>
      <c r="OIN12" s="1211"/>
      <c r="OIO12" s="1211"/>
      <c r="OIP12" s="1211"/>
      <c r="OIQ12" s="1211"/>
      <c r="OIR12" s="1211"/>
      <c r="OIS12" s="1211"/>
      <c r="OIT12" s="1211"/>
      <c r="OIU12" s="1211"/>
      <c r="OIV12" s="1211"/>
      <c r="OIW12" s="1211"/>
      <c r="OIX12" s="1211"/>
      <c r="OIY12" s="1211"/>
      <c r="OIZ12" s="1211"/>
      <c r="OJA12" s="1211"/>
      <c r="OJB12" s="1211"/>
      <c r="OJC12" s="1211"/>
      <c r="OJD12" s="1211"/>
      <c r="OJE12" s="1211"/>
      <c r="OJF12" s="1211"/>
      <c r="OJG12" s="1211"/>
      <c r="OJH12" s="1211"/>
      <c r="OJI12" s="1211"/>
      <c r="OJJ12" s="1211"/>
      <c r="OJK12" s="1211"/>
      <c r="OJL12" s="1211"/>
      <c r="OJM12" s="1211"/>
      <c r="OJN12" s="1211"/>
      <c r="OJO12" s="1211"/>
      <c r="OJP12" s="1211"/>
      <c r="OJQ12" s="1211"/>
      <c r="OJR12" s="1211"/>
      <c r="OJS12" s="1211"/>
      <c r="OJT12" s="1211"/>
      <c r="OJU12" s="1211"/>
      <c r="OJV12" s="1211"/>
      <c r="OJW12" s="1211"/>
      <c r="OJX12" s="1211"/>
      <c r="OJY12" s="1211"/>
      <c r="OJZ12" s="1211"/>
      <c r="OKA12" s="1211"/>
      <c r="OKB12" s="1211"/>
      <c r="OKC12" s="1211"/>
      <c r="OKD12" s="1211"/>
      <c r="OKE12" s="1211"/>
      <c r="OKF12" s="1211"/>
      <c r="OKG12" s="1211"/>
      <c r="OKH12" s="1211"/>
      <c r="OKI12" s="1211"/>
      <c r="OKJ12" s="1211"/>
      <c r="OKK12" s="1211"/>
      <c r="OKL12" s="1211"/>
      <c r="OKM12" s="1211"/>
      <c r="OKN12" s="1211"/>
      <c r="OKO12" s="1211"/>
      <c r="OKP12" s="1211"/>
      <c r="OKQ12" s="1211"/>
      <c r="OKR12" s="1211"/>
      <c r="OKS12" s="1211"/>
      <c r="OKT12" s="1211"/>
      <c r="OKU12" s="1211"/>
      <c r="OKV12" s="1211"/>
      <c r="OKW12" s="1211"/>
      <c r="OKX12" s="1211"/>
      <c r="OKY12" s="1211"/>
      <c r="OKZ12" s="1211"/>
      <c r="OLA12" s="1211"/>
      <c r="OLB12" s="1211"/>
      <c r="OLC12" s="1211"/>
      <c r="OLD12" s="1211"/>
      <c r="OLE12" s="1211"/>
      <c r="OLF12" s="1211"/>
      <c r="OLG12" s="1211"/>
      <c r="OLH12" s="1211"/>
      <c r="OLI12" s="1211"/>
      <c r="OLJ12" s="1211"/>
      <c r="OLK12" s="1211"/>
      <c r="OLL12" s="1211"/>
      <c r="OLM12" s="1211"/>
      <c r="OLN12" s="1211"/>
      <c r="OLO12" s="1211"/>
      <c r="OLP12" s="1211"/>
      <c r="OLQ12" s="1211"/>
      <c r="OLR12" s="1211"/>
      <c r="OLS12" s="1211"/>
      <c r="OLT12" s="1211"/>
      <c r="OLU12" s="1211"/>
      <c r="OLV12" s="1211"/>
      <c r="OLW12" s="1211"/>
      <c r="OLX12" s="1211"/>
      <c r="OLY12" s="1211"/>
      <c r="OLZ12" s="1211"/>
      <c r="OMA12" s="1211"/>
      <c r="OMB12" s="1211"/>
      <c r="OMC12" s="1211"/>
      <c r="OMD12" s="1211"/>
      <c r="OME12" s="1211"/>
      <c r="OMF12" s="1211"/>
      <c r="OMG12" s="1211"/>
      <c r="OMH12" s="1211"/>
      <c r="OMI12" s="1211"/>
      <c r="OMJ12" s="1211"/>
      <c r="OMK12" s="1211"/>
      <c r="OML12" s="1211"/>
      <c r="OMM12" s="1211"/>
      <c r="OMN12" s="1211"/>
      <c r="OMO12" s="1211"/>
      <c r="OMP12" s="1211"/>
      <c r="OMQ12" s="1211"/>
      <c r="OMR12" s="1211"/>
      <c r="OMS12" s="1211"/>
      <c r="OMT12" s="1211"/>
      <c r="OMU12" s="1211"/>
      <c r="OMV12" s="1211"/>
      <c r="OMW12" s="1211"/>
      <c r="OMX12" s="1211"/>
      <c r="OMY12" s="1211"/>
      <c r="OMZ12" s="1211"/>
      <c r="ONA12" s="1211"/>
      <c r="ONB12" s="1211"/>
      <c r="ONC12" s="1211"/>
      <c r="OND12" s="1211"/>
      <c r="ONE12" s="1211"/>
      <c r="ONF12" s="1211"/>
      <c r="ONG12" s="1211"/>
      <c r="ONH12" s="1211"/>
      <c r="ONI12" s="1211"/>
      <c r="ONJ12" s="1211"/>
      <c r="ONK12" s="1211"/>
      <c r="ONL12" s="1211"/>
      <c r="ONM12" s="1211"/>
      <c r="ONN12" s="1211"/>
      <c r="ONO12" s="1211"/>
      <c r="ONP12" s="1211"/>
      <c r="ONQ12" s="1211"/>
      <c r="ONR12" s="1211"/>
      <c r="ONS12" s="1211"/>
      <c r="ONT12" s="1211"/>
      <c r="ONU12" s="1211"/>
      <c r="ONV12" s="1211"/>
      <c r="ONW12" s="1211"/>
      <c r="ONX12" s="1211"/>
      <c r="ONY12" s="1211"/>
      <c r="ONZ12" s="1211"/>
      <c r="OOA12" s="1211"/>
      <c r="OOB12" s="1211"/>
      <c r="OOC12" s="1211"/>
      <c r="OOD12" s="1211"/>
      <c r="OOE12" s="1211"/>
      <c r="OOF12" s="1211"/>
      <c r="OOG12" s="1211"/>
      <c r="OOH12" s="1211"/>
      <c r="OOI12" s="1211"/>
      <c r="OOJ12" s="1211"/>
      <c r="OOK12" s="1211"/>
      <c r="OOL12" s="1211"/>
      <c r="OOM12" s="1211"/>
      <c r="OON12" s="1211"/>
      <c r="OOO12" s="1211"/>
      <c r="OOP12" s="1211"/>
      <c r="OOQ12" s="1211"/>
      <c r="OOR12" s="1211"/>
      <c r="OOS12" s="1211"/>
      <c r="OOT12" s="1211"/>
      <c r="OOU12" s="1211"/>
      <c r="OOV12" s="1211"/>
      <c r="OOW12" s="1211"/>
      <c r="OOX12" s="1211"/>
      <c r="OOY12" s="1211"/>
      <c r="OOZ12" s="1211"/>
      <c r="OPA12" s="1211"/>
      <c r="OPB12" s="1211"/>
      <c r="OPC12" s="1211"/>
      <c r="OPD12" s="1211"/>
      <c r="OPE12" s="1211"/>
      <c r="OPF12" s="1211"/>
      <c r="OPG12" s="1211"/>
      <c r="OPH12" s="1211"/>
      <c r="OPI12" s="1211"/>
      <c r="OPJ12" s="1211"/>
      <c r="OPK12" s="1211"/>
      <c r="OPL12" s="1211"/>
      <c r="OPM12" s="1211"/>
      <c r="OPN12" s="1211"/>
      <c r="OPO12" s="1211"/>
      <c r="OPP12" s="1211"/>
      <c r="OPQ12" s="1211"/>
      <c r="OPR12" s="1211"/>
      <c r="OPS12" s="1211"/>
      <c r="OPT12" s="1211"/>
      <c r="OPU12" s="1211"/>
      <c r="OPV12" s="1211"/>
      <c r="OPW12" s="1211"/>
      <c r="OPX12" s="1211"/>
      <c r="OPY12" s="1211"/>
      <c r="OPZ12" s="1211"/>
      <c r="OQA12" s="1211"/>
      <c r="OQB12" s="1211"/>
      <c r="OQC12" s="1211"/>
      <c r="OQD12" s="1211"/>
      <c r="OQE12" s="1211"/>
      <c r="OQF12" s="1211"/>
      <c r="OQG12" s="1211"/>
      <c r="OQH12" s="1211"/>
      <c r="OQI12" s="1211"/>
      <c r="OQJ12" s="1211"/>
      <c r="OQK12" s="1211"/>
      <c r="OQL12" s="1211"/>
      <c r="OQM12" s="1211"/>
      <c r="OQN12" s="1211"/>
      <c r="OQO12" s="1211"/>
      <c r="OQP12" s="1211"/>
      <c r="OQQ12" s="1211"/>
      <c r="OQR12" s="1211"/>
      <c r="OQS12" s="1211"/>
      <c r="OQT12" s="1211"/>
      <c r="OQU12" s="1211"/>
      <c r="OQV12" s="1211"/>
      <c r="OQW12" s="1211"/>
      <c r="OQX12" s="1211"/>
      <c r="OQY12" s="1211"/>
      <c r="OQZ12" s="1211"/>
      <c r="ORA12" s="1211"/>
      <c r="ORB12" s="1211"/>
      <c r="ORC12" s="1211"/>
      <c r="ORD12" s="1211"/>
      <c r="ORE12" s="1211"/>
      <c r="ORF12" s="1211"/>
      <c r="ORG12" s="1211"/>
      <c r="ORH12" s="1211"/>
      <c r="ORI12" s="1211"/>
      <c r="ORJ12" s="1211"/>
      <c r="ORK12" s="1211"/>
      <c r="ORL12" s="1211"/>
      <c r="ORM12" s="1211"/>
      <c r="ORN12" s="1211"/>
      <c r="ORO12" s="1211"/>
      <c r="ORP12" s="1211"/>
      <c r="ORQ12" s="1211"/>
      <c r="ORR12" s="1211"/>
      <c r="ORS12" s="1211"/>
      <c r="ORT12" s="1211"/>
      <c r="ORU12" s="1211"/>
      <c r="ORV12" s="1211"/>
      <c r="ORW12" s="1211"/>
      <c r="ORX12" s="1211"/>
      <c r="ORY12" s="1211"/>
      <c r="ORZ12" s="1211"/>
      <c r="OSA12" s="1211"/>
      <c r="OSB12" s="1211"/>
      <c r="OSC12" s="1211"/>
      <c r="OSD12" s="1211"/>
      <c r="OSE12" s="1211"/>
      <c r="OSF12" s="1211"/>
      <c r="OSG12" s="1211"/>
      <c r="OSH12" s="1211"/>
      <c r="OSI12" s="1211"/>
      <c r="OSJ12" s="1211"/>
      <c r="OSK12" s="1211"/>
      <c r="OSL12" s="1211"/>
      <c r="OSM12" s="1211"/>
      <c r="OSN12" s="1211"/>
      <c r="OSO12" s="1211"/>
      <c r="OSP12" s="1211"/>
      <c r="OSQ12" s="1211"/>
      <c r="OSR12" s="1211"/>
      <c r="OSS12" s="1211"/>
      <c r="OST12" s="1211"/>
      <c r="OSU12" s="1211"/>
      <c r="OSV12" s="1211"/>
      <c r="OSW12" s="1211"/>
      <c r="OSX12" s="1211"/>
      <c r="OSY12" s="1211"/>
      <c r="OSZ12" s="1211"/>
      <c r="OTA12" s="1211"/>
      <c r="OTB12" s="1211"/>
      <c r="OTC12" s="1211"/>
      <c r="OTD12" s="1211"/>
      <c r="OTE12" s="1211"/>
      <c r="OTF12" s="1211"/>
      <c r="OTG12" s="1211"/>
      <c r="OTH12" s="1211"/>
      <c r="OTI12" s="1211"/>
      <c r="OTJ12" s="1211"/>
      <c r="OTK12" s="1211"/>
      <c r="OTL12" s="1211"/>
      <c r="OTM12" s="1211"/>
      <c r="OTN12" s="1211"/>
      <c r="OTO12" s="1211"/>
      <c r="OTP12" s="1211"/>
      <c r="OTQ12" s="1211"/>
      <c r="OTR12" s="1211"/>
      <c r="OTS12" s="1211"/>
      <c r="OTT12" s="1211"/>
      <c r="OTU12" s="1211"/>
      <c r="OTV12" s="1211"/>
      <c r="OTW12" s="1211"/>
      <c r="OTX12" s="1211"/>
      <c r="OTY12" s="1211"/>
      <c r="OTZ12" s="1211"/>
      <c r="OUA12" s="1211"/>
      <c r="OUB12" s="1211"/>
      <c r="OUC12" s="1211"/>
      <c r="OUD12" s="1211"/>
      <c r="OUE12" s="1211"/>
      <c r="OUF12" s="1211"/>
      <c r="OUG12" s="1211"/>
      <c r="OUH12" s="1211"/>
      <c r="OUI12" s="1211"/>
      <c r="OUJ12" s="1211"/>
      <c r="OUK12" s="1211"/>
      <c r="OUL12" s="1211"/>
      <c r="OUM12" s="1211"/>
      <c r="OUN12" s="1211"/>
      <c r="OUO12" s="1211"/>
      <c r="OUP12" s="1211"/>
      <c r="OUQ12" s="1211"/>
      <c r="OUR12" s="1211"/>
      <c r="OUS12" s="1211"/>
      <c r="OUT12" s="1211"/>
      <c r="OUU12" s="1211"/>
      <c r="OUV12" s="1211"/>
      <c r="OUW12" s="1211"/>
      <c r="OUX12" s="1211"/>
      <c r="OUY12" s="1211"/>
      <c r="OUZ12" s="1211"/>
      <c r="OVA12" s="1211"/>
      <c r="OVB12" s="1211"/>
      <c r="OVC12" s="1211"/>
      <c r="OVD12" s="1211"/>
      <c r="OVE12" s="1211"/>
      <c r="OVF12" s="1211"/>
      <c r="OVG12" s="1211"/>
      <c r="OVH12" s="1211"/>
      <c r="OVI12" s="1211"/>
      <c r="OVJ12" s="1211"/>
      <c r="OVK12" s="1211"/>
      <c r="OVL12" s="1211"/>
      <c r="OVM12" s="1211"/>
      <c r="OVN12" s="1211"/>
      <c r="OVO12" s="1211"/>
      <c r="OVP12" s="1211"/>
      <c r="OVQ12" s="1211"/>
      <c r="OVR12" s="1211"/>
      <c r="OVS12" s="1211"/>
      <c r="OVT12" s="1211"/>
      <c r="OVU12" s="1211"/>
      <c r="OVV12" s="1211"/>
      <c r="OVW12" s="1211"/>
      <c r="OVX12" s="1211"/>
      <c r="OVY12" s="1211"/>
      <c r="OVZ12" s="1211"/>
      <c r="OWA12" s="1211"/>
      <c r="OWB12" s="1211"/>
      <c r="OWC12" s="1211"/>
      <c r="OWD12" s="1211"/>
      <c r="OWE12" s="1211"/>
      <c r="OWF12" s="1211"/>
      <c r="OWG12" s="1211"/>
      <c r="OWH12" s="1211"/>
      <c r="OWI12" s="1211"/>
      <c r="OWJ12" s="1211"/>
      <c r="OWK12" s="1211"/>
      <c r="OWL12" s="1211"/>
      <c r="OWM12" s="1211"/>
      <c r="OWN12" s="1211"/>
      <c r="OWO12" s="1211"/>
      <c r="OWP12" s="1211"/>
      <c r="OWQ12" s="1211"/>
      <c r="OWR12" s="1211"/>
      <c r="OWS12" s="1211"/>
      <c r="OWT12" s="1211"/>
      <c r="OWU12" s="1211"/>
      <c r="OWV12" s="1211"/>
      <c r="OWW12" s="1211"/>
      <c r="OWX12" s="1211"/>
      <c r="OWY12" s="1211"/>
      <c r="OWZ12" s="1211"/>
      <c r="OXA12" s="1211"/>
      <c r="OXB12" s="1211"/>
      <c r="OXC12" s="1211"/>
      <c r="OXD12" s="1211"/>
      <c r="OXE12" s="1211"/>
      <c r="OXF12" s="1211"/>
      <c r="OXG12" s="1211"/>
      <c r="OXH12" s="1211"/>
      <c r="OXI12" s="1211"/>
      <c r="OXJ12" s="1211"/>
      <c r="OXK12" s="1211"/>
      <c r="OXL12" s="1211"/>
      <c r="OXM12" s="1211"/>
      <c r="OXN12" s="1211"/>
      <c r="OXO12" s="1211"/>
      <c r="OXP12" s="1211"/>
      <c r="OXQ12" s="1211"/>
      <c r="OXR12" s="1211"/>
      <c r="OXS12" s="1211"/>
      <c r="OXT12" s="1211"/>
      <c r="OXU12" s="1211"/>
      <c r="OXV12" s="1211"/>
      <c r="OXW12" s="1211"/>
      <c r="OXX12" s="1211"/>
      <c r="OXY12" s="1211"/>
      <c r="OXZ12" s="1211"/>
      <c r="OYA12" s="1211"/>
      <c r="OYB12" s="1211"/>
      <c r="OYC12" s="1211"/>
      <c r="OYD12" s="1211"/>
      <c r="OYE12" s="1211"/>
      <c r="OYF12" s="1211"/>
      <c r="OYG12" s="1211"/>
      <c r="OYH12" s="1211"/>
      <c r="OYI12" s="1211"/>
      <c r="OYJ12" s="1211"/>
      <c r="OYK12" s="1211"/>
      <c r="OYL12" s="1211"/>
      <c r="OYM12" s="1211"/>
      <c r="OYN12" s="1211"/>
      <c r="OYO12" s="1211"/>
      <c r="OYP12" s="1211"/>
      <c r="OYQ12" s="1211"/>
      <c r="OYR12" s="1211"/>
      <c r="OYS12" s="1211"/>
      <c r="OYT12" s="1211"/>
      <c r="OYU12" s="1211"/>
      <c r="OYV12" s="1211"/>
      <c r="OYW12" s="1211"/>
      <c r="OYX12" s="1211"/>
      <c r="OYY12" s="1211"/>
      <c r="OYZ12" s="1211"/>
      <c r="OZA12" s="1211"/>
      <c r="OZB12" s="1211"/>
      <c r="OZC12" s="1211"/>
      <c r="OZD12" s="1211"/>
      <c r="OZE12" s="1211"/>
      <c r="OZF12" s="1211"/>
      <c r="OZG12" s="1211"/>
      <c r="OZH12" s="1211"/>
      <c r="OZI12" s="1211"/>
      <c r="OZJ12" s="1211"/>
      <c r="OZK12" s="1211"/>
      <c r="OZL12" s="1211"/>
      <c r="OZM12" s="1211"/>
      <c r="OZN12" s="1211"/>
      <c r="OZO12" s="1211"/>
      <c r="OZP12" s="1211"/>
      <c r="OZQ12" s="1211"/>
      <c r="OZR12" s="1211"/>
      <c r="OZS12" s="1211"/>
      <c r="OZT12" s="1211"/>
      <c r="OZU12" s="1211"/>
      <c r="OZV12" s="1211"/>
      <c r="OZW12" s="1211"/>
      <c r="OZX12" s="1211"/>
      <c r="OZY12" s="1211"/>
      <c r="OZZ12" s="1211"/>
      <c r="PAA12" s="1211"/>
      <c r="PAB12" s="1211"/>
      <c r="PAC12" s="1211"/>
      <c r="PAD12" s="1211"/>
      <c r="PAE12" s="1211"/>
      <c r="PAF12" s="1211"/>
      <c r="PAG12" s="1211"/>
      <c r="PAH12" s="1211"/>
      <c r="PAI12" s="1211"/>
      <c r="PAJ12" s="1211"/>
      <c r="PAK12" s="1211"/>
      <c r="PAL12" s="1211"/>
      <c r="PAM12" s="1211"/>
      <c r="PAN12" s="1211"/>
      <c r="PAO12" s="1211"/>
      <c r="PAP12" s="1211"/>
      <c r="PAQ12" s="1211"/>
      <c r="PAR12" s="1211"/>
      <c r="PAS12" s="1211"/>
      <c r="PAT12" s="1211"/>
      <c r="PAU12" s="1211"/>
      <c r="PAV12" s="1211"/>
      <c r="PAW12" s="1211"/>
      <c r="PAX12" s="1211"/>
      <c r="PAY12" s="1211"/>
      <c r="PAZ12" s="1211"/>
      <c r="PBA12" s="1211"/>
      <c r="PBB12" s="1211"/>
      <c r="PBC12" s="1211"/>
      <c r="PBD12" s="1211"/>
      <c r="PBE12" s="1211"/>
      <c r="PBF12" s="1211"/>
      <c r="PBG12" s="1211"/>
      <c r="PBH12" s="1211"/>
      <c r="PBI12" s="1211"/>
      <c r="PBJ12" s="1211"/>
      <c r="PBK12" s="1211"/>
      <c r="PBL12" s="1211"/>
      <c r="PBM12" s="1211"/>
      <c r="PBN12" s="1211"/>
      <c r="PBO12" s="1211"/>
      <c r="PBP12" s="1211"/>
      <c r="PBQ12" s="1211"/>
      <c r="PBR12" s="1211"/>
      <c r="PBS12" s="1211"/>
      <c r="PBT12" s="1211"/>
      <c r="PBU12" s="1211"/>
      <c r="PBV12" s="1211"/>
      <c r="PBW12" s="1211"/>
      <c r="PBX12" s="1211"/>
      <c r="PBY12" s="1211"/>
      <c r="PBZ12" s="1211"/>
      <c r="PCA12" s="1211"/>
      <c r="PCB12" s="1211"/>
      <c r="PCC12" s="1211"/>
      <c r="PCD12" s="1211"/>
      <c r="PCE12" s="1211"/>
      <c r="PCF12" s="1211"/>
      <c r="PCG12" s="1211"/>
      <c r="PCH12" s="1211"/>
      <c r="PCI12" s="1211"/>
      <c r="PCJ12" s="1211"/>
      <c r="PCK12" s="1211"/>
      <c r="PCL12" s="1211"/>
      <c r="PCM12" s="1211"/>
      <c r="PCN12" s="1211"/>
      <c r="PCO12" s="1211"/>
      <c r="PCP12" s="1211"/>
      <c r="PCQ12" s="1211"/>
      <c r="PCR12" s="1211"/>
      <c r="PCS12" s="1211"/>
      <c r="PCT12" s="1211"/>
      <c r="PCU12" s="1211"/>
      <c r="PCV12" s="1211"/>
      <c r="PCW12" s="1211"/>
      <c r="PCX12" s="1211"/>
      <c r="PCY12" s="1211"/>
      <c r="PCZ12" s="1211"/>
      <c r="PDA12" s="1211"/>
      <c r="PDB12" s="1211"/>
      <c r="PDC12" s="1211"/>
      <c r="PDD12" s="1211"/>
      <c r="PDE12" s="1211"/>
      <c r="PDF12" s="1211"/>
      <c r="PDG12" s="1211"/>
      <c r="PDH12" s="1211"/>
      <c r="PDI12" s="1211"/>
      <c r="PDJ12" s="1211"/>
      <c r="PDK12" s="1211"/>
      <c r="PDL12" s="1211"/>
      <c r="PDM12" s="1211"/>
      <c r="PDN12" s="1211"/>
      <c r="PDO12" s="1211"/>
      <c r="PDP12" s="1211"/>
      <c r="PDQ12" s="1211"/>
      <c r="PDR12" s="1211"/>
      <c r="PDS12" s="1211"/>
      <c r="PDT12" s="1211"/>
      <c r="PDU12" s="1211"/>
      <c r="PDV12" s="1211"/>
      <c r="PDW12" s="1211"/>
      <c r="PDX12" s="1211"/>
      <c r="PDY12" s="1211"/>
      <c r="PDZ12" s="1211"/>
      <c r="PEA12" s="1211"/>
      <c r="PEB12" s="1211"/>
      <c r="PEC12" s="1211"/>
      <c r="PED12" s="1211"/>
      <c r="PEE12" s="1211"/>
      <c r="PEF12" s="1211"/>
      <c r="PEG12" s="1211"/>
      <c r="PEH12" s="1211"/>
      <c r="PEI12" s="1211"/>
      <c r="PEJ12" s="1211"/>
      <c r="PEK12" s="1211"/>
      <c r="PEL12" s="1211"/>
      <c r="PEM12" s="1211"/>
      <c r="PEN12" s="1211"/>
      <c r="PEO12" s="1211"/>
      <c r="PEP12" s="1211"/>
      <c r="PEQ12" s="1211"/>
      <c r="PER12" s="1211"/>
      <c r="PES12" s="1211"/>
      <c r="PET12" s="1211"/>
      <c r="PEU12" s="1211"/>
      <c r="PEV12" s="1211"/>
      <c r="PEW12" s="1211"/>
      <c r="PEX12" s="1211"/>
      <c r="PEY12" s="1211"/>
      <c r="PEZ12" s="1211"/>
      <c r="PFA12" s="1211"/>
      <c r="PFB12" s="1211"/>
      <c r="PFC12" s="1211"/>
      <c r="PFD12" s="1211"/>
      <c r="PFE12" s="1211"/>
      <c r="PFF12" s="1211"/>
      <c r="PFG12" s="1211"/>
      <c r="PFH12" s="1211"/>
      <c r="PFI12" s="1211"/>
      <c r="PFJ12" s="1211"/>
      <c r="PFK12" s="1211"/>
      <c r="PFL12" s="1211"/>
      <c r="PFM12" s="1211"/>
      <c r="PFN12" s="1211"/>
      <c r="PFO12" s="1211"/>
      <c r="PFP12" s="1211"/>
      <c r="PFQ12" s="1211"/>
      <c r="PFR12" s="1211"/>
      <c r="PFS12" s="1211"/>
      <c r="PFT12" s="1211"/>
      <c r="PFU12" s="1211"/>
      <c r="PFV12" s="1211"/>
      <c r="PFW12" s="1211"/>
      <c r="PFX12" s="1211"/>
      <c r="PFY12" s="1211"/>
      <c r="PFZ12" s="1211"/>
      <c r="PGA12" s="1211"/>
      <c r="PGB12" s="1211"/>
      <c r="PGC12" s="1211"/>
      <c r="PGD12" s="1211"/>
      <c r="PGE12" s="1211"/>
      <c r="PGF12" s="1211"/>
      <c r="PGG12" s="1211"/>
      <c r="PGH12" s="1211"/>
      <c r="PGI12" s="1211"/>
      <c r="PGJ12" s="1211"/>
      <c r="PGK12" s="1211"/>
      <c r="PGL12" s="1211"/>
      <c r="PGM12" s="1211"/>
      <c r="PGN12" s="1211"/>
      <c r="PGO12" s="1211"/>
      <c r="PGP12" s="1211"/>
      <c r="PGQ12" s="1211"/>
      <c r="PGR12" s="1211"/>
      <c r="PGS12" s="1211"/>
      <c r="PGT12" s="1211"/>
      <c r="PGU12" s="1211"/>
      <c r="PGV12" s="1211"/>
      <c r="PGW12" s="1211"/>
      <c r="PGX12" s="1211"/>
      <c r="PGY12" s="1211"/>
      <c r="PGZ12" s="1211"/>
      <c r="PHA12" s="1211"/>
      <c r="PHB12" s="1211"/>
      <c r="PHC12" s="1211"/>
      <c r="PHD12" s="1211"/>
      <c r="PHE12" s="1211"/>
      <c r="PHF12" s="1211"/>
      <c r="PHG12" s="1211"/>
      <c r="PHH12" s="1211"/>
      <c r="PHI12" s="1211"/>
      <c r="PHJ12" s="1211"/>
      <c r="PHK12" s="1211"/>
      <c r="PHL12" s="1211"/>
      <c r="PHM12" s="1211"/>
      <c r="PHN12" s="1211"/>
      <c r="PHO12" s="1211"/>
      <c r="PHP12" s="1211"/>
      <c r="PHQ12" s="1211"/>
      <c r="PHR12" s="1211"/>
      <c r="PHS12" s="1211"/>
      <c r="PHT12" s="1211"/>
      <c r="PHU12" s="1211"/>
      <c r="PHV12" s="1211"/>
      <c r="PHW12" s="1211"/>
      <c r="PHX12" s="1211"/>
      <c r="PHY12" s="1211"/>
      <c r="PHZ12" s="1211"/>
      <c r="PIA12" s="1211"/>
      <c r="PIB12" s="1211"/>
      <c r="PIC12" s="1211"/>
      <c r="PID12" s="1211"/>
      <c r="PIE12" s="1211"/>
      <c r="PIF12" s="1211"/>
      <c r="PIG12" s="1211"/>
      <c r="PIH12" s="1211"/>
      <c r="PII12" s="1211"/>
      <c r="PIJ12" s="1211"/>
      <c r="PIK12" s="1211"/>
      <c r="PIL12" s="1211"/>
      <c r="PIM12" s="1211"/>
      <c r="PIN12" s="1211"/>
      <c r="PIO12" s="1211"/>
      <c r="PIP12" s="1211"/>
      <c r="PIQ12" s="1211"/>
      <c r="PIR12" s="1211"/>
      <c r="PIS12" s="1211"/>
      <c r="PIT12" s="1211"/>
      <c r="PIU12" s="1211"/>
      <c r="PIV12" s="1211"/>
      <c r="PIW12" s="1211"/>
      <c r="PIX12" s="1211"/>
      <c r="PIY12" s="1211"/>
      <c r="PIZ12" s="1211"/>
      <c r="PJA12" s="1211"/>
      <c r="PJB12" s="1211"/>
      <c r="PJC12" s="1211"/>
      <c r="PJD12" s="1211"/>
      <c r="PJE12" s="1211"/>
      <c r="PJF12" s="1211"/>
      <c r="PJG12" s="1211"/>
      <c r="PJH12" s="1211"/>
      <c r="PJI12" s="1211"/>
      <c r="PJJ12" s="1211"/>
      <c r="PJK12" s="1211"/>
      <c r="PJL12" s="1211"/>
      <c r="PJM12" s="1211"/>
      <c r="PJN12" s="1211"/>
      <c r="PJO12" s="1211"/>
      <c r="PJP12" s="1211"/>
      <c r="PJQ12" s="1211"/>
      <c r="PJR12" s="1211"/>
      <c r="PJS12" s="1211"/>
      <c r="PJT12" s="1211"/>
      <c r="PJU12" s="1211"/>
      <c r="PJV12" s="1211"/>
      <c r="PJW12" s="1211"/>
      <c r="PJX12" s="1211"/>
      <c r="PJY12" s="1211"/>
      <c r="PJZ12" s="1211"/>
      <c r="PKA12" s="1211"/>
      <c r="PKB12" s="1211"/>
      <c r="PKC12" s="1211"/>
      <c r="PKD12" s="1211"/>
      <c r="PKE12" s="1211"/>
      <c r="PKF12" s="1211"/>
      <c r="PKG12" s="1211"/>
      <c r="PKH12" s="1211"/>
      <c r="PKI12" s="1211"/>
      <c r="PKJ12" s="1211"/>
      <c r="PKK12" s="1211"/>
      <c r="PKL12" s="1211"/>
      <c r="PKM12" s="1211"/>
      <c r="PKN12" s="1211"/>
      <c r="PKO12" s="1211"/>
      <c r="PKP12" s="1211"/>
      <c r="PKQ12" s="1211"/>
      <c r="PKR12" s="1211"/>
      <c r="PKS12" s="1211"/>
      <c r="PKT12" s="1211"/>
      <c r="PKU12" s="1211"/>
      <c r="PKV12" s="1211"/>
      <c r="PKW12" s="1211"/>
      <c r="PKX12" s="1211"/>
      <c r="PKY12" s="1211"/>
      <c r="PKZ12" s="1211"/>
      <c r="PLA12" s="1211"/>
      <c r="PLB12" s="1211"/>
      <c r="PLC12" s="1211"/>
      <c r="PLD12" s="1211"/>
      <c r="PLE12" s="1211"/>
      <c r="PLF12" s="1211"/>
      <c r="PLG12" s="1211"/>
      <c r="PLH12" s="1211"/>
      <c r="PLI12" s="1211"/>
      <c r="PLJ12" s="1211"/>
      <c r="PLK12" s="1211"/>
      <c r="PLL12" s="1211"/>
      <c r="PLM12" s="1211"/>
      <c r="PLN12" s="1211"/>
      <c r="PLO12" s="1211"/>
      <c r="PLP12" s="1211"/>
      <c r="PLQ12" s="1211"/>
      <c r="PLR12" s="1211"/>
      <c r="PLS12" s="1211"/>
      <c r="PLT12" s="1211"/>
      <c r="PLU12" s="1211"/>
      <c r="PLV12" s="1211"/>
      <c r="PLW12" s="1211"/>
      <c r="PLX12" s="1211"/>
      <c r="PLY12" s="1211"/>
      <c r="PLZ12" s="1211"/>
      <c r="PMA12" s="1211"/>
      <c r="PMB12" s="1211"/>
      <c r="PMC12" s="1211"/>
      <c r="PMD12" s="1211"/>
      <c r="PME12" s="1211"/>
      <c r="PMF12" s="1211"/>
      <c r="PMG12" s="1211"/>
      <c r="PMH12" s="1211"/>
      <c r="PMI12" s="1211"/>
      <c r="PMJ12" s="1211"/>
      <c r="PMK12" s="1211"/>
      <c r="PML12" s="1211"/>
      <c r="PMM12" s="1211"/>
      <c r="PMN12" s="1211"/>
      <c r="PMO12" s="1211"/>
      <c r="PMP12" s="1211"/>
      <c r="PMQ12" s="1211"/>
      <c r="PMR12" s="1211"/>
      <c r="PMS12" s="1211"/>
      <c r="PMT12" s="1211"/>
      <c r="PMU12" s="1211"/>
      <c r="PMV12" s="1211"/>
      <c r="PMW12" s="1211"/>
      <c r="PMX12" s="1211"/>
      <c r="PMY12" s="1211"/>
      <c r="PMZ12" s="1211"/>
      <c r="PNA12" s="1211"/>
      <c r="PNB12" s="1211"/>
      <c r="PNC12" s="1211"/>
      <c r="PND12" s="1211"/>
      <c r="PNE12" s="1211"/>
      <c r="PNF12" s="1211"/>
      <c r="PNG12" s="1211"/>
      <c r="PNH12" s="1211"/>
      <c r="PNI12" s="1211"/>
      <c r="PNJ12" s="1211"/>
      <c r="PNK12" s="1211"/>
      <c r="PNL12" s="1211"/>
      <c r="PNM12" s="1211"/>
      <c r="PNN12" s="1211"/>
      <c r="PNO12" s="1211"/>
      <c r="PNP12" s="1211"/>
      <c r="PNQ12" s="1211"/>
      <c r="PNR12" s="1211"/>
      <c r="PNS12" s="1211"/>
      <c r="PNT12" s="1211"/>
      <c r="PNU12" s="1211"/>
      <c r="PNV12" s="1211"/>
      <c r="PNW12" s="1211"/>
      <c r="PNX12" s="1211"/>
      <c r="PNY12" s="1211"/>
      <c r="PNZ12" s="1211"/>
      <c r="POA12" s="1211"/>
      <c r="POB12" s="1211"/>
      <c r="POC12" s="1211"/>
      <c r="POD12" s="1211"/>
      <c r="POE12" s="1211"/>
      <c r="POF12" s="1211"/>
      <c r="POG12" s="1211"/>
      <c r="POH12" s="1211"/>
      <c r="POI12" s="1211"/>
      <c r="POJ12" s="1211"/>
      <c r="POK12" s="1211"/>
      <c r="POL12" s="1211"/>
      <c r="POM12" s="1211"/>
      <c r="PON12" s="1211"/>
      <c r="POO12" s="1211"/>
      <c r="POP12" s="1211"/>
      <c r="POQ12" s="1211"/>
      <c r="POR12" s="1211"/>
      <c r="POS12" s="1211"/>
      <c r="POT12" s="1211"/>
      <c r="POU12" s="1211"/>
      <c r="POV12" s="1211"/>
      <c r="POW12" s="1211"/>
      <c r="POX12" s="1211"/>
      <c r="POY12" s="1211"/>
      <c r="POZ12" s="1211"/>
      <c r="PPA12" s="1211"/>
      <c r="PPB12" s="1211"/>
      <c r="PPC12" s="1211"/>
      <c r="PPD12" s="1211"/>
      <c r="PPE12" s="1211"/>
      <c r="PPF12" s="1211"/>
      <c r="PPG12" s="1211"/>
      <c r="PPH12" s="1211"/>
      <c r="PPI12" s="1211"/>
      <c r="PPJ12" s="1211"/>
      <c r="PPK12" s="1211"/>
      <c r="PPL12" s="1211"/>
      <c r="PPM12" s="1211"/>
      <c r="PPN12" s="1211"/>
      <c r="PPO12" s="1211"/>
      <c r="PPP12" s="1211"/>
      <c r="PPQ12" s="1211"/>
      <c r="PPR12" s="1211"/>
      <c r="PPS12" s="1211"/>
      <c r="PPT12" s="1211"/>
      <c r="PPU12" s="1211"/>
      <c r="PPV12" s="1211"/>
      <c r="PPW12" s="1211"/>
      <c r="PPX12" s="1211"/>
      <c r="PPY12" s="1211"/>
      <c r="PPZ12" s="1211"/>
      <c r="PQA12" s="1211"/>
      <c r="PQB12" s="1211"/>
      <c r="PQC12" s="1211"/>
      <c r="PQD12" s="1211"/>
      <c r="PQE12" s="1211"/>
      <c r="PQF12" s="1211"/>
      <c r="PQG12" s="1211"/>
      <c r="PQH12" s="1211"/>
      <c r="PQI12" s="1211"/>
      <c r="PQJ12" s="1211"/>
      <c r="PQK12" s="1211"/>
      <c r="PQL12" s="1211"/>
      <c r="PQM12" s="1211"/>
      <c r="PQN12" s="1211"/>
      <c r="PQO12" s="1211"/>
      <c r="PQP12" s="1211"/>
      <c r="PQQ12" s="1211"/>
      <c r="PQR12" s="1211"/>
      <c r="PQS12" s="1211"/>
      <c r="PQT12" s="1211"/>
      <c r="PQU12" s="1211"/>
      <c r="PQV12" s="1211"/>
      <c r="PQW12" s="1211"/>
      <c r="PQX12" s="1211"/>
      <c r="PQY12" s="1211"/>
      <c r="PQZ12" s="1211"/>
      <c r="PRA12" s="1211"/>
      <c r="PRB12" s="1211"/>
      <c r="PRC12" s="1211"/>
      <c r="PRD12" s="1211"/>
      <c r="PRE12" s="1211"/>
      <c r="PRF12" s="1211"/>
      <c r="PRG12" s="1211"/>
      <c r="PRH12" s="1211"/>
      <c r="PRI12" s="1211"/>
      <c r="PRJ12" s="1211"/>
      <c r="PRK12" s="1211"/>
      <c r="PRL12" s="1211"/>
      <c r="PRM12" s="1211"/>
      <c r="PRN12" s="1211"/>
      <c r="PRO12" s="1211"/>
      <c r="PRP12" s="1211"/>
      <c r="PRQ12" s="1211"/>
      <c r="PRR12" s="1211"/>
      <c r="PRS12" s="1211"/>
      <c r="PRT12" s="1211"/>
      <c r="PRU12" s="1211"/>
      <c r="PRV12" s="1211"/>
      <c r="PRW12" s="1211"/>
      <c r="PRX12" s="1211"/>
      <c r="PRY12" s="1211"/>
      <c r="PRZ12" s="1211"/>
      <c r="PSA12" s="1211"/>
      <c r="PSB12" s="1211"/>
      <c r="PSC12" s="1211"/>
      <c r="PSD12" s="1211"/>
      <c r="PSE12" s="1211"/>
      <c r="PSF12" s="1211"/>
      <c r="PSG12" s="1211"/>
      <c r="PSH12" s="1211"/>
      <c r="PSI12" s="1211"/>
      <c r="PSJ12" s="1211"/>
      <c r="PSK12" s="1211"/>
      <c r="PSL12" s="1211"/>
      <c r="PSM12" s="1211"/>
      <c r="PSN12" s="1211"/>
      <c r="PSO12" s="1211"/>
      <c r="PSP12" s="1211"/>
      <c r="PSQ12" s="1211"/>
      <c r="PSR12" s="1211"/>
      <c r="PSS12" s="1211"/>
      <c r="PST12" s="1211"/>
      <c r="PSU12" s="1211"/>
      <c r="PSV12" s="1211"/>
      <c r="PSW12" s="1211"/>
      <c r="PSX12" s="1211"/>
      <c r="PSY12" s="1211"/>
      <c r="PSZ12" s="1211"/>
      <c r="PTA12" s="1211"/>
      <c r="PTB12" s="1211"/>
      <c r="PTC12" s="1211"/>
      <c r="PTD12" s="1211"/>
      <c r="PTE12" s="1211"/>
      <c r="PTF12" s="1211"/>
      <c r="PTG12" s="1211"/>
      <c r="PTH12" s="1211"/>
      <c r="PTI12" s="1211"/>
      <c r="PTJ12" s="1211"/>
      <c r="PTK12" s="1211"/>
      <c r="PTL12" s="1211"/>
      <c r="PTM12" s="1211"/>
      <c r="PTN12" s="1211"/>
      <c r="PTO12" s="1211"/>
      <c r="PTP12" s="1211"/>
      <c r="PTQ12" s="1211"/>
      <c r="PTR12" s="1211"/>
      <c r="PTS12" s="1211"/>
      <c r="PTT12" s="1211"/>
      <c r="PTU12" s="1211"/>
      <c r="PTV12" s="1211"/>
      <c r="PTW12" s="1211"/>
      <c r="PTX12" s="1211"/>
      <c r="PTY12" s="1211"/>
      <c r="PTZ12" s="1211"/>
      <c r="PUA12" s="1211"/>
      <c r="PUB12" s="1211"/>
      <c r="PUC12" s="1211"/>
      <c r="PUD12" s="1211"/>
      <c r="PUE12" s="1211"/>
      <c r="PUF12" s="1211"/>
      <c r="PUG12" s="1211"/>
      <c r="PUH12" s="1211"/>
      <c r="PUI12" s="1211"/>
      <c r="PUJ12" s="1211"/>
      <c r="PUK12" s="1211"/>
      <c r="PUL12" s="1211"/>
      <c r="PUM12" s="1211"/>
      <c r="PUN12" s="1211"/>
      <c r="PUO12" s="1211"/>
      <c r="PUP12" s="1211"/>
      <c r="PUQ12" s="1211"/>
      <c r="PUR12" s="1211"/>
      <c r="PUS12" s="1211"/>
      <c r="PUT12" s="1211"/>
      <c r="PUU12" s="1211"/>
      <c r="PUV12" s="1211"/>
      <c r="PUW12" s="1211"/>
      <c r="PUX12" s="1211"/>
      <c r="PUY12" s="1211"/>
      <c r="PUZ12" s="1211"/>
      <c r="PVA12" s="1211"/>
      <c r="PVB12" s="1211"/>
      <c r="PVC12" s="1211"/>
      <c r="PVD12" s="1211"/>
      <c r="PVE12" s="1211"/>
      <c r="PVF12" s="1211"/>
      <c r="PVG12" s="1211"/>
      <c r="PVH12" s="1211"/>
      <c r="PVI12" s="1211"/>
      <c r="PVJ12" s="1211"/>
      <c r="PVK12" s="1211"/>
      <c r="PVL12" s="1211"/>
      <c r="PVM12" s="1211"/>
      <c r="PVN12" s="1211"/>
      <c r="PVO12" s="1211"/>
      <c r="PVP12" s="1211"/>
      <c r="PVQ12" s="1211"/>
      <c r="PVR12" s="1211"/>
      <c r="PVS12" s="1211"/>
      <c r="PVT12" s="1211"/>
      <c r="PVU12" s="1211"/>
      <c r="PVV12" s="1211"/>
      <c r="PVW12" s="1211"/>
      <c r="PVX12" s="1211"/>
      <c r="PVY12" s="1211"/>
      <c r="PVZ12" s="1211"/>
      <c r="PWA12" s="1211"/>
      <c r="PWB12" s="1211"/>
      <c r="PWC12" s="1211"/>
      <c r="PWD12" s="1211"/>
      <c r="PWE12" s="1211"/>
      <c r="PWF12" s="1211"/>
      <c r="PWG12" s="1211"/>
      <c r="PWH12" s="1211"/>
      <c r="PWI12" s="1211"/>
      <c r="PWJ12" s="1211"/>
      <c r="PWK12" s="1211"/>
      <c r="PWL12" s="1211"/>
      <c r="PWM12" s="1211"/>
      <c r="PWN12" s="1211"/>
      <c r="PWO12" s="1211"/>
      <c r="PWP12" s="1211"/>
      <c r="PWQ12" s="1211"/>
      <c r="PWR12" s="1211"/>
      <c r="PWS12" s="1211"/>
      <c r="PWT12" s="1211"/>
      <c r="PWU12" s="1211"/>
      <c r="PWV12" s="1211"/>
      <c r="PWW12" s="1211"/>
      <c r="PWX12" s="1211"/>
      <c r="PWY12" s="1211"/>
      <c r="PWZ12" s="1211"/>
      <c r="PXA12" s="1211"/>
      <c r="PXB12" s="1211"/>
      <c r="PXC12" s="1211"/>
      <c r="PXD12" s="1211"/>
      <c r="PXE12" s="1211"/>
      <c r="PXF12" s="1211"/>
      <c r="PXG12" s="1211"/>
      <c r="PXH12" s="1211"/>
      <c r="PXI12" s="1211"/>
      <c r="PXJ12" s="1211"/>
      <c r="PXK12" s="1211"/>
      <c r="PXL12" s="1211"/>
      <c r="PXM12" s="1211"/>
      <c r="PXN12" s="1211"/>
      <c r="PXO12" s="1211"/>
      <c r="PXP12" s="1211"/>
      <c r="PXQ12" s="1211"/>
      <c r="PXR12" s="1211"/>
      <c r="PXS12" s="1211"/>
      <c r="PXT12" s="1211"/>
      <c r="PXU12" s="1211"/>
      <c r="PXV12" s="1211"/>
      <c r="PXW12" s="1211"/>
      <c r="PXX12" s="1211"/>
      <c r="PXY12" s="1211"/>
      <c r="PXZ12" s="1211"/>
      <c r="PYA12" s="1211"/>
      <c r="PYB12" s="1211"/>
      <c r="PYC12" s="1211"/>
      <c r="PYD12" s="1211"/>
      <c r="PYE12" s="1211"/>
      <c r="PYF12" s="1211"/>
      <c r="PYG12" s="1211"/>
      <c r="PYH12" s="1211"/>
      <c r="PYI12" s="1211"/>
      <c r="PYJ12" s="1211"/>
      <c r="PYK12" s="1211"/>
      <c r="PYL12" s="1211"/>
      <c r="PYM12" s="1211"/>
      <c r="PYN12" s="1211"/>
      <c r="PYO12" s="1211"/>
      <c r="PYP12" s="1211"/>
      <c r="PYQ12" s="1211"/>
      <c r="PYR12" s="1211"/>
      <c r="PYS12" s="1211"/>
      <c r="PYT12" s="1211"/>
      <c r="PYU12" s="1211"/>
      <c r="PYV12" s="1211"/>
      <c r="PYW12" s="1211"/>
      <c r="PYX12" s="1211"/>
      <c r="PYY12" s="1211"/>
      <c r="PYZ12" s="1211"/>
      <c r="PZA12" s="1211"/>
      <c r="PZB12" s="1211"/>
      <c r="PZC12" s="1211"/>
      <c r="PZD12" s="1211"/>
      <c r="PZE12" s="1211"/>
      <c r="PZF12" s="1211"/>
      <c r="PZG12" s="1211"/>
      <c r="PZH12" s="1211"/>
      <c r="PZI12" s="1211"/>
      <c r="PZJ12" s="1211"/>
      <c r="PZK12" s="1211"/>
      <c r="PZL12" s="1211"/>
      <c r="PZM12" s="1211"/>
      <c r="PZN12" s="1211"/>
      <c r="PZO12" s="1211"/>
      <c r="PZP12" s="1211"/>
      <c r="PZQ12" s="1211"/>
      <c r="PZR12" s="1211"/>
      <c r="PZS12" s="1211"/>
      <c r="PZT12" s="1211"/>
      <c r="PZU12" s="1211"/>
      <c r="PZV12" s="1211"/>
      <c r="PZW12" s="1211"/>
      <c r="PZX12" s="1211"/>
      <c r="PZY12" s="1211"/>
      <c r="PZZ12" s="1211"/>
      <c r="QAA12" s="1211"/>
      <c r="QAB12" s="1211"/>
      <c r="QAC12" s="1211"/>
      <c r="QAD12" s="1211"/>
      <c r="QAE12" s="1211"/>
      <c r="QAF12" s="1211"/>
      <c r="QAG12" s="1211"/>
      <c r="QAH12" s="1211"/>
      <c r="QAI12" s="1211"/>
      <c r="QAJ12" s="1211"/>
      <c r="QAK12" s="1211"/>
      <c r="QAL12" s="1211"/>
      <c r="QAM12" s="1211"/>
      <c r="QAN12" s="1211"/>
      <c r="QAO12" s="1211"/>
      <c r="QAP12" s="1211"/>
      <c r="QAQ12" s="1211"/>
      <c r="QAR12" s="1211"/>
      <c r="QAS12" s="1211"/>
      <c r="QAT12" s="1211"/>
      <c r="QAU12" s="1211"/>
      <c r="QAV12" s="1211"/>
      <c r="QAW12" s="1211"/>
      <c r="QAX12" s="1211"/>
      <c r="QAY12" s="1211"/>
      <c r="QAZ12" s="1211"/>
      <c r="QBA12" s="1211"/>
      <c r="QBB12" s="1211"/>
      <c r="QBC12" s="1211"/>
      <c r="QBD12" s="1211"/>
      <c r="QBE12" s="1211"/>
      <c r="QBF12" s="1211"/>
      <c r="QBG12" s="1211"/>
      <c r="QBH12" s="1211"/>
      <c r="QBI12" s="1211"/>
      <c r="QBJ12" s="1211"/>
      <c r="QBK12" s="1211"/>
      <c r="QBL12" s="1211"/>
      <c r="QBM12" s="1211"/>
      <c r="QBN12" s="1211"/>
      <c r="QBO12" s="1211"/>
      <c r="QBP12" s="1211"/>
      <c r="QBQ12" s="1211"/>
      <c r="QBR12" s="1211"/>
      <c r="QBS12" s="1211"/>
      <c r="QBT12" s="1211"/>
      <c r="QBU12" s="1211"/>
      <c r="QBV12" s="1211"/>
      <c r="QBW12" s="1211"/>
      <c r="QBX12" s="1211"/>
      <c r="QBY12" s="1211"/>
      <c r="QBZ12" s="1211"/>
      <c r="QCA12" s="1211"/>
      <c r="QCB12" s="1211"/>
      <c r="QCC12" s="1211"/>
      <c r="QCD12" s="1211"/>
      <c r="QCE12" s="1211"/>
      <c r="QCF12" s="1211"/>
      <c r="QCG12" s="1211"/>
      <c r="QCH12" s="1211"/>
      <c r="QCI12" s="1211"/>
      <c r="QCJ12" s="1211"/>
      <c r="QCK12" s="1211"/>
      <c r="QCL12" s="1211"/>
      <c r="QCM12" s="1211"/>
      <c r="QCN12" s="1211"/>
      <c r="QCO12" s="1211"/>
      <c r="QCP12" s="1211"/>
      <c r="QCQ12" s="1211"/>
      <c r="QCR12" s="1211"/>
      <c r="QCS12" s="1211"/>
      <c r="QCT12" s="1211"/>
      <c r="QCU12" s="1211"/>
      <c r="QCV12" s="1211"/>
      <c r="QCW12" s="1211"/>
      <c r="QCX12" s="1211"/>
      <c r="QCY12" s="1211"/>
      <c r="QCZ12" s="1211"/>
      <c r="QDA12" s="1211"/>
      <c r="QDB12" s="1211"/>
      <c r="QDC12" s="1211"/>
      <c r="QDD12" s="1211"/>
      <c r="QDE12" s="1211"/>
      <c r="QDF12" s="1211"/>
      <c r="QDG12" s="1211"/>
      <c r="QDH12" s="1211"/>
      <c r="QDI12" s="1211"/>
      <c r="QDJ12" s="1211"/>
      <c r="QDK12" s="1211"/>
      <c r="QDL12" s="1211"/>
      <c r="QDM12" s="1211"/>
      <c r="QDN12" s="1211"/>
      <c r="QDO12" s="1211"/>
      <c r="QDP12" s="1211"/>
      <c r="QDQ12" s="1211"/>
      <c r="QDR12" s="1211"/>
      <c r="QDS12" s="1211"/>
      <c r="QDT12" s="1211"/>
      <c r="QDU12" s="1211"/>
      <c r="QDV12" s="1211"/>
      <c r="QDW12" s="1211"/>
      <c r="QDX12" s="1211"/>
      <c r="QDY12" s="1211"/>
      <c r="QDZ12" s="1211"/>
      <c r="QEA12" s="1211"/>
      <c r="QEB12" s="1211"/>
      <c r="QEC12" s="1211"/>
      <c r="QED12" s="1211"/>
      <c r="QEE12" s="1211"/>
      <c r="QEF12" s="1211"/>
      <c r="QEG12" s="1211"/>
      <c r="QEH12" s="1211"/>
      <c r="QEI12" s="1211"/>
      <c r="QEJ12" s="1211"/>
      <c r="QEK12" s="1211"/>
      <c r="QEL12" s="1211"/>
      <c r="QEM12" s="1211"/>
      <c r="QEN12" s="1211"/>
      <c r="QEO12" s="1211"/>
      <c r="QEP12" s="1211"/>
      <c r="QEQ12" s="1211"/>
      <c r="QER12" s="1211"/>
      <c r="QES12" s="1211"/>
      <c r="QET12" s="1211"/>
      <c r="QEU12" s="1211"/>
      <c r="QEV12" s="1211"/>
      <c r="QEW12" s="1211"/>
      <c r="QEX12" s="1211"/>
      <c r="QEY12" s="1211"/>
      <c r="QEZ12" s="1211"/>
      <c r="QFA12" s="1211"/>
      <c r="QFB12" s="1211"/>
      <c r="QFC12" s="1211"/>
      <c r="QFD12" s="1211"/>
      <c r="QFE12" s="1211"/>
      <c r="QFF12" s="1211"/>
      <c r="QFG12" s="1211"/>
      <c r="QFH12" s="1211"/>
      <c r="QFI12" s="1211"/>
      <c r="QFJ12" s="1211"/>
      <c r="QFK12" s="1211"/>
      <c r="QFL12" s="1211"/>
      <c r="QFM12" s="1211"/>
      <c r="QFN12" s="1211"/>
      <c r="QFO12" s="1211"/>
      <c r="QFP12" s="1211"/>
      <c r="QFQ12" s="1211"/>
      <c r="QFR12" s="1211"/>
      <c r="QFS12" s="1211"/>
      <c r="QFT12" s="1211"/>
      <c r="QFU12" s="1211"/>
      <c r="QFV12" s="1211"/>
      <c r="QFW12" s="1211"/>
      <c r="QFX12" s="1211"/>
      <c r="QFY12" s="1211"/>
      <c r="QFZ12" s="1211"/>
      <c r="QGA12" s="1211"/>
      <c r="QGB12" s="1211"/>
      <c r="QGC12" s="1211"/>
      <c r="QGD12" s="1211"/>
      <c r="QGE12" s="1211"/>
      <c r="QGF12" s="1211"/>
      <c r="QGG12" s="1211"/>
      <c r="QGH12" s="1211"/>
      <c r="QGI12" s="1211"/>
      <c r="QGJ12" s="1211"/>
      <c r="QGK12" s="1211"/>
      <c r="QGL12" s="1211"/>
      <c r="QGM12" s="1211"/>
      <c r="QGN12" s="1211"/>
      <c r="QGO12" s="1211"/>
      <c r="QGP12" s="1211"/>
      <c r="QGQ12" s="1211"/>
      <c r="QGR12" s="1211"/>
      <c r="QGS12" s="1211"/>
      <c r="QGT12" s="1211"/>
      <c r="QGU12" s="1211"/>
      <c r="QGV12" s="1211"/>
      <c r="QGW12" s="1211"/>
      <c r="QGX12" s="1211"/>
      <c r="QGY12" s="1211"/>
      <c r="QGZ12" s="1211"/>
      <c r="QHA12" s="1211"/>
      <c r="QHB12" s="1211"/>
      <c r="QHC12" s="1211"/>
      <c r="QHD12" s="1211"/>
      <c r="QHE12" s="1211"/>
      <c r="QHF12" s="1211"/>
      <c r="QHG12" s="1211"/>
      <c r="QHH12" s="1211"/>
      <c r="QHI12" s="1211"/>
      <c r="QHJ12" s="1211"/>
      <c r="QHK12" s="1211"/>
      <c r="QHL12" s="1211"/>
      <c r="QHM12" s="1211"/>
      <c r="QHN12" s="1211"/>
      <c r="QHO12" s="1211"/>
      <c r="QHP12" s="1211"/>
      <c r="QHQ12" s="1211"/>
      <c r="QHR12" s="1211"/>
      <c r="QHS12" s="1211"/>
      <c r="QHT12" s="1211"/>
      <c r="QHU12" s="1211"/>
      <c r="QHV12" s="1211"/>
      <c r="QHW12" s="1211"/>
      <c r="QHX12" s="1211"/>
      <c r="QHY12" s="1211"/>
      <c r="QHZ12" s="1211"/>
      <c r="QIA12" s="1211"/>
      <c r="QIB12" s="1211"/>
      <c r="QIC12" s="1211"/>
      <c r="QID12" s="1211"/>
      <c r="QIE12" s="1211"/>
      <c r="QIF12" s="1211"/>
      <c r="QIG12" s="1211"/>
      <c r="QIH12" s="1211"/>
      <c r="QII12" s="1211"/>
      <c r="QIJ12" s="1211"/>
      <c r="QIK12" s="1211"/>
      <c r="QIL12" s="1211"/>
      <c r="QIM12" s="1211"/>
      <c r="QIN12" s="1211"/>
      <c r="QIO12" s="1211"/>
      <c r="QIP12" s="1211"/>
      <c r="QIQ12" s="1211"/>
      <c r="QIR12" s="1211"/>
      <c r="QIS12" s="1211"/>
      <c r="QIT12" s="1211"/>
      <c r="QIU12" s="1211"/>
      <c r="QIV12" s="1211"/>
      <c r="QIW12" s="1211"/>
      <c r="QIX12" s="1211"/>
      <c r="QIY12" s="1211"/>
      <c r="QIZ12" s="1211"/>
      <c r="QJA12" s="1211"/>
      <c r="QJB12" s="1211"/>
      <c r="QJC12" s="1211"/>
      <c r="QJD12" s="1211"/>
      <c r="QJE12" s="1211"/>
      <c r="QJF12" s="1211"/>
      <c r="QJG12" s="1211"/>
      <c r="QJH12" s="1211"/>
      <c r="QJI12" s="1211"/>
      <c r="QJJ12" s="1211"/>
      <c r="QJK12" s="1211"/>
      <c r="QJL12" s="1211"/>
      <c r="QJM12" s="1211"/>
      <c r="QJN12" s="1211"/>
      <c r="QJO12" s="1211"/>
      <c r="QJP12" s="1211"/>
      <c r="QJQ12" s="1211"/>
      <c r="QJR12" s="1211"/>
      <c r="QJS12" s="1211"/>
      <c r="QJT12" s="1211"/>
      <c r="QJU12" s="1211"/>
      <c r="QJV12" s="1211"/>
      <c r="QJW12" s="1211"/>
      <c r="QJX12" s="1211"/>
      <c r="QJY12" s="1211"/>
      <c r="QJZ12" s="1211"/>
      <c r="QKA12" s="1211"/>
      <c r="QKB12" s="1211"/>
      <c r="QKC12" s="1211"/>
      <c r="QKD12" s="1211"/>
      <c r="QKE12" s="1211"/>
      <c r="QKF12" s="1211"/>
      <c r="QKG12" s="1211"/>
      <c r="QKH12" s="1211"/>
      <c r="QKI12" s="1211"/>
      <c r="QKJ12" s="1211"/>
      <c r="QKK12" s="1211"/>
      <c r="QKL12" s="1211"/>
      <c r="QKM12" s="1211"/>
      <c r="QKN12" s="1211"/>
      <c r="QKO12" s="1211"/>
      <c r="QKP12" s="1211"/>
      <c r="QKQ12" s="1211"/>
      <c r="QKR12" s="1211"/>
      <c r="QKS12" s="1211"/>
      <c r="QKT12" s="1211"/>
      <c r="QKU12" s="1211"/>
      <c r="QKV12" s="1211"/>
      <c r="QKW12" s="1211"/>
      <c r="QKX12" s="1211"/>
      <c r="QKY12" s="1211"/>
      <c r="QKZ12" s="1211"/>
      <c r="QLA12" s="1211"/>
      <c r="QLB12" s="1211"/>
      <c r="QLC12" s="1211"/>
      <c r="QLD12" s="1211"/>
      <c r="QLE12" s="1211"/>
      <c r="QLF12" s="1211"/>
      <c r="QLG12" s="1211"/>
      <c r="QLH12" s="1211"/>
      <c r="QLI12" s="1211"/>
      <c r="QLJ12" s="1211"/>
      <c r="QLK12" s="1211"/>
      <c r="QLL12" s="1211"/>
      <c r="QLM12" s="1211"/>
      <c r="QLN12" s="1211"/>
      <c r="QLO12" s="1211"/>
      <c r="QLP12" s="1211"/>
      <c r="QLQ12" s="1211"/>
      <c r="QLR12" s="1211"/>
      <c r="QLS12" s="1211"/>
      <c r="QLT12" s="1211"/>
      <c r="QLU12" s="1211"/>
      <c r="QLV12" s="1211"/>
      <c r="QLW12" s="1211"/>
      <c r="QLX12" s="1211"/>
      <c r="QLY12" s="1211"/>
      <c r="QLZ12" s="1211"/>
      <c r="QMA12" s="1211"/>
      <c r="QMB12" s="1211"/>
      <c r="QMC12" s="1211"/>
      <c r="QMD12" s="1211"/>
      <c r="QME12" s="1211"/>
      <c r="QMF12" s="1211"/>
      <c r="QMG12" s="1211"/>
      <c r="QMH12" s="1211"/>
      <c r="QMI12" s="1211"/>
      <c r="QMJ12" s="1211"/>
      <c r="QMK12" s="1211"/>
      <c r="QML12" s="1211"/>
      <c r="QMM12" s="1211"/>
      <c r="QMN12" s="1211"/>
      <c r="QMO12" s="1211"/>
      <c r="QMP12" s="1211"/>
      <c r="QMQ12" s="1211"/>
      <c r="QMR12" s="1211"/>
      <c r="QMS12" s="1211"/>
      <c r="QMT12" s="1211"/>
      <c r="QMU12" s="1211"/>
      <c r="QMV12" s="1211"/>
      <c r="QMW12" s="1211"/>
      <c r="QMX12" s="1211"/>
      <c r="QMY12" s="1211"/>
      <c r="QMZ12" s="1211"/>
      <c r="QNA12" s="1211"/>
      <c r="QNB12" s="1211"/>
      <c r="QNC12" s="1211"/>
      <c r="QND12" s="1211"/>
      <c r="QNE12" s="1211"/>
      <c r="QNF12" s="1211"/>
      <c r="QNG12" s="1211"/>
      <c r="QNH12" s="1211"/>
      <c r="QNI12" s="1211"/>
      <c r="QNJ12" s="1211"/>
      <c r="QNK12" s="1211"/>
      <c r="QNL12" s="1211"/>
      <c r="QNM12" s="1211"/>
      <c r="QNN12" s="1211"/>
      <c r="QNO12" s="1211"/>
      <c r="QNP12" s="1211"/>
      <c r="QNQ12" s="1211"/>
      <c r="QNR12" s="1211"/>
      <c r="QNS12" s="1211"/>
      <c r="QNT12" s="1211"/>
      <c r="QNU12" s="1211"/>
      <c r="QNV12" s="1211"/>
      <c r="QNW12" s="1211"/>
      <c r="QNX12" s="1211"/>
      <c r="QNY12" s="1211"/>
      <c r="QNZ12" s="1211"/>
      <c r="QOA12" s="1211"/>
      <c r="QOB12" s="1211"/>
      <c r="QOC12" s="1211"/>
      <c r="QOD12" s="1211"/>
      <c r="QOE12" s="1211"/>
      <c r="QOF12" s="1211"/>
      <c r="QOG12" s="1211"/>
      <c r="QOH12" s="1211"/>
      <c r="QOI12" s="1211"/>
      <c r="QOJ12" s="1211"/>
      <c r="QOK12" s="1211"/>
      <c r="QOL12" s="1211"/>
      <c r="QOM12" s="1211"/>
      <c r="QON12" s="1211"/>
      <c r="QOO12" s="1211"/>
      <c r="QOP12" s="1211"/>
      <c r="QOQ12" s="1211"/>
      <c r="QOR12" s="1211"/>
      <c r="QOS12" s="1211"/>
      <c r="QOT12" s="1211"/>
      <c r="QOU12" s="1211"/>
      <c r="QOV12" s="1211"/>
      <c r="QOW12" s="1211"/>
      <c r="QOX12" s="1211"/>
      <c r="QOY12" s="1211"/>
      <c r="QOZ12" s="1211"/>
      <c r="QPA12" s="1211"/>
      <c r="QPB12" s="1211"/>
      <c r="QPC12" s="1211"/>
      <c r="QPD12" s="1211"/>
      <c r="QPE12" s="1211"/>
      <c r="QPF12" s="1211"/>
      <c r="QPG12" s="1211"/>
      <c r="QPH12" s="1211"/>
      <c r="QPI12" s="1211"/>
      <c r="QPJ12" s="1211"/>
      <c r="QPK12" s="1211"/>
      <c r="QPL12" s="1211"/>
      <c r="QPM12" s="1211"/>
      <c r="QPN12" s="1211"/>
      <c r="QPO12" s="1211"/>
      <c r="QPP12" s="1211"/>
      <c r="QPQ12" s="1211"/>
      <c r="QPR12" s="1211"/>
      <c r="QPS12" s="1211"/>
      <c r="QPT12" s="1211"/>
      <c r="QPU12" s="1211"/>
      <c r="QPV12" s="1211"/>
      <c r="QPW12" s="1211"/>
      <c r="QPX12" s="1211"/>
      <c r="QPY12" s="1211"/>
      <c r="QPZ12" s="1211"/>
      <c r="QQA12" s="1211"/>
      <c r="QQB12" s="1211"/>
      <c r="QQC12" s="1211"/>
      <c r="QQD12" s="1211"/>
      <c r="QQE12" s="1211"/>
      <c r="QQF12" s="1211"/>
      <c r="QQG12" s="1211"/>
      <c r="QQH12" s="1211"/>
      <c r="QQI12" s="1211"/>
      <c r="QQJ12" s="1211"/>
      <c r="QQK12" s="1211"/>
      <c r="QQL12" s="1211"/>
      <c r="QQM12" s="1211"/>
      <c r="QQN12" s="1211"/>
      <c r="QQO12" s="1211"/>
      <c r="QQP12" s="1211"/>
      <c r="QQQ12" s="1211"/>
      <c r="QQR12" s="1211"/>
      <c r="QQS12" s="1211"/>
      <c r="QQT12" s="1211"/>
      <c r="QQU12" s="1211"/>
      <c r="QQV12" s="1211"/>
      <c r="QQW12" s="1211"/>
      <c r="QQX12" s="1211"/>
      <c r="QQY12" s="1211"/>
      <c r="QQZ12" s="1211"/>
      <c r="QRA12" s="1211"/>
      <c r="QRB12" s="1211"/>
      <c r="QRC12" s="1211"/>
      <c r="QRD12" s="1211"/>
      <c r="QRE12" s="1211"/>
      <c r="QRF12" s="1211"/>
      <c r="QRG12" s="1211"/>
      <c r="QRH12" s="1211"/>
      <c r="QRI12" s="1211"/>
      <c r="QRJ12" s="1211"/>
      <c r="QRK12" s="1211"/>
      <c r="QRL12" s="1211"/>
      <c r="QRM12" s="1211"/>
      <c r="QRN12" s="1211"/>
      <c r="QRO12" s="1211"/>
      <c r="QRP12" s="1211"/>
      <c r="QRQ12" s="1211"/>
      <c r="QRR12" s="1211"/>
      <c r="QRS12" s="1211"/>
      <c r="QRT12" s="1211"/>
      <c r="QRU12" s="1211"/>
      <c r="QRV12" s="1211"/>
      <c r="QRW12" s="1211"/>
      <c r="QRX12" s="1211"/>
      <c r="QRY12" s="1211"/>
      <c r="QRZ12" s="1211"/>
      <c r="QSA12" s="1211"/>
      <c r="QSB12" s="1211"/>
      <c r="QSC12" s="1211"/>
      <c r="QSD12" s="1211"/>
      <c r="QSE12" s="1211"/>
      <c r="QSF12" s="1211"/>
      <c r="QSG12" s="1211"/>
      <c r="QSH12" s="1211"/>
      <c r="QSI12" s="1211"/>
      <c r="QSJ12" s="1211"/>
      <c r="QSK12" s="1211"/>
      <c r="QSL12" s="1211"/>
      <c r="QSM12" s="1211"/>
      <c r="QSN12" s="1211"/>
      <c r="QSO12" s="1211"/>
      <c r="QSP12" s="1211"/>
      <c r="QSQ12" s="1211"/>
      <c r="QSR12" s="1211"/>
      <c r="QSS12" s="1211"/>
      <c r="QST12" s="1211"/>
      <c r="QSU12" s="1211"/>
      <c r="QSV12" s="1211"/>
      <c r="QSW12" s="1211"/>
      <c r="QSX12" s="1211"/>
      <c r="QSY12" s="1211"/>
      <c r="QSZ12" s="1211"/>
      <c r="QTA12" s="1211"/>
      <c r="QTB12" s="1211"/>
      <c r="QTC12" s="1211"/>
      <c r="QTD12" s="1211"/>
      <c r="QTE12" s="1211"/>
      <c r="QTF12" s="1211"/>
      <c r="QTG12" s="1211"/>
      <c r="QTH12" s="1211"/>
      <c r="QTI12" s="1211"/>
      <c r="QTJ12" s="1211"/>
      <c r="QTK12" s="1211"/>
      <c r="QTL12" s="1211"/>
      <c r="QTM12" s="1211"/>
      <c r="QTN12" s="1211"/>
      <c r="QTO12" s="1211"/>
      <c r="QTP12" s="1211"/>
      <c r="QTQ12" s="1211"/>
      <c r="QTR12" s="1211"/>
      <c r="QTS12" s="1211"/>
      <c r="QTT12" s="1211"/>
      <c r="QTU12" s="1211"/>
      <c r="QTV12" s="1211"/>
      <c r="QTW12" s="1211"/>
      <c r="QTX12" s="1211"/>
      <c r="QTY12" s="1211"/>
      <c r="QTZ12" s="1211"/>
      <c r="QUA12" s="1211"/>
      <c r="QUB12" s="1211"/>
      <c r="QUC12" s="1211"/>
      <c r="QUD12" s="1211"/>
      <c r="QUE12" s="1211"/>
      <c r="QUF12" s="1211"/>
      <c r="QUG12" s="1211"/>
      <c r="QUH12" s="1211"/>
      <c r="QUI12" s="1211"/>
      <c r="QUJ12" s="1211"/>
      <c r="QUK12" s="1211"/>
      <c r="QUL12" s="1211"/>
      <c r="QUM12" s="1211"/>
      <c r="QUN12" s="1211"/>
      <c r="QUO12" s="1211"/>
      <c r="QUP12" s="1211"/>
      <c r="QUQ12" s="1211"/>
      <c r="QUR12" s="1211"/>
      <c r="QUS12" s="1211"/>
      <c r="QUT12" s="1211"/>
      <c r="QUU12" s="1211"/>
      <c r="QUV12" s="1211"/>
      <c r="QUW12" s="1211"/>
      <c r="QUX12" s="1211"/>
      <c r="QUY12" s="1211"/>
      <c r="QUZ12" s="1211"/>
      <c r="QVA12" s="1211"/>
      <c r="QVB12" s="1211"/>
      <c r="QVC12" s="1211"/>
      <c r="QVD12" s="1211"/>
      <c r="QVE12" s="1211"/>
      <c r="QVF12" s="1211"/>
      <c r="QVG12" s="1211"/>
      <c r="QVH12" s="1211"/>
      <c r="QVI12" s="1211"/>
      <c r="QVJ12" s="1211"/>
      <c r="QVK12" s="1211"/>
      <c r="QVL12" s="1211"/>
      <c r="QVM12" s="1211"/>
      <c r="QVN12" s="1211"/>
      <c r="QVO12" s="1211"/>
      <c r="QVP12" s="1211"/>
      <c r="QVQ12" s="1211"/>
      <c r="QVR12" s="1211"/>
      <c r="QVS12" s="1211"/>
      <c r="QVT12" s="1211"/>
      <c r="QVU12" s="1211"/>
      <c r="QVV12" s="1211"/>
      <c r="QVW12" s="1211"/>
      <c r="QVX12" s="1211"/>
      <c r="QVY12" s="1211"/>
      <c r="QVZ12" s="1211"/>
      <c r="QWA12" s="1211"/>
      <c r="QWB12" s="1211"/>
      <c r="QWC12" s="1211"/>
      <c r="QWD12" s="1211"/>
      <c r="QWE12" s="1211"/>
      <c r="QWF12" s="1211"/>
      <c r="QWG12" s="1211"/>
      <c r="QWH12" s="1211"/>
      <c r="QWI12" s="1211"/>
      <c r="QWJ12" s="1211"/>
      <c r="QWK12" s="1211"/>
      <c r="QWL12" s="1211"/>
      <c r="QWM12" s="1211"/>
      <c r="QWN12" s="1211"/>
      <c r="QWO12" s="1211"/>
      <c r="QWP12" s="1211"/>
      <c r="QWQ12" s="1211"/>
      <c r="QWR12" s="1211"/>
      <c r="QWS12" s="1211"/>
      <c r="QWT12" s="1211"/>
      <c r="QWU12" s="1211"/>
      <c r="QWV12" s="1211"/>
      <c r="QWW12" s="1211"/>
      <c r="QWX12" s="1211"/>
      <c r="QWY12" s="1211"/>
      <c r="QWZ12" s="1211"/>
      <c r="QXA12" s="1211"/>
      <c r="QXB12" s="1211"/>
      <c r="QXC12" s="1211"/>
      <c r="QXD12" s="1211"/>
      <c r="QXE12" s="1211"/>
      <c r="QXF12" s="1211"/>
      <c r="QXG12" s="1211"/>
      <c r="QXH12" s="1211"/>
      <c r="QXI12" s="1211"/>
      <c r="QXJ12" s="1211"/>
      <c r="QXK12" s="1211"/>
      <c r="QXL12" s="1211"/>
      <c r="QXM12" s="1211"/>
      <c r="QXN12" s="1211"/>
      <c r="QXO12" s="1211"/>
      <c r="QXP12" s="1211"/>
      <c r="QXQ12" s="1211"/>
      <c r="QXR12" s="1211"/>
      <c r="QXS12" s="1211"/>
      <c r="QXT12" s="1211"/>
      <c r="QXU12" s="1211"/>
      <c r="QXV12" s="1211"/>
      <c r="QXW12" s="1211"/>
      <c r="QXX12" s="1211"/>
      <c r="QXY12" s="1211"/>
      <c r="QXZ12" s="1211"/>
      <c r="QYA12" s="1211"/>
      <c r="QYB12" s="1211"/>
      <c r="QYC12" s="1211"/>
      <c r="QYD12" s="1211"/>
      <c r="QYE12" s="1211"/>
      <c r="QYF12" s="1211"/>
      <c r="QYG12" s="1211"/>
      <c r="QYH12" s="1211"/>
      <c r="QYI12" s="1211"/>
      <c r="QYJ12" s="1211"/>
      <c r="QYK12" s="1211"/>
      <c r="QYL12" s="1211"/>
      <c r="QYM12" s="1211"/>
      <c r="QYN12" s="1211"/>
      <c r="QYO12" s="1211"/>
      <c r="QYP12" s="1211"/>
      <c r="QYQ12" s="1211"/>
      <c r="QYR12" s="1211"/>
      <c r="QYS12" s="1211"/>
      <c r="QYT12" s="1211"/>
      <c r="QYU12" s="1211"/>
      <c r="QYV12" s="1211"/>
      <c r="QYW12" s="1211"/>
      <c r="QYX12" s="1211"/>
      <c r="QYY12" s="1211"/>
      <c r="QYZ12" s="1211"/>
      <c r="QZA12" s="1211"/>
      <c r="QZB12" s="1211"/>
      <c r="QZC12" s="1211"/>
      <c r="QZD12" s="1211"/>
      <c r="QZE12" s="1211"/>
      <c r="QZF12" s="1211"/>
      <c r="QZG12" s="1211"/>
      <c r="QZH12" s="1211"/>
      <c r="QZI12" s="1211"/>
      <c r="QZJ12" s="1211"/>
      <c r="QZK12" s="1211"/>
      <c r="QZL12" s="1211"/>
      <c r="QZM12" s="1211"/>
      <c r="QZN12" s="1211"/>
      <c r="QZO12" s="1211"/>
      <c r="QZP12" s="1211"/>
      <c r="QZQ12" s="1211"/>
      <c r="QZR12" s="1211"/>
      <c r="QZS12" s="1211"/>
      <c r="QZT12" s="1211"/>
      <c r="QZU12" s="1211"/>
      <c r="QZV12" s="1211"/>
      <c r="QZW12" s="1211"/>
      <c r="QZX12" s="1211"/>
      <c r="QZY12" s="1211"/>
      <c r="QZZ12" s="1211"/>
      <c r="RAA12" s="1211"/>
      <c r="RAB12" s="1211"/>
      <c r="RAC12" s="1211"/>
      <c r="RAD12" s="1211"/>
      <c r="RAE12" s="1211"/>
      <c r="RAF12" s="1211"/>
      <c r="RAG12" s="1211"/>
      <c r="RAH12" s="1211"/>
      <c r="RAI12" s="1211"/>
      <c r="RAJ12" s="1211"/>
      <c r="RAK12" s="1211"/>
      <c r="RAL12" s="1211"/>
      <c r="RAM12" s="1211"/>
      <c r="RAN12" s="1211"/>
      <c r="RAO12" s="1211"/>
      <c r="RAP12" s="1211"/>
      <c r="RAQ12" s="1211"/>
      <c r="RAR12" s="1211"/>
      <c r="RAS12" s="1211"/>
      <c r="RAT12" s="1211"/>
      <c r="RAU12" s="1211"/>
      <c r="RAV12" s="1211"/>
      <c r="RAW12" s="1211"/>
      <c r="RAX12" s="1211"/>
      <c r="RAY12" s="1211"/>
      <c r="RAZ12" s="1211"/>
      <c r="RBA12" s="1211"/>
      <c r="RBB12" s="1211"/>
      <c r="RBC12" s="1211"/>
      <c r="RBD12" s="1211"/>
      <c r="RBE12" s="1211"/>
      <c r="RBF12" s="1211"/>
      <c r="RBG12" s="1211"/>
      <c r="RBH12" s="1211"/>
      <c r="RBI12" s="1211"/>
      <c r="RBJ12" s="1211"/>
      <c r="RBK12" s="1211"/>
      <c r="RBL12" s="1211"/>
      <c r="RBM12" s="1211"/>
      <c r="RBN12" s="1211"/>
      <c r="RBO12" s="1211"/>
      <c r="RBP12" s="1211"/>
      <c r="RBQ12" s="1211"/>
      <c r="RBR12" s="1211"/>
      <c r="RBS12" s="1211"/>
      <c r="RBT12" s="1211"/>
      <c r="RBU12" s="1211"/>
      <c r="RBV12" s="1211"/>
      <c r="RBW12" s="1211"/>
      <c r="RBX12" s="1211"/>
      <c r="RBY12" s="1211"/>
      <c r="RBZ12" s="1211"/>
      <c r="RCA12" s="1211"/>
      <c r="RCB12" s="1211"/>
      <c r="RCC12" s="1211"/>
      <c r="RCD12" s="1211"/>
      <c r="RCE12" s="1211"/>
      <c r="RCF12" s="1211"/>
      <c r="RCG12" s="1211"/>
      <c r="RCH12" s="1211"/>
      <c r="RCI12" s="1211"/>
      <c r="RCJ12" s="1211"/>
      <c r="RCK12" s="1211"/>
      <c r="RCL12" s="1211"/>
      <c r="RCM12" s="1211"/>
      <c r="RCN12" s="1211"/>
      <c r="RCO12" s="1211"/>
      <c r="RCP12" s="1211"/>
      <c r="RCQ12" s="1211"/>
      <c r="RCR12" s="1211"/>
      <c r="RCS12" s="1211"/>
      <c r="RCT12" s="1211"/>
      <c r="RCU12" s="1211"/>
      <c r="RCV12" s="1211"/>
      <c r="RCW12" s="1211"/>
      <c r="RCX12" s="1211"/>
      <c r="RCY12" s="1211"/>
      <c r="RCZ12" s="1211"/>
      <c r="RDA12" s="1211"/>
      <c r="RDB12" s="1211"/>
      <c r="RDC12" s="1211"/>
      <c r="RDD12" s="1211"/>
      <c r="RDE12" s="1211"/>
      <c r="RDF12" s="1211"/>
      <c r="RDG12" s="1211"/>
      <c r="RDH12" s="1211"/>
      <c r="RDI12" s="1211"/>
      <c r="RDJ12" s="1211"/>
      <c r="RDK12" s="1211"/>
      <c r="RDL12" s="1211"/>
      <c r="RDM12" s="1211"/>
      <c r="RDN12" s="1211"/>
      <c r="RDO12" s="1211"/>
      <c r="RDP12" s="1211"/>
      <c r="RDQ12" s="1211"/>
      <c r="RDR12" s="1211"/>
      <c r="RDS12" s="1211"/>
      <c r="RDT12" s="1211"/>
      <c r="RDU12" s="1211"/>
      <c r="RDV12" s="1211"/>
      <c r="RDW12" s="1211"/>
      <c r="RDX12" s="1211"/>
      <c r="RDY12" s="1211"/>
      <c r="RDZ12" s="1211"/>
      <c r="REA12" s="1211"/>
      <c r="REB12" s="1211"/>
      <c r="REC12" s="1211"/>
      <c r="RED12" s="1211"/>
      <c r="REE12" s="1211"/>
      <c r="REF12" s="1211"/>
      <c r="REG12" s="1211"/>
      <c r="REH12" s="1211"/>
      <c r="REI12" s="1211"/>
      <c r="REJ12" s="1211"/>
      <c r="REK12" s="1211"/>
      <c r="REL12" s="1211"/>
      <c r="REM12" s="1211"/>
      <c r="REN12" s="1211"/>
      <c r="REO12" s="1211"/>
      <c r="REP12" s="1211"/>
      <c r="REQ12" s="1211"/>
      <c r="RER12" s="1211"/>
      <c r="RES12" s="1211"/>
      <c r="RET12" s="1211"/>
      <c r="REU12" s="1211"/>
      <c r="REV12" s="1211"/>
      <c r="REW12" s="1211"/>
      <c r="REX12" s="1211"/>
      <c r="REY12" s="1211"/>
      <c r="REZ12" s="1211"/>
      <c r="RFA12" s="1211"/>
      <c r="RFB12" s="1211"/>
      <c r="RFC12" s="1211"/>
      <c r="RFD12" s="1211"/>
      <c r="RFE12" s="1211"/>
      <c r="RFF12" s="1211"/>
      <c r="RFG12" s="1211"/>
      <c r="RFH12" s="1211"/>
      <c r="RFI12" s="1211"/>
      <c r="RFJ12" s="1211"/>
      <c r="RFK12" s="1211"/>
      <c r="RFL12" s="1211"/>
      <c r="RFM12" s="1211"/>
      <c r="RFN12" s="1211"/>
      <c r="RFO12" s="1211"/>
      <c r="RFP12" s="1211"/>
      <c r="RFQ12" s="1211"/>
      <c r="RFR12" s="1211"/>
      <c r="RFS12" s="1211"/>
      <c r="RFT12" s="1211"/>
      <c r="RFU12" s="1211"/>
      <c r="RFV12" s="1211"/>
      <c r="RFW12" s="1211"/>
      <c r="RFX12" s="1211"/>
      <c r="RFY12" s="1211"/>
      <c r="RFZ12" s="1211"/>
      <c r="RGA12" s="1211"/>
      <c r="RGB12" s="1211"/>
      <c r="RGC12" s="1211"/>
      <c r="RGD12" s="1211"/>
      <c r="RGE12" s="1211"/>
      <c r="RGF12" s="1211"/>
      <c r="RGG12" s="1211"/>
      <c r="RGH12" s="1211"/>
      <c r="RGI12" s="1211"/>
      <c r="RGJ12" s="1211"/>
      <c r="RGK12" s="1211"/>
      <c r="RGL12" s="1211"/>
      <c r="RGM12" s="1211"/>
      <c r="RGN12" s="1211"/>
      <c r="RGO12" s="1211"/>
      <c r="RGP12" s="1211"/>
      <c r="RGQ12" s="1211"/>
      <c r="RGR12" s="1211"/>
      <c r="RGS12" s="1211"/>
      <c r="RGT12" s="1211"/>
      <c r="RGU12" s="1211"/>
      <c r="RGV12" s="1211"/>
      <c r="RGW12" s="1211"/>
      <c r="RGX12" s="1211"/>
      <c r="RGY12" s="1211"/>
      <c r="RGZ12" s="1211"/>
      <c r="RHA12" s="1211"/>
      <c r="RHB12" s="1211"/>
      <c r="RHC12" s="1211"/>
      <c r="RHD12" s="1211"/>
      <c r="RHE12" s="1211"/>
      <c r="RHF12" s="1211"/>
      <c r="RHG12" s="1211"/>
      <c r="RHH12" s="1211"/>
      <c r="RHI12" s="1211"/>
      <c r="RHJ12" s="1211"/>
      <c r="RHK12" s="1211"/>
      <c r="RHL12" s="1211"/>
      <c r="RHM12" s="1211"/>
      <c r="RHN12" s="1211"/>
      <c r="RHO12" s="1211"/>
      <c r="RHP12" s="1211"/>
      <c r="RHQ12" s="1211"/>
      <c r="RHR12" s="1211"/>
      <c r="RHS12" s="1211"/>
      <c r="RHT12" s="1211"/>
      <c r="RHU12" s="1211"/>
      <c r="RHV12" s="1211"/>
      <c r="RHW12" s="1211"/>
      <c r="RHX12" s="1211"/>
      <c r="RHY12" s="1211"/>
      <c r="RHZ12" s="1211"/>
      <c r="RIA12" s="1211"/>
      <c r="RIB12" s="1211"/>
      <c r="RIC12" s="1211"/>
      <c r="RID12" s="1211"/>
      <c r="RIE12" s="1211"/>
      <c r="RIF12" s="1211"/>
      <c r="RIG12" s="1211"/>
      <c r="RIH12" s="1211"/>
      <c r="RII12" s="1211"/>
      <c r="RIJ12" s="1211"/>
      <c r="RIK12" s="1211"/>
      <c r="RIL12" s="1211"/>
      <c r="RIM12" s="1211"/>
      <c r="RIN12" s="1211"/>
      <c r="RIO12" s="1211"/>
      <c r="RIP12" s="1211"/>
      <c r="RIQ12" s="1211"/>
      <c r="RIR12" s="1211"/>
      <c r="RIS12" s="1211"/>
      <c r="RIT12" s="1211"/>
      <c r="RIU12" s="1211"/>
      <c r="RIV12" s="1211"/>
      <c r="RIW12" s="1211"/>
      <c r="RIX12" s="1211"/>
      <c r="RIY12" s="1211"/>
      <c r="RIZ12" s="1211"/>
      <c r="RJA12" s="1211"/>
      <c r="RJB12" s="1211"/>
      <c r="RJC12" s="1211"/>
      <c r="RJD12" s="1211"/>
      <c r="RJE12" s="1211"/>
      <c r="RJF12" s="1211"/>
      <c r="RJG12" s="1211"/>
      <c r="RJH12" s="1211"/>
      <c r="RJI12" s="1211"/>
      <c r="RJJ12" s="1211"/>
      <c r="RJK12" s="1211"/>
      <c r="RJL12" s="1211"/>
      <c r="RJM12" s="1211"/>
      <c r="RJN12" s="1211"/>
      <c r="RJO12" s="1211"/>
      <c r="RJP12" s="1211"/>
      <c r="RJQ12" s="1211"/>
      <c r="RJR12" s="1211"/>
      <c r="RJS12" s="1211"/>
      <c r="RJT12" s="1211"/>
      <c r="RJU12" s="1211"/>
      <c r="RJV12" s="1211"/>
      <c r="RJW12" s="1211"/>
      <c r="RJX12" s="1211"/>
      <c r="RJY12" s="1211"/>
      <c r="RJZ12" s="1211"/>
      <c r="RKA12" s="1211"/>
      <c r="RKB12" s="1211"/>
      <c r="RKC12" s="1211"/>
      <c r="RKD12" s="1211"/>
      <c r="RKE12" s="1211"/>
      <c r="RKF12" s="1211"/>
      <c r="RKG12" s="1211"/>
      <c r="RKH12" s="1211"/>
      <c r="RKI12" s="1211"/>
      <c r="RKJ12" s="1211"/>
      <c r="RKK12" s="1211"/>
      <c r="RKL12" s="1211"/>
      <c r="RKM12" s="1211"/>
      <c r="RKN12" s="1211"/>
      <c r="RKO12" s="1211"/>
      <c r="RKP12" s="1211"/>
      <c r="RKQ12" s="1211"/>
      <c r="RKR12" s="1211"/>
      <c r="RKS12" s="1211"/>
      <c r="RKT12" s="1211"/>
      <c r="RKU12" s="1211"/>
      <c r="RKV12" s="1211"/>
      <c r="RKW12" s="1211"/>
      <c r="RKX12" s="1211"/>
      <c r="RKY12" s="1211"/>
      <c r="RKZ12" s="1211"/>
      <c r="RLA12" s="1211"/>
      <c r="RLB12" s="1211"/>
      <c r="RLC12" s="1211"/>
      <c r="RLD12" s="1211"/>
      <c r="RLE12" s="1211"/>
      <c r="RLF12" s="1211"/>
      <c r="RLG12" s="1211"/>
      <c r="RLH12" s="1211"/>
      <c r="RLI12" s="1211"/>
      <c r="RLJ12" s="1211"/>
      <c r="RLK12" s="1211"/>
      <c r="RLL12" s="1211"/>
      <c r="RLM12" s="1211"/>
      <c r="RLN12" s="1211"/>
      <c r="RLO12" s="1211"/>
      <c r="RLP12" s="1211"/>
      <c r="RLQ12" s="1211"/>
      <c r="RLR12" s="1211"/>
      <c r="RLS12" s="1211"/>
      <c r="RLT12" s="1211"/>
      <c r="RLU12" s="1211"/>
      <c r="RLV12" s="1211"/>
      <c r="RLW12" s="1211"/>
      <c r="RLX12" s="1211"/>
      <c r="RLY12" s="1211"/>
      <c r="RLZ12" s="1211"/>
      <c r="RMA12" s="1211"/>
      <c r="RMB12" s="1211"/>
      <c r="RMC12" s="1211"/>
      <c r="RMD12" s="1211"/>
      <c r="RME12" s="1211"/>
      <c r="RMF12" s="1211"/>
      <c r="RMG12" s="1211"/>
      <c r="RMH12" s="1211"/>
      <c r="RMI12" s="1211"/>
      <c r="RMJ12" s="1211"/>
      <c r="RMK12" s="1211"/>
      <c r="RML12" s="1211"/>
      <c r="RMM12" s="1211"/>
      <c r="RMN12" s="1211"/>
      <c r="RMO12" s="1211"/>
      <c r="RMP12" s="1211"/>
      <c r="RMQ12" s="1211"/>
      <c r="RMR12" s="1211"/>
      <c r="RMS12" s="1211"/>
      <c r="RMT12" s="1211"/>
      <c r="RMU12" s="1211"/>
      <c r="RMV12" s="1211"/>
      <c r="RMW12" s="1211"/>
      <c r="RMX12" s="1211"/>
      <c r="RMY12" s="1211"/>
      <c r="RMZ12" s="1211"/>
      <c r="RNA12" s="1211"/>
      <c r="RNB12" s="1211"/>
      <c r="RNC12" s="1211"/>
      <c r="RND12" s="1211"/>
      <c r="RNE12" s="1211"/>
      <c r="RNF12" s="1211"/>
      <c r="RNG12" s="1211"/>
      <c r="RNH12" s="1211"/>
      <c r="RNI12" s="1211"/>
      <c r="RNJ12" s="1211"/>
      <c r="RNK12" s="1211"/>
      <c r="RNL12" s="1211"/>
      <c r="RNM12" s="1211"/>
      <c r="RNN12" s="1211"/>
      <c r="RNO12" s="1211"/>
      <c r="RNP12" s="1211"/>
      <c r="RNQ12" s="1211"/>
      <c r="RNR12" s="1211"/>
      <c r="RNS12" s="1211"/>
      <c r="RNT12" s="1211"/>
      <c r="RNU12" s="1211"/>
      <c r="RNV12" s="1211"/>
      <c r="RNW12" s="1211"/>
      <c r="RNX12" s="1211"/>
      <c r="RNY12" s="1211"/>
      <c r="RNZ12" s="1211"/>
      <c r="ROA12" s="1211"/>
      <c r="ROB12" s="1211"/>
      <c r="ROC12" s="1211"/>
      <c r="ROD12" s="1211"/>
      <c r="ROE12" s="1211"/>
      <c r="ROF12" s="1211"/>
      <c r="ROG12" s="1211"/>
      <c r="ROH12" s="1211"/>
      <c r="ROI12" s="1211"/>
      <c r="ROJ12" s="1211"/>
      <c r="ROK12" s="1211"/>
      <c r="ROL12" s="1211"/>
      <c r="ROM12" s="1211"/>
      <c r="RON12" s="1211"/>
      <c r="ROO12" s="1211"/>
      <c r="ROP12" s="1211"/>
      <c r="ROQ12" s="1211"/>
      <c r="ROR12" s="1211"/>
      <c r="ROS12" s="1211"/>
      <c r="ROT12" s="1211"/>
      <c r="ROU12" s="1211"/>
      <c r="ROV12" s="1211"/>
      <c r="ROW12" s="1211"/>
      <c r="ROX12" s="1211"/>
      <c r="ROY12" s="1211"/>
      <c r="ROZ12" s="1211"/>
      <c r="RPA12" s="1211"/>
      <c r="RPB12" s="1211"/>
      <c r="RPC12" s="1211"/>
      <c r="RPD12" s="1211"/>
      <c r="RPE12" s="1211"/>
      <c r="RPF12" s="1211"/>
      <c r="RPG12" s="1211"/>
      <c r="RPH12" s="1211"/>
      <c r="RPI12" s="1211"/>
      <c r="RPJ12" s="1211"/>
      <c r="RPK12" s="1211"/>
      <c r="RPL12" s="1211"/>
      <c r="RPM12" s="1211"/>
      <c r="RPN12" s="1211"/>
      <c r="RPO12" s="1211"/>
      <c r="RPP12" s="1211"/>
      <c r="RPQ12" s="1211"/>
      <c r="RPR12" s="1211"/>
      <c r="RPS12" s="1211"/>
      <c r="RPT12" s="1211"/>
      <c r="RPU12" s="1211"/>
      <c r="RPV12" s="1211"/>
      <c r="RPW12" s="1211"/>
      <c r="RPX12" s="1211"/>
      <c r="RPY12" s="1211"/>
      <c r="RPZ12" s="1211"/>
      <c r="RQA12" s="1211"/>
      <c r="RQB12" s="1211"/>
      <c r="RQC12" s="1211"/>
      <c r="RQD12" s="1211"/>
      <c r="RQE12" s="1211"/>
      <c r="RQF12" s="1211"/>
      <c r="RQG12" s="1211"/>
      <c r="RQH12" s="1211"/>
      <c r="RQI12" s="1211"/>
      <c r="RQJ12" s="1211"/>
      <c r="RQK12" s="1211"/>
      <c r="RQL12" s="1211"/>
      <c r="RQM12" s="1211"/>
      <c r="RQN12" s="1211"/>
      <c r="RQO12" s="1211"/>
      <c r="RQP12" s="1211"/>
      <c r="RQQ12" s="1211"/>
      <c r="RQR12" s="1211"/>
      <c r="RQS12" s="1211"/>
      <c r="RQT12" s="1211"/>
      <c r="RQU12" s="1211"/>
      <c r="RQV12" s="1211"/>
      <c r="RQW12" s="1211"/>
      <c r="RQX12" s="1211"/>
      <c r="RQY12" s="1211"/>
      <c r="RQZ12" s="1211"/>
      <c r="RRA12" s="1211"/>
      <c r="RRB12" s="1211"/>
      <c r="RRC12" s="1211"/>
      <c r="RRD12" s="1211"/>
      <c r="RRE12" s="1211"/>
      <c r="RRF12" s="1211"/>
      <c r="RRG12" s="1211"/>
      <c r="RRH12" s="1211"/>
      <c r="RRI12" s="1211"/>
      <c r="RRJ12" s="1211"/>
      <c r="RRK12" s="1211"/>
      <c r="RRL12" s="1211"/>
      <c r="RRM12" s="1211"/>
      <c r="RRN12" s="1211"/>
      <c r="RRO12" s="1211"/>
      <c r="RRP12" s="1211"/>
      <c r="RRQ12" s="1211"/>
      <c r="RRR12" s="1211"/>
      <c r="RRS12" s="1211"/>
      <c r="RRT12" s="1211"/>
      <c r="RRU12" s="1211"/>
      <c r="RRV12" s="1211"/>
      <c r="RRW12" s="1211"/>
      <c r="RRX12" s="1211"/>
      <c r="RRY12" s="1211"/>
      <c r="RRZ12" s="1211"/>
      <c r="RSA12" s="1211"/>
      <c r="RSB12" s="1211"/>
      <c r="RSC12" s="1211"/>
      <c r="RSD12" s="1211"/>
      <c r="RSE12" s="1211"/>
      <c r="RSF12" s="1211"/>
      <c r="RSG12" s="1211"/>
      <c r="RSH12" s="1211"/>
      <c r="RSI12" s="1211"/>
      <c r="RSJ12" s="1211"/>
      <c r="RSK12" s="1211"/>
      <c r="RSL12" s="1211"/>
      <c r="RSM12" s="1211"/>
      <c r="RSN12" s="1211"/>
      <c r="RSO12" s="1211"/>
      <c r="RSP12" s="1211"/>
      <c r="RSQ12" s="1211"/>
      <c r="RSR12" s="1211"/>
      <c r="RSS12" s="1211"/>
      <c r="RST12" s="1211"/>
      <c r="RSU12" s="1211"/>
      <c r="RSV12" s="1211"/>
      <c r="RSW12" s="1211"/>
      <c r="RSX12" s="1211"/>
      <c r="RSY12" s="1211"/>
      <c r="RSZ12" s="1211"/>
      <c r="RTA12" s="1211"/>
      <c r="RTB12" s="1211"/>
      <c r="RTC12" s="1211"/>
      <c r="RTD12" s="1211"/>
      <c r="RTE12" s="1211"/>
      <c r="RTF12" s="1211"/>
      <c r="RTG12" s="1211"/>
      <c r="RTH12" s="1211"/>
      <c r="RTI12" s="1211"/>
      <c r="RTJ12" s="1211"/>
      <c r="RTK12" s="1211"/>
      <c r="RTL12" s="1211"/>
      <c r="RTM12" s="1211"/>
      <c r="RTN12" s="1211"/>
      <c r="RTO12" s="1211"/>
      <c r="RTP12" s="1211"/>
      <c r="RTQ12" s="1211"/>
      <c r="RTR12" s="1211"/>
      <c r="RTS12" s="1211"/>
      <c r="RTT12" s="1211"/>
      <c r="RTU12" s="1211"/>
      <c r="RTV12" s="1211"/>
      <c r="RTW12" s="1211"/>
      <c r="RTX12" s="1211"/>
      <c r="RTY12" s="1211"/>
      <c r="RTZ12" s="1211"/>
      <c r="RUA12" s="1211"/>
      <c r="RUB12" s="1211"/>
      <c r="RUC12" s="1211"/>
      <c r="RUD12" s="1211"/>
      <c r="RUE12" s="1211"/>
      <c r="RUF12" s="1211"/>
      <c r="RUG12" s="1211"/>
      <c r="RUH12" s="1211"/>
      <c r="RUI12" s="1211"/>
      <c r="RUJ12" s="1211"/>
      <c r="RUK12" s="1211"/>
      <c r="RUL12" s="1211"/>
      <c r="RUM12" s="1211"/>
      <c r="RUN12" s="1211"/>
      <c r="RUO12" s="1211"/>
      <c r="RUP12" s="1211"/>
      <c r="RUQ12" s="1211"/>
      <c r="RUR12" s="1211"/>
      <c r="RUS12" s="1211"/>
      <c r="RUT12" s="1211"/>
      <c r="RUU12" s="1211"/>
      <c r="RUV12" s="1211"/>
      <c r="RUW12" s="1211"/>
      <c r="RUX12" s="1211"/>
      <c r="RUY12" s="1211"/>
      <c r="RUZ12" s="1211"/>
      <c r="RVA12" s="1211"/>
      <c r="RVB12" s="1211"/>
      <c r="RVC12" s="1211"/>
      <c r="RVD12" s="1211"/>
      <c r="RVE12" s="1211"/>
      <c r="RVF12" s="1211"/>
      <c r="RVG12" s="1211"/>
      <c r="RVH12" s="1211"/>
      <c r="RVI12" s="1211"/>
      <c r="RVJ12" s="1211"/>
      <c r="RVK12" s="1211"/>
      <c r="RVL12" s="1211"/>
      <c r="RVM12" s="1211"/>
      <c r="RVN12" s="1211"/>
      <c r="RVO12" s="1211"/>
      <c r="RVP12" s="1211"/>
      <c r="RVQ12" s="1211"/>
      <c r="RVR12" s="1211"/>
      <c r="RVS12" s="1211"/>
      <c r="RVT12" s="1211"/>
      <c r="RVU12" s="1211"/>
      <c r="RVV12" s="1211"/>
      <c r="RVW12" s="1211"/>
      <c r="RVX12" s="1211"/>
      <c r="RVY12" s="1211"/>
      <c r="RVZ12" s="1211"/>
      <c r="RWA12" s="1211"/>
      <c r="RWB12" s="1211"/>
      <c r="RWC12" s="1211"/>
      <c r="RWD12" s="1211"/>
      <c r="RWE12" s="1211"/>
      <c r="RWF12" s="1211"/>
      <c r="RWG12" s="1211"/>
      <c r="RWH12" s="1211"/>
      <c r="RWI12" s="1211"/>
      <c r="RWJ12" s="1211"/>
      <c r="RWK12" s="1211"/>
      <c r="RWL12" s="1211"/>
      <c r="RWM12" s="1211"/>
      <c r="RWN12" s="1211"/>
      <c r="RWO12" s="1211"/>
      <c r="RWP12" s="1211"/>
      <c r="RWQ12" s="1211"/>
      <c r="RWR12" s="1211"/>
      <c r="RWS12" s="1211"/>
      <c r="RWT12" s="1211"/>
      <c r="RWU12" s="1211"/>
      <c r="RWV12" s="1211"/>
      <c r="RWW12" s="1211"/>
      <c r="RWX12" s="1211"/>
      <c r="RWY12" s="1211"/>
      <c r="RWZ12" s="1211"/>
      <c r="RXA12" s="1211"/>
      <c r="RXB12" s="1211"/>
      <c r="RXC12" s="1211"/>
      <c r="RXD12" s="1211"/>
      <c r="RXE12" s="1211"/>
      <c r="RXF12" s="1211"/>
      <c r="RXG12" s="1211"/>
      <c r="RXH12" s="1211"/>
      <c r="RXI12" s="1211"/>
      <c r="RXJ12" s="1211"/>
      <c r="RXK12" s="1211"/>
      <c r="RXL12" s="1211"/>
      <c r="RXM12" s="1211"/>
      <c r="RXN12" s="1211"/>
      <c r="RXO12" s="1211"/>
      <c r="RXP12" s="1211"/>
      <c r="RXQ12" s="1211"/>
      <c r="RXR12" s="1211"/>
      <c r="RXS12" s="1211"/>
      <c r="RXT12" s="1211"/>
      <c r="RXU12" s="1211"/>
      <c r="RXV12" s="1211"/>
      <c r="RXW12" s="1211"/>
      <c r="RXX12" s="1211"/>
      <c r="RXY12" s="1211"/>
      <c r="RXZ12" s="1211"/>
      <c r="RYA12" s="1211"/>
      <c r="RYB12" s="1211"/>
      <c r="RYC12" s="1211"/>
      <c r="RYD12" s="1211"/>
      <c r="RYE12" s="1211"/>
      <c r="RYF12" s="1211"/>
      <c r="RYG12" s="1211"/>
      <c r="RYH12" s="1211"/>
      <c r="RYI12" s="1211"/>
      <c r="RYJ12" s="1211"/>
      <c r="RYK12" s="1211"/>
      <c r="RYL12" s="1211"/>
      <c r="RYM12" s="1211"/>
      <c r="RYN12" s="1211"/>
      <c r="RYO12" s="1211"/>
      <c r="RYP12" s="1211"/>
      <c r="RYQ12" s="1211"/>
      <c r="RYR12" s="1211"/>
      <c r="RYS12" s="1211"/>
      <c r="RYT12" s="1211"/>
      <c r="RYU12" s="1211"/>
      <c r="RYV12" s="1211"/>
      <c r="RYW12" s="1211"/>
      <c r="RYX12" s="1211"/>
      <c r="RYY12" s="1211"/>
      <c r="RYZ12" s="1211"/>
      <c r="RZA12" s="1211"/>
      <c r="RZB12" s="1211"/>
      <c r="RZC12" s="1211"/>
      <c r="RZD12" s="1211"/>
      <c r="RZE12" s="1211"/>
      <c r="RZF12" s="1211"/>
      <c r="RZG12" s="1211"/>
      <c r="RZH12" s="1211"/>
      <c r="RZI12" s="1211"/>
      <c r="RZJ12" s="1211"/>
      <c r="RZK12" s="1211"/>
      <c r="RZL12" s="1211"/>
      <c r="RZM12" s="1211"/>
      <c r="RZN12" s="1211"/>
      <c r="RZO12" s="1211"/>
      <c r="RZP12" s="1211"/>
      <c r="RZQ12" s="1211"/>
      <c r="RZR12" s="1211"/>
      <c r="RZS12" s="1211"/>
      <c r="RZT12" s="1211"/>
      <c r="RZU12" s="1211"/>
      <c r="RZV12" s="1211"/>
      <c r="RZW12" s="1211"/>
      <c r="RZX12" s="1211"/>
      <c r="RZY12" s="1211"/>
      <c r="RZZ12" s="1211"/>
      <c r="SAA12" s="1211"/>
      <c r="SAB12" s="1211"/>
      <c r="SAC12" s="1211"/>
      <c r="SAD12" s="1211"/>
      <c r="SAE12" s="1211"/>
      <c r="SAF12" s="1211"/>
      <c r="SAG12" s="1211"/>
      <c r="SAH12" s="1211"/>
      <c r="SAI12" s="1211"/>
      <c r="SAJ12" s="1211"/>
      <c r="SAK12" s="1211"/>
      <c r="SAL12" s="1211"/>
      <c r="SAM12" s="1211"/>
      <c r="SAN12" s="1211"/>
      <c r="SAO12" s="1211"/>
      <c r="SAP12" s="1211"/>
      <c r="SAQ12" s="1211"/>
      <c r="SAR12" s="1211"/>
      <c r="SAS12" s="1211"/>
      <c r="SAT12" s="1211"/>
      <c r="SAU12" s="1211"/>
      <c r="SAV12" s="1211"/>
      <c r="SAW12" s="1211"/>
      <c r="SAX12" s="1211"/>
      <c r="SAY12" s="1211"/>
      <c r="SAZ12" s="1211"/>
      <c r="SBA12" s="1211"/>
      <c r="SBB12" s="1211"/>
      <c r="SBC12" s="1211"/>
      <c r="SBD12" s="1211"/>
      <c r="SBE12" s="1211"/>
      <c r="SBF12" s="1211"/>
      <c r="SBG12" s="1211"/>
      <c r="SBH12" s="1211"/>
      <c r="SBI12" s="1211"/>
      <c r="SBJ12" s="1211"/>
      <c r="SBK12" s="1211"/>
      <c r="SBL12" s="1211"/>
      <c r="SBM12" s="1211"/>
      <c r="SBN12" s="1211"/>
      <c r="SBO12" s="1211"/>
      <c r="SBP12" s="1211"/>
      <c r="SBQ12" s="1211"/>
      <c r="SBR12" s="1211"/>
      <c r="SBS12" s="1211"/>
      <c r="SBT12" s="1211"/>
      <c r="SBU12" s="1211"/>
      <c r="SBV12" s="1211"/>
      <c r="SBW12" s="1211"/>
      <c r="SBX12" s="1211"/>
      <c r="SBY12" s="1211"/>
      <c r="SBZ12" s="1211"/>
      <c r="SCA12" s="1211"/>
      <c r="SCB12" s="1211"/>
      <c r="SCC12" s="1211"/>
      <c r="SCD12" s="1211"/>
      <c r="SCE12" s="1211"/>
      <c r="SCF12" s="1211"/>
      <c r="SCG12" s="1211"/>
      <c r="SCH12" s="1211"/>
      <c r="SCI12" s="1211"/>
      <c r="SCJ12" s="1211"/>
      <c r="SCK12" s="1211"/>
      <c r="SCL12" s="1211"/>
      <c r="SCM12" s="1211"/>
      <c r="SCN12" s="1211"/>
      <c r="SCO12" s="1211"/>
      <c r="SCP12" s="1211"/>
      <c r="SCQ12" s="1211"/>
      <c r="SCR12" s="1211"/>
      <c r="SCS12" s="1211"/>
      <c r="SCT12" s="1211"/>
      <c r="SCU12" s="1211"/>
      <c r="SCV12" s="1211"/>
      <c r="SCW12" s="1211"/>
      <c r="SCX12" s="1211"/>
      <c r="SCY12" s="1211"/>
      <c r="SCZ12" s="1211"/>
      <c r="SDA12" s="1211"/>
      <c r="SDB12" s="1211"/>
      <c r="SDC12" s="1211"/>
      <c r="SDD12" s="1211"/>
      <c r="SDE12" s="1211"/>
      <c r="SDF12" s="1211"/>
      <c r="SDG12" s="1211"/>
      <c r="SDH12" s="1211"/>
      <c r="SDI12" s="1211"/>
      <c r="SDJ12" s="1211"/>
      <c r="SDK12" s="1211"/>
      <c r="SDL12" s="1211"/>
      <c r="SDM12" s="1211"/>
      <c r="SDN12" s="1211"/>
      <c r="SDO12" s="1211"/>
      <c r="SDP12" s="1211"/>
      <c r="SDQ12" s="1211"/>
      <c r="SDR12" s="1211"/>
      <c r="SDS12" s="1211"/>
      <c r="SDT12" s="1211"/>
      <c r="SDU12" s="1211"/>
      <c r="SDV12" s="1211"/>
      <c r="SDW12" s="1211"/>
      <c r="SDX12" s="1211"/>
      <c r="SDY12" s="1211"/>
      <c r="SDZ12" s="1211"/>
      <c r="SEA12" s="1211"/>
      <c r="SEB12" s="1211"/>
      <c r="SEC12" s="1211"/>
      <c r="SED12" s="1211"/>
      <c r="SEE12" s="1211"/>
      <c r="SEF12" s="1211"/>
      <c r="SEG12" s="1211"/>
      <c r="SEH12" s="1211"/>
      <c r="SEI12" s="1211"/>
      <c r="SEJ12" s="1211"/>
      <c r="SEK12" s="1211"/>
      <c r="SEL12" s="1211"/>
      <c r="SEM12" s="1211"/>
      <c r="SEN12" s="1211"/>
      <c r="SEO12" s="1211"/>
      <c r="SEP12" s="1211"/>
      <c r="SEQ12" s="1211"/>
      <c r="SER12" s="1211"/>
      <c r="SES12" s="1211"/>
      <c r="SET12" s="1211"/>
      <c r="SEU12" s="1211"/>
      <c r="SEV12" s="1211"/>
      <c r="SEW12" s="1211"/>
      <c r="SEX12" s="1211"/>
      <c r="SEY12" s="1211"/>
      <c r="SEZ12" s="1211"/>
      <c r="SFA12" s="1211"/>
      <c r="SFB12" s="1211"/>
      <c r="SFC12" s="1211"/>
      <c r="SFD12" s="1211"/>
      <c r="SFE12" s="1211"/>
      <c r="SFF12" s="1211"/>
      <c r="SFG12" s="1211"/>
      <c r="SFH12" s="1211"/>
      <c r="SFI12" s="1211"/>
      <c r="SFJ12" s="1211"/>
      <c r="SFK12" s="1211"/>
      <c r="SFL12" s="1211"/>
      <c r="SFM12" s="1211"/>
      <c r="SFN12" s="1211"/>
      <c r="SFO12" s="1211"/>
      <c r="SFP12" s="1211"/>
      <c r="SFQ12" s="1211"/>
      <c r="SFR12" s="1211"/>
      <c r="SFS12" s="1211"/>
      <c r="SFT12" s="1211"/>
      <c r="SFU12" s="1211"/>
      <c r="SFV12" s="1211"/>
      <c r="SFW12" s="1211"/>
      <c r="SFX12" s="1211"/>
      <c r="SFY12" s="1211"/>
      <c r="SFZ12" s="1211"/>
      <c r="SGA12" s="1211"/>
      <c r="SGB12" s="1211"/>
      <c r="SGC12" s="1211"/>
      <c r="SGD12" s="1211"/>
      <c r="SGE12" s="1211"/>
      <c r="SGF12" s="1211"/>
      <c r="SGG12" s="1211"/>
      <c r="SGH12" s="1211"/>
      <c r="SGI12" s="1211"/>
      <c r="SGJ12" s="1211"/>
      <c r="SGK12" s="1211"/>
      <c r="SGL12" s="1211"/>
      <c r="SGM12" s="1211"/>
      <c r="SGN12" s="1211"/>
      <c r="SGO12" s="1211"/>
      <c r="SGP12" s="1211"/>
      <c r="SGQ12" s="1211"/>
      <c r="SGR12" s="1211"/>
      <c r="SGS12" s="1211"/>
      <c r="SGT12" s="1211"/>
      <c r="SGU12" s="1211"/>
      <c r="SGV12" s="1211"/>
      <c r="SGW12" s="1211"/>
      <c r="SGX12" s="1211"/>
      <c r="SGY12" s="1211"/>
      <c r="SGZ12" s="1211"/>
      <c r="SHA12" s="1211"/>
      <c r="SHB12" s="1211"/>
      <c r="SHC12" s="1211"/>
      <c r="SHD12" s="1211"/>
      <c r="SHE12" s="1211"/>
      <c r="SHF12" s="1211"/>
      <c r="SHG12" s="1211"/>
      <c r="SHH12" s="1211"/>
      <c r="SHI12" s="1211"/>
      <c r="SHJ12" s="1211"/>
      <c r="SHK12" s="1211"/>
      <c r="SHL12" s="1211"/>
      <c r="SHM12" s="1211"/>
      <c r="SHN12" s="1211"/>
      <c r="SHO12" s="1211"/>
      <c r="SHP12" s="1211"/>
      <c r="SHQ12" s="1211"/>
      <c r="SHR12" s="1211"/>
      <c r="SHS12" s="1211"/>
      <c r="SHT12" s="1211"/>
      <c r="SHU12" s="1211"/>
      <c r="SHV12" s="1211"/>
      <c r="SHW12" s="1211"/>
      <c r="SHX12" s="1211"/>
      <c r="SHY12" s="1211"/>
      <c r="SHZ12" s="1211"/>
      <c r="SIA12" s="1211"/>
      <c r="SIB12" s="1211"/>
      <c r="SIC12" s="1211"/>
      <c r="SID12" s="1211"/>
      <c r="SIE12" s="1211"/>
      <c r="SIF12" s="1211"/>
      <c r="SIG12" s="1211"/>
      <c r="SIH12" s="1211"/>
      <c r="SII12" s="1211"/>
      <c r="SIJ12" s="1211"/>
      <c r="SIK12" s="1211"/>
      <c r="SIL12" s="1211"/>
      <c r="SIM12" s="1211"/>
      <c r="SIN12" s="1211"/>
      <c r="SIO12" s="1211"/>
      <c r="SIP12" s="1211"/>
      <c r="SIQ12" s="1211"/>
      <c r="SIR12" s="1211"/>
      <c r="SIS12" s="1211"/>
      <c r="SIT12" s="1211"/>
      <c r="SIU12" s="1211"/>
      <c r="SIV12" s="1211"/>
      <c r="SIW12" s="1211"/>
      <c r="SIX12" s="1211"/>
      <c r="SIY12" s="1211"/>
      <c r="SIZ12" s="1211"/>
      <c r="SJA12" s="1211"/>
      <c r="SJB12" s="1211"/>
      <c r="SJC12" s="1211"/>
      <c r="SJD12" s="1211"/>
      <c r="SJE12" s="1211"/>
      <c r="SJF12" s="1211"/>
      <c r="SJG12" s="1211"/>
      <c r="SJH12" s="1211"/>
      <c r="SJI12" s="1211"/>
      <c r="SJJ12" s="1211"/>
      <c r="SJK12" s="1211"/>
      <c r="SJL12" s="1211"/>
      <c r="SJM12" s="1211"/>
      <c r="SJN12" s="1211"/>
      <c r="SJO12" s="1211"/>
      <c r="SJP12" s="1211"/>
      <c r="SJQ12" s="1211"/>
      <c r="SJR12" s="1211"/>
      <c r="SJS12" s="1211"/>
      <c r="SJT12" s="1211"/>
      <c r="SJU12" s="1211"/>
      <c r="SJV12" s="1211"/>
      <c r="SJW12" s="1211"/>
      <c r="SJX12" s="1211"/>
      <c r="SJY12" s="1211"/>
      <c r="SJZ12" s="1211"/>
      <c r="SKA12" s="1211"/>
      <c r="SKB12" s="1211"/>
      <c r="SKC12" s="1211"/>
      <c r="SKD12" s="1211"/>
      <c r="SKE12" s="1211"/>
      <c r="SKF12" s="1211"/>
      <c r="SKG12" s="1211"/>
      <c r="SKH12" s="1211"/>
      <c r="SKI12" s="1211"/>
      <c r="SKJ12" s="1211"/>
      <c r="SKK12" s="1211"/>
      <c r="SKL12" s="1211"/>
      <c r="SKM12" s="1211"/>
      <c r="SKN12" s="1211"/>
      <c r="SKO12" s="1211"/>
      <c r="SKP12" s="1211"/>
      <c r="SKQ12" s="1211"/>
      <c r="SKR12" s="1211"/>
      <c r="SKS12" s="1211"/>
      <c r="SKT12" s="1211"/>
      <c r="SKU12" s="1211"/>
      <c r="SKV12" s="1211"/>
      <c r="SKW12" s="1211"/>
      <c r="SKX12" s="1211"/>
      <c r="SKY12" s="1211"/>
      <c r="SKZ12" s="1211"/>
      <c r="SLA12" s="1211"/>
      <c r="SLB12" s="1211"/>
      <c r="SLC12" s="1211"/>
      <c r="SLD12" s="1211"/>
      <c r="SLE12" s="1211"/>
      <c r="SLF12" s="1211"/>
      <c r="SLG12" s="1211"/>
      <c r="SLH12" s="1211"/>
      <c r="SLI12" s="1211"/>
      <c r="SLJ12" s="1211"/>
      <c r="SLK12" s="1211"/>
      <c r="SLL12" s="1211"/>
      <c r="SLM12" s="1211"/>
      <c r="SLN12" s="1211"/>
      <c r="SLO12" s="1211"/>
      <c r="SLP12" s="1211"/>
      <c r="SLQ12" s="1211"/>
      <c r="SLR12" s="1211"/>
      <c r="SLS12" s="1211"/>
      <c r="SLT12" s="1211"/>
      <c r="SLU12" s="1211"/>
      <c r="SLV12" s="1211"/>
      <c r="SLW12" s="1211"/>
      <c r="SLX12" s="1211"/>
      <c r="SLY12" s="1211"/>
      <c r="SLZ12" s="1211"/>
      <c r="SMA12" s="1211"/>
      <c r="SMB12" s="1211"/>
      <c r="SMC12" s="1211"/>
      <c r="SMD12" s="1211"/>
      <c r="SME12" s="1211"/>
      <c r="SMF12" s="1211"/>
      <c r="SMG12" s="1211"/>
      <c r="SMH12" s="1211"/>
      <c r="SMI12" s="1211"/>
      <c r="SMJ12" s="1211"/>
      <c r="SMK12" s="1211"/>
      <c r="SML12" s="1211"/>
      <c r="SMM12" s="1211"/>
      <c r="SMN12" s="1211"/>
      <c r="SMO12" s="1211"/>
      <c r="SMP12" s="1211"/>
      <c r="SMQ12" s="1211"/>
      <c r="SMR12" s="1211"/>
      <c r="SMS12" s="1211"/>
      <c r="SMT12" s="1211"/>
      <c r="SMU12" s="1211"/>
      <c r="SMV12" s="1211"/>
      <c r="SMW12" s="1211"/>
      <c r="SMX12" s="1211"/>
      <c r="SMY12" s="1211"/>
      <c r="SMZ12" s="1211"/>
      <c r="SNA12" s="1211"/>
      <c r="SNB12" s="1211"/>
      <c r="SNC12" s="1211"/>
      <c r="SND12" s="1211"/>
      <c r="SNE12" s="1211"/>
      <c r="SNF12" s="1211"/>
      <c r="SNG12" s="1211"/>
      <c r="SNH12" s="1211"/>
      <c r="SNI12" s="1211"/>
      <c r="SNJ12" s="1211"/>
      <c r="SNK12" s="1211"/>
      <c r="SNL12" s="1211"/>
      <c r="SNM12" s="1211"/>
      <c r="SNN12" s="1211"/>
      <c r="SNO12" s="1211"/>
      <c r="SNP12" s="1211"/>
      <c r="SNQ12" s="1211"/>
      <c r="SNR12" s="1211"/>
      <c r="SNS12" s="1211"/>
      <c r="SNT12" s="1211"/>
      <c r="SNU12" s="1211"/>
      <c r="SNV12" s="1211"/>
      <c r="SNW12" s="1211"/>
      <c r="SNX12" s="1211"/>
      <c r="SNY12" s="1211"/>
      <c r="SNZ12" s="1211"/>
      <c r="SOA12" s="1211"/>
      <c r="SOB12" s="1211"/>
      <c r="SOC12" s="1211"/>
      <c r="SOD12" s="1211"/>
      <c r="SOE12" s="1211"/>
      <c r="SOF12" s="1211"/>
      <c r="SOG12" s="1211"/>
      <c r="SOH12" s="1211"/>
      <c r="SOI12" s="1211"/>
      <c r="SOJ12" s="1211"/>
      <c r="SOK12" s="1211"/>
      <c r="SOL12" s="1211"/>
      <c r="SOM12" s="1211"/>
      <c r="SON12" s="1211"/>
      <c r="SOO12" s="1211"/>
      <c r="SOP12" s="1211"/>
      <c r="SOQ12" s="1211"/>
      <c r="SOR12" s="1211"/>
      <c r="SOS12" s="1211"/>
      <c r="SOT12" s="1211"/>
      <c r="SOU12" s="1211"/>
      <c r="SOV12" s="1211"/>
      <c r="SOW12" s="1211"/>
      <c r="SOX12" s="1211"/>
      <c r="SOY12" s="1211"/>
      <c r="SOZ12" s="1211"/>
      <c r="SPA12" s="1211"/>
      <c r="SPB12" s="1211"/>
      <c r="SPC12" s="1211"/>
      <c r="SPD12" s="1211"/>
      <c r="SPE12" s="1211"/>
      <c r="SPF12" s="1211"/>
      <c r="SPG12" s="1211"/>
      <c r="SPH12" s="1211"/>
      <c r="SPI12" s="1211"/>
      <c r="SPJ12" s="1211"/>
      <c r="SPK12" s="1211"/>
      <c r="SPL12" s="1211"/>
      <c r="SPM12" s="1211"/>
      <c r="SPN12" s="1211"/>
      <c r="SPO12" s="1211"/>
      <c r="SPP12" s="1211"/>
      <c r="SPQ12" s="1211"/>
      <c r="SPR12" s="1211"/>
      <c r="SPS12" s="1211"/>
      <c r="SPT12" s="1211"/>
      <c r="SPU12" s="1211"/>
      <c r="SPV12" s="1211"/>
      <c r="SPW12" s="1211"/>
      <c r="SPX12" s="1211"/>
      <c r="SPY12" s="1211"/>
      <c r="SPZ12" s="1211"/>
      <c r="SQA12" s="1211"/>
      <c r="SQB12" s="1211"/>
      <c r="SQC12" s="1211"/>
      <c r="SQD12" s="1211"/>
      <c r="SQE12" s="1211"/>
      <c r="SQF12" s="1211"/>
      <c r="SQG12" s="1211"/>
      <c r="SQH12" s="1211"/>
      <c r="SQI12" s="1211"/>
      <c r="SQJ12" s="1211"/>
      <c r="SQK12" s="1211"/>
      <c r="SQL12" s="1211"/>
      <c r="SQM12" s="1211"/>
      <c r="SQN12" s="1211"/>
      <c r="SQO12" s="1211"/>
      <c r="SQP12" s="1211"/>
      <c r="SQQ12" s="1211"/>
      <c r="SQR12" s="1211"/>
      <c r="SQS12" s="1211"/>
      <c r="SQT12" s="1211"/>
      <c r="SQU12" s="1211"/>
      <c r="SQV12" s="1211"/>
      <c r="SQW12" s="1211"/>
      <c r="SQX12" s="1211"/>
      <c r="SQY12" s="1211"/>
      <c r="SQZ12" s="1211"/>
      <c r="SRA12" s="1211"/>
      <c r="SRB12" s="1211"/>
      <c r="SRC12" s="1211"/>
      <c r="SRD12" s="1211"/>
      <c r="SRE12" s="1211"/>
      <c r="SRF12" s="1211"/>
      <c r="SRG12" s="1211"/>
      <c r="SRH12" s="1211"/>
      <c r="SRI12" s="1211"/>
      <c r="SRJ12" s="1211"/>
      <c r="SRK12" s="1211"/>
      <c r="SRL12" s="1211"/>
      <c r="SRM12" s="1211"/>
      <c r="SRN12" s="1211"/>
      <c r="SRO12" s="1211"/>
      <c r="SRP12" s="1211"/>
      <c r="SRQ12" s="1211"/>
      <c r="SRR12" s="1211"/>
      <c r="SRS12" s="1211"/>
      <c r="SRT12" s="1211"/>
      <c r="SRU12" s="1211"/>
      <c r="SRV12" s="1211"/>
      <c r="SRW12" s="1211"/>
      <c r="SRX12" s="1211"/>
      <c r="SRY12" s="1211"/>
      <c r="SRZ12" s="1211"/>
      <c r="SSA12" s="1211"/>
      <c r="SSB12" s="1211"/>
      <c r="SSC12" s="1211"/>
      <c r="SSD12" s="1211"/>
      <c r="SSE12" s="1211"/>
      <c r="SSF12" s="1211"/>
      <c r="SSG12" s="1211"/>
      <c r="SSH12" s="1211"/>
      <c r="SSI12" s="1211"/>
      <c r="SSJ12" s="1211"/>
      <c r="SSK12" s="1211"/>
      <c r="SSL12" s="1211"/>
      <c r="SSM12" s="1211"/>
      <c r="SSN12" s="1211"/>
      <c r="SSO12" s="1211"/>
      <c r="SSP12" s="1211"/>
      <c r="SSQ12" s="1211"/>
      <c r="SSR12" s="1211"/>
      <c r="SSS12" s="1211"/>
      <c r="SST12" s="1211"/>
      <c r="SSU12" s="1211"/>
      <c r="SSV12" s="1211"/>
      <c r="SSW12" s="1211"/>
      <c r="SSX12" s="1211"/>
      <c r="SSY12" s="1211"/>
      <c r="SSZ12" s="1211"/>
      <c r="STA12" s="1211"/>
      <c r="STB12" s="1211"/>
      <c r="STC12" s="1211"/>
      <c r="STD12" s="1211"/>
      <c r="STE12" s="1211"/>
      <c r="STF12" s="1211"/>
      <c r="STG12" s="1211"/>
      <c r="STH12" s="1211"/>
      <c r="STI12" s="1211"/>
      <c r="STJ12" s="1211"/>
      <c r="STK12" s="1211"/>
      <c r="STL12" s="1211"/>
      <c r="STM12" s="1211"/>
      <c r="STN12" s="1211"/>
      <c r="STO12" s="1211"/>
      <c r="STP12" s="1211"/>
      <c r="STQ12" s="1211"/>
      <c r="STR12" s="1211"/>
      <c r="STS12" s="1211"/>
      <c r="STT12" s="1211"/>
      <c r="STU12" s="1211"/>
      <c r="STV12" s="1211"/>
      <c r="STW12" s="1211"/>
      <c r="STX12" s="1211"/>
      <c r="STY12" s="1211"/>
      <c r="STZ12" s="1211"/>
      <c r="SUA12" s="1211"/>
      <c r="SUB12" s="1211"/>
      <c r="SUC12" s="1211"/>
      <c r="SUD12" s="1211"/>
      <c r="SUE12" s="1211"/>
      <c r="SUF12" s="1211"/>
      <c r="SUG12" s="1211"/>
      <c r="SUH12" s="1211"/>
      <c r="SUI12" s="1211"/>
      <c r="SUJ12" s="1211"/>
      <c r="SUK12" s="1211"/>
      <c r="SUL12" s="1211"/>
      <c r="SUM12" s="1211"/>
      <c r="SUN12" s="1211"/>
      <c r="SUO12" s="1211"/>
      <c r="SUP12" s="1211"/>
      <c r="SUQ12" s="1211"/>
      <c r="SUR12" s="1211"/>
      <c r="SUS12" s="1211"/>
      <c r="SUT12" s="1211"/>
      <c r="SUU12" s="1211"/>
      <c r="SUV12" s="1211"/>
      <c r="SUW12" s="1211"/>
      <c r="SUX12" s="1211"/>
      <c r="SUY12" s="1211"/>
      <c r="SUZ12" s="1211"/>
      <c r="SVA12" s="1211"/>
      <c r="SVB12" s="1211"/>
      <c r="SVC12" s="1211"/>
      <c r="SVD12" s="1211"/>
      <c r="SVE12" s="1211"/>
      <c r="SVF12" s="1211"/>
      <c r="SVG12" s="1211"/>
      <c r="SVH12" s="1211"/>
      <c r="SVI12" s="1211"/>
      <c r="SVJ12" s="1211"/>
      <c r="SVK12" s="1211"/>
      <c r="SVL12" s="1211"/>
      <c r="SVM12" s="1211"/>
      <c r="SVN12" s="1211"/>
      <c r="SVO12" s="1211"/>
      <c r="SVP12" s="1211"/>
      <c r="SVQ12" s="1211"/>
      <c r="SVR12" s="1211"/>
      <c r="SVS12" s="1211"/>
      <c r="SVT12" s="1211"/>
      <c r="SVU12" s="1211"/>
      <c r="SVV12" s="1211"/>
      <c r="SVW12" s="1211"/>
      <c r="SVX12" s="1211"/>
      <c r="SVY12" s="1211"/>
      <c r="SVZ12" s="1211"/>
      <c r="SWA12" s="1211"/>
      <c r="SWB12" s="1211"/>
      <c r="SWC12" s="1211"/>
      <c r="SWD12" s="1211"/>
      <c r="SWE12" s="1211"/>
      <c r="SWF12" s="1211"/>
      <c r="SWG12" s="1211"/>
      <c r="SWH12" s="1211"/>
      <c r="SWI12" s="1211"/>
      <c r="SWJ12" s="1211"/>
      <c r="SWK12" s="1211"/>
      <c r="SWL12" s="1211"/>
      <c r="SWM12" s="1211"/>
      <c r="SWN12" s="1211"/>
      <c r="SWO12" s="1211"/>
      <c r="SWP12" s="1211"/>
      <c r="SWQ12" s="1211"/>
      <c r="SWR12" s="1211"/>
      <c r="SWS12" s="1211"/>
      <c r="SWT12" s="1211"/>
      <c r="SWU12" s="1211"/>
      <c r="SWV12" s="1211"/>
      <c r="SWW12" s="1211"/>
      <c r="SWX12" s="1211"/>
      <c r="SWY12" s="1211"/>
      <c r="SWZ12" s="1211"/>
      <c r="SXA12" s="1211"/>
      <c r="SXB12" s="1211"/>
      <c r="SXC12" s="1211"/>
      <c r="SXD12" s="1211"/>
      <c r="SXE12" s="1211"/>
      <c r="SXF12" s="1211"/>
      <c r="SXG12" s="1211"/>
      <c r="SXH12" s="1211"/>
      <c r="SXI12" s="1211"/>
      <c r="SXJ12" s="1211"/>
      <c r="SXK12" s="1211"/>
      <c r="SXL12" s="1211"/>
      <c r="SXM12" s="1211"/>
      <c r="SXN12" s="1211"/>
      <c r="SXO12" s="1211"/>
      <c r="SXP12" s="1211"/>
      <c r="SXQ12" s="1211"/>
      <c r="SXR12" s="1211"/>
      <c r="SXS12" s="1211"/>
      <c r="SXT12" s="1211"/>
      <c r="SXU12" s="1211"/>
      <c r="SXV12" s="1211"/>
      <c r="SXW12" s="1211"/>
      <c r="SXX12" s="1211"/>
      <c r="SXY12" s="1211"/>
      <c r="SXZ12" s="1211"/>
      <c r="SYA12" s="1211"/>
      <c r="SYB12" s="1211"/>
      <c r="SYC12" s="1211"/>
      <c r="SYD12" s="1211"/>
      <c r="SYE12" s="1211"/>
      <c r="SYF12" s="1211"/>
      <c r="SYG12" s="1211"/>
      <c r="SYH12" s="1211"/>
      <c r="SYI12" s="1211"/>
      <c r="SYJ12" s="1211"/>
      <c r="SYK12" s="1211"/>
      <c r="SYL12" s="1211"/>
      <c r="SYM12" s="1211"/>
      <c r="SYN12" s="1211"/>
      <c r="SYO12" s="1211"/>
      <c r="SYP12" s="1211"/>
      <c r="SYQ12" s="1211"/>
      <c r="SYR12" s="1211"/>
      <c r="SYS12" s="1211"/>
      <c r="SYT12" s="1211"/>
      <c r="SYU12" s="1211"/>
      <c r="SYV12" s="1211"/>
      <c r="SYW12" s="1211"/>
      <c r="SYX12" s="1211"/>
      <c r="SYY12" s="1211"/>
      <c r="SYZ12" s="1211"/>
      <c r="SZA12" s="1211"/>
      <c r="SZB12" s="1211"/>
      <c r="SZC12" s="1211"/>
      <c r="SZD12" s="1211"/>
      <c r="SZE12" s="1211"/>
      <c r="SZF12" s="1211"/>
      <c r="SZG12" s="1211"/>
      <c r="SZH12" s="1211"/>
      <c r="SZI12" s="1211"/>
      <c r="SZJ12" s="1211"/>
      <c r="SZK12" s="1211"/>
      <c r="SZL12" s="1211"/>
      <c r="SZM12" s="1211"/>
      <c r="SZN12" s="1211"/>
      <c r="SZO12" s="1211"/>
      <c r="SZP12" s="1211"/>
      <c r="SZQ12" s="1211"/>
      <c r="SZR12" s="1211"/>
      <c r="SZS12" s="1211"/>
      <c r="SZT12" s="1211"/>
      <c r="SZU12" s="1211"/>
      <c r="SZV12" s="1211"/>
      <c r="SZW12" s="1211"/>
      <c r="SZX12" s="1211"/>
      <c r="SZY12" s="1211"/>
      <c r="SZZ12" s="1211"/>
      <c r="TAA12" s="1211"/>
      <c r="TAB12" s="1211"/>
      <c r="TAC12" s="1211"/>
      <c r="TAD12" s="1211"/>
      <c r="TAE12" s="1211"/>
      <c r="TAF12" s="1211"/>
      <c r="TAG12" s="1211"/>
      <c r="TAH12" s="1211"/>
      <c r="TAI12" s="1211"/>
      <c r="TAJ12" s="1211"/>
      <c r="TAK12" s="1211"/>
      <c r="TAL12" s="1211"/>
      <c r="TAM12" s="1211"/>
      <c r="TAN12" s="1211"/>
      <c r="TAO12" s="1211"/>
      <c r="TAP12" s="1211"/>
      <c r="TAQ12" s="1211"/>
      <c r="TAR12" s="1211"/>
      <c r="TAS12" s="1211"/>
      <c r="TAT12" s="1211"/>
      <c r="TAU12" s="1211"/>
      <c r="TAV12" s="1211"/>
      <c r="TAW12" s="1211"/>
      <c r="TAX12" s="1211"/>
      <c r="TAY12" s="1211"/>
      <c r="TAZ12" s="1211"/>
      <c r="TBA12" s="1211"/>
      <c r="TBB12" s="1211"/>
      <c r="TBC12" s="1211"/>
      <c r="TBD12" s="1211"/>
      <c r="TBE12" s="1211"/>
      <c r="TBF12" s="1211"/>
      <c r="TBG12" s="1211"/>
      <c r="TBH12" s="1211"/>
      <c r="TBI12" s="1211"/>
      <c r="TBJ12" s="1211"/>
      <c r="TBK12" s="1211"/>
      <c r="TBL12" s="1211"/>
      <c r="TBM12" s="1211"/>
      <c r="TBN12" s="1211"/>
      <c r="TBO12" s="1211"/>
      <c r="TBP12" s="1211"/>
      <c r="TBQ12" s="1211"/>
      <c r="TBR12" s="1211"/>
      <c r="TBS12" s="1211"/>
      <c r="TBT12" s="1211"/>
      <c r="TBU12" s="1211"/>
      <c r="TBV12" s="1211"/>
      <c r="TBW12" s="1211"/>
      <c r="TBX12" s="1211"/>
      <c r="TBY12" s="1211"/>
      <c r="TBZ12" s="1211"/>
      <c r="TCA12" s="1211"/>
      <c r="TCB12" s="1211"/>
      <c r="TCC12" s="1211"/>
      <c r="TCD12" s="1211"/>
      <c r="TCE12" s="1211"/>
      <c r="TCF12" s="1211"/>
      <c r="TCG12" s="1211"/>
      <c r="TCH12" s="1211"/>
      <c r="TCI12" s="1211"/>
      <c r="TCJ12" s="1211"/>
      <c r="TCK12" s="1211"/>
      <c r="TCL12" s="1211"/>
      <c r="TCM12" s="1211"/>
      <c r="TCN12" s="1211"/>
      <c r="TCO12" s="1211"/>
      <c r="TCP12" s="1211"/>
      <c r="TCQ12" s="1211"/>
      <c r="TCR12" s="1211"/>
      <c r="TCS12" s="1211"/>
      <c r="TCT12" s="1211"/>
      <c r="TCU12" s="1211"/>
      <c r="TCV12" s="1211"/>
      <c r="TCW12" s="1211"/>
      <c r="TCX12" s="1211"/>
      <c r="TCY12" s="1211"/>
      <c r="TCZ12" s="1211"/>
      <c r="TDA12" s="1211"/>
      <c r="TDB12" s="1211"/>
      <c r="TDC12" s="1211"/>
      <c r="TDD12" s="1211"/>
      <c r="TDE12" s="1211"/>
      <c r="TDF12" s="1211"/>
      <c r="TDG12" s="1211"/>
      <c r="TDH12" s="1211"/>
      <c r="TDI12" s="1211"/>
      <c r="TDJ12" s="1211"/>
      <c r="TDK12" s="1211"/>
      <c r="TDL12" s="1211"/>
      <c r="TDM12" s="1211"/>
      <c r="TDN12" s="1211"/>
      <c r="TDO12" s="1211"/>
      <c r="TDP12" s="1211"/>
      <c r="TDQ12" s="1211"/>
      <c r="TDR12" s="1211"/>
      <c r="TDS12" s="1211"/>
      <c r="TDT12" s="1211"/>
      <c r="TDU12" s="1211"/>
      <c r="TDV12" s="1211"/>
      <c r="TDW12" s="1211"/>
      <c r="TDX12" s="1211"/>
      <c r="TDY12" s="1211"/>
      <c r="TDZ12" s="1211"/>
      <c r="TEA12" s="1211"/>
      <c r="TEB12" s="1211"/>
      <c r="TEC12" s="1211"/>
      <c r="TED12" s="1211"/>
      <c r="TEE12" s="1211"/>
      <c r="TEF12" s="1211"/>
      <c r="TEG12" s="1211"/>
      <c r="TEH12" s="1211"/>
      <c r="TEI12" s="1211"/>
      <c r="TEJ12" s="1211"/>
      <c r="TEK12" s="1211"/>
      <c r="TEL12" s="1211"/>
      <c r="TEM12" s="1211"/>
      <c r="TEN12" s="1211"/>
      <c r="TEO12" s="1211"/>
      <c r="TEP12" s="1211"/>
      <c r="TEQ12" s="1211"/>
      <c r="TER12" s="1211"/>
      <c r="TES12" s="1211"/>
      <c r="TET12" s="1211"/>
      <c r="TEU12" s="1211"/>
      <c r="TEV12" s="1211"/>
      <c r="TEW12" s="1211"/>
      <c r="TEX12" s="1211"/>
      <c r="TEY12" s="1211"/>
      <c r="TEZ12" s="1211"/>
      <c r="TFA12" s="1211"/>
      <c r="TFB12" s="1211"/>
      <c r="TFC12" s="1211"/>
      <c r="TFD12" s="1211"/>
      <c r="TFE12" s="1211"/>
      <c r="TFF12" s="1211"/>
      <c r="TFG12" s="1211"/>
      <c r="TFH12" s="1211"/>
      <c r="TFI12" s="1211"/>
      <c r="TFJ12" s="1211"/>
      <c r="TFK12" s="1211"/>
      <c r="TFL12" s="1211"/>
      <c r="TFM12" s="1211"/>
      <c r="TFN12" s="1211"/>
      <c r="TFO12" s="1211"/>
      <c r="TFP12" s="1211"/>
      <c r="TFQ12" s="1211"/>
      <c r="TFR12" s="1211"/>
      <c r="TFS12" s="1211"/>
      <c r="TFT12" s="1211"/>
      <c r="TFU12" s="1211"/>
      <c r="TFV12" s="1211"/>
      <c r="TFW12" s="1211"/>
      <c r="TFX12" s="1211"/>
      <c r="TFY12" s="1211"/>
      <c r="TFZ12" s="1211"/>
      <c r="TGA12" s="1211"/>
      <c r="TGB12" s="1211"/>
      <c r="TGC12" s="1211"/>
      <c r="TGD12" s="1211"/>
      <c r="TGE12" s="1211"/>
      <c r="TGF12" s="1211"/>
      <c r="TGG12" s="1211"/>
      <c r="TGH12" s="1211"/>
      <c r="TGI12" s="1211"/>
      <c r="TGJ12" s="1211"/>
      <c r="TGK12" s="1211"/>
      <c r="TGL12" s="1211"/>
      <c r="TGM12" s="1211"/>
      <c r="TGN12" s="1211"/>
      <c r="TGO12" s="1211"/>
      <c r="TGP12" s="1211"/>
      <c r="TGQ12" s="1211"/>
      <c r="TGR12" s="1211"/>
      <c r="TGS12" s="1211"/>
      <c r="TGT12" s="1211"/>
      <c r="TGU12" s="1211"/>
      <c r="TGV12" s="1211"/>
      <c r="TGW12" s="1211"/>
      <c r="TGX12" s="1211"/>
      <c r="TGY12" s="1211"/>
      <c r="TGZ12" s="1211"/>
      <c r="THA12" s="1211"/>
      <c r="THB12" s="1211"/>
      <c r="THC12" s="1211"/>
      <c r="THD12" s="1211"/>
      <c r="THE12" s="1211"/>
      <c r="THF12" s="1211"/>
      <c r="THG12" s="1211"/>
      <c r="THH12" s="1211"/>
      <c r="THI12" s="1211"/>
      <c r="THJ12" s="1211"/>
      <c r="THK12" s="1211"/>
      <c r="THL12" s="1211"/>
      <c r="THM12" s="1211"/>
      <c r="THN12" s="1211"/>
      <c r="THO12" s="1211"/>
      <c r="THP12" s="1211"/>
      <c r="THQ12" s="1211"/>
      <c r="THR12" s="1211"/>
      <c r="THS12" s="1211"/>
      <c r="THT12" s="1211"/>
      <c r="THU12" s="1211"/>
      <c r="THV12" s="1211"/>
      <c r="THW12" s="1211"/>
      <c r="THX12" s="1211"/>
      <c r="THY12" s="1211"/>
      <c r="THZ12" s="1211"/>
      <c r="TIA12" s="1211"/>
      <c r="TIB12" s="1211"/>
      <c r="TIC12" s="1211"/>
      <c r="TID12" s="1211"/>
      <c r="TIE12" s="1211"/>
      <c r="TIF12" s="1211"/>
      <c r="TIG12" s="1211"/>
      <c r="TIH12" s="1211"/>
      <c r="TII12" s="1211"/>
      <c r="TIJ12" s="1211"/>
      <c r="TIK12" s="1211"/>
      <c r="TIL12" s="1211"/>
      <c r="TIM12" s="1211"/>
      <c r="TIN12" s="1211"/>
      <c r="TIO12" s="1211"/>
      <c r="TIP12" s="1211"/>
      <c r="TIQ12" s="1211"/>
      <c r="TIR12" s="1211"/>
      <c r="TIS12" s="1211"/>
      <c r="TIT12" s="1211"/>
      <c r="TIU12" s="1211"/>
      <c r="TIV12" s="1211"/>
      <c r="TIW12" s="1211"/>
      <c r="TIX12" s="1211"/>
      <c r="TIY12" s="1211"/>
      <c r="TIZ12" s="1211"/>
      <c r="TJA12" s="1211"/>
      <c r="TJB12" s="1211"/>
      <c r="TJC12" s="1211"/>
      <c r="TJD12" s="1211"/>
      <c r="TJE12" s="1211"/>
      <c r="TJF12" s="1211"/>
      <c r="TJG12" s="1211"/>
      <c r="TJH12" s="1211"/>
      <c r="TJI12" s="1211"/>
      <c r="TJJ12" s="1211"/>
      <c r="TJK12" s="1211"/>
      <c r="TJL12" s="1211"/>
      <c r="TJM12" s="1211"/>
      <c r="TJN12" s="1211"/>
      <c r="TJO12" s="1211"/>
      <c r="TJP12" s="1211"/>
      <c r="TJQ12" s="1211"/>
      <c r="TJR12" s="1211"/>
      <c r="TJS12" s="1211"/>
      <c r="TJT12" s="1211"/>
      <c r="TJU12" s="1211"/>
      <c r="TJV12" s="1211"/>
      <c r="TJW12" s="1211"/>
      <c r="TJX12" s="1211"/>
      <c r="TJY12" s="1211"/>
      <c r="TJZ12" s="1211"/>
      <c r="TKA12" s="1211"/>
      <c r="TKB12" s="1211"/>
      <c r="TKC12" s="1211"/>
      <c r="TKD12" s="1211"/>
      <c r="TKE12" s="1211"/>
      <c r="TKF12" s="1211"/>
      <c r="TKG12" s="1211"/>
      <c r="TKH12" s="1211"/>
      <c r="TKI12" s="1211"/>
      <c r="TKJ12" s="1211"/>
      <c r="TKK12" s="1211"/>
      <c r="TKL12" s="1211"/>
      <c r="TKM12" s="1211"/>
      <c r="TKN12" s="1211"/>
      <c r="TKO12" s="1211"/>
      <c r="TKP12" s="1211"/>
      <c r="TKQ12" s="1211"/>
      <c r="TKR12" s="1211"/>
      <c r="TKS12" s="1211"/>
      <c r="TKT12" s="1211"/>
      <c r="TKU12" s="1211"/>
      <c r="TKV12" s="1211"/>
      <c r="TKW12" s="1211"/>
      <c r="TKX12" s="1211"/>
      <c r="TKY12" s="1211"/>
      <c r="TKZ12" s="1211"/>
      <c r="TLA12" s="1211"/>
      <c r="TLB12" s="1211"/>
      <c r="TLC12" s="1211"/>
      <c r="TLD12" s="1211"/>
      <c r="TLE12" s="1211"/>
      <c r="TLF12" s="1211"/>
      <c r="TLG12" s="1211"/>
      <c r="TLH12" s="1211"/>
      <c r="TLI12" s="1211"/>
      <c r="TLJ12" s="1211"/>
      <c r="TLK12" s="1211"/>
      <c r="TLL12" s="1211"/>
      <c r="TLM12" s="1211"/>
      <c r="TLN12" s="1211"/>
      <c r="TLO12" s="1211"/>
      <c r="TLP12" s="1211"/>
      <c r="TLQ12" s="1211"/>
      <c r="TLR12" s="1211"/>
      <c r="TLS12" s="1211"/>
      <c r="TLT12" s="1211"/>
      <c r="TLU12" s="1211"/>
      <c r="TLV12" s="1211"/>
      <c r="TLW12" s="1211"/>
      <c r="TLX12" s="1211"/>
      <c r="TLY12" s="1211"/>
      <c r="TLZ12" s="1211"/>
      <c r="TMA12" s="1211"/>
      <c r="TMB12" s="1211"/>
      <c r="TMC12" s="1211"/>
      <c r="TMD12" s="1211"/>
      <c r="TME12" s="1211"/>
      <c r="TMF12" s="1211"/>
      <c r="TMG12" s="1211"/>
      <c r="TMH12" s="1211"/>
      <c r="TMI12" s="1211"/>
      <c r="TMJ12" s="1211"/>
      <c r="TMK12" s="1211"/>
      <c r="TML12" s="1211"/>
      <c r="TMM12" s="1211"/>
      <c r="TMN12" s="1211"/>
      <c r="TMO12" s="1211"/>
      <c r="TMP12" s="1211"/>
      <c r="TMQ12" s="1211"/>
      <c r="TMR12" s="1211"/>
      <c r="TMS12" s="1211"/>
      <c r="TMT12" s="1211"/>
      <c r="TMU12" s="1211"/>
      <c r="TMV12" s="1211"/>
      <c r="TMW12" s="1211"/>
      <c r="TMX12" s="1211"/>
      <c r="TMY12" s="1211"/>
      <c r="TMZ12" s="1211"/>
      <c r="TNA12" s="1211"/>
      <c r="TNB12" s="1211"/>
      <c r="TNC12" s="1211"/>
      <c r="TND12" s="1211"/>
      <c r="TNE12" s="1211"/>
      <c r="TNF12" s="1211"/>
      <c r="TNG12" s="1211"/>
      <c r="TNH12" s="1211"/>
      <c r="TNI12" s="1211"/>
      <c r="TNJ12" s="1211"/>
      <c r="TNK12" s="1211"/>
      <c r="TNL12" s="1211"/>
      <c r="TNM12" s="1211"/>
      <c r="TNN12" s="1211"/>
      <c r="TNO12" s="1211"/>
      <c r="TNP12" s="1211"/>
      <c r="TNQ12" s="1211"/>
      <c r="TNR12" s="1211"/>
      <c r="TNS12" s="1211"/>
      <c r="TNT12" s="1211"/>
      <c r="TNU12" s="1211"/>
      <c r="TNV12" s="1211"/>
      <c r="TNW12" s="1211"/>
      <c r="TNX12" s="1211"/>
      <c r="TNY12" s="1211"/>
      <c r="TNZ12" s="1211"/>
      <c r="TOA12" s="1211"/>
      <c r="TOB12" s="1211"/>
      <c r="TOC12" s="1211"/>
      <c r="TOD12" s="1211"/>
      <c r="TOE12" s="1211"/>
      <c r="TOF12" s="1211"/>
      <c r="TOG12" s="1211"/>
      <c r="TOH12" s="1211"/>
      <c r="TOI12" s="1211"/>
      <c r="TOJ12" s="1211"/>
      <c r="TOK12" s="1211"/>
      <c r="TOL12" s="1211"/>
      <c r="TOM12" s="1211"/>
      <c r="TON12" s="1211"/>
      <c r="TOO12" s="1211"/>
      <c r="TOP12" s="1211"/>
      <c r="TOQ12" s="1211"/>
      <c r="TOR12" s="1211"/>
      <c r="TOS12" s="1211"/>
      <c r="TOT12" s="1211"/>
      <c r="TOU12" s="1211"/>
      <c r="TOV12" s="1211"/>
      <c r="TOW12" s="1211"/>
      <c r="TOX12" s="1211"/>
      <c r="TOY12" s="1211"/>
      <c r="TOZ12" s="1211"/>
      <c r="TPA12" s="1211"/>
      <c r="TPB12" s="1211"/>
      <c r="TPC12" s="1211"/>
      <c r="TPD12" s="1211"/>
      <c r="TPE12" s="1211"/>
      <c r="TPF12" s="1211"/>
      <c r="TPG12" s="1211"/>
      <c r="TPH12" s="1211"/>
      <c r="TPI12" s="1211"/>
      <c r="TPJ12" s="1211"/>
      <c r="TPK12" s="1211"/>
      <c r="TPL12" s="1211"/>
      <c r="TPM12" s="1211"/>
      <c r="TPN12" s="1211"/>
      <c r="TPO12" s="1211"/>
      <c r="TPP12" s="1211"/>
      <c r="TPQ12" s="1211"/>
      <c r="TPR12" s="1211"/>
      <c r="TPS12" s="1211"/>
      <c r="TPT12" s="1211"/>
      <c r="TPU12" s="1211"/>
      <c r="TPV12" s="1211"/>
      <c r="TPW12" s="1211"/>
      <c r="TPX12" s="1211"/>
      <c r="TPY12" s="1211"/>
      <c r="TPZ12" s="1211"/>
      <c r="TQA12" s="1211"/>
      <c r="TQB12" s="1211"/>
      <c r="TQC12" s="1211"/>
      <c r="TQD12" s="1211"/>
      <c r="TQE12" s="1211"/>
      <c r="TQF12" s="1211"/>
      <c r="TQG12" s="1211"/>
      <c r="TQH12" s="1211"/>
      <c r="TQI12" s="1211"/>
      <c r="TQJ12" s="1211"/>
      <c r="TQK12" s="1211"/>
      <c r="TQL12" s="1211"/>
      <c r="TQM12" s="1211"/>
      <c r="TQN12" s="1211"/>
      <c r="TQO12" s="1211"/>
      <c r="TQP12" s="1211"/>
      <c r="TQQ12" s="1211"/>
      <c r="TQR12" s="1211"/>
      <c r="TQS12" s="1211"/>
      <c r="TQT12" s="1211"/>
      <c r="TQU12" s="1211"/>
      <c r="TQV12" s="1211"/>
      <c r="TQW12" s="1211"/>
      <c r="TQX12" s="1211"/>
      <c r="TQY12" s="1211"/>
      <c r="TQZ12" s="1211"/>
      <c r="TRA12" s="1211"/>
      <c r="TRB12" s="1211"/>
      <c r="TRC12" s="1211"/>
      <c r="TRD12" s="1211"/>
      <c r="TRE12" s="1211"/>
      <c r="TRF12" s="1211"/>
      <c r="TRG12" s="1211"/>
      <c r="TRH12" s="1211"/>
      <c r="TRI12" s="1211"/>
      <c r="TRJ12" s="1211"/>
      <c r="TRK12" s="1211"/>
      <c r="TRL12" s="1211"/>
      <c r="TRM12" s="1211"/>
      <c r="TRN12" s="1211"/>
      <c r="TRO12" s="1211"/>
      <c r="TRP12" s="1211"/>
      <c r="TRQ12" s="1211"/>
      <c r="TRR12" s="1211"/>
      <c r="TRS12" s="1211"/>
      <c r="TRT12" s="1211"/>
      <c r="TRU12" s="1211"/>
      <c r="TRV12" s="1211"/>
      <c r="TRW12" s="1211"/>
      <c r="TRX12" s="1211"/>
      <c r="TRY12" s="1211"/>
      <c r="TRZ12" s="1211"/>
      <c r="TSA12" s="1211"/>
      <c r="TSB12" s="1211"/>
      <c r="TSC12" s="1211"/>
      <c r="TSD12" s="1211"/>
      <c r="TSE12" s="1211"/>
      <c r="TSF12" s="1211"/>
      <c r="TSG12" s="1211"/>
      <c r="TSH12" s="1211"/>
      <c r="TSI12" s="1211"/>
      <c r="TSJ12" s="1211"/>
      <c r="TSK12" s="1211"/>
      <c r="TSL12" s="1211"/>
      <c r="TSM12" s="1211"/>
      <c r="TSN12" s="1211"/>
      <c r="TSO12" s="1211"/>
      <c r="TSP12" s="1211"/>
      <c r="TSQ12" s="1211"/>
      <c r="TSR12" s="1211"/>
      <c r="TSS12" s="1211"/>
      <c r="TST12" s="1211"/>
      <c r="TSU12" s="1211"/>
      <c r="TSV12" s="1211"/>
      <c r="TSW12" s="1211"/>
      <c r="TSX12" s="1211"/>
      <c r="TSY12" s="1211"/>
      <c r="TSZ12" s="1211"/>
      <c r="TTA12" s="1211"/>
      <c r="TTB12" s="1211"/>
      <c r="TTC12" s="1211"/>
      <c r="TTD12" s="1211"/>
      <c r="TTE12" s="1211"/>
      <c r="TTF12" s="1211"/>
      <c r="TTG12" s="1211"/>
      <c r="TTH12" s="1211"/>
      <c r="TTI12" s="1211"/>
      <c r="TTJ12" s="1211"/>
      <c r="TTK12" s="1211"/>
      <c r="TTL12" s="1211"/>
      <c r="TTM12" s="1211"/>
      <c r="TTN12" s="1211"/>
      <c r="TTO12" s="1211"/>
      <c r="TTP12" s="1211"/>
      <c r="TTQ12" s="1211"/>
      <c r="TTR12" s="1211"/>
      <c r="TTS12" s="1211"/>
      <c r="TTT12" s="1211"/>
      <c r="TTU12" s="1211"/>
      <c r="TTV12" s="1211"/>
      <c r="TTW12" s="1211"/>
      <c r="TTX12" s="1211"/>
      <c r="TTY12" s="1211"/>
      <c r="TTZ12" s="1211"/>
      <c r="TUA12" s="1211"/>
      <c r="TUB12" s="1211"/>
      <c r="TUC12" s="1211"/>
      <c r="TUD12" s="1211"/>
      <c r="TUE12" s="1211"/>
      <c r="TUF12" s="1211"/>
      <c r="TUG12" s="1211"/>
      <c r="TUH12" s="1211"/>
      <c r="TUI12" s="1211"/>
      <c r="TUJ12" s="1211"/>
      <c r="TUK12" s="1211"/>
      <c r="TUL12" s="1211"/>
      <c r="TUM12" s="1211"/>
      <c r="TUN12" s="1211"/>
      <c r="TUO12" s="1211"/>
      <c r="TUP12" s="1211"/>
      <c r="TUQ12" s="1211"/>
      <c r="TUR12" s="1211"/>
      <c r="TUS12" s="1211"/>
      <c r="TUT12" s="1211"/>
      <c r="TUU12" s="1211"/>
      <c r="TUV12" s="1211"/>
      <c r="TUW12" s="1211"/>
      <c r="TUX12" s="1211"/>
      <c r="TUY12" s="1211"/>
      <c r="TUZ12" s="1211"/>
      <c r="TVA12" s="1211"/>
      <c r="TVB12" s="1211"/>
      <c r="TVC12" s="1211"/>
      <c r="TVD12" s="1211"/>
      <c r="TVE12" s="1211"/>
      <c r="TVF12" s="1211"/>
      <c r="TVG12" s="1211"/>
      <c r="TVH12" s="1211"/>
      <c r="TVI12" s="1211"/>
      <c r="TVJ12" s="1211"/>
      <c r="TVK12" s="1211"/>
      <c r="TVL12" s="1211"/>
      <c r="TVM12" s="1211"/>
      <c r="TVN12" s="1211"/>
      <c r="TVO12" s="1211"/>
      <c r="TVP12" s="1211"/>
      <c r="TVQ12" s="1211"/>
      <c r="TVR12" s="1211"/>
      <c r="TVS12" s="1211"/>
      <c r="TVT12" s="1211"/>
      <c r="TVU12" s="1211"/>
      <c r="TVV12" s="1211"/>
      <c r="TVW12" s="1211"/>
      <c r="TVX12" s="1211"/>
      <c r="TVY12" s="1211"/>
      <c r="TVZ12" s="1211"/>
      <c r="TWA12" s="1211"/>
      <c r="TWB12" s="1211"/>
      <c r="TWC12" s="1211"/>
      <c r="TWD12" s="1211"/>
      <c r="TWE12" s="1211"/>
      <c r="TWF12" s="1211"/>
      <c r="TWG12" s="1211"/>
      <c r="TWH12" s="1211"/>
      <c r="TWI12" s="1211"/>
      <c r="TWJ12" s="1211"/>
      <c r="TWK12" s="1211"/>
      <c r="TWL12" s="1211"/>
      <c r="TWM12" s="1211"/>
      <c r="TWN12" s="1211"/>
      <c r="TWO12" s="1211"/>
      <c r="TWP12" s="1211"/>
      <c r="TWQ12" s="1211"/>
      <c r="TWR12" s="1211"/>
      <c r="TWS12" s="1211"/>
      <c r="TWT12" s="1211"/>
      <c r="TWU12" s="1211"/>
      <c r="TWV12" s="1211"/>
      <c r="TWW12" s="1211"/>
      <c r="TWX12" s="1211"/>
      <c r="TWY12" s="1211"/>
      <c r="TWZ12" s="1211"/>
      <c r="TXA12" s="1211"/>
      <c r="TXB12" s="1211"/>
      <c r="TXC12" s="1211"/>
      <c r="TXD12" s="1211"/>
      <c r="TXE12" s="1211"/>
      <c r="TXF12" s="1211"/>
      <c r="TXG12" s="1211"/>
      <c r="TXH12" s="1211"/>
      <c r="TXI12" s="1211"/>
      <c r="TXJ12" s="1211"/>
      <c r="TXK12" s="1211"/>
      <c r="TXL12" s="1211"/>
      <c r="TXM12" s="1211"/>
      <c r="TXN12" s="1211"/>
      <c r="TXO12" s="1211"/>
      <c r="TXP12" s="1211"/>
      <c r="TXQ12" s="1211"/>
      <c r="TXR12" s="1211"/>
      <c r="TXS12" s="1211"/>
      <c r="TXT12" s="1211"/>
      <c r="TXU12" s="1211"/>
      <c r="TXV12" s="1211"/>
      <c r="TXW12" s="1211"/>
      <c r="TXX12" s="1211"/>
      <c r="TXY12" s="1211"/>
      <c r="TXZ12" s="1211"/>
      <c r="TYA12" s="1211"/>
      <c r="TYB12" s="1211"/>
      <c r="TYC12" s="1211"/>
      <c r="TYD12" s="1211"/>
      <c r="TYE12" s="1211"/>
      <c r="TYF12" s="1211"/>
      <c r="TYG12" s="1211"/>
      <c r="TYH12" s="1211"/>
      <c r="TYI12" s="1211"/>
      <c r="TYJ12" s="1211"/>
      <c r="TYK12" s="1211"/>
      <c r="TYL12" s="1211"/>
      <c r="TYM12" s="1211"/>
      <c r="TYN12" s="1211"/>
      <c r="TYO12" s="1211"/>
      <c r="TYP12" s="1211"/>
      <c r="TYQ12" s="1211"/>
      <c r="TYR12" s="1211"/>
      <c r="TYS12" s="1211"/>
      <c r="TYT12" s="1211"/>
      <c r="TYU12" s="1211"/>
      <c r="TYV12" s="1211"/>
      <c r="TYW12" s="1211"/>
      <c r="TYX12" s="1211"/>
      <c r="TYY12" s="1211"/>
      <c r="TYZ12" s="1211"/>
      <c r="TZA12" s="1211"/>
      <c r="TZB12" s="1211"/>
      <c r="TZC12" s="1211"/>
      <c r="TZD12" s="1211"/>
      <c r="TZE12" s="1211"/>
      <c r="TZF12" s="1211"/>
      <c r="TZG12" s="1211"/>
      <c r="TZH12" s="1211"/>
      <c r="TZI12" s="1211"/>
      <c r="TZJ12" s="1211"/>
      <c r="TZK12" s="1211"/>
      <c r="TZL12" s="1211"/>
      <c r="TZM12" s="1211"/>
      <c r="TZN12" s="1211"/>
      <c r="TZO12" s="1211"/>
      <c r="TZP12" s="1211"/>
      <c r="TZQ12" s="1211"/>
      <c r="TZR12" s="1211"/>
      <c r="TZS12" s="1211"/>
      <c r="TZT12" s="1211"/>
      <c r="TZU12" s="1211"/>
      <c r="TZV12" s="1211"/>
      <c r="TZW12" s="1211"/>
      <c r="TZX12" s="1211"/>
      <c r="TZY12" s="1211"/>
      <c r="TZZ12" s="1211"/>
      <c r="UAA12" s="1211"/>
      <c r="UAB12" s="1211"/>
      <c r="UAC12" s="1211"/>
      <c r="UAD12" s="1211"/>
      <c r="UAE12" s="1211"/>
      <c r="UAF12" s="1211"/>
      <c r="UAG12" s="1211"/>
      <c r="UAH12" s="1211"/>
      <c r="UAI12" s="1211"/>
      <c r="UAJ12" s="1211"/>
      <c r="UAK12" s="1211"/>
      <c r="UAL12" s="1211"/>
      <c r="UAM12" s="1211"/>
      <c r="UAN12" s="1211"/>
      <c r="UAO12" s="1211"/>
      <c r="UAP12" s="1211"/>
      <c r="UAQ12" s="1211"/>
      <c r="UAR12" s="1211"/>
      <c r="UAS12" s="1211"/>
      <c r="UAT12" s="1211"/>
      <c r="UAU12" s="1211"/>
      <c r="UAV12" s="1211"/>
      <c r="UAW12" s="1211"/>
      <c r="UAX12" s="1211"/>
      <c r="UAY12" s="1211"/>
      <c r="UAZ12" s="1211"/>
      <c r="UBA12" s="1211"/>
      <c r="UBB12" s="1211"/>
      <c r="UBC12" s="1211"/>
      <c r="UBD12" s="1211"/>
      <c r="UBE12" s="1211"/>
      <c r="UBF12" s="1211"/>
      <c r="UBG12" s="1211"/>
      <c r="UBH12" s="1211"/>
      <c r="UBI12" s="1211"/>
      <c r="UBJ12" s="1211"/>
      <c r="UBK12" s="1211"/>
      <c r="UBL12" s="1211"/>
      <c r="UBM12" s="1211"/>
      <c r="UBN12" s="1211"/>
      <c r="UBO12" s="1211"/>
      <c r="UBP12" s="1211"/>
      <c r="UBQ12" s="1211"/>
      <c r="UBR12" s="1211"/>
      <c r="UBS12" s="1211"/>
      <c r="UBT12" s="1211"/>
      <c r="UBU12" s="1211"/>
      <c r="UBV12" s="1211"/>
      <c r="UBW12" s="1211"/>
      <c r="UBX12" s="1211"/>
      <c r="UBY12" s="1211"/>
      <c r="UBZ12" s="1211"/>
      <c r="UCA12" s="1211"/>
      <c r="UCB12" s="1211"/>
      <c r="UCC12" s="1211"/>
      <c r="UCD12" s="1211"/>
      <c r="UCE12" s="1211"/>
      <c r="UCF12" s="1211"/>
      <c r="UCG12" s="1211"/>
      <c r="UCH12" s="1211"/>
      <c r="UCI12" s="1211"/>
      <c r="UCJ12" s="1211"/>
      <c r="UCK12" s="1211"/>
      <c r="UCL12" s="1211"/>
      <c r="UCM12" s="1211"/>
      <c r="UCN12" s="1211"/>
      <c r="UCO12" s="1211"/>
      <c r="UCP12" s="1211"/>
      <c r="UCQ12" s="1211"/>
      <c r="UCR12" s="1211"/>
      <c r="UCS12" s="1211"/>
      <c r="UCT12" s="1211"/>
      <c r="UCU12" s="1211"/>
      <c r="UCV12" s="1211"/>
      <c r="UCW12" s="1211"/>
      <c r="UCX12" s="1211"/>
      <c r="UCY12" s="1211"/>
      <c r="UCZ12" s="1211"/>
      <c r="UDA12" s="1211"/>
      <c r="UDB12" s="1211"/>
      <c r="UDC12" s="1211"/>
      <c r="UDD12" s="1211"/>
      <c r="UDE12" s="1211"/>
      <c r="UDF12" s="1211"/>
      <c r="UDG12" s="1211"/>
      <c r="UDH12" s="1211"/>
      <c r="UDI12" s="1211"/>
      <c r="UDJ12" s="1211"/>
      <c r="UDK12" s="1211"/>
      <c r="UDL12" s="1211"/>
      <c r="UDM12" s="1211"/>
      <c r="UDN12" s="1211"/>
      <c r="UDO12" s="1211"/>
      <c r="UDP12" s="1211"/>
      <c r="UDQ12" s="1211"/>
      <c r="UDR12" s="1211"/>
      <c r="UDS12" s="1211"/>
      <c r="UDT12" s="1211"/>
      <c r="UDU12" s="1211"/>
      <c r="UDV12" s="1211"/>
      <c r="UDW12" s="1211"/>
      <c r="UDX12" s="1211"/>
      <c r="UDY12" s="1211"/>
      <c r="UDZ12" s="1211"/>
      <c r="UEA12" s="1211"/>
      <c r="UEB12" s="1211"/>
      <c r="UEC12" s="1211"/>
      <c r="UED12" s="1211"/>
      <c r="UEE12" s="1211"/>
      <c r="UEF12" s="1211"/>
      <c r="UEG12" s="1211"/>
      <c r="UEH12" s="1211"/>
      <c r="UEI12" s="1211"/>
      <c r="UEJ12" s="1211"/>
      <c r="UEK12" s="1211"/>
      <c r="UEL12" s="1211"/>
      <c r="UEM12" s="1211"/>
      <c r="UEN12" s="1211"/>
      <c r="UEO12" s="1211"/>
      <c r="UEP12" s="1211"/>
      <c r="UEQ12" s="1211"/>
      <c r="UER12" s="1211"/>
      <c r="UES12" s="1211"/>
      <c r="UET12" s="1211"/>
      <c r="UEU12" s="1211"/>
      <c r="UEV12" s="1211"/>
      <c r="UEW12" s="1211"/>
      <c r="UEX12" s="1211"/>
      <c r="UEY12" s="1211"/>
      <c r="UEZ12" s="1211"/>
      <c r="UFA12" s="1211"/>
      <c r="UFB12" s="1211"/>
      <c r="UFC12" s="1211"/>
      <c r="UFD12" s="1211"/>
      <c r="UFE12" s="1211"/>
      <c r="UFF12" s="1211"/>
      <c r="UFG12" s="1211"/>
      <c r="UFH12" s="1211"/>
      <c r="UFI12" s="1211"/>
      <c r="UFJ12" s="1211"/>
      <c r="UFK12" s="1211"/>
      <c r="UFL12" s="1211"/>
      <c r="UFM12" s="1211"/>
      <c r="UFN12" s="1211"/>
      <c r="UFO12" s="1211"/>
      <c r="UFP12" s="1211"/>
      <c r="UFQ12" s="1211"/>
      <c r="UFR12" s="1211"/>
      <c r="UFS12" s="1211"/>
      <c r="UFT12" s="1211"/>
      <c r="UFU12" s="1211"/>
      <c r="UFV12" s="1211"/>
      <c r="UFW12" s="1211"/>
      <c r="UFX12" s="1211"/>
      <c r="UFY12" s="1211"/>
      <c r="UFZ12" s="1211"/>
      <c r="UGA12" s="1211"/>
      <c r="UGB12" s="1211"/>
      <c r="UGC12" s="1211"/>
      <c r="UGD12" s="1211"/>
      <c r="UGE12" s="1211"/>
      <c r="UGF12" s="1211"/>
      <c r="UGG12" s="1211"/>
      <c r="UGH12" s="1211"/>
      <c r="UGI12" s="1211"/>
      <c r="UGJ12" s="1211"/>
      <c r="UGK12" s="1211"/>
      <c r="UGL12" s="1211"/>
      <c r="UGM12" s="1211"/>
      <c r="UGN12" s="1211"/>
      <c r="UGO12" s="1211"/>
      <c r="UGP12" s="1211"/>
      <c r="UGQ12" s="1211"/>
      <c r="UGR12" s="1211"/>
      <c r="UGS12" s="1211"/>
      <c r="UGT12" s="1211"/>
      <c r="UGU12" s="1211"/>
      <c r="UGV12" s="1211"/>
      <c r="UGW12" s="1211"/>
      <c r="UGX12" s="1211"/>
      <c r="UGY12" s="1211"/>
      <c r="UGZ12" s="1211"/>
      <c r="UHA12" s="1211"/>
      <c r="UHB12" s="1211"/>
      <c r="UHC12" s="1211"/>
      <c r="UHD12" s="1211"/>
      <c r="UHE12" s="1211"/>
      <c r="UHF12" s="1211"/>
      <c r="UHG12" s="1211"/>
      <c r="UHH12" s="1211"/>
      <c r="UHI12" s="1211"/>
      <c r="UHJ12" s="1211"/>
      <c r="UHK12" s="1211"/>
      <c r="UHL12" s="1211"/>
      <c r="UHM12" s="1211"/>
      <c r="UHN12" s="1211"/>
      <c r="UHO12" s="1211"/>
      <c r="UHP12" s="1211"/>
      <c r="UHQ12" s="1211"/>
      <c r="UHR12" s="1211"/>
      <c r="UHS12" s="1211"/>
      <c r="UHT12" s="1211"/>
      <c r="UHU12" s="1211"/>
      <c r="UHV12" s="1211"/>
      <c r="UHW12" s="1211"/>
      <c r="UHX12" s="1211"/>
      <c r="UHY12" s="1211"/>
      <c r="UHZ12" s="1211"/>
      <c r="UIA12" s="1211"/>
      <c r="UIB12" s="1211"/>
      <c r="UIC12" s="1211"/>
      <c r="UID12" s="1211"/>
      <c r="UIE12" s="1211"/>
      <c r="UIF12" s="1211"/>
      <c r="UIG12" s="1211"/>
      <c r="UIH12" s="1211"/>
      <c r="UII12" s="1211"/>
      <c r="UIJ12" s="1211"/>
      <c r="UIK12" s="1211"/>
      <c r="UIL12" s="1211"/>
      <c r="UIM12" s="1211"/>
      <c r="UIN12" s="1211"/>
      <c r="UIO12" s="1211"/>
      <c r="UIP12" s="1211"/>
      <c r="UIQ12" s="1211"/>
      <c r="UIR12" s="1211"/>
      <c r="UIS12" s="1211"/>
      <c r="UIT12" s="1211"/>
      <c r="UIU12" s="1211"/>
      <c r="UIV12" s="1211"/>
      <c r="UIW12" s="1211"/>
      <c r="UIX12" s="1211"/>
      <c r="UIY12" s="1211"/>
      <c r="UIZ12" s="1211"/>
      <c r="UJA12" s="1211"/>
      <c r="UJB12" s="1211"/>
      <c r="UJC12" s="1211"/>
      <c r="UJD12" s="1211"/>
      <c r="UJE12" s="1211"/>
      <c r="UJF12" s="1211"/>
      <c r="UJG12" s="1211"/>
      <c r="UJH12" s="1211"/>
      <c r="UJI12" s="1211"/>
      <c r="UJJ12" s="1211"/>
      <c r="UJK12" s="1211"/>
      <c r="UJL12" s="1211"/>
      <c r="UJM12" s="1211"/>
      <c r="UJN12" s="1211"/>
      <c r="UJO12" s="1211"/>
      <c r="UJP12" s="1211"/>
      <c r="UJQ12" s="1211"/>
      <c r="UJR12" s="1211"/>
      <c r="UJS12" s="1211"/>
      <c r="UJT12" s="1211"/>
      <c r="UJU12" s="1211"/>
      <c r="UJV12" s="1211"/>
      <c r="UJW12" s="1211"/>
      <c r="UJX12" s="1211"/>
      <c r="UJY12" s="1211"/>
      <c r="UJZ12" s="1211"/>
      <c r="UKA12" s="1211"/>
      <c r="UKB12" s="1211"/>
      <c r="UKC12" s="1211"/>
      <c r="UKD12" s="1211"/>
      <c r="UKE12" s="1211"/>
      <c r="UKF12" s="1211"/>
      <c r="UKG12" s="1211"/>
      <c r="UKH12" s="1211"/>
      <c r="UKI12" s="1211"/>
      <c r="UKJ12" s="1211"/>
      <c r="UKK12" s="1211"/>
      <c r="UKL12" s="1211"/>
      <c r="UKM12" s="1211"/>
      <c r="UKN12" s="1211"/>
      <c r="UKO12" s="1211"/>
      <c r="UKP12" s="1211"/>
      <c r="UKQ12" s="1211"/>
      <c r="UKR12" s="1211"/>
      <c r="UKS12" s="1211"/>
      <c r="UKT12" s="1211"/>
      <c r="UKU12" s="1211"/>
      <c r="UKV12" s="1211"/>
      <c r="UKW12" s="1211"/>
      <c r="UKX12" s="1211"/>
      <c r="UKY12" s="1211"/>
      <c r="UKZ12" s="1211"/>
      <c r="ULA12" s="1211"/>
      <c r="ULB12" s="1211"/>
      <c r="ULC12" s="1211"/>
      <c r="ULD12" s="1211"/>
      <c r="ULE12" s="1211"/>
      <c r="ULF12" s="1211"/>
      <c r="ULG12" s="1211"/>
      <c r="ULH12" s="1211"/>
      <c r="ULI12" s="1211"/>
      <c r="ULJ12" s="1211"/>
      <c r="ULK12" s="1211"/>
      <c r="ULL12" s="1211"/>
      <c r="ULM12" s="1211"/>
      <c r="ULN12" s="1211"/>
      <c r="ULO12" s="1211"/>
      <c r="ULP12" s="1211"/>
      <c r="ULQ12" s="1211"/>
      <c r="ULR12" s="1211"/>
      <c r="ULS12" s="1211"/>
      <c r="ULT12" s="1211"/>
      <c r="ULU12" s="1211"/>
      <c r="ULV12" s="1211"/>
      <c r="ULW12" s="1211"/>
      <c r="ULX12" s="1211"/>
      <c r="ULY12" s="1211"/>
      <c r="ULZ12" s="1211"/>
      <c r="UMA12" s="1211"/>
      <c r="UMB12" s="1211"/>
      <c r="UMC12" s="1211"/>
      <c r="UMD12" s="1211"/>
      <c r="UME12" s="1211"/>
      <c r="UMF12" s="1211"/>
      <c r="UMG12" s="1211"/>
      <c r="UMH12" s="1211"/>
      <c r="UMI12" s="1211"/>
      <c r="UMJ12" s="1211"/>
      <c r="UMK12" s="1211"/>
      <c r="UML12" s="1211"/>
      <c r="UMM12" s="1211"/>
      <c r="UMN12" s="1211"/>
      <c r="UMO12" s="1211"/>
      <c r="UMP12" s="1211"/>
      <c r="UMQ12" s="1211"/>
      <c r="UMR12" s="1211"/>
      <c r="UMS12" s="1211"/>
      <c r="UMT12" s="1211"/>
      <c r="UMU12" s="1211"/>
      <c r="UMV12" s="1211"/>
      <c r="UMW12" s="1211"/>
      <c r="UMX12" s="1211"/>
      <c r="UMY12" s="1211"/>
      <c r="UMZ12" s="1211"/>
      <c r="UNA12" s="1211"/>
      <c r="UNB12" s="1211"/>
      <c r="UNC12" s="1211"/>
      <c r="UND12" s="1211"/>
      <c r="UNE12" s="1211"/>
      <c r="UNF12" s="1211"/>
      <c r="UNG12" s="1211"/>
      <c r="UNH12" s="1211"/>
      <c r="UNI12" s="1211"/>
      <c r="UNJ12" s="1211"/>
      <c r="UNK12" s="1211"/>
      <c r="UNL12" s="1211"/>
      <c r="UNM12" s="1211"/>
      <c r="UNN12" s="1211"/>
      <c r="UNO12" s="1211"/>
      <c r="UNP12" s="1211"/>
      <c r="UNQ12" s="1211"/>
      <c r="UNR12" s="1211"/>
      <c r="UNS12" s="1211"/>
      <c r="UNT12" s="1211"/>
      <c r="UNU12" s="1211"/>
      <c r="UNV12" s="1211"/>
      <c r="UNW12" s="1211"/>
      <c r="UNX12" s="1211"/>
      <c r="UNY12" s="1211"/>
      <c r="UNZ12" s="1211"/>
      <c r="UOA12" s="1211"/>
      <c r="UOB12" s="1211"/>
      <c r="UOC12" s="1211"/>
      <c r="UOD12" s="1211"/>
      <c r="UOE12" s="1211"/>
      <c r="UOF12" s="1211"/>
      <c r="UOG12" s="1211"/>
      <c r="UOH12" s="1211"/>
      <c r="UOI12" s="1211"/>
      <c r="UOJ12" s="1211"/>
      <c r="UOK12" s="1211"/>
      <c r="UOL12" s="1211"/>
      <c r="UOM12" s="1211"/>
      <c r="UON12" s="1211"/>
      <c r="UOO12" s="1211"/>
      <c r="UOP12" s="1211"/>
      <c r="UOQ12" s="1211"/>
      <c r="UOR12" s="1211"/>
      <c r="UOS12" s="1211"/>
      <c r="UOT12" s="1211"/>
      <c r="UOU12" s="1211"/>
      <c r="UOV12" s="1211"/>
      <c r="UOW12" s="1211"/>
      <c r="UOX12" s="1211"/>
      <c r="UOY12" s="1211"/>
      <c r="UOZ12" s="1211"/>
      <c r="UPA12" s="1211"/>
      <c r="UPB12" s="1211"/>
      <c r="UPC12" s="1211"/>
      <c r="UPD12" s="1211"/>
      <c r="UPE12" s="1211"/>
      <c r="UPF12" s="1211"/>
      <c r="UPG12" s="1211"/>
      <c r="UPH12" s="1211"/>
      <c r="UPI12" s="1211"/>
      <c r="UPJ12" s="1211"/>
      <c r="UPK12" s="1211"/>
      <c r="UPL12" s="1211"/>
      <c r="UPM12" s="1211"/>
      <c r="UPN12" s="1211"/>
      <c r="UPO12" s="1211"/>
      <c r="UPP12" s="1211"/>
      <c r="UPQ12" s="1211"/>
      <c r="UPR12" s="1211"/>
      <c r="UPS12" s="1211"/>
      <c r="UPT12" s="1211"/>
      <c r="UPU12" s="1211"/>
      <c r="UPV12" s="1211"/>
      <c r="UPW12" s="1211"/>
      <c r="UPX12" s="1211"/>
      <c r="UPY12" s="1211"/>
      <c r="UPZ12" s="1211"/>
      <c r="UQA12" s="1211"/>
      <c r="UQB12" s="1211"/>
      <c r="UQC12" s="1211"/>
      <c r="UQD12" s="1211"/>
      <c r="UQE12" s="1211"/>
      <c r="UQF12" s="1211"/>
      <c r="UQG12" s="1211"/>
      <c r="UQH12" s="1211"/>
      <c r="UQI12" s="1211"/>
      <c r="UQJ12" s="1211"/>
      <c r="UQK12" s="1211"/>
      <c r="UQL12" s="1211"/>
      <c r="UQM12" s="1211"/>
      <c r="UQN12" s="1211"/>
      <c r="UQO12" s="1211"/>
      <c r="UQP12" s="1211"/>
      <c r="UQQ12" s="1211"/>
      <c r="UQR12" s="1211"/>
      <c r="UQS12" s="1211"/>
      <c r="UQT12" s="1211"/>
      <c r="UQU12" s="1211"/>
      <c r="UQV12" s="1211"/>
      <c r="UQW12" s="1211"/>
      <c r="UQX12" s="1211"/>
      <c r="UQY12" s="1211"/>
      <c r="UQZ12" s="1211"/>
      <c r="URA12" s="1211"/>
      <c r="URB12" s="1211"/>
      <c r="URC12" s="1211"/>
      <c r="URD12" s="1211"/>
      <c r="URE12" s="1211"/>
      <c r="URF12" s="1211"/>
      <c r="URG12" s="1211"/>
      <c r="URH12" s="1211"/>
      <c r="URI12" s="1211"/>
      <c r="URJ12" s="1211"/>
      <c r="URK12" s="1211"/>
      <c r="URL12" s="1211"/>
      <c r="URM12" s="1211"/>
      <c r="URN12" s="1211"/>
      <c r="URO12" s="1211"/>
      <c r="URP12" s="1211"/>
      <c r="URQ12" s="1211"/>
      <c r="URR12" s="1211"/>
      <c r="URS12" s="1211"/>
      <c r="URT12" s="1211"/>
      <c r="URU12" s="1211"/>
      <c r="URV12" s="1211"/>
      <c r="URW12" s="1211"/>
      <c r="URX12" s="1211"/>
      <c r="URY12" s="1211"/>
      <c r="URZ12" s="1211"/>
      <c r="USA12" s="1211"/>
      <c r="USB12" s="1211"/>
      <c r="USC12" s="1211"/>
      <c r="USD12" s="1211"/>
      <c r="USE12" s="1211"/>
      <c r="USF12" s="1211"/>
      <c r="USG12" s="1211"/>
      <c r="USH12" s="1211"/>
      <c r="USI12" s="1211"/>
      <c r="USJ12" s="1211"/>
      <c r="USK12" s="1211"/>
      <c r="USL12" s="1211"/>
      <c r="USM12" s="1211"/>
      <c r="USN12" s="1211"/>
      <c r="USO12" s="1211"/>
      <c r="USP12" s="1211"/>
      <c r="USQ12" s="1211"/>
      <c r="USR12" s="1211"/>
      <c r="USS12" s="1211"/>
      <c r="UST12" s="1211"/>
      <c r="USU12" s="1211"/>
      <c r="USV12" s="1211"/>
      <c r="USW12" s="1211"/>
      <c r="USX12" s="1211"/>
      <c r="USY12" s="1211"/>
      <c r="USZ12" s="1211"/>
      <c r="UTA12" s="1211"/>
      <c r="UTB12" s="1211"/>
      <c r="UTC12" s="1211"/>
      <c r="UTD12" s="1211"/>
      <c r="UTE12" s="1211"/>
      <c r="UTF12" s="1211"/>
      <c r="UTG12" s="1211"/>
      <c r="UTH12" s="1211"/>
      <c r="UTI12" s="1211"/>
      <c r="UTJ12" s="1211"/>
      <c r="UTK12" s="1211"/>
      <c r="UTL12" s="1211"/>
      <c r="UTM12" s="1211"/>
      <c r="UTN12" s="1211"/>
      <c r="UTO12" s="1211"/>
      <c r="UTP12" s="1211"/>
      <c r="UTQ12" s="1211"/>
      <c r="UTR12" s="1211"/>
      <c r="UTS12" s="1211"/>
      <c r="UTT12" s="1211"/>
      <c r="UTU12" s="1211"/>
      <c r="UTV12" s="1211"/>
      <c r="UTW12" s="1211"/>
      <c r="UTX12" s="1211"/>
      <c r="UTY12" s="1211"/>
      <c r="UTZ12" s="1211"/>
      <c r="UUA12" s="1211"/>
      <c r="UUB12" s="1211"/>
      <c r="UUC12" s="1211"/>
      <c r="UUD12" s="1211"/>
      <c r="UUE12" s="1211"/>
      <c r="UUF12" s="1211"/>
      <c r="UUG12" s="1211"/>
      <c r="UUH12" s="1211"/>
      <c r="UUI12" s="1211"/>
      <c r="UUJ12" s="1211"/>
      <c r="UUK12" s="1211"/>
      <c r="UUL12" s="1211"/>
      <c r="UUM12" s="1211"/>
      <c r="UUN12" s="1211"/>
      <c r="UUO12" s="1211"/>
      <c r="UUP12" s="1211"/>
      <c r="UUQ12" s="1211"/>
      <c r="UUR12" s="1211"/>
      <c r="UUS12" s="1211"/>
      <c r="UUT12" s="1211"/>
      <c r="UUU12" s="1211"/>
      <c r="UUV12" s="1211"/>
      <c r="UUW12" s="1211"/>
      <c r="UUX12" s="1211"/>
      <c r="UUY12" s="1211"/>
      <c r="UUZ12" s="1211"/>
      <c r="UVA12" s="1211"/>
      <c r="UVB12" s="1211"/>
      <c r="UVC12" s="1211"/>
      <c r="UVD12" s="1211"/>
      <c r="UVE12" s="1211"/>
      <c r="UVF12" s="1211"/>
      <c r="UVG12" s="1211"/>
      <c r="UVH12" s="1211"/>
      <c r="UVI12" s="1211"/>
      <c r="UVJ12" s="1211"/>
      <c r="UVK12" s="1211"/>
      <c r="UVL12" s="1211"/>
      <c r="UVM12" s="1211"/>
      <c r="UVN12" s="1211"/>
      <c r="UVO12" s="1211"/>
      <c r="UVP12" s="1211"/>
      <c r="UVQ12" s="1211"/>
      <c r="UVR12" s="1211"/>
      <c r="UVS12" s="1211"/>
      <c r="UVT12" s="1211"/>
      <c r="UVU12" s="1211"/>
      <c r="UVV12" s="1211"/>
      <c r="UVW12" s="1211"/>
      <c r="UVX12" s="1211"/>
      <c r="UVY12" s="1211"/>
      <c r="UVZ12" s="1211"/>
      <c r="UWA12" s="1211"/>
      <c r="UWB12" s="1211"/>
      <c r="UWC12" s="1211"/>
      <c r="UWD12" s="1211"/>
      <c r="UWE12" s="1211"/>
      <c r="UWF12" s="1211"/>
      <c r="UWG12" s="1211"/>
      <c r="UWH12" s="1211"/>
      <c r="UWI12" s="1211"/>
      <c r="UWJ12" s="1211"/>
      <c r="UWK12" s="1211"/>
      <c r="UWL12" s="1211"/>
      <c r="UWM12" s="1211"/>
      <c r="UWN12" s="1211"/>
      <c r="UWO12" s="1211"/>
      <c r="UWP12" s="1211"/>
      <c r="UWQ12" s="1211"/>
      <c r="UWR12" s="1211"/>
      <c r="UWS12" s="1211"/>
      <c r="UWT12" s="1211"/>
      <c r="UWU12" s="1211"/>
      <c r="UWV12" s="1211"/>
      <c r="UWW12" s="1211"/>
      <c r="UWX12" s="1211"/>
      <c r="UWY12" s="1211"/>
      <c r="UWZ12" s="1211"/>
      <c r="UXA12" s="1211"/>
      <c r="UXB12" s="1211"/>
      <c r="UXC12" s="1211"/>
      <c r="UXD12" s="1211"/>
      <c r="UXE12" s="1211"/>
      <c r="UXF12" s="1211"/>
      <c r="UXG12" s="1211"/>
      <c r="UXH12" s="1211"/>
      <c r="UXI12" s="1211"/>
      <c r="UXJ12" s="1211"/>
      <c r="UXK12" s="1211"/>
      <c r="UXL12" s="1211"/>
      <c r="UXM12" s="1211"/>
      <c r="UXN12" s="1211"/>
      <c r="UXO12" s="1211"/>
      <c r="UXP12" s="1211"/>
      <c r="UXQ12" s="1211"/>
      <c r="UXR12" s="1211"/>
      <c r="UXS12" s="1211"/>
      <c r="UXT12" s="1211"/>
      <c r="UXU12" s="1211"/>
      <c r="UXV12" s="1211"/>
      <c r="UXW12" s="1211"/>
      <c r="UXX12" s="1211"/>
      <c r="UXY12" s="1211"/>
      <c r="UXZ12" s="1211"/>
      <c r="UYA12" s="1211"/>
      <c r="UYB12" s="1211"/>
      <c r="UYC12" s="1211"/>
      <c r="UYD12" s="1211"/>
      <c r="UYE12" s="1211"/>
      <c r="UYF12" s="1211"/>
      <c r="UYG12" s="1211"/>
      <c r="UYH12" s="1211"/>
      <c r="UYI12" s="1211"/>
      <c r="UYJ12" s="1211"/>
      <c r="UYK12" s="1211"/>
      <c r="UYL12" s="1211"/>
      <c r="UYM12" s="1211"/>
      <c r="UYN12" s="1211"/>
      <c r="UYO12" s="1211"/>
      <c r="UYP12" s="1211"/>
      <c r="UYQ12" s="1211"/>
      <c r="UYR12" s="1211"/>
      <c r="UYS12" s="1211"/>
      <c r="UYT12" s="1211"/>
      <c r="UYU12" s="1211"/>
      <c r="UYV12" s="1211"/>
      <c r="UYW12" s="1211"/>
      <c r="UYX12" s="1211"/>
      <c r="UYY12" s="1211"/>
      <c r="UYZ12" s="1211"/>
      <c r="UZA12" s="1211"/>
      <c r="UZB12" s="1211"/>
      <c r="UZC12" s="1211"/>
      <c r="UZD12" s="1211"/>
      <c r="UZE12" s="1211"/>
      <c r="UZF12" s="1211"/>
      <c r="UZG12" s="1211"/>
      <c r="UZH12" s="1211"/>
      <c r="UZI12" s="1211"/>
      <c r="UZJ12" s="1211"/>
      <c r="UZK12" s="1211"/>
      <c r="UZL12" s="1211"/>
      <c r="UZM12" s="1211"/>
      <c r="UZN12" s="1211"/>
      <c r="UZO12" s="1211"/>
      <c r="UZP12" s="1211"/>
      <c r="UZQ12" s="1211"/>
      <c r="UZR12" s="1211"/>
      <c r="UZS12" s="1211"/>
      <c r="UZT12" s="1211"/>
      <c r="UZU12" s="1211"/>
      <c r="UZV12" s="1211"/>
      <c r="UZW12" s="1211"/>
      <c r="UZX12" s="1211"/>
      <c r="UZY12" s="1211"/>
      <c r="UZZ12" s="1211"/>
      <c r="VAA12" s="1211"/>
      <c r="VAB12" s="1211"/>
      <c r="VAC12" s="1211"/>
      <c r="VAD12" s="1211"/>
      <c r="VAE12" s="1211"/>
      <c r="VAF12" s="1211"/>
      <c r="VAG12" s="1211"/>
      <c r="VAH12" s="1211"/>
      <c r="VAI12" s="1211"/>
      <c r="VAJ12" s="1211"/>
      <c r="VAK12" s="1211"/>
      <c r="VAL12" s="1211"/>
      <c r="VAM12" s="1211"/>
      <c r="VAN12" s="1211"/>
      <c r="VAO12" s="1211"/>
      <c r="VAP12" s="1211"/>
      <c r="VAQ12" s="1211"/>
      <c r="VAR12" s="1211"/>
      <c r="VAS12" s="1211"/>
      <c r="VAT12" s="1211"/>
      <c r="VAU12" s="1211"/>
      <c r="VAV12" s="1211"/>
      <c r="VAW12" s="1211"/>
      <c r="VAX12" s="1211"/>
      <c r="VAY12" s="1211"/>
      <c r="VAZ12" s="1211"/>
      <c r="VBA12" s="1211"/>
      <c r="VBB12" s="1211"/>
      <c r="VBC12" s="1211"/>
      <c r="VBD12" s="1211"/>
      <c r="VBE12" s="1211"/>
      <c r="VBF12" s="1211"/>
      <c r="VBG12" s="1211"/>
      <c r="VBH12" s="1211"/>
      <c r="VBI12" s="1211"/>
      <c r="VBJ12" s="1211"/>
      <c r="VBK12" s="1211"/>
      <c r="VBL12" s="1211"/>
      <c r="VBM12" s="1211"/>
      <c r="VBN12" s="1211"/>
      <c r="VBO12" s="1211"/>
      <c r="VBP12" s="1211"/>
      <c r="VBQ12" s="1211"/>
      <c r="VBR12" s="1211"/>
      <c r="VBS12" s="1211"/>
      <c r="VBT12" s="1211"/>
      <c r="VBU12" s="1211"/>
      <c r="VBV12" s="1211"/>
      <c r="VBW12" s="1211"/>
      <c r="VBX12" s="1211"/>
      <c r="VBY12" s="1211"/>
      <c r="VBZ12" s="1211"/>
      <c r="VCA12" s="1211"/>
      <c r="VCB12" s="1211"/>
      <c r="VCC12" s="1211"/>
      <c r="VCD12" s="1211"/>
      <c r="VCE12" s="1211"/>
      <c r="VCF12" s="1211"/>
      <c r="VCG12" s="1211"/>
      <c r="VCH12" s="1211"/>
      <c r="VCI12" s="1211"/>
      <c r="VCJ12" s="1211"/>
      <c r="VCK12" s="1211"/>
      <c r="VCL12" s="1211"/>
      <c r="VCM12" s="1211"/>
      <c r="VCN12" s="1211"/>
      <c r="VCO12" s="1211"/>
      <c r="VCP12" s="1211"/>
      <c r="VCQ12" s="1211"/>
      <c r="VCR12" s="1211"/>
      <c r="VCS12" s="1211"/>
      <c r="VCT12" s="1211"/>
      <c r="VCU12" s="1211"/>
      <c r="VCV12" s="1211"/>
      <c r="VCW12" s="1211"/>
      <c r="VCX12" s="1211"/>
      <c r="VCY12" s="1211"/>
      <c r="VCZ12" s="1211"/>
      <c r="VDA12" s="1211"/>
      <c r="VDB12" s="1211"/>
      <c r="VDC12" s="1211"/>
      <c r="VDD12" s="1211"/>
      <c r="VDE12" s="1211"/>
      <c r="VDF12" s="1211"/>
      <c r="VDG12" s="1211"/>
      <c r="VDH12" s="1211"/>
      <c r="VDI12" s="1211"/>
      <c r="VDJ12" s="1211"/>
      <c r="VDK12" s="1211"/>
      <c r="VDL12" s="1211"/>
      <c r="VDM12" s="1211"/>
      <c r="VDN12" s="1211"/>
      <c r="VDO12" s="1211"/>
      <c r="VDP12" s="1211"/>
      <c r="VDQ12" s="1211"/>
      <c r="VDR12" s="1211"/>
      <c r="VDS12" s="1211"/>
      <c r="VDT12" s="1211"/>
      <c r="VDU12" s="1211"/>
      <c r="VDV12" s="1211"/>
      <c r="VDW12" s="1211"/>
      <c r="VDX12" s="1211"/>
      <c r="VDY12" s="1211"/>
      <c r="VDZ12" s="1211"/>
      <c r="VEA12" s="1211"/>
      <c r="VEB12" s="1211"/>
      <c r="VEC12" s="1211"/>
      <c r="VED12" s="1211"/>
      <c r="VEE12" s="1211"/>
      <c r="VEF12" s="1211"/>
      <c r="VEG12" s="1211"/>
      <c r="VEH12" s="1211"/>
      <c r="VEI12" s="1211"/>
      <c r="VEJ12" s="1211"/>
      <c r="VEK12" s="1211"/>
      <c r="VEL12" s="1211"/>
      <c r="VEM12" s="1211"/>
      <c r="VEN12" s="1211"/>
      <c r="VEO12" s="1211"/>
      <c r="VEP12" s="1211"/>
      <c r="VEQ12" s="1211"/>
      <c r="VER12" s="1211"/>
      <c r="VES12" s="1211"/>
      <c r="VET12" s="1211"/>
      <c r="VEU12" s="1211"/>
      <c r="VEV12" s="1211"/>
      <c r="VEW12" s="1211"/>
      <c r="VEX12" s="1211"/>
      <c r="VEY12" s="1211"/>
      <c r="VEZ12" s="1211"/>
      <c r="VFA12" s="1211"/>
      <c r="VFB12" s="1211"/>
      <c r="VFC12" s="1211"/>
      <c r="VFD12" s="1211"/>
      <c r="VFE12" s="1211"/>
      <c r="VFF12" s="1211"/>
      <c r="VFG12" s="1211"/>
      <c r="VFH12" s="1211"/>
      <c r="VFI12" s="1211"/>
      <c r="VFJ12" s="1211"/>
      <c r="VFK12" s="1211"/>
      <c r="VFL12" s="1211"/>
      <c r="VFM12" s="1211"/>
      <c r="VFN12" s="1211"/>
      <c r="VFO12" s="1211"/>
      <c r="VFP12" s="1211"/>
      <c r="VFQ12" s="1211"/>
      <c r="VFR12" s="1211"/>
      <c r="VFS12" s="1211"/>
      <c r="VFT12" s="1211"/>
      <c r="VFU12" s="1211"/>
      <c r="VFV12" s="1211"/>
      <c r="VFW12" s="1211"/>
      <c r="VFX12" s="1211"/>
      <c r="VFY12" s="1211"/>
      <c r="VFZ12" s="1211"/>
      <c r="VGA12" s="1211"/>
      <c r="VGB12" s="1211"/>
      <c r="VGC12" s="1211"/>
      <c r="VGD12" s="1211"/>
      <c r="VGE12" s="1211"/>
      <c r="VGF12" s="1211"/>
      <c r="VGG12" s="1211"/>
      <c r="VGH12" s="1211"/>
      <c r="VGI12" s="1211"/>
      <c r="VGJ12" s="1211"/>
      <c r="VGK12" s="1211"/>
      <c r="VGL12" s="1211"/>
      <c r="VGM12" s="1211"/>
      <c r="VGN12" s="1211"/>
      <c r="VGO12" s="1211"/>
      <c r="VGP12" s="1211"/>
      <c r="VGQ12" s="1211"/>
      <c r="VGR12" s="1211"/>
      <c r="VGS12" s="1211"/>
      <c r="VGT12" s="1211"/>
      <c r="VGU12" s="1211"/>
      <c r="VGV12" s="1211"/>
      <c r="VGW12" s="1211"/>
      <c r="VGX12" s="1211"/>
      <c r="VGY12" s="1211"/>
      <c r="VGZ12" s="1211"/>
      <c r="VHA12" s="1211"/>
      <c r="VHB12" s="1211"/>
      <c r="VHC12" s="1211"/>
      <c r="VHD12" s="1211"/>
      <c r="VHE12" s="1211"/>
      <c r="VHF12" s="1211"/>
      <c r="VHG12" s="1211"/>
      <c r="VHH12" s="1211"/>
      <c r="VHI12" s="1211"/>
      <c r="VHJ12" s="1211"/>
      <c r="VHK12" s="1211"/>
      <c r="VHL12" s="1211"/>
      <c r="VHM12" s="1211"/>
      <c r="VHN12" s="1211"/>
      <c r="VHO12" s="1211"/>
      <c r="VHP12" s="1211"/>
      <c r="VHQ12" s="1211"/>
      <c r="VHR12" s="1211"/>
      <c r="VHS12" s="1211"/>
      <c r="VHT12" s="1211"/>
      <c r="VHU12" s="1211"/>
      <c r="VHV12" s="1211"/>
      <c r="VHW12" s="1211"/>
      <c r="VHX12" s="1211"/>
      <c r="VHY12" s="1211"/>
      <c r="VHZ12" s="1211"/>
      <c r="VIA12" s="1211"/>
      <c r="VIB12" s="1211"/>
      <c r="VIC12" s="1211"/>
      <c r="VID12" s="1211"/>
      <c r="VIE12" s="1211"/>
      <c r="VIF12" s="1211"/>
      <c r="VIG12" s="1211"/>
      <c r="VIH12" s="1211"/>
      <c r="VII12" s="1211"/>
      <c r="VIJ12" s="1211"/>
      <c r="VIK12" s="1211"/>
      <c r="VIL12" s="1211"/>
      <c r="VIM12" s="1211"/>
      <c r="VIN12" s="1211"/>
      <c r="VIO12" s="1211"/>
      <c r="VIP12" s="1211"/>
      <c r="VIQ12" s="1211"/>
      <c r="VIR12" s="1211"/>
      <c r="VIS12" s="1211"/>
      <c r="VIT12" s="1211"/>
      <c r="VIU12" s="1211"/>
      <c r="VIV12" s="1211"/>
      <c r="VIW12" s="1211"/>
      <c r="VIX12" s="1211"/>
      <c r="VIY12" s="1211"/>
      <c r="VIZ12" s="1211"/>
      <c r="VJA12" s="1211"/>
      <c r="VJB12" s="1211"/>
      <c r="VJC12" s="1211"/>
      <c r="VJD12" s="1211"/>
      <c r="VJE12" s="1211"/>
      <c r="VJF12" s="1211"/>
      <c r="VJG12" s="1211"/>
      <c r="VJH12" s="1211"/>
      <c r="VJI12" s="1211"/>
      <c r="VJJ12" s="1211"/>
      <c r="VJK12" s="1211"/>
      <c r="VJL12" s="1211"/>
      <c r="VJM12" s="1211"/>
      <c r="VJN12" s="1211"/>
      <c r="VJO12" s="1211"/>
      <c r="VJP12" s="1211"/>
      <c r="VJQ12" s="1211"/>
      <c r="VJR12" s="1211"/>
      <c r="VJS12" s="1211"/>
      <c r="VJT12" s="1211"/>
      <c r="VJU12" s="1211"/>
      <c r="VJV12" s="1211"/>
      <c r="VJW12" s="1211"/>
      <c r="VJX12" s="1211"/>
      <c r="VJY12" s="1211"/>
      <c r="VJZ12" s="1211"/>
      <c r="VKA12" s="1211"/>
      <c r="VKB12" s="1211"/>
      <c r="VKC12" s="1211"/>
      <c r="VKD12" s="1211"/>
      <c r="VKE12" s="1211"/>
      <c r="VKF12" s="1211"/>
      <c r="VKG12" s="1211"/>
      <c r="VKH12" s="1211"/>
      <c r="VKI12" s="1211"/>
      <c r="VKJ12" s="1211"/>
      <c r="VKK12" s="1211"/>
      <c r="VKL12" s="1211"/>
      <c r="VKM12" s="1211"/>
      <c r="VKN12" s="1211"/>
      <c r="VKO12" s="1211"/>
      <c r="VKP12" s="1211"/>
      <c r="VKQ12" s="1211"/>
      <c r="VKR12" s="1211"/>
      <c r="VKS12" s="1211"/>
      <c r="VKT12" s="1211"/>
      <c r="VKU12" s="1211"/>
      <c r="VKV12" s="1211"/>
      <c r="VKW12" s="1211"/>
      <c r="VKX12" s="1211"/>
      <c r="VKY12" s="1211"/>
      <c r="VKZ12" s="1211"/>
      <c r="VLA12" s="1211"/>
      <c r="VLB12" s="1211"/>
      <c r="VLC12" s="1211"/>
      <c r="VLD12" s="1211"/>
      <c r="VLE12" s="1211"/>
      <c r="VLF12" s="1211"/>
      <c r="VLG12" s="1211"/>
      <c r="VLH12" s="1211"/>
      <c r="VLI12" s="1211"/>
      <c r="VLJ12" s="1211"/>
      <c r="VLK12" s="1211"/>
      <c r="VLL12" s="1211"/>
      <c r="VLM12" s="1211"/>
      <c r="VLN12" s="1211"/>
      <c r="VLO12" s="1211"/>
      <c r="VLP12" s="1211"/>
      <c r="VLQ12" s="1211"/>
      <c r="VLR12" s="1211"/>
      <c r="VLS12" s="1211"/>
      <c r="VLT12" s="1211"/>
      <c r="VLU12" s="1211"/>
      <c r="VLV12" s="1211"/>
      <c r="VLW12" s="1211"/>
      <c r="VLX12" s="1211"/>
      <c r="VLY12" s="1211"/>
      <c r="VLZ12" s="1211"/>
      <c r="VMA12" s="1211"/>
      <c r="VMB12" s="1211"/>
      <c r="VMC12" s="1211"/>
      <c r="VMD12" s="1211"/>
      <c r="VME12" s="1211"/>
      <c r="VMF12" s="1211"/>
      <c r="VMG12" s="1211"/>
      <c r="VMH12" s="1211"/>
      <c r="VMI12" s="1211"/>
      <c r="VMJ12" s="1211"/>
      <c r="VMK12" s="1211"/>
      <c r="VML12" s="1211"/>
      <c r="VMM12" s="1211"/>
      <c r="VMN12" s="1211"/>
      <c r="VMO12" s="1211"/>
      <c r="VMP12" s="1211"/>
      <c r="VMQ12" s="1211"/>
      <c r="VMR12" s="1211"/>
      <c r="VMS12" s="1211"/>
      <c r="VMT12" s="1211"/>
      <c r="VMU12" s="1211"/>
      <c r="VMV12" s="1211"/>
      <c r="VMW12" s="1211"/>
      <c r="VMX12" s="1211"/>
      <c r="VMY12" s="1211"/>
      <c r="VMZ12" s="1211"/>
      <c r="VNA12" s="1211"/>
      <c r="VNB12" s="1211"/>
      <c r="VNC12" s="1211"/>
      <c r="VND12" s="1211"/>
      <c r="VNE12" s="1211"/>
      <c r="VNF12" s="1211"/>
      <c r="VNG12" s="1211"/>
      <c r="VNH12" s="1211"/>
      <c r="VNI12" s="1211"/>
      <c r="VNJ12" s="1211"/>
      <c r="VNK12" s="1211"/>
      <c r="VNL12" s="1211"/>
      <c r="VNM12" s="1211"/>
      <c r="VNN12" s="1211"/>
      <c r="VNO12" s="1211"/>
      <c r="VNP12" s="1211"/>
      <c r="VNQ12" s="1211"/>
      <c r="VNR12" s="1211"/>
      <c r="VNS12" s="1211"/>
      <c r="VNT12" s="1211"/>
      <c r="VNU12" s="1211"/>
      <c r="VNV12" s="1211"/>
      <c r="VNW12" s="1211"/>
      <c r="VNX12" s="1211"/>
      <c r="VNY12" s="1211"/>
      <c r="VNZ12" s="1211"/>
      <c r="VOA12" s="1211"/>
      <c r="VOB12" s="1211"/>
      <c r="VOC12" s="1211"/>
      <c r="VOD12" s="1211"/>
      <c r="VOE12" s="1211"/>
      <c r="VOF12" s="1211"/>
      <c r="VOG12" s="1211"/>
      <c r="VOH12" s="1211"/>
      <c r="VOI12" s="1211"/>
      <c r="VOJ12" s="1211"/>
      <c r="VOK12" s="1211"/>
      <c r="VOL12" s="1211"/>
      <c r="VOM12" s="1211"/>
      <c r="VON12" s="1211"/>
      <c r="VOO12" s="1211"/>
      <c r="VOP12" s="1211"/>
      <c r="VOQ12" s="1211"/>
      <c r="VOR12" s="1211"/>
      <c r="VOS12" s="1211"/>
      <c r="VOT12" s="1211"/>
      <c r="VOU12" s="1211"/>
      <c r="VOV12" s="1211"/>
      <c r="VOW12" s="1211"/>
      <c r="VOX12" s="1211"/>
      <c r="VOY12" s="1211"/>
      <c r="VOZ12" s="1211"/>
      <c r="VPA12" s="1211"/>
      <c r="VPB12" s="1211"/>
      <c r="VPC12" s="1211"/>
      <c r="VPD12" s="1211"/>
      <c r="VPE12" s="1211"/>
      <c r="VPF12" s="1211"/>
      <c r="VPG12" s="1211"/>
      <c r="VPH12" s="1211"/>
      <c r="VPI12" s="1211"/>
      <c r="VPJ12" s="1211"/>
      <c r="VPK12" s="1211"/>
      <c r="VPL12" s="1211"/>
      <c r="VPM12" s="1211"/>
      <c r="VPN12" s="1211"/>
      <c r="VPO12" s="1211"/>
      <c r="VPP12" s="1211"/>
      <c r="VPQ12" s="1211"/>
      <c r="VPR12" s="1211"/>
      <c r="VPS12" s="1211"/>
      <c r="VPT12" s="1211"/>
      <c r="VPU12" s="1211"/>
      <c r="VPV12" s="1211"/>
      <c r="VPW12" s="1211"/>
      <c r="VPX12" s="1211"/>
      <c r="VPY12" s="1211"/>
      <c r="VPZ12" s="1211"/>
      <c r="VQA12" s="1211"/>
      <c r="VQB12" s="1211"/>
      <c r="VQC12" s="1211"/>
      <c r="VQD12" s="1211"/>
      <c r="VQE12" s="1211"/>
      <c r="VQF12" s="1211"/>
      <c r="VQG12" s="1211"/>
      <c r="VQH12" s="1211"/>
      <c r="VQI12" s="1211"/>
      <c r="VQJ12" s="1211"/>
      <c r="VQK12" s="1211"/>
      <c r="VQL12" s="1211"/>
      <c r="VQM12" s="1211"/>
      <c r="VQN12" s="1211"/>
      <c r="VQO12" s="1211"/>
      <c r="VQP12" s="1211"/>
      <c r="VQQ12" s="1211"/>
      <c r="VQR12" s="1211"/>
      <c r="VQS12" s="1211"/>
      <c r="VQT12" s="1211"/>
      <c r="VQU12" s="1211"/>
      <c r="VQV12" s="1211"/>
      <c r="VQW12" s="1211"/>
      <c r="VQX12" s="1211"/>
      <c r="VQY12" s="1211"/>
      <c r="VQZ12" s="1211"/>
      <c r="VRA12" s="1211"/>
      <c r="VRB12" s="1211"/>
      <c r="VRC12" s="1211"/>
      <c r="VRD12" s="1211"/>
      <c r="VRE12" s="1211"/>
      <c r="VRF12" s="1211"/>
      <c r="VRG12" s="1211"/>
      <c r="VRH12" s="1211"/>
      <c r="VRI12" s="1211"/>
      <c r="VRJ12" s="1211"/>
      <c r="VRK12" s="1211"/>
      <c r="VRL12" s="1211"/>
      <c r="VRM12" s="1211"/>
      <c r="VRN12" s="1211"/>
      <c r="VRO12" s="1211"/>
      <c r="VRP12" s="1211"/>
      <c r="VRQ12" s="1211"/>
      <c r="VRR12" s="1211"/>
      <c r="VRS12" s="1211"/>
      <c r="VRT12" s="1211"/>
      <c r="VRU12" s="1211"/>
      <c r="VRV12" s="1211"/>
      <c r="VRW12" s="1211"/>
      <c r="VRX12" s="1211"/>
      <c r="VRY12" s="1211"/>
      <c r="VRZ12" s="1211"/>
      <c r="VSA12" s="1211"/>
      <c r="VSB12" s="1211"/>
      <c r="VSC12" s="1211"/>
      <c r="VSD12" s="1211"/>
      <c r="VSE12" s="1211"/>
      <c r="VSF12" s="1211"/>
      <c r="VSG12" s="1211"/>
      <c r="VSH12" s="1211"/>
      <c r="VSI12" s="1211"/>
      <c r="VSJ12" s="1211"/>
      <c r="VSK12" s="1211"/>
      <c r="VSL12" s="1211"/>
      <c r="VSM12" s="1211"/>
      <c r="VSN12" s="1211"/>
      <c r="VSO12" s="1211"/>
      <c r="VSP12" s="1211"/>
      <c r="VSQ12" s="1211"/>
      <c r="VSR12" s="1211"/>
      <c r="VSS12" s="1211"/>
      <c r="VST12" s="1211"/>
      <c r="VSU12" s="1211"/>
      <c r="VSV12" s="1211"/>
      <c r="VSW12" s="1211"/>
      <c r="VSX12" s="1211"/>
      <c r="VSY12" s="1211"/>
      <c r="VSZ12" s="1211"/>
      <c r="VTA12" s="1211"/>
      <c r="VTB12" s="1211"/>
      <c r="VTC12" s="1211"/>
      <c r="VTD12" s="1211"/>
      <c r="VTE12" s="1211"/>
      <c r="VTF12" s="1211"/>
      <c r="VTG12" s="1211"/>
      <c r="VTH12" s="1211"/>
      <c r="VTI12" s="1211"/>
      <c r="VTJ12" s="1211"/>
      <c r="VTK12" s="1211"/>
      <c r="VTL12" s="1211"/>
      <c r="VTM12" s="1211"/>
      <c r="VTN12" s="1211"/>
      <c r="VTO12" s="1211"/>
      <c r="VTP12" s="1211"/>
      <c r="VTQ12" s="1211"/>
      <c r="VTR12" s="1211"/>
      <c r="VTS12" s="1211"/>
      <c r="VTT12" s="1211"/>
      <c r="VTU12" s="1211"/>
      <c r="VTV12" s="1211"/>
      <c r="VTW12" s="1211"/>
      <c r="VTX12" s="1211"/>
      <c r="VTY12" s="1211"/>
      <c r="VTZ12" s="1211"/>
      <c r="VUA12" s="1211"/>
      <c r="VUB12" s="1211"/>
      <c r="VUC12" s="1211"/>
      <c r="VUD12" s="1211"/>
      <c r="VUE12" s="1211"/>
      <c r="VUF12" s="1211"/>
      <c r="VUG12" s="1211"/>
      <c r="VUH12" s="1211"/>
      <c r="VUI12" s="1211"/>
      <c r="VUJ12" s="1211"/>
      <c r="VUK12" s="1211"/>
      <c r="VUL12" s="1211"/>
      <c r="VUM12" s="1211"/>
      <c r="VUN12" s="1211"/>
      <c r="VUO12" s="1211"/>
      <c r="VUP12" s="1211"/>
      <c r="VUQ12" s="1211"/>
      <c r="VUR12" s="1211"/>
      <c r="VUS12" s="1211"/>
      <c r="VUT12" s="1211"/>
      <c r="VUU12" s="1211"/>
      <c r="VUV12" s="1211"/>
      <c r="VUW12" s="1211"/>
      <c r="VUX12" s="1211"/>
      <c r="VUY12" s="1211"/>
      <c r="VUZ12" s="1211"/>
      <c r="VVA12" s="1211"/>
      <c r="VVB12" s="1211"/>
      <c r="VVC12" s="1211"/>
      <c r="VVD12" s="1211"/>
      <c r="VVE12" s="1211"/>
      <c r="VVF12" s="1211"/>
      <c r="VVG12" s="1211"/>
      <c r="VVH12" s="1211"/>
      <c r="VVI12" s="1211"/>
      <c r="VVJ12" s="1211"/>
      <c r="VVK12" s="1211"/>
      <c r="VVL12" s="1211"/>
      <c r="VVM12" s="1211"/>
      <c r="VVN12" s="1211"/>
      <c r="VVO12" s="1211"/>
      <c r="VVP12" s="1211"/>
      <c r="VVQ12" s="1211"/>
      <c r="VVR12" s="1211"/>
      <c r="VVS12" s="1211"/>
      <c r="VVT12" s="1211"/>
      <c r="VVU12" s="1211"/>
      <c r="VVV12" s="1211"/>
      <c r="VVW12" s="1211"/>
      <c r="VVX12" s="1211"/>
      <c r="VVY12" s="1211"/>
      <c r="VVZ12" s="1211"/>
      <c r="VWA12" s="1211"/>
      <c r="VWB12" s="1211"/>
      <c r="VWC12" s="1211"/>
      <c r="VWD12" s="1211"/>
      <c r="VWE12" s="1211"/>
      <c r="VWF12" s="1211"/>
      <c r="VWG12" s="1211"/>
      <c r="VWH12" s="1211"/>
      <c r="VWI12" s="1211"/>
      <c r="VWJ12" s="1211"/>
      <c r="VWK12" s="1211"/>
      <c r="VWL12" s="1211"/>
      <c r="VWM12" s="1211"/>
      <c r="VWN12" s="1211"/>
      <c r="VWO12" s="1211"/>
      <c r="VWP12" s="1211"/>
      <c r="VWQ12" s="1211"/>
      <c r="VWR12" s="1211"/>
      <c r="VWS12" s="1211"/>
      <c r="VWT12" s="1211"/>
      <c r="VWU12" s="1211"/>
      <c r="VWV12" s="1211"/>
      <c r="VWW12" s="1211"/>
      <c r="VWX12" s="1211"/>
      <c r="VWY12" s="1211"/>
      <c r="VWZ12" s="1211"/>
      <c r="VXA12" s="1211"/>
      <c r="VXB12" s="1211"/>
      <c r="VXC12" s="1211"/>
      <c r="VXD12" s="1211"/>
      <c r="VXE12" s="1211"/>
      <c r="VXF12" s="1211"/>
      <c r="VXG12" s="1211"/>
      <c r="VXH12" s="1211"/>
      <c r="VXI12" s="1211"/>
      <c r="VXJ12" s="1211"/>
      <c r="VXK12" s="1211"/>
      <c r="VXL12" s="1211"/>
      <c r="VXM12" s="1211"/>
      <c r="VXN12" s="1211"/>
      <c r="VXO12" s="1211"/>
      <c r="VXP12" s="1211"/>
      <c r="VXQ12" s="1211"/>
      <c r="VXR12" s="1211"/>
      <c r="VXS12" s="1211"/>
      <c r="VXT12" s="1211"/>
      <c r="VXU12" s="1211"/>
      <c r="VXV12" s="1211"/>
      <c r="VXW12" s="1211"/>
      <c r="VXX12" s="1211"/>
      <c r="VXY12" s="1211"/>
      <c r="VXZ12" s="1211"/>
      <c r="VYA12" s="1211"/>
      <c r="VYB12" s="1211"/>
      <c r="VYC12" s="1211"/>
      <c r="VYD12" s="1211"/>
      <c r="VYE12" s="1211"/>
      <c r="VYF12" s="1211"/>
      <c r="VYG12" s="1211"/>
      <c r="VYH12" s="1211"/>
      <c r="VYI12" s="1211"/>
      <c r="VYJ12" s="1211"/>
      <c r="VYK12" s="1211"/>
      <c r="VYL12" s="1211"/>
      <c r="VYM12" s="1211"/>
      <c r="VYN12" s="1211"/>
      <c r="VYO12" s="1211"/>
      <c r="VYP12" s="1211"/>
      <c r="VYQ12" s="1211"/>
      <c r="VYR12" s="1211"/>
      <c r="VYS12" s="1211"/>
      <c r="VYT12" s="1211"/>
      <c r="VYU12" s="1211"/>
      <c r="VYV12" s="1211"/>
      <c r="VYW12" s="1211"/>
      <c r="VYX12" s="1211"/>
      <c r="VYY12" s="1211"/>
      <c r="VYZ12" s="1211"/>
      <c r="VZA12" s="1211"/>
      <c r="VZB12" s="1211"/>
      <c r="VZC12" s="1211"/>
      <c r="VZD12" s="1211"/>
      <c r="VZE12" s="1211"/>
      <c r="VZF12" s="1211"/>
      <c r="VZG12" s="1211"/>
      <c r="VZH12" s="1211"/>
      <c r="VZI12" s="1211"/>
      <c r="VZJ12" s="1211"/>
      <c r="VZK12" s="1211"/>
      <c r="VZL12" s="1211"/>
      <c r="VZM12" s="1211"/>
      <c r="VZN12" s="1211"/>
      <c r="VZO12" s="1211"/>
      <c r="VZP12" s="1211"/>
      <c r="VZQ12" s="1211"/>
      <c r="VZR12" s="1211"/>
      <c r="VZS12" s="1211"/>
      <c r="VZT12" s="1211"/>
      <c r="VZU12" s="1211"/>
      <c r="VZV12" s="1211"/>
      <c r="VZW12" s="1211"/>
      <c r="VZX12" s="1211"/>
      <c r="VZY12" s="1211"/>
      <c r="VZZ12" s="1211"/>
      <c r="WAA12" s="1211"/>
      <c r="WAB12" s="1211"/>
      <c r="WAC12" s="1211"/>
      <c r="WAD12" s="1211"/>
      <c r="WAE12" s="1211"/>
      <c r="WAF12" s="1211"/>
      <c r="WAG12" s="1211"/>
      <c r="WAH12" s="1211"/>
      <c r="WAI12" s="1211"/>
      <c r="WAJ12" s="1211"/>
      <c r="WAK12" s="1211"/>
      <c r="WAL12" s="1211"/>
      <c r="WAM12" s="1211"/>
      <c r="WAN12" s="1211"/>
      <c r="WAO12" s="1211"/>
      <c r="WAP12" s="1211"/>
      <c r="WAQ12" s="1211"/>
      <c r="WAR12" s="1211"/>
      <c r="WAS12" s="1211"/>
      <c r="WAT12" s="1211"/>
      <c r="WAU12" s="1211"/>
      <c r="WAV12" s="1211"/>
      <c r="WAW12" s="1211"/>
      <c r="WAX12" s="1211"/>
      <c r="WAY12" s="1211"/>
      <c r="WAZ12" s="1211"/>
      <c r="WBA12" s="1211"/>
      <c r="WBB12" s="1211"/>
      <c r="WBC12" s="1211"/>
      <c r="WBD12" s="1211"/>
      <c r="WBE12" s="1211"/>
      <c r="WBF12" s="1211"/>
      <c r="WBG12" s="1211"/>
      <c r="WBH12" s="1211"/>
      <c r="WBI12" s="1211"/>
      <c r="WBJ12" s="1211"/>
      <c r="WBK12" s="1211"/>
      <c r="WBL12" s="1211"/>
      <c r="WBM12" s="1211"/>
      <c r="WBN12" s="1211"/>
      <c r="WBO12" s="1211"/>
      <c r="WBP12" s="1211"/>
      <c r="WBQ12" s="1211"/>
      <c r="WBR12" s="1211"/>
      <c r="WBS12" s="1211"/>
      <c r="WBT12" s="1211"/>
      <c r="WBU12" s="1211"/>
      <c r="WBV12" s="1211"/>
      <c r="WBW12" s="1211"/>
      <c r="WBX12" s="1211"/>
      <c r="WBY12" s="1211"/>
      <c r="WBZ12" s="1211"/>
      <c r="WCA12" s="1211"/>
      <c r="WCB12" s="1211"/>
      <c r="WCC12" s="1211"/>
      <c r="WCD12" s="1211"/>
      <c r="WCE12" s="1211"/>
      <c r="WCF12" s="1211"/>
      <c r="WCG12" s="1211"/>
      <c r="WCH12" s="1211"/>
      <c r="WCI12" s="1211"/>
      <c r="WCJ12" s="1211"/>
      <c r="WCK12" s="1211"/>
      <c r="WCL12" s="1211"/>
      <c r="WCM12" s="1211"/>
      <c r="WCN12" s="1211"/>
      <c r="WCO12" s="1211"/>
      <c r="WCP12" s="1211"/>
      <c r="WCQ12" s="1211"/>
      <c r="WCR12" s="1211"/>
      <c r="WCS12" s="1211"/>
      <c r="WCT12" s="1211"/>
      <c r="WCU12" s="1211"/>
      <c r="WCV12" s="1211"/>
      <c r="WCW12" s="1211"/>
      <c r="WCX12" s="1211"/>
      <c r="WCY12" s="1211"/>
      <c r="WCZ12" s="1211"/>
      <c r="WDA12" s="1211"/>
      <c r="WDB12" s="1211"/>
      <c r="WDC12" s="1211"/>
      <c r="WDD12" s="1211"/>
      <c r="WDE12" s="1211"/>
      <c r="WDF12" s="1211"/>
      <c r="WDG12" s="1211"/>
      <c r="WDH12" s="1211"/>
      <c r="WDI12" s="1211"/>
      <c r="WDJ12" s="1211"/>
      <c r="WDK12" s="1211"/>
      <c r="WDL12" s="1211"/>
      <c r="WDM12" s="1211"/>
      <c r="WDN12" s="1211"/>
      <c r="WDO12" s="1211"/>
      <c r="WDP12" s="1211"/>
      <c r="WDQ12" s="1211"/>
      <c r="WDR12" s="1211"/>
      <c r="WDS12" s="1211"/>
      <c r="WDT12" s="1211"/>
      <c r="WDU12" s="1211"/>
      <c r="WDV12" s="1211"/>
      <c r="WDW12" s="1211"/>
      <c r="WDX12" s="1211"/>
      <c r="WDY12" s="1211"/>
      <c r="WDZ12" s="1211"/>
      <c r="WEA12" s="1211"/>
      <c r="WEB12" s="1211"/>
      <c r="WEC12" s="1211"/>
      <c r="WED12" s="1211"/>
      <c r="WEE12" s="1211"/>
      <c r="WEF12" s="1211"/>
      <c r="WEG12" s="1211"/>
      <c r="WEH12" s="1211"/>
      <c r="WEI12" s="1211"/>
      <c r="WEJ12" s="1211"/>
      <c r="WEK12" s="1211"/>
      <c r="WEL12" s="1211"/>
      <c r="WEM12" s="1211"/>
      <c r="WEN12" s="1211"/>
      <c r="WEO12" s="1211"/>
      <c r="WEP12" s="1211"/>
      <c r="WEQ12" s="1211"/>
      <c r="WER12" s="1211"/>
      <c r="WES12" s="1211"/>
      <c r="WET12" s="1211"/>
      <c r="WEU12" s="1211"/>
      <c r="WEV12" s="1211"/>
      <c r="WEW12" s="1211"/>
      <c r="WEX12" s="1211"/>
      <c r="WEY12" s="1211"/>
      <c r="WEZ12" s="1211"/>
      <c r="WFA12" s="1211"/>
      <c r="WFB12" s="1211"/>
      <c r="WFC12" s="1211"/>
      <c r="WFD12" s="1211"/>
      <c r="WFE12" s="1211"/>
      <c r="WFF12" s="1211"/>
      <c r="WFG12" s="1211"/>
      <c r="WFH12" s="1211"/>
      <c r="WFI12" s="1211"/>
      <c r="WFJ12" s="1211"/>
      <c r="WFK12" s="1211"/>
      <c r="WFL12" s="1211"/>
      <c r="WFM12" s="1211"/>
      <c r="WFN12" s="1211"/>
      <c r="WFO12" s="1211"/>
      <c r="WFP12" s="1211"/>
      <c r="WFQ12" s="1211"/>
      <c r="WFR12" s="1211"/>
      <c r="WFS12" s="1211"/>
      <c r="WFT12" s="1211"/>
      <c r="WFU12" s="1211"/>
      <c r="WFV12" s="1211"/>
      <c r="WFW12" s="1211"/>
      <c r="WFX12" s="1211"/>
      <c r="WFY12" s="1211"/>
      <c r="WFZ12" s="1211"/>
      <c r="WGA12" s="1211"/>
      <c r="WGB12" s="1211"/>
      <c r="WGC12" s="1211"/>
      <c r="WGD12" s="1211"/>
      <c r="WGE12" s="1211"/>
      <c r="WGF12" s="1211"/>
      <c r="WGG12" s="1211"/>
      <c r="WGH12" s="1211"/>
      <c r="WGI12" s="1211"/>
      <c r="WGJ12" s="1211"/>
      <c r="WGK12" s="1211"/>
      <c r="WGL12" s="1211"/>
      <c r="WGM12" s="1211"/>
      <c r="WGN12" s="1211"/>
      <c r="WGO12" s="1211"/>
      <c r="WGP12" s="1211"/>
      <c r="WGQ12" s="1211"/>
      <c r="WGR12" s="1211"/>
      <c r="WGS12" s="1211"/>
      <c r="WGT12" s="1211"/>
      <c r="WGU12" s="1211"/>
      <c r="WGV12" s="1211"/>
      <c r="WGW12" s="1211"/>
      <c r="WGX12" s="1211"/>
      <c r="WGY12" s="1211"/>
      <c r="WGZ12" s="1211"/>
      <c r="WHA12" s="1211"/>
      <c r="WHB12" s="1211"/>
      <c r="WHC12" s="1211"/>
      <c r="WHD12" s="1211"/>
      <c r="WHE12" s="1211"/>
      <c r="WHF12" s="1211"/>
      <c r="WHG12" s="1211"/>
      <c r="WHH12" s="1211"/>
      <c r="WHI12" s="1211"/>
      <c r="WHJ12" s="1211"/>
      <c r="WHK12" s="1211"/>
      <c r="WHL12" s="1211"/>
      <c r="WHM12" s="1211"/>
      <c r="WHN12" s="1211"/>
      <c r="WHO12" s="1211"/>
      <c r="WHP12" s="1211"/>
      <c r="WHQ12" s="1211"/>
      <c r="WHR12" s="1211"/>
      <c r="WHS12" s="1211"/>
      <c r="WHT12" s="1211"/>
      <c r="WHU12" s="1211"/>
      <c r="WHV12" s="1211"/>
      <c r="WHW12" s="1211"/>
      <c r="WHX12" s="1211"/>
      <c r="WHY12" s="1211"/>
      <c r="WHZ12" s="1211"/>
      <c r="WIA12" s="1211"/>
      <c r="WIB12" s="1211"/>
      <c r="WIC12" s="1211"/>
      <c r="WID12" s="1211"/>
      <c r="WIE12" s="1211"/>
      <c r="WIF12" s="1211"/>
      <c r="WIG12" s="1211"/>
      <c r="WIH12" s="1211"/>
      <c r="WII12" s="1211"/>
      <c r="WIJ12" s="1211"/>
      <c r="WIK12" s="1211"/>
      <c r="WIL12" s="1211"/>
      <c r="WIM12" s="1211"/>
      <c r="WIN12" s="1211"/>
      <c r="WIO12" s="1211"/>
      <c r="WIP12" s="1211"/>
      <c r="WIQ12" s="1211"/>
      <c r="WIR12" s="1211"/>
      <c r="WIS12" s="1211"/>
      <c r="WIT12" s="1211"/>
      <c r="WIU12" s="1211"/>
      <c r="WIV12" s="1211"/>
      <c r="WIW12" s="1211"/>
      <c r="WIX12" s="1211"/>
      <c r="WIY12" s="1211"/>
      <c r="WIZ12" s="1211"/>
      <c r="WJA12" s="1211"/>
      <c r="WJB12" s="1211"/>
      <c r="WJC12" s="1211"/>
      <c r="WJD12" s="1211"/>
      <c r="WJE12" s="1211"/>
      <c r="WJF12" s="1211"/>
      <c r="WJG12" s="1211"/>
      <c r="WJH12" s="1211"/>
      <c r="WJI12" s="1211"/>
      <c r="WJJ12" s="1211"/>
      <c r="WJK12" s="1211"/>
      <c r="WJL12" s="1211"/>
      <c r="WJM12" s="1211"/>
      <c r="WJN12" s="1211"/>
      <c r="WJO12" s="1211"/>
      <c r="WJP12" s="1211"/>
      <c r="WJQ12" s="1211"/>
      <c r="WJR12" s="1211"/>
      <c r="WJS12" s="1211"/>
      <c r="WJT12" s="1211"/>
      <c r="WJU12" s="1211"/>
      <c r="WJV12" s="1211"/>
      <c r="WJW12" s="1211"/>
      <c r="WJX12" s="1211"/>
      <c r="WJY12" s="1211"/>
      <c r="WJZ12" s="1211"/>
      <c r="WKA12" s="1211"/>
      <c r="WKB12" s="1211"/>
      <c r="WKC12" s="1211"/>
      <c r="WKD12" s="1211"/>
      <c r="WKE12" s="1211"/>
      <c r="WKF12" s="1211"/>
      <c r="WKG12" s="1211"/>
      <c r="WKH12" s="1211"/>
      <c r="WKI12" s="1211"/>
      <c r="WKJ12" s="1211"/>
      <c r="WKK12" s="1211"/>
      <c r="WKL12" s="1211"/>
      <c r="WKM12" s="1211"/>
      <c r="WKN12" s="1211"/>
      <c r="WKO12" s="1211"/>
      <c r="WKP12" s="1211"/>
      <c r="WKQ12" s="1211"/>
      <c r="WKR12" s="1211"/>
      <c r="WKS12" s="1211"/>
      <c r="WKT12" s="1211"/>
      <c r="WKU12" s="1211"/>
      <c r="WKV12" s="1211"/>
      <c r="WKW12" s="1211"/>
      <c r="WKX12" s="1211"/>
      <c r="WKY12" s="1211"/>
      <c r="WKZ12" s="1211"/>
      <c r="WLA12" s="1211"/>
      <c r="WLB12" s="1211"/>
      <c r="WLC12" s="1211"/>
      <c r="WLD12" s="1211"/>
      <c r="WLE12" s="1211"/>
      <c r="WLF12" s="1211"/>
      <c r="WLG12" s="1211"/>
      <c r="WLH12" s="1211"/>
      <c r="WLI12" s="1211"/>
      <c r="WLJ12" s="1211"/>
      <c r="WLK12" s="1211"/>
      <c r="WLL12" s="1211"/>
      <c r="WLM12" s="1211"/>
      <c r="WLN12" s="1211"/>
      <c r="WLO12" s="1211"/>
      <c r="WLP12" s="1211"/>
      <c r="WLQ12" s="1211"/>
      <c r="WLR12" s="1211"/>
      <c r="WLS12" s="1211"/>
      <c r="WLT12" s="1211"/>
      <c r="WLU12" s="1211"/>
      <c r="WLV12" s="1211"/>
      <c r="WLW12" s="1211"/>
      <c r="WLX12" s="1211"/>
      <c r="WLY12" s="1211"/>
      <c r="WLZ12" s="1211"/>
      <c r="WMA12" s="1211"/>
      <c r="WMB12" s="1211"/>
      <c r="WMC12" s="1211"/>
      <c r="WMD12" s="1211"/>
      <c r="WME12" s="1211"/>
      <c r="WMF12" s="1211"/>
      <c r="WMG12" s="1211"/>
      <c r="WMH12" s="1211"/>
      <c r="WMI12" s="1211"/>
      <c r="WMJ12" s="1211"/>
      <c r="WMK12" s="1211"/>
      <c r="WML12" s="1211"/>
      <c r="WMM12" s="1211"/>
      <c r="WMN12" s="1211"/>
      <c r="WMO12" s="1211"/>
      <c r="WMP12" s="1211"/>
      <c r="WMQ12" s="1211"/>
      <c r="WMR12" s="1211"/>
      <c r="WMS12" s="1211"/>
      <c r="WMT12" s="1211"/>
      <c r="WMU12" s="1211"/>
      <c r="WMV12" s="1211"/>
      <c r="WMW12" s="1211"/>
      <c r="WMX12" s="1211"/>
      <c r="WMY12" s="1211"/>
      <c r="WMZ12" s="1211"/>
      <c r="WNA12" s="1211"/>
      <c r="WNB12" s="1211"/>
      <c r="WNC12" s="1211"/>
      <c r="WND12" s="1211"/>
      <c r="WNE12" s="1211"/>
      <c r="WNF12" s="1211"/>
      <c r="WNG12" s="1211"/>
      <c r="WNH12" s="1211"/>
      <c r="WNI12" s="1211"/>
      <c r="WNJ12" s="1211"/>
      <c r="WNK12" s="1211"/>
      <c r="WNL12" s="1211"/>
      <c r="WNM12" s="1211"/>
      <c r="WNN12" s="1211"/>
      <c r="WNO12" s="1211"/>
      <c r="WNP12" s="1211"/>
      <c r="WNQ12" s="1211"/>
      <c r="WNR12" s="1211"/>
      <c r="WNS12" s="1211"/>
      <c r="WNT12" s="1211"/>
      <c r="WNU12" s="1211"/>
      <c r="WNV12" s="1211"/>
      <c r="WNW12" s="1211"/>
      <c r="WNX12" s="1211"/>
      <c r="WNY12" s="1211"/>
      <c r="WNZ12" s="1211"/>
      <c r="WOA12" s="1211"/>
      <c r="WOB12" s="1211"/>
      <c r="WOC12" s="1211"/>
      <c r="WOD12" s="1211"/>
      <c r="WOE12" s="1211"/>
      <c r="WOF12" s="1211"/>
      <c r="WOG12" s="1211"/>
      <c r="WOH12" s="1211"/>
      <c r="WOI12" s="1211"/>
      <c r="WOJ12" s="1211"/>
      <c r="WOK12" s="1211"/>
      <c r="WOL12" s="1211"/>
      <c r="WOM12" s="1211"/>
      <c r="WON12" s="1211"/>
      <c r="WOO12" s="1211"/>
      <c r="WOP12" s="1211"/>
      <c r="WOQ12" s="1211"/>
      <c r="WOR12" s="1211"/>
      <c r="WOS12" s="1211"/>
      <c r="WOT12" s="1211"/>
      <c r="WOU12" s="1211"/>
      <c r="WOV12" s="1211"/>
      <c r="WOW12" s="1211"/>
      <c r="WOX12" s="1211"/>
      <c r="WOY12" s="1211"/>
      <c r="WOZ12" s="1211"/>
      <c r="WPA12" s="1211"/>
      <c r="WPB12" s="1211"/>
      <c r="WPC12" s="1211"/>
      <c r="WPD12" s="1211"/>
      <c r="WPE12" s="1211"/>
      <c r="WPF12" s="1211"/>
      <c r="WPG12" s="1211"/>
      <c r="WPH12" s="1211"/>
      <c r="WPI12" s="1211"/>
      <c r="WPJ12" s="1211"/>
      <c r="WPK12" s="1211"/>
      <c r="WPL12" s="1211"/>
      <c r="WPM12" s="1211"/>
      <c r="WPN12" s="1211"/>
      <c r="WPO12" s="1211"/>
      <c r="WPP12" s="1211"/>
      <c r="WPQ12" s="1211"/>
      <c r="WPR12" s="1211"/>
      <c r="WPS12" s="1211"/>
      <c r="WPT12" s="1211"/>
      <c r="WPU12" s="1211"/>
      <c r="WPV12" s="1211"/>
      <c r="WPW12" s="1211"/>
      <c r="WPX12" s="1211"/>
      <c r="WPY12" s="1211"/>
      <c r="WPZ12" s="1211"/>
      <c r="WQA12" s="1211"/>
      <c r="WQB12" s="1211"/>
      <c r="WQC12" s="1211"/>
      <c r="WQD12" s="1211"/>
      <c r="WQE12" s="1211"/>
      <c r="WQF12" s="1211"/>
      <c r="WQG12" s="1211"/>
      <c r="WQH12" s="1211"/>
      <c r="WQI12" s="1211"/>
      <c r="WQJ12" s="1211"/>
      <c r="WQK12" s="1211"/>
      <c r="WQL12" s="1211"/>
      <c r="WQM12" s="1211"/>
      <c r="WQN12" s="1211"/>
      <c r="WQO12" s="1211"/>
      <c r="WQP12" s="1211"/>
      <c r="WQQ12" s="1211"/>
      <c r="WQR12" s="1211"/>
      <c r="WQS12" s="1211"/>
      <c r="WQT12" s="1211"/>
      <c r="WQU12" s="1211"/>
      <c r="WQV12" s="1211"/>
      <c r="WQW12" s="1211"/>
      <c r="WQX12" s="1211"/>
      <c r="WQY12" s="1211"/>
      <c r="WQZ12" s="1211"/>
      <c r="WRA12" s="1211"/>
      <c r="WRB12" s="1211"/>
      <c r="WRC12" s="1211"/>
      <c r="WRD12" s="1211"/>
      <c r="WRE12" s="1211"/>
      <c r="WRF12" s="1211"/>
      <c r="WRG12" s="1211"/>
      <c r="WRH12" s="1211"/>
      <c r="WRI12" s="1211"/>
      <c r="WRJ12" s="1211"/>
      <c r="WRK12" s="1211"/>
      <c r="WRL12" s="1211"/>
      <c r="WRM12" s="1211"/>
      <c r="WRN12" s="1211"/>
      <c r="WRO12" s="1211"/>
      <c r="WRP12" s="1211"/>
      <c r="WRQ12" s="1211"/>
      <c r="WRR12" s="1211"/>
      <c r="WRS12" s="1211"/>
      <c r="WRT12" s="1211"/>
      <c r="WRU12" s="1211"/>
      <c r="WRV12" s="1211"/>
      <c r="WRW12" s="1211"/>
      <c r="WRX12" s="1211"/>
      <c r="WRY12" s="1211"/>
      <c r="WRZ12" s="1211"/>
      <c r="WSA12" s="1211"/>
      <c r="WSB12" s="1211"/>
      <c r="WSC12" s="1211"/>
      <c r="WSD12" s="1211"/>
      <c r="WSE12" s="1211"/>
      <c r="WSF12" s="1211"/>
      <c r="WSG12" s="1211"/>
      <c r="WSH12" s="1211"/>
      <c r="WSI12" s="1211"/>
      <c r="WSJ12" s="1211"/>
      <c r="WSK12" s="1211"/>
      <c r="WSL12" s="1211"/>
      <c r="WSM12" s="1211"/>
      <c r="WSN12" s="1211"/>
      <c r="WSO12" s="1211"/>
      <c r="WSP12" s="1211"/>
      <c r="WSQ12" s="1211"/>
      <c r="WSR12" s="1211"/>
      <c r="WSS12" s="1211"/>
      <c r="WST12" s="1211"/>
      <c r="WSU12" s="1211"/>
      <c r="WSV12" s="1211"/>
      <c r="WSW12" s="1211"/>
      <c r="WSX12" s="1211"/>
      <c r="WSY12" s="1211"/>
      <c r="WSZ12" s="1211"/>
      <c r="WTA12" s="1211"/>
      <c r="WTB12" s="1211"/>
      <c r="WTC12" s="1211"/>
      <c r="WTD12" s="1211"/>
      <c r="WTE12" s="1211"/>
      <c r="WTF12" s="1211"/>
      <c r="WTG12" s="1211"/>
      <c r="WTH12" s="1211"/>
      <c r="WTI12" s="1211"/>
      <c r="WTJ12" s="1211"/>
      <c r="WTK12" s="1211"/>
      <c r="WTL12" s="1211"/>
      <c r="WTM12" s="1211"/>
      <c r="WTN12" s="1211"/>
      <c r="WTO12" s="1211"/>
      <c r="WTP12" s="1211"/>
      <c r="WTQ12" s="1211"/>
      <c r="WTR12" s="1211"/>
      <c r="WTS12" s="1211"/>
      <c r="WTT12" s="1211"/>
      <c r="WTU12" s="1211"/>
      <c r="WTV12" s="1211"/>
      <c r="WTW12" s="1211"/>
      <c r="WTX12" s="1211"/>
      <c r="WTY12" s="1211"/>
      <c r="WTZ12" s="1211"/>
      <c r="WUA12" s="1211"/>
      <c r="WUB12" s="1211"/>
      <c r="WUC12" s="1211"/>
      <c r="WUD12" s="1211"/>
      <c r="WUE12" s="1211"/>
      <c r="WUF12" s="1211"/>
      <c r="WUG12" s="1211"/>
      <c r="WUH12" s="1211"/>
      <c r="WUI12" s="1211"/>
      <c r="WUJ12" s="1211"/>
      <c r="WUK12" s="1211"/>
      <c r="WUL12" s="1211"/>
      <c r="WUM12" s="1211"/>
      <c r="WUN12" s="1211"/>
      <c r="WUO12" s="1211"/>
      <c r="WUP12" s="1211"/>
      <c r="WUQ12" s="1211"/>
      <c r="WUR12" s="1211"/>
      <c r="WUS12" s="1211"/>
      <c r="WUT12" s="1211"/>
      <c r="WUU12" s="1211"/>
      <c r="WUV12" s="1211"/>
      <c r="WUW12" s="1211"/>
      <c r="WUX12" s="1211"/>
      <c r="WUY12" s="1211"/>
      <c r="WUZ12" s="1211"/>
      <c r="WVA12" s="1211"/>
      <c r="WVB12" s="1211"/>
      <c r="WVC12" s="1211"/>
      <c r="WVD12" s="1211"/>
      <c r="WVE12" s="1211"/>
      <c r="WVF12" s="1211"/>
      <c r="WVG12" s="1211"/>
      <c r="WVH12" s="1211"/>
      <c r="WVI12" s="1211"/>
      <c r="WVJ12" s="1211"/>
      <c r="WVK12" s="1211"/>
      <c r="WVL12" s="1211"/>
      <c r="WVM12" s="1211"/>
      <c r="WVN12" s="1211"/>
      <c r="WVO12" s="1211"/>
      <c r="WVP12" s="1211"/>
      <c r="WVQ12" s="1211"/>
      <c r="WVR12" s="1211"/>
      <c r="WVS12" s="1211"/>
      <c r="WVT12" s="1211"/>
      <c r="WVU12" s="1211"/>
      <c r="WVV12" s="1211"/>
      <c r="WVW12" s="1211"/>
      <c r="WVX12" s="1211"/>
      <c r="WVY12" s="1211"/>
      <c r="WVZ12" s="1211"/>
      <c r="WWA12" s="1211"/>
      <c r="WWB12" s="1211"/>
      <c r="WWC12" s="1211"/>
      <c r="WWD12" s="1211"/>
      <c r="WWE12" s="1211"/>
      <c r="WWF12" s="1211"/>
      <c r="WWG12" s="1211"/>
      <c r="WWH12" s="1211"/>
      <c r="WWI12" s="1211"/>
      <c r="WWJ12" s="1211"/>
      <c r="WWK12" s="1211"/>
      <c r="WWL12" s="1211"/>
      <c r="WWM12" s="1211"/>
      <c r="WWN12" s="1211"/>
      <c r="WWO12" s="1211"/>
      <c r="WWP12" s="1211"/>
      <c r="WWQ12" s="1211"/>
      <c r="WWR12" s="1211"/>
      <c r="WWS12" s="1211"/>
      <c r="WWT12" s="1211"/>
      <c r="WWU12" s="1211"/>
      <c r="WWV12" s="1211"/>
      <c r="WWW12" s="1211"/>
      <c r="WWX12" s="1211"/>
      <c r="WWY12" s="1211"/>
      <c r="WWZ12" s="1211"/>
      <c r="WXA12" s="1211"/>
      <c r="WXB12" s="1211"/>
      <c r="WXC12" s="1211"/>
      <c r="WXD12" s="1211"/>
      <c r="WXE12" s="1211"/>
      <c r="WXF12" s="1211"/>
      <c r="WXG12" s="1211"/>
      <c r="WXH12" s="1211"/>
      <c r="WXI12" s="1211"/>
      <c r="WXJ12" s="1211"/>
      <c r="WXK12" s="1211"/>
      <c r="WXL12" s="1211"/>
      <c r="WXM12" s="1211"/>
      <c r="WXN12" s="1211"/>
      <c r="WXO12" s="1211"/>
      <c r="WXP12" s="1211"/>
      <c r="WXQ12" s="1211"/>
      <c r="WXR12" s="1211"/>
      <c r="WXS12" s="1211"/>
      <c r="WXT12" s="1211"/>
      <c r="WXU12" s="1211"/>
      <c r="WXV12" s="1211"/>
      <c r="WXW12" s="1211"/>
      <c r="WXX12" s="1211"/>
      <c r="WXY12" s="1211"/>
      <c r="WXZ12" s="1211"/>
      <c r="WYA12" s="1211"/>
      <c r="WYB12" s="1211"/>
      <c r="WYC12" s="1211"/>
      <c r="WYD12" s="1211"/>
      <c r="WYE12" s="1211"/>
      <c r="WYF12" s="1211"/>
      <c r="WYG12" s="1211"/>
      <c r="WYH12" s="1211"/>
      <c r="WYI12" s="1211"/>
      <c r="WYJ12" s="1211"/>
      <c r="WYK12" s="1211"/>
      <c r="WYL12" s="1211"/>
      <c r="WYM12" s="1211"/>
      <c r="WYN12" s="1211"/>
      <c r="WYO12" s="1211"/>
      <c r="WYP12" s="1211"/>
      <c r="WYQ12" s="1211"/>
      <c r="WYR12" s="1211"/>
      <c r="WYS12" s="1211"/>
      <c r="WYT12" s="1211"/>
      <c r="WYU12" s="1211"/>
      <c r="WYV12" s="1211"/>
      <c r="WYW12" s="1211"/>
      <c r="WYX12" s="1211"/>
      <c r="WYY12" s="1211"/>
      <c r="WYZ12" s="1211"/>
      <c r="WZA12" s="1211"/>
      <c r="WZB12" s="1211"/>
      <c r="WZC12" s="1211"/>
      <c r="WZD12" s="1211"/>
      <c r="WZE12" s="1211"/>
      <c r="WZF12" s="1211"/>
      <c r="WZG12" s="1211"/>
      <c r="WZH12" s="1211"/>
      <c r="WZI12" s="1211"/>
      <c r="WZJ12" s="1211"/>
      <c r="WZK12" s="1211"/>
      <c r="WZL12" s="1211"/>
      <c r="WZM12" s="1211"/>
      <c r="WZN12" s="1211"/>
      <c r="WZO12" s="1211"/>
      <c r="WZP12" s="1211"/>
      <c r="WZQ12" s="1211"/>
      <c r="WZR12" s="1211"/>
      <c r="WZS12" s="1211"/>
      <c r="WZT12" s="1211"/>
      <c r="WZU12" s="1211"/>
      <c r="WZV12" s="1211"/>
      <c r="WZW12" s="1211"/>
      <c r="WZX12" s="1211"/>
      <c r="WZY12" s="1211"/>
      <c r="WZZ12" s="1211"/>
      <c r="XAA12" s="1211"/>
      <c r="XAB12" s="1211"/>
      <c r="XAC12" s="1211"/>
      <c r="XAD12" s="1211"/>
      <c r="XAE12" s="1211"/>
      <c r="XAF12" s="1211"/>
      <c r="XAG12" s="1211"/>
      <c r="XAH12" s="1211"/>
      <c r="XAI12" s="1211"/>
      <c r="XAJ12" s="1211"/>
      <c r="XAK12" s="1211"/>
      <c r="XAL12" s="1211"/>
      <c r="XAM12" s="1211"/>
      <c r="XAN12" s="1211"/>
      <c r="XAO12" s="1211"/>
      <c r="XAP12" s="1211"/>
      <c r="XAQ12" s="1211"/>
      <c r="XAR12" s="1211"/>
      <c r="XAS12" s="1211"/>
      <c r="XAT12" s="1211"/>
      <c r="XAU12" s="1211"/>
      <c r="XAV12" s="1211"/>
      <c r="XAW12" s="1211"/>
      <c r="XAX12" s="1211"/>
      <c r="XAY12" s="1211"/>
      <c r="XAZ12" s="1211"/>
      <c r="XBA12" s="1211"/>
      <c r="XBB12" s="1211"/>
      <c r="XBC12" s="1211"/>
      <c r="XBD12" s="1211"/>
      <c r="XBE12" s="1211"/>
      <c r="XBF12" s="1211"/>
      <c r="XBG12" s="1211"/>
      <c r="XBH12" s="1211"/>
      <c r="XBI12" s="1211"/>
      <c r="XBJ12" s="1211"/>
      <c r="XBK12" s="1211"/>
      <c r="XBL12" s="1211"/>
      <c r="XBM12" s="1211"/>
      <c r="XBN12" s="1211"/>
      <c r="XBO12" s="1211"/>
      <c r="XBP12" s="1211"/>
      <c r="XBQ12" s="1211"/>
      <c r="XBR12" s="1211"/>
      <c r="XBS12" s="1211"/>
      <c r="XBT12" s="1211"/>
      <c r="XBU12" s="1211"/>
      <c r="XBV12" s="1211"/>
      <c r="XBW12" s="1211"/>
      <c r="XBX12" s="1211"/>
      <c r="XBY12" s="1211"/>
      <c r="XBZ12" s="1211"/>
      <c r="XCA12" s="1211"/>
      <c r="XCB12" s="1211"/>
      <c r="XCC12" s="1211"/>
      <c r="XCD12" s="1211"/>
      <c r="XCE12" s="1211"/>
      <c r="XCF12" s="1211"/>
      <c r="XCG12" s="1211"/>
      <c r="XCH12" s="1211"/>
      <c r="XCI12" s="1211"/>
      <c r="XCJ12" s="1211"/>
      <c r="XCK12" s="1211"/>
      <c r="XCL12" s="1211"/>
      <c r="XCM12" s="1211"/>
      <c r="XCN12" s="1211"/>
      <c r="XCO12" s="1211"/>
      <c r="XCP12" s="1211"/>
      <c r="XCQ12" s="1211"/>
      <c r="XCR12" s="1211"/>
      <c r="XCS12" s="1211"/>
      <c r="XCT12" s="1211"/>
      <c r="XCU12" s="1211"/>
      <c r="XCV12" s="1211"/>
      <c r="XCW12" s="1211"/>
      <c r="XCX12" s="1211"/>
      <c r="XCY12" s="1211"/>
      <c r="XCZ12" s="1211"/>
      <c r="XDA12" s="1211"/>
      <c r="XDB12" s="1211"/>
      <c r="XDC12" s="1211"/>
      <c r="XDD12" s="1211"/>
      <c r="XDE12" s="1211"/>
      <c r="XDF12" s="1211"/>
      <c r="XDG12" s="1211"/>
      <c r="XDH12" s="1211"/>
      <c r="XDI12" s="1211"/>
      <c r="XDJ12" s="1211"/>
      <c r="XDK12" s="1211"/>
      <c r="XDL12" s="1211"/>
      <c r="XDM12" s="1211"/>
      <c r="XDN12" s="1211"/>
      <c r="XDO12" s="1211"/>
      <c r="XDP12" s="1211"/>
      <c r="XDQ12" s="1211"/>
      <c r="XDR12" s="1211"/>
      <c r="XDS12" s="1211"/>
      <c r="XDT12" s="1211"/>
      <c r="XDU12" s="1211"/>
      <c r="XDV12" s="1211"/>
      <c r="XDW12" s="1211"/>
      <c r="XDX12" s="1211"/>
      <c r="XDY12" s="1211"/>
      <c r="XDZ12" s="1211"/>
      <c r="XEA12" s="1211"/>
      <c r="XEB12" s="1211"/>
      <c r="XEC12" s="1211"/>
      <c r="XED12" s="1211"/>
      <c r="XEE12" s="1211"/>
      <c r="XEF12" s="1211"/>
      <c r="XEG12" s="1211"/>
      <c r="XEH12" s="1211"/>
      <c r="XEI12" s="1211"/>
      <c r="XEJ12" s="1211"/>
      <c r="XEK12" s="1211"/>
      <c r="XEL12" s="1211"/>
      <c r="XEM12" s="1211"/>
      <c r="XEN12" s="1211"/>
      <c r="XEO12" s="1211"/>
      <c r="XEP12" s="1211"/>
      <c r="XEQ12" s="1211"/>
      <c r="XER12" s="1211"/>
      <c r="XES12" s="1211"/>
      <c r="XET12" s="1211"/>
      <c r="XEU12" s="1211"/>
      <c r="XEV12" s="1211"/>
      <c r="XEW12" s="1211"/>
      <c r="XEX12" s="1211"/>
      <c r="XEY12" s="1211"/>
      <c r="XEZ12" s="1211"/>
      <c r="XFA12" s="1211"/>
      <c r="XFB12" s="1211"/>
      <c r="XFC12" s="1211"/>
      <c r="XFD12" s="1211"/>
    </row>
    <row r="13" spans="1:16384" ht="38.25" customHeight="1">
      <c r="A13" s="17" t="s">
        <v>197</v>
      </c>
      <c r="B13" s="5" t="s">
        <v>182</v>
      </c>
      <c r="C13" s="5" t="s">
        <v>183</v>
      </c>
      <c r="D13" s="13"/>
      <c r="E13" s="13"/>
      <c r="F13" s="13"/>
      <c r="G13" s="13"/>
      <c r="H13" s="13"/>
      <c r="I13" s="13"/>
      <c r="J13" s="13"/>
      <c r="K13" s="13"/>
      <c r="L13" s="13"/>
      <c r="M13" s="13"/>
      <c r="N13" s="13"/>
      <c r="O13" s="1211"/>
      <c r="P13" s="1211"/>
      <c r="Q13" s="1211"/>
      <c r="R13" s="1211"/>
      <c r="S13" s="1211"/>
      <c r="T13" s="1211"/>
      <c r="U13" s="1211"/>
      <c r="V13" s="1211"/>
      <c r="W13" s="1211"/>
      <c r="X13" s="1211"/>
      <c r="Y13" s="1211"/>
      <c r="Z13" s="1211"/>
      <c r="AA13" s="1211"/>
      <c r="AB13" s="1211"/>
      <c r="AC13" s="1211"/>
      <c r="AD13" s="1211"/>
      <c r="AE13" s="1211"/>
      <c r="AF13" s="1211"/>
      <c r="AG13" s="1211"/>
      <c r="AH13" s="1211"/>
      <c r="AI13" s="1211"/>
      <c r="AJ13" s="1211"/>
      <c r="AK13" s="1211"/>
      <c r="AL13" s="1211"/>
      <c r="AM13" s="1211"/>
      <c r="AN13" s="1211"/>
      <c r="AO13" s="1211"/>
      <c r="AP13" s="1211"/>
      <c r="AQ13" s="1211"/>
      <c r="AR13" s="1211"/>
      <c r="AS13" s="1211"/>
      <c r="AT13" s="1211"/>
      <c r="AU13" s="1211"/>
      <c r="AV13" s="1211"/>
      <c r="AW13" s="1211"/>
      <c r="AX13" s="1211"/>
      <c r="AY13" s="1211"/>
      <c r="AZ13" s="1211"/>
      <c r="BA13" s="1211"/>
      <c r="BB13" s="1211"/>
      <c r="BC13" s="1211"/>
      <c r="BD13" s="1211"/>
      <c r="BE13" s="1211"/>
      <c r="BF13" s="1211"/>
      <c r="BG13" s="1211"/>
      <c r="BH13" s="1211"/>
      <c r="BI13" s="1211"/>
      <c r="BJ13" s="1211"/>
      <c r="BK13" s="1211"/>
      <c r="BL13" s="1211"/>
      <c r="BM13" s="1211"/>
      <c r="BN13" s="1211"/>
      <c r="BO13" s="1211"/>
      <c r="BP13" s="1211"/>
      <c r="BQ13" s="1211"/>
      <c r="BR13" s="1211"/>
      <c r="BS13" s="1211"/>
      <c r="BT13" s="1211"/>
      <c r="BU13" s="1211"/>
      <c r="BV13" s="1211"/>
      <c r="BW13" s="1211"/>
      <c r="BX13" s="1211"/>
      <c r="BY13" s="1211"/>
      <c r="BZ13" s="1211"/>
      <c r="CA13" s="1211"/>
      <c r="CB13" s="1211"/>
      <c r="CC13" s="1211"/>
      <c r="CD13" s="1211"/>
      <c r="CE13" s="1211"/>
      <c r="CF13" s="1211"/>
      <c r="CG13" s="1211"/>
      <c r="CH13" s="1211"/>
      <c r="CI13" s="1211"/>
      <c r="CJ13" s="1211"/>
      <c r="CK13" s="1211"/>
      <c r="CL13" s="1211"/>
      <c r="CM13" s="1211"/>
      <c r="CN13" s="1211"/>
      <c r="CO13" s="1211"/>
      <c r="CP13" s="1211"/>
      <c r="CQ13" s="1211"/>
      <c r="CR13" s="1211"/>
      <c r="CS13" s="1211"/>
      <c r="CT13" s="1211"/>
      <c r="CU13" s="1211"/>
      <c r="CV13" s="1211"/>
      <c r="CW13" s="1211"/>
      <c r="CX13" s="1211"/>
      <c r="CY13" s="1211"/>
      <c r="CZ13" s="1211"/>
      <c r="DA13" s="1211"/>
      <c r="DB13" s="1211"/>
      <c r="DC13" s="1211"/>
      <c r="DD13" s="1211"/>
      <c r="DE13" s="1211"/>
      <c r="DF13" s="1211"/>
      <c r="DG13" s="1211"/>
      <c r="DH13" s="1211"/>
      <c r="DI13" s="1211"/>
      <c r="DJ13" s="1211"/>
      <c r="DK13" s="1211"/>
      <c r="DL13" s="1211"/>
      <c r="DM13" s="1211"/>
      <c r="DN13" s="1211"/>
      <c r="DO13" s="1211"/>
      <c r="DP13" s="1211"/>
      <c r="DQ13" s="1211"/>
      <c r="DR13" s="1211"/>
      <c r="DS13" s="1211"/>
      <c r="DT13" s="1211"/>
      <c r="DU13" s="1211"/>
      <c r="DV13" s="1211"/>
      <c r="DW13" s="1211"/>
      <c r="DX13" s="1211"/>
      <c r="DY13" s="1211"/>
      <c r="DZ13" s="1211"/>
      <c r="EA13" s="1211"/>
      <c r="EB13" s="1211"/>
      <c r="EC13" s="1211"/>
      <c r="ED13" s="1211"/>
      <c r="EE13" s="1211"/>
      <c r="EF13" s="1211"/>
      <c r="EG13" s="1211"/>
      <c r="EH13" s="1211"/>
      <c r="EI13" s="1211"/>
      <c r="EJ13" s="1211"/>
      <c r="EK13" s="1211"/>
      <c r="EL13" s="1211"/>
      <c r="EM13" s="1211"/>
      <c r="EN13" s="1211"/>
      <c r="EO13" s="1211"/>
      <c r="EP13" s="1211"/>
      <c r="EQ13" s="1211"/>
      <c r="ER13" s="1211"/>
      <c r="ES13" s="1211"/>
      <c r="ET13" s="1211"/>
      <c r="EU13" s="1211"/>
      <c r="EV13" s="1211"/>
      <c r="EW13" s="1211"/>
      <c r="EX13" s="1211"/>
      <c r="EY13" s="1211"/>
      <c r="EZ13" s="1211"/>
      <c r="FA13" s="1211"/>
      <c r="FB13" s="1211"/>
      <c r="FC13" s="1211"/>
      <c r="FD13" s="1211"/>
      <c r="FE13" s="1211"/>
      <c r="FF13" s="1211"/>
      <c r="FG13" s="1211"/>
      <c r="FH13" s="1211"/>
      <c r="FI13" s="1211"/>
      <c r="FJ13" s="1211"/>
      <c r="FK13" s="1211"/>
      <c r="FL13" s="1211"/>
      <c r="FM13" s="1211"/>
      <c r="FN13" s="1211"/>
      <c r="FO13" s="1211"/>
      <c r="FP13" s="1211"/>
      <c r="FQ13" s="1211"/>
      <c r="FR13" s="1211"/>
      <c r="FS13" s="1211"/>
      <c r="FT13" s="1211"/>
      <c r="FU13" s="1211"/>
      <c r="FV13" s="1211"/>
      <c r="FW13" s="1211"/>
      <c r="FX13" s="1211"/>
      <c r="FY13" s="1211"/>
      <c r="FZ13" s="1211"/>
      <c r="GA13" s="1211"/>
      <c r="GB13" s="1211"/>
      <c r="GC13" s="1211"/>
      <c r="GD13" s="1211"/>
      <c r="GE13" s="1211"/>
      <c r="GF13" s="1211"/>
      <c r="GG13" s="1211"/>
      <c r="GH13" s="1211"/>
      <c r="GI13" s="1211"/>
      <c r="GJ13" s="1211"/>
      <c r="GK13" s="1211"/>
      <c r="GL13" s="1211"/>
      <c r="GM13" s="1211"/>
      <c r="GN13" s="1211"/>
      <c r="GO13" s="1211"/>
      <c r="GP13" s="1211"/>
      <c r="GQ13" s="1211"/>
      <c r="GR13" s="1211"/>
      <c r="GS13" s="1211"/>
      <c r="GT13" s="1211"/>
      <c r="GU13" s="1211"/>
      <c r="GV13" s="1211"/>
      <c r="GW13" s="1211"/>
      <c r="GX13" s="1211"/>
      <c r="GY13" s="1211"/>
      <c r="GZ13" s="1211"/>
      <c r="HA13" s="1211"/>
      <c r="HB13" s="1211"/>
      <c r="HC13" s="1211"/>
      <c r="HD13" s="1211"/>
      <c r="HE13" s="1211"/>
      <c r="HF13" s="1211"/>
      <c r="HG13" s="1211"/>
      <c r="HH13" s="1211"/>
      <c r="HI13" s="1211"/>
      <c r="HJ13" s="1211"/>
      <c r="HK13" s="1211"/>
      <c r="HL13" s="1211"/>
      <c r="HM13" s="1211"/>
      <c r="HN13" s="1211"/>
      <c r="HO13" s="1211"/>
      <c r="HP13" s="1211"/>
      <c r="HQ13" s="1211"/>
      <c r="HR13" s="1211"/>
      <c r="HS13" s="1211"/>
      <c r="HT13" s="1211"/>
      <c r="HU13" s="1211"/>
      <c r="HV13" s="1211"/>
      <c r="HW13" s="1211"/>
      <c r="HX13" s="1211"/>
      <c r="HY13" s="1211"/>
      <c r="HZ13" s="1211"/>
      <c r="IA13" s="1211"/>
      <c r="IB13" s="1211"/>
      <c r="IC13" s="1211"/>
      <c r="ID13" s="1211"/>
      <c r="IE13" s="1211"/>
      <c r="IF13" s="1211"/>
      <c r="IG13" s="1211"/>
      <c r="IH13" s="1211"/>
      <c r="II13" s="1211"/>
      <c r="IJ13" s="1211"/>
      <c r="IK13" s="1211"/>
      <c r="IL13" s="1211"/>
      <c r="IM13" s="1211"/>
      <c r="IN13" s="1211"/>
      <c r="IO13" s="1211"/>
      <c r="IP13" s="1211"/>
      <c r="IQ13" s="1211"/>
      <c r="IR13" s="1211"/>
      <c r="IS13" s="1211"/>
      <c r="IT13" s="1211"/>
      <c r="IU13" s="1211"/>
      <c r="IV13" s="1211"/>
      <c r="IW13" s="1211"/>
      <c r="IX13" s="1211"/>
      <c r="IY13" s="1211"/>
      <c r="IZ13" s="1211"/>
      <c r="JA13" s="1211"/>
      <c r="JB13" s="1211"/>
      <c r="JC13" s="1211"/>
      <c r="JD13" s="1211"/>
      <c r="JE13" s="1211"/>
      <c r="JF13" s="1211"/>
      <c r="JG13" s="1211"/>
      <c r="JH13" s="1211"/>
      <c r="JI13" s="1211"/>
      <c r="JJ13" s="1211"/>
      <c r="JK13" s="1211"/>
      <c r="JL13" s="1211"/>
      <c r="JM13" s="1211"/>
      <c r="JN13" s="1211"/>
      <c r="JO13" s="1211"/>
      <c r="JP13" s="1211"/>
      <c r="JQ13" s="1211"/>
      <c r="JR13" s="1211"/>
      <c r="JS13" s="1211"/>
      <c r="JT13" s="1211"/>
      <c r="JU13" s="1211"/>
      <c r="JV13" s="1211"/>
      <c r="JW13" s="1211"/>
      <c r="JX13" s="1211"/>
      <c r="JY13" s="1211"/>
      <c r="JZ13" s="1211"/>
      <c r="KA13" s="1211"/>
      <c r="KB13" s="1211"/>
      <c r="KC13" s="1211"/>
      <c r="KD13" s="1211"/>
      <c r="KE13" s="1211"/>
      <c r="KF13" s="1211"/>
      <c r="KG13" s="1211"/>
      <c r="KH13" s="1211"/>
      <c r="KI13" s="1211"/>
      <c r="KJ13" s="1211"/>
      <c r="KK13" s="1211"/>
      <c r="KL13" s="1211"/>
      <c r="KM13" s="1211"/>
      <c r="KN13" s="1211"/>
      <c r="KO13" s="1211"/>
      <c r="KP13" s="1211"/>
      <c r="KQ13" s="1211"/>
      <c r="KR13" s="1211"/>
      <c r="KS13" s="1211"/>
      <c r="KT13" s="1211"/>
      <c r="KU13" s="1211"/>
      <c r="KV13" s="1211"/>
      <c r="KW13" s="1211"/>
      <c r="KX13" s="1211"/>
      <c r="KY13" s="1211"/>
      <c r="KZ13" s="1211"/>
      <c r="LA13" s="1211"/>
      <c r="LB13" s="1211"/>
      <c r="LC13" s="1211"/>
      <c r="LD13" s="1211"/>
      <c r="LE13" s="1211"/>
      <c r="LF13" s="1211"/>
      <c r="LG13" s="1211"/>
      <c r="LH13" s="1211"/>
      <c r="LI13" s="1211"/>
      <c r="LJ13" s="1211"/>
      <c r="LK13" s="1211"/>
      <c r="LL13" s="1211"/>
      <c r="LM13" s="1211"/>
      <c r="LN13" s="1211"/>
      <c r="LO13" s="1211"/>
      <c r="LP13" s="1211"/>
      <c r="LQ13" s="1211"/>
      <c r="LR13" s="1211"/>
      <c r="LS13" s="1211"/>
      <c r="LT13" s="1211"/>
      <c r="LU13" s="1211"/>
      <c r="LV13" s="1211"/>
      <c r="LW13" s="1211"/>
      <c r="LX13" s="1211"/>
      <c r="LY13" s="1211"/>
      <c r="LZ13" s="1211"/>
      <c r="MA13" s="1211"/>
      <c r="MB13" s="1211"/>
      <c r="MC13" s="1211"/>
      <c r="MD13" s="1211"/>
      <c r="ME13" s="1211"/>
      <c r="MF13" s="1211"/>
      <c r="MG13" s="1211"/>
      <c r="MH13" s="1211"/>
      <c r="MI13" s="1211"/>
      <c r="MJ13" s="1211"/>
      <c r="MK13" s="1211"/>
      <c r="ML13" s="1211"/>
      <c r="MM13" s="1211"/>
      <c r="MN13" s="1211"/>
      <c r="MO13" s="1211"/>
      <c r="MP13" s="1211"/>
      <c r="MQ13" s="1211"/>
      <c r="MR13" s="1211"/>
      <c r="MS13" s="1211"/>
      <c r="MT13" s="1211"/>
      <c r="MU13" s="1211"/>
      <c r="MV13" s="1211"/>
      <c r="MW13" s="1211"/>
      <c r="MX13" s="1211"/>
      <c r="MY13" s="1211"/>
      <c r="MZ13" s="1211"/>
      <c r="NA13" s="1211"/>
      <c r="NB13" s="1211"/>
      <c r="NC13" s="1211"/>
      <c r="ND13" s="1211"/>
      <c r="NE13" s="1211"/>
      <c r="NF13" s="1211"/>
      <c r="NG13" s="1211"/>
      <c r="NH13" s="1211"/>
      <c r="NI13" s="1211"/>
      <c r="NJ13" s="1211"/>
      <c r="NK13" s="1211"/>
      <c r="NL13" s="1211"/>
      <c r="NM13" s="1211"/>
      <c r="NN13" s="1211"/>
      <c r="NO13" s="1211"/>
      <c r="NP13" s="1211"/>
      <c r="NQ13" s="1211"/>
      <c r="NR13" s="1211"/>
      <c r="NS13" s="1211"/>
      <c r="NT13" s="1211"/>
      <c r="NU13" s="1211"/>
      <c r="NV13" s="1211"/>
      <c r="NW13" s="1211"/>
      <c r="NX13" s="1211"/>
      <c r="NY13" s="1211"/>
      <c r="NZ13" s="1211"/>
      <c r="OA13" s="1211"/>
      <c r="OB13" s="1211"/>
      <c r="OC13" s="1211"/>
      <c r="OD13" s="1211"/>
      <c r="OE13" s="1211"/>
      <c r="OF13" s="1211"/>
      <c r="OG13" s="1211"/>
      <c r="OH13" s="1211"/>
      <c r="OI13" s="1211"/>
      <c r="OJ13" s="1211"/>
      <c r="OK13" s="1211"/>
      <c r="OL13" s="1211"/>
      <c r="OM13" s="1211"/>
      <c r="ON13" s="1211"/>
      <c r="OO13" s="1211"/>
      <c r="OP13" s="1211"/>
      <c r="OQ13" s="1211"/>
      <c r="OR13" s="1211"/>
      <c r="OS13" s="1211"/>
      <c r="OT13" s="1211"/>
      <c r="OU13" s="1211"/>
      <c r="OV13" s="1211"/>
      <c r="OW13" s="1211"/>
      <c r="OX13" s="1211"/>
      <c r="OY13" s="1211"/>
      <c r="OZ13" s="1211"/>
      <c r="PA13" s="1211"/>
      <c r="PB13" s="1211"/>
      <c r="PC13" s="1211"/>
      <c r="PD13" s="1211"/>
      <c r="PE13" s="1211"/>
      <c r="PF13" s="1211"/>
      <c r="PG13" s="1211"/>
      <c r="PH13" s="1211"/>
      <c r="PI13" s="1211"/>
      <c r="PJ13" s="1211"/>
      <c r="PK13" s="1211"/>
      <c r="PL13" s="1211"/>
      <c r="PM13" s="1211"/>
      <c r="PN13" s="1211"/>
      <c r="PO13" s="1211"/>
      <c r="PP13" s="1211"/>
      <c r="PQ13" s="1211"/>
      <c r="PR13" s="1211"/>
      <c r="PS13" s="1211"/>
      <c r="PT13" s="1211"/>
      <c r="PU13" s="1211"/>
      <c r="PV13" s="1211"/>
      <c r="PW13" s="1211"/>
      <c r="PX13" s="1211"/>
      <c r="PY13" s="1211"/>
      <c r="PZ13" s="1211"/>
      <c r="QA13" s="1211"/>
      <c r="QB13" s="1211"/>
      <c r="QC13" s="1211"/>
      <c r="QD13" s="1211"/>
      <c r="QE13" s="1211"/>
      <c r="QF13" s="1211"/>
      <c r="QG13" s="1211"/>
      <c r="QH13" s="1211"/>
      <c r="QI13" s="1211"/>
      <c r="QJ13" s="1211"/>
      <c r="QK13" s="1211"/>
      <c r="QL13" s="1211"/>
      <c r="QM13" s="1211"/>
      <c r="QN13" s="1211"/>
      <c r="QO13" s="1211"/>
      <c r="QP13" s="1211"/>
      <c r="QQ13" s="1211"/>
      <c r="QR13" s="1211"/>
      <c r="QS13" s="1211"/>
      <c r="QT13" s="1211"/>
      <c r="QU13" s="1211"/>
      <c r="QV13" s="1211"/>
      <c r="QW13" s="1211"/>
      <c r="QX13" s="1211"/>
      <c r="QY13" s="1211"/>
      <c r="QZ13" s="1211"/>
      <c r="RA13" s="1211"/>
      <c r="RB13" s="1211"/>
      <c r="RC13" s="1211"/>
      <c r="RD13" s="1211"/>
      <c r="RE13" s="1211"/>
      <c r="RF13" s="1211"/>
      <c r="RG13" s="1211"/>
      <c r="RH13" s="1211"/>
      <c r="RI13" s="1211"/>
      <c r="RJ13" s="1211"/>
      <c r="RK13" s="1211"/>
      <c r="RL13" s="1211"/>
      <c r="RM13" s="1211"/>
      <c r="RN13" s="1211"/>
      <c r="RO13" s="1211"/>
      <c r="RP13" s="1211"/>
      <c r="RQ13" s="1211"/>
      <c r="RR13" s="1211"/>
      <c r="RS13" s="1211"/>
      <c r="RT13" s="1211"/>
      <c r="RU13" s="1211"/>
      <c r="RV13" s="1211"/>
      <c r="RW13" s="1211"/>
      <c r="RX13" s="1211"/>
      <c r="RY13" s="1211"/>
      <c r="RZ13" s="1211"/>
      <c r="SA13" s="1211"/>
      <c r="SB13" s="1211"/>
      <c r="SC13" s="1211"/>
      <c r="SD13" s="1211"/>
      <c r="SE13" s="1211"/>
      <c r="SF13" s="1211"/>
      <c r="SG13" s="1211"/>
      <c r="SH13" s="1211"/>
      <c r="SI13" s="1211"/>
      <c r="SJ13" s="1211"/>
      <c r="SK13" s="1211"/>
      <c r="SL13" s="1211"/>
      <c r="SM13" s="1211"/>
      <c r="SN13" s="1211"/>
      <c r="SO13" s="1211"/>
      <c r="SP13" s="1211"/>
      <c r="SQ13" s="1211"/>
      <c r="SR13" s="1211"/>
      <c r="SS13" s="1211"/>
      <c r="ST13" s="1211"/>
      <c r="SU13" s="1211"/>
      <c r="SV13" s="1211"/>
      <c r="SW13" s="1211"/>
      <c r="SX13" s="1211"/>
      <c r="SY13" s="1211"/>
      <c r="SZ13" s="1211"/>
      <c r="TA13" s="1211"/>
      <c r="TB13" s="1211"/>
      <c r="TC13" s="1211"/>
      <c r="TD13" s="1211"/>
      <c r="TE13" s="1211"/>
      <c r="TF13" s="1211"/>
      <c r="TG13" s="1211"/>
      <c r="TH13" s="1211"/>
      <c r="TI13" s="1211"/>
      <c r="TJ13" s="1211"/>
      <c r="TK13" s="1211"/>
      <c r="TL13" s="1211"/>
      <c r="TM13" s="1211"/>
      <c r="TN13" s="1211"/>
      <c r="TO13" s="1211"/>
      <c r="TP13" s="1211"/>
      <c r="TQ13" s="1211"/>
      <c r="TR13" s="1211"/>
      <c r="TS13" s="1211"/>
      <c r="TT13" s="1211"/>
      <c r="TU13" s="1211"/>
      <c r="TV13" s="1211"/>
      <c r="TW13" s="1211"/>
      <c r="TX13" s="1211"/>
      <c r="TY13" s="1211"/>
      <c r="TZ13" s="1211"/>
      <c r="UA13" s="1211"/>
      <c r="UB13" s="1211"/>
      <c r="UC13" s="1211"/>
      <c r="UD13" s="1211"/>
      <c r="UE13" s="1211"/>
      <c r="UF13" s="1211"/>
      <c r="UG13" s="1211"/>
      <c r="UH13" s="1211"/>
      <c r="UI13" s="1211"/>
      <c r="UJ13" s="1211"/>
      <c r="UK13" s="1211"/>
      <c r="UL13" s="1211"/>
      <c r="UM13" s="1211"/>
      <c r="UN13" s="1211"/>
      <c r="UO13" s="1211"/>
      <c r="UP13" s="1211"/>
      <c r="UQ13" s="1211"/>
      <c r="UR13" s="1211"/>
      <c r="US13" s="1211"/>
      <c r="UT13" s="1211"/>
      <c r="UU13" s="1211"/>
      <c r="UV13" s="1211"/>
      <c r="UW13" s="1211"/>
      <c r="UX13" s="1211"/>
      <c r="UY13" s="1211"/>
      <c r="UZ13" s="1211"/>
      <c r="VA13" s="1211"/>
      <c r="VB13" s="1211"/>
      <c r="VC13" s="1211"/>
      <c r="VD13" s="1211"/>
      <c r="VE13" s="1211"/>
      <c r="VF13" s="1211"/>
      <c r="VG13" s="1211"/>
      <c r="VH13" s="1211"/>
      <c r="VI13" s="1211"/>
      <c r="VJ13" s="1211"/>
      <c r="VK13" s="1211"/>
      <c r="VL13" s="1211"/>
      <c r="VM13" s="1211"/>
      <c r="VN13" s="1211"/>
      <c r="VO13" s="1211"/>
      <c r="VP13" s="1211"/>
      <c r="VQ13" s="1211"/>
      <c r="VR13" s="1211"/>
      <c r="VS13" s="1211"/>
      <c r="VT13" s="1211"/>
      <c r="VU13" s="1211"/>
      <c r="VV13" s="1211"/>
      <c r="VW13" s="1211"/>
      <c r="VX13" s="1211"/>
      <c r="VY13" s="1211"/>
      <c r="VZ13" s="1211"/>
      <c r="WA13" s="1211"/>
      <c r="WB13" s="1211"/>
      <c r="WC13" s="1211"/>
      <c r="WD13" s="1211"/>
      <c r="WE13" s="1211"/>
      <c r="WF13" s="1211"/>
      <c r="WG13" s="1211"/>
      <c r="WH13" s="1211"/>
      <c r="WI13" s="1211"/>
      <c r="WJ13" s="1211"/>
      <c r="WK13" s="1211"/>
      <c r="WL13" s="1211"/>
      <c r="WM13" s="1211"/>
      <c r="WN13" s="1211"/>
      <c r="WO13" s="1211"/>
      <c r="WP13" s="1211"/>
      <c r="WQ13" s="1211"/>
      <c r="WR13" s="1211"/>
      <c r="WS13" s="1211"/>
      <c r="WT13" s="1211"/>
      <c r="WU13" s="1211"/>
      <c r="WV13" s="1211"/>
      <c r="WW13" s="1211"/>
      <c r="WX13" s="1211"/>
      <c r="WY13" s="1211"/>
      <c r="WZ13" s="1211"/>
      <c r="XA13" s="1211"/>
      <c r="XB13" s="1211"/>
      <c r="XC13" s="1211"/>
      <c r="XD13" s="1211"/>
      <c r="XE13" s="1211"/>
      <c r="XF13" s="1211"/>
      <c r="XG13" s="1211"/>
      <c r="XH13" s="1211"/>
      <c r="XI13" s="1211"/>
      <c r="XJ13" s="1211"/>
      <c r="XK13" s="1211"/>
      <c r="XL13" s="1211"/>
      <c r="XM13" s="1211"/>
      <c r="XN13" s="1211"/>
      <c r="XO13" s="1211"/>
      <c r="XP13" s="1211"/>
      <c r="XQ13" s="1211"/>
      <c r="XR13" s="1211"/>
      <c r="XS13" s="1211"/>
      <c r="XT13" s="1211"/>
      <c r="XU13" s="1211"/>
      <c r="XV13" s="1211"/>
      <c r="XW13" s="1211"/>
      <c r="XX13" s="1211"/>
      <c r="XY13" s="1211"/>
      <c r="XZ13" s="1211"/>
      <c r="YA13" s="1211"/>
      <c r="YB13" s="1211"/>
      <c r="YC13" s="1211"/>
      <c r="YD13" s="1211"/>
      <c r="YE13" s="1211"/>
      <c r="YF13" s="1211"/>
      <c r="YG13" s="1211"/>
      <c r="YH13" s="1211"/>
      <c r="YI13" s="1211"/>
      <c r="YJ13" s="1211"/>
      <c r="YK13" s="1211"/>
      <c r="YL13" s="1211"/>
      <c r="YM13" s="1211"/>
      <c r="YN13" s="1211"/>
      <c r="YO13" s="1211"/>
      <c r="YP13" s="1211"/>
      <c r="YQ13" s="1211"/>
      <c r="YR13" s="1211"/>
      <c r="YS13" s="1211"/>
      <c r="YT13" s="1211"/>
      <c r="YU13" s="1211"/>
      <c r="YV13" s="1211"/>
      <c r="YW13" s="1211"/>
      <c r="YX13" s="1211"/>
      <c r="YY13" s="1211"/>
      <c r="YZ13" s="1211"/>
      <c r="ZA13" s="1211"/>
      <c r="ZB13" s="1211"/>
      <c r="ZC13" s="1211"/>
      <c r="ZD13" s="1211"/>
      <c r="ZE13" s="1211"/>
      <c r="ZF13" s="1211"/>
      <c r="ZG13" s="1211"/>
      <c r="ZH13" s="1211"/>
      <c r="ZI13" s="1211"/>
      <c r="ZJ13" s="1211"/>
      <c r="ZK13" s="1211"/>
      <c r="ZL13" s="1211"/>
      <c r="ZM13" s="1211"/>
      <c r="ZN13" s="1211"/>
      <c r="ZO13" s="1211"/>
      <c r="ZP13" s="1211"/>
      <c r="ZQ13" s="1211"/>
      <c r="ZR13" s="1211"/>
      <c r="ZS13" s="1211"/>
      <c r="ZT13" s="1211"/>
      <c r="ZU13" s="1211"/>
      <c r="ZV13" s="1211"/>
      <c r="ZW13" s="1211"/>
      <c r="ZX13" s="1211"/>
      <c r="ZY13" s="1211"/>
      <c r="ZZ13" s="1211"/>
      <c r="AAA13" s="1211"/>
      <c r="AAB13" s="1211"/>
      <c r="AAC13" s="1211"/>
      <c r="AAD13" s="1211"/>
      <c r="AAE13" s="1211"/>
      <c r="AAF13" s="1211"/>
      <c r="AAG13" s="1211"/>
      <c r="AAH13" s="1211"/>
      <c r="AAI13" s="1211"/>
      <c r="AAJ13" s="1211"/>
      <c r="AAK13" s="1211"/>
      <c r="AAL13" s="1211"/>
      <c r="AAM13" s="1211"/>
      <c r="AAN13" s="1211"/>
      <c r="AAO13" s="1211"/>
      <c r="AAP13" s="1211"/>
      <c r="AAQ13" s="1211"/>
      <c r="AAR13" s="1211"/>
      <c r="AAS13" s="1211"/>
      <c r="AAT13" s="1211"/>
      <c r="AAU13" s="1211"/>
      <c r="AAV13" s="1211"/>
      <c r="AAW13" s="1211"/>
      <c r="AAX13" s="1211"/>
      <c r="AAY13" s="1211"/>
      <c r="AAZ13" s="1211"/>
      <c r="ABA13" s="1211"/>
      <c r="ABB13" s="1211"/>
      <c r="ABC13" s="1211"/>
      <c r="ABD13" s="1211"/>
      <c r="ABE13" s="1211"/>
      <c r="ABF13" s="1211"/>
      <c r="ABG13" s="1211"/>
      <c r="ABH13" s="1211"/>
      <c r="ABI13" s="1211"/>
      <c r="ABJ13" s="1211"/>
      <c r="ABK13" s="1211"/>
      <c r="ABL13" s="1211"/>
      <c r="ABM13" s="1211"/>
      <c r="ABN13" s="1211"/>
      <c r="ABO13" s="1211"/>
      <c r="ABP13" s="1211"/>
      <c r="ABQ13" s="1211"/>
      <c r="ABR13" s="1211"/>
      <c r="ABS13" s="1211"/>
      <c r="ABT13" s="1211"/>
      <c r="ABU13" s="1211"/>
      <c r="ABV13" s="1211"/>
      <c r="ABW13" s="1211"/>
      <c r="ABX13" s="1211"/>
      <c r="ABY13" s="1211"/>
      <c r="ABZ13" s="1211"/>
      <c r="ACA13" s="1211"/>
      <c r="ACB13" s="1211"/>
      <c r="ACC13" s="1211"/>
      <c r="ACD13" s="1211"/>
      <c r="ACE13" s="1211"/>
      <c r="ACF13" s="1211"/>
      <c r="ACG13" s="1211"/>
      <c r="ACH13" s="1211"/>
      <c r="ACI13" s="1211"/>
      <c r="ACJ13" s="1211"/>
      <c r="ACK13" s="1211"/>
      <c r="ACL13" s="1211"/>
      <c r="ACM13" s="1211"/>
      <c r="ACN13" s="1211"/>
      <c r="ACO13" s="1211"/>
      <c r="ACP13" s="1211"/>
      <c r="ACQ13" s="1211"/>
      <c r="ACR13" s="1211"/>
      <c r="ACS13" s="1211"/>
      <c r="ACT13" s="1211"/>
      <c r="ACU13" s="1211"/>
      <c r="ACV13" s="1211"/>
      <c r="ACW13" s="1211"/>
      <c r="ACX13" s="1211"/>
      <c r="ACY13" s="1211"/>
      <c r="ACZ13" s="1211"/>
      <c r="ADA13" s="1211"/>
      <c r="ADB13" s="1211"/>
      <c r="ADC13" s="1211"/>
      <c r="ADD13" s="1211"/>
      <c r="ADE13" s="1211"/>
      <c r="ADF13" s="1211"/>
      <c r="ADG13" s="1211"/>
      <c r="ADH13" s="1211"/>
      <c r="ADI13" s="1211"/>
      <c r="ADJ13" s="1211"/>
      <c r="ADK13" s="1211"/>
      <c r="ADL13" s="1211"/>
      <c r="ADM13" s="1211"/>
      <c r="ADN13" s="1211"/>
      <c r="ADO13" s="1211"/>
      <c r="ADP13" s="1211"/>
      <c r="ADQ13" s="1211"/>
      <c r="ADR13" s="1211"/>
      <c r="ADS13" s="1211"/>
      <c r="ADT13" s="1211"/>
      <c r="ADU13" s="1211"/>
      <c r="ADV13" s="1211"/>
      <c r="ADW13" s="1211"/>
      <c r="ADX13" s="1211"/>
      <c r="ADY13" s="1211"/>
      <c r="ADZ13" s="1211"/>
      <c r="AEA13" s="1211"/>
      <c r="AEB13" s="1211"/>
      <c r="AEC13" s="1211"/>
      <c r="AED13" s="1211"/>
      <c r="AEE13" s="1211"/>
      <c r="AEF13" s="1211"/>
      <c r="AEG13" s="1211"/>
      <c r="AEH13" s="1211"/>
      <c r="AEI13" s="1211"/>
      <c r="AEJ13" s="1211"/>
      <c r="AEK13" s="1211"/>
      <c r="AEL13" s="1211"/>
      <c r="AEM13" s="1211"/>
      <c r="AEN13" s="1211"/>
      <c r="AEO13" s="1211"/>
      <c r="AEP13" s="1211"/>
      <c r="AEQ13" s="1211"/>
      <c r="AER13" s="1211"/>
      <c r="AES13" s="1211"/>
      <c r="AET13" s="1211"/>
      <c r="AEU13" s="1211"/>
      <c r="AEV13" s="1211"/>
      <c r="AEW13" s="1211"/>
      <c r="AEX13" s="1211"/>
      <c r="AEY13" s="1211"/>
      <c r="AEZ13" s="1211"/>
      <c r="AFA13" s="1211"/>
      <c r="AFB13" s="1211"/>
      <c r="AFC13" s="1211"/>
      <c r="AFD13" s="1211"/>
      <c r="AFE13" s="1211"/>
      <c r="AFF13" s="1211"/>
      <c r="AFG13" s="1211"/>
      <c r="AFH13" s="1211"/>
      <c r="AFI13" s="1211"/>
      <c r="AFJ13" s="1211"/>
      <c r="AFK13" s="1211"/>
      <c r="AFL13" s="1211"/>
      <c r="AFM13" s="1211"/>
      <c r="AFN13" s="1211"/>
      <c r="AFO13" s="1211"/>
      <c r="AFP13" s="1211"/>
      <c r="AFQ13" s="1211"/>
      <c r="AFR13" s="1211"/>
      <c r="AFS13" s="1211"/>
      <c r="AFT13" s="1211"/>
      <c r="AFU13" s="1211"/>
      <c r="AFV13" s="1211"/>
      <c r="AFW13" s="1211"/>
      <c r="AFX13" s="1211"/>
      <c r="AFY13" s="1211"/>
      <c r="AFZ13" s="1211"/>
      <c r="AGA13" s="1211"/>
      <c r="AGB13" s="1211"/>
      <c r="AGC13" s="1211"/>
      <c r="AGD13" s="1211"/>
      <c r="AGE13" s="1211"/>
      <c r="AGF13" s="1211"/>
      <c r="AGG13" s="1211"/>
      <c r="AGH13" s="1211"/>
      <c r="AGI13" s="1211"/>
      <c r="AGJ13" s="1211"/>
      <c r="AGK13" s="1211"/>
      <c r="AGL13" s="1211"/>
      <c r="AGM13" s="1211"/>
      <c r="AGN13" s="1211"/>
      <c r="AGO13" s="1211"/>
      <c r="AGP13" s="1211"/>
      <c r="AGQ13" s="1211"/>
      <c r="AGR13" s="1211"/>
      <c r="AGS13" s="1211"/>
      <c r="AGT13" s="1211"/>
      <c r="AGU13" s="1211"/>
      <c r="AGV13" s="1211"/>
      <c r="AGW13" s="1211"/>
      <c r="AGX13" s="1211"/>
      <c r="AGY13" s="1211"/>
      <c r="AGZ13" s="1211"/>
      <c r="AHA13" s="1211"/>
      <c r="AHB13" s="1211"/>
      <c r="AHC13" s="1211"/>
      <c r="AHD13" s="1211"/>
      <c r="AHE13" s="1211"/>
      <c r="AHF13" s="1211"/>
      <c r="AHG13" s="1211"/>
      <c r="AHH13" s="1211"/>
      <c r="AHI13" s="1211"/>
      <c r="AHJ13" s="1211"/>
      <c r="AHK13" s="1211"/>
      <c r="AHL13" s="1211"/>
      <c r="AHM13" s="1211"/>
      <c r="AHN13" s="1211"/>
      <c r="AHO13" s="1211"/>
      <c r="AHP13" s="1211"/>
      <c r="AHQ13" s="1211"/>
      <c r="AHR13" s="1211"/>
      <c r="AHS13" s="1211"/>
      <c r="AHT13" s="1211"/>
      <c r="AHU13" s="1211"/>
      <c r="AHV13" s="1211"/>
      <c r="AHW13" s="1211"/>
      <c r="AHX13" s="1211"/>
      <c r="AHY13" s="1211"/>
      <c r="AHZ13" s="1211"/>
      <c r="AIA13" s="1211"/>
      <c r="AIB13" s="1211"/>
      <c r="AIC13" s="1211"/>
      <c r="AID13" s="1211"/>
      <c r="AIE13" s="1211"/>
      <c r="AIF13" s="1211"/>
      <c r="AIG13" s="1211"/>
      <c r="AIH13" s="1211"/>
      <c r="AII13" s="1211"/>
      <c r="AIJ13" s="1211"/>
      <c r="AIK13" s="1211"/>
      <c r="AIL13" s="1211"/>
      <c r="AIM13" s="1211"/>
      <c r="AIN13" s="1211"/>
      <c r="AIO13" s="1211"/>
      <c r="AIP13" s="1211"/>
      <c r="AIQ13" s="1211"/>
      <c r="AIR13" s="1211"/>
      <c r="AIS13" s="1211"/>
      <c r="AIT13" s="1211"/>
      <c r="AIU13" s="1211"/>
      <c r="AIV13" s="1211"/>
      <c r="AIW13" s="1211"/>
      <c r="AIX13" s="1211"/>
      <c r="AIY13" s="1211"/>
      <c r="AIZ13" s="1211"/>
      <c r="AJA13" s="1211"/>
      <c r="AJB13" s="1211"/>
      <c r="AJC13" s="1211"/>
      <c r="AJD13" s="1211"/>
      <c r="AJE13" s="1211"/>
      <c r="AJF13" s="1211"/>
      <c r="AJG13" s="1211"/>
      <c r="AJH13" s="1211"/>
      <c r="AJI13" s="1211"/>
      <c r="AJJ13" s="1211"/>
      <c r="AJK13" s="1211"/>
      <c r="AJL13" s="1211"/>
      <c r="AJM13" s="1211"/>
      <c r="AJN13" s="1211"/>
      <c r="AJO13" s="1211"/>
      <c r="AJP13" s="1211"/>
      <c r="AJQ13" s="1211"/>
      <c r="AJR13" s="1211"/>
      <c r="AJS13" s="1211"/>
      <c r="AJT13" s="1211"/>
      <c r="AJU13" s="1211"/>
      <c r="AJV13" s="1211"/>
      <c r="AJW13" s="1211"/>
      <c r="AJX13" s="1211"/>
      <c r="AJY13" s="1211"/>
      <c r="AJZ13" s="1211"/>
      <c r="AKA13" s="1211"/>
      <c r="AKB13" s="1211"/>
      <c r="AKC13" s="1211"/>
      <c r="AKD13" s="1211"/>
      <c r="AKE13" s="1211"/>
      <c r="AKF13" s="1211"/>
      <c r="AKG13" s="1211"/>
      <c r="AKH13" s="1211"/>
      <c r="AKI13" s="1211"/>
      <c r="AKJ13" s="1211"/>
      <c r="AKK13" s="1211"/>
      <c r="AKL13" s="1211"/>
      <c r="AKM13" s="1211"/>
      <c r="AKN13" s="1211"/>
      <c r="AKO13" s="1211"/>
      <c r="AKP13" s="1211"/>
      <c r="AKQ13" s="1211"/>
      <c r="AKR13" s="1211"/>
      <c r="AKS13" s="1211"/>
      <c r="AKT13" s="1211"/>
      <c r="AKU13" s="1211"/>
      <c r="AKV13" s="1211"/>
      <c r="AKW13" s="1211"/>
      <c r="AKX13" s="1211"/>
      <c r="AKY13" s="1211"/>
      <c r="AKZ13" s="1211"/>
      <c r="ALA13" s="1211"/>
      <c r="ALB13" s="1211"/>
      <c r="ALC13" s="1211"/>
      <c r="ALD13" s="1211"/>
      <c r="ALE13" s="1211"/>
      <c r="ALF13" s="1211"/>
      <c r="ALG13" s="1211"/>
      <c r="ALH13" s="1211"/>
      <c r="ALI13" s="1211"/>
      <c r="ALJ13" s="1211"/>
      <c r="ALK13" s="1211"/>
      <c r="ALL13" s="1211"/>
      <c r="ALM13" s="1211"/>
      <c r="ALN13" s="1211"/>
      <c r="ALO13" s="1211"/>
      <c r="ALP13" s="1211"/>
      <c r="ALQ13" s="1211"/>
      <c r="ALR13" s="1211"/>
      <c r="ALS13" s="1211"/>
      <c r="ALT13" s="1211"/>
      <c r="ALU13" s="1211"/>
      <c r="ALV13" s="1211"/>
      <c r="ALW13" s="1211"/>
      <c r="ALX13" s="1211"/>
      <c r="ALY13" s="1211"/>
      <c r="ALZ13" s="1211"/>
      <c r="AMA13" s="1211"/>
      <c r="AMB13" s="1211"/>
      <c r="AMC13" s="1211"/>
      <c r="AMD13" s="1211"/>
      <c r="AME13" s="1211"/>
      <c r="AMF13" s="1211"/>
      <c r="AMG13" s="1211"/>
      <c r="AMH13" s="1211"/>
      <c r="AMI13" s="1211"/>
      <c r="AMJ13" s="1211"/>
      <c r="AMK13" s="1211"/>
      <c r="AML13" s="1211"/>
      <c r="AMM13" s="1211"/>
      <c r="AMN13" s="1211"/>
      <c r="AMO13" s="1211"/>
      <c r="AMP13" s="1211"/>
      <c r="AMQ13" s="1211"/>
      <c r="AMR13" s="1211"/>
      <c r="AMS13" s="1211"/>
      <c r="AMT13" s="1211"/>
      <c r="AMU13" s="1211"/>
      <c r="AMV13" s="1211"/>
      <c r="AMW13" s="1211"/>
      <c r="AMX13" s="1211"/>
      <c r="AMY13" s="1211"/>
      <c r="AMZ13" s="1211"/>
      <c r="ANA13" s="1211"/>
      <c r="ANB13" s="1211"/>
      <c r="ANC13" s="1211"/>
      <c r="AND13" s="1211"/>
      <c r="ANE13" s="1211"/>
      <c r="ANF13" s="1211"/>
      <c r="ANG13" s="1211"/>
      <c r="ANH13" s="1211"/>
      <c r="ANI13" s="1211"/>
      <c r="ANJ13" s="1211"/>
      <c r="ANK13" s="1211"/>
      <c r="ANL13" s="1211"/>
      <c r="ANM13" s="1211"/>
      <c r="ANN13" s="1211"/>
      <c r="ANO13" s="1211"/>
      <c r="ANP13" s="1211"/>
      <c r="ANQ13" s="1211"/>
      <c r="ANR13" s="1211"/>
      <c r="ANS13" s="1211"/>
      <c r="ANT13" s="1211"/>
      <c r="ANU13" s="1211"/>
      <c r="ANV13" s="1211"/>
      <c r="ANW13" s="1211"/>
      <c r="ANX13" s="1211"/>
      <c r="ANY13" s="1211"/>
      <c r="ANZ13" s="1211"/>
      <c r="AOA13" s="1211"/>
      <c r="AOB13" s="1211"/>
      <c r="AOC13" s="1211"/>
      <c r="AOD13" s="1211"/>
      <c r="AOE13" s="1211"/>
      <c r="AOF13" s="1211"/>
      <c r="AOG13" s="1211"/>
      <c r="AOH13" s="1211"/>
      <c r="AOI13" s="1211"/>
      <c r="AOJ13" s="1211"/>
      <c r="AOK13" s="1211"/>
      <c r="AOL13" s="1211"/>
      <c r="AOM13" s="1211"/>
      <c r="AON13" s="1211"/>
      <c r="AOO13" s="1211"/>
      <c r="AOP13" s="1211"/>
      <c r="AOQ13" s="1211"/>
      <c r="AOR13" s="1211"/>
      <c r="AOS13" s="1211"/>
      <c r="AOT13" s="1211"/>
      <c r="AOU13" s="1211"/>
      <c r="AOV13" s="1211"/>
      <c r="AOW13" s="1211"/>
      <c r="AOX13" s="1211"/>
      <c r="AOY13" s="1211"/>
      <c r="AOZ13" s="1211"/>
      <c r="APA13" s="1211"/>
      <c r="APB13" s="1211"/>
      <c r="APC13" s="1211"/>
      <c r="APD13" s="1211"/>
      <c r="APE13" s="1211"/>
      <c r="APF13" s="1211"/>
      <c r="APG13" s="1211"/>
      <c r="APH13" s="1211"/>
      <c r="API13" s="1211"/>
      <c r="APJ13" s="1211"/>
      <c r="APK13" s="1211"/>
      <c r="APL13" s="1211"/>
      <c r="APM13" s="1211"/>
      <c r="APN13" s="1211"/>
      <c r="APO13" s="1211"/>
      <c r="APP13" s="1211"/>
      <c r="APQ13" s="1211"/>
      <c r="APR13" s="1211"/>
      <c r="APS13" s="1211"/>
      <c r="APT13" s="1211"/>
      <c r="APU13" s="1211"/>
      <c r="APV13" s="1211"/>
      <c r="APW13" s="1211"/>
      <c r="APX13" s="1211"/>
      <c r="APY13" s="1211"/>
      <c r="APZ13" s="1211"/>
      <c r="AQA13" s="1211"/>
      <c r="AQB13" s="1211"/>
      <c r="AQC13" s="1211"/>
      <c r="AQD13" s="1211"/>
      <c r="AQE13" s="1211"/>
      <c r="AQF13" s="1211"/>
      <c r="AQG13" s="1211"/>
      <c r="AQH13" s="1211"/>
      <c r="AQI13" s="1211"/>
      <c r="AQJ13" s="1211"/>
      <c r="AQK13" s="1211"/>
      <c r="AQL13" s="1211"/>
      <c r="AQM13" s="1211"/>
      <c r="AQN13" s="1211"/>
      <c r="AQO13" s="1211"/>
      <c r="AQP13" s="1211"/>
      <c r="AQQ13" s="1211"/>
      <c r="AQR13" s="1211"/>
      <c r="AQS13" s="1211"/>
      <c r="AQT13" s="1211"/>
      <c r="AQU13" s="1211"/>
      <c r="AQV13" s="1211"/>
      <c r="AQW13" s="1211"/>
      <c r="AQX13" s="1211"/>
      <c r="AQY13" s="1211"/>
      <c r="AQZ13" s="1211"/>
      <c r="ARA13" s="1211"/>
      <c r="ARB13" s="1211"/>
      <c r="ARC13" s="1211"/>
      <c r="ARD13" s="1211"/>
      <c r="ARE13" s="1211"/>
      <c r="ARF13" s="1211"/>
      <c r="ARG13" s="1211"/>
      <c r="ARH13" s="1211"/>
      <c r="ARI13" s="1211"/>
      <c r="ARJ13" s="1211"/>
      <c r="ARK13" s="1211"/>
      <c r="ARL13" s="1211"/>
      <c r="ARM13" s="1211"/>
      <c r="ARN13" s="1211"/>
      <c r="ARO13" s="1211"/>
      <c r="ARP13" s="1211"/>
      <c r="ARQ13" s="1211"/>
      <c r="ARR13" s="1211"/>
      <c r="ARS13" s="1211"/>
      <c r="ART13" s="1211"/>
      <c r="ARU13" s="1211"/>
      <c r="ARV13" s="1211"/>
      <c r="ARW13" s="1211"/>
      <c r="ARX13" s="1211"/>
      <c r="ARY13" s="1211"/>
      <c r="ARZ13" s="1211"/>
      <c r="ASA13" s="1211"/>
      <c r="ASB13" s="1211"/>
      <c r="ASC13" s="1211"/>
      <c r="ASD13" s="1211"/>
      <c r="ASE13" s="1211"/>
      <c r="ASF13" s="1211"/>
      <c r="ASG13" s="1211"/>
      <c r="ASH13" s="1211"/>
      <c r="ASI13" s="1211"/>
      <c r="ASJ13" s="1211"/>
      <c r="ASK13" s="1211"/>
      <c r="ASL13" s="1211"/>
      <c r="ASM13" s="1211"/>
      <c r="ASN13" s="1211"/>
      <c r="ASO13" s="1211"/>
      <c r="ASP13" s="1211"/>
      <c r="ASQ13" s="1211"/>
      <c r="ASR13" s="1211"/>
      <c r="ASS13" s="1211"/>
      <c r="AST13" s="1211"/>
      <c r="ASU13" s="1211"/>
      <c r="ASV13" s="1211"/>
      <c r="ASW13" s="1211"/>
      <c r="ASX13" s="1211"/>
      <c r="ASY13" s="1211"/>
      <c r="ASZ13" s="1211"/>
      <c r="ATA13" s="1211"/>
      <c r="ATB13" s="1211"/>
      <c r="ATC13" s="1211"/>
      <c r="ATD13" s="1211"/>
      <c r="ATE13" s="1211"/>
      <c r="ATF13" s="1211"/>
      <c r="ATG13" s="1211"/>
      <c r="ATH13" s="1211"/>
      <c r="ATI13" s="1211"/>
      <c r="ATJ13" s="1211"/>
      <c r="ATK13" s="1211"/>
      <c r="ATL13" s="1211"/>
      <c r="ATM13" s="1211"/>
      <c r="ATN13" s="1211"/>
      <c r="ATO13" s="1211"/>
      <c r="ATP13" s="1211"/>
      <c r="ATQ13" s="1211"/>
      <c r="ATR13" s="1211"/>
      <c r="ATS13" s="1211"/>
      <c r="ATT13" s="1211"/>
      <c r="ATU13" s="1211"/>
      <c r="ATV13" s="1211"/>
      <c r="ATW13" s="1211"/>
      <c r="ATX13" s="1211"/>
      <c r="ATY13" s="1211"/>
      <c r="ATZ13" s="1211"/>
      <c r="AUA13" s="1211"/>
      <c r="AUB13" s="1211"/>
      <c r="AUC13" s="1211"/>
      <c r="AUD13" s="1211"/>
      <c r="AUE13" s="1211"/>
      <c r="AUF13" s="1211"/>
      <c r="AUG13" s="1211"/>
      <c r="AUH13" s="1211"/>
      <c r="AUI13" s="1211"/>
      <c r="AUJ13" s="1211"/>
      <c r="AUK13" s="1211"/>
      <c r="AUL13" s="1211"/>
      <c r="AUM13" s="1211"/>
      <c r="AUN13" s="1211"/>
      <c r="AUO13" s="1211"/>
      <c r="AUP13" s="1211"/>
      <c r="AUQ13" s="1211"/>
      <c r="AUR13" s="1211"/>
      <c r="AUS13" s="1211"/>
      <c r="AUT13" s="1211"/>
      <c r="AUU13" s="1211"/>
      <c r="AUV13" s="1211"/>
      <c r="AUW13" s="1211"/>
      <c r="AUX13" s="1211"/>
      <c r="AUY13" s="1211"/>
      <c r="AUZ13" s="1211"/>
      <c r="AVA13" s="1211"/>
      <c r="AVB13" s="1211"/>
      <c r="AVC13" s="1211"/>
      <c r="AVD13" s="1211"/>
      <c r="AVE13" s="1211"/>
      <c r="AVF13" s="1211"/>
      <c r="AVG13" s="1211"/>
      <c r="AVH13" s="1211"/>
      <c r="AVI13" s="1211"/>
      <c r="AVJ13" s="1211"/>
      <c r="AVK13" s="1211"/>
      <c r="AVL13" s="1211"/>
      <c r="AVM13" s="1211"/>
      <c r="AVN13" s="1211"/>
      <c r="AVO13" s="1211"/>
      <c r="AVP13" s="1211"/>
      <c r="AVQ13" s="1211"/>
      <c r="AVR13" s="1211"/>
      <c r="AVS13" s="1211"/>
      <c r="AVT13" s="1211"/>
      <c r="AVU13" s="1211"/>
      <c r="AVV13" s="1211"/>
      <c r="AVW13" s="1211"/>
      <c r="AVX13" s="1211"/>
      <c r="AVY13" s="1211"/>
      <c r="AVZ13" s="1211"/>
      <c r="AWA13" s="1211"/>
      <c r="AWB13" s="1211"/>
      <c r="AWC13" s="1211"/>
      <c r="AWD13" s="1211"/>
      <c r="AWE13" s="1211"/>
      <c r="AWF13" s="1211"/>
      <c r="AWG13" s="1211"/>
      <c r="AWH13" s="1211"/>
      <c r="AWI13" s="1211"/>
      <c r="AWJ13" s="1211"/>
      <c r="AWK13" s="1211"/>
      <c r="AWL13" s="1211"/>
      <c r="AWM13" s="1211"/>
      <c r="AWN13" s="1211"/>
      <c r="AWO13" s="1211"/>
      <c r="AWP13" s="1211"/>
      <c r="AWQ13" s="1211"/>
      <c r="AWR13" s="1211"/>
      <c r="AWS13" s="1211"/>
      <c r="AWT13" s="1211"/>
      <c r="AWU13" s="1211"/>
      <c r="AWV13" s="1211"/>
      <c r="AWW13" s="1211"/>
      <c r="AWX13" s="1211"/>
      <c r="AWY13" s="1211"/>
      <c r="AWZ13" s="1211"/>
      <c r="AXA13" s="1211"/>
      <c r="AXB13" s="1211"/>
      <c r="AXC13" s="1211"/>
      <c r="AXD13" s="1211"/>
      <c r="AXE13" s="1211"/>
      <c r="AXF13" s="1211"/>
      <c r="AXG13" s="1211"/>
      <c r="AXH13" s="1211"/>
      <c r="AXI13" s="1211"/>
      <c r="AXJ13" s="1211"/>
      <c r="AXK13" s="1211"/>
      <c r="AXL13" s="1211"/>
      <c r="AXM13" s="1211"/>
      <c r="AXN13" s="1211"/>
      <c r="AXO13" s="1211"/>
      <c r="AXP13" s="1211"/>
      <c r="AXQ13" s="1211"/>
      <c r="AXR13" s="1211"/>
      <c r="AXS13" s="1211"/>
      <c r="AXT13" s="1211"/>
      <c r="AXU13" s="1211"/>
      <c r="AXV13" s="1211"/>
      <c r="AXW13" s="1211"/>
      <c r="AXX13" s="1211"/>
      <c r="AXY13" s="1211"/>
      <c r="AXZ13" s="1211"/>
      <c r="AYA13" s="1211"/>
      <c r="AYB13" s="1211"/>
      <c r="AYC13" s="1211"/>
      <c r="AYD13" s="1211"/>
      <c r="AYE13" s="1211"/>
      <c r="AYF13" s="1211"/>
      <c r="AYG13" s="1211"/>
      <c r="AYH13" s="1211"/>
      <c r="AYI13" s="1211"/>
      <c r="AYJ13" s="1211"/>
      <c r="AYK13" s="1211"/>
      <c r="AYL13" s="1211"/>
      <c r="AYM13" s="1211"/>
      <c r="AYN13" s="1211"/>
      <c r="AYO13" s="1211"/>
      <c r="AYP13" s="1211"/>
      <c r="AYQ13" s="1211"/>
      <c r="AYR13" s="1211"/>
      <c r="AYS13" s="1211"/>
      <c r="AYT13" s="1211"/>
      <c r="AYU13" s="1211"/>
      <c r="AYV13" s="1211"/>
      <c r="AYW13" s="1211"/>
      <c r="AYX13" s="1211"/>
      <c r="AYY13" s="1211"/>
      <c r="AYZ13" s="1211"/>
      <c r="AZA13" s="1211"/>
      <c r="AZB13" s="1211"/>
      <c r="AZC13" s="1211"/>
      <c r="AZD13" s="1211"/>
      <c r="AZE13" s="1211"/>
      <c r="AZF13" s="1211"/>
      <c r="AZG13" s="1211"/>
      <c r="AZH13" s="1211"/>
      <c r="AZI13" s="1211"/>
      <c r="AZJ13" s="1211"/>
      <c r="AZK13" s="1211"/>
      <c r="AZL13" s="1211"/>
      <c r="AZM13" s="1211"/>
      <c r="AZN13" s="1211"/>
      <c r="AZO13" s="1211"/>
      <c r="AZP13" s="1211"/>
      <c r="AZQ13" s="1211"/>
      <c r="AZR13" s="1211"/>
      <c r="AZS13" s="1211"/>
      <c r="AZT13" s="1211"/>
      <c r="AZU13" s="1211"/>
      <c r="AZV13" s="1211"/>
      <c r="AZW13" s="1211"/>
      <c r="AZX13" s="1211"/>
      <c r="AZY13" s="1211"/>
      <c r="AZZ13" s="1211"/>
      <c r="BAA13" s="1211"/>
      <c r="BAB13" s="1211"/>
      <c r="BAC13" s="1211"/>
      <c r="BAD13" s="1211"/>
      <c r="BAE13" s="1211"/>
      <c r="BAF13" s="1211"/>
      <c r="BAG13" s="1211"/>
      <c r="BAH13" s="1211"/>
      <c r="BAI13" s="1211"/>
      <c r="BAJ13" s="1211"/>
      <c r="BAK13" s="1211"/>
      <c r="BAL13" s="1211"/>
      <c r="BAM13" s="1211"/>
      <c r="BAN13" s="1211"/>
      <c r="BAO13" s="1211"/>
      <c r="BAP13" s="1211"/>
      <c r="BAQ13" s="1211"/>
      <c r="BAR13" s="1211"/>
      <c r="BAS13" s="1211"/>
      <c r="BAT13" s="1211"/>
      <c r="BAU13" s="1211"/>
      <c r="BAV13" s="1211"/>
      <c r="BAW13" s="1211"/>
      <c r="BAX13" s="1211"/>
      <c r="BAY13" s="1211"/>
      <c r="BAZ13" s="1211"/>
      <c r="BBA13" s="1211"/>
      <c r="BBB13" s="1211"/>
      <c r="BBC13" s="1211"/>
      <c r="BBD13" s="1211"/>
      <c r="BBE13" s="1211"/>
      <c r="BBF13" s="1211"/>
      <c r="BBG13" s="1211"/>
      <c r="BBH13" s="1211"/>
      <c r="BBI13" s="1211"/>
      <c r="BBJ13" s="1211"/>
      <c r="BBK13" s="1211"/>
      <c r="BBL13" s="1211"/>
      <c r="BBM13" s="1211"/>
      <c r="BBN13" s="1211"/>
      <c r="BBO13" s="1211"/>
      <c r="BBP13" s="1211"/>
      <c r="BBQ13" s="1211"/>
      <c r="BBR13" s="1211"/>
      <c r="BBS13" s="1211"/>
      <c r="BBT13" s="1211"/>
      <c r="BBU13" s="1211"/>
      <c r="BBV13" s="1211"/>
      <c r="BBW13" s="1211"/>
      <c r="BBX13" s="1211"/>
      <c r="BBY13" s="1211"/>
      <c r="BBZ13" s="1211"/>
      <c r="BCA13" s="1211"/>
      <c r="BCB13" s="1211"/>
      <c r="BCC13" s="1211"/>
      <c r="BCD13" s="1211"/>
      <c r="BCE13" s="1211"/>
      <c r="BCF13" s="1211"/>
      <c r="BCG13" s="1211"/>
      <c r="BCH13" s="1211"/>
      <c r="BCI13" s="1211"/>
      <c r="BCJ13" s="1211"/>
      <c r="BCK13" s="1211"/>
      <c r="BCL13" s="1211"/>
      <c r="BCM13" s="1211"/>
      <c r="BCN13" s="1211"/>
      <c r="BCO13" s="1211"/>
      <c r="BCP13" s="1211"/>
      <c r="BCQ13" s="1211"/>
      <c r="BCR13" s="1211"/>
      <c r="BCS13" s="1211"/>
      <c r="BCT13" s="1211"/>
      <c r="BCU13" s="1211"/>
      <c r="BCV13" s="1211"/>
      <c r="BCW13" s="1211"/>
      <c r="BCX13" s="1211"/>
      <c r="BCY13" s="1211"/>
      <c r="BCZ13" s="1211"/>
      <c r="BDA13" s="1211"/>
      <c r="BDB13" s="1211"/>
      <c r="BDC13" s="1211"/>
      <c r="BDD13" s="1211"/>
      <c r="BDE13" s="1211"/>
      <c r="BDF13" s="1211"/>
      <c r="BDG13" s="1211"/>
      <c r="BDH13" s="1211"/>
      <c r="BDI13" s="1211"/>
      <c r="BDJ13" s="1211"/>
      <c r="BDK13" s="1211"/>
      <c r="BDL13" s="1211"/>
      <c r="BDM13" s="1211"/>
      <c r="BDN13" s="1211"/>
      <c r="BDO13" s="1211"/>
      <c r="BDP13" s="1211"/>
      <c r="BDQ13" s="1211"/>
      <c r="BDR13" s="1211"/>
      <c r="BDS13" s="1211"/>
      <c r="BDT13" s="1211"/>
      <c r="BDU13" s="1211"/>
      <c r="BDV13" s="1211"/>
      <c r="BDW13" s="1211"/>
      <c r="BDX13" s="1211"/>
      <c r="BDY13" s="1211"/>
      <c r="BDZ13" s="1211"/>
      <c r="BEA13" s="1211"/>
      <c r="BEB13" s="1211"/>
      <c r="BEC13" s="1211"/>
      <c r="BED13" s="1211"/>
      <c r="BEE13" s="1211"/>
      <c r="BEF13" s="1211"/>
      <c r="BEG13" s="1211"/>
      <c r="BEH13" s="1211"/>
      <c r="BEI13" s="1211"/>
      <c r="BEJ13" s="1211"/>
      <c r="BEK13" s="1211"/>
      <c r="BEL13" s="1211"/>
      <c r="BEM13" s="1211"/>
      <c r="BEN13" s="1211"/>
      <c r="BEO13" s="1211"/>
      <c r="BEP13" s="1211"/>
      <c r="BEQ13" s="1211"/>
      <c r="BER13" s="1211"/>
      <c r="BES13" s="1211"/>
      <c r="BET13" s="1211"/>
      <c r="BEU13" s="1211"/>
      <c r="BEV13" s="1211"/>
      <c r="BEW13" s="1211"/>
      <c r="BEX13" s="1211"/>
      <c r="BEY13" s="1211"/>
      <c r="BEZ13" s="1211"/>
      <c r="BFA13" s="1211"/>
      <c r="BFB13" s="1211"/>
      <c r="BFC13" s="1211"/>
      <c r="BFD13" s="1211"/>
      <c r="BFE13" s="1211"/>
      <c r="BFF13" s="1211"/>
      <c r="BFG13" s="1211"/>
      <c r="BFH13" s="1211"/>
      <c r="BFI13" s="1211"/>
      <c r="BFJ13" s="1211"/>
      <c r="BFK13" s="1211"/>
      <c r="BFL13" s="1211"/>
      <c r="BFM13" s="1211"/>
      <c r="BFN13" s="1211"/>
      <c r="BFO13" s="1211"/>
      <c r="BFP13" s="1211"/>
      <c r="BFQ13" s="1211"/>
      <c r="BFR13" s="1211"/>
      <c r="BFS13" s="1211"/>
      <c r="BFT13" s="1211"/>
      <c r="BFU13" s="1211"/>
      <c r="BFV13" s="1211"/>
      <c r="BFW13" s="1211"/>
      <c r="BFX13" s="1211"/>
      <c r="BFY13" s="1211"/>
      <c r="BFZ13" s="1211"/>
      <c r="BGA13" s="1211"/>
      <c r="BGB13" s="1211"/>
      <c r="BGC13" s="1211"/>
      <c r="BGD13" s="1211"/>
      <c r="BGE13" s="1211"/>
      <c r="BGF13" s="1211"/>
      <c r="BGG13" s="1211"/>
      <c r="BGH13" s="1211"/>
      <c r="BGI13" s="1211"/>
      <c r="BGJ13" s="1211"/>
      <c r="BGK13" s="1211"/>
      <c r="BGL13" s="1211"/>
      <c r="BGM13" s="1211"/>
      <c r="BGN13" s="1211"/>
      <c r="BGO13" s="1211"/>
      <c r="BGP13" s="1211"/>
      <c r="BGQ13" s="1211"/>
      <c r="BGR13" s="1211"/>
      <c r="BGS13" s="1211"/>
      <c r="BGT13" s="1211"/>
      <c r="BGU13" s="1211"/>
      <c r="BGV13" s="1211"/>
      <c r="BGW13" s="1211"/>
      <c r="BGX13" s="1211"/>
      <c r="BGY13" s="1211"/>
      <c r="BGZ13" s="1211"/>
      <c r="BHA13" s="1211"/>
      <c r="BHB13" s="1211"/>
      <c r="BHC13" s="1211"/>
      <c r="BHD13" s="1211"/>
      <c r="BHE13" s="1211"/>
      <c r="BHF13" s="1211"/>
      <c r="BHG13" s="1211"/>
      <c r="BHH13" s="1211"/>
      <c r="BHI13" s="1211"/>
      <c r="BHJ13" s="1211"/>
      <c r="BHK13" s="1211"/>
      <c r="BHL13" s="1211"/>
      <c r="BHM13" s="1211"/>
      <c r="BHN13" s="1211"/>
      <c r="BHO13" s="1211"/>
      <c r="BHP13" s="1211"/>
      <c r="BHQ13" s="1211"/>
      <c r="BHR13" s="1211"/>
      <c r="BHS13" s="1211"/>
      <c r="BHT13" s="1211"/>
      <c r="BHU13" s="1211"/>
      <c r="BHV13" s="1211"/>
      <c r="BHW13" s="1211"/>
      <c r="BHX13" s="1211"/>
      <c r="BHY13" s="1211"/>
      <c r="BHZ13" s="1211"/>
      <c r="BIA13" s="1211"/>
      <c r="BIB13" s="1211"/>
      <c r="BIC13" s="1211"/>
      <c r="BID13" s="1211"/>
      <c r="BIE13" s="1211"/>
      <c r="BIF13" s="1211"/>
      <c r="BIG13" s="1211"/>
      <c r="BIH13" s="1211"/>
      <c r="BII13" s="1211"/>
      <c r="BIJ13" s="1211"/>
      <c r="BIK13" s="1211"/>
      <c r="BIL13" s="1211"/>
      <c r="BIM13" s="1211"/>
      <c r="BIN13" s="1211"/>
      <c r="BIO13" s="1211"/>
      <c r="BIP13" s="1211"/>
      <c r="BIQ13" s="1211"/>
      <c r="BIR13" s="1211"/>
      <c r="BIS13" s="1211"/>
      <c r="BIT13" s="1211"/>
      <c r="BIU13" s="1211"/>
      <c r="BIV13" s="1211"/>
      <c r="BIW13" s="1211"/>
      <c r="BIX13" s="1211"/>
      <c r="BIY13" s="1211"/>
      <c r="BIZ13" s="1211"/>
      <c r="BJA13" s="1211"/>
      <c r="BJB13" s="1211"/>
      <c r="BJC13" s="1211"/>
      <c r="BJD13" s="1211"/>
      <c r="BJE13" s="1211"/>
      <c r="BJF13" s="1211"/>
      <c r="BJG13" s="1211"/>
      <c r="BJH13" s="1211"/>
      <c r="BJI13" s="1211"/>
      <c r="BJJ13" s="1211"/>
      <c r="BJK13" s="1211"/>
      <c r="BJL13" s="1211"/>
      <c r="BJM13" s="1211"/>
      <c r="BJN13" s="1211"/>
      <c r="BJO13" s="1211"/>
      <c r="BJP13" s="1211"/>
      <c r="BJQ13" s="1211"/>
      <c r="BJR13" s="1211"/>
      <c r="BJS13" s="1211"/>
      <c r="BJT13" s="1211"/>
      <c r="BJU13" s="1211"/>
      <c r="BJV13" s="1211"/>
      <c r="BJW13" s="1211"/>
      <c r="BJX13" s="1211"/>
      <c r="BJY13" s="1211"/>
      <c r="BJZ13" s="1211"/>
      <c r="BKA13" s="1211"/>
      <c r="BKB13" s="1211"/>
      <c r="BKC13" s="1211"/>
      <c r="BKD13" s="1211"/>
      <c r="BKE13" s="1211"/>
      <c r="BKF13" s="1211"/>
      <c r="BKG13" s="1211"/>
      <c r="BKH13" s="1211"/>
      <c r="BKI13" s="1211"/>
      <c r="BKJ13" s="1211"/>
      <c r="BKK13" s="1211"/>
      <c r="BKL13" s="1211"/>
      <c r="BKM13" s="1211"/>
      <c r="BKN13" s="1211"/>
      <c r="BKO13" s="1211"/>
      <c r="BKP13" s="1211"/>
      <c r="BKQ13" s="1211"/>
      <c r="BKR13" s="1211"/>
      <c r="BKS13" s="1211"/>
      <c r="BKT13" s="1211"/>
      <c r="BKU13" s="1211"/>
      <c r="BKV13" s="1211"/>
      <c r="BKW13" s="1211"/>
      <c r="BKX13" s="1211"/>
      <c r="BKY13" s="1211"/>
      <c r="BKZ13" s="1211"/>
      <c r="BLA13" s="1211"/>
      <c r="BLB13" s="1211"/>
      <c r="BLC13" s="1211"/>
      <c r="BLD13" s="1211"/>
      <c r="BLE13" s="1211"/>
      <c r="BLF13" s="1211"/>
      <c r="BLG13" s="1211"/>
      <c r="BLH13" s="1211"/>
      <c r="BLI13" s="1211"/>
      <c r="BLJ13" s="1211"/>
      <c r="BLK13" s="1211"/>
      <c r="BLL13" s="1211"/>
      <c r="BLM13" s="1211"/>
      <c r="BLN13" s="1211"/>
      <c r="BLO13" s="1211"/>
      <c r="BLP13" s="1211"/>
      <c r="BLQ13" s="1211"/>
      <c r="BLR13" s="1211"/>
      <c r="BLS13" s="1211"/>
      <c r="BLT13" s="1211"/>
      <c r="BLU13" s="1211"/>
      <c r="BLV13" s="1211"/>
      <c r="BLW13" s="1211"/>
      <c r="BLX13" s="1211"/>
      <c r="BLY13" s="1211"/>
      <c r="BLZ13" s="1211"/>
      <c r="BMA13" s="1211"/>
      <c r="BMB13" s="1211"/>
      <c r="BMC13" s="1211"/>
      <c r="BMD13" s="1211"/>
      <c r="BME13" s="1211"/>
      <c r="BMF13" s="1211"/>
      <c r="BMG13" s="1211"/>
      <c r="BMH13" s="1211"/>
      <c r="BMI13" s="1211"/>
      <c r="BMJ13" s="1211"/>
      <c r="BMK13" s="1211"/>
      <c r="BML13" s="1211"/>
      <c r="BMM13" s="1211"/>
      <c r="BMN13" s="1211"/>
      <c r="BMO13" s="1211"/>
      <c r="BMP13" s="1211"/>
      <c r="BMQ13" s="1211"/>
      <c r="BMR13" s="1211"/>
      <c r="BMS13" s="1211"/>
      <c r="BMT13" s="1211"/>
      <c r="BMU13" s="1211"/>
      <c r="BMV13" s="1211"/>
      <c r="BMW13" s="1211"/>
      <c r="BMX13" s="1211"/>
      <c r="BMY13" s="1211"/>
      <c r="BMZ13" s="1211"/>
      <c r="BNA13" s="1211"/>
      <c r="BNB13" s="1211"/>
      <c r="BNC13" s="1211"/>
      <c r="BND13" s="1211"/>
      <c r="BNE13" s="1211"/>
      <c r="BNF13" s="1211"/>
      <c r="BNG13" s="1211"/>
      <c r="BNH13" s="1211"/>
      <c r="BNI13" s="1211"/>
      <c r="BNJ13" s="1211"/>
      <c r="BNK13" s="1211"/>
      <c r="BNL13" s="1211"/>
      <c r="BNM13" s="1211"/>
      <c r="BNN13" s="1211"/>
      <c r="BNO13" s="1211"/>
      <c r="BNP13" s="1211"/>
      <c r="BNQ13" s="1211"/>
      <c r="BNR13" s="1211"/>
      <c r="BNS13" s="1211"/>
      <c r="BNT13" s="1211"/>
      <c r="BNU13" s="1211"/>
      <c r="BNV13" s="1211"/>
      <c r="BNW13" s="1211"/>
      <c r="BNX13" s="1211"/>
      <c r="BNY13" s="1211"/>
      <c r="BNZ13" s="1211"/>
      <c r="BOA13" s="1211"/>
      <c r="BOB13" s="1211"/>
      <c r="BOC13" s="1211"/>
      <c r="BOD13" s="1211"/>
      <c r="BOE13" s="1211"/>
      <c r="BOF13" s="1211"/>
      <c r="BOG13" s="1211"/>
      <c r="BOH13" s="1211"/>
      <c r="BOI13" s="1211"/>
      <c r="BOJ13" s="1211"/>
      <c r="BOK13" s="1211"/>
      <c r="BOL13" s="1211"/>
      <c r="BOM13" s="1211"/>
      <c r="BON13" s="1211"/>
      <c r="BOO13" s="1211"/>
      <c r="BOP13" s="1211"/>
      <c r="BOQ13" s="1211"/>
      <c r="BOR13" s="1211"/>
      <c r="BOS13" s="1211"/>
      <c r="BOT13" s="1211"/>
      <c r="BOU13" s="1211"/>
      <c r="BOV13" s="1211"/>
      <c r="BOW13" s="1211"/>
      <c r="BOX13" s="1211"/>
      <c r="BOY13" s="1211"/>
      <c r="BOZ13" s="1211"/>
      <c r="BPA13" s="1211"/>
      <c r="BPB13" s="1211"/>
      <c r="BPC13" s="1211"/>
      <c r="BPD13" s="1211"/>
      <c r="BPE13" s="1211"/>
      <c r="BPF13" s="1211"/>
      <c r="BPG13" s="1211"/>
      <c r="BPH13" s="1211"/>
      <c r="BPI13" s="1211"/>
      <c r="BPJ13" s="1211"/>
      <c r="BPK13" s="1211"/>
      <c r="BPL13" s="1211"/>
      <c r="BPM13" s="1211"/>
      <c r="BPN13" s="1211"/>
      <c r="BPO13" s="1211"/>
      <c r="BPP13" s="1211"/>
      <c r="BPQ13" s="1211"/>
      <c r="BPR13" s="1211"/>
      <c r="BPS13" s="1211"/>
      <c r="BPT13" s="1211"/>
      <c r="BPU13" s="1211"/>
      <c r="BPV13" s="1211"/>
      <c r="BPW13" s="1211"/>
      <c r="BPX13" s="1211"/>
      <c r="BPY13" s="1211"/>
      <c r="BPZ13" s="1211"/>
      <c r="BQA13" s="1211"/>
      <c r="BQB13" s="1211"/>
      <c r="BQC13" s="1211"/>
      <c r="BQD13" s="1211"/>
      <c r="BQE13" s="1211"/>
      <c r="BQF13" s="1211"/>
      <c r="BQG13" s="1211"/>
      <c r="BQH13" s="1211"/>
      <c r="BQI13" s="1211"/>
      <c r="BQJ13" s="1211"/>
      <c r="BQK13" s="1211"/>
      <c r="BQL13" s="1211"/>
      <c r="BQM13" s="1211"/>
      <c r="BQN13" s="1211"/>
      <c r="BQO13" s="1211"/>
      <c r="BQP13" s="1211"/>
      <c r="BQQ13" s="1211"/>
      <c r="BQR13" s="1211"/>
      <c r="BQS13" s="1211"/>
      <c r="BQT13" s="1211"/>
      <c r="BQU13" s="1211"/>
      <c r="BQV13" s="1211"/>
      <c r="BQW13" s="1211"/>
      <c r="BQX13" s="1211"/>
      <c r="BQY13" s="1211"/>
      <c r="BQZ13" s="1211"/>
      <c r="BRA13" s="1211"/>
      <c r="BRB13" s="1211"/>
      <c r="BRC13" s="1211"/>
      <c r="BRD13" s="1211"/>
      <c r="BRE13" s="1211"/>
      <c r="BRF13" s="1211"/>
      <c r="BRG13" s="1211"/>
      <c r="BRH13" s="1211"/>
      <c r="BRI13" s="1211"/>
      <c r="BRJ13" s="1211"/>
      <c r="BRK13" s="1211"/>
      <c r="BRL13" s="1211"/>
      <c r="BRM13" s="1211"/>
      <c r="BRN13" s="1211"/>
      <c r="BRO13" s="1211"/>
      <c r="BRP13" s="1211"/>
      <c r="BRQ13" s="1211"/>
      <c r="BRR13" s="1211"/>
      <c r="BRS13" s="1211"/>
      <c r="BRT13" s="1211"/>
      <c r="BRU13" s="1211"/>
      <c r="BRV13" s="1211"/>
      <c r="BRW13" s="1211"/>
      <c r="BRX13" s="1211"/>
      <c r="BRY13" s="1211"/>
      <c r="BRZ13" s="1211"/>
      <c r="BSA13" s="1211"/>
      <c r="BSB13" s="1211"/>
      <c r="BSC13" s="1211"/>
      <c r="BSD13" s="1211"/>
      <c r="BSE13" s="1211"/>
      <c r="BSF13" s="1211"/>
      <c r="BSG13" s="1211"/>
      <c r="BSH13" s="1211"/>
      <c r="BSI13" s="1211"/>
      <c r="BSJ13" s="1211"/>
      <c r="BSK13" s="1211"/>
      <c r="BSL13" s="1211"/>
      <c r="BSM13" s="1211"/>
      <c r="BSN13" s="1211"/>
      <c r="BSO13" s="1211"/>
      <c r="BSP13" s="1211"/>
      <c r="BSQ13" s="1211"/>
      <c r="BSR13" s="1211"/>
      <c r="BSS13" s="1211"/>
      <c r="BST13" s="1211"/>
      <c r="BSU13" s="1211"/>
      <c r="BSV13" s="1211"/>
      <c r="BSW13" s="1211"/>
      <c r="BSX13" s="1211"/>
      <c r="BSY13" s="1211"/>
      <c r="BSZ13" s="1211"/>
      <c r="BTA13" s="1211"/>
      <c r="BTB13" s="1211"/>
      <c r="BTC13" s="1211"/>
      <c r="BTD13" s="1211"/>
      <c r="BTE13" s="1211"/>
      <c r="BTF13" s="1211"/>
      <c r="BTG13" s="1211"/>
      <c r="BTH13" s="1211"/>
      <c r="BTI13" s="1211"/>
      <c r="BTJ13" s="1211"/>
      <c r="BTK13" s="1211"/>
      <c r="BTL13" s="1211"/>
      <c r="BTM13" s="1211"/>
      <c r="BTN13" s="1211"/>
      <c r="BTO13" s="1211"/>
      <c r="BTP13" s="1211"/>
      <c r="BTQ13" s="1211"/>
      <c r="BTR13" s="1211"/>
      <c r="BTS13" s="1211"/>
      <c r="BTT13" s="1211"/>
      <c r="BTU13" s="1211"/>
      <c r="BTV13" s="1211"/>
      <c r="BTW13" s="1211"/>
      <c r="BTX13" s="1211"/>
      <c r="BTY13" s="1211"/>
      <c r="BTZ13" s="1211"/>
      <c r="BUA13" s="1211"/>
      <c r="BUB13" s="1211"/>
      <c r="BUC13" s="1211"/>
      <c r="BUD13" s="1211"/>
      <c r="BUE13" s="1211"/>
      <c r="BUF13" s="1211"/>
      <c r="BUG13" s="1211"/>
      <c r="BUH13" s="1211"/>
      <c r="BUI13" s="1211"/>
      <c r="BUJ13" s="1211"/>
      <c r="BUK13" s="1211"/>
      <c r="BUL13" s="1211"/>
      <c r="BUM13" s="1211"/>
      <c r="BUN13" s="1211"/>
      <c r="BUO13" s="1211"/>
      <c r="BUP13" s="1211"/>
      <c r="BUQ13" s="1211"/>
      <c r="BUR13" s="1211"/>
      <c r="BUS13" s="1211"/>
      <c r="BUT13" s="1211"/>
      <c r="BUU13" s="1211"/>
      <c r="BUV13" s="1211"/>
      <c r="BUW13" s="1211"/>
      <c r="BUX13" s="1211"/>
      <c r="BUY13" s="1211"/>
      <c r="BUZ13" s="1211"/>
      <c r="BVA13" s="1211"/>
      <c r="BVB13" s="1211"/>
      <c r="BVC13" s="1211"/>
      <c r="BVD13" s="1211"/>
      <c r="BVE13" s="1211"/>
      <c r="BVF13" s="1211"/>
      <c r="BVG13" s="1211"/>
      <c r="BVH13" s="1211"/>
      <c r="BVI13" s="1211"/>
      <c r="BVJ13" s="1211"/>
      <c r="BVK13" s="1211"/>
      <c r="BVL13" s="1211"/>
      <c r="BVM13" s="1211"/>
      <c r="BVN13" s="1211"/>
      <c r="BVO13" s="1211"/>
      <c r="BVP13" s="1211"/>
      <c r="BVQ13" s="1211"/>
      <c r="BVR13" s="1211"/>
      <c r="BVS13" s="1211"/>
      <c r="BVT13" s="1211"/>
      <c r="BVU13" s="1211"/>
      <c r="BVV13" s="1211"/>
      <c r="BVW13" s="1211"/>
      <c r="BVX13" s="1211"/>
      <c r="BVY13" s="1211"/>
      <c r="BVZ13" s="1211"/>
      <c r="BWA13" s="1211"/>
      <c r="BWB13" s="1211"/>
      <c r="BWC13" s="1211"/>
      <c r="BWD13" s="1211"/>
      <c r="BWE13" s="1211"/>
      <c r="BWF13" s="1211"/>
      <c r="BWG13" s="1211"/>
      <c r="BWH13" s="1211"/>
      <c r="BWI13" s="1211"/>
      <c r="BWJ13" s="1211"/>
      <c r="BWK13" s="1211"/>
      <c r="BWL13" s="1211"/>
      <c r="BWM13" s="1211"/>
      <c r="BWN13" s="1211"/>
      <c r="BWO13" s="1211"/>
      <c r="BWP13" s="1211"/>
      <c r="BWQ13" s="1211"/>
      <c r="BWR13" s="1211"/>
      <c r="BWS13" s="1211"/>
      <c r="BWT13" s="1211"/>
      <c r="BWU13" s="1211"/>
      <c r="BWV13" s="1211"/>
      <c r="BWW13" s="1211"/>
      <c r="BWX13" s="1211"/>
      <c r="BWY13" s="1211"/>
      <c r="BWZ13" s="1211"/>
      <c r="BXA13" s="1211"/>
      <c r="BXB13" s="1211"/>
      <c r="BXC13" s="1211"/>
      <c r="BXD13" s="1211"/>
      <c r="BXE13" s="1211"/>
      <c r="BXF13" s="1211"/>
      <c r="BXG13" s="1211"/>
      <c r="BXH13" s="1211"/>
      <c r="BXI13" s="1211"/>
      <c r="BXJ13" s="1211"/>
      <c r="BXK13" s="1211"/>
      <c r="BXL13" s="1211"/>
      <c r="BXM13" s="1211"/>
      <c r="BXN13" s="1211"/>
      <c r="BXO13" s="1211"/>
      <c r="BXP13" s="1211"/>
      <c r="BXQ13" s="1211"/>
      <c r="BXR13" s="1211"/>
      <c r="BXS13" s="1211"/>
      <c r="BXT13" s="1211"/>
      <c r="BXU13" s="1211"/>
      <c r="BXV13" s="1211"/>
      <c r="BXW13" s="1211"/>
      <c r="BXX13" s="1211"/>
      <c r="BXY13" s="1211"/>
      <c r="BXZ13" s="1211"/>
      <c r="BYA13" s="1211"/>
      <c r="BYB13" s="1211"/>
      <c r="BYC13" s="1211"/>
      <c r="BYD13" s="1211"/>
      <c r="BYE13" s="1211"/>
      <c r="BYF13" s="1211"/>
      <c r="BYG13" s="1211"/>
      <c r="BYH13" s="1211"/>
      <c r="BYI13" s="1211"/>
      <c r="BYJ13" s="1211"/>
      <c r="BYK13" s="1211"/>
      <c r="BYL13" s="1211"/>
      <c r="BYM13" s="1211"/>
      <c r="BYN13" s="1211"/>
      <c r="BYO13" s="1211"/>
      <c r="BYP13" s="1211"/>
      <c r="BYQ13" s="1211"/>
      <c r="BYR13" s="1211"/>
      <c r="BYS13" s="1211"/>
      <c r="BYT13" s="1211"/>
      <c r="BYU13" s="1211"/>
      <c r="BYV13" s="1211"/>
      <c r="BYW13" s="1211"/>
      <c r="BYX13" s="1211"/>
      <c r="BYY13" s="1211"/>
      <c r="BYZ13" s="1211"/>
      <c r="BZA13" s="1211"/>
      <c r="BZB13" s="1211"/>
      <c r="BZC13" s="1211"/>
      <c r="BZD13" s="1211"/>
      <c r="BZE13" s="1211"/>
      <c r="BZF13" s="1211"/>
      <c r="BZG13" s="1211"/>
      <c r="BZH13" s="1211"/>
      <c r="BZI13" s="1211"/>
      <c r="BZJ13" s="1211"/>
      <c r="BZK13" s="1211"/>
      <c r="BZL13" s="1211"/>
      <c r="BZM13" s="1211"/>
      <c r="BZN13" s="1211"/>
      <c r="BZO13" s="1211"/>
      <c r="BZP13" s="1211"/>
      <c r="BZQ13" s="1211"/>
      <c r="BZR13" s="1211"/>
      <c r="BZS13" s="1211"/>
      <c r="BZT13" s="1211"/>
      <c r="BZU13" s="1211"/>
      <c r="BZV13" s="1211"/>
      <c r="BZW13" s="1211"/>
      <c r="BZX13" s="1211"/>
      <c r="BZY13" s="1211"/>
      <c r="BZZ13" s="1211"/>
      <c r="CAA13" s="1211"/>
      <c r="CAB13" s="1211"/>
      <c r="CAC13" s="1211"/>
      <c r="CAD13" s="1211"/>
      <c r="CAE13" s="1211"/>
      <c r="CAF13" s="1211"/>
      <c r="CAG13" s="1211"/>
      <c r="CAH13" s="1211"/>
      <c r="CAI13" s="1211"/>
      <c r="CAJ13" s="1211"/>
      <c r="CAK13" s="1211"/>
      <c r="CAL13" s="1211"/>
      <c r="CAM13" s="1211"/>
      <c r="CAN13" s="1211"/>
      <c r="CAO13" s="1211"/>
      <c r="CAP13" s="1211"/>
      <c r="CAQ13" s="1211"/>
      <c r="CAR13" s="1211"/>
      <c r="CAS13" s="1211"/>
      <c r="CAT13" s="1211"/>
      <c r="CAU13" s="1211"/>
      <c r="CAV13" s="1211"/>
      <c r="CAW13" s="1211"/>
      <c r="CAX13" s="1211"/>
      <c r="CAY13" s="1211"/>
      <c r="CAZ13" s="1211"/>
      <c r="CBA13" s="1211"/>
      <c r="CBB13" s="1211"/>
      <c r="CBC13" s="1211"/>
      <c r="CBD13" s="1211"/>
      <c r="CBE13" s="1211"/>
      <c r="CBF13" s="1211"/>
      <c r="CBG13" s="1211"/>
      <c r="CBH13" s="1211"/>
      <c r="CBI13" s="1211"/>
      <c r="CBJ13" s="1211"/>
      <c r="CBK13" s="1211"/>
      <c r="CBL13" s="1211"/>
      <c r="CBM13" s="1211"/>
      <c r="CBN13" s="1211"/>
      <c r="CBO13" s="1211"/>
      <c r="CBP13" s="1211"/>
      <c r="CBQ13" s="1211"/>
      <c r="CBR13" s="1211"/>
      <c r="CBS13" s="1211"/>
      <c r="CBT13" s="1211"/>
      <c r="CBU13" s="1211"/>
      <c r="CBV13" s="1211"/>
      <c r="CBW13" s="1211"/>
      <c r="CBX13" s="1211"/>
      <c r="CBY13" s="1211"/>
      <c r="CBZ13" s="1211"/>
      <c r="CCA13" s="1211"/>
      <c r="CCB13" s="1211"/>
      <c r="CCC13" s="1211"/>
      <c r="CCD13" s="1211"/>
      <c r="CCE13" s="1211"/>
      <c r="CCF13" s="1211"/>
      <c r="CCG13" s="1211"/>
      <c r="CCH13" s="1211"/>
      <c r="CCI13" s="1211"/>
      <c r="CCJ13" s="1211"/>
      <c r="CCK13" s="1211"/>
      <c r="CCL13" s="1211"/>
      <c r="CCM13" s="1211"/>
      <c r="CCN13" s="1211"/>
      <c r="CCO13" s="1211"/>
      <c r="CCP13" s="1211"/>
      <c r="CCQ13" s="1211"/>
      <c r="CCR13" s="1211"/>
      <c r="CCS13" s="1211"/>
      <c r="CCT13" s="1211"/>
      <c r="CCU13" s="1211"/>
      <c r="CCV13" s="1211"/>
      <c r="CCW13" s="1211"/>
      <c r="CCX13" s="1211"/>
      <c r="CCY13" s="1211"/>
      <c r="CCZ13" s="1211"/>
      <c r="CDA13" s="1211"/>
      <c r="CDB13" s="1211"/>
      <c r="CDC13" s="1211"/>
      <c r="CDD13" s="1211"/>
      <c r="CDE13" s="1211"/>
      <c r="CDF13" s="1211"/>
      <c r="CDG13" s="1211"/>
      <c r="CDH13" s="1211"/>
      <c r="CDI13" s="1211"/>
      <c r="CDJ13" s="1211"/>
      <c r="CDK13" s="1211"/>
      <c r="CDL13" s="1211"/>
      <c r="CDM13" s="1211"/>
      <c r="CDN13" s="1211"/>
      <c r="CDO13" s="1211"/>
      <c r="CDP13" s="1211"/>
      <c r="CDQ13" s="1211"/>
      <c r="CDR13" s="1211"/>
      <c r="CDS13" s="1211"/>
      <c r="CDT13" s="1211"/>
      <c r="CDU13" s="1211"/>
      <c r="CDV13" s="1211"/>
      <c r="CDW13" s="1211"/>
      <c r="CDX13" s="1211"/>
      <c r="CDY13" s="1211"/>
      <c r="CDZ13" s="1211"/>
      <c r="CEA13" s="1211"/>
      <c r="CEB13" s="1211"/>
      <c r="CEC13" s="1211"/>
      <c r="CED13" s="1211"/>
      <c r="CEE13" s="1211"/>
      <c r="CEF13" s="1211"/>
      <c r="CEG13" s="1211"/>
      <c r="CEH13" s="1211"/>
      <c r="CEI13" s="1211"/>
      <c r="CEJ13" s="1211"/>
      <c r="CEK13" s="1211"/>
      <c r="CEL13" s="1211"/>
      <c r="CEM13" s="1211"/>
      <c r="CEN13" s="1211"/>
      <c r="CEO13" s="1211"/>
      <c r="CEP13" s="1211"/>
      <c r="CEQ13" s="1211"/>
      <c r="CER13" s="1211"/>
      <c r="CES13" s="1211"/>
      <c r="CET13" s="1211"/>
      <c r="CEU13" s="1211"/>
      <c r="CEV13" s="1211"/>
      <c r="CEW13" s="1211"/>
      <c r="CEX13" s="1211"/>
      <c r="CEY13" s="1211"/>
      <c r="CEZ13" s="1211"/>
      <c r="CFA13" s="1211"/>
      <c r="CFB13" s="1211"/>
      <c r="CFC13" s="1211"/>
      <c r="CFD13" s="1211"/>
      <c r="CFE13" s="1211"/>
      <c r="CFF13" s="1211"/>
      <c r="CFG13" s="1211"/>
      <c r="CFH13" s="1211"/>
      <c r="CFI13" s="1211"/>
      <c r="CFJ13" s="1211"/>
      <c r="CFK13" s="1211"/>
      <c r="CFL13" s="1211"/>
      <c r="CFM13" s="1211"/>
      <c r="CFN13" s="1211"/>
      <c r="CFO13" s="1211"/>
      <c r="CFP13" s="1211"/>
      <c r="CFQ13" s="1211"/>
      <c r="CFR13" s="1211"/>
      <c r="CFS13" s="1211"/>
      <c r="CFT13" s="1211"/>
      <c r="CFU13" s="1211"/>
      <c r="CFV13" s="1211"/>
      <c r="CFW13" s="1211"/>
      <c r="CFX13" s="1211"/>
      <c r="CFY13" s="1211"/>
      <c r="CFZ13" s="1211"/>
      <c r="CGA13" s="1211"/>
      <c r="CGB13" s="1211"/>
      <c r="CGC13" s="1211"/>
      <c r="CGD13" s="1211"/>
      <c r="CGE13" s="1211"/>
      <c r="CGF13" s="1211"/>
      <c r="CGG13" s="1211"/>
      <c r="CGH13" s="1211"/>
      <c r="CGI13" s="1211"/>
      <c r="CGJ13" s="1211"/>
      <c r="CGK13" s="1211"/>
      <c r="CGL13" s="1211"/>
      <c r="CGM13" s="1211"/>
      <c r="CGN13" s="1211"/>
      <c r="CGO13" s="1211"/>
      <c r="CGP13" s="1211"/>
      <c r="CGQ13" s="1211"/>
      <c r="CGR13" s="1211"/>
      <c r="CGS13" s="1211"/>
      <c r="CGT13" s="1211"/>
      <c r="CGU13" s="1211"/>
      <c r="CGV13" s="1211"/>
      <c r="CGW13" s="1211"/>
      <c r="CGX13" s="1211"/>
      <c r="CGY13" s="1211"/>
      <c r="CGZ13" s="1211"/>
      <c r="CHA13" s="1211"/>
      <c r="CHB13" s="1211"/>
      <c r="CHC13" s="1211"/>
      <c r="CHD13" s="1211"/>
      <c r="CHE13" s="1211"/>
      <c r="CHF13" s="1211"/>
      <c r="CHG13" s="1211"/>
      <c r="CHH13" s="1211"/>
      <c r="CHI13" s="1211"/>
      <c r="CHJ13" s="1211"/>
      <c r="CHK13" s="1211"/>
      <c r="CHL13" s="1211"/>
      <c r="CHM13" s="1211"/>
      <c r="CHN13" s="1211"/>
      <c r="CHO13" s="1211"/>
      <c r="CHP13" s="1211"/>
      <c r="CHQ13" s="1211"/>
      <c r="CHR13" s="1211"/>
      <c r="CHS13" s="1211"/>
      <c r="CHT13" s="1211"/>
      <c r="CHU13" s="1211"/>
      <c r="CHV13" s="1211"/>
      <c r="CHW13" s="1211"/>
      <c r="CHX13" s="1211"/>
      <c r="CHY13" s="1211"/>
      <c r="CHZ13" s="1211"/>
      <c r="CIA13" s="1211"/>
      <c r="CIB13" s="1211"/>
      <c r="CIC13" s="1211"/>
      <c r="CID13" s="1211"/>
      <c r="CIE13" s="1211"/>
      <c r="CIF13" s="1211"/>
      <c r="CIG13" s="1211"/>
      <c r="CIH13" s="1211"/>
      <c r="CII13" s="1211"/>
      <c r="CIJ13" s="1211"/>
      <c r="CIK13" s="1211"/>
      <c r="CIL13" s="1211"/>
      <c r="CIM13" s="1211"/>
      <c r="CIN13" s="1211"/>
      <c r="CIO13" s="1211"/>
      <c r="CIP13" s="1211"/>
      <c r="CIQ13" s="1211"/>
      <c r="CIR13" s="1211"/>
      <c r="CIS13" s="1211"/>
      <c r="CIT13" s="1211"/>
      <c r="CIU13" s="1211"/>
      <c r="CIV13" s="1211"/>
      <c r="CIW13" s="1211"/>
      <c r="CIX13" s="1211"/>
      <c r="CIY13" s="1211"/>
      <c r="CIZ13" s="1211"/>
      <c r="CJA13" s="1211"/>
      <c r="CJB13" s="1211"/>
      <c r="CJC13" s="1211"/>
      <c r="CJD13" s="1211"/>
      <c r="CJE13" s="1211"/>
      <c r="CJF13" s="1211"/>
      <c r="CJG13" s="1211"/>
      <c r="CJH13" s="1211"/>
      <c r="CJI13" s="1211"/>
      <c r="CJJ13" s="1211"/>
      <c r="CJK13" s="1211"/>
      <c r="CJL13" s="1211"/>
      <c r="CJM13" s="1211"/>
      <c r="CJN13" s="1211"/>
      <c r="CJO13" s="1211"/>
      <c r="CJP13" s="1211"/>
      <c r="CJQ13" s="1211"/>
      <c r="CJR13" s="1211"/>
      <c r="CJS13" s="1211"/>
      <c r="CJT13" s="1211"/>
      <c r="CJU13" s="1211"/>
      <c r="CJV13" s="1211"/>
      <c r="CJW13" s="1211"/>
      <c r="CJX13" s="1211"/>
      <c r="CJY13" s="1211"/>
      <c r="CJZ13" s="1211"/>
      <c r="CKA13" s="1211"/>
      <c r="CKB13" s="1211"/>
      <c r="CKC13" s="1211"/>
      <c r="CKD13" s="1211"/>
      <c r="CKE13" s="1211"/>
      <c r="CKF13" s="1211"/>
      <c r="CKG13" s="1211"/>
      <c r="CKH13" s="1211"/>
      <c r="CKI13" s="1211"/>
      <c r="CKJ13" s="1211"/>
      <c r="CKK13" s="1211"/>
      <c r="CKL13" s="1211"/>
      <c r="CKM13" s="1211"/>
      <c r="CKN13" s="1211"/>
      <c r="CKO13" s="1211"/>
      <c r="CKP13" s="1211"/>
      <c r="CKQ13" s="1211"/>
      <c r="CKR13" s="1211"/>
      <c r="CKS13" s="1211"/>
      <c r="CKT13" s="1211"/>
      <c r="CKU13" s="1211"/>
      <c r="CKV13" s="1211"/>
      <c r="CKW13" s="1211"/>
      <c r="CKX13" s="1211"/>
      <c r="CKY13" s="1211"/>
      <c r="CKZ13" s="1211"/>
      <c r="CLA13" s="1211"/>
      <c r="CLB13" s="1211"/>
      <c r="CLC13" s="1211"/>
      <c r="CLD13" s="1211"/>
      <c r="CLE13" s="1211"/>
      <c r="CLF13" s="1211"/>
      <c r="CLG13" s="1211"/>
      <c r="CLH13" s="1211"/>
      <c r="CLI13" s="1211"/>
      <c r="CLJ13" s="1211"/>
      <c r="CLK13" s="1211"/>
      <c r="CLL13" s="1211"/>
      <c r="CLM13" s="1211"/>
      <c r="CLN13" s="1211"/>
      <c r="CLO13" s="1211"/>
      <c r="CLP13" s="1211"/>
      <c r="CLQ13" s="1211"/>
      <c r="CLR13" s="1211"/>
      <c r="CLS13" s="1211"/>
      <c r="CLT13" s="1211"/>
      <c r="CLU13" s="1211"/>
      <c r="CLV13" s="1211"/>
      <c r="CLW13" s="1211"/>
      <c r="CLX13" s="1211"/>
      <c r="CLY13" s="1211"/>
      <c r="CLZ13" s="1211"/>
      <c r="CMA13" s="1211"/>
      <c r="CMB13" s="1211"/>
      <c r="CMC13" s="1211"/>
      <c r="CMD13" s="1211"/>
      <c r="CME13" s="1211"/>
      <c r="CMF13" s="1211"/>
      <c r="CMG13" s="1211"/>
      <c r="CMH13" s="1211"/>
      <c r="CMI13" s="1211"/>
      <c r="CMJ13" s="1211"/>
      <c r="CMK13" s="1211"/>
      <c r="CML13" s="1211"/>
      <c r="CMM13" s="1211"/>
      <c r="CMN13" s="1211"/>
      <c r="CMO13" s="1211"/>
      <c r="CMP13" s="1211"/>
      <c r="CMQ13" s="1211"/>
      <c r="CMR13" s="1211"/>
      <c r="CMS13" s="1211"/>
      <c r="CMT13" s="1211"/>
      <c r="CMU13" s="1211"/>
      <c r="CMV13" s="1211"/>
      <c r="CMW13" s="1211"/>
      <c r="CMX13" s="1211"/>
      <c r="CMY13" s="1211"/>
      <c r="CMZ13" s="1211"/>
      <c r="CNA13" s="1211"/>
      <c r="CNB13" s="1211"/>
      <c r="CNC13" s="1211"/>
      <c r="CND13" s="1211"/>
      <c r="CNE13" s="1211"/>
      <c r="CNF13" s="1211"/>
      <c r="CNG13" s="1211"/>
      <c r="CNH13" s="1211"/>
      <c r="CNI13" s="1211"/>
      <c r="CNJ13" s="1211"/>
      <c r="CNK13" s="1211"/>
      <c r="CNL13" s="1211"/>
      <c r="CNM13" s="1211"/>
      <c r="CNN13" s="1211"/>
      <c r="CNO13" s="1211"/>
      <c r="CNP13" s="1211"/>
      <c r="CNQ13" s="1211"/>
      <c r="CNR13" s="1211"/>
      <c r="CNS13" s="1211"/>
      <c r="CNT13" s="1211"/>
      <c r="CNU13" s="1211"/>
      <c r="CNV13" s="1211"/>
      <c r="CNW13" s="1211"/>
      <c r="CNX13" s="1211"/>
      <c r="CNY13" s="1211"/>
      <c r="CNZ13" s="1211"/>
      <c r="COA13" s="1211"/>
      <c r="COB13" s="1211"/>
      <c r="COC13" s="1211"/>
      <c r="COD13" s="1211"/>
      <c r="COE13" s="1211"/>
      <c r="COF13" s="1211"/>
      <c r="COG13" s="1211"/>
      <c r="COH13" s="1211"/>
      <c r="COI13" s="1211"/>
      <c r="COJ13" s="1211"/>
      <c r="COK13" s="1211"/>
      <c r="COL13" s="1211"/>
      <c r="COM13" s="1211"/>
      <c r="CON13" s="1211"/>
      <c r="COO13" s="1211"/>
      <c r="COP13" s="1211"/>
      <c r="COQ13" s="1211"/>
      <c r="COR13" s="1211"/>
      <c r="COS13" s="1211"/>
      <c r="COT13" s="1211"/>
      <c r="COU13" s="1211"/>
      <c r="COV13" s="1211"/>
      <c r="COW13" s="1211"/>
      <c r="COX13" s="1211"/>
      <c r="COY13" s="1211"/>
      <c r="COZ13" s="1211"/>
      <c r="CPA13" s="1211"/>
      <c r="CPB13" s="1211"/>
      <c r="CPC13" s="1211"/>
      <c r="CPD13" s="1211"/>
      <c r="CPE13" s="1211"/>
      <c r="CPF13" s="1211"/>
      <c r="CPG13" s="1211"/>
      <c r="CPH13" s="1211"/>
      <c r="CPI13" s="1211"/>
      <c r="CPJ13" s="1211"/>
      <c r="CPK13" s="1211"/>
      <c r="CPL13" s="1211"/>
      <c r="CPM13" s="1211"/>
      <c r="CPN13" s="1211"/>
      <c r="CPO13" s="1211"/>
      <c r="CPP13" s="1211"/>
      <c r="CPQ13" s="1211"/>
      <c r="CPR13" s="1211"/>
      <c r="CPS13" s="1211"/>
      <c r="CPT13" s="1211"/>
      <c r="CPU13" s="1211"/>
      <c r="CPV13" s="1211"/>
      <c r="CPW13" s="1211"/>
      <c r="CPX13" s="1211"/>
      <c r="CPY13" s="1211"/>
      <c r="CPZ13" s="1211"/>
      <c r="CQA13" s="1211"/>
      <c r="CQB13" s="1211"/>
      <c r="CQC13" s="1211"/>
      <c r="CQD13" s="1211"/>
      <c r="CQE13" s="1211"/>
      <c r="CQF13" s="1211"/>
      <c r="CQG13" s="1211"/>
      <c r="CQH13" s="1211"/>
      <c r="CQI13" s="1211"/>
      <c r="CQJ13" s="1211"/>
      <c r="CQK13" s="1211"/>
      <c r="CQL13" s="1211"/>
      <c r="CQM13" s="1211"/>
      <c r="CQN13" s="1211"/>
      <c r="CQO13" s="1211"/>
      <c r="CQP13" s="1211"/>
      <c r="CQQ13" s="1211"/>
      <c r="CQR13" s="1211"/>
      <c r="CQS13" s="1211"/>
      <c r="CQT13" s="1211"/>
      <c r="CQU13" s="1211"/>
      <c r="CQV13" s="1211"/>
      <c r="CQW13" s="1211"/>
      <c r="CQX13" s="1211"/>
      <c r="CQY13" s="1211"/>
      <c r="CQZ13" s="1211"/>
      <c r="CRA13" s="1211"/>
      <c r="CRB13" s="1211"/>
      <c r="CRC13" s="1211"/>
      <c r="CRD13" s="1211"/>
      <c r="CRE13" s="1211"/>
      <c r="CRF13" s="1211"/>
      <c r="CRG13" s="1211"/>
      <c r="CRH13" s="1211"/>
      <c r="CRI13" s="1211"/>
      <c r="CRJ13" s="1211"/>
      <c r="CRK13" s="1211"/>
      <c r="CRL13" s="1211"/>
      <c r="CRM13" s="1211"/>
      <c r="CRN13" s="1211"/>
      <c r="CRO13" s="1211"/>
      <c r="CRP13" s="1211"/>
      <c r="CRQ13" s="1211"/>
      <c r="CRR13" s="1211"/>
      <c r="CRS13" s="1211"/>
      <c r="CRT13" s="1211"/>
      <c r="CRU13" s="1211"/>
      <c r="CRV13" s="1211"/>
      <c r="CRW13" s="1211"/>
      <c r="CRX13" s="1211"/>
      <c r="CRY13" s="1211"/>
      <c r="CRZ13" s="1211"/>
      <c r="CSA13" s="1211"/>
      <c r="CSB13" s="1211"/>
      <c r="CSC13" s="1211"/>
      <c r="CSD13" s="1211"/>
      <c r="CSE13" s="1211"/>
      <c r="CSF13" s="1211"/>
      <c r="CSG13" s="1211"/>
      <c r="CSH13" s="1211"/>
      <c r="CSI13" s="1211"/>
      <c r="CSJ13" s="1211"/>
      <c r="CSK13" s="1211"/>
      <c r="CSL13" s="1211"/>
      <c r="CSM13" s="1211"/>
      <c r="CSN13" s="1211"/>
      <c r="CSO13" s="1211"/>
      <c r="CSP13" s="1211"/>
      <c r="CSQ13" s="1211"/>
      <c r="CSR13" s="1211"/>
      <c r="CSS13" s="1211"/>
      <c r="CST13" s="1211"/>
      <c r="CSU13" s="1211"/>
      <c r="CSV13" s="1211"/>
      <c r="CSW13" s="1211"/>
      <c r="CSX13" s="1211"/>
      <c r="CSY13" s="1211"/>
      <c r="CSZ13" s="1211"/>
      <c r="CTA13" s="1211"/>
      <c r="CTB13" s="1211"/>
      <c r="CTC13" s="1211"/>
      <c r="CTD13" s="1211"/>
      <c r="CTE13" s="1211"/>
      <c r="CTF13" s="1211"/>
      <c r="CTG13" s="1211"/>
      <c r="CTH13" s="1211"/>
      <c r="CTI13" s="1211"/>
      <c r="CTJ13" s="1211"/>
      <c r="CTK13" s="1211"/>
      <c r="CTL13" s="1211"/>
      <c r="CTM13" s="1211"/>
      <c r="CTN13" s="1211"/>
      <c r="CTO13" s="1211"/>
      <c r="CTP13" s="1211"/>
      <c r="CTQ13" s="1211"/>
      <c r="CTR13" s="1211"/>
      <c r="CTS13" s="1211"/>
      <c r="CTT13" s="1211"/>
      <c r="CTU13" s="1211"/>
      <c r="CTV13" s="1211"/>
      <c r="CTW13" s="1211"/>
      <c r="CTX13" s="1211"/>
      <c r="CTY13" s="1211"/>
      <c r="CTZ13" s="1211"/>
      <c r="CUA13" s="1211"/>
      <c r="CUB13" s="1211"/>
      <c r="CUC13" s="1211"/>
      <c r="CUD13" s="1211"/>
      <c r="CUE13" s="1211"/>
      <c r="CUF13" s="1211"/>
      <c r="CUG13" s="1211"/>
      <c r="CUH13" s="1211"/>
      <c r="CUI13" s="1211"/>
      <c r="CUJ13" s="1211"/>
      <c r="CUK13" s="1211"/>
      <c r="CUL13" s="1211"/>
      <c r="CUM13" s="1211"/>
      <c r="CUN13" s="1211"/>
      <c r="CUO13" s="1211"/>
      <c r="CUP13" s="1211"/>
      <c r="CUQ13" s="1211"/>
      <c r="CUR13" s="1211"/>
      <c r="CUS13" s="1211"/>
      <c r="CUT13" s="1211"/>
      <c r="CUU13" s="1211"/>
      <c r="CUV13" s="1211"/>
      <c r="CUW13" s="1211"/>
      <c r="CUX13" s="1211"/>
      <c r="CUY13" s="1211"/>
      <c r="CUZ13" s="1211"/>
      <c r="CVA13" s="1211"/>
      <c r="CVB13" s="1211"/>
      <c r="CVC13" s="1211"/>
      <c r="CVD13" s="1211"/>
      <c r="CVE13" s="1211"/>
      <c r="CVF13" s="1211"/>
      <c r="CVG13" s="1211"/>
      <c r="CVH13" s="1211"/>
      <c r="CVI13" s="1211"/>
      <c r="CVJ13" s="1211"/>
      <c r="CVK13" s="1211"/>
      <c r="CVL13" s="1211"/>
      <c r="CVM13" s="1211"/>
      <c r="CVN13" s="1211"/>
      <c r="CVO13" s="1211"/>
      <c r="CVP13" s="1211"/>
      <c r="CVQ13" s="1211"/>
      <c r="CVR13" s="1211"/>
      <c r="CVS13" s="1211"/>
      <c r="CVT13" s="1211"/>
      <c r="CVU13" s="1211"/>
      <c r="CVV13" s="1211"/>
      <c r="CVW13" s="1211"/>
      <c r="CVX13" s="1211"/>
      <c r="CVY13" s="1211"/>
      <c r="CVZ13" s="1211"/>
      <c r="CWA13" s="1211"/>
      <c r="CWB13" s="1211"/>
      <c r="CWC13" s="1211"/>
      <c r="CWD13" s="1211"/>
      <c r="CWE13" s="1211"/>
      <c r="CWF13" s="1211"/>
      <c r="CWG13" s="1211"/>
      <c r="CWH13" s="1211"/>
      <c r="CWI13" s="1211"/>
      <c r="CWJ13" s="1211"/>
      <c r="CWK13" s="1211"/>
      <c r="CWL13" s="1211"/>
      <c r="CWM13" s="1211"/>
      <c r="CWN13" s="1211"/>
      <c r="CWO13" s="1211"/>
      <c r="CWP13" s="1211"/>
      <c r="CWQ13" s="1211"/>
      <c r="CWR13" s="1211"/>
      <c r="CWS13" s="1211"/>
      <c r="CWT13" s="1211"/>
      <c r="CWU13" s="1211"/>
      <c r="CWV13" s="1211"/>
      <c r="CWW13" s="1211"/>
      <c r="CWX13" s="1211"/>
      <c r="CWY13" s="1211"/>
      <c r="CWZ13" s="1211"/>
      <c r="CXA13" s="1211"/>
      <c r="CXB13" s="1211"/>
      <c r="CXC13" s="1211"/>
      <c r="CXD13" s="1211"/>
      <c r="CXE13" s="1211"/>
      <c r="CXF13" s="1211"/>
      <c r="CXG13" s="1211"/>
      <c r="CXH13" s="1211"/>
      <c r="CXI13" s="1211"/>
      <c r="CXJ13" s="1211"/>
      <c r="CXK13" s="1211"/>
      <c r="CXL13" s="1211"/>
      <c r="CXM13" s="1211"/>
      <c r="CXN13" s="1211"/>
      <c r="CXO13" s="1211"/>
      <c r="CXP13" s="1211"/>
      <c r="CXQ13" s="1211"/>
      <c r="CXR13" s="1211"/>
      <c r="CXS13" s="1211"/>
      <c r="CXT13" s="1211"/>
      <c r="CXU13" s="1211"/>
      <c r="CXV13" s="1211"/>
      <c r="CXW13" s="1211"/>
      <c r="CXX13" s="1211"/>
      <c r="CXY13" s="1211"/>
      <c r="CXZ13" s="1211"/>
      <c r="CYA13" s="1211"/>
      <c r="CYB13" s="1211"/>
      <c r="CYC13" s="1211"/>
      <c r="CYD13" s="1211"/>
      <c r="CYE13" s="1211"/>
      <c r="CYF13" s="1211"/>
      <c r="CYG13" s="1211"/>
      <c r="CYH13" s="1211"/>
      <c r="CYI13" s="1211"/>
      <c r="CYJ13" s="1211"/>
      <c r="CYK13" s="1211"/>
      <c r="CYL13" s="1211"/>
      <c r="CYM13" s="1211"/>
      <c r="CYN13" s="1211"/>
      <c r="CYO13" s="1211"/>
      <c r="CYP13" s="1211"/>
      <c r="CYQ13" s="1211"/>
      <c r="CYR13" s="1211"/>
      <c r="CYS13" s="1211"/>
      <c r="CYT13" s="1211"/>
      <c r="CYU13" s="1211"/>
      <c r="CYV13" s="1211"/>
      <c r="CYW13" s="1211"/>
      <c r="CYX13" s="1211"/>
      <c r="CYY13" s="1211"/>
      <c r="CYZ13" s="1211"/>
      <c r="CZA13" s="1211"/>
      <c r="CZB13" s="1211"/>
      <c r="CZC13" s="1211"/>
      <c r="CZD13" s="1211"/>
      <c r="CZE13" s="1211"/>
      <c r="CZF13" s="1211"/>
      <c r="CZG13" s="1211"/>
      <c r="CZH13" s="1211"/>
      <c r="CZI13" s="1211"/>
      <c r="CZJ13" s="1211"/>
      <c r="CZK13" s="1211"/>
      <c r="CZL13" s="1211"/>
      <c r="CZM13" s="1211"/>
      <c r="CZN13" s="1211"/>
      <c r="CZO13" s="1211"/>
      <c r="CZP13" s="1211"/>
      <c r="CZQ13" s="1211"/>
      <c r="CZR13" s="1211"/>
      <c r="CZS13" s="1211"/>
      <c r="CZT13" s="1211"/>
      <c r="CZU13" s="1211"/>
      <c r="CZV13" s="1211"/>
      <c r="CZW13" s="1211"/>
      <c r="CZX13" s="1211"/>
      <c r="CZY13" s="1211"/>
      <c r="CZZ13" s="1211"/>
      <c r="DAA13" s="1211"/>
      <c r="DAB13" s="1211"/>
      <c r="DAC13" s="1211"/>
      <c r="DAD13" s="1211"/>
      <c r="DAE13" s="1211"/>
      <c r="DAF13" s="1211"/>
      <c r="DAG13" s="1211"/>
      <c r="DAH13" s="1211"/>
      <c r="DAI13" s="1211"/>
      <c r="DAJ13" s="1211"/>
      <c r="DAK13" s="1211"/>
      <c r="DAL13" s="1211"/>
      <c r="DAM13" s="1211"/>
      <c r="DAN13" s="1211"/>
      <c r="DAO13" s="1211"/>
      <c r="DAP13" s="1211"/>
      <c r="DAQ13" s="1211"/>
      <c r="DAR13" s="1211"/>
      <c r="DAS13" s="1211"/>
      <c r="DAT13" s="1211"/>
      <c r="DAU13" s="1211"/>
      <c r="DAV13" s="1211"/>
      <c r="DAW13" s="1211"/>
      <c r="DAX13" s="1211"/>
      <c r="DAY13" s="1211"/>
      <c r="DAZ13" s="1211"/>
      <c r="DBA13" s="1211"/>
      <c r="DBB13" s="1211"/>
      <c r="DBC13" s="1211"/>
      <c r="DBD13" s="1211"/>
      <c r="DBE13" s="1211"/>
      <c r="DBF13" s="1211"/>
      <c r="DBG13" s="1211"/>
      <c r="DBH13" s="1211"/>
      <c r="DBI13" s="1211"/>
      <c r="DBJ13" s="1211"/>
      <c r="DBK13" s="1211"/>
      <c r="DBL13" s="1211"/>
      <c r="DBM13" s="1211"/>
      <c r="DBN13" s="1211"/>
      <c r="DBO13" s="1211"/>
      <c r="DBP13" s="1211"/>
      <c r="DBQ13" s="1211"/>
      <c r="DBR13" s="1211"/>
      <c r="DBS13" s="1211"/>
      <c r="DBT13" s="1211"/>
      <c r="DBU13" s="1211"/>
      <c r="DBV13" s="1211"/>
      <c r="DBW13" s="1211"/>
      <c r="DBX13" s="1211"/>
      <c r="DBY13" s="1211"/>
      <c r="DBZ13" s="1211"/>
      <c r="DCA13" s="1211"/>
      <c r="DCB13" s="1211"/>
      <c r="DCC13" s="1211"/>
      <c r="DCD13" s="1211"/>
      <c r="DCE13" s="1211"/>
      <c r="DCF13" s="1211"/>
      <c r="DCG13" s="1211"/>
      <c r="DCH13" s="1211"/>
      <c r="DCI13" s="1211"/>
      <c r="DCJ13" s="1211"/>
      <c r="DCK13" s="1211"/>
      <c r="DCL13" s="1211"/>
      <c r="DCM13" s="1211"/>
      <c r="DCN13" s="1211"/>
      <c r="DCO13" s="1211"/>
      <c r="DCP13" s="1211"/>
      <c r="DCQ13" s="1211"/>
      <c r="DCR13" s="1211"/>
      <c r="DCS13" s="1211"/>
      <c r="DCT13" s="1211"/>
      <c r="DCU13" s="1211"/>
      <c r="DCV13" s="1211"/>
      <c r="DCW13" s="1211"/>
      <c r="DCX13" s="1211"/>
      <c r="DCY13" s="1211"/>
      <c r="DCZ13" s="1211"/>
      <c r="DDA13" s="1211"/>
      <c r="DDB13" s="1211"/>
      <c r="DDC13" s="1211"/>
      <c r="DDD13" s="1211"/>
      <c r="DDE13" s="1211"/>
      <c r="DDF13" s="1211"/>
      <c r="DDG13" s="1211"/>
      <c r="DDH13" s="1211"/>
      <c r="DDI13" s="1211"/>
      <c r="DDJ13" s="1211"/>
      <c r="DDK13" s="1211"/>
      <c r="DDL13" s="1211"/>
      <c r="DDM13" s="1211"/>
      <c r="DDN13" s="1211"/>
      <c r="DDO13" s="1211"/>
      <c r="DDP13" s="1211"/>
      <c r="DDQ13" s="1211"/>
      <c r="DDR13" s="1211"/>
      <c r="DDS13" s="1211"/>
      <c r="DDT13" s="1211"/>
      <c r="DDU13" s="1211"/>
      <c r="DDV13" s="1211"/>
      <c r="DDW13" s="1211"/>
      <c r="DDX13" s="1211"/>
      <c r="DDY13" s="1211"/>
      <c r="DDZ13" s="1211"/>
      <c r="DEA13" s="1211"/>
      <c r="DEB13" s="1211"/>
      <c r="DEC13" s="1211"/>
      <c r="DED13" s="1211"/>
      <c r="DEE13" s="1211"/>
      <c r="DEF13" s="1211"/>
      <c r="DEG13" s="1211"/>
      <c r="DEH13" s="1211"/>
      <c r="DEI13" s="1211"/>
      <c r="DEJ13" s="1211"/>
      <c r="DEK13" s="1211"/>
      <c r="DEL13" s="1211"/>
      <c r="DEM13" s="1211"/>
      <c r="DEN13" s="1211"/>
      <c r="DEO13" s="1211"/>
      <c r="DEP13" s="1211"/>
      <c r="DEQ13" s="1211"/>
      <c r="DER13" s="1211"/>
      <c r="DES13" s="1211"/>
      <c r="DET13" s="1211"/>
      <c r="DEU13" s="1211"/>
      <c r="DEV13" s="1211"/>
      <c r="DEW13" s="1211"/>
      <c r="DEX13" s="1211"/>
      <c r="DEY13" s="1211"/>
      <c r="DEZ13" s="1211"/>
      <c r="DFA13" s="1211"/>
      <c r="DFB13" s="1211"/>
      <c r="DFC13" s="1211"/>
      <c r="DFD13" s="1211"/>
      <c r="DFE13" s="1211"/>
      <c r="DFF13" s="1211"/>
      <c r="DFG13" s="1211"/>
      <c r="DFH13" s="1211"/>
      <c r="DFI13" s="1211"/>
      <c r="DFJ13" s="1211"/>
      <c r="DFK13" s="1211"/>
      <c r="DFL13" s="1211"/>
      <c r="DFM13" s="1211"/>
      <c r="DFN13" s="1211"/>
      <c r="DFO13" s="1211"/>
      <c r="DFP13" s="1211"/>
      <c r="DFQ13" s="1211"/>
      <c r="DFR13" s="1211"/>
      <c r="DFS13" s="1211"/>
      <c r="DFT13" s="1211"/>
      <c r="DFU13" s="1211"/>
      <c r="DFV13" s="1211"/>
      <c r="DFW13" s="1211"/>
      <c r="DFX13" s="1211"/>
      <c r="DFY13" s="1211"/>
      <c r="DFZ13" s="1211"/>
      <c r="DGA13" s="1211"/>
      <c r="DGB13" s="1211"/>
      <c r="DGC13" s="1211"/>
      <c r="DGD13" s="1211"/>
      <c r="DGE13" s="1211"/>
      <c r="DGF13" s="1211"/>
      <c r="DGG13" s="1211"/>
      <c r="DGH13" s="1211"/>
      <c r="DGI13" s="1211"/>
      <c r="DGJ13" s="1211"/>
      <c r="DGK13" s="1211"/>
      <c r="DGL13" s="1211"/>
      <c r="DGM13" s="1211"/>
      <c r="DGN13" s="1211"/>
      <c r="DGO13" s="1211"/>
      <c r="DGP13" s="1211"/>
      <c r="DGQ13" s="1211"/>
      <c r="DGR13" s="1211"/>
      <c r="DGS13" s="1211"/>
      <c r="DGT13" s="1211"/>
      <c r="DGU13" s="1211"/>
      <c r="DGV13" s="1211"/>
      <c r="DGW13" s="1211"/>
      <c r="DGX13" s="1211"/>
      <c r="DGY13" s="1211"/>
      <c r="DGZ13" s="1211"/>
      <c r="DHA13" s="1211"/>
      <c r="DHB13" s="1211"/>
      <c r="DHC13" s="1211"/>
      <c r="DHD13" s="1211"/>
      <c r="DHE13" s="1211"/>
      <c r="DHF13" s="1211"/>
      <c r="DHG13" s="1211"/>
      <c r="DHH13" s="1211"/>
      <c r="DHI13" s="1211"/>
      <c r="DHJ13" s="1211"/>
      <c r="DHK13" s="1211"/>
      <c r="DHL13" s="1211"/>
      <c r="DHM13" s="1211"/>
      <c r="DHN13" s="1211"/>
      <c r="DHO13" s="1211"/>
      <c r="DHP13" s="1211"/>
      <c r="DHQ13" s="1211"/>
      <c r="DHR13" s="1211"/>
      <c r="DHS13" s="1211"/>
      <c r="DHT13" s="1211"/>
      <c r="DHU13" s="1211"/>
      <c r="DHV13" s="1211"/>
      <c r="DHW13" s="1211"/>
      <c r="DHX13" s="1211"/>
      <c r="DHY13" s="1211"/>
      <c r="DHZ13" s="1211"/>
      <c r="DIA13" s="1211"/>
      <c r="DIB13" s="1211"/>
      <c r="DIC13" s="1211"/>
      <c r="DID13" s="1211"/>
      <c r="DIE13" s="1211"/>
      <c r="DIF13" s="1211"/>
      <c r="DIG13" s="1211"/>
      <c r="DIH13" s="1211"/>
      <c r="DII13" s="1211"/>
      <c r="DIJ13" s="1211"/>
      <c r="DIK13" s="1211"/>
      <c r="DIL13" s="1211"/>
      <c r="DIM13" s="1211"/>
      <c r="DIN13" s="1211"/>
      <c r="DIO13" s="1211"/>
      <c r="DIP13" s="1211"/>
      <c r="DIQ13" s="1211"/>
      <c r="DIR13" s="1211"/>
      <c r="DIS13" s="1211"/>
      <c r="DIT13" s="1211"/>
      <c r="DIU13" s="1211"/>
      <c r="DIV13" s="1211"/>
      <c r="DIW13" s="1211"/>
      <c r="DIX13" s="1211"/>
      <c r="DIY13" s="1211"/>
      <c r="DIZ13" s="1211"/>
      <c r="DJA13" s="1211"/>
      <c r="DJB13" s="1211"/>
      <c r="DJC13" s="1211"/>
      <c r="DJD13" s="1211"/>
      <c r="DJE13" s="1211"/>
      <c r="DJF13" s="1211"/>
      <c r="DJG13" s="1211"/>
      <c r="DJH13" s="1211"/>
      <c r="DJI13" s="1211"/>
      <c r="DJJ13" s="1211"/>
      <c r="DJK13" s="1211"/>
      <c r="DJL13" s="1211"/>
      <c r="DJM13" s="1211"/>
      <c r="DJN13" s="1211"/>
      <c r="DJO13" s="1211"/>
      <c r="DJP13" s="1211"/>
      <c r="DJQ13" s="1211"/>
      <c r="DJR13" s="1211"/>
      <c r="DJS13" s="1211"/>
      <c r="DJT13" s="1211"/>
      <c r="DJU13" s="1211"/>
      <c r="DJV13" s="1211"/>
      <c r="DJW13" s="1211"/>
      <c r="DJX13" s="1211"/>
      <c r="DJY13" s="1211"/>
      <c r="DJZ13" s="1211"/>
      <c r="DKA13" s="1211"/>
      <c r="DKB13" s="1211"/>
      <c r="DKC13" s="1211"/>
      <c r="DKD13" s="1211"/>
      <c r="DKE13" s="1211"/>
      <c r="DKF13" s="1211"/>
      <c r="DKG13" s="1211"/>
      <c r="DKH13" s="1211"/>
      <c r="DKI13" s="1211"/>
      <c r="DKJ13" s="1211"/>
      <c r="DKK13" s="1211"/>
      <c r="DKL13" s="1211"/>
      <c r="DKM13" s="1211"/>
      <c r="DKN13" s="1211"/>
      <c r="DKO13" s="1211"/>
      <c r="DKP13" s="1211"/>
      <c r="DKQ13" s="1211"/>
      <c r="DKR13" s="1211"/>
      <c r="DKS13" s="1211"/>
      <c r="DKT13" s="1211"/>
      <c r="DKU13" s="1211"/>
      <c r="DKV13" s="1211"/>
      <c r="DKW13" s="1211"/>
      <c r="DKX13" s="1211"/>
      <c r="DKY13" s="1211"/>
      <c r="DKZ13" s="1211"/>
      <c r="DLA13" s="1211"/>
      <c r="DLB13" s="1211"/>
      <c r="DLC13" s="1211"/>
      <c r="DLD13" s="1211"/>
      <c r="DLE13" s="1211"/>
      <c r="DLF13" s="1211"/>
      <c r="DLG13" s="1211"/>
      <c r="DLH13" s="1211"/>
      <c r="DLI13" s="1211"/>
      <c r="DLJ13" s="1211"/>
      <c r="DLK13" s="1211"/>
      <c r="DLL13" s="1211"/>
      <c r="DLM13" s="1211"/>
      <c r="DLN13" s="1211"/>
      <c r="DLO13" s="1211"/>
      <c r="DLP13" s="1211"/>
      <c r="DLQ13" s="1211"/>
      <c r="DLR13" s="1211"/>
      <c r="DLS13" s="1211"/>
      <c r="DLT13" s="1211"/>
      <c r="DLU13" s="1211"/>
      <c r="DLV13" s="1211"/>
      <c r="DLW13" s="1211"/>
      <c r="DLX13" s="1211"/>
      <c r="DLY13" s="1211"/>
      <c r="DLZ13" s="1211"/>
      <c r="DMA13" s="1211"/>
      <c r="DMB13" s="1211"/>
      <c r="DMC13" s="1211"/>
      <c r="DMD13" s="1211"/>
      <c r="DME13" s="1211"/>
      <c r="DMF13" s="1211"/>
      <c r="DMG13" s="1211"/>
      <c r="DMH13" s="1211"/>
      <c r="DMI13" s="1211"/>
      <c r="DMJ13" s="1211"/>
      <c r="DMK13" s="1211"/>
      <c r="DML13" s="1211"/>
      <c r="DMM13" s="1211"/>
      <c r="DMN13" s="1211"/>
      <c r="DMO13" s="1211"/>
      <c r="DMP13" s="1211"/>
      <c r="DMQ13" s="1211"/>
      <c r="DMR13" s="1211"/>
      <c r="DMS13" s="1211"/>
      <c r="DMT13" s="1211"/>
      <c r="DMU13" s="1211"/>
      <c r="DMV13" s="1211"/>
      <c r="DMW13" s="1211"/>
      <c r="DMX13" s="1211"/>
      <c r="DMY13" s="1211"/>
      <c r="DMZ13" s="1211"/>
      <c r="DNA13" s="1211"/>
      <c r="DNB13" s="1211"/>
      <c r="DNC13" s="1211"/>
      <c r="DND13" s="1211"/>
      <c r="DNE13" s="1211"/>
      <c r="DNF13" s="1211"/>
      <c r="DNG13" s="1211"/>
      <c r="DNH13" s="1211"/>
      <c r="DNI13" s="1211"/>
      <c r="DNJ13" s="1211"/>
      <c r="DNK13" s="1211"/>
      <c r="DNL13" s="1211"/>
      <c r="DNM13" s="1211"/>
      <c r="DNN13" s="1211"/>
      <c r="DNO13" s="1211"/>
      <c r="DNP13" s="1211"/>
      <c r="DNQ13" s="1211"/>
      <c r="DNR13" s="1211"/>
      <c r="DNS13" s="1211"/>
      <c r="DNT13" s="1211"/>
      <c r="DNU13" s="1211"/>
      <c r="DNV13" s="1211"/>
      <c r="DNW13" s="1211"/>
      <c r="DNX13" s="1211"/>
      <c r="DNY13" s="1211"/>
      <c r="DNZ13" s="1211"/>
      <c r="DOA13" s="1211"/>
      <c r="DOB13" s="1211"/>
      <c r="DOC13" s="1211"/>
      <c r="DOD13" s="1211"/>
      <c r="DOE13" s="1211"/>
      <c r="DOF13" s="1211"/>
      <c r="DOG13" s="1211"/>
      <c r="DOH13" s="1211"/>
      <c r="DOI13" s="1211"/>
      <c r="DOJ13" s="1211"/>
      <c r="DOK13" s="1211"/>
      <c r="DOL13" s="1211"/>
      <c r="DOM13" s="1211"/>
      <c r="DON13" s="1211"/>
      <c r="DOO13" s="1211"/>
      <c r="DOP13" s="1211"/>
      <c r="DOQ13" s="1211"/>
      <c r="DOR13" s="1211"/>
      <c r="DOS13" s="1211"/>
      <c r="DOT13" s="1211"/>
      <c r="DOU13" s="1211"/>
      <c r="DOV13" s="1211"/>
      <c r="DOW13" s="1211"/>
      <c r="DOX13" s="1211"/>
      <c r="DOY13" s="1211"/>
      <c r="DOZ13" s="1211"/>
      <c r="DPA13" s="1211"/>
      <c r="DPB13" s="1211"/>
      <c r="DPC13" s="1211"/>
      <c r="DPD13" s="1211"/>
      <c r="DPE13" s="1211"/>
      <c r="DPF13" s="1211"/>
      <c r="DPG13" s="1211"/>
      <c r="DPH13" s="1211"/>
      <c r="DPI13" s="1211"/>
      <c r="DPJ13" s="1211"/>
      <c r="DPK13" s="1211"/>
      <c r="DPL13" s="1211"/>
      <c r="DPM13" s="1211"/>
      <c r="DPN13" s="1211"/>
      <c r="DPO13" s="1211"/>
      <c r="DPP13" s="1211"/>
      <c r="DPQ13" s="1211"/>
      <c r="DPR13" s="1211"/>
      <c r="DPS13" s="1211"/>
      <c r="DPT13" s="1211"/>
      <c r="DPU13" s="1211"/>
      <c r="DPV13" s="1211"/>
      <c r="DPW13" s="1211"/>
      <c r="DPX13" s="1211"/>
      <c r="DPY13" s="1211"/>
      <c r="DPZ13" s="1211"/>
      <c r="DQA13" s="1211"/>
      <c r="DQB13" s="1211"/>
      <c r="DQC13" s="1211"/>
      <c r="DQD13" s="1211"/>
      <c r="DQE13" s="1211"/>
      <c r="DQF13" s="1211"/>
      <c r="DQG13" s="1211"/>
      <c r="DQH13" s="1211"/>
      <c r="DQI13" s="1211"/>
      <c r="DQJ13" s="1211"/>
      <c r="DQK13" s="1211"/>
      <c r="DQL13" s="1211"/>
      <c r="DQM13" s="1211"/>
      <c r="DQN13" s="1211"/>
      <c r="DQO13" s="1211"/>
      <c r="DQP13" s="1211"/>
      <c r="DQQ13" s="1211"/>
      <c r="DQR13" s="1211"/>
      <c r="DQS13" s="1211"/>
      <c r="DQT13" s="1211"/>
      <c r="DQU13" s="1211"/>
      <c r="DQV13" s="1211"/>
      <c r="DQW13" s="1211"/>
      <c r="DQX13" s="1211"/>
      <c r="DQY13" s="1211"/>
      <c r="DQZ13" s="1211"/>
      <c r="DRA13" s="1211"/>
      <c r="DRB13" s="1211"/>
      <c r="DRC13" s="1211"/>
      <c r="DRD13" s="1211"/>
      <c r="DRE13" s="1211"/>
      <c r="DRF13" s="1211"/>
      <c r="DRG13" s="1211"/>
      <c r="DRH13" s="1211"/>
      <c r="DRI13" s="1211"/>
      <c r="DRJ13" s="1211"/>
      <c r="DRK13" s="1211"/>
      <c r="DRL13" s="1211"/>
      <c r="DRM13" s="1211"/>
      <c r="DRN13" s="1211"/>
      <c r="DRO13" s="1211"/>
      <c r="DRP13" s="1211"/>
      <c r="DRQ13" s="1211"/>
      <c r="DRR13" s="1211"/>
      <c r="DRS13" s="1211"/>
      <c r="DRT13" s="1211"/>
      <c r="DRU13" s="1211"/>
      <c r="DRV13" s="1211"/>
      <c r="DRW13" s="1211"/>
      <c r="DRX13" s="1211"/>
      <c r="DRY13" s="1211"/>
      <c r="DRZ13" s="1211"/>
      <c r="DSA13" s="1211"/>
      <c r="DSB13" s="1211"/>
      <c r="DSC13" s="1211"/>
      <c r="DSD13" s="1211"/>
      <c r="DSE13" s="1211"/>
      <c r="DSF13" s="1211"/>
      <c r="DSG13" s="1211"/>
      <c r="DSH13" s="1211"/>
      <c r="DSI13" s="1211"/>
      <c r="DSJ13" s="1211"/>
      <c r="DSK13" s="1211"/>
      <c r="DSL13" s="1211"/>
      <c r="DSM13" s="1211"/>
      <c r="DSN13" s="1211"/>
      <c r="DSO13" s="1211"/>
      <c r="DSP13" s="1211"/>
      <c r="DSQ13" s="1211"/>
      <c r="DSR13" s="1211"/>
      <c r="DSS13" s="1211"/>
      <c r="DST13" s="1211"/>
      <c r="DSU13" s="1211"/>
      <c r="DSV13" s="1211"/>
      <c r="DSW13" s="1211"/>
      <c r="DSX13" s="1211"/>
      <c r="DSY13" s="1211"/>
      <c r="DSZ13" s="1211"/>
      <c r="DTA13" s="1211"/>
      <c r="DTB13" s="1211"/>
      <c r="DTC13" s="1211"/>
      <c r="DTD13" s="1211"/>
      <c r="DTE13" s="1211"/>
      <c r="DTF13" s="1211"/>
      <c r="DTG13" s="1211"/>
      <c r="DTH13" s="1211"/>
      <c r="DTI13" s="1211"/>
      <c r="DTJ13" s="1211"/>
      <c r="DTK13" s="1211"/>
      <c r="DTL13" s="1211"/>
      <c r="DTM13" s="1211"/>
      <c r="DTN13" s="1211"/>
      <c r="DTO13" s="1211"/>
      <c r="DTP13" s="1211"/>
      <c r="DTQ13" s="1211"/>
      <c r="DTR13" s="1211"/>
      <c r="DTS13" s="1211"/>
      <c r="DTT13" s="1211"/>
      <c r="DTU13" s="1211"/>
      <c r="DTV13" s="1211"/>
      <c r="DTW13" s="1211"/>
      <c r="DTX13" s="1211"/>
      <c r="DTY13" s="1211"/>
      <c r="DTZ13" s="1211"/>
      <c r="DUA13" s="1211"/>
      <c r="DUB13" s="1211"/>
      <c r="DUC13" s="1211"/>
      <c r="DUD13" s="1211"/>
      <c r="DUE13" s="1211"/>
      <c r="DUF13" s="1211"/>
      <c r="DUG13" s="1211"/>
      <c r="DUH13" s="1211"/>
      <c r="DUI13" s="1211"/>
      <c r="DUJ13" s="1211"/>
      <c r="DUK13" s="1211"/>
      <c r="DUL13" s="1211"/>
      <c r="DUM13" s="1211"/>
      <c r="DUN13" s="1211"/>
      <c r="DUO13" s="1211"/>
      <c r="DUP13" s="1211"/>
      <c r="DUQ13" s="1211"/>
      <c r="DUR13" s="1211"/>
      <c r="DUS13" s="1211"/>
      <c r="DUT13" s="1211"/>
      <c r="DUU13" s="1211"/>
      <c r="DUV13" s="1211"/>
      <c r="DUW13" s="1211"/>
      <c r="DUX13" s="1211"/>
      <c r="DUY13" s="1211"/>
      <c r="DUZ13" s="1211"/>
      <c r="DVA13" s="1211"/>
      <c r="DVB13" s="1211"/>
      <c r="DVC13" s="1211"/>
      <c r="DVD13" s="1211"/>
      <c r="DVE13" s="1211"/>
      <c r="DVF13" s="1211"/>
      <c r="DVG13" s="1211"/>
      <c r="DVH13" s="1211"/>
      <c r="DVI13" s="1211"/>
      <c r="DVJ13" s="1211"/>
      <c r="DVK13" s="1211"/>
      <c r="DVL13" s="1211"/>
      <c r="DVM13" s="1211"/>
      <c r="DVN13" s="1211"/>
      <c r="DVO13" s="1211"/>
      <c r="DVP13" s="1211"/>
      <c r="DVQ13" s="1211"/>
      <c r="DVR13" s="1211"/>
      <c r="DVS13" s="1211"/>
      <c r="DVT13" s="1211"/>
      <c r="DVU13" s="1211"/>
      <c r="DVV13" s="1211"/>
      <c r="DVW13" s="1211"/>
      <c r="DVX13" s="1211"/>
      <c r="DVY13" s="1211"/>
      <c r="DVZ13" s="1211"/>
      <c r="DWA13" s="1211"/>
      <c r="DWB13" s="1211"/>
      <c r="DWC13" s="1211"/>
      <c r="DWD13" s="1211"/>
      <c r="DWE13" s="1211"/>
      <c r="DWF13" s="1211"/>
      <c r="DWG13" s="1211"/>
      <c r="DWH13" s="1211"/>
      <c r="DWI13" s="1211"/>
      <c r="DWJ13" s="1211"/>
      <c r="DWK13" s="1211"/>
      <c r="DWL13" s="1211"/>
      <c r="DWM13" s="1211"/>
      <c r="DWN13" s="1211"/>
      <c r="DWO13" s="1211"/>
      <c r="DWP13" s="1211"/>
      <c r="DWQ13" s="1211"/>
      <c r="DWR13" s="1211"/>
      <c r="DWS13" s="1211"/>
      <c r="DWT13" s="1211"/>
      <c r="DWU13" s="1211"/>
      <c r="DWV13" s="1211"/>
      <c r="DWW13" s="1211"/>
      <c r="DWX13" s="1211"/>
      <c r="DWY13" s="1211"/>
      <c r="DWZ13" s="1211"/>
      <c r="DXA13" s="1211"/>
      <c r="DXB13" s="1211"/>
      <c r="DXC13" s="1211"/>
      <c r="DXD13" s="1211"/>
      <c r="DXE13" s="1211"/>
      <c r="DXF13" s="1211"/>
      <c r="DXG13" s="1211"/>
      <c r="DXH13" s="1211"/>
      <c r="DXI13" s="1211"/>
      <c r="DXJ13" s="1211"/>
      <c r="DXK13" s="1211"/>
      <c r="DXL13" s="1211"/>
      <c r="DXM13" s="1211"/>
      <c r="DXN13" s="1211"/>
      <c r="DXO13" s="1211"/>
      <c r="DXP13" s="1211"/>
      <c r="DXQ13" s="1211"/>
      <c r="DXR13" s="1211"/>
      <c r="DXS13" s="1211"/>
      <c r="DXT13" s="1211"/>
      <c r="DXU13" s="1211"/>
      <c r="DXV13" s="1211"/>
      <c r="DXW13" s="1211"/>
      <c r="DXX13" s="1211"/>
      <c r="DXY13" s="1211"/>
      <c r="DXZ13" s="1211"/>
      <c r="DYA13" s="1211"/>
      <c r="DYB13" s="1211"/>
      <c r="DYC13" s="1211"/>
      <c r="DYD13" s="1211"/>
      <c r="DYE13" s="1211"/>
      <c r="DYF13" s="1211"/>
      <c r="DYG13" s="1211"/>
      <c r="DYH13" s="1211"/>
      <c r="DYI13" s="1211"/>
      <c r="DYJ13" s="1211"/>
      <c r="DYK13" s="1211"/>
      <c r="DYL13" s="1211"/>
      <c r="DYM13" s="1211"/>
      <c r="DYN13" s="1211"/>
      <c r="DYO13" s="1211"/>
      <c r="DYP13" s="1211"/>
      <c r="DYQ13" s="1211"/>
      <c r="DYR13" s="1211"/>
      <c r="DYS13" s="1211"/>
      <c r="DYT13" s="1211"/>
      <c r="DYU13" s="1211"/>
      <c r="DYV13" s="1211"/>
      <c r="DYW13" s="1211"/>
      <c r="DYX13" s="1211"/>
      <c r="DYY13" s="1211"/>
      <c r="DYZ13" s="1211"/>
      <c r="DZA13" s="1211"/>
      <c r="DZB13" s="1211"/>
      <c r="DZC13" s="1211"/>
      <c r="DZD13" s="1211"/>
      <c r="DZE13" s="1211"/>
      <c r="DZF13" s="1211"/>
      <c r="DZG13" s="1211"/>
      <c r="DZH13" s="1211"/>
      <c r="DZI13" s="1211"/>
      <c r="DZJ13" s="1211"/>
      <c r="DZK13" s="1211"/>
      <c r="DZL13" s="1211"/>
      <c r="DZM13" s="1211"/>
      <c r="DZN13" s="1211"/>
      <c r="DZO13" s="1211"/>
      <c r="DZP13" s="1211"/>
      <c r="DZQ13" s="1211"/>
      <c r="DZR13" s="1211"/>
      <c r="DZS13" s="1211"/>
      <c r="DZT13" s="1211"/>
      <c r="DZU13" s="1211"/>
      <c r="DZV13" s="1211"/>
      <c r="DZW13" s="1211"/>
      <c r="DZX13" s="1211"/>
      <c r="DZY13" s="1211"/>
      <c r="DZZ13" s="1211"/>
      <c r="EAA13" s="1211"/>
      <c r="EAB13" s="1211"/>
      <c r="EAC13" s="1211"/>
      <c r="EAD13" s="1211"/>
      <c r="EAE13" s="1211"/>
      <c r="EAF13" s="1211"/>
      <c r="EAG13" s="1211"/>
      <c r="EAH13" s="1211"/>
      <c r="EAI13" s="1211"/>
      <c r="EAJ13" s="1211"/>
      <c r="EAK13" s="1211"/>
      <c r="EAL13" s="1211"/>
      <c r="EAM13" s="1211"/>
      <c r="EAN13" s="1211"/>
      <c r="EAO13" s="1211"/>
      <c r="EAP13" s="1211"/>
      <c r="EAQ13" s="1211"/>
      <c r="EAR13" s="1211"/>
      <c r="EAS13" s="1211"/>
      <c r="EAT13" s="1211"/>
      <c r="EAU13" s="1211"/>
      <c r="EAV13" s="1211"/>
      <c r="EAW13" s="1211"/>
      <c r="EAX13" s="1211"/>
      <c r="EAY13" s="1211"/>
      <c r="EAZ13" s="1211"/>
      <c r="EBA13" s="1211"/>
      <c r="EBB13" s="1211"/>
      <c r="EBC13" s="1211"/>
      <c r="EBD13" s="1211"/>
      <c r="EBE13" s="1211"/>
      <c r="EBF13" s="1211"/>
      <c r="EBG13" s="1211"/>
      <c r="EBH13" s="1211"/>
      <c r="EBI13" s="1211"/>
      <c r="EBJ13" s="1211"/>
      <c r="EBK13" s="1211"/>
      <c r="EBL13" s="1211"/>
      <c r="EBM13" s="1211"/>
      <c r="EBN13" s="1211"/>
      <c r="EBO13" s="1211"/>
      <c r="EBP13" s="1211"/>
      <c r="EBQ13" s="1211"/>
      <c r="EBR13" s="1211"/>
      <c r="EBS13" s="1211"/>
      <c r="EBT13" s="1211"/>
      <c r="EBU13" s="1211"/>
      <c r="EBV13" s="1211"/>
      <c r="EBW13" s="1211"/>
      <c r="EBX13" s="1211"/>
      <c r="EBY13" s="1211"/>
      <c r="EBZ13" s="1211"/>
      <c r="ECA13" s="1211"/>
      <c r="ECB13" s="1211"/>
      <c r="ECC13" s="1211"/>
      <c r="ECD13" s="1211"/>
      <c r="ECE13" s="1211"/>
      <c r="ECF13" s="1211"/>
      <c r="ECG13" s="1211"/>
      <c r="ECH13" s="1211"/>
      <c r="ECI13" s="1211"/>
      <c r="ECJ13" s="1211"/>
      <c r="ECK13" s="1211"/>
      <c r="ECL13" s="1211"/>
      <c r="ECM13" s="1211"/>
      <c r="ECN13" s="1211"/>
      <c r="ECO13" s="1211"/>
      <c r="ECP13" s="1211"/>
      <c r="ECQ13" s="1211"/>
      <c r="ECR13" s="1211"/>
      <c r="ECS13" s="1211"/>
      <c r="ECT13" s="1211"/>
      <c r="ECU13" s="1211"/>
      <c r="ECV13" s="1211"/>
      <c r="ECW13" s="1211"/>
      <c r="ECX13" s="1211"/>
      <c r="ECY13" s="1211"/>
      <c r="ECZ13" s="1211"/>
      <c r="EDA13" s="1211"/>
      <c r="EDB13" s="1211"/>
      <c r="EDC13" s="1211"/>
      <c r="EDD13" s="1211"/>
      <c r="EDE13" s="1211"/>
      <c r="EDF13" s="1211"/>
      <c r="EDG13" s="1211"/>
      <c r="EDH13" s="1211"/>
      <c r="EDI13" s="1211"/>
      <c r="EDJ13" s="1211"/>
      <c r="EDK13" s="1211"/>
      <c r="EDL13" s="1211"/>
      <c r="EDM13" s="1211"/>
      <c r="EDN13" s="1211"/>
      <c r="EDO13" s="1211"/>
      <c r="EDP13" s="1211"/>
      <c r="EDQ13" s="1211"/>
      <c r="EDR13" s="1211"/>
      <c r="EDS13" s="1211"/>
      <c r="EDT13" s="1211"/>
      <c r="EDU13" s="1211"/>
      <c r="EDV13" s="1211"/>
      <c r="EDW13" s="1211"/>
      <c r="EDX13" s="1211"/>
      <c r="EDY13" s="1211"/>
      <c r="EDZ13" s="1211"/>
      <c r="EEA13" s="1211"/>
      <c r="EEB13" s="1211"/>
      <c r="EEC13" s="1211"/>
      <c r="EED13" s="1211"/>
      <c r="EEE13" s="1211"/>
      <c r="EEF13" s="1211"/>
      <c r="EEG13" s="1211"/>
      <c r="EEH13" s="1211"/>
      <c r="EEI13" s="1211"/>
      <c r="EEJ13" s="1211"/>
      <c r="EEK13" s="1211"/>
      <c r="EEL13" s="1211"/>
      <c r="EEM13" s="1211"/>
      <c r="EEN13" s="1211"/>
      <c r="EEO13" s="1211"/>
      <c r="EEP13" s="1211"/>
      <c r="EEQ13" s="1211"/>
      <c r="EER13" s="1211"/>
      <c r="EES13" s="1211"/>
      <c r="EET13" s="1211"/>
      <c r="EEU13" s="1211"/>
      <c r="EEV13" s="1211"/>
      <c r="EEW13" s="1211"/>
      <c r="EEX13" s="1211"/>
      <c r="EEY13" s="1211"/>
      <c r="EEZ13" s="1211"/>
      <c r="EFA13" s="1211"/>
      <c r="EFB13" s="1211"/>
      <c r="EFC13" s="1211"/>
      <c r="EFD13" s="1211"/>
      <c r="EFE13" s="1211"/>
      <c r="EFF13" s="1211"/>
      <c r="EFG13" s="1211"/>
      <c r="EFH13" s="1211"/>
      <c r="EFI13" s="1211"/>
      <c r="EFJ13" s="1211"/>
      <c r="EFK13" s="1211"/>
      <c r="EFL13" s="1211"/>
      <c r="EFM13" s="1211"/>
      <c r="EFN13" s="1211"/>
      <c r="EFO13" s="1211"/>
      <c r="EFP13" s="1211"/>
      <c r="EFQ13" s="1211"/>
      <c r="EFR13" s="1211"/>
      <c r="EFS13" s="1211"/>
      <c r="EFT13" s="1211"/>
      <c r="EFU13" s="1211"/>
      <c r="EFV13" s="1211"/>
      <c r="EFW13" s="1211"/>
      <c r="EFX13" s="1211"/>
      <c r="EFY13" s="1211"/>
      <c r="EFZ13" s="1211"/>
      <c r="EGA13" s="1211"/>
      <c r="EGB13" s="1211"/>
      <c r="EGC13" s="1211"/>
      <c r="EGD13" s="1211"/>
      <c r="EGE13" s="1211"/>
      <c r="EGF13" s="1211"/>
      <c r="EGG13" s="1211"/>
      <c r="EGH13" s="1211"/>
      <c r="EGI13" s="1211"/>
      <c r="EGJ13" s="1211"/>
      <c r="EGK13" s="1211"/>
      <c r="EGL13" s="1211"/>
      <c r="EGM13" s="1211"/>
      <c r="EGN13" s="1211"/>
      <c r="EGO13" s="1211"/>
      <c r="EGP13" s="1211"/>
      <c r="EGQ13" s="1211"/>
      <c r="EGR13" s="1211"/>
      <c r="EGS13" s="1211"/>
      <c r="EGT13" s="1211"/>
      <c r="EGU13" s="1211"/>
      <c r="EGV13" s="1211"/>
      <c r="EGW13" s="1211"/>
      <c r="EGX13" s="1211"/>
      <c r="EGY13" s="1211"/>
      <c r="EGZ13" s="1211"/>
      <c r="EHA13" s="1211"/>
      <c r="EHB13" s="1211"/>
      <c r="EHC13" s="1211"/>
      <c r="EHD13" s="1211"/>
      <c r="EHE13" s="1211"/>
      <c r="EHF13" s="1211"/>
      <c r="EHG13" s="1211"/>
      <c r="EHH13" s="1211"/>
      <c r="EHI13" s="1211"/>
      <c r="EHJ13" s="1211"/>
      <c r="EHK13" s="1211"/>
      <c r="EHL13" s="1211"/>
      <c r="EHM13" s="1211"/>
      <c r="EHN13" s="1211"/>
      <c r="EHO13" s="1211"/>
      <c r="EHP13" s="1211"/>
      <c r="EHQ13" s="1211"/>
      <c r="EHR13" s="1211"/>
      <c r="EHS13" s="1211"/>
      <c r="EHT13" s="1211"/>
      <c r="EHU13" s="1211"/>
      <c r="EHV13" s="1211"/>
      <c r="EHW13" s="1211"/>
      <c r="EHX13" s="1211"/>
      <c r="EHY13" s="1211"/>
      <c r="EHZ13" s="1211"/>
      <c r="EIA13" s="1211"/>
      <c r="EIB13" s="1211"/>
      <c r="EIC13" s="1211"/>
      <c r="EID13" s="1211"/>
      <c r="EIE13" s="1211"/>
      <c r="EIF13" s="1211"/>
      <c r="EIG13" s="1211"/>
      <c r="EIH13" s="1211"/>
      <c r="EII13" s="1211"/>
      <c r="EIJ13" s="1211"/>
      <c r="EIK13" s="1211"/>
      <c r="EIL13" s="1211"/>
      <c r="EIM13" s="1211"/>
      <c r="EIN13" s="1211"/>
      <c r="EIO13" s="1211"/>
      <c r="EIP13" s="1211"/>
      <c r="EIQ13" s="1211"/>
      <c r="EIR13" s="1211"/>
      <c r="EIS13" s="1211"/>
      <c r="EIT13" s="1211"/>
      <c r="EIU13" s="1211"/>
      <c r="EIV13" s="1211"/>
      <c r="EIW13" s="1211"/>
      <c r="EIX13" s="1211"/>
      <c r="EIY13" s="1211"/>
      <c r="EIZ13" s="1211"/>
      <c r="EJA13" s="1211"/>
      <c r="EJB13" s="1211"/>
      <c r="EJC13" s="1211"/>
      <c r="EJD13" s="1211"/>
      <c r="EJE13" s="1211"/>
      <c r="EJF13" s="1211"/>
      <c r="EJG13" s="1211"/>
      <c r="EJH13" s="1211"/>
      <c r="EJI13" s="1211"/>
      <c r="EJJ13" s="1211"/>
      <c r="EJK13" s="1211"/>
      <c r="EJL13" s="1211"/>
      <c r="EJM13" s="1211"/>
      <c r="EJN13" s="1211"/>
      <c r="EJO13" s="1211"/>
      <c r="EJP13" s="1211"/>
      <c r="EJQ13" s="1211"/>
      <c r="EJR13" s="1211"/>
      <c r="EJS13" s="1211"/>
      <c r="EJT13" s="1211"/>
      <c r="EJU13" s="1211"/>
      <c r="EJV13" s="1211"/>
      <c r="EJW13" s="1211"/>
      <c r="EJX13" s="1211"/>
      <c r="EJY13" s="1211"/>
      <c r="EJZ13" s="1211"/>
      <c r="EKA13" s="1211"/>
      <c r="EKB13" s="1211"/>
      <c r="EKC13" s="1211"/>
      <c r="EKD13" s="1211"/>
      <c r="EKE13" s="1211"/>
      <c r="EKF13" s="1211"/>
      <c r="EKG13" s="1211"/>
      <c r="EKH13" s="1211"/>
      <c r="EKI13" s="1211"/>
      <c r="EKJ13" s="1211"/>
      <c r="EKK13" s="1211"/>
      <c r="EKL13" s="1211"/>
      <c r="EKM13" s="1211"/>
      <c r="EKN13" s="1211"/>
      <c r="EKO13" s="1211"/>
      <c r="EKP13" s="1211"/>
      <c r="EKQ13" s="1211"/>
      <c r="EKR13" s="1211"/>
      <c r="EKS13" s="1211"/>
      <c r="EKT13" s="1211"/>
      <c r="EKU13" s="1211"/>
      <c r="EKV13" s="1211"/>
      <c r="EKW13" s="1211"/>
      <c r="EKX13" s="1211"/>
      <c r="EKY13" s="1211"/>
      <c r="EKZ13" s="1211"/>
      <c r="ELA13" s="1211"/>
      <c r="ELB13" s="1211"/>
      <c r="ELC13" s="1211"/>
      <c r="ELD13" s="1211"/>
      <c r="ELE13" s="1211"/>
      <c r="ELF13" s="1211"/>
      <c r="ELG13" s="1211"/>
      <c r="ELH13" s="1211"/>
      <c r="ELI13" s="1211"/>
      <c r="ELJ13" s="1211"/>
      <c r="ELK13" s="1211"/>
      <c r="ELL13" s="1211"/>
      <c r="ELM13" s="1211"/>
      <c r="ELN13" s="1211"/>
      <c r="ELO13" s="1211"/>
      <c r="ELP13" s="1211"/>
      <c r="ELQ13" s="1211"/>
      <c r="ELR13" s="1211"/>
      <c r="ELS13" s="1211"/>
      <c r="ELT13" s="1211"/>
      <c r="ELU13" s="1211"/>
      <c r="ELV13" s="1211"/>
      <c r="ELW13" s="1211"/>
      <c r="ELX13" s="1211"/>
      <c r="ELY13" s="1211"/>
      <c r="ELZ13" s="1211"/>
      <c r="EMA13" s="1211"/>
      <c r="EMB13" s="1211"/>
      <c r="EMC13" s="1211"/>
      <c r="EMD13" s="1211"/>
      <c r="EME13" s="1211"/>
      <c r="EMF13" s="1211"/>
      <c r="EMG13" s="1211"/>
      <c r="EMH13" s="1211"/>
      <c r="EMI13" s="1211"/>
      <c r="EMJ13" s="1211"/>
      <c r="EMK13" s="1211"/>
      <c r="EML13" s="1211"/>
      <c r="EMM13" s="1211"/>
      <c r="EMN13" s="1211"/>
      <c r="EMO13" s="1211"/>
      <c r="EMP13" s="1211"/>
      <c r="EMQ13" s="1211"/>
      <c r="EMR13" s="1211"/>
      <c r="EMS13" s="1211"/>
      <c r="EMT13" s="1211"/>
      <c r="EMU13" s="1211"/>
      <c r="EMV13" s="1211"/>
      <c r="EMW13" s="1211"/>
      <c r="EMX13" s="1211"/>
      <c r="EMY13" s="1211"/>
      <c r="EMZ13" s="1211"/>
      <c r="ENA13" s="1211"/>
      <c r="ENB13" s="1211"/>
      <c r="ENC13" s="1211"/>
      <c r="END13" s="1211"/>
      <c r="ENE13" s="1211"/>
      <c r="ENF13" s="1211"/>
      <c r="ENG13" s="1211"/>
      <c r="ENH13" s="1211"/>
      <c r="ENI13" s="1211"/>
      <c r="ENJ13" s="1211"/>
      <c r="ENK13" s="1211"/>
      <c r="ENL13" s="1211"/>
      <c r="ENM13" s="1211"/>
      <c r="ENN13" s="1211"/>
      <c r="ENO13" s="1211"/>
      <c r="ENP13" s="1211"/>
      <c r="ENQ13" s="1211"/>
      <c r="ENR13" s="1211"/>
      <c r="ENS13" s="1211"/>
      <c r="ENT13" s="1211"/>
      <c r="ENU13" s="1211"/>
      <c r="ENV13" s="1211"/>
      <c r="ENW13" s="1211"/>
      <c r="ENX13" s="1211"/>
      <c r="ENY13" s="1211"/>
      <c r="ENZ13" s="1211"/>
      <c r="EOA13" s="1211"/>
      <c r="EOB13" s="1211"/>
      <c r="EOC13" s="1211"/>
      <c r="EOD13" s="1211"/>
      <c r="EOE13" s="1211"/>
      <c r="EOF13" s="1211"/>
      <c r="EOG13" s="1211"/>
      <c r="EOH13" s="1211"/>
      <c r="EOI13" s="1211"/>
      <c r="EOJ13" s="1211"/>
      <c r="EOK13" s="1211"/>
      <c r="EOL13" s="1211"/>
      <c r="EOM13" s="1211"/>
      <c r="EON13" s="1211"/>
      <c r="EOO13" s="1211"/>
      <c r="EOP13" s="1211"/>
      <c r="EOQ13" s="1211"/>
      <c r="EOR13" s="1211"/>
      <c r="EOS13" s="1211"/>
      <c r="EOT13" s="1211"/>
      <c r="EOU13" s="1211"/>
      <c r="EOV13" s="1211"/>
      <c r="EOW13" s="1211"/>
      <c r="EOX13" s="1211"/>
      <c r="EOY13" s="1211"/>
      <c r="EOZ13" s="1211"/>
      <c r="EPA13" s="1211"/>
      <c r="EPB13" s="1211"/>
      <c r="EPC13" s="1211"/>
      <c r="EPD13" s="1211"/>
      <c r="EPE13" s="1211"/>
      <c r="EPF13" s="1211"/>
      <c r="EPG13" s="1211"/>
      <c r="EPH13" s="1211"/>
      <c r="EPI13" s="1211"/>
      <c r="EPJ13" s="1211"/>
      <c r="EPK13" s="1211"/>
      <c r="EPL13" s="1211"/>
      <c r="EPM13" s="1211"/>
      <c r="EPN13" s="1211"/>
      <c r="EPO13" s="1211"/>
      <c r="EPP13" s="1211"/>
      <c r="EPQ13" s="1211"/>
      <c r="EPR13" s="1211"/>
      <c r="EPS13" s="1211"/>
      <c r="EPT13" s="1211"/>
      <c r="EPU13" s="1211"/>
      <c r="EPV13" s="1211"/>
      <c r="EPW13" s="1211"/>
      <c r="EPX13" s="1211"/>
      <c r="EPY13" s="1211"/>
      <c r="EPZ13" s="1211"/>
      <c r="EQA13" s="1211"/>
      <c r="EQB13" s="1211"/>
      <c r="EQC13" s="1211"/>
      <c r="EQD13" s="1211"/>
      <c r="EQE13" s="1211"/>
      <c r="EQF13" s="1211"/>
      <c r="EQG13" s="1211"/>
      <c r="EQH13" s="1211"/>
      <c r="EQI13" s="1211"/>
      <c r="EQJ13" s="1211"/>
      <c r="EQK13" s="1211"/>
      <c r="EQL13" s="1211"/>
      <c r="EQM13" s="1211"/>
      <c r="EQN13" s="1211"/>
      <c r="EQO13" s="1211"/>
      <c r="EQP13" s="1211"/>
      <c r="EQQ13" s="1211"/>
      <c r="EQR13" s="1211"/>
      <c r="EQS13" s="1211"/>
      <c r="EQT13" s="1211"/>
      <c r="EQU13" s="1211"/>
      <c r="EQV13" s="1211"/>
      <c r="EQW13" s="1211"/>
      <c r="EQX13" s="1211"/>
      <c r="EQY13" s="1211"/>
      <c r="EQZ13" s="1211"/>
      <c r="ERA13" s="1211"/>
      <c r="ERB13" s="1211"/>
      <c r="ERC13" s="1211"/>
      <c r="ERD13" s="1211"/>
      <c r="ERE13" s="1211"/>
      <c r="ERF13" s="1211"/>
      <c r="ERG13" s="1211"/>
      <c r="ERH13" s="1211"/>
      <c r="ERI13" s="1211"/>
      <c r="ERJ13" s="1211"/>
      <c r="ERK13" s="1211"/>
      <c r="ERL13" s="1211"/>
      <c r="ERM13" s="1211"/>
      <c r="ERN13" s="1211"/>
      <c r="ERO13" s="1211"/>
      <c r="ERP13" s="1211"/>
      <c r="ERQ13" s="1211"/>
      <c r="ERR13" s="1211"/>
      <c r="ERS13" s="1211"/>
      <c r="ERT13" s="1211"/>
      <c r="ERU13" s="1211"/>
      <c r="ERV13" s="1211"/>
      <c r="ERW13" s="1211"/>
      <c r="ERX13" s="1211"/>
      <c r="ERY13" s="1211"/>
      <c r="ERZ13" s="1211"/>
      <c r="ESA13" s="1211"/>
      <c r="ESB13" s="1211"/>
      <c r="ESC13" s="1211"/>
      <c r="ESD13" s="1211"/>
      <c r="ESE13" s="1211"/>
      <c r="ESF13" s="1211"/>
      <c r="ESG13" s="1211"/>
      <c r="ESH13" s="1211"/>
      <c r="ESI13" s="1211"/>
      <c r="ESJ13" s="1211"/>
      <c r="ESK13" s="1211"/>
      <c r="ESL13" s="1211"/>
      <c r="ESM13" s="1211"/>
      <c r="ESN13" s="1211"/>
      <c r="ESO13" s="1211"/>
      <c r="ESP13" s="1211"/>
      <c r="ESQ13" s="1211"/>
      <c r="ESR13" s="1211"/>
      <c r="ESS13" s="1211"/>
      <c r="EST13" s="1211"/>
      <c r="ESU13" s="1211"/>
      <c r="ESV13" s="1211"/>
      <c r="ESW13" s="1211"/>
      <c r="ESX13" s="1211"/>
      <c r="ESY13" s="1211"/>
      <c r="ESZ13" s="1211"/>
      <c r="ETA13" s="1211"/>
      <c r="ETB13" s="1211"/>
      <c r="ETC13" s="1211"/>
      <c r="ETD13" s="1211"/>
      <c r="ETE13" s="1211"/>
      <c r="ETF13" s="1211"/>
      <c r="ETG13" s="1211"/>
      <c r="ETH13" s="1211"/>
      <c r="ETI13" s="1211"/>
      <c r="ETJ13" s="1211"/>
      <c r="ETK13" s="1211"/>
      <c r="ETL13" s="1211"/>
      <c r="ETM13" s="1211"/>
      <c r="ETN13" s="1211"/>
      <c r="ETO13" s="1211"/>
      <c r="ETP13" s="1211"/>
      <c r="ETQ13" s="1211"/>
      <c r="ETR13" s="1211"/>
      <c r="ETS13" s="1211"/>
      <c r="ETT13" s="1211"/>
      <c r="ETU13" s="1211"/>
      <c r="ETV13" s="1211"/>
      <c r="ETW13" s="1211"/>
      <c r="ETX13" s="1211"/>
      <c r="ETY13" s="1211"/>
      <c r="ETZ13" s="1211"/>
      <c r="EUA13" s="1211"/>
      <c r="EUB13" s="1211"/>
      <c r="EUC13" s="1211"/>
      <c r="EUD13" s="1211"/>
      <c r="EUE13" s="1211"/>
      <c r="EUF13" s="1211"/>
      <c r="EUG13" s="1211"/>
      <c r="EUH13" s="1211"/>
      <c r="EUI13" s="1211"/>
      <c r="EUJ13" s="1211"/>
      <c r="EUK13" s="1211"/>
      <c r="EUL13" s="1211"/>
      <c r="EUM13" s="1211"/>
      <c r="EUN13" s="1211"/>
      <c r="EUO13" s="1211"/>
      <c r="EUP13" s="1211"/>
      <c r="EUQ13" s="1211"/>
      <c r="EUR13" s="1211"/>
      <c r="EUS13" s="1211"/>
      <c r="EUT13" s="1211"/>
      <c r="EUU13" s="1211"/>
      <c r="EUV13" s="1211"/>
      <c r="EUW13" s="1211"/>
      <c r="EUX13" s="1211"/>
      <c r="EUY13" s="1211"/>
      <c r="EUZ13" s="1211"/>
      <c r="EVA13" s="1211"/>
      <c r="EVB13" s="1211"/>
      <c r="EVC13" s="1211"/>
      <c r="EVD13" s="1211"/>
      <c r="EVE13" s="1211"/>
      <c r="EVF13" s="1211"/>
      <c r="EVG13" s="1211"/>
      <c r="EVH13" s="1211"/>
      <c r="EVI13" s="1211"/>
      <c r="EVJ13" s="1211"/>
      <c r="EVK13" s="1211"/>
      <c r="EVL13" s="1211"/>
      <c r="EVM13" s="1211"/>
      <c r="EVN13" s="1211"/>
      <c r="EVO13" s="1211"/>
      <c r="EVP13" s="1211"/>
      <c r="EVQ13" s="1211"/>
      <c r="EVR13" s="1211"/>
      <c r="EVS13" s="1211"/>
      <c r="EVT13" s="1211"/>
      <c r="EVU13" s="1211"/>
      <c r="EVV13" s="1211"/>
      <c r="EVW13" s="1211"/>
      <c r="EVX13" s="1211"/>
      <c r="EVY13" s="1211"/>
      <c r="EVZ13" s="1211"/>
      <c r="EWA13" s="1211"/>
      <c r="EWB13" s="1211"/>
      <c r="EWC13" s="1211"/>
      <c r="EWD13" s="1211"/>
      <c r="EWE13" s="1211"/>
      <c r="EWF13" s="1211"/>
      <c r="EWG13" s="1211"/>
      <c r="EWH13" s="1211"/>
      <c r="EWI13" s="1211"/>
      <c r="EWJ13" s="1211"/>
      <c r="EWK13" s="1211"/>
      <c r="EWL13" s="1211"/>
      <c r="EWM13" s="1211"/>
      <c r="EWN13" s="1211"/>
      <c r="EWO13" s="1211"/>
      <c r="EWP13" s="1211"/>
      <c r="EWQ13" s="1211"/>
      <c r="EWR13" s="1211"/>
      <c r="EWS13" s="1211"/>
      <c r="EWT13" s="1211"/>
      <c r="EWU13" s="1211"/>
      <c r="EWV13" s="1211"/>
      <c r="EWW13" s="1211"/>
      <c r="EWX13" s="1211"/>
      <c r="EWY13" s="1211"/>
      <c r="EWZ13" s="1211"/>
      <c r="EXA13" s="1211"/>
      <c r="EXB13" s="1211"/>
      <c r="EXC13" s="1211"/>
      <c r="EXD13" s="1211"/>
      <c r="EXE13" s="1211"/>
      <c r="EXF13" s="1211"/>
      <c r="EXG13" s="1211"/>
      <c r="EXH13" s="1211"/>
      <c r="EXI13" s="1211"/>
      <c r="EXJ13" s="1211"/>
      <c r="EXK13" s="1211"/>
      <c r="EXL13" s="1211"/>
      <c r="EXM13" s="1211"/>
      <c r="EXN13" s="1211"/>
      <c r="EXO13" s="1211"/>
      <c r="EXP13" s="1211"/>
      <c r="EXQ13" s="1211"/>
      <c r="EXR13" s="1211"/>
      <c r="EXS13" s="1211"/>
      <c r="EXT13" s="1211"/>
      <c r="EXU13" s="1211"/>
      <c r="EXV13" s="1211"/>
      <c r="EXW13" s="1211"/>
      <c r="EXX13" s="1211"/>
      <c r="EXY13" s="1211"/>
      <c r="EXZ13" s="1211"/>
      <c r="EYA13" s="1211"/>
      <c r="EYB13" s="1211"/>
      <c r="EYC13" s="1211"/>
      <c r="EYD13" s="1211"/>
      <c r="EYE13" s="1211"/>
      <c r="EYF13" s="1211"/>
      <c r="EYG13" s="1211"/>
      <c r="EYH13" s="1211"/>
      <c r="EYI13" s="1211"/>
      <c r="EYJ13" s="1211"/>
      <c r="EYK13" s="1211"/>
      <c r="EYL13" s="1211"/>
      <c r="EYM13" s="1211"/>
      <c r="EYN13" s="1211"/>
      <c r="EYO13" s="1211"/>
      <c r="EYP13" s="1211"/>
      <c r="EYQ13" s="1211"/>
      <c r="EYR13" s="1211"/>
      <c r="EYS13" s="1211"/>
      <c r="EYT13" s="1211"/>
      <c r="EYU13" s="1211"/>
      <c r="EYV13" s="1211"/>
      <c r="EYW13" s="1211"/>
      <c r="EYX13" s="1211"/>
      <c r="EYY13" s="1211"/>
      <c r="EYZ13" s="1211"/>
      <c r="EZA13" s="1211"/>
      <c r="EZB13" s="1211"/>
      <c r="EZC13" s="1211"/>
      <c r="EZD13" s="1211"/>
      <c r="EZE13" s="1211"/>
      <c r="EZF13" s="1211"/>
      <c r="EZG13" s="1211"/>
      <c r="EZH13" s="1211"/>
      <c r="EZI13" s="1211"/>
      <c r="EZJ13" s="1211"/>
      <c r="EZK13" s="1211"/>
      <c r="EZL13" s="1211"/>
      <c r="EZM13" s="1211"/>
      <c r="EZN13" s="1211"/>
      <c r="EZO13" s="1211"/>
      <c r="EZP13" s="1211"/>
      <c r="EZQ13" s="1211"/>
      <c r="EZR13" s="1211"/>
      <c r="EZS13" s="1211"/>
      <c r="EZT13" s="1211"/>
      <c r="EZU13" s="1211"/>
      <c r="EZV13" s="1211"/>
      <c r="EZW13" s="1211"/>
      <c r="EZX13" s="1211"/>
      <c r="EZY13" s="1211"/>
      <c r="EZZ13" s="1211"/>
      <c r="FAA13" s="1211"/>
      <c r="FAB13" s="1211"/>
      <c r="FAC13" s="1211"/>
      <c r="FAD13" s="1211"/>
      <c r="FAE13" s="1211"/>
      <c r="FAF13" s="1211"/>
      <c r="FAG13" s="1211"/>
      <c r="FAH13" s="1211"/>
      <c r="FAI13" s="1211"/>
      <c r="FAJ13" s="1211"/>
      <c r="FAK13" s="1211"/>
      <c r="FAL13" s="1211"/>
      <c r="FAM13" s="1211"/>
      <c r="FAN13" s="1211"/>
      <c r="FAO13" s="1211"/>
      <c r="FAP13" s="1211"/>
      <c r="FAQ13" s="1211"/>
      <c r="FAR13" s="1211"/>
      <c r="FAS13" s="1211"/>
      <c r="FAT13" s="1211"/>
      <c r="FAU13" s="1211"/>
      <c r="FAV13" s="1211"/>
      <c r="FAW13" s="1211"/>
      <c r="FAX13" s="1211"/>
      <c r="FAY13" s="1211"/>
      <c r="FAZ13" s="1211"/>
      <c r="FBA13" s="1211"/>
      <c r="FBB13" s="1211"/>
      <c r="FBC13" s="1211"/>
      <c r="FBD13" s="1211"/>
      <c r="FBE13" s="1211"/>
      <c r="FBF13" s="1211"/>
      <c r="FBG13" s="1211"/>
      <c r="FBH13" s="1211"/>
      <c r="FBI13" s="1211"/>
      <c r="FBJ13" s="1211"/>
      <c r="FBK13" s="1211"/>
      <c r="FBL13" s="1211"/>
      <c r="FBM13" s="1211"/>
      <c r="FBN13" s="1211"/>
      <c r="FBO13" s="1211"/>
      <c r="FBP13" s="1211"/>
      <c r="FBQ13" s="1211"/>
      <c r="FBR13" s="1211"/>
      <c r="FBS13" s="1211"/>
      <c r="FBT13" s="1211"/>
      <c r="FBU13" s="1211"/>
      <c r="FBV13" s="1211"/>
      <c r="FBW13" s="1211"/>
      <c r="FBX13" s="1211"/>
      <c r="FBY13" s="1211"/>
      <c r="FBZ13" s="1211"/>
      <c r="FCA13" s="1211"/>
      <c r="FCB13" s="1211"/>
      <c r="FCC13" s="1211"/>
      <c r="FCD13" s="1211"/>
      <c r="FCE13" s="1211"/>
      <c r="FCF13" s="1211"/>
      <c r="FCG13" s="1211"/>
      <c r="FCH13" s="1211"/>
      <c r="FCI13" s="1211"/>
      <c r="FCJ13" s="1211"/>
      <c r="FCK13" s="1211"/>
      <c r="FCL13" s="1211"/>
      <c r="FCM13" s="1211"/>
      <c r="FCN13" s="1211"/>
      <c r="FCO13" s="1211"/>
      <c r="FCP13" s="1211"/>
      <c r="FCQ13" s="1211"/>
      <c r="FCR13" s="1211"/>
      <c r="FCS13" s="1211"/>
      <c r="FCT13" s="1211"/>
      <c r="FCU13" s="1211"/>
      <c r="FCV13" s="1211"/>
      <c r="FCW13" s="1211"/>
      <c r="FCX13" s="1211"/>
      <c r="FCY13" s="1211"/>
      <c r="FCZ13" s="1211"/>
      <c r="FDA13" s="1211"/>
      <c r="FDB13" s="1211"/>
      <c r="FDC13" s="1211"/>
      <c r="FDD13" s="1211"/>
      <c r="FDE13" s="1211"/>
      <c r="FDF13" s="1211"/>
      <c r="FDG13" s="1211"/>
      <c r="FDH13" s="1211"/>
      <c r="FDI13" s="1211"/>
      <c r="FDJ13" s="1211"/>
      <c r="FDK13" s="1211"/>
      <c r="FDL13" s="1211"/>
      <c r="FDM13" s="1211"/>
      <c r="FDN13" s="1211"/>
      <c r="FDO13" s="1211"/>
      <c r="FDP13" s="1211"/>
      <c r="FDQ13" s="1211"/>
      <c r="FDR13" s="1211"/>
      <c r="FDS13" s="1211"/>
      <c r="FDT13" s="1211"/>
      <c r="FDU13" s="1211"/>
      <c r="FDV13" s="1211"/>
      <c r="FDW13" s="1211"/>
      <c r="FDX13" s="1211"/>
      <c r="FDY13" s="1211"/>
      <c r="FDZ13" s="1211"/>
      <c r="FEA13" s="1211"/>
      <c r="FEB13" s="1211"/>
      <c r="FEC13" s="1211"/>
      <c r="FED13" s="1211"/>
      <c r="FEE13" s="1211"/>
      <c r="FEF13" s="1211"/>
      <c r="FEG13" s="1211"/>
      <c r="FEH13" s="1211"/>
      <c r="FEI13" s="1211"/>
      <c r="FEJ13" s="1211"/>
      <c r="FEK13" s="1211"/>
      <c r="FEL13" s="1211"/>
      <c r="FEM13" s="1211"/>
      <c r="FEN13" s="1211"/>
      <c r="FEO13" s="1211"/>
      <c r="FEP13" s="1211"/>
      <c r="FEQ13" s="1211"/>
      <c r="FER13" s="1211"/>
      <c r="FES13" s="1211"/>
      <c r="FET13" s="1211"/>
      <c r="FEU13" s="1211"/>
      <c r="FEV13" s="1211"/>
      <c r="FEW13" s="1211"/>
      <c r="FEX13" s="1211"/>
      <c r="FEY13" s="1211"/>
      <c r="FEZ13" s="1211"/>
      <c r="FFA13" s="1211"/>
      <c r="FFB13" s="1211"/>
      <c r="FFC13" s="1211"/>
      <c r="FFD13" s="1211"/>
      <c r="FFE13" s="1211"/>
      <c r="FFF13" s="1211"/>
      <c r="FFG13" s="1211"/>
      <c r="FFH13" s="1211"/>
      <c r="FFI13" s="1211"/>
      <c r="FFJ13" s="1211"/>
      <c r="FFK13" s="1211"/>
      <c r="FFL13" s="1211"/>
      <c r="FFM13" s="1211"/>
      <c r="FFN13" s="1211"/>
      <c r="FFO13" s="1211"/>
      <c r="FFP13" s="1211"/>
      <c r="FFQ13" s="1211"/>
      <c r="FFR13" s="1211"/>
      <c r="FFS13" s="1211"/>
      <c r="FFT13" s="1211"/>
      <c r="FFU13" s="1211"/>
      <c r="FFV13" s="1211"/>
      <c r="FFW13" s="1211"/>
      <c r="FFX13" s="1211"/>
      <c r="FFY13" s="1211"/>
      <c r="FFZ13" s="1211"/>
      <c r="FGA13" s="1211"/>
      <c r="FGB13" s="1211"/>
      <c r="FGC13" s="1211"/>
      <c r="FGD13" s="1211"/>
      <c r="FGE13" s="1211"/>
      <c r="FGF13" s="1211"/>
      <c r="FGG13" s="1211"/>
      <c r="FGH13" s="1211"/>
      <c r="FGI13" s="1211"/>
      <c r="FGJ13" s="1211"/>
      <c r="FGK13" s="1211"/>
      <c r="FGL13" s="1211"/>
      <c r="FGM13" s="1211"/>
      <c r="FGN13" s="1211"/>
      <c r="FGO13" s="1211"/>
      <c r="FGP13" s="1211"/>
      <c r="FGQ13" s="1211"/>
      <c r="FGR13" s="1211"/>
      <c r="FGS13" s="1211"/>
      <c r="FGT13" s="1211"/>
      <c r="FGU13" s="1211"/>
      <c r="FGV13" s="1211"/>
      <c r="FGW13" s="1211"/>
      <c r="FGX13" s="1211"/>
      <c r="FGY13" s="1211"/>
      <c r="FGZ13" s="1211"/>
      <c r="FHA13" s="1211"/>
      <c r="FHB13" s="1211"/>
      <c r="FHC13" s="1211"/>
      <c r="FHD13" s="1211"/>
      <c r="FHE13" s="1211"/>
      <c r="FHF13" s="1211"/>
      <c r="FHG13" s="1211"/>
      <c r="FHH13" s="1211"/>
      <c r="FHI13" s="1211"/>
      <c r="FHJ13" s="1211"/>
      <c r="FHK13" s="1211"/>
      <c r="FHL13" s="1211"/>
      <c r="FHM13" s="1211"/>
      <c r="FHN13" s="1211"/>
      <c r="FHO13" s="1211"/>
      <c r="FHP13" s="1211"/>
      <c r="FHQ13" s="1211"/>
      <c r="FHR13" s="1211"/>
      <c r="FHS13" s="1211"/>
      <c r="FHT13" s="1211"/>
      <c r="FHU13" s="1211"/>
      <c r="FHV13" s="1211"/>
      <c r="FHW13" s="1211"/>
      <c r="FHX13" s="1211"/>
      <c r="FHY13" s="1211"/>
      <c r="FHZ13" s="1211"/>
      <c r="FIA13" s="1211"/>
      <c r="FIB13" s="1211"/>
      <c r="FIC13" s="1211"/>
      <c r="FID13" s="1211"/>
      <c r="FIE13" s="1211"/>
      <c r="FIF13" s="1211"/>
      <c r="FIG13" s="1211"/>
      <c r="FIH13" s="1211"/>
      <c r="FII13" s="1211"/>
      <c r="FIJ13" s="1211"/>
      <c r="FIK13" s="1211"/>
      <c r="FIL13" s="1211"/>
      <c r="FIM13" s="1211"/>
      <c r="FIN13" s="1211"/>
      <c r="FIO13" s="1211"/>
      <c r="FIP13" s="1211"/>
      <c r="FIQ13" s="1211"/>
      <c r="FIR13" s="1211"/>
      <c r="FIS13" s="1211"/>
      <c r="FIT13" s="1211"/>
      <c r="FIU13" s="1211"/>
      <c r="FIV13" s="1211"/>
      <c r="FIW13" s="1211"/>
      <c r="FIX13" s="1211"/>
      <c r="FIY13" s="1211"/>
      <c r="FIZ13" s="1211"/>
      <c r="FJA13" s="1211"/>
      <c r="FJB13" s="1211"/>
      <c r="FJC13" s="1211"/>
      <c r="FJD13" s="1211"/>
      <c r="FJE13" s="1211"/>
      <c r="FJF13" s="1211"/>
      <c r="FJG13" s="1211"/>
      <c r="FJH13" s="1211"/>
      <c r="FJI13" s="1211"/>
      <c r="FJJ13" s="1211"/>
      <c r="FJK13" s="1211"/>
      <c r="FJL13" s="1211"/>
      <c r="FJM13" s="1211"/>
      <c r="FJN13" s="1211"/>
      <c r="FJO13" s="1211"/>
      <c r="FJP13" s="1211"/>
      <c r="FJQ13" s="1211"/>
      <c r="FJR13" s="1211"/>
      <c r="FJS13" s="1211"/>
      <c r="FJT13" s="1211"/>
      <c r="FJU13" s="1211"/>
      <c r="FJV13" s="1211"/>
      <c r="FJW13" s="1211"/>
      <c r="FJX13" s="1211"/>
      <c r="FJY13" s="1211"/>
      <c r="FJZ13" s="1211"/>
      <c r="FKA13" s="1211"/>
      <c r="FKB13" s="1211"/>
      <c r="FKC13" s="1211"/>
      <c r="FKD13" s="1211"/>
      <c r="FKE13" s="1211"/>
      <c r="FKF13" s="1211"/>
      <c r="FKG13" s="1211"/>
      <c r="FKH13" s="1211"/>
      <c r="FKI13" s="1211"/>
      <c r="FKJ13" s="1211"/>
      <c r="FKK13" s="1211"/>
      <c r="FKL13" s="1211"/>
      <c r="FKM13" s="1211"/>
      <c r="FKN13" s="1211"/>
      <c r="FKO13" s="1211"/>
      <c r="FKP13" s="1211"/>
      <c r="FKQ13" s="1211"/>
      <c r="FKR13" s="1211"/>
      <c r="FKS13" s="1211"/>
      <c r="FKT13" s="1211"/>
      <c r="FKU13" s="1211"/>
      <c r="FKV13" s="1211"/>
      <c r="FKW13" s="1211"/>
      <c r="FKX13" s="1211"/>
      <c r="FKY13" s="1211"/>
      <c r="FKZ13" s="1211"/>
      <c r="FLA13" s="1211"/>
      <c r="FLB13" s="1211"/>
      <c r="FLC13" s="1211"/>
      <c r="FLD13" s="1211"/>
      <c r="FLE13" s="1211"/>
      <c r="FLF13" s="1211"/>
      <c r="FLG13" s="1211"/>
      <c r="FLH13" s="1211"/>
      <c r="FLI13" s="1211"/>
      <c r="FLJ13" s="1211"/>
      <c r="FLK13" s="1211"/>
      <c r="FLL13" s="1211"/>
      <c r="FLM13" s="1211"/>
      <c r="FLN13" s="1211"/>
      <c r="FLO13" s="1211"/>
      <c r="FLP13" s="1211"/>
      <c r="FLQ13" s="1211"/>
      <c r="FLR13" s="1211"/>
      <c r="FLS13" s="1211"/>
      <c r="FLT13" s="1211"/>
      <c r="FLU13" s="1211"/>
      <c r="FLV13" s="1211"/>
      <c r="FLW13" s="1211"/>
      <c r="FLX13" s="1211"/>
      <c r="FLY13" s="1211"/>
      <c r="FLZ13" s="1211"/>
      <c r="FMA13" s="1211"/>
      <c r="FMB13" s="1211"/>
      <c r="FMC13" s="1211"/>
      <c r="FMD13" s="1211"/>
      <c r="FME13" s="1211"/>
      <c r="FMF13" s="1211"/>
      <c r="FMG13" s="1211"/>
      <c r="FMH13" s="1211"/>
      <c r="FMI13" s="1211"/>
      <c r="FMJ13" s="1211"/>
      <c r="FMK13" s="1211"/>
      <c r="FML13" s="1211"/>
      <c r="FMM13" s="1211"/>
      <c r="FMN13" s="1211"/>
      <c r="FMO13" s="1211"/>
      <c r="FMP13" s="1211"/>
      <c r="FMQ13" s="1211"/>
      <c r="FMR13" s="1211"/>
      <c r="FMS13" s="1211"/>
      <c r="FMT13" s="1211"/>
      <c r="FMU13" s="1211"/>
      <c r="FMV13" s="1211"/>
      <c r="FMW13" s="1211"/>
      <c r="FMX13" s="1211"/>
      <c r="FMY13" s="1211"/>
      <c r="FMZ13" s="1211"/>
      <c r="FNA13" s="1211"/>
      <c r="FNB13" s="1211"/>
      <c r="FNC13" s="1211"/>
      <c r="FND13" s="1211"/>
      <c r="FNE13" s="1211"/>
      <c r="FNF13" s="1211"/>
      <c r="FNG13" s="1211"/>
      <c r="FNH13" s="1211"/>
      <c r="FNI13" s="1211"/>
      <c r="FNJ13" s="1211"/>
      <c r="FNK13" s="1211"/>
      <c r="FNL13" s="1211"/>
      <c r="FNM13" s="1211"/>
      <c r="FNN13" s="1211"/>
      <c r="FNO13" s="1211"/>
      <c r="FNP13" s="1211"/>
      <c r="FNQ13" s="1211"/>
      <c r="FNR13" s="1211"/>
      <c r="FNS13" s="1211"/>
      <c r="FNT13" s="1211"/>
      <c r="FNU13" s="1211"/>
      <c r="FNV13" s="1211"/>
      <c r="FNW13" s="1211"/>
      <c r="FNX13" s="1211"/>
      <c r="FNY13" s="1211"/>
      <c r="FNZ13" s="1211"/>
      <c r="FOA13" s="1211"/>
      <c r="FOB13" s="1211"/>
      <c r="FOC13" s="1211"/>
      <c r="FOD13" s="1211"/>
      <c r="FOE13" s="1211"/>
      <c r="FOF13" s="1211"/>
      <c r="FOG13" s="1211"/>
      <c r="FOH13" s="1211"/>
      <c r="FOI13" s="1211"/>
      <c r="FOJ13" s="1211"/>
      <c r="FOK13" s="1211"/>
      <c r="FOL13" s="1211"/>
      <c r="FOM13" s="1211"/>
      <c r="FON13" s="1211"/>
      <c r="FOO13" s="1211"/>
      <c r="FOP13" s="1211"/>
      <c r="FOQ13" s="1211"/>
      <c r="FOR13" s="1211"/>
      <c r="FOS13" s="1211"/>
      <c r="FOT13" s="1211"/>
      <c r="FOU13" s="1211"/>
      <c r="FOV13" s="1211"/>
      <c r="FOW13" s="1211"/>
      <c r="FOX13" s="1211"/>
      <c r="FOY13" s="1211"/>
      <c r="FOZ13" s="1211"/>
      <c r="FPA13" s="1211"/>
      <c r="FPB13" s="1211"/>
      <c r="FPC13" s="1211"/>
      <c r="FPD13" s="1211"/>
      <c r="FPE13" s="1211"/>
      <c r="FPF13" s="1211"/>
      <c r="FPG13" s="1211"/>
      <c r="FPH13" s="1211"/>
      <c r="FPI13" s="1211"/>
      <c r="FPJ13" s="1211"/>
      <c r="FPK13" s="1211"/>
      <c r="FPL13" s="1211"/>
      <c r="FPM13" s="1211"/>
      <c r="FPN13" s="1211"/>
      <c r="FPO13" s="1211"/>
      <c r="FPP13" s="1211"/>
      <c r="FPQ13" s="1211"/>
      <c r="FPR13" s="1211"/>
      <c r="FPS13" s="1211"/>
      <c r="FPT13" s="1211"/>
      <c r="FPU13" s="1211"/>
      <c r="FPV13" s="1211"/>
      <c r="FPW13" s="1211"/>
      <c r="FPX13" s="1211"/>
      <c r="FPY13" s="1211"/>
      <c r="FPZ13" s="1211"/>
      <c r="FQA13" s="1211"/>
      <c r="FQB13" s="1211"/>
      <c r="FQC13" s="1211"/>
      <c r="FQD13" s="1211"/>
      <c r="FQE13" s="1211"/>
      <c r="FQF13" s="1211"/>
      <c r="FQG13" s="1211"/>
      <c r="FQH13" s="1211"/>
      <c r="FQI13" s="1211"/>
      <c r="FQJ13" s="1211"/>
      <c r="FQK13" s="1211"/>
      <c r="FQL13" s="1211"/>
      <c r="FQM13" s="1211"/>
      <c r="FQN13" s="1211"/>
      <c r="FQO13" s="1211"/>
      <c r="FQP13" s="1211"/>
      <c r="FQQ13" s="1211"/>
      <c r="FQR13" s="1211"/>
      <c r="FQS13" s="1211"/>
      <c r="FQT13" s="1211"/>
      <c r="FQU13" s="1211"/>
      <c r="FQV13" s="1211"/>
      <c r="FQW13" s="1211"/>
      <c r="FQX13" s="1211"/>
      <c r="FQY13" s="1211"/>
      <c r="FQZ13" s="1211"/>
      <c r="FRA13" s="1211"/>
      <c r="FRB13" s="1211"/>
      <c r="FRC13" s="1211"/>
      <c r="FRD13" s="1211"/>
      <c r="FRE13" s="1211"/>
      <c r="FRF13" s="1211"/>
      <c r="FRG13" s="1211"/>
      <c r="FRH13" s="1211"/>
      <c r="FRI13" s="1211"/>
      <c r="FRJ13" s="1211"/>
      <c r="FRK13" s="1211"/>
      <c r="FRL13" s="1211"/>
      <c r="FRM13" s="1211"/>
      <c r="FRN13" s="1211"/>
      <c r="FRO13" s="1211"/>
      <c r="FRP13" s="1211"/>
      <c r="FRQ13" s="1211"/>
      <c r="FRR13" s="1211"/>
      <c r="FRS13" s="1211"/>
      <c r="FRT13" s="1211"/>
      <c r="FRU13" s="1211"/>
      <c r="FRV13" s="1211"/>
      <c r="FRW13" s="1211"/>
      <c r="FRX13" s="1211"/>
      <c r="FRY13" s="1211"/>
      <c r="FRZ13" s="1211"/>
      <c r="FSA13" s="1211"/>
      <c r="FSB13" s="1211"/>
      <c r="FSC13" s="1211"/>
      <c r="FSD13" s="1211"/>
      <c r="FSE13" s="1211"/>
      <c r="FSF13" s="1211"/>
      <c r="FSG13" s="1211"/>
      <c r="FSH13" s="1211"/>
      <c r="FSI13" s="1211"/>
      <c r="FSJ13" s="1211"/>
      <c r="FSK13" s="1211"/>
      <c r="FSL13" s="1211"/>
      <c r="FSM13" s="1211"/>
      <c r="FSN13" s="1211"/>
      <c r="FSO13" s="1211"/>
      <c r="FSP13" s="1211"/>
      <c r="FSQ13" s="1211"/>
      <c r="FSR13" s="1211"/>
      <c r="FSS13" s="1211"/>
      <c r="FST13" s="1211"/>
      <c r="FSU13" s="1211"/>
      <c r="FSV13" s="1211"/>
      <c r="FSW13" s="1211"/>
      <c r="FSX13" s="1211"/>
      <c r="FSY13" s="1211"/>
      <c r="FSZ13" s="1211"/>
      <c r="FTA13" s="1211"/>
      <c r="FTB13" s="1211"/>
      <c r="FTC13" s="1211"/>
      <c r="FTD13" s="1211"/>
      <c r="FTE13" s="1211"/>
      <c r="FTF13" s="1211"/>
      <c r="FTG13" s="1211"/>
      <c r="FTH13" s="1211"/>
      <c r="FTI13" s="1211"/>
      <c r="FTJ13" s="1211"/>
      <c r="FTK13" s="1211"/>
      <c r="FTL13" s="1211"/>
      <c r="FTM13" s="1211"/>
      <c r="FTN13" s="1211"/>
      <c r="FTO13" s="1211"/>
      <c r="FTP13" s="1211"/>
      <c r="FTQ13" s="1211"/>
      <c r="FTR13" s="1211"/>
      <c r="FTS13" s="1211"/>
      <c r="FTT13" s="1211"/>
      <c r="FTU13" s="1211"/>
      <c r="FTV13" s="1211"/>
      <c r="FTW13" s="1211"/>
      <c r="FTX13" s="1211"/>
      <c r="FTY13" s="1211"/>
      <c r="FTZ13" s="1211"/>
      <c r="FUA13" s="1211"/>
      <c r="FUB13" s="1211"/>
      <c r="FUC13" s="1211"/>
      <c r="FUD13" s="1211"/>
      <c r="FUE13" s="1211"/>
      <c r="FUF13" s="1211"/>
      <c r="FUG13" s="1211"/>
      <c r="FUH13" s="1211"/>
      <c r="FUI13" s="1211"/>
      <c r="FUJ13" s="1211"/>
      <c r="FUK13" s="1211"/>
      <c r="FUL13" s="1211"/>
      <c r="FUM13" s="1211"/>
      <c r="FUN13" s="1211"/>
      <c r="FUO13" s="1211"/>
      <c r="FUP13" s="1211"/>
      <c r="FUQ13" s="1211"/>
      <c r="FUR13" s="1211"/>
      <c r="FUS13" s="1211"/>
      <c r="FUT13" s="1211"/>
      <c r="FUU13" s="1211"/>
      <c r="FUV13" s="1211"/>
      <c r="FUW13" s="1211"/>
      <c r="FUX13" s="1211"/>
      <c r="FUY13" s="1211"/>
      <c r="FUZ13" s="1211"/>
      <c r="FVA13" s="1211"/>
      <c r="FVB13" s="1211"/>
      <c r="FVC13" s="1211"/>
      <c r="FVD13" s="1211"/>
      <c r="FVE13" s="1211"/>
      <c r="FVF13" s="1211"/>
      <c r="FVG13" s="1211"/>
      <c r="FVH13" s="1211"/>
      <c r="FVI13" s="1211"/>
      <c r="FVJ13" s="1211"/>
      <c r="FVK13" s="1211"/>
      <c r="FVL13" s="1211"/>
      <c r="FVM13" s="1211"/>
      <c r="FVN13" s="1211"/>
      <c r="FVO13" s="1211"/>
      <c r="FVP13" s="1211"/>
      <c r="FVQ13" s="1211"/>
      <c r="FVR13" s="1211"/>
      <c r="FVS13" s="1211"/>
      <c r="FVT13" s="1211"/>
      <c r="FVU13" s="1211"/>
      <c r="FVV13" s="1211"/>
      <c r="FVW13" s="1211"/>
      <c r="FVX13" s="1211"/>
      <c r="FVY13" s="1211"/>
      <c r="FVZ13" s="1211"/>
      <c r="FWA13" s="1211"/>
      <c r="FWB13" s="1211"/>
      <c r="FWC13" s="1211"/>
      <c r="FWD13" s="1211"/>
      <c r="FWE13" s="1211"/>
      <c r="FWF13" s="1211"/>
      <c r="FWG13" s="1211"/>
      <c r="FWH13" s="1211"/>
      <c r="FWI13" s="1211"/>
      <c r="FWJ13" s="1211"/>
      <c r="FWK13" s="1211"/>
      <c r="FWL13" s="1211"/>
      <c r="FWM13" s="1211"/>
      <c r="FWN13" s="1211"/>
      <c r="FWO13" s="1211"/>
      <c r="FWP13" s="1211"/>
      <c r="FWQ13" s="1211"/>
      <c r="FWR13" s="1211"/>
      <c r="FWS13" s="1211"/>
      <c r="FWT13" s="1211"/>
      <c r="FWU13" s="1211"/>
      <c r="FWV13" s="1211"/>
      <c r="FWW13" s="1211"/>
      <c r="FWX13" s="1211"/>
      <c r="FWY13" s="1211"/>
      <c r="FWZ13" s="1211"/>
      <c r="FXA13" s="1211"/>
      <c r="FXB13" s="1211"/>
      <c r="FXC13" s="1211"/>
      <c r="FXD13" s="1211"/>
      <c r="FXE13" s="1211"/>
      <c r="FXF13" s="1211"/>
      <c r="FXG13" s="1211"/>
      <c r="FXH13" s="1211"/>
      <c r="FXI13" s="1211"/>
      <c r="FXJ13" s="1211"/>
      <c r="FXK13" s="1211"/>
      <c r="FXL13" s="1211"/>
      <c r="FXM13" s="1211"/>
      <c r="FXN13" s="1211"/>
      <c r="FXO13" s="1211"/>
      <c r="FXP13" s="1211"/>
      <c r="FXQ13" s="1211"/>
      <c r="FXR13" s="1211"/>
      <c r="FXS13" s="1211"/>
      <c r="FXT13" s="1211"/>
      <c r="FXU13" s="1211"/>
      <c r="FXV13" s="1211"/>
      <c r="FXW13" s="1211"/>
      <c r="FXX13" s="1211"/>
      <c r="FXY13" s="1211"/>
      <c r="FXZ13" s="1211"/>
      <c r="FYA13" s="1211"/>
      <c r="FYB13" s="1211"/>
      <c r="FYC13" s="1211"/>
      <c r="FYD13" s="1211"/>
      <c r="FYE13" s="1211"/>
      <c r="FYF13" s="1211"/>
      <c r="FYG13" s="1211"/>
      <c r="FYH13" s="1211"/>
      <c r="FYI13" s="1211"/>
      <c r="FYJ13" s="1211"/>
      <c r="FYK13" s="1211"/>
      <c r="FYL13" s="1211"/>
      <c r="FYM13" s="1211"/>
      <c r="FYN13" s="1211"/>
      <c r="FYO13" s="1211"/>
      <c r="FYP13" s="1211"/>
      <c r="FYQ13" s="1211"/>
      <c r="FYR13" s="1211"/>
      <c r="FYS13" s="1211"/>
      <c r="FYT13" s="1211"/>
      <c r="FYU13" s="1211"/>
      <c r="FYV13" s="1211"/>
      <c r="FYW13" s="1211"/>
      <c r="FYX13" s="1211"/>
      <c r="FYY13" s="1211"/>
      <c r="FYZ13" s="1211"/>
      <c r="FZA13" s="1211"/>
      <c r="FZB13" s="1211"/>
      <c r="FZC13" s="1211"/>
      <c r="FZD13" s="1211"/>
      <c r="FZE13" s="1211"/>
      <c r="FZF13" s="1211"/>
      <c r="FZG13" s="1211"/>
      <c r="FZH13" s="1211"/>
      <c r="FZI13" s="1211"/>
      <c r="FZJ13" s="1211"/>
      <c r="FZK13" s="1211"/>
      <c r="FZL13" s="1211"/>
      <c r="FZM13" s="1211"/>
      <c r="FZN13" s="1211"/>
      <c r="FZO13" s="1211"/>
      <c r="FZP13" s="1211"/>
      <c r="FZQ13" s="1211"/>
      <c r="FZR13" s="1211"/>
      <c r="FZS13" s="1211"/>
      <c r="FZT13" s="1211"/>
      <c r="FZU13" s="1211"/>
      <c r="FZV13" s="1211"/>
      <c r="FZW13" s="1211"/>
      <c r="FZX13" s="1211"/>
      <c r="FZY13" s="1211"/>
      <c r="FZZ13" s="1211"/>
      <c r="GAA13" s="1211"/>
      <c r="GAB13" s="1211"/>
      <c r="GAC13" s="1211"/>
      <c r="GAD13" s="1211"/>
      <c r="GAE13" s="1211"/>
      <c r="GAF13" s="1211"/>
      <c r="GAG13" s="1211"/>
      <c r="GAH13" s="1211"/>
      <c r="GAI13" s="1211"/>
      <c r="GAJ13" s="1211"/>
      <c r="GAK13" s="1211"/>
      <c r="GAL13" s="1211"/>
      <c r="GAM13" s="1211"/>
      <c r="GAN13" s="1211"/>
      <c r="GAO13" s="1211"/>
      <c r="GAP13" s="1211"/>
      <c r="GAQ13" s="1211"/>
      <c r="GAR13" s="1211"/>
      <c r="GAS13" s="1211"/>
      <c r="GAT13" s="1211"/>
      <c r="GAU13" s="1211"/>
      <c r="GAV13" s="1211"/>
      <c r="GAW13" s="1211"/>
      <c r="GAX13" s="1211"/>
      <c r="GAY13" s="1211"/>
      <c r="GAZ13" s="1211"/>
      <c r="GBA13" s="1211"/>
      <c r="GBB13" s="1211"/>
      <c r="GBC13" s="1211"/>
      <c r="GBD13" s="1211"/>
      <c r="GBE13" s="1211"/>
      <c r="GBF13" s="1211"/>
      <c r="GBG13" s="1211"/>
      <c r="GBH13" s="1211"/>
      <c r="GBI13" s="1211"/>
      <c r="GBJ13" s="1211"/>
      <c r="GBK13" s="1211"/>
      <c r="GBL13" s="1211"/>
      <c r="GBM13" s="1211"/>
      <c r="GBN13" s="1211"/>
      <c r="GBO13" s="1211"/>
      <c r="GBP13" s="1211"/>
      <c r="GBQ13" s="1211"/>
      <c r="GBR13" s="1211"/>
      <c r="GBS13" s="1211"/>
      <c r="GBT13" s="1211"/>
      <c r="GBU13" s="1211"/>
      <c r="GBV13" s="1211"/>
      <c r="GBW13" s="1211"/>
      <c r="GBX13" s="1211"/>
      <c r="GBY13" s="1211"/>
      <c r="GBZ13" s="1211"/>
      <c r="GCA13" s="1211"/>
      <c r="GCB13" s="1211"/>
      <c r="GCC13" s="1211"/>
      <c r="GCD13" s="1211"/>
      <c r="GCE13" s="1211"/>
      <c r="GCF13" s="1211"/>
      <c r="GCG13" s="1211"/>
      <c r="GCH13" s="1211"/>
      <c r="GCI13" s="1211"/>
      <c r="GCJ13" s="1211"/>
      <c r="GCK13" s="1211"/>
      <c r="GCL13" s="1211"/>
      <c r="GCM13" s="1211"/>
      <c r="GCN13" s="1211"/>
      <c r="GCO13" s="1211"/>
      <c r="GCP13" s="1211"/>
      <c r="GCQ13" s="1211"/>
      <c r="GCR13" s="1211"/>
      <c r="GCS13" s="1211"/>
      <c r="GCT13" s="1211"/>
      <c r="GCU13" s="1211"/>
      <c r="GCV13" s="1211"/>
      <c r="GCW13" s="1211"/>
      <c r="GCX13" s="1211"/>
      <c r="GCY13" s="1211"/>
      <c r="GCZ13" s="1211"/>
      <c r="GDA13" s="1211"/>
      <c r="GDB13" s="1211"/>
      <c r="GDC13" s="1211"/>
      <c r="GDD13" s="1211"/>
      <c r="GDE13" s="1211"/>
      <c r="GDF13" s="1211"/>
      <c r="GDG13" s="1211"/>
      <c r="GDH13" s="1211"/>
      <c r="GDI13" s="1211"/>
      <c r="GDJ13" s="1211"/>
      <c r="GDK13" s="1211"/>
      <c r="GDL13" s="1211"/>
      <c r="GDM13" s="1211"/>
      <c r="GDN13" s="1211"/>
      <c r="GDO13" s="1211"/>
      <c r="GDP13" s="1211"/>
      <c r="GDQ13" s="1211"/>
      <c r="GDR13" s="1211"/>
      <c r="GDS13" s="1211"/>
      <c r="GDT13" s="1211"/>
      <c r="GDU13" s="1211"/>
      <c r="GDV13" s="1211"/>
      <c r="GDW13" s="1211"/>
      <c r="GDX13" s="1211"/>
      <c r="GDY13" s="1211"/>
      <c r="GDZ13" s="1211"/>
      <c r="GEA13" s="1211"/>
      <c r="GEB13" s="1211"/>
      <c r="GEC13" s="1211"/>
      <c r="GED13" s="1211"/>
      <c r="GEE13" s="1211"/>
      <c r="GEF13" s="1211"/>
      <c r="GEG13" s="1211"/>
      <c r="GEH13" s="1211"/>
      <c r="GEI13" s="1211"/>
      <c r="GEJ13" s="1211"/>
      <c r="GEK13" s="1211"/>
      <c r="GEL13" s="1211"/>
      <c r="GEM13" s="1211"/>
      <c r="GEN13" s="1211"/>
      <c r="GEO13" s="1211"/>
      <c r="GEP13" s="1211"/>
      <c r="GEQ13" s="1211"/>
      <c r="GER13" s="1211"/>
      <c r="GES13" s="1211"/>
      <c r="GET13" s="1211"/>
      <c r="GEU13" s="1211"/>
      <c r="GEV13" s="1211"/>
      <c r="GEW13" s="1211"/>
      <c r="GEX13" s="1211"/>
      <c r="GEY13" s="1211"/>
      <c r="GEZ13" s="1211"/>
      <c r="GFA13" s="1211"/>
      <c r="GFB13" s="1211"/>
      <c r="GFC13" s="1211"/>
      <c r="GFD13" s="1211"/>
      <c r="GFE13" s="1211"/>
      <c r="GFF13" s="1211"/>
      <c r="GFG13" s="1211"/>
      <c r="GFH13" s="1211"/>
      <c r="GFI13" s="1211"/>
      <c r="GFJ13" s="1211"/>
      <c r="GFK13" s="1211"/>
      <c r="GFL13" s="1211"/>
      <c r="GFM13" s="1211"/>
      <c r="GFN13" s="1211"/>
      <c r="GFO13" s="1211"/>
      <c r="GFP13" s="1211"/>
      <c r="GFQ13" s="1211"/>
      <c r="GFR13" s="1211"/>
      <c r="GFS13" s="1211"/>
      <c r="GFT13" s="1211"/>
      <c r="GFU13" s="1211"/>
      <c r="GFV13" s="1211"/>
      <c r="GFW13" s="1211"/>
      <c r="GFX13" s="1211"/>
      <c r="GFY13" s="1211"/>
      <c r="GFZ13" s="1211"/>
      <c r="GGA13" s="1211"/>
      <c r="GGB13" s="1211"/>
      <c r="GGC13" s="1211"/>
      <c r="GGD13" s="1211"/>
      <c r="GGE13" s="1211"/>
      <c r="GGF13" s="1211"/>
      <c r="GGG13" s="1211"/>
      <c r="GGH13" s="1211"/>
      <c r="GGI13" s="1211"/>
      <c r="GGJ13" s="1211"/>
      <c r="GGK13" s="1211"/>
      <c r="GGL13" s="1211"/>
      <c r="GGM13" s="1211"/>
      <c r="GGN13" s="1211"/>
      <c r="GGO13" s="1211"/>
      <c r="GGP13" s="1211"/>
      <c r="GGQ13" s="1211"/>
      <c r="GGR13" s="1211"/>
      <c r="GGS13" s="1211"/>
      <c r="GGT13" s="1211"/>
      <c r="GGU13" s="1211"/>
      <c r="GGV13" s="1211"/>
      <c r="GGW13" s="1211"/>
      <c r="GGX13" s="1211"/>
      <c r="GGY13" s="1211"/>
      <c r="GGZ13" s="1211"/>
      <c r="GHA13" s="1211"/>
      <c r="GHB13" s="1211"/>
      <c r="GHC13" s="1211"/>
      <c r="GHD13" s="1211"/>
      <c r="GHE13" s="1211"/>
      <c r="GHF13" s="1211"/>
      <c r="GHG13" s="1211"/>
      <c r="GHH13" s="1211"/>
      <c r="GHI13" s="1211"/>
      <c r="GHJ13" s="1211"/>
      <c r="GHK13" s="1211"/>
      <c r="GHL13" s="1211"/>
      <c r="GHM13" s="1211"/>
      <c r="GHN13" s="1211"/>
      <c r="GHO13" s="1211"/>
      <c r="GHP13" s="1211"/>
      <c r="GHQ13" s="1211"/>
      <c r="GHR13" s="1211"/>
      <c r="GHS13" s="1211"/>
      <c r="GHT13" s="1211"/>
      <c r="GHU13" s="1211"/>
      <c r="GHV13" s="1211"/>
      <c r="GHW13" s="1211"/>
      <c r="GHX13" s="1211"/>
      <c r="GHY13" s="1211"/>
      <c r="GHZ13" s="1211"/>
      <c r="GIA13" s="1211"/>
      <c r="GIB13" s="1211"/>
      <c r="GIC13" s="1211"/>
      <c r="GID13" s="1211"/>
      <c r="GIE13" s="1211"/>
      <c r="GIF13" s="1211"/>
      <c r="GIG13" s="1211"/>
      <c r="GIH13" s="1211"/>
      <c r="GII13" s="1211"/>
      <c r="GIJ13" s="1211"/>
      <c r="GIK13" s="1211"/>
      <c r="GIL13" s="1211"/>
      <c r="GIM13" s="1211"/>
      <c r="GIN13" s="1211"/>
      <c r="GIO13" s="1211"/>
      <c r="GIP13" s="1211"/>
      <c r="GIQ13" s="1211"/>
      <c r="GIR13" s="1211"/>
      <c r="GIS13" s="1211"/>
      <c r="GIT13" s="1211"/>
      <c r="GIU13" s="1211"/>
      <c r="GIV13" s="1211"/>
      <c r="GIW13" s="1211"/>
      <c r="GIX13" s="1211"/>
      <c r="GIY13" s="1211"/>
      <c r="GIZ13" s="1211"/>
      <c r="GJA13" s="1211"/>
      <c r="GJB13" s="1211"/>
      <c r="GJC13" s="1211"/>
      <c r="GJD13" s="1211"/>
      <c r="GJE13" s="1211"/>
      <c r="GJF13" s="1211"/>
      <c r="GJG13" s="1211"/>
      <c r="GJH13" s="1211"/>
      <c r="GJI13" s="1211"/>
      <c r="GJJ13" s="1211"/>
      <c r="GJK13" s="1211"/>
      <c r="GJL13" s="1211"/>
      <c r="GJM13" s="1211"/>
      <c r="GJN13" s="1211"/>
      <c r="GJO13" s="1211"/>
      <c r="GJP13" s="1211"/>
      <c r="GJQ13" s="1211"/>
      <c r="GJR13" s="1211"/>
      <c r="GJS13" s="1211"/>
      <c r="GJT13" s="1211"/>
      <c r="GJU13" s="1211"/>
      <c r="GJV13" s="1211"/>
      <c r="GJW13" s="1211"/>
      <c r="GJX13" s="1211"/>
      <c r="GJY13" s="1211"/>
      <c r="GJZ13" s="1211"/>
      <c r="GKA13" s="1211"/>
      <c r="GKB13" s="1211"/>
      <c r="GKC13" s="1211"/>
      <c r="GKD13" s="1211"/>
      <c r="GKE13" s="1211"/>
      <c r="GKF13" s="1211"/>
      <c r="GKG13" s="1211"/>
      <c r="GKH13" s="1211"/>
      <c r="GKI13" s="1211"/>
      <c r="GKJ13" s="1211"/>
      <c r="GKK13" s="1211"/>
      <c r="GKL13" s="1211"/>
      <c r="GKM13" s="1211"/>
      <c r="GKN13" s="1211"/>
      <c r="GKO13" s="1211"/>
      <c r="GKP13" s="1211"/>
      <c r="GKQ13" s="1211"/>
      <c r="GKR13" s="1211"/>
      <c r="GKS13" s="1211"/>
      <c r="GKT13" s="1211"/>
      <c r="GKU13" s="1211"/>
      <c r="GKV13" s="1211"/>
      <c r="GKW13" s="1211"/>
      <c r="GKX13" s="1211"/>
      <c r="GKY13" s="1211"/>
      <c r="GKZ13" s="1211"/>
      <c r="GLA13" s="1211"/>
      <c r="GLB13" s="1211"/>
      <c r="GLC13" s="1211"/>
      <c r="GLD13" s="1211"/>
      <c r="GLE13" s="1211"/>
      <c r="GLF13" s="1211"/>
      <c r="GLG13" s="1211"/>
      <c r="GLH13" s="1211"/>
      <c r="GLI13" s="1211"/>
      <c r="GLJ13" s="1211"/>
      <c r="GLK13" s="1211"/>
      <c r="GLL13" s="1211"/>
      <c r="GLM13" s="1211"/>
      <c r="GLN13" s="1211"/>
      <c r="GLO13" s="1211"/>
      <c r="GLP13" s="1211"/>
      <c r="GLQ13" s="1211"/>
      <c r="GLR13" s="1211"/>
      <c r="GLS13" s="1211"/>
      <c r="GLT13" s="1211"/>
      <c r="GLU13" s="1211"/>
      <c r="GLV13" s="1211"/>
      <c r="GLW13" s="1211"/>
      <c r="GLX13" s="1211"/>
      <c r="GLY13" s="1211"/>
      <c r="GLZ13" s="1211"/>
      <c r="GMA13" s="1211"/>
      <c r="GMB13" s="1211"/>
      <c r="GMC13" s="1211"/>
      <c r="GMD13" s="1211"/>
      <c r="GME13" s="1211"/>
      <c r="GMF13" s="1211"/>
      <c r="GMG13" s="1211"/>
      <c r="GMH13" s="1211"/>
      <c r="GMI13" s="1211"/>
      <c r="GMJ13" s="1211"/>
      <c r="GMK13" s="1211"/>
      <c r="GML13" s="1211"/>
      <c r="GMM13" s="1211"/>
      <c r="GMN13" s="1211"/>
      <c r="GMO13" s="1211"/>
      <c r="GMP13" s="1211"/>
      <c r="GMQ13" s="1211"/>
      <c r="GMR13" s="1211"/>
      <c r="GMS13" s="1211"/>
      <c r="GMT13" s="1211"/>
      <c r="GMU13" s="1211"/>
      <c r="GMV13" s="1211"/>
      <c r="GMW13" s="1211"/>
      <c r="GMX13" s="1211"/>
      <c r="GMY13" s="1211"/>
      <c r="GMZ13" s="1211"/>
      <c r="GNA13" s="1211"/>
      <c r="GNB13" s="1211"/>
      <c r="GNC13" s="1211"/>
      <c r="GND13" s="1211"/>
      <c r="GNE13" s="1211"/>
      <c r="GNF13" s="1211"/>
      <c r="GNG13" s="1211"/>
      <c r="GNH13" s="1211"/>
      <c r="GNI13" s="1211"/>
      <c r="GNJ13" s="1211"/>
      <c r="GNK13" s="1211"/>
      <c r="GNL13" s="1211"/>
      <c r="GNM13" s="1211"/>
      <c r="GNN13" s="1211"/>
      <c r="GNO13" s="1211"/>
      <c r="GNP13" s="1211"/>
      <c r="GNQ13" s="1211"/>
      <c r="GNR13" s="1211"/>
      <c r="GNS13" s="1211"/>
      <c r="GNT13" s="1211"/>
      <c r="GNU13" s="1211"/>
      <c r="GNV13" s="1211"/>
      <c r="GNW13" s="1211"/>
      <c r="GNX13" s="1211"/>
      <c r="GNY13" s="1211"/>
      <c r="GNZ13" s="1211"/>
      <c r="GOA13" s="1211"/>
      <c r="GOB13" s="1211"/>
      <c r="GOC13" s="1211"/>
      <c r="GOD13" s="1211"/>
      <c r="GOE13" s="1211"/>
      <c r="GOF13" s="1211"/>
      <c r="GOG13" s="1211"/>
      <c r="GOH13" s="1211"/>
      <c r="GOI13" s="1211"/>
      <c r="GOJ13" s="1211"/>
      <c r="GOK13" s="1211"/>
      <c r="GOL13" s="1211"/>
      <c r="GOM13" s="1211"/>
      <c r="GON13" s="1211"/>
      <c r="GOO13" s="1211"/>
      <c r="GOP13" s="1211"/>
      <c r="GOQ13" s="1211"/>
      <c r="GOR13" s="1211"/>
      <c r="GOS13" s="1211"/>
      <c r="GOT13" s="1211"/>
      <c r="GOU13" s="1211"/>
      <c r="GOV13" s="1211"/>
      <c r="GOW13" s="1211"/>
      <c r="GOX13" s="1211"/>
      <c r="GOY13" s="1211"/>
      <c r="GOZ13" s="1211"/>
      <c r="GPA13" s="1211"/>
      <c r="GPB13" s="1211"/>
      <c r="GPC13" s="1211"/>
      <c r="GPD13" s="1211"/>
      <c r="GPE13" s="1211"/>
      <c r="GPF13" s="1211"/>
      <c r="GPG13" s="1211"/>
      <c r="GPH13" s="1211"/>
      <c r="GPI13" s="1211"/>
      <c r="GPJ13" s="1211"/>
      <c r="GPK13" s="1211"/>
      <c r="GPL13" s="1211"/>
      <c r="GPM13" s="1211"/>
      <c r="GPN13" s="1211"/>
      <c r="GPO13" s="1211"/>
      <c r="GPP13" s="1211"/>
      <c r="GPQ13" s="1211"/>
      <c r="GPR13" s="1211"/>
      <c r="GPS13" s="1211"/>
      <c r="GPT13" s="1211"/>
      <c r="GPU13" s="1211"/>
      <c r="GPV13" s="1211"/>
      <c r="GPW13" s="1211"/>
      <c r="GPX13" s="1211"/>
      <c r="GPY13" s="1211"/>
      <c r="GPZ13" s="1211"/>
      <c r="GQA13" s="1211"/>
      <c r="GQB13" s="1211"/>
      <c r="GQC13" s="1211"/>
      <c r="GQD13" s="1211"/>
      <c r="GQE13" s="1211"/>
      <c r="GQF13" s="1211"/>
      <c r="GQG13" s="1211"/>
      <c r="GQH13" s="1211"/>
      <c r="GQI13" s="1211"/>
      <c r="GQJ13" s="1211"/>
      <c r="GQK13" s="1211"/>
      <c r="GQL13" s="1211"/>
      <c r="GQM13" s="1211"/>
      <c r="GQN13" s="1211"/>
      <c r="GQO13" s="1211"/>
      <c r="GQP13" s="1211"/>
      <c r="GQQ13" s="1211"/>
      <c r="GQR13" s="1211"/>
      <c r="GQS13" s="1211"/>
      <c r="GQT13" s="1211"/>
      <c r="GQU13" s="1211"/>
      <c r="GQV13" s="1211"/>
      <c r="GQW13" s="1211"/>
      <c r="GQX13" s="1211"/>
      <c r="GQY13" s="1211"/>
      <c r="GQZ13" s="1211"/>
      <c r="GRA13" s="1211"/>
      <c r="GRB13" s="1211"/>
      <c r="GRC13" s="1211"/>
      <c r="GRD13" s="1211"/>
      <c r="GRE13" s="1211"/>
      <c r="GRF13" s="1211"/>
      <c r="GRG13" s="1211"/>
      <c r="GRH13" s="1211"/>
      <c r="GRI13" s="1211"/>
      <c r="GRJ13" s="1211"/>
      <c r="GRK13" s="1211"/>
      <c r="GRL13" s="1211"/>
      <c r="GRM13" s="1211"/>
      <c r="GRN13" s="1211"/>
      <c r="GRO13" s="1211"/>
      <c r="GRP13" s="1211"/>
      <c r="GRQ13" s="1211"/>
      <c r="GRR13" s="1211"/>
      <c r="GRS13" s="1211"/>
      <c r="GRT13" s="1211"/>
      <c r="GRU13" s="1211"/>
      <c r="GRV13" s="1211"/>
      <c r="GRW13" s="1211"/>
      <c r="GRX13" s="1211"/>
      <c r="GRY13" s="1211"/>
      <c r="GRZ13" s="1211"/>
      <c r="GSA13" s="1211"/>
      <c r="GSB13" s="1211"/>
      <c r="GSC13" s="1211"/>
      <c r="GSD13" s="1211"/>
      <c r="GSE13" s="1211"/>
      <c r="GSF13" s="1211"/>
      <c r="GSG13" s="1211"/>
      <c r="GSH13" s="1211"/>
      <c r="GSI13" s="1211"/>
      <c r="GSJ13" s="1211"/>
      <c r="GSK13" s="1211"/>
      <c r="GSL13" s="1211"/>
      <c r="GSM13" s="1211"/>
      <c r="GSN13" s="1211"/>
      <c r="GSO13" s="1211"/>
      <c r="GSP13" s="1211"/>
      <c r="GSQ13" s="1211"/>
      <c r="GSR13" s="1211"/>
      <c r="GSS13" s="1211"/>
      <c r="GST13" s="1211"/>
      <c r="GSU13" s="1211"/>
      <c r="GSV13" s="1211"/>
      <c r="GSW13" s="1211"/>
      <c r="GSX13" s="1211"/>
      <c r="GSY13" s="1211"/>
      <c r="GSZ13" s="1211"/>
      <c r="GTA13" s="1211"/>
      <c r="GTB13" s="1211"/>
      <c r="GTC13" s="1211"/>
      <c r="GTD13" s="1211"/>
      <c r="GTE13" s="1211"/>
      <c r="GTF13" s="1211"/>
      <c r="GTG13" s="1211"/>
      <c r="GTH13" s="1211"/>
      <c r="GTI13" s="1211"/>
      <c r="GTJ13" s="1211"/>
      <c r="GTK13" s="1211"/>
      <c r="GTL13" s="1211"/>
      <c r="GTM13" s="1211"/>
      <c r="GTN13" s="1211"/>
      <c r="GTO13" s="1211"/>
      <c r="GTP13" s="1211"/>
      <c r="GTQ13" s="1211"/>
      <c r="GTR13" s="1211"/>
      <c r="GTS13" s="1211"/>
      <c r="GTT13" s="1211"/>
      <c r="GTU13" s="1211"/>
      <c r="GTV13" s="1211"/>
      <c r="GTW13" s="1211"/>
      <c r="GTX13" s="1211"/>
      <c r="GTY13" s="1211"/>
      <c r="GTZ13" s="1211"/>
      <c r="GUA13" s="1211"/>
      <c r="GUB13" s="1211"/>
      <c r="GUC13" s="1211"/>
      <c r="GUD13" s="1211"/>
      <c r="GUE13" s="1211"/>
      <c r="GUF13" s="1211"/>
      <c r="GUG13" s="1211"/>
      <c r="GUH13" s="1211"/>
      <c r="GUI13" s="1211"/>
      <c r="GUJ13" s="1211"/>
      <c r="GUK13" s="1211"/>
      <c r="GUL13" s="1211"/>
      <c r="GUM13" s="1211"/>
      <c r="GUN13" s="1211"/>
      <c r="GUO13" s="1211"/>
      <c r="GUP13" s="1211"/>
      <c r="GUQ13" s="1211"/>
      <c r="GUR13" s="1211"/>
      <c r="GUS13" s="1211"/>
      <c r="GUT13" s="1211"/>
      <c r="GUU13" s="1211"/>
      <c r="GUV13" s="1211"/>
      <c r="GUW13" s="1211"/>
      <c r="GUX13" s="1211"/>
      <c r="GUY13" s="1211"/>
      <c r="GUZ13" s="1211"/>
      <c r="GVA13" s="1211"/>
      <c r="GVB13" s="1211"/>
      <c r="GVC13" s="1211"/>
      <c r="GVD13" s="1211"/>
      <c r="GVE13" s="1211"/>
      <c r="GVF13" s="1211"/>
      <c r="GVG13" s="1211"/>
      <c r="GVH13" s="1211"/>
      <c r="GVI13" s="1211"/>
      <c r="GVJ13" s="1211"/>
      <c r="GVK13" s="1211"/>
      <c r="GVL13" s="1211"/>
      <c r="GVM13" s="1211"/>
      <c r="GVN13" s="1211"/>
      <c r="GVO13" s="1211"/>
      <c r="GVP13" s="1211"/>
      <c r="GVQ13" s="1211"/>
      <c r="GVR13" s="1211"/>
      <c r="GVS13" s="1211"/>
      <c r="GVT13" s="1211"/>
      <c r="GVU13" s="1211"/>
      <c r="GVV13" s="1211"/>
      <c r="GVW13" s="1211"/>
      <c r="GVX13" s="1211"/>
      <c r="GVY13" s="1211"/>
      <c r="GVZ13" s="1211"/>
      <c r="GWA13" s="1211"/>
      <c r="GWB13" s="1211"/>
      <c r="GWC13" s="1211"/>
      <c r="GWD13" s="1211"/>
      <c r="GWE13" s="1211"/>
      <c r="GWF13" s="1211"/>
      <c r="GWG13" s="1211"/>
      <c r="GWH13" s="1211"/>
      <c r="GWI13" s="1211"/>
      <c r="GWJ13" s="1211"/>
      <c r="GWK13" s="1211"/>
      <c r="GWL13" s="1211"/>
      <c r="GWM13" s="1211"/>
      <c r="GWN13" s="1211"/>
      <c r="GWO13" s="1211"/>
      <c r="GWP13" s="1211"/>
      <c r="GWQ13" s="1211"/>
      <c r="GWR13" s="1211"/>
      <c r="GWS13" s="1211"/>
      <c r="GWT13" s="1211"/>
      <c r="GWU13" s="1211"/>
      <c r="GWV13" s="1211"/>
      <c r="GWW13" s="1211"/>
      <c r="GWX13" s="1211"/>
      <c r="GWY13" s="1211"/>
      <c r="GWZ13" s="1211"/>
      <c r="GXA13" s="1211"/>
      <c r="GXB13" s="1211"/>
      <c r="GXC13" s="1211"/>
      <c r="GXD13" s="1211"/>
      <c r="GXE13" s="1211"/>
      <c r="GXF13" s="1211"/>
      <c r="GXG13" s="1211"/>
      <c r="GXH13" s="1211"/>
      <c r="GXI13" s="1211"/>
      <c r="GXJ13" s="1211"/>
      <c r="GXK13" s="1211"/>
      <c r="GXL13" s="1211"/>
      <c r="GXM13" s="1211"/>
      <c r="GXN13" s="1211"/>
      <c r="GXO13" s="1211"/>
      <c r="GXP13" s="1211"/>
      <c r="GXQ13" s="1211"/>
      <c r="GXR13" s="1211"/>
      <c r="GXS13" s="1211"/>
      <c r="GXT13" s="1211"/>
      <c r="GXU13" s="1211"/>
      <c r="GXV13" s="1211"/>
      <c r="GXW13" s="1211"/>
      <c r="GXX13" s="1211"/>
      <c r="GXY13" s="1211"/>
      <c r="GXZ13" s="1211"/>
      <c r="GYA13" s="1211"/>
      <c r="GYB13" s="1211"/>
      <c r="GYC13" s="1211"/>
      <c r="GYD13" s="1211"/>
      <c r="GYE13" s="1211"/>
      <c r="GYF13" s="1211"/>
      <c r="GYG13" s="1211"/>
      <c r="GYH13" s="1211"/>
      <c r="GYI13" s="1211"/>
      <c r="GYJ13" s="1211"/>
      <c r="GYK13" s="1211"/>
      <c r="GYL13" s="1211"/>
      <c r="GYM13" s="1211"/>
      <c r="GYN13" s="1211"/>
      <c r="GYO13" s="1211"/>
      <c r="GYP13" s="1211"/>
      <c r="GYQ13" s="1211"/>
      <c r="GYR13" s="1211"/>
      <c r="GYS13" s="1211"/>
      <c r="GYT13" s="1211"/>
      <c r="GYU13" s="1211"/>
      <c r="GYV13" s="1211"/>
      <c r="GYW13" s="1211"/>
      <c r="GYX13" s="1211"/>
      <c r="GYY13" s="1211"/>
      <c r="GYZ13" s="1211"/>
      <c r="GZA13" s="1211"/>
      <c r="GZB13" s="1211"/>
      <c r="GZC13" s="1211"/>
      <c r="GZD13" s="1211"/>
      <c r="GZE13" s="1211"/>
      <c r="GZF13" s="1211"/>
      <c r="GZG13" s="1211"/>
      <c r="GZH13" s="1211"/>
      <c r="GZI13" s="1211"/>
      <c r="GZJ13" s="1211"/>
      <c r="GZK13" s="1211"/>
      <c r="GZL13" s="1211"/>
      <c r="GZM13" s="1211"/>
      <c r="GZN13" s="1211"/>
      <c r="GZO13" s="1211"/>
      <c r="GZP13" s="1211"/>
      <c r="GZQ13" s="1211"/>
      <c r="GZR13" s="1211"/>
      <c r="GZS13" s="1211"/>
      <c r="GZT13" s="1211"/>
      <c r="GZU13" s="1211"/>
      <c r="GZV13" s="1211"/>
      <c r="GZW13" s="1211"/>
      <c r="GZX13" s="1211"/>
      <c r="GZY13" s="1211"/>
      <c r="GZZ13" s="1211"/>
      <c r="HAA13" s="1211"/>
      <c r="HAB13" s="1211"/>
      <c r="HAC13" s="1211"/>
      <c r="HAD13" s="1211"/>
      <c r="HAE13" s="1211"/>
      <c r="HAF13" s="1211"/>
      <c r="HAG13" s="1211"/>
      <c r="HAH13" s="1211"/>
      <c r="HAI13" s="1211"/>
      <c r="HAJ13" s="1211"/>
      <c r="HAK13" s="1211"/>
      <c r="HAL13" s="1211"/>
      <c r="HAM13" s="1211"/>
      <c r="HAN13" s="1211"/>
      <c r="HAO13" s="1211"/>
      <c r="HAP13" s="1211"/>
      <c r="HAQ13" s="1211"/>
      <c r="HAR13" s="1211"/>
      <c r="HAS13" s="1211"/>
      <c r="HAT13" s="1211"/>
      <c r="HAU13" s="1211"/>
      <c r="HAV13" s="1211"/>
      <c r="HAW13" s="1211"/>
      <c r="HAX13" s="1211"/>
      <c r="HAY13" s="1211"/>
      <c r="HAZ13" s="1211"/>
      <c r="HBA13" s="1211"/>
      <c r="HBB13" s="1211"/>
      <c r="HBC13" s="1211"/>
      <c r="HBD13" s="1211"/>
      <c r="HBE13" s="1211"/>
      <c r="HBF13" s="1211"/>
      <c r="HBG13" s="1211"/>
      <c r="HBH13" s="1211"/>
      <c r="HBI13" s="1211"/>
      <c r="HBJ13" s="1211"/>
      <c r="HBK13" s="1211"/>
      <c r="HBL13" s="1211"/>
      <c r="HBM13" s="1211"/>
      <c r="HBN13" s="1211"/>
      <c r="HBO13" s="1211"/>
      <c r="HBP13" s="1211"/>
      <c r="HBQ13" s="1211"/>
      <c r="HBR13" s="1211"/>
      <c r="HBS13" s="1211"/>
      <c r="HBT13" s="1211"/>
      <c r="HBU13" s="1211"/>
      <c r="HBV13" s="1211"/>
      <c r="HBW13" s="1211"/>
      <c r="HBX13" s="1211"/>
      <c r="HBY13" s="1211"/>
      <c r="HBZ13" s="1211"/>
      <c r="HCA13" s="1211"/>
      <c r="HCB13" s="1211"/>
      <c r="HCC13" s="1211"/>
      <c r="HCD13" s="1211"/>
      <c r="HCE13" s="1211"/>
      <c r="HCF13" s="1211"/>
      <c r="HCG13" s="1211"/>
      <c r="HCH13" s="1211"/>
      <c r="HCI13" s="1211"/>
      <c r="HCJ13" s="1211"/>
      <c r="HCK13" s="1211"/>
      <c r="HCL13" s="1211"/>
      <c r="HCM13" s="1211"/>
      <c r="HCN13" s="1211"/>
      <c r="HCO13" s="1211"/>
      <c r="HCP13" s="1211"/>
      <c r="HCQ13" s="1211"/>
      <c r="HCR13" s="1211"/>
      <c r="HCS13" s="1211"/>
      <c r="HCT13" s="1211"/>
      <c r="HCU13" s="1211"/>
      <c r="HCV13" s="1211"/>
      <c r="HCW13" s="1211"/>
      <c r="HCX13" s="1211"/>
      <c r="HCY13" s="1211"/>
      <c r="HCZ13" s="1211"/>
      <c r="HDA13" s="1211"/>
      <c r="HDB13" s="1211"/>
      <c r="HDC13" s="1211"/>
      <c r="HDD13" s="1211"/>
      <c r="HDE13" s="1211"/>
      <c r="HDF13" s="1211"/>
      <c r="HDG13" s="1211"/>
      <c r="HDH13" s="1211"/>
      <c r="HDI13" s="1211"/>
      <c r="HDJ13" s="1211"/>
      <c r="HDK13" s="1211"/>
      <c r="HDL13" s="1211"/>
      <c r="HDM13" s="1211"/>
      <c r="HDN13" s="1211"/>
      <c r="HDO13" s="1211"/>
      <c r="HDP13" s="1211"/>
      <c r="HDQ13" s="1211"/>
      <c r="HDR13" s="1211"/>
      <c r="HDS13" s="1211"/>
      <c r="HDT13" s="1211"/>
      <c r="HDU13" s="1211"/>
      <c r="HDV13" s="1211"/>
      <c r="HDW13" s="1211"/>
      <c r="HDX13" s="1211"/>
      <c r="HDY13" s="1211"/>
      <c r="HDZ13" s="1211"/>
      <c r="HEA13" s="1211"/>
      <c r="HEB13" s="1211"/>
      <c r="HEC13" s="1211"/>
      <c r="HED13" s="1211"/>
      <c r="HEE13" s="1211"/>
      <c r="HEF13" s="1211"/>
      <c r="HEG13" s="1211"/>
      <c r="HEH13" s="1211"/>
      <c r="HEI13" s="1211"/>
      <c r="HEJ13" s="1211"/>
      <c r="HEK13" s="1211"/>
      <c r="HEL13" s="1211"/>
      <c r="HEM13" s="1211"/>
      <c r="HEN13" s="1211"/>
      <c r="HEO13" s="1211"/>
      <c r="HEP13" s="1211"/>
      <c r="HEQ13" s="1211"/>
      <c r="HER13" s="1211"/>
      <c r="HES13" s="1211"/>
      <c r="HET13" s="1211"/>
      <c r="HEU13" s="1211"/>
      <c r="HEV13" s="1211"/>
      <c r="HEW13" s="1211"/>
      <c r="HEX13" s="1211"/>
      <c r="HEY13" s="1211"/>
      <c r="HEZ13" s="1211"/>
      <c r="HFA13" s="1211"/>
      <c r="HFB13" s="1211"/>
      <c r="HFC13" s="1211"/>
      <c r="HFD13" s="1211"/>
      <c r="HFE13" s="1211"/>
      <c r="HFF13" s="1211"/>
      <c r="HFG13" s="1211"/>
      <c r="HFH13" s="1211"/>
      <c r="HFI13" s="1211"/>
      <c r="HFJ13" s="1211"/>
      <c r="HFK13" s="1211"/>
      <c r="HFL13" s="1211"/>
      <c r="HFM13" s="1211"/>
      <c r="HFN13" s="1211"/>
      <c r="HFO13" s="1211"/>
      <c r="HFP13" s="1211"/>
      <c r="HFQ13" s="1211"/>
      <c r="HFR13" s="1211"/>
      <c r="HFS13" s="1211"/>
      <c r="HFT13" s="1211"/>
      <c r="HFU13" s="1211"/>
      <c r="HFV13" s="1211"/>
      <c r="HFW13" s="1211"/>
      <c r="HFX13" s="1211"/>
      <c r="HFY13" s="1211"/>
      <c r="HFZ13" s="1211"/>
      <c r="HGA13" s="1211"/>
      <c r="HGB13" s="1211"/>
      <c r="HGC13" s="1211"/>
      <c r="HGD13" s="1211"/>
      <c r="HGE13" s="1211"/>
      <c r="HGF13" s="1211"/>
      <c r="HGG13" s="1211"/>
      <c r="HGH13" s="1211"/>
      <c r="HGI13" s="1211"/>
      <c r="HGJ13" s="1211"/>
      <c r="HGK13" s="1211"/>
      <c r="HGL13" s="1211"/>
      <c r="HGM13" s="1211"/>
      <c r="HGN13" s="1211"/>
      <c r="HGO13" s="1211"/>
      <c r="HGP13" s="1211"/>
      <c r="HGQ13" s="1211"/>
      <c r="HGR13" s="1211"/>
      <c r="HGS13" s="1211"/>
      <c r="HGT13" s="1211"/>
      <c r="HGU13" s="1211"/>
      <c r="HGV13" s="1211"/>
      <c r="HGW13" s="1211"/>
      <c r="HGX13" s="1211"/>
      <c r="HGY13" s="1211"/>
      <c r="HGZ13" s="1211"/>
      <c r="HHA13" s="1211"/>
      <c r="HHB13" s="1211"/>
      <c r="HHC13" s="1211"/>
      <c r="HHD13" s="1211"/>
      <c r="HHE13" s="1211"/>
      <c r="HHF13" s="1211"/>
      <c r="HHG13" s="1211"/>
      <c r="HHH13" s="1211"/>
      <c r="HHI13" s="1211"/>
      <c r="HHJ13" s="1211"/>
      <c r="HHK13" s="1211"/>
      <c r="HHL13" s="1211"/>
      <c r="HHM13" s="1211"/>
      <c r="HHN13" s="1211"/>
      <c r="HHO13" s="1211"/>
      <c r="HHP13" s="1211"/>
      <c r="HHQ13" s="1211"/>
      <c r="HHR13" s="1211"/>
      <c r="HHS13" s="1211"/>
      <c r="HHT13" s="1211"/>
      <c r="HHU13" s="1211"/>
      <c r="HHV13" s="1211"/>
      <c r="HHW13" s="1211"/>
      <c r="HHX13" s="1211"/>
      <c r="HHY13" s="1211"/>
      <c r="HHZ13" s="1211"/>
      <c r="HIA13" s="1211"/>
      <c r="HIB13" s="1211"/>
      <c r="HIC13" s="1211"/>
      <c r="HID13" s="1211"/>
      <c r="HIE13" s="1211"/>
      <c r="HIF13" s="1211"/>
      <c r="HIG13" s="1211"/>
      <c r="HIH13" s="1211"/>
      <c r="HII13" s="1211"/>
      <c r="HIJ13" s="1211"/>
      <c r="HIK13" s="1211"/>
      <c r="HIL13" s="1211"/>
      <c r="HIM13" s="1211"/>
      <c r="HIN13" s="1211"/>
      <c r="HIO13" s="1211"/>
      <c r="HIP13" s="1211"/>
      <c r="HIQ13" s="1211"/>
      <c r="HIR13" s="1211"/>
      <c r="HIS13" s="1211"/>
      <c r="HIT13" s="1211"/>
      <c r="HIU13" s="1211"/>
      <c r="HIV13" s="1211"/>
      <c r="HIW13" s="1211"/>
      <c r="HIX13" s="1211"/>
      <c r="HIY13" s="1211"/>
      <c r="HIZ13" s="1211"/>
      <c r="HJA13" s="1211"/>
      <c r="HJB13" s="1211"/>
      <c r="HJC13" s="1211"/>
      <c r="HJD13" s="1211"/>
      <c r="HJE13" s="1211"/>
      <c r="HJF13" s="1211"/>
      <c r="HJG13" s="1211"/>
      <c r="HJH13" s="1211"/>
      <c r="HJI13" s="1211"/>
      <c r="HJJ13" s="1211"/>
      <c r="HJK13" s="1211"/>
      <c r="HJL13" s="1211"/>
      <c r="HJM13" s="1211"/>
      <c r="HJN13" s="1211"/>
      <c r="HJO13" s="1211"/>
      <c r="HJP13" s="1211"/>
      <c r="HJQ13" s="1211"/>
      <c r="HJR13" s="1211"/>
      <c r="HJS13" s="1211"/>
      <c r="HJT13" s="1211"/>
      <c r="HJU13" s="1211"/>
      <c r="HJV13" s="1211"/>
      <c r="HJW13" s="1211"/>
      <c r="HJX13" s="1211"/>
      <c r="HJY13" s="1211"/>
      <c r="HJZ13" s="1211"/>
      <c r="HKA13" s="1211"/>
      <c r="HKB13" s="1211"/>
      <c r="HKC13" s="1211"/>
      <c r="HKD13" s="1211"/>
      <c r="HKE13" s="1211"/>
      <c r="HKF13" s="1211"/>
      <c r="HKG13" s="1211"/>
      <c r="HKH13" s="1211"/>
      <c r="HKI13" s="1211"/>
      <c r="HKJ13" s="1211"/>
      <c r="HKK13" s="1211"/>
      <c r="HKL13" s="1211"/>
      <c r="HKM13" s="1211"/>
      <c r="HKN13" s="1211"/>
      <c r="HKO13" s="1211"/>
      <c r="HKP13" s="1211"/>
      <c r="HKQ13" s="1211"/>
      <c r="HKR13" s="1211"/>
      <c r="HKS13" s="1211"/>
      <c r="HKT13" s="1211"/>
      <c r="HKU13" s="1211"/>
      <c r="HKV13" s="1211"/>
      <c r="HKW13" s="1211"/>
      <c r="HKX13" s="1211"/>
      <c r="HKY13" s="1211"/>
      <c r="HKZ13" s="1211"/>
      <c r="HLA13" s="1211"/>
      <c r="HLB13" s="1211"/>
      <c r="HLC13" s="1211"/>
      <c r="HLD13" s="1211"/>
      <c r="HLE13" s="1211"/>
      <c r="HLF13" s="1211"/>
      <c r="HLG13" s="1211"/>
      <c r="HLH13" s="1211"/>
      <c r="HLI13" s="1211"/>
      <c r="HLJ13" s="1211"/>
      <c r="HLK13" s="1211"/>
      <c r="HLL13" s="1211"/>
      <c r="HLM13" s="1211"/>
      <c r="HLN13" s="1211"/>
      <c r="HLO13" s="1211"/>
      <c r="HLP13" s="1211"/>
      <c r="HLQ13" s="1211"/>
      <c r="HLR13" s="1211"/>
      <c r="HLS13" s="1211"/>
      <c r="HLT13" s="1211"/>
      <c r="HLU13" s="1211"/>
      <c r="HLV13" s="1211"/>
      <c r="HLW13" s="1211"/>
      <c r="HLX13" s="1211"/>
      <c r="HLY13" s="1211"/>
      <c r="HLZ13" s="1211"/>
      <c r="HMA13" s="1211"/>
      <c r="HMB13" s="1211"/>
      <c r="HMC13" s="1211"/>
      <c r="HMD13" s="1211"/>
      <c r="HME13" s="1211"/>
      <c r="HMF13" s="1211"/>
      <c r="HMG13" s="1211"/>
      <c r="HMH13" s="1211"/>
      <c r="HMI13" s="1211"/>
      <c r="HMJ13" s="1211"/>
      <c r="HMK13" s="1211"/>
      <c r="HML13" s="1211"/>
      <c r="HMM13" s="1211"/>
      <c r="HMN13" s="1211"/>
      <c r="HMO13" s="1211"/>
      <c r="HMP13" s="1211"/>
      <c r="HMQ13" s="1211"/>
      <c r="HMR13" s="1211"/>
      <c r="HMS13" s="1211"/>
      <c r="HMT13" s="1211"/>
      <c r="HMU13" s="1211"/>
      <c r="HMV13" s="1211"/>
      <c r="HMW13" s="1211"/>
      <c r="HMX13" s="1211"/>
      <c r="HMY13" s="1211"/>
      <c r="HMZ13" s="1211"/>
      <c r="HNA13" s="1211"/>
      <c r="HNB13" s="1211"/>
      <c r="HNC13" s="1211"/>
      <c r="HND13" s="1211"/>
      <c r="HNE13" s="1211"/>
      <c r="HNF13" s="1211"/>
      <c r="HNG13" s="1211"/>
      <c r="HNH13" s="1211"/>
      <c r="HNI13" s="1211"/>
      <c r="HNJ13" s="1211"/>
      <c r="HNK13" s="1211"/>
      <c r="HNL13" s="1211"/>
      <c r="HNM13" s="1211"/>
      <c r="HNN13" s="1211"/>
      <c r="HNO13" s="1211"/>
      <c r="HNP13" s="1211"/>
      <c r="HNQ13" s="1211"/>
      <c r="HNR13" s="1211"/>
      <c r="HNS13" s="1211"/>
      <c r="HNT13" s="1211"/>
      <c r="HNU13" s="1211"/>
      <c r="HNV13" s="1211"/>
      <c r="HNW13" s="1211"/>
      <c r="HNX13" s="1211"/>
      <c r="HNY13" s="1211"/>
      <c r="HNZ13" s="1211"/>
      <c r="HOA13" s="1211"/>
      <c r="HOB13" s="1211"/>
      <c r="HOC13" s="1211"/>
      <c r="HOD13" s="1211"/>
      <c r="HOE13" s="1211"/>
      <c r="HOF13" s="1211"/>
      <c r="HOG13" s="1211"/>
      <c r="HOH13" s="1211"/>
      <c r="HOI13" s="1211"/>
      <c r="HOJ13" s="1211"/>
      <c r="HOK13" s="1211"/>
      <c r="HOL13" s="1211"/>
      <c r="HOM13" s="1211"/>
      <c r="HON13" s="1211"/>
      <c r="HOO13" s="1211"/>
      <c r="HOP13" s="1211"/>
      <c r="HOQ13" s="1211"/>
      <c r="HOR13" s="1211"/>
      <c r="HOS13" s="1211"/>
      <c r="HOT13" s="1211"/>
      <c r="HOU13" s="1211"/>
      <c r="HOV13" s="1211"/>
      <c r="HOW13" s="1211"/>
      <c r="HOX13" s="1211"/>
      <c r="HOY13" s="1211"/>
      <c r="HOZ13" s="1211"/>
      <c r="HPA13" s="1211"/>
      <c r="HPB13" s="1211"/>
      <c r="HPC13" s="1211"/>
      <c r="HPD13" s="1211"/>
      <c r="HPE13" s="1211"/>
      <c r="HPF13" s="1211"/>
      <c r="HPG13" s="1211"/>
      <c r="HPH13" s="1211"/>
      <c r="HPI13" s="1211"/>
      <c r="HPJ13" s="1211"/>
      <c r="HPK13" s="1211"/>
      <c r="HPL13" s="1211"/>
      <c r="HPM13" s="1211"/>
      <c r="HPN13" s="1211"/>
      <c r="HPO13" s="1211"/>
      <c r="HPP13" s="1211"/>
      <c r="HPQ13" s="1211"/>
      <c r="HPR13" s="1211"/>
      <c r="HPS13" s="1211"/>
      <c r="HPT13" s="1211"/>
      <c r="HPU13" s="1211"/>
      <c r="HPV13" s="1211"/>
      <c r="HPW13" s="1211"/>
      <c r="HPX13" s="1211"/>
      <c r="HPY13" s="1211"/>
      <c r="HPZ13" s="1211"/>
      <c r="HQA13" s="1211"/>
      <c r="HQB13" s="1211"/>
      <c r="HQC13" s="1211"/>
      <c r="HQD13" s="1211"/>
      <c r="HQE13" s="1211"/>
      <c r="HQF13" s="1211"/>
      <c r="HQG13" s="1211"/>
      <c r="HQH13" s="1211"/>
      <c r="HQI13" s="1211"/>
      <c r="HQJ13" s="1211"/>
      <c r="HQK13" s="1211"/>
      <c r="HQL13" s="1211"/>
      <c r="HQM13" s="1211"/>
      <c r="HQN13" s="1211"/>
      <c r="HQO13" s="1211"/>
      <c r="HQP13" s="1211"/>
      <c r="HQQ13" s="1211"/>
      <c r="HQR13" s="1211"/>
      <c r="HQS13" s="1211"/>
      <c r="HQT13" s="1211"/>
      <c r="HQU13" s="1211"/>
      <c r="HQV13" s="1211"/>
      <c r="HQW13" s="1211"/>
      <c r="HQX13" s="1211"/>
      <c r="HQY13" s="1211"/>
      <c r="HQZ13" s="1211"/>
      <c r="HRA13" s="1211"/>
      <c r="HRB13" s="1211"/>
      <c r="HRC13" s="1211"/>
      <c r="HRD13" s="1211"/>
      <c r="HRE13" s="1211"/>
      <c r="HRF13" s="1211"/>
      <c r="HRG13" s="1211"/>
      <c r="HRH13" s="1211"/>
      <c r="HRI13" s="1211"/>
      <c r="HRJ13" s="1211"/>
      <c r="HRK13" s="1211"/>
      <c r="HRL13" s="1211"/>
      <c r="HRM13" s="1211"/>
      <c r="HRN13" s="1211"/>
      <c r="HRO13" s="1211"/>
      <c r="HRP13" s="1211"/>
      <c r="HRQ13" s="1211"/>
      <c r="HRR13" s="1211"/>
      <c r="HRS13" s="1211"/>
      <c r="HRT13" s="1211"/>
      <c r="HRU13" s="1211"/>
      <c r="HRV13" s="1211"/>
      <c r="HRW13" s="1211"/>
      <c r="HRX13" s="1211"/>
      <c r="HRY13" s="1211"/>
      <c r="HRZ13" s="1211"/>
      <c r="HSA13" s="1211"/>
      <c r="HSB13" s="1211"/>
      <c r="HSC13" s="1211"/>
      <c r="HSD13" s="1211"/>
      <c r="HSE13" s="1211"/>
      <c r="HSF13" s="1211"/>
      <c r="HSG13" s="1211"/>
      <c r="HSH13" s="1211"/>
      <c r="HSI13" s="1211"/>
      <c r="HSJ13" s="1211"/>
      <c r="HSK13" s="1211"/>
      <c r="HSL13" s="1211"/>
      <c r="HSM13" s="1211"/>
      <c r="HSN13" s="1211"/>
      <c r="HSO13" s="1211"/>
      <c r="HSP13" s="1211"/>
      <c r="HSQ13" s="1211"/>
      <c r="HSR13" s="1211"/>
      <c r="HSS13" s="1211"/>
      <c r="HST13" s="1211"/>
      <c r="HSU13" s="1211"/>
      <c r="HSV13" s="1211"/>
      <c r="HSW13" s="1211"/>
      <c r="HSX13" s="1211"/>
      <c r="HSY13" s="1211"/>
      <c r="HSZ13" s="1211"/>
      <c r="HTA13" s="1211"/>
      <c r="HTB13" s="1211"/>
      <c r="HTC13" s="1211"/>
      <c r="HTD13" s="1211"/>
      <c r="HTE13" s="1211"/>
      <c r="HTF13" s="1211"/>
      <c r="HTG13" s="1211"/>
      <c r="HTH13" s="1211"/>
      <c r="HTI13" s="1211"/>
      <c r="HTJ13" s="1211"/>
      <c r="HTK13" s="1211"/>
      <c r="HTL13" s="1211"/>
      <c r="HTM13" s="1211"/>
      <c r="HTN13" s="1211"/>
      <c r="HTO13" s="1211"/>
      <c r="HTP13" s="1211"/>
      <c r="HTQ13" s="1211"/>
      <c r="HTR13" s="1211"/>
      <c r="HTS13" s="1211"/>
      <c r="HTT13" s="1211"/>
      <c r="HTU13" s="1211"/>
      <c r="HTV13" s="1211"/>
      <c r="HTW13" s="1211"/>
      <c r="HTX13" s="1211"/>
      <c r="HTY13" s="1211"/>
      <c r="HTZ13" s="1211"/>
      <c r="HUA13" s="1211"/>
      <c r="HUB13" s="1211"/>
      <c r="HUC13" s="1211"/>
      <c r="HUD13" s="1211"/>
      <c r="HUE13" s="1211"/>
      <c r="HUF13" s="1211"/>
      <c r="HUG13" s="1211"/>
      <c r="HUH13" s="1211"/>
      <c r="HUI13" s="1211"/>
      <c r="HUJ13" s="1211"/>
      <c r="HUK13" s="1211"/>
      <c r="HUL13" s="1211"/>
      <c r="HUM13" s="1211"/>
      <c r="HUN13" s="1211"/>
      <c r="HUO13" s="1211"/>
      <c r="HUP13" s="1211"/>
      <c r="HUQ13" s="1211"/>
      <c r="HUR13" s="1211"/>
      <c r="HUS13" s="1211"/>
      <c r="HUT13" s="1211"/>
      <c r="HUU13" s="1211"/>
      <c r="HUV13" s="1211"/>
      <c r="HUW13" s="1211"/>
      <c r="HUX13" s="1211"/>
      <c r="HUY13" s="1211"/>
      <c r="HUZ13" s="1211"/>
      <c r="HVA13" s="1211"/>
      <c r="HVB13" s="1211"/>
      <c r="HVC13" s="1211"/>
      <c r="HVD13" s="1211"/>
      <c r="HVE13" s="1211"/>
      <c r="HVF13" s="1211"/>
      <c r="HVG13" s="1211"/>
      <c r="HVH13" s="1211"/>
      <c r="HVI13" s="1211"/>
      <c r="HVJ13" s="1211"/>
      <c r="HVK13" s="1211"/>
      <c r="HVL13" s="1211"/>
      <c r="HVM13" s="1211"/>
      <c r="HVN13" s="1211"/>
      <c r="HVO13" s="1211"/>
      <c r="HVP13" s="1211"/>
      <c r="HVQ13" s="1211"/>
      <c r="HVR13" s="1211"/>
      <c r="HVS13" s="1211"/>
      <c r="HVT13" s="1211"/>
      <c r="HVU13" s="1211"/>
      <c r="HVV13" s="1211"/>
      <c r="HVW13" s="1211"/>
      <c r="HVX13" s="1211"/>
      <c r="HVY13" s="1211"/>
      <c r="HVZ13" s="1211"/>
      <c r="HWA13" s="1211"/>
      <c r="HWB13" s="1211"/>
      <c r="HWC13" s="1211"/>
      <c r="HWD13" s="1211"/>
      <c r="HWE13" s="1211"/>
      <c r="HWF13" s="1211"/>
      <c r="HWG13" s="1211"/>
      <c r="HWH13" s="1211"/>
      <c r="HWI13" s="1211"/>
      <c r="HWJ13" s="1211"/>
      <c r="HWK13" s="1211"/>
      <c r="HWL13" s="1211"/>
      <c r="HWM13" s="1211"/>
      <c r="HWN13" s="1211"/>
      <c r="HWO13" s="1211"/>
      <c r="HWP13" s="1211"/>
      <c r="HWQ13" s="1211"/>
      <c r="HWR13" s="1211"/>
      <c r="HWS13" s="1211"/>
      <c r="HWT13" s="1211"/>
      <c r="HWU13" s="1211"/>
      <c r="HWV13" s="1211"/>
      <c r="HWW13" s="1211"/>
      <c r="HWX13" s="1211"/>
      <c r="HWY13" s="1211"/>
      <c r="HWZ13" s="1211"/>
      <c r="HXA13" s="1211"/>
      <c r="HXB13" s="1211"/>
      <c r="HXC13" s="1211"/>
      <c r="HXD13" s="1211"/>
      <c r="HXE13" s="1211"/>
      <c r="HXF13" s="1211"/>
      <c r="HXG13" s="1211"/>
      <c r="HXH13" s="1211"/>
      <c r="HXI13" s="1211"/>
      <c r="HXJ13" s="1211"/>
      <c r="HXK13" s="1211"/>
      <c r="HXL13" s="1211"/>
      <c r="HXM13" s="1211"/>
      <c r="HXN13" s="1211"/>
      <c r="HXO13" s="1211"/>
      <c r="HXP13" s="1211"/>
      <c r="HXQ13" s="1211"/>
      <c r="HXR13" s="1211"/>
      <c r="HXS13" s="1211"/>
      <c r="HXT13" s="1211"/>
      <c r="HXU13" s="1211"/>
      <c r="HXV13" s="1211"/>
      <c r="HXW13" s="1211"/>
      <c r="HXX13" s="1211"/>
      <c r="HXY13" s="1211"/>
      <c r="HXZ13" s="1211"/>
      <c r="HYA13" s="1211"/>
      <c r="HYB13" s="1211"/>
      <c r="HYC13" s="1211"/>
      <c r="HYD13" s="1211"/>
      <c r="HYE13" s="1211"/>
      <c r="HYF13" s="1211"/>
      <c r="HYG13" s="1211"/>
      <c r="HYH13" s="1211"/>
      <c r="HYI13" s="1211"/>
      <c r="HYJ13" s="1211"/>
      <c r="HYK13" s="1211"/>
      <c r="HYL13" s="1211"/>
      <c r="HYM13" s="1211"/>
      <c r="HYN13" s="1211"/>
      <c r="HYO13" s="1211"/>
      <c r="HYP13" s="1211"/>
      <c r="HYQ13" s="1211"/>
      <c r="HYR13" s="1211"/>
      <c r="HYS13" s="1211"/>
      <c r="HYT13" s="1211"/>
      <c r="HYU13" s="1211"/>
      <c r="HYV13" s="1211"/>
      <c r="HYW13" s="1211"/>
      <c r="HYX13" s="1211"/>
      <c r="HYY13" s="1211"/>
      <c r="HYZ13" s="1211"/>
      <c r="HZA13" s="1211"/>
      <c r="HZB13" s="1211"/>
      <c r="HZC13" s="1211"/>
      <c r="HZD13" s="1211"/>
      <c r="HZE13" s="1211"/>
      <c r="HZF13" s="1211"/>
      <c r="HZG13" s="1211"/>
      <c r="HZH13" s="1211"/>
      <c r="HZI13" s="1211"/>
      <c r="HZJ13" s="1211"/>
      <c r="HZK13" s="1211"/>
      <c r="HZL13" s="1211"/>
      <c r="HZM13" s="1211"/>
      <c r="HZN13" s="1211"/>
      <c r="HZO13" s="1211"/>
      <c r="HZP13" s="1211"/>
      <c r="HZQ13" s="1211"/>
      <c r="HZR13" s="1211"/>
      <c r="HZS13" s="1211"/>
      <c r="HZT13" s="1211"/>
      <c r="HZU13" s="1211"/>
      <c r="HZV13" s="1211"/>
      <c r="HZW13" s="1211"/>
      <c r="HZX13" s="1211"/>
      <c r="HZY13" s="1211"/>
      <c r="HZZ13" s="1211"/>
      <c r="IAA13" s="1211"/>
      <c r="IAB13" s="1211"/>
      <c r="IAC13" s="1211"/>
      <c r="IAD13" s="1211"/>
      <c r="IAE13" s="1211"/>
      <c r="IAF13" s="1211"/>
      <c r="IAG13" s="1211"/>
      <c r="IAH13" s="1211"/>
      <c r="IAI13" s="1211"/>
      <c r="IAJ13" s="1211"/>
      <c r="IAK13" s="1211"/>
      <c r="IAL13" s="1211"/>
      <c r="IAM13" s="1211"/>
      <c r="IAN13" s="1211"/>
      <c r="IAO13" s="1211"/>
      <c r="IAP13" s="1211"/>
      <c r="IAQ13" s="1211"/>
      <c r="IAR13" s="1211"/>
      <c r="IAS13" s="1211"/>
      <c r="IAT13" s="1211"/>
      <c r="IAU13" s="1211"/>
      <c r="IAV13" s="1211"/>
      <c r="IAW13" s="1211"/>
      <c r="IAX13" s="1211"/>
      <c r="IAY13" s="1211"/>
      <c r="IAZ13" s="1211"/>
      <c r="IBA13" s="1211"/>
      <c r="IBB13" s="1211"/>
      <c r="IBC13" s="1211"/>
      <c r="IBD13" s="1211"/>
      <c r="IBE13" s="1211"/>
      <c r="IBF13" s="1211"/>
      <c r="IBG13" s="1211"/>
      <c r="IBH13" s="1211"/>
      <c r="IBI13" s="1211"/>
      <c r="IBJ13" s="1211"/>
      <c r="IBK13" s="1211"/>
      <c r="IBL13" s="1211"/>
      <c r="IBM13" s="1211"/>
      <c r="IBN13" s="1211"/>
      <c r="IBO13" s="1211"/>
      <c r="IBP13" s="1211"/>
      <c r="IBQ13" s="1211"/>
      <c r="IBR13" s="1211"/>
      <c r="IBS13" s="1211"/>
      <c r="IBT13" s="1211"/>
      <c r="IBU13" s="1211"/>
      <c r="IBV13" s="1211"/>
      <c r="IBW13" s="1211"/>
      <c r="IBX13" s="1211"/>
      <c r="IBY13" s="1211"/>
      <c r="IBZ13" s="1211"/>
      <c r="ICA13" s="1211"/>
      <c r="ICB13" s="1211"/>
      <c r="ICC13" s="1211"/>
      <c r="ICD13" s="1211"/>
      <c r="ICE13" s="1211"/>
      <c r="ICF13" s="1211"/>
      <c r="ICG13" s="1211"/>
      <c r="ICH13" s="1211"/>
      <c r="ICI13" s="1211"/>
      <c r="ICJ13" s="1211"/>
      <c r="ICK13" s="1211"/>
      <c r="ICL13" s="1211"/>
      <c r="ICM13" s="1211"/>
      <c r="ICN13" s="1211"/>
      <c r="ICO13" s="1211"/>
      <c r="ICP13" s="1211"/>
      <c r="ICQ13" s="1211"/>
      <c r="ICR13" s="1211"/>
      <c r="ICS13" s="1211"/>
      <c r="ICT13" s="1211"/>
      <c r="ICU13" s="1211"/>
      <c r="ICV13" s="1211"/>
      <c r="ICW13" s="1211"/>
      <c r="ICX13" s="1211"/>
      <c r="ICY13" s="1211"/>
      <c r="ICZ13" s="1211"/>
      <c r="IDA13" s="1211"/>
      <c r="IDB13" s="1211"/>
      <c r="IDC13" s="1211"/>
      <c r="IDD13" s="1211"/>
      <c r="IDE13" s="1211"/>
      <c r="IDF13" s="1211"/>
      <c r="IDG13" s="1211"/>
      <c r="IDH13" s="1211"/>
      <c r="IDI13" s="1211"/>
      <c r="IDJ13" s="1211"/>
      <c r="IDK13" s="1211"/>
      <c r="IDL13" s="1211"/>
      <c r="IDM13" s="1211"/>
      <c r="IDN13" s="1211"/>
      <c r="IDO13" s="1211"/>
      <c r="IDP13" s="1211"/>
      <c r="IDQ13" s="1211"/>
      <c r="IDR13" s="1211"/>
      <c r="IDS13" s="1211"/>
      <c r="IDT13" s="1211"/>
      <c r="IDU13" s="1211"/>
      <c r="IDV13" s="1211"/>
      <c r="IDW13" s="1211"/>
      <c r="IDX13" s="1211"/>
      <c r="IDY13" s="1211"/>
      <c r="IDZ13" s="1211"/>
      <c r="IEA13" s="1211"/>
      <c r="IEB13" s="1211"/>
      <c r="IEC13" s="1211"/>
      <c r="IED13" s="1211"/>
      <c r="IEE13" s="1211"/>
      <c r="IEF13" s="1211"/>
      <c r="IEG13" s="1211"/>
      <c r="IEH13" s="1211"/>
      <c r="IEI13" s="1211"/>
      <c r="IEJ13" s="1211"/>
      <c r="IEK13" s="1211"/>
      <c r="IEL13" s="1211"/>
      <c r="IEM13" s="1211"/>
      <c r="IEN13" s="1211"/>
      <c r="IEO13" s="1211"/>
      <c r="IEP13" s="1211"/>
      <c r="IEQ13" s="1211"/>
      <c r="IER13" s="1211"/>
      <c r="IES13" s="1211"/>
      <c r="IET13" s="1211"/>
      <c r="IEU13" s="1211"/>
      <c r="IEV13" s="1211"/>
      <c r="IEW13" s="1211"/>
      <c r="IEX13" s="1211"/>
      <c r="IEY13" s="1211"/>
      <c r="IEZ13" s="1211"/>
      <c r="IFA13" s="1211"/>
      <c r="IFB13" s="1211"/>
      <c r="IFC13" s="1211"/>
      <c r="IFD13" s="1211"/>
      <c r="IFE13" s="1211"/>
      <c r="IFF13" s="1211"/>
      <c r="IFG13" s="1211"/>
      <c r="IFH13" s="1211"/>
      <c r="IFI13" s="1211"/>
      <c r="IFJ13" s="1211"/>
      <c r="IFK13" s="1211"/>
      <c r="IFL13" s="1211"/>
      <c r="IFM13" s="1211"/>
      <c r="IFN13" s="1211"/>
      <c r="IFO13" s="1211"/>
      <c r="IFP13" s="1211"/>
      <c r="IFQ13" s="1211"/>
      <c r="IFR13" s="1211"/>
      <c r="IFS13" s="1211"/>
      <c r="IFT13" s="1211"/>
      <c r="IFU13" s="1211"/>
      <c r="IFV13" s="1211"/>
      <c r="IFW13" s="1211"/>
      <c r="IFX13" s="1211"/>
      <c r="IFY13" s="1211"/>
      <c r="IFZ13" s="1211"/>
      <c r="IGA13" s="1211"/>
      <c r="IGB13" s="1211"/>
      <c r="IGC13" s="1211"/>
      <c r="IGD13" s="1211"/>
      <c r="IGE13" s="1211"/>
      <c r="IGF13" s="1211"/>
      <c r="IGG13" s="1211"/>
      <c r="IGH13" s="1211"/>
      <c r="IGI13" s="1211"/>
      <c r="IGJ13" s="1211"/>
      <c r="IGK13" s="1211"/>
      <c r="IGL13" s="1211"/>
      <c r="IGM13" s="1211"/>
      <c r="IGN13" s="1211"/>
      <c r="IGO13" s="1211"/>
      <c r="IGP13" s="1211"/>
      <c r="IGQ13" s="1211"/>
      <c r="IGR13" s="1211"/>
      <c r="IGS13" s="1211"/>
      <c r="IGT13" s="1211"/>
      <c r="IGU13" s="1211"/>
      <c r="IGV13" s="1211"/>
      <c r="IGW13" s="1211"/>
      <c r="IGX13" s="1211"/>
      <c r="IGY13" s="1211"/>
      <c r="IGZ13" s="1211"/>
      <c r="IHA13" s="1211"/>
      <c r="IHB13" s="1211"/>
      <c r="IHC13" s="1211"/>
      <c r="IHD13" s="1211"/>
      <c r="IHE13" s="1211"/>
      <c r="IHF13" s="1211"/>
      <c r="IHG13" s="1211"/>
      <c r="IHH13" s="1211"/>
      <c r="IHI13" s="1211"/>
      <c r="IHJ13" s="1211"/>
      <c r="IHK13" s="1211"/>
      <c r="IHL13" s="1211"/>
      <c r="IHM13" s="1211"/>
      <c r="IHN13" s="1211"/>
      <c r="IHO13" s="1211"/>
      <c r="IHP13" s="1211"/>
      <c r="IHQ13" s="1211"/>
      <c r="IHR13" s="1211"/>
      <c r="IHS13" s="1211"/>
      <c r="IHT13" s="1211"/>
      <c r="IHU13" s="1211"/>
      <c r="IHV13" s="1211"/>
      <c r="IHW13" s="1211"/>
      <c r="IHX13" s="1211"/>
      <c r="IHY13" s="1211"/>
      <c r="IHZ13" s="1211"/>
      <c r="IIA13" s="1211"/>
      <c r="IIB13" s="1211"/>
      <c r="IIC13" s="1211"/>
      <c r="IID13" s="1211"/>
      <c r="IIE13" s="1211"/>
      <c r="IIF13" s="1211"/>
      <c r="IIG13" s="1211"/>
      <c r="IIH13" s="1211"/>
      <c r="III13" s="1211"/>
      <c r="IIJ13" s="1211"/>
      <c r="IIK13" s="1211"/>
      <c r="IIL13" s="1211"/>
      <c r="IIM13" s="1211"/>
      <c r="IIN13" s="1211"/>
      <c r="IIO13" s="1211"/>
      <c r="IIP13" s="1211"/>
      <c r="IIQ13" s="1211"/>
      <c r="IIR13" s="1211"/>
      <c r="IIS13" s="1211"/>
      <c r="IIT13" s="1211"/>
      <c r="IIU13" s="1211"/>
      <c r="IIV13" s="1211"/>
      <c r="IIW13" s="1211"/>
      <c r="IIX13" s="1211"/>
      <c r="IIY13" s="1211"/>
      <c r="IIZ13" s="1211"/>
      <c r="IJA13" s="1211"/>
      <c r="IJB13" s="1211"/>
      <c r="IJC13" s="1211"/>
      <c r="IJD13" s="1211"/>
      <c r="IJE13" s="1211"/>
      <c r="IJF13" s="1211"/>
      <c r="IJG13" s="1211"/>
      <c r="IJH13" s="1211"/>
      <c r="IJI13" s="1211"/>
      <c r="IJJ13" s="1211"/>
      <c r="IJK13" s="1211"/>
      <c r="IJL13" s="1211"/>
      <c r="IJM13" s="1211"/>
      <c r="IJN13" s="1211"/>
      <c r="IJO13" s="1211"/>
      <c r="IJP13" s="1211"/>
      <c r="IJQ13" s="1211"/>
      <c r="IJR13" s="1211"/>
      <c r="IJS13" s="1211"/>
      <c r="IJT13" s="1211"/>
      <c r="IJU13" s="1211"/>
      <c r="IJV13" s="1211"/>
      <c r="IJW13" s="1211"/>
      <c r="IJX13" s="1211"/>
      <c r="IJY13" s="1211"/>
      <c r="IJZ13" s="1211"/>
      <c r="IKA13" s="1211"/>
      <c r="IKB13" s="1211"/>
      <c r="IKC13" s="1211"/>
      <c r="IKD13" s="1211"/>
      <c r="IKE13" s="1211"/>
      <c r="IKF13" s="1211"/>
      <c r="IKG13" s="1211"/>
      <c r="IKH13" s="1211"/>
      <c r="IKI13" s="1211"/>
      <c r="IKJ13" s="1211"/>
      <c r="IKK13" s="1211"/>
      <c r="IKL13" s="1211"/>
      <c r="IKM13" s="1211"/>
      <c r="IKN13" s="1211"/>
      <c r="IKO13" s="1211"/>
      <c r="IKP13" s="1211"/>
      <c r="IKQ13" s="1211"/>
      <c r="IKR13" s="1211"/>
      <c r="IKS13" s="1211"/>
      <c r="IKT13" s="1211"/>
      <c r="IKU13" s="1211"/>
      <c r="IKV13" s="1211"/>
      <c r="IKW13" s="1211"/>
      <c r="IKX13" s="1211"/>
      <c r="IKY13" s="1211"/>
      <c r="IKZ13" s="1211"/>
      <c r="ILA13" s="1211"/>
      <c r="ILB13" s="1211"/>
      <c r="ILC13" s="1211"/>
      <c r="ILD13" s="1211"/>
      <c r="ILE13" s="1211"/>
      <c r="ILF13" s="1211"/>
      <c r="ILG13" s="1211"/>
      <c r="ILH13" s="1211"/>
      <c r="ILI13" s="1211"/>
      <c r="ILJ13" s="1211"/>
      <c r="ILK13" s="1211"/>
      <c r="ILL13" s="1211"/>
      <c r="ILM13" s="1211"/>
      <c r="ILN13" s="1211"/>
      <c r="ILO13" s="1211"/>
      <c r="ILP13" s="1211"/>
      <c r="ILQ13" s="1211"/>
      <c r="ILR13" s="1211"/>
      <c r="ILS13" s="1211"/>
      <c r="ILT13" s="1211"/>
      <c r="ILU13" s="1211"/>
      <c r="ILV13" s="1211"/>
      <c r="ILW13" s="1211"/>
      <c r="ILX13" s="1211"/>
      <c r="ILY13" s="1211"/>
      <c r="ILZ13" s="1211"/>
      <c r="IMA13" s="1211"/>
      <c r="IMB13" s="1211"/>
      <c r="IMC13" s="1211"/>
      <c r="IMD13" s="1211"/>
      <c r="IME13" s="1211"/>
      <c r="IMF13" s="1211"/>
      <c r="IMG13" s="1211"/>
      <c r="IMH13" s="1211"/>
      <c r="IMI13" s="1211"/>
      <c r="IMJ13" s="1211"/>
      <c r="IMK13" s="1211"/>
      <c r="IML13" s="1211"/>
      <c r="IMM13" s="1211"/>
      <c r="IMN13" s="1211"/>
      <c r="IMO13" s="1211"/>
      <c r="IMP13" s="1211"/>
      <c r="IMQ13" s="1211"/>
      <c r="IMR13" s="1211"/>
      <c r="IMS13" s="1211"/>
      <c r="IMT13" s="1211"/>
      <c r="IMU13" s="1211"/>
      <c r="IMV13" s="1211"/>
      <c r="IMW13" s="1211"/>
      <c r="IMX13" s="1211"/>
      <c r="IMY13" s="1211"/>
      <c r="IMZ13" s="1211"/>
      <c r="INA13" s="1211"/>
      <c r="INB13" s="1211"/>
      <c r="INC13" s="1211"/>
      <c r="IND13" s="1211"/>
      <c r="INE13" s="1211"/>
      <c r="INF13" s="1211"/>
      <c r="ING13" s="1211"/>
      <c r="INH13" s="1211"/>
      <c r="INI13" s="1211"/>
      <c r="INJ13" s="1211"/>
      <c r="INK13" s="1211"/>
      <c r="INL13" s="1211"/>
      <c r="INM13" s="1211"/>
      <c r="INN13" s="1211"/>
      <c r="INO13" s="1211"/>
      <c r="INP13" s="1211"/>
      <c r="INQ13" s="1211"/>
      <c r="INR13" s="1211"/>
      <c r="INS13" s="1211"/>
      <c r="INT13" s="1211"/>
      <c r="INU13" s="1211"/>
      <c r="INV13" s="1211"/>
      <c r="INW13" s="1211"/>
      <c r="INX13" s="1211"/>
      <c r="INY13" s="1211"/>
      <c r="INZ13" s="1211"/>
      <c r="IOA13" s="1211"/>
      <c r="IOB13" s="1211"/>
      <c r="IOC13" s="1211"/>
      <c r="IOD13" s="1211"/>
      <c r="IOE13" s="1211"/>
      <c r="IOF13" s="1211"/>
      <c r="IOG13" s="1211"/>
      <c r="IOH13" s="1211"/>
      <c r="IOI13" s="1211"/>
      <c r="IOJ13" s="1211"/>
      <c r="IOK13" s="1211"/>
      <c r="IOL13" s="1211"/>
      <c r="IOM13" s="1211"/>
      <c r="ION13" s="1211"/>
      <c r="IOO13" s="1211"/>
      <c r="IOP13" s="1211"/>
      <c r="IOQ13" s="1211"/>
      <c r="IOR13" s="1211"/>
      <c r="IOS13" s="1211"/>
      <c r="IOT13" s="1211"/>
      <c r="IOU13" s="1211"/>
      <c r="IOV13" s="1211"/>
      <c r="IOW13" s="1211"/>
      <c r="IOX13" s="1211"/>
      <c r="IOY13" s="1211"/>
      <c r="IOZ13" s="1211"/>
      <c r="IPA13" s="1211"/>
      <c r="IPB13" s="1211"/>
      <c r="IPC13" s="1211"/>
      <c r="IPD13" s="1211"/>
      <c r="IPE13" s="1211"/>
      <c r="IPF13" s="1211"/>
      <c r="IPG13" s="1211"/>
      <c r="IPH13" s="1211"/>
      <c r="IPI13" s="1211"/>
      <c r="IPJ13" s="1211"/>
      <c r="IPK13" s="1211"/>
      <c r="IPL13" s="1211"/>
      <c r="IPM13" s="1211"/>
      <c r="IPN13" s="1211"/>
      <c r="IPO13" s="1211"/>
      <c r="IPP13" s="1211"/>
      <c r="IPQ13" s="1211"/>
      <c r="IPR13" s="1211"/>
      <c r="IPS13" s="1211"/>
      <c r="IPT13" s="1211"/>
      <c r="IPU13" s="1211"/>
      <c r="IPV13" s="1211"/>
      <c r="IPW13" s="1211"/>
      <c r="IPX13" s="1211"/>
      <c r="IPY13" s="1211"/>
      <c r="IPZ13" s="1211"/>
      <c r="IQA13" s="1211"/>
      <c r="IQB13" s="1211"/>
      <c r="IQC13" s="1211"/>
      <c r="IQD13" s="1211"/>
      <c r="IQE13" s="1211"/>
      <c r="IQF13" s="1211"/>
      <c r="IQG13" s="1211"/>
      <c r="IQH13" s="1211"/>
      <c r="IQI13" s="1211"/>
      <c r="IQJ13" s="1211"/>
      <c r="IQK13" s="1211"/>
      <c r="IQL13" s="1211"/>
      <c r="IQM13" s="1211"/>
      <c r="IQN13" s="1211"/>
      <c r="IQO13" s="1211"/>
      <c r="IQP13" s="1211"/>
      <c r="IQQ13" s="1211"/>
      <c r="IQR13" s="1211"/>
      <c r="IQS13" s="1211"/>
      <c r="IQT13" s="1211"/>
      <c r="IQU13" s="1211"/>
      <c r="IQV13" s="1211"/>
      <c r="IQW13" s="1211"/>
      <c r="IQX13" s="1211"/>
      <c r="IQY13" s="1211"/>
      <c r="IQZ13" s="1211"/>
      <c r="IRA13" s="1211"/>
      <c r="IRB13" s="1211"/>
      <c r="IRC13" s="1211"/>
      <c r="IRD13" s="1211"/>
      <c r="IRE13" s="1211"/>
      <c r="IRF13" s="1211"/>
      <c r="IRG13" s="1211"/>
      <c r="IRH13" s="1211"/>
      <c r="IRI13" s="1211"/>
      <c r="IRJ13" s="1211"/>
      <c r="IRK13" s="1211"/>
      <c r="IRL13" s="1211"/>
      <c r="IRM13" s="1211"/>
      <c r="IRN13" s="1211"/>
      <c r="IRO13" s="1211"/>
      <c r="IRP13" s="1211"/>
      <c r="IRQ13" s="1211"/>
      <c r="IRR13" s="1211"/>
      <c r="IRS13" s="1211"/>
      <c r="IRT13" s="1211"/>
      <c r="IRU13" s="1211"/>
      <c r="IRV13" s="1211"/>
      <c r="IRW13" s="1211"/>
      <c r="IRX13" s="1211"/>
      <c r="IRY13" s="1211"/>
      <c r="IRZ13" s="1211"/>
      <c r="ISA13" s="1211"/>
      <c r="ISB13" s="1211"/>
      <c r="ISC13" s="1211"/>
      <c r="ISD13" s="1211"/>
      <c r="ISE13" s="1211"/>
      <c r="ISF13" s="1211"/>
      <c r="ISG13" s="1211"/>
      <c r="ISH13" s="1211"/>
      <c r="ISI13" s="1211"/>
      <c r="ISJ13" s="1211"/>
      <c r="ISK13" s="1211"/>
      <c r="ISL13" s="1211"/>
      <c r="ISM13" s="1211"/>
      <c r="ISN13" s="1211"/>
      <c r="ISO13" s="1211"/>
      <c r="ISP13" s="1211"/>
      <c r="ISQ13" s="1211"/>
      <c r="ISR13" s="1211"/>
      <c r="ISS13" s="1211"/>
      <c r="IST13" s="1211"/>
      <c r="ISU13" s="1211"/>
      <c r="ISV13" s="1211"/>
      <c r="ISW13" s="1211"/>
      <c r="ISX13" s="1211"/>
      <c r="ISY13" s="1211"/>
      <c r="ISZ13" s="1211"/>
      <c r="ITA13" s="1211"/>
      <c r="ITB13" s="1211"/>
      <c r="ITC13" s="1211"/>
      <c r="ITD13" s="1211"/>
      <c r="ITE13" s="1211"/>
      <c r="ITF13" s="1211"/>
      <c r="ITG13" s="1211"/>
      <c r="ITH13" s="1211"/>
      <c r="ITI13" s="1211"/>
      <c r="ITJ13" s="1211"/>
      <c r="ITK13" s="1211"/>
      <c r="ITL13" s="1211"/>
      <c r="ITM13" s="1211"/>
      <c r="ITN13" s="1211"/>
      <c r="ITO13" s="1211"/>
      <c r="ITP13" s="1211"/>
      <c r="ITQ13" s="1211"/>
      <c r="ITR13" s="1211"/>
      <c r="ITS13" s="1211"/>
      <c r="ITT13" s="1211"/>
      <c r="ITU13" s="1211"/>
      <c r="ITV13" s="1211"/>
      <c r="ITW13" s="1211"/>
      <c r="ITX13" s="1211"/>
      <c r="ITY13" s="1211"/>
      <c r="ITZ13" s="1211"/>
      <c r="IUA13" s="1211"/>
      <c r="IUB13" s="1211"/>
      <c r="IUC13" s="1211"/>
      <c r="IUD13" s="1211"/>
      <c r="IUE13" s="1211"/>
      <c r="IUF13" s="1211"/>
      <c r="IUG13" s="1211"/>
      <c r="IUH13" s="1211"/>
      <c r="IUI13" s="1211"/>
      <c r="IUJ13" s="1211"/>
      <c r="IUK13" s="1211"/>
      <c r="IUL13" s="1211"/>
      <c r="IUM13" s="1211"/>
      <c r="IUN13" s="1211"/>
      <c r="IUO13" s="1211"/>
      <c r="IUP13" s="1211"/>
      <c r="IUQ13" s="1211"/>
      <c r="IUR13" s="1211"/>
      <c r="IUS13" s="1211"/>
      <c r="IUT13" s="1211"/>
      <c r="IUU13" s="1211"/>
      <c r="IUV13" s="1211"/>
      <c r="IUW13" s="1211"/>
      <c r="IUX13" s="1211"/>
      <c r="IUY13" s="1211"/>
      <c r="IUZ13" s="1211"/>
      <c r="IVA13" s="1211"/>
      <c r="IVB13" s="1211"/>
      <c r="IVC13" s="1211"/>
      <c r="IVD13" s="1211"/>
      <c r="IVE13" s="1211"/>
      <c r="IVF13" s="1211"/>
      <c r="IVG13" s="1211"/>
      <c r="IVH13" s="1211"/>
      <c r="IVI13" s="1211"/>
      <c r="IVJ13" s="1211"/>
      <c r="IVK13" s="1211"/>
      <c r="IVL13" s="1211"/>
      <c r="IVM13" s="1211"/>
      <c r="IVN13" s="1211"/>
      <c r="IVO13" s="1211"/>
      <c r="IVP13" s="1211"/>
      <c r="IVQ13" s="1211"/>
      <c r="IVR13" s="1211"/>
      <c r="IVS13" s="1211"/>
      <c r="IVT13" s="1211"/>
      <c r="IVU13" s="1211"/>
      <c r="IVV13" s="1211"/>
      <c r="IVW13" s="1211"/>
      <c r="IVX13" s="1211"/>
      <c r="IVY13" s="1211"/>
      <c r="IVZ13" s="1211"/>
      <c r="IWA13" s="1211"/>
      <c r="IWB13" s="1211"/>
      <c r="IWC13" s="1211"/>
      <c r="IWD13" s="1211"/>
      <c r="IWE13" s="1211"/>
      <c r="IWF13" s="1211"/>
      <c r="IWG13" s="1211"/>
      <c r="IWH13" s="1211"/>
      <c r="IWI13" s="1211"/>
      <c r="IWJ13" s="1211"/>
      <c r="IWK13" s="1211"/>
      <c r="IWL13" s="1211"/>
      <c r="IWM13" s="1211"/>
      <c r="IWN13" s="1211"/>
      <c r="IWO13" s="1211"/>
      <c r="IWP13" s="1211"/>
      <c r="IWQ13" s="1211"/>
      <c r="IWR13" s="1211"/>
      <c r="IWS13" s="1211"/>
      <c r="IWT13" s="1211"/>
      <c r="IWU13" s="1211"/>
      <c r="IWV13" s="1211"/>
      <c r="IWW13" s="1211"/>
      <c r="IWX13" s="1211"/>
      <c r="IWY13" s="1211"/>
      <c r="IWZ13" s="1211"/>
      <c r="IXA13" s="1211"/>
      <c r="IXB13" s="1211"/>
      <c r="IXC13" s="1211"/>
      <c r="IXD13" s="1211"/>
      <c r="IXE13" s="1211"/>
      <c r="IXF13" s="1211"/>
      <c r="IXG13" s="1211"/>
      <c r="IXH13" s="1211"/>
      <c r="IXI13" s="1211"/>
      <c r="IXJ13" s="1211"/>
      <c r="IXK13" s="1211"/>
      <c r="IXL13" s="1211"/>
      <c r="IXM13" s="1211"/>
      <c r="IXN13" s="1211"/>
      <c r="IXO13" s="1211"/>
      <c r="IXP13" s="1211"/>
      <c r="IXQ13" s="1211"/>
      <c r="IXR13" s="1211"/>
      <c r="IXS13" s="1211"/>
      <c r="IXT13" s="1211"/>
      <c r="IXU13" s="1211"/>
      <c r="IXV13" s="1211"/>
      <c r="IXW13" s="1211"/>
      <c r="IXX13" s="1211"/>
      <c r="IXY13" s="1211"/>
      <c r="IXZ13" s="1211"/>
      <c r="IYA13" s="1211"/>
      <c r="IYB13" s="1211"/>
      <c r="IYC13" s="1211"/>
      <c r="IYD13" s="1211"/>
      <c r="IYE13" s="1211"/>
      <c r="IYF13" s="1211"/>
      <c r="IYG13" s="1211"/>
      <c r="IYH13" s="1211"/>
      <c r="IYI13" s="1211"/>
      <c r="IYJ13" s="1211"/>
      <c r="IYK13" s="1211"/>
      <c r="IYL13" s="1211"/>
      <c r="IYM13" s="1211"/>
      <c r="IYN13" s="1211"/>
      <c r="IYO13" s="1211"/>
      <c r="IYP13" s="1211"/>
      <c r="IYQ13" s="1211"/>
      <c r="IYR13" s="1211"/>
      <c r="IYS13" s="1211"/>
      <c r="IYT13" s="1211"/>
      <c r="IYU13" s="1211"/>
      <c r="IYV13" s="1211"/>
      <c r="IYW13" s="1211"/>
      <c r="IYX13" s="1211"/>
      <c r="IYY13" s="1211"/>
      <c r="IYZ13" s="1211"/>
      <c r="IZA13" s="1211"/>
      <c r="IZB13" s="1211"/>
      <c r="IZC13" s="1211"/>
      <c r="IZD13" s="1211"/>
      <c r="IZE13" s="1211"/>
      <c r="IZF13" s="1211"/>
      <c r="IZG13" s="1211"/>
      <c r="IZH13" s="1211"/>
      <c r="IZI13" s="1211"/>
      <c r="IZJ13" s="1211"/>
      <c r="IZK13" s="1211"/>
      <c r="IZL13" s="1211"/>
      <c r="IZM13" s="1211"/>
      <c r="IZN13" s="1211"/>
      <c r="IZO13" s="1211"/>
      <c r="IZP13" s="1211"/>
      <c r="IZQ13" s="1211"/>
      <c r="IZR13" s="1211"/>
      <c r="IZS13" s="1211"/>
      <c r="IZT13" s="1211"/>
      <c r="IZU13" s="1211"/>
      <c r="IZV13" s="1211"/>
      <c r="IZW13" s="1211"/>
      <c r="IZX13" s="1211"/>
      <c r="IZY13" s="1211"/>
      <c r="IZZ13" s="1211"/>
      <c r="JAA13" s="1211"/>
      <c r="JAB13" s="1211"/>
      <c r="JAC13" s="1211"/>
      <c r="JAD13" s="1211"/>
      <c r="JAE13" s="1211"/>
      <c r="JAF13" s="1211"/>
      <c r="JAG13" s="1211"/>
      <c r="JAH13" s="1211"/>
      <c r="JAI13" s="1211"/>
      <c r="JAJ13" s="1211"/>
      <c r="JAK13" s="1211"/>
      <c r="JAL13" s="1211"/>
      <c r="JAM13" s="1211"/>
      <c r="JAN13" s="1211"/>
      <c r="JAO13" s="1211"/>
      <c r="JAP13" s="1211"/>
      <c r="JAQ13" s="1211"/>
      <c r="JAR13" s="1211"/>
      <c r="JAS13" s="1211"/>
      <c r="JAT13" s="1211"/>
      <c r="JAU13" s="1211"/>
      <c r="JAV13" s="1211"/>
      <c r="JAW13" s="1211"/>
      <c r="JAX13" s="1211"/>
      <c r="JAY13" s="1211"/>
      <c r="JAZ13" s="1211"/>
      <c r="JBA13" s="1211"/>
      <c r="JBB13" s="1211"/>
      <c r="JBC13" s="1211"/>
      <c r="JBD13" s="1211"/>
      <c r="JBE13" s="1211"/>
      <c r="JBF13" s="1211"/>
      <c r="JBG13" s="1211"/>
      <c r="JBH13" s="1211"/>
      <c r="JBI13" s="1211"/>
      <c r="JBJ13" s="1211"/>
      <c r="JBK13" s="1211"/>
      <c r="JBL13" s="1211"/>
      <c r="JBM13" s="1211"/>
      <c r="JBN13" s="1211"/>
      <c r="JBO13" s="1211"/>
      <c r="JBP13" s="1211"/>
      <c r="JBQ13" s="1211"/>
      <c r="JBR13" s="1211"/>
      <c r="JBS13" s="1211"/>
      <c r="JBT13" s="1211"/>
      <c r="JBU13" s="1211"/>
      <c r="JBV13" s="1211"/>
      <c r="JBW13" s="1211"/>
      <c r="JBX13" s="1211"/>
      <c r="JBY13" s="1211"/>
      <c r="JBZ13" s="1211"/>
      <c r="JCA13" s="1211"/>
      <c r="JCB13" s="1211"/>
      <c r="JCC13" s="1211"/>
      <c r="JCD13" s="1211"/>
      <c r="JCE13" s="1211"/>
      <c r="JCF13" s="1211"/>
      <c r="JCG13" s="1211"/>
      <c r="JCH13" s="1211"/>
      <c r="JCI13" s="1211"/>
      <c r="JCJ13" s="1211"/>
      <c r="JCK13" s="1211"/>
      <c r="JCL13" s="1211"/>
      <c r="JCM13" s="1211"/>
      <c r="JCN13" s="1211"/>
      <c r="JCO13" s="1211"/>
      <c r="JCP13" s="1211"/>
      <c r="JCQ13" s="1211"/>
      <c r="JCR13" s="1211"/>
      <c r="JCS13" s="1211"/>
      <c r="JCT13" s="1211"/>
      <c r="JCU13" s="1211"/>
      <c r="JCV13" s="1211"/>
      <c r="JCW13" s="1211"/>
      <c r="JCX13" s="1211"/>
      <c r="JCY13" s="1211"/>
      <c r="JCZ13" s="1211"/>
      <c r="JDA13" s="1211"/>
      <c r="JDB13" s="1211"/>
      <c r="JDC13" s="1211"/>
      <c r="JDD13" s="1211"/>
      <c r="JDE13" s="1211"/>
      <c r="JDF13" s="1211"/>
      <c r="JDG13" s="1211"/>
      <c r="JDH13" s="1211"/>
      <c r="JDI13" s="1211"/>
      <c r="JDJ13" s="1211"/>
      <c r="JDK13" s="1211"/>
      <c r="JDL13" s="1211"/>
      <c r="JDM13" s="1211"/>
      <c r="JDN13" s="1211"/>
      <c r="JDO13" s="1211"/>
      <c r="JDP13" s="1211"/>
      <c r="JDQ13" s="1211"/>
      <c r="JDR13" s="1211"/>
      <c r="JDS13" s="1211"/>
      <c r="JDT13" s="1211"/>
      <c r="JDU13" s="1211"/>
      <c r="JDV13" s="1211"/>
      <c r="JDW13" s="1211"/>
      <c r="JDX13" s="1211"/>
      <c r="JDY13" s="1211"/>
      <c r="JDZ13" s="1211"/>
      <c r="JEA13" s="1211"/>
      <c r="JEB13" s="1211"/>
      <c r="JEC13" s="1211"/>
      <c r="JED13" s="1211"/>
      <c r="JEE13" s="1211"/>
      <c r="JEF13" s="1211"/>
      <c r="JEG13" s="1211"/>
      <c r="JEH13" s="1211"/>
      <c r="JEI13" s="1211"/>
      <c r="JEJ13" s="1211"/>
      <c r="JEK13" s="1211"/>
      <c r="JEL13" s="1211"/>
      <c r="JEM13" s="1211"/>
      <c r="JEN13" s="1211"/>
      <c r="JEO13" s="1211"/>
      <c r="JEP13" s="1211"/>
      <c r="JEQ13" s="1211"/>
      <c r="JER13" s="1211"/>
      <c r="JES13" s="1211"/>
      <c r="JET13" s="1211"/>
      <c r="JEU13" s="1211"/>
      <c r="JEV13" s="1211"/>
      <c r="JEW13" s="1211"/>
      <c r="JEX13" s="1211"/>
      <c r="JEY13" s="1211"/>
      <c r="JEZ13" s="1211"/>
      <c r="JFA13" s="1211"/>
      <c r="JFB13" s="1211"/>
      <c r="JFC13" s="1211"/>
      <c r="JFD13" s="1211"/>
      <c r="JFE13" s="1211"/>
      <c r="JFF13" s="1211"/>
      <c r="JFG13" s="1211"/>
      <c r="JFH13" s="1211"/>
      <c r="JFI13" s="1211"/>
      <c r="JFJ13" s="1211"/>
      <c r="JFK13" s="1211"/>
      <c r="JFL13" s="1211"/>
      <c r="JFM13" s="1211"/>
      <c r="JFN13" s="1211"/>
      <c r="JFO13" s="1211"/>
      <c r="JFP13" s="1211"/>
      <c r="JFQ13" s="1211"/>
      <c r="JFR13" s="1211"/>
      <c r="JFS13" s="1211"/>
      <c r="JFT13" s="1211"/>
      <c r="JFU13" s="1211"/>
      <c r="JFV13" s="1211"/>
      <c r="JFW13" s="1211"/>
      <c r="JFX13" s="1211"/>
      <c r="JFY13" s="1211"/>
      <c r="JFZ13" s="1211"/>
      <c r="JGA13" s="1211"/>
      <c r="JGB13" s="1211"/>
      <c r="JGC13" s="1211"/>
      <c r="JGD13" s="1211"/>
      <c r="JGE13" s="1211"/>
      <c r="JGF13" s="1211"/>
      <c r="JGG13" s="1211"/>
      <c r="JGH13" s="1211"/>
      <c r="JGI13" s="1211"/>
      <c r="JGJ13" s="1211"/>
      <c r="JGK13" s="1211"/>
      <c r="JGL13" s="1211"/>
      <c r="JGM13" s="1211"/>
      <c r="JGN13" s="1211"/>
      <c r="JGO13" s="1211"/>
      <c r="JGP13" s="1211"/>
      <c r="JGQ13" s="1211"/>
      <c r="JGR13" s="1211"/>
      <c r="JGS13" s="1211"/>
      <c r="JGT13" s="1211"/>
      <c r="JGU13" s="1211"/>
      <c r="JGV13" s="1211"/>
      <c r="JGW13" s="1211"/>
      <c r="JGX13" s="1211"/>
      <c r="JGY13" s="1211"/>
      <c r="JGZ13" s="1211"/>
      <c r="JHA13" s="1211"/>
      <c r="JHB13" s="1211"/>
      <c r="JHC13" s="1211"/>
      <c r="JHD13" s="1211"/>
      <c r="JHE13" s="1211"/>
      <c r="JHF13" s="1211"/>
      <c r="JHG13" s="1211"/>
      <c r="JHH13" s="1211"/>
      <c r="JHI13" s="1211"/>
      <c r="JHJ13" s="1211"/>
      <c r="JHK13" s="1211"/>
      <c r="JHL13" s="1211"/>
      <c r="JHM13" s="1211"/>
      <c r="JHN13" s="1211"/>
      <c r="JHO13" s="1211"/>
      <c r="JHP13" s="1211"/>
      <c r="JHQ13" s="1211"/>
      <c r="JHR13" s="1211"/>
      <c r="JHS13" s="1211"/>
      <c r="JHT13" s="1211"/>
      <c r="JHU13" s="1211"/>
      <c r="JHV13" s="1211"/>
      <c r="JHW13" s="1211"/>
      <c r="JHX13" s="1211"/>
      <c r="JHY13" s="1211"/>
      <c r="JHZ13" s="1211"/>
      <c r="JIA13" s="1211"/>
      <c r="JIB13" s="1211"/>
      <c r="JIC13" s="1211"/>
      <c r="JID13" s="1211"/>
      <c r="JIE13" s="1211"/>
      <c r="JIF13" s="1211"/>
      <c r="JIG13" s="1211"/>
      <c r="JIH13" s="1211"/>
      <c r="JII13" s="1211"/>
      <c r="JIJ13" s="1211"/>
      <c r="JIK13" s="1211"/>
      <c r="JIL13" s="1211"/>
      <c r="JIM13" s="1211"/>
      <c r="JIN13" s="1211"/>
      <c r="JIO13" s="1211"/>
      <c r="JIP13" s="1211"/>
      <c r="JIQ13" s="1211"/>
      <c r="JIR13" s="1211"/>
      <c r="JIS13" s="1211"/>
      <c r="JIT13" s="1211"/>
      <c r="JIU13" s="1211"/>
      <c r="JIV13" s="1211"/>
      <c r="JIW13" s="1211"/>
      <c r="JIX13" s="1211"/>
      <c r="JIY13" s="1211"/>
      <c r="JIZ13" s="1211"/>
      <c r="JJA13" s="1211"/>
      <c r="JJB13" s="1211"/>
      <c r="JJC13" s="1211"/>
      <c r="JJD13" s="1211"/>
      <c r="JJE13" s="1211"/>
      <c r="JJF13" s="1211"/>
      <c r="JJG13" s="1211"/>
      <c r="JJH13" s="1211"/>
      <c r="JJI13" s="1211"/>
      <c r="JJJ13" s="1211"/>
      <c r="JJK13" s="1211"/>
      <c r="JJL13" s="1211"/>
      <c r="JJM13" s="1211"/>
      <c r="JJN13" s="1211"/>
      <c r="JJO13" s="1211"/>
      <c r="JJP13" s="1211"/>
      <c r="JJQ13" s="1211"/>
      <c r="JJR13" s="1211"/>
      <c r="JJS13" s="1211"/>
      <c r="JJT13" s="1211"/>
      <c r="JJU13" s="1211"/>
      <c r="JJV13" s="1211"/>
      <c r="JJW13" s="1211"/>
      <c r="JJX13" s="1211"/>
      <c r="JJY13" s="1211"/>
      <c r="JJZ13" s="1211"/>
      <c r="JKA13" s="1211"/>
      <c r="JKB13" s="1211"/>
      <c r="JKC13" s="1211"/>
      <c r="JKD13" s="1211"/>
      <c r="JKE13" s="1211"/>
      <c r="JKF13" s="1211"/>
      <c r="JKG13" s="1211"/>
      <c r="JKH13" s="1211"/>
      <c r="JKI13" s="1211"/>
      <c r="JKJ13" s="1211"/>
      <c r="JKK13" s="1211"/>
      <c r="JKL13" s="1211"/>
      <c r="JKM13" s="1211"/>
      <c r="JKN13" s="1211"/>
      <c r="JKO13" s="1211"/>
      <c r="JKP13" s="1211"/>
      <c r="JKQ13" s="1211"/>
      <c r="JKR13" s="1211"/>
      <c r="JKS13" s="1211"/>
      <c r="JKT13" s="1211"/>
      <c r="JKU13" s="1211"/>
      <c r="JKV13" s="1211"/>
      <c r="JKW13" s="1211"/>
      <c r="JKX13" s="1211"/>
      <c r="JKY13" s="1211"/>
      <c r="JKZ13" s="1211"/>
      <c r="JLA13" s="1211"/>
      <c r="JLB13" s="1211"/>
      <c r="JLC13" s="1211"/>
      <c r="JLD13" s="1211"/>
      <c r="JLE13" s="1211"/>
      <c r="JLF13" s="1211"/>
      <c r="JLG13" s="1211"/>
      <c r="JLH13" s="1211"/>
      <c r="JLI13" s="1211"/>
      <c r="JLJ13" s="1211"/>
      <c r="JLK13" s="1211"/>
      <c r="JLL13" s="1211"/>
      <c r="JLM13" s="1211"/>
      <c r="JLN13" s="1211"/>
      <c r="JLO13" s="1211"/>
      <c r="JLP13" s="1211"/>
      <c r="JLQ13" s="1211"/>
      <c r="JLR13" s="1211"/>
      <c r="JLS13" s="1211"/>
      <c r="JLT13" s="1211"/>
      <c r="JLU13" s="1211"/>
      <c r="JLV13" s="1211"/>
      <c r="JLW13" s="1211"/>
      <c r="JLX13" s="1211"/>
      <c r="JLY13" s="1211"/>
      <c r="JLZ13" s="1211"/>
      <c r="JMA13" s="1211"/>
      <c r="JMB13" s="1211"/>
      <c r="JMC13" s="1211"/>
      <c r="JMD13" s="1211"/>
      <c r="JME13" s="1211"/>
      <c r="JMF13" s="1211"/>
      <c r="JMG13" s="1211"/>
      <c r="JMH13" s="1211"/>
      <c r="JMI13" s="1211"/>
      <c r="JMJ13" s="1211"/>
      <c r="JMK13" s="1211"/>
      <c r="JML13" s="1211"/>
      <c r="JMM13" s="1211"/>
      <c r="JMN13" s="1211"/>
      <c r="JMO13" s="1211"/>
      <c r="JMP13" s="1211"/>
      <c r="JMQ13" s="1211"/>
      <c r="JMR13" s="1211"/>
      <c r="JMS13" s="1211"/>
      <c r="JMT13" s="1211"/>
      <c r="JMU13" s="1211"/>
      <c r="JMV13" s="1211"/>
      <c r="JMW13" s="1211"/>
      <c r="JMX13" s="1211"/>
      <c r="JMY13" s="1211"/>
      <c r="JMZ13" s="1211"/>
      <c r="JNA13" s="1211"/>
      <c r="JNB13" s="1211"/>
      <c r="JNC13" s="1211"/>
      <c r="JND13" s="1211"/>
      <c r="JNE13" s="1211"/>
      <c r="JNF13" s="1211"/>
      <c r="JNG13" s="1211"/>
      <c r="JNH13" s="1211"/>
      <c r="JNI13" s="1211"/>
      <c r="JNJ13" s="1211"/>
      <c r="JNK13" s="1211"/>
      <c r="JNL13" s="1211"/>
      <c r="JNM13" s="1211"/>
      <c r="JNN13" s="1211"/>
      <c r="JNO13" s="1211"/>
      <c r="JNP13" s="1211"/>
      <c r="JNQ13" s="1211"/>
      <c r="JNR13" s="1211"/>
      <c r="JNS13" s="1211"/>
      <c r="JNT13" s="1211"/>
      <c r="JNU13" s="1211"/>
      <c r="JNV13" s="1211"/>
      <c r="JNW13" s="1211"/>
      <c r="JNX13" s="1211"/>
      <c r="JNY13" s="1211"/>
      <c r="JNZ13" s="1211"/>
      <c r="JOA13" s="1211"/>
      <c r="JOB13" s="1211"/>
      <c r="JOC13" s="1211"/>
      <c r="JOD13" s="1211"/>
      <c r="JOE13" s="1211"/>
      <c r="JOF13" s="1211"/>
      <c r="JOG13" s="1211"/>
      <c r="JOH13" s="1211"/>
      <c r="JOI13" s="1211"/>
      <c r="JOJ13" s="1211"/>
      <c r="JOK13" s="1211"/>
      <c r="JOL13" s="1211"/>
      <c r="JOM13" s="1211"/>
      <c r="JON13" s="1211"/>
      <c r="JOO13" s="1211"/>
      <c r="JOP13" s="1211"/>
      <c r="JOQ13" s="1211"/>
      <c r="JOR13" s="1211"/>
      <c r="JOS13" s="1211"/>
      <c r="JOT13" s="1211"/>
      <c r="JOU13" s="1211"/>
      <c r="JOV13" s="1211"/>
      <c r="JOW13" s="1211"/>
      <c r="JOX13" s="1211"/>
      <c r="JOY13" s="1211"/>
      <c r="JOZ13" s="1211"/>
      <c r="JPA13" s="1211"/>
      <c r="JPB13" s="1211"/>
      <c r="JPC13" s="1211"/>
      <c r="JPD13" s="1211"/>
      <c r="JPE13" s="1211"/>
      <c r="JPF13" s="1211"/>
      <c r="JPG13" s="1211"/>
      <c r="JPH13" s="1211"/>
      <c r="JPI13" s="1211"/>
      <c r="JPJ13" s="1211"/>
      <c r="JPK13" s="1211"/>
      <c r="JPL13" s="1211"/>
      <c r="JPM13" s="1211"/>
      <c r="JPN13" s="1211"/>
      <c r="JPO13" s="1211"/>
      <c r="JPP13" s="1211"/>
      <c r="JPQ13" s="1211"/>
      <c r="JPR13" s="1211"/>
      <c r="JPS13" s="1211"/>
      <c r="JPT13" s="1211"/>
      <c r="JPU13" s="1211"/>
      <c r="JPV13" s="1211"/>
      <c r="JPW13" s="1211"/>
      <c r="JPX13" s="1211"/>
      <c r="JPY13" s="1211"/>
      <c r="JPZ13" s="1211"/>
      <c r="JQA13" s="1211"/>
      <c r="JQB13" s="1211"/>
      <c r="JQC13" s="1211"/>
      <c r="JQD13" s="1211"/>
      <c r="JQE13" s="1211"/>
      <c r="JQF13" s="1211"/>
      <c r="JQG13" s="1211"/>
      <c r="JQH13" s="1211"/>
      <c r="JQI13" s="1211"/>
      <c r="JQJ13" s="1211"/>
      <c r="JQK13" s="1211"/>
      <c r="JQL13" s="1211"/>
      <c r="JQM13" s="1211"/>
      <c r="JQN13" s="1211"/>
      <c r="JQO13" s="1211"/>
      <c r="JQP13" s="1211"/>
      <c r="JQQ13" s="1211"/>
      <c r="JQR13" s="1211"/>
      <c r="JQS13" s="1211"/>
      <c r="JQT13" s="1211"/>
      <c r="JQU13" s="1211"/>
      <c r="JQV13" s="1211"/>
      <c r="JQW13" s="1211"/>
      <c r="JQX13" s="1211"/>
      <c r="JQY13" s="1211"/>
      <c r="JQZ13" s="1211"/>
      <c r="JRA13" s="1211"/>
      <c r="JRB13" s="1211"/>
      <c r="JRC13" s="1211"/>
      <c r="JRD13" s="1211"/>
      <c r="JRE13" s="1211"/>
      <c r="JRF13" s="1211"/>
      <c r="JRG13" s="1211"/>
      <c r="JRH13" s="1211"/>
      <c r="JRI13" s="1211"/>
      <c r="JRJ13" s="1211"/>
      <c r="JRK13" s="1211"/>
      <c r="JRL13" s="1211"/>
      <c r="JRM13" s="1211"/>
      <c r="JRN13" s="1211"/>
      <c r="JRO13" s="1211"/>
      <c r="JRP13" s="1211"/>
      <c r="JRQ13" s="1211"/>
      <c r="JRR13" s="1211"/>
      <c r="JRS13" s="1211"/>
      <c r="JRT13" s="1211"/>
      <c r="JRU13" s="1211"/>
      <c r="JRV13" s="1211"/>
      <c r="JRW13" s="1211"/>
      <c r="JRX13" s="1211"/>
      <c r="JRY13" s="1211"/>
      <c r="JRZ13" s="1211"/>
      <c r="JSA13" s="1211"/>
      <c r="JSB13" s="1211"/>
      <c r="JSC13" s="1211"/>
      <c r="JSD13" s="1211"/>
      <c r="JSE13" s="1211"/>
      <c r="JSF13" s="1211"/>
      <c r="JSG13" s="1211"/>
      <c r="JSH13" s="1211"/>
      <c r="JSI13" s="1211"/>
      <c r="JSJ13" s="1211"/>
      <c r="JSK13" s="1211"/>
      <c r="JSL13" s="1211"/>
      <c r="JSM13" s="1211"/>
      <c r="JSN13" s="1211"/>
      <c r="JSO13" s="1211"/>
      <c r="JSP13" s="1211"/>
      <c r="JSQ13" s="1211"/>
      <c r="JSR13" s="1211"/>
      <c r="JSS13" s="1211"/>
      <c r="JST13" s="1211"/>
      <c r="JSU13" s="1211"/>
      <c r="JSV13" s="1211"/>
      <c r="JSW13" s="1211"/>
      <c r="JSX13" s="1211"/>
      <c r="JSY13" s="1211"/>
      <c r="JSZ13" s="1211"/>
      <c r="JTA13" s="1211"/>
      <c r="JTB13" s="1211"/>
      <c r="JTC13" s="1211"/>
      <c r="JTD13" s="1211"/>
      <c r="JTE13" s="1211"/>
      <c r="JTF13" s="1211"/>
      <c r="JTG13" s="1211"/>
      <c r="JTH13" s="1211"/>
      <c r="JTI13" s="1211"/>
      <c r="JTJ13" s="1211"/>
      <c r="JTK13" s="1211"/>
      <c r="JTL13" s="1211"/>
      <c r="JTM13" s="1211"/>
      <c r="JTN13" s="1211"/>
      <c r="JTO13" s="1211"/>
      <c r="JTP13" s="1211"/>
      <c r="JTQ13" s="1211"/>
      <c r="JTR13" s="1211"/>
      <c r="JTS13" s="1211"/>
      <c r="JTT13" s="1211"/>
      <c r="JTU13" s="1211"/>
      <c r="JTV13" s="1211"/>
      <c r="JTW13" s="1211"/>
      <c r="JTX13" s="1211"/>
      <c r="JTY13" s="1211"/>
      <c r="JTZ13" s="1211"/>
      <c r="JUA13" s="1211"/>
      <c r="JUB13" s="1211"/>
      <c r="JUC13" s="1211"/>
      <c r="JUD13" s="1211"/>
      <c r="JUE13" s="1211"/>
      <c r="JUF13" s="1211"/>
      <c r="JUG13" s="1211"/>
      <c r="JUH13" s="1211"/>
      <c r="JUI13" s="1211"/>
      <c r="JUJ13" s="1211"/>
      <c r="JUK13" s="1211"/>
      <c r="JUL13" s="1211"/>
      <c r="JUM13" s="1211"/>
      <c r="JUN13" s="1211"/>
      <c r="JUO13" s="1211"/>
      <c r="JUP13" s="1211"/>
      <c r="JUQ13" s="1211"/>
      <c r="JUR13" s="1211"/>
      <c r="JUS13" s="1211"/>
      <c r="JUT13" s="1211"/>
      <c r="JUU13" s="1211"/>
      <c r="JUV13" s="1211"/>
      <c r="JUW13" s="1211"/>
      <c r="JUX13" s="1211"/>
      <c r="JUY13" s="1211"/>
      <c r="JUZ13" s="1211"/>
      <c r="JVA13" s="1211"/>
      <c r="JVB13" s="1211"/>
      <c r="JVC13" s="1211"/>
      <c r="JVD13" s="1211"/>
      <c r="JVE13" s="1211"/>
      <c r="JVF13" s="1211"/>
      <c r="JVG13" s="1211"/>
      <c r="JVH13" s="1211"/>
      <c r="JVI13" s="1211"/>
      <c r="JVJ13" s="1211"/>
      <c r="JVK13" s="1211"/>
      <c r="JVL13" s="1211"/>
      <c r="JVM13" s="1211"/>
      <c r="JVN13" s="1211"/>
      <c r="JVO13" s="1211"/>
      <c r="JVP13" s="1211"/>
      <c r="JVQ13" s="1211"/>
      <c r="JVR13" s="1211"/>
      <c r="JVS13" s="1211"/>
      <c r="JVT13" s="1211"/>
      <c r="JVU13" s="1211"/>
      <c r="JVV13" s="1211"/>
      <c r="JVW13" s="1211"/>
      <c r="JVX13" s="1211"/>
      <c r="JVY13" s="1211"/>
      <c r="JVZ13" s="1211"/>
      <c r="JWA13" s="1211"/>
      <c r="JWB13" s="1211"/>
      <c r="JWC13" s="1211"/>
      <c r="JWD13" s="1211"/>
      <c r="JWE13" s="1211"/>
      <c r="JWF13" s="1211"/>
      <c r="JWG13" s="1211"/>
      <c r="JWH13" s="1211"/>
      <c r="JWI13" s="1211"/>
      <c r="JWJ13" s="1211"/>
      <c r="JWK13" s="1211"/>
      <c r="JWL13" s="1211"/>
      <c r="JWM13" s="1211"/>
      <c r="JWN13" s="1211"/>
      <c r="JWO13" s="1211"/>
      <c r="JWP13" s="1211"/>
      <c r="JWQ13" s="1211"/>
      <c r="JWR13" s="1211"/>
      <c r="JWS13" s="1211"/>
      <c r="JWT13" s="1211"/>
      <c r="JWU13" s="1211"/>
      <c r="JWV13" s="1211"/>
      <c r="JWW13" s="1211"/>
      <c r="JWX13" s="1211"/>
      <c r="JWY13" s="1211"/>
      <c r="JWZ13" s="1211"/>
      <c r="JXA13" s="1211"/>
      <c r="JXB13" s="1211"/>
      <c r="JXC13" s="1211"/>
      <c r="JXD13" s="1211"/>
      <c r="JXE13" s="1211"/>
      <c r="JXF13" s="1211"/>
      <c r="JXG13" s="1211"/>
      <c r="JXH13" s="1211"/>
      <c r="JXI13" s="1211"/>
      <c r="JXJ13" s="1211"/>
      <c r="JXK13" s="1211"/>
      <c r="JXL13" s="1211"/>
      <c r="JXM13" s="1211"/>
      <c r="JXN13" s="1211"/>
      <c r="JXO13" s="1211"/>
      <c r="JXP13" s="1211"/>
      <c r="JXQ13" s="1211"/>
      <c r="JXR13" s="1211"/>
      <c r="JXS13" s="1211"/>
      <c r="JXT13" s="1211"/>
      <c r="JXU13" s="1211"/>
      <c r="JXV13" s="1211"/>
      <c r="JXW13" s="1211"/>
      <c r="JXX13" s="1211"/>
      <c r="JXY13" s="1211"/>
      <c r="JXZ13" s="1211"/>
      <c r="JYA13" s="1211"/>
      <c r="JYB13" s="1211"/>
      <c r="JYC13" s="1211"/>
      <c r="JYD13" s="1211"/>
      <c r="JYE13" s="1211"/>
      <c r="JYF13" s="1211"/>
      <c r="JYG13" s="1211"/>
      <c r="JYH13" s="1211"/>
      <c r="JYI13" s="1211"/>
      <c r="JYJ13" s="1211"/>
      <c r="JYK13" s="1211"/>
      <c r="JYL13" s="1211"/>
      <c r="JYM13" s="1211"/>
      <c r="JYN13" s="1211"/>
      <c r="JYO13" s="1211"/>
      <c r="JYP13" s="1211"/>
      <c r="JYQ13" s="1211"/>
      <c r="JYR13" s="1211"/>
      <c r="JYS13" s="1211"/>
      <c r="JYT13" s="1211"/>
      <c r="JYU13" s="1211"/>
      <c r="JYV13" s="1211"/>
      <c r="JYW13" s="1211"/>
      <c r="JYX13" s="1211"/>
      <c r="JYY13" s="1211"/>
      <c r="JYZ13" s="1211"/>
      <c r="JZA13" s="1211"/>
      <c r="JZB13" s="1211"/>
      <c r="JZC13" s="1211"/>
      <c r="JZD13" s="1211"/>
      <c r="JZE13" s="1211"/>
      <c r="JZF13" s="1211"/>
      <c r="JZG13" s="1211"/>
      <c r="JZH13" s="1211"/>
      <c r="JZI13" s="1211"/>
      <c r="JZJ13" s="1211"/>
      <c r="JZK13" s="1211"/>
      <c r="JZL13" s="1211"/>
      <c r="JZM13" s="1211"/>
      <c r="JZN13" s="1211"/>
      <c r="JZO13" s="1211"/>
      <c r="JZP13" s="1211"/>
      <c r="JZQ13" s="1211"/>
      <c r="JZR13" s="1211"/>
      <c r="JZS13" s="1211"/>
      <c r="JZT13" s="1211"/>
      <c r="JZU13" s="1211"/>
      <c r="JZV13" s="1211"/>
      <c r="JZW13" s="1211"/>
      <c r="JZX13" s="1211"/>
      <c r="JZY13" s="1211"/>
      <c r="JZZ13" s="1211"/>
      <c r="KAA13" s="1211"/>
      <c r="KAB13" s="1211"/>
      <c r="KAC13" s="1211"/>
      <c r="KAD13" s="1211"/>
      <c r="KAE13" s="1211"/>
      <c r="KAF13" s="1211"/>
      <c r="KAG13" s="1211"/>
      <c r="KAH13" s="1211"/>
      <c r="KAI13" s="1211"/>
      <c r="KAJ13" s="1211"/>
      <c r="KAK13" s="1211"/>
      <c r="KAL13" s="1211"/>
      <c r="KAM13" s="1211"/>
      <c r="KAN13" s="1211"/>
      <c r="KAO13" s="1211"/>
      <c r="KAP13" s="1211"/>
      <c r="KAQ13" s="1211"/>
      <c r="KAR13" s="1211"/>
      <c r="KAS13" s="1211"/>
      <c r="KAT13" s="1211"/>
      <c r="KAU13" s="1211"/>
      <c r="KAV13" s="1211"/>
      <c r="KAW13" s="1211"/>
      <c r="KAX13" s="1211"/>
      <c r="KAY13" s="1211"/>
      <c r="KAZ13" s="1211"/>
      <c r="KBA13" s="1211"/>
      <c r="KBB13" s="1211"/>
      <c r="KBC13" s="1211"/>
      <c r="KBD13" s="1211"/>
      <c r="KBE13" s="1211"/>
      <c r="KBF13" s="1211"/>
      <c r="KBG13" s="1211"/>
      <c r="KBH13" s="1211"/>
      <c r="KBI13" s="1211"/>
      <c r="KBJ13" s="1211"/>
      <c r="KBK13" s="1211"/>
      <c r="KBL13" s="1211"/>
      <c r="KBM13" s="1211"/>
      <c r="KBN13" s="1211"/>
      <c r="KBO13" s="1211"/>
      <c r="KBP13" s="1211"/>
      <c r="KBQ13" s="1211"/>
      <c r="KBR13" s="1211"/>
      <c r="KBS13" s="1211"/>
      <c r="KBT13" s="1211"/>
      <c r="KBU13" s="1211"/>
      <c r="KBV13" s="1211"/>
      <c r="KBW13" s="1211"/>
      <c r="KBX13" s="1211"/>
      <c r="KBY13" s="1211"/>
      <c r="KBZ13" s="1211"/>
      <c r="KCA13" s="1211"/>
      <c r="KCB13" s="1211"/>
      <c r="KCC13" s="1211"/>
      <c r="KCD13" s="1211"/>
      <c r="KCE13" s="1211"/>
      <c r="KCF13" s="1211"/>
      <c r="KCG13" s="1211"/>
      <c r="KCH13" s="1211"/>
      <c r="KCI13" s="1211"/>
      <c r="KCJ13" s="1211"/>
      <c r="KCK13" s="1211"/>
      <c r="KCL13" s="1211"/>
      <c r="KCM13" s="1211"/>
      <c r="KCN13" s="1211"/>
      <c r="KCO13" s="1211"/>
      <c r="KCP13" s="1211"/>
      <c r="KCQ13" s="1211"/>
      <c r="KCR13" s="1211"/>
      <c r="KCS13" s="1211"/>
      <c r="KCT13" s="1211"/>
      <c r="KCU13" s="1211"/>
      <c r="KCV13" s="1211"/>
      <c r="KCW13" s="1211"/>
      <c r="KCX13" s="1211"/>
      <c r="KCY13" s="1211"/>
      <c r="KCZ13" s="1211"/>
      <c r="KDA13" s="1211"/>
      <c r="KDB13" s="1211"/>
      <c r="KDC13" s="1211"/>
      <c r="KDD13" s="1211"/>
      <c r="KDE13" s="1211"/>
      <c r="KDF13" s="1211"/>
      <c r="KDG13" s="1211"/>
      <c r="KDH13" s="1211"/>
      <c r="KDI13" s="1211"/>
      <c r="KDJ13" s="1211"/>
      <c r="KDK13" s="1211"/>
      <c r="KDL13" s="1211"/>
      <c r="KDM13" s="1211"/>
      <c r="KDN13" s="1211"/>
      <c r="KDO13" s="1211"/>
      <c r="KDP13" s="1211"/>
      <c r="KDQ13" s="1211"/>
      <c r="KDR13" s="1211"/>
      <c r="KDS13" s="1211"/>
      <c r="KDT13" s="1211"/>
      <c r="KDU13" s="1211"/>
      <c r="KDV13" s="1211"/>
      <c r="KDW13" s="1211"/>
      <c r="KDX13" s="1211"/>
      <c r="KDY13" s="1211"/>
      <c r="KDZ13" s="1211"/>
      <c r="KEA13" s="1211"/>
      <c r="KEB13" s="1211"/>
      <c r="KEC13" s="1211"/>
      <c r="KED13" s="1211"/>
      <c r="KEE13" s="1211"/>
      <c r="KEF13" s="1211"/>
      <c r="KEG13" s="1211"/>
      <c r="KEH13" s="1211"/>
      <c r="KEI13" s="1211"/>
      <c r="KEJ13" s="1211"/>
      <c r="KEK13" s="1211"/>
      <c r="KEL13" s="1211"/>
      <c r="KEM13" s="1211"/>
      <c r="KEN13" s="1211"/>
      <c r="KEO13" s="1211"/>
      <c r="KEP13" s="1211"/>
      <c r="KEQ13" s="1211"/>
      <c r="KER13" s="1211"/>
      <c r="KES13" s="1211"/>
      <c r="KET13" s="1211"/>
      <c r="KEU13" s="1211"/>
      <c r="KEV13" s="1211"/>
      <c r="KEW13" s="1211"/>
      <c r="KEX13" s="1211"/>
      <c r="KEY13" s="1211"/>
      <c r="KEZ13" s="1211"/>
      <c r="KFA13" s="1211"/>
      <c r="KFB13" s="1211"/>
      <c r="KFC13" s="1211"/>
      <c r="KFD13" s="1211"/>
      <c r="KFE13" s="1211"/>
      <c r="KFF13" s="1211"/>
      <c r="KFG13" s="1211"/>
      <c r="KFH13" s="1211"/>
      <c r="KFI13" s="1211"/>
      <c r="KFJ13" s="1211"/>
      <c r="KFK13" s="1211"/>
      <c r="KFL13" s="1211"/>
      <c r="KFM13" s="1211"/>
      <c r="KFN13" s="1211"/>
      <c r="KFO13" s="1211"/>
      <c r="KFP13" s="1211"/>
      <c r="KFQ13" s="1211"/>
      <c r="KFR13" s="1211"/>
      <c r="KFS13" s="1211"/>
      <c r="KFT13" s="1211"/>
      <c r="KFU13" s="1211"/>
      <c r="KFV13" s="1211"/>
      <c r="KFW13" s="1211"/>
      <c r="KFX13" s="1211"/>
      <c r="KFY13" s="1211"/>
      <c r="KFZ13" s="1211"/>
      <c r="KGA13" s="1211"/>
      <c r="KGB13" s="1211"/>
      <c r="KGC13" s="1211"/>
      <c r="KGD13" s="1211"/>
      <c r="KGE13" s="1211"/>
      <c r="KGF13" s="1211"/>
      <c r="KGG13" s="1211"/>
      <c r="KGH13" s="1211"/>
      <c r="KGI13" s="1211"/>
      <c r="KGJ13" s="1211"/>
      <c r="KGK13" s="1211"/>
      <c r="KGL13" s="1211"/>
      <c r="KGM13" s="1211"/>
      <c r="KGN13" s="1211"/>
      <c r="KGO13" s="1211"/>
      <c r="KGP13" s="1211"/>
      <c r="KGQ13" s="1211"/>
      <c r="KGR13" s="1211"/>
      <c r="KGS13" s="1211"/>
      <c r="KGT13" s="1211"/>
      <c r="KGU13" s="1211"/>
      <c r="KGV13" s="1211"/>
      <c r="KGW13" s="1211"/>
      <c r="KGX13" s="1211"/>
      <c r="KGY13" s="1211"/>
      <c r="KGZ13" s="1211"/>
      <c r="KHA13" s="1211"/>
      <c r="KHB13" s="1211"/>
      <c r="KHC13" s="1211"/>
      <c r="KHD13" s="1211"/>
      <c r="KHE13" s="1211"/>
      <c r="KHF13" s="1211"/>
      <c r="KHG13" s="1211"/>
      <c r="KHH13" s="1211"/>
      <c r="KHI13" s="1211"/>
      <c r="KHJ13" s="1211"/>
      <c r="KHK13" s="1211"/>
      <c r="KHL13" s="1211"/>
      <c r="KHM13" s="1211"/>
      <c r="KHN13" s="1211"/>
      <c r="KHO13" s="1211"/>
      <c r="KHP13" s="1211"/>
      <c r="KHQ13" s="1211"/>
      <c r="KHR13" s="1211"/>
      <c r="KHS13" s="1211"/>
      <c r="KHT13" s="1211"/>
      <c r="KHU13" s="1211"/>
      <c r="KHV13" s="1211"/>
      <c r="KHW13" s="1211"/>
      <c r="KHX13" s="1211"/>
      <c r="KHY13" s="1211"/>
      <c r="KHZ13" s="1211"/>
      <c r="KIA13" s="1211"/>
      <c r="KIB13" s="1211"/>
      <c r="KIC13" s="1211"/>
      <c r="KID13" s="1211"/>
      <c r="KIE13" s="1211"/>
      <c r="KIF13" s="1211"/>
      <c r="KIG13" s="1211"/>
      <c r="KIH13" s="1211"/>
      <c r="KII13" s="1211"/>
      <c r="KIJ13" s="1211"/>
      <c r="KIK13" s="1211"/>
      <c r="KIL13" s="1211"/>
      <c r="KIM13" s="1211"/>
      <c r="KIN13" s="1211"/>
      <c r="KIO13" s="1211"/>
      <c r="KIP13" s="1211"/>
      <c r="KIQ13" s="1211"/>
      <c r="KIR13" s="1211"/>
      <c r="KIS13" s="1211"/>
      <c r="KIT13" s="1211"/>
      <c r="KIU13" s="1211"/>
      <c r="KIV13" s="1211"/>
      <c r="KIW13" s="1211"/>
      <c r="KIX13" s="1211"/>
      <c r="KIY13" s="1211"/>
      <c r="KIZ13" s="1211"/>
      <c r="KJA13" s="1211"/>
      <c r="KJB13" s="1211"/>
      <c r="KJC13" s="1211"/>
      <c r="KJD13" s="1211"/>
      <c r="KJE13" s="1211"/>
      <c r="KJF13" s="1211"/>
      <c r="KJG13" s="1211"/>
      <c r="KJH13" s="1211"/>
      <c r="KJI13" s="1211"/>
      <c r="KJJ13" s="1211"/>
      <c r="KJK13" s="1211"/>
      <c r="KJL13" s="1211"/>
      <c r="KJM13" s="1211"/>
      <c r="KJN13" s="1211"/>
      <c r="KJO13" s="1211"/>
      <c r="KJP13" s="1211"/>
      <c r="KJQ13" s="1211"/>
      <c r="KJR13" s="1211"/>
      <c r="KJS13" s="1211"/>
      <c r="KJT13" s="1211"/>
      <c r="KJU13" s="1211"/>
      <c r="KJV13" s="1211"/>
      <c r="KJW13" s="1211"/>
      <c r="KJX13" s="1211"/>
      <c r="KJY13" s="1211"/>
      <c r="KJZ13" s="1211"/>
      <c r="KKA13" s="1211"/>
      <c r="KKB13" s="1211"/>
      <c r="KKC13" s="1211"/>
      <c r="KKD13" s="1211"/>
      <c r="KKE13" s="1211"/>
      <c r="KKF13" s="1211"/>
      <c r="KKG13" s="1211"/>
      <c r="KKH13" s="1211"/>
      <c r="KKI13" s="1211"/>
      <c r="KKJ13" s="1211"/>
      <c r="KKK13" s="1211"/>
      <c r="KKL13" s="1211"/>
      <c r="KKM13" s="1211"/>
      <c r="KKN13" s="1211"/>
      <c r="KKO13" s="1211"/>
      <c r="KKP13" s="1211"/>
      <c r="KKQ13" s="1211"/>
      <c r="KKR13" s="1211"/>
      <c r="KKS13" s="1211"/>
      <c r="KKT13" s="1211"/>
      <c r="KKU13" s="1211"/>
      <c r="KKV13" s="1211"/>
      <c r="KKW13" s="1211"/>
      <c r="KKX13" s="1211"/>
      <c r="KKY13" s="1211"/>
      <c r="KKZ13" s="1211"/>
      <c r="KLA13" s="1211"/>
      <c r="KLB13" s="1211"/>
      <c r="KLC13" s="1211"/>
      <c r="KLD13" s="1211"/>
      <c r="KLE13" s="1211"/>
      <c r="KLF13" s="1211"/>
      <c r="KLG13" s="1211"/>
      <c r="KLH13" s="1211"/>
      <c r="KLI13" s="1211"/>
      <c r="KLJ13" s="1211"/>
      <c r="KLK13" s="1211"/>
      <c r="KLL13" s="1211"/>
      <c r="KLM13" s="1211"/>
      <c r="KLN13" s="1211"/>
      <c r="KLO13" s="1211"/>
      <c r="KLP13" s="1211"/>
      <c r="KLQ13" s="1211"/>
      <c r="KLR13" s="1211"/>
      <c r="KLS13" s="1211"/>
      <c r="KLT13" s="1211"/>
      <c r="KLU13" s="1211"/>
      <c r="KLV13" s="1211"/>
      <c r="KLW13" s="1211"/>
      <c r="KLX13" s="1211"/>
      <c r="KLY13" s="1211"/>
      <c r="KLZ13" s="1211"/>
      <c r="KMA13" s="1211"/>
      <c r="KMB13" s="1211"/>
      <c r="KMC13" s="1211"/>
      <c r="KMD13" s="1211"/>
      <c r="KME13" s="1211"/>
      <c r="KMF13" s="1211"/>
      <c r="KMG13" s="1211"/>
      <c r="KMH13" s="1211"/>
      <c r="KMI13" s="1211"/>
      <c r="KMJ13" s="1211"/>
      <c r="KMK13" s="1211"/>
      <c r="KML13" s="1211"/>
      <c r="KMM13" s="1211"/>
      <c r="KMN13" s="1211"/>
      <c r="KMO13" s="1211"/>
      <c r="KMP13" s="1211"/>
      <c r="KMQ13" s="1211"/>
      <c r="KMR13" s="1211"/>
      <c r="KMS13" s="1211"/>
      <c r="KMT13" s="1211"/>
      <c r="KMU13" s="1211"/>
      <c r="KMV13" s="1211"/>
      <c r="KMW13" s="1211"/>
      <c r="KMX13" s="1211"/>
      <c r="KMY13" s="1211"/>
      <c r="KMZ13" s="1211"/>
      <c r="KNA13" s="1211"/>
      <c r="KNB13" s="1211"/>
      <c r="KNC13" s="1211"/>
      <c r="KND13" s="1211"/>
      <c r="KNE13" s="1211"/>
      <c r="KNF13" s="1211"/>
      <c r="KNG13" s="1211"/>
      <c r="KNH13" s="1211"/>
      <c r="KNI13" s="1211"/>
      <c r="KNJ13" s="1211"/>
      <c r="KNK13" s="1211"/>
      <c r="KNL13" s="1211"/>
      <c r="KNM13" s="1211"/>
      <c r="KNN13" s="1211"/>
      <c r="KNO13" s="1211"/>
      <c r="KNP13" s="1211"/>
      <c r="KNQ13" s="1211"/>
      <c r="KNR13" s="1211"/>
      <c r="KNS13" s="1211"/>
      <c r="KNT13" s="1211"/>
      <c r="KNU13" s="1211"/>
      <c r="KNV13" s="1211"/>
      <c r="KNW13" s="1211"/>
      <c r="KNX13" s="1211"/>
      <c r="KNY13" s="1211"/>
      <c r="KNZ13" s="1211"/>
      <c r="KOA13" s="1211"/>
      <c r="KOB13" s="1211"/>
      <c r="KOC13" s="1211"/>
      <c r="KOD13" s="1211"/>
      <c r="KOE13" s="1211"/>
      <c r="KOF13" s="1211"/>
      <c r="KOG13" s="1211"/>
      <c r="KOH13" s="1211"/>
      <c r="KOI13" s="1211"/>
      <c r="KOJ13" s="1211"/>
      <c r="KOK13" s="1211"/>
      <c r="KOL13" s="1211"/>
      <c r="KOM13" s="1211"/>
      <c r="KON13" s="1211"/>
      <c r="KOO13" s="1211"/>
      <c r="KOP13" s="1211"/>
      <c r="KOQ13" s="1211"/>
      <c r="KOR13" s="1211"/>
      <c r="KOS13" s="1211"/>
      <c r="KOT13" s="1211"/>
      <c r="KOU13" s="1211"/>
      <c r="KOV13" s="1211"/>
      <c r="KOW13" s="1211"/>
      <c r="KOX13" s="1211"/>
      <c r="KOY13" s="1211"/>
      <c r="KOZ13" s="1211"/>
      <c r="KPA13" s="1211"/>
      <c r="KPB13" s="1211"/>
      <c r="KPC13" s="1211"/>
      <c r="KPD13" s="1211"/>
      <c r="KPE13" s="1211"/>
      <c r="KPF13" s="1211"/>
      <c r="KPG13" s="1211"/>
      <c r="KPH13" s="1211"/>
      <c r="KPI13" s="1211"/>
      <c r="KPJ13" s="1211"/>
      <c r="KPK13" s="1211"/>
      <c r="KPL13" s="1211"/>
      <c r="KPM13" s="1211"/>
      <c r="KPN13" s="1211"/>
      <c r="KPO13" s="1211"/>
      <c r="KPP13" s="1211"/>
      <c r="KPQ13" s="1211"/>
      <c r="KPR13" s="1211"/>
      <c r="KPS13" s="1211"/>
      <c r="KPT13" s="1211"/>
      <c r="KPU13" s="1211"/>
      <c r="KPV13" s="1211"/>
      <c r="KPW13" s="1211"/>
      <c r="KPX13" s="1211"/>
      <c r="KPY13" s="1211"/>
      <c r="KPZ13" s="1211"/>
      <c r="KQA13" s="1211"/>
      <c r="KQB13" s="1211"/>
      <c r="KQC13" s="1211"/>
      <c r="KQD13" s="1211"/>
      <c r="KQE13" s="1211"/>
      <c r="KQF13" s="1211"/>
      <c r="KQG13" s="1211"/>
      <c r="KQH13" s="1211"/>
      <c r="KQI13" s="1211"/>
      <c r="KQJ13" s="1211"/>
      <c r="KQK13" s="1211"/>
      <c r="KQL13" s="1211"/>
      <c r="KQM13" s="1211"/>
      <c r="KQN13" s="1211"/>
      <c r="KQO13" s="1211"/>
      <c r="KQP13" s="1211"/>
      <c r="KQQ13" s="1211"/>
      <c r="KQR13" s="1211"/>
      <c r="KQS13" s="1211"/>
      <c r="KQT13" s="1211"/>
      <c r="KQU13" s="1211"/>
      <c r="KQV13" s="1211"/>
      <c r="KQW13" s="1211"/>
      <c r="KQX13" s="1211"/>
      <c r="KQY13" s="1211"/>
      <c r="KQZ13" s="1211"/>
      <c r="KRA13" s="1211"/>
      <c r="KRB13" s="1211"/>
      <c r="KRC13" s="1211"/>
      <c r="KRD13" s="1211"/>
      <c r="KRE13" s="1211"/>
      <c r="KRF13" s="1211"/>
      <c r="KRG13" s="1211"/>
      <c r="KRH13" s="1211"/>
      <c r="KRI13" s="1211"/>
      <c r="KRJ13" s="1211"/>
      <c r="KRK13" s="1211"/>
      <c r="KRL13" s="1211"/>
      <c r="KRM13" s="1211"/>
      <c r="KRN13" s="1211"/>
      <c r="KRO13" s="1211"/>
      <c r="KRP13" s="1211"/>
      <c r="KRQ13" s="1211"/>
      <c r="KRR13" s="1211"/>
      <c r="KRS13" s="1211"/>
      <c r="KRT13" s="1211"/>
      <c r="KRU13" s="1211"/>
      <c r="KRV13" s="1211"/>
      <c r="KRW13" s="1211"/>
      <c r="KRX13" s="1211"/>
      <c r="KRY13" s="1211"/>
      <c r="KRZ13" s="1211"/>
      <c r="KSA13" s="1211"/>
      <c r="KSB13" s="1211"/>
      <c r="KSC13" s="1211"/>
      <c r="KSD13" s="1211"/>
      <c r="KSE13" s="1211"/>
      <c r="KSF13" s="1211"/>
      <c r="KSG13" s="1211"/>
      <c r="KSH13" s="1211"/>
      <c r="KSI13" s="1211"/>
      <c r="KSJ13" s="1211"/>
      <c r="KSK13" s="1211"/>
      <c r="KSL13" s="1211"/>
      <c r="KSM13" s="1211"/>
      <c r="KSN13" s="1211"/>
      <c r="KSO13" s="1211"/>
      <c r="KSP13" s="1211"/>
      <c r="KSQ13" s="1211"/>
      <c r="KSR13" s="1211"/>
      <c r="KSS13" s="1211"/>
      <c r="KST13" s="1211"/>
      <c r="KSU13" s="1211"/>
      <c r="KSV13" s="1211"/>
      <c r="KSW13" s="1211"/>
      <c r="KSX13" s="1211"/>
      <c r="KSY13" s="1211"/>
      <c r="KSZ13" s="1211"/>
      <c r="KTA13" s="1211"/>
      <c r="KTB13" s="1211"/>
      <c r="KTC13" s="1211"/>
      <c r="KTD13" s="1211"/>
      <c r="KTE13" s="1211"/>
      <c r="KTF13" s="1211"/>
      <c r="KTG13" s="1211"/>
      <c r="KTH13" s="1211"/>
      <c r="KTI13" s="1211"/>
      <c r="KTJ13" s="1211"/>
      <c r="KTK13" s="1211"/>
      <c r="KTL13" s="1211"/>
      <c r="KTM13" s="1211"/>
      <c r="KTN13" s="1211"/>
      <c r="KTO13" s="1211"/>
      <c r="KTP13" s="1211"/>
      <c r="KTQ13" s="1211"/>
      <c r="KTR13" s="1211"/>
      <c r="KTS13" s="1211"/>
      <c r="KTT13" s="1211"/>
      <c r="KTU13" s="1211"/>
      <c r="KTV13" s="1211"/>
      <c r="KTW13" s="1211"/>
      <c r="KTX13" s="1211"/>
      <c r="KTY13" s="1211"/>
      <c r="KTZ13" s="1211"/>
      <c r="KUA13" s="1211"/>
      <c r="KUB13" s="1211"/>
      <c r="KUC13" s="1211"/>
      <c r="KUD13" s="1211"/>
      <c r="KUE13" s="1211"/>
      <c r="KUF13" s="1211"/>
      <c r="KUG13" s="1211"/>
      <c r="KUH13" s="1211"/>
      <c r="KUI13" s="1211"/>
      <c r="KUJ13" s="1211"/>
      <c r="KUK13" s="1211"/>
      <c r="KUL13" s="1211"/>
      <c r="KUM13" s="1211"/>
      <c r="KUN13" s="1211"/>
      <c r="KUO13" s="1211"/>
      <c r="KUP13" s="1211"/>
      <c r="KUQ13" s="1211"/>
      <c r="KUR13" s="1211"/>
      <c r="KUS13" s="1211"/>
      <c r="KUT13" s="1211"/>
      <c r="KUU13" s="1211"/>
      <c r="KUV13" s="1211"/>
      <c r="KUW13" s="1211"/>
      <c r="KUX13" s="1211"/>
      <c r="KUY13" s="1211"/>
      <c r="KUZ13" s="1211"/>
      <c r="KVA13" s="1211"/>
      <c r="KVB13" s="1211"/>
      <c r="KVC13" s="1211"/>
      <c r="KVD13" s="1211"/>
      <c r="KVE13" s="1211"/>
      <c r="KVF13" s="1211"/>
      <c r="KVG13" s="1211"/>
      <c r="KVH13" s="1211"/>
      <c r="KVI13" s="1211"/>
      <c r="KVJ13" s="1211"/>
      <c r="KVK13" s="1211"/>
      <c r="KVL13" s="1211"/>
      <c r="KVM13" s="1211"/>
      <c r="KVN13" s="1211"/>
      <c r="KVO13" s="1211"/>
      <c r="KVP13" s="1211"/>
      <c r="KVQ13" s="1211"/>
      <c r="KVR13" s="1211"/>
      <c r="KVS13" s="1211"/>
      <c r="KVT13" s="1211"/>
      <c r="KVU13" s="1211"/>
      <c r="KVV13" s="1211"/>
      <c r="KVW13" s="1211"/>
      <c r="KVX13" s="1211"/>
      <c r="KVY13" s="1211"/>
      <c r="KVZ13" s="1211"/>
      <c r="KWA13" s="1211"/>
      <c r="KWB13" s="1211"/>
      <c r="KWC13" s="1211"/>
      <c r="KWD13" s="1211"/>
      <c r="KWE13" s="1211"/>
      <c r="KWF13" s="1211"/>
      <c r="KWG13" s="1211"/>
      <c r="KWH13" s="1211"/>
      <c r="KWI13" s="1211"/>
      <c r="KWJ13" s="1211"/>
      <c r="KWK13" s="1211"/>
      <c r="KWL13" s="1211"/>
      <c r="KWM13" s="1211"/>
      <c r="KWN13" s="1211"/>
      <c r="KWO13" s="1211"/>
      <c r="KWP13" s="1211"/>
      <c r="KWQ13" s="1211"/>
      <c r="KWR13" s="1211"/>
      <c r="KWS13" s="1211"/>
      <c r="KWT13" s="1211"/>
      <c r="KWU13" s="1211"/>
      <c r="KWV13" s="1211"/>
      <c r="KWW13" s="1211"/>
      <c r="KWX13" s="1211"/>
      <c r="KWY13" s="1211"/>
      <c r="KWZ13" s="1211"/>
      <c r="KXA13" s="1211"/>
      <c r="KXB13" s="1211"/>
      <c r="KXC13" s="1211"/>
      <c r="KXD13" s="1211"/>
      <c r="KXE13" s="1211"/>
      <c r="KXF13" s="1211"/>
      <c r="KXG13" s="1211"/>
      <c r="KXH13" s="1211"/>
      <c r="KXI13" s="1211"/>
      <c r="KXJ13" s="1211"/>
      <c r="KXK13" s="1211"/>
      <c r="KXL13" s="1211"/>
      <c r="KXM13" s="1211"/>
      <c r="KXN13" s="1211"/>
      <c r="KXO13" s="1211"/>
      <c r="KXP13" s="1211"/>
      <c r="KXQ13" s="1211"/>
      <c r="KXR13" s="1211"/>
      <c r="KXS13" s="1211"/>
      <c r="KXT13" s="1211"/>
      <c r="KXU13" s="1211"/>
      <c r="KXV13" s="1211"/>
      <c r="KXW13" s="1211"/>
      <c r="KXX13" s="1211"/>
      <c r="KXY13" s="1211"/>
      <c r="KXZ13" s="1211"/>
      <c r="KYA13" s="1211"/>
      <c r="KYB13" s="1211"/>
      <c r="KYC13" s="1211"/>
      <c r="KYD13" s="1211"/>
      <c r="KYE13" s="1211"/>
      <c r="KYF13" s="1211"/>
      <c r="KYG13" s="1211"/>
      <c r="KYH13" s="1211"/>
      <c r="KYI13" s="1211"/>
      <c r="KYJ13" s="1211"/>
      <c r="KYK13" s="1211"/>
      <c r="KYL13" s="1211"/>
      <c r="KYM13" s="1211"/>
      <c r="KYN13" s="1211"/>
      <c r="KYO13" s="1211"/>
      <c r="KYP13" s="1211"/>
      <c r="KYQ13" s="1211"/>
      <c r="KYR13" s="1211"/>
      <c r="KYS13" s="1211"/>
      <c r="KYT13" s="1211"/>
      <c r="KYU13" s="1211"/>
      <c r="KYV13" s="1211"/>
      <c r="KYW13" s="1211"/>
      <c r="KYX13" s="1211"/>
      <c r="KYY13" s="1211"/>
      <c r="KYZ13" s="1211"/>
      <c r="KZA13" s="1211"/>
      <c r="KZB13" s="1211"/>
      <c r="KZC13" s="1211"/>
      <c r="KZD13" s="1211"/>
      <c r="KZE13" s="1211"/>
      <c r="KZF13" s="1211"/>
      <c r="KZG13" s="1211"/>
      <c r="KZH13" s="1211"/>
      <c r="KZI13" s="1211"/>
      <c r="KZJ13" s="1211"/>
      <c r="KZK13" s="1211"/>
      <c r="KZL13" s="1211"/>
      <c r="KZM13" s="1211"/>
      <c r="KZN13" s="1211"/>
      <c r="KZO13" s="1211"/>
      <c r="KZP13" s="1211"/>
      <c r="KZQ13" s="1211"/>
      <c r="KZR13" s="1211"/>
      <c r="KZS13" s="1211"/>
      <c r="KZT13" s="1211"/>
      <c r="KZU13" s="1211"/>
      <c r="KZV13" s="1211"/>
      <c r="KZW13" s="1211"/>
      <c r="KZX13" s="1211"/>
      <c r="KZY13" s="1211"/>
      <c r="KZZ13" s="1211"/>
      <c r="LAA13" s="1211"/>
      <c r="LAB13" s="1211"/>
      <c r="LAC13" s="1211"/>
      <c r="LAD13" s="1211"/>
      <c r="LAE13" s="1211"/>
      <c r="LAF13" s="1211"/>
      <c r="LAG13" s="1211"/>
      <c r="LAH13" s="1211"/>
      <c r="LAI13" s="1211"/>
      <c r="LAJ13" s="1211"/>
      <c r="LAK13" s="1211"/>
      <c r="LAL13" s="1211"/>
      <c r="LAM13" s="1211"/>
      <c r="LAN13" s="1211"/>
      <c r="LAO13" s="1211"/>
      <c r="LAP13" s="1211"/>
      <c r="LAQ13" s="1211"/>
      <c r="LAR13" s="1211"/>
      <c r="LAS13" s="1211"/>
      <c r="LAT13" s="1211"/>
      <c r="LAU13" s="1211"/>
      <c r="LAV13" s="1211"/>
      <c r="LAW13" s="1211"/>
      <c r="LAX13" s="1211"/>
      <c r="LAY13" s="1211"/>
      <c r="LAZ13" s="1211"/>
      <c r="LBA13" s="1211"/>
      <c r="LBB13" s="1211"/>
      <c r="LBC13" s="1211"/>
      <c r="LBD13" s="1211"/>
      <c r="LBE13" s="1211"/>
      <c r="LBF13" s="1211"/>
      <c r="LBG13" s="1211"/>
      <c r="LBH13" s="1211"/>
      <c r="LBI13" s="1211"/>
      <c r="LBJ13" s="1211"/>
      <c r="LBK13" s="1211"/>
      <c r="LBL13" s="1211"/>
      <c r="LBM13" s="1211"/>
      <c r="LBN13" s="1211"/>
      <c r="LBO13" s="1211"/>
      <c r="LBP13" s="1211"/>
      <c r="LBQ13" s="1211"/>
      <c r="LBR13" s="1211"/>
      <c r="LBS13" s="1211"/>
      <c r="LBT13" s="1211"/>
      <c r="LBU13" s="1211"/>
      <c r="LBV13" s="1211"/>
      <c r="LBW13" s="1211"/>
      <c r="LBX13" s="1211"/>
      <c r="LBY13" s="1211"/>
      <c r="LBZ13" s="1211"/>
      <c r="LCA13" s="1211"/>
      <c r="LCB13" s="1211"/>
      <c r="LCC13" s="1211"/>
      <c r="LCD13" s="1211"/>
      <c r="LCE13" s="1211"/>
      <c r="LCF13" s="1211"/>
      <c r="LCG13" s="1211"/>
      <c r="LCH13" s="1211"/>
      <c r="LCI13" s="1211"/>
      <c r="LCJ13" s="1211"/>
      <c r="LCK13" s="1211"/>
      <c r="LCL13" s="1211"/>
      <c r="LCM13" s="1211"/>
      <c r="LCN13" s="1211"/>
      <c r="LCO13" s="1211"/>
      <c r="LCP13" s="1211"/>
      <c r="LCQ13" s="1211"/>
      <c r="LCR13" s="1211"/>
      <c r="LCS13" s="1211"/>
      <c r="LCT13" s="1211"/>
      <c r="LCU13" s="1211"/>
      <c r="LCV13" s="1211"/>
      <c r="LCW13" s="1211"/>
      <c r="LCX13" s="1211"/>
      <c r="LCY13" s="1211"/>
      <c r="LCZ13" s="1211"/>
      <c r="LDA13" s="1211"/>
      <c r="LDB13" s="1211"/>
      <c r="LDC13" s="1211"/>
      <c r="LDD13" s="1211"/>
      <c r="LDE13" s="1211"/>
      <c r="LDF13" s="1211"/>
      <c r="LDG13" s="1211"/>
      <c r="LDH13" s="1211"/>
      <c r="LDI13" s="1211"/>
      <c r="LDJ13" s="1211"/>
      <c r="LDK13" s="1211"/>
      <c r="LDL13" s="1211"/>
      <c r="LDM13" s="1211"/>
      <c r="LDN13" s="1211"/>
      <c r="LDO13" s="1211"/>
      <c r="LDP13" s="1211"/>
      <c r="LDQ13" s="1211"/>
      <c r="LDR13" s="1211"/>
      <c r="LDS13" s="1211"/>
      <c r="LDT13" s="1211"/>
      <c r="LDU13" s="1211"/>
      <c r="LDV13" s="1211"/>
      <c r="LDW13" s="1211"/>
      <c r="LDX13" s="1211"/>
      <c r="LDY13" s="1211"/>
      <c r="LDZ13" s="1211"/>
      <c r="LEA13" s="1211"/>
      <c r="LEB13" s="1211"/>
      <c r="LEC13" s="1211"/>
      <c r="LED13" s="1211"/>
      <c r="LEE13" s="1211"/>
      <c r="LEF13" s="1211"/>
      <c r="LEG13" s="1211"/>
      <c r="LEH13" s="1211"/>
      <c r="LEI13" s="1211"/>
      <c r="LEJ13" s="1211"/>
      <c r="LEK13" s="1211"/>
      <c r="LEL13" s="1211"/>
      <c r="LEM13" s="1211"/>
      <c r="LEN13" s="1211"/>
      <c r="LEO13" s="1211"/>
      <c r="LEP13" s="1211"/>
      <c r="LEQ13" s="1211"/>
      <c r="LER13" s="1211"/>
      <c r="LES13" s="1211"/>
      <c r="LET13" s="1211"/>
      <c r="LEU13" s="1211"/>
      <c r="LEV13" s="1211"/>
      <c r="LEW13" s="1211"/>
      <c r="LEX13" s="1211"/>
      <c r="LEY13" s="1211"/>
      <c r="LEZ13" s="1211"/>
      <c r="LFA13" s="1211"/>
      <c r="LFB13" s="1211"/>
      <c r="LFC13" s="1211"/>
      <c r="LFD13" s="1211"/>
      <c r="LFE13" s="1211"/>
      <c r="LFF13" s="1211"/>
      <c r="LFG13" s="1211"/>
      <c r="LFH13" s="1211"/>
      <c r="LFI13" s="1211"/>
      <c r="LFJ13" s="1211"/>
      <c r="LFK13" s="1211"/>
      <c r="LFL13" s="1211"/>
      <c r="LFM13" s="1211"/>
      <c r="LFN13" s="1211"/>
      <c r="LFO13" s="1211"/>
      <c r="LFP13" s="1211"/>
      <c r="LFQ13" s="1211"/>
      <c r="LFR13" s="1211"/>
      <c r="LFS13" s="1211"/>
      <c r="LFT13" s="1211"/>
      <c r="LFU13" s="1211"/>
      <c r="LFV13" s="1211"/>
      <c r="LFW13" s="1211"/>
      <c r="LFX13" s="1211"/>
      <c r="LFY13" s="1211"/>
      <c r="LFZ13" s="1211"/>
      <c r="LGA13" s="1211"/>
      <c r="LGB13" s="1211"/>
      <c r="LGC13" s="1211"/>
      <c r="LGD13" s="1211"/>
      <c r="LGE13" s="1211"/>
      <c r="LGF13" s="1211"/>
      <c r="LGG13" s="1211"/>
      <c r="LGH13" s="1211"/>
      <c r="LGI13" s="1211"/>
      <c r="LGJ13" s="1211"/>
      <c r="LGK13" s="1211"/>
      <c r="LGL13" s="1211"/>
      <c r="LGM13" s="1211"/>
      <c r="LGN13" s="1211"/>
      <c r="LGO13" s="1211"/>
      <c r="LGP13" s="1211"/>
      <c r="LGQ13" s="1211"/>
      <c r="LGR13" s="1211"/>
      <c r="LGS13" s="1211"/>
      <c r="LGT13" s="1211"/>
      <c r="LGU13" s="1211"/>
      <c r="LGV13" s="1211"/>
      <c r="LGW13" s="1211"/>
      <c r="LGX13" s="1211"/>
      <c r="LGY13" s="1211"/>
      <c r="LGZ13" s="1211"/>
      <c r="LHA13" s="1211"/>
      <c r="LHB13" s="1211"/>
      <c r="LHC13" s="1211"/>
      <c r="LHD13" s="1211"/>
      <c r="LHE13" s="1211"/>
      <c r="LHF13" s="1211"/>
      <c r="LHG13" s="1211"/>
      <c r="LHH13" s="1211"/>
      <c r="LHI13" s="1211"/>
      <c r="LHJ13" s="1211"/>
      <c r="LHK13" s="1211"/>
      <c r="LHL13" s="1211"/>
      <c r="LHM13" s="1211"/>
      <c r="LHN13" s="1211"/>
      <c r="LHO13" s="1211"/>
      <c r="LHP13" s="1211"/>
      <c r="LHQ13" s="1211"/>
      <c r="LHR13" s="1211"/>
      <c r="LHS13" s="1211"/>
      <c r="LHT13" s="1211"/>
      <c r="LHU13" s="1211"/>
      <c r="LHV13" s="1211"/>
      <c r="LHW13" s="1211"/>
      <c r="LHX13" s="1211"/>
      <c r="LHY13" s="1211"/>
      <c r="LHZ13" s="1211"/>
      <c r="LIA13" s="1211"/>
      <c r="LIB13" s="1211"/>
      <c r="LIC13" s="1211"/>
      <c r="LID13" s="1211"/>
      <c r="LIE13" s="1211"/>
      <c r="LIF13" s="1211"/>
      <c r="LIG13" s="1211"/>
      <c r="LIH13" s="1211"/>
      <c r="LII13" s="1211"/>
      <c r="LIJ13" s="1211"/>
      <c r="LIK13" s="1211"/>
      <c r="LIL13" s="1211"/>
      <c r="LIM13" s="1211"/>
      <c r="LIN13" s="1211"/>
      <c r="LIO13" s="1211"/>
      <c r="LIP13" s="1211"/>
      <c r="LIQ13" s="1211"/>
      <c r="LIR13" s="1211"/>
      <c r="LIS13" s="1211"/>
      <c r="LIT13" s="1211"/>
      <c r="LIU13" s="1211"/>
      <c r="LIV13" s="1211"/>
      <c r="LIW13" s="1211"/>
      <c r="LIX13" s="1211"/>
      <c r="LIY13" s="1211"/>
      <c r="LIZ13" s="1211"/>
      <c r="LJA13" s="1211"/>
      <c r="LJB13" s="1211"/>
      <c r="LJC13" s="1211"/>
      <c r="LJD13" s="1211"/>
      <c r="LJE13" s="1211"/>
      <c r="LJF13" s="1211"/>
      <c r="LJG13" s="1211"/>
      <c r="LJH13" s="1211"/>
      <c r="LJI13" s="1211"/>
      <c r="LJJ13" s="1211"/>
      <c r="LJK13" s="1211"/>
      <c r="LJL13" s="1211"/>
      <c r="LJM13" s="1211"/>
      <c r="LJN13" s="1211"/>
      <c r="LJO13" s="1211"/>
      <c r="LJP13" s="1211"/>
      <c r="LJQ13" s="1211"/>
      <c r="LJR13" s="1211"/>
      <c r="LJS13" s="1211"/>
      <c r="LJT13" s="1211"/>
      <c r="LJU13" s="1211"/>
      <c r="LJV13" s="1211"/>
      <c r="LJW13" s="1211"/>
      <c r="LJX13" s="1211"/>
      <c r="LJY13" s="1211"/>
      <c r="LJZ13" s="1211"/>
      <c r="LKA13" s="1211"/>
      <c r="LKB13" s="1211"/>
      <c r="LKC13" s="1211"/>
      <c r="LKD13" s="1211"/>
      <c r="LKE13" s="1211"/>
      <c r="LKF13" s="1211"/>
      <c r="LKG13" s="1211"/>
      <c r="LKH13" s="1211"/>
      <c r="LKI13" s="1211"/>
      <c r="LKJ13" s="1211"/>
      <c r="LKK13" s="1211"/>
      <c r="LKL13" s="1211"/>
      <c r="LKM13" s="1211"/>
      <c r="LKN13" s="1211"/>
      <c r="LKO13" s="1211"/>
      <c r="LKP13" s="1211"/>
      <c r="LKQ13" s="1211"/>
      <c r="LKR13" s="1211"/>
      <c r="LKS13" s="1211"/>
      <c r="LKT13" s="1211"/>
      <c r="LKU13" s="1211"/>
      <c r="LKV13" s="1211"/>
      <c r="LKW13" s="1211"/>
      <c r="LKX13" s="1211"/>
      <c r="LKY13" s="1211"/>
      <c r="LKZ13" s="1211"/>
      <c r="LLA13" s="1211"/>
      <c r="LLB13" s="1211"/>
      <c r="LLC13" s="1211"/>
      <c r="LLD13" s="1211"/>
      <c r="LLE13" s="1211"/>
      <c r="LLF13" s="1211"/>
      <c r="LLG13" s="1211"/>
      <c r="LLH13" s="1211"/>
      <c r="LLI13" s="1211"/>
      <c r="LLJ13" s="1211"/>
      <c r="LLK13" s="1211"/>
      <c r="LLL13" s="1211"/>
      <c r="LLM13" s="1211"/>
      <c r="LLN13" s="1211"/>
      <c r="LLO13" s="1211"/>
      <c r="LLP13" s="1211"/>
      <c r="LLQ13" s="1211"/>
      <c r="LLR13" s="1211"/>
      <c r="LLS13" s="1211"/>
      <c r="LLT13" s="1211"/>
      <c r="LLU13" s="1211"/>
      <c r="LLV13" s="1211"/>
      <c r="LLW13" s="1211"/>
      <c r="LLX13" s="1211"/>
      <c r="LLY13" s="1211"/>
      <c r="LLZ13" s="1211"/>
      <c r="LMA13" s="1211"/>
      <c r="LMB13" s="1211"/>
      <c r="LMC13" s="1211"/>
      <c r="LMD13" s="1211"/>
      <c r="LME13" s="1211"/>
      <c r="LMF13" s="1211"/>
      <c r="LMG13" s="1211"/>
      <c r="LMH13" s="1211"/>
      <c r="LMI13" s="1211"/>
      <c r="LMJ13" s="1211"/>
      <c r="LMK13" s="1211"/>
      <c r="LML13" s="1211"/>
      <c r="LMM13" s="1211"/>
      <c r="LMN13" s="1211"/>
      <c r="LMO13" s="1211"/>
      <c r="LMP13" s="1211"/>
      <c r="LMQ13" s="1211"/>
      <c r="LMR13" s="1211"/>
      <c r="LMS13" s="1211"/>
      <c r="LMT13" s="1211"/>
      <c r="LMU13" s="1211"/>
      <c r="LMV13" s="1211"/>
      <c r="LMW13" s="1211"/>
      <c r="LMX13" s="1211"/>
      <c r="LMY13" s="1211"/>
      <c r="LMZ13" s="1211"/>
      <c r="LNA13" s="1211"/>
      <c r="LNB13" s="1211"/>
      <c r="LNC13" s="1211"/>
      <c r="LND13" s="1211"/>
      <c r="LNE13" s="1211"/>
      <c r="LNF13" s="1211"/>
      <c r="LNG13" s="1211"/>
      <c r="LNH13" s="1211"/>
      <c r="LNI13" s="1211"/>
      <c r="LNJ13" s="1211"/>
      <c r="LNK13" s="1211"/>
      <c r="LNL13" s="1211"/>
      <c r="LNM13" s="1211"/>
      <c r="LNN13" s="1211"/>
      <c r="LNO13" s="1211"/>
      <c r="LNP13" s="1211"/>
      <c r="LNQ13" s="1211"/>
      <c r="LNR13" s="1211"/>
      <c r="LNS13" s="1211"/>
      <c r="LNT13" s="1211"/>
      <c r="LNU13" s="1211"/>
      <c r="LNV13" s="1211"/>
      <c r="LNW13" s="1211"/>
      <c r="LNX13" s="1211"/>
      <c r="LNY13" s="1211"/>
      <c r="LNZ13" s="1211"/>
      <c r="LOA13" s="1211"/>
      <c r="LOB13" s="1211"/>
      <c r="LOC13" s="1211"/>
      <c r="LOD13" s="1211"/>
      <c r="LOE13" s="1211"/>
      <c r="LOF13" s="1211"/>
      <c r="LOG13" s="1211"/>
      <c r="LOH13" s="1211"/>
      <c r="LOI13" s="1211"/>
      <c r="LOJ13" s="1211"/>
      <c r="LOK13" s="1211"/>
      <c r="LOL13" s="1211"/>
      <c r="LOM13" s="1211"/>
      <c r="LON13" s="1211"/>
      <c r="LOO13" s="1211"/>
      <c r="LOP13" s="1211"/>
      <c r="LOQ13" s="1211"/>
      <c r="LOR13" s="1211"/>
      <c r="LOS13" s="1211"/>
      <c r="LOT13" s="1211"/>
      <c r="LOU13" s="1211"/>
      <c r="LOV13" s="1211"/>
      <c r="LOW13" s="1211"/>
      <c r="LOX13" s="1211"/>
      <c r="LOY13" s="1211"/>
      <c r="LOZ13" s="1211"/>
      <c r="LPA13" s="1211"/>
      <c r="LPB13" s="1211"/>
      <c r="LPC13" s="1211"/>
      <c r="LPD13" s="1211"/>
      <c r="LPE13" s="1211"/>
      <c r="LPF13" s="1211"/>
      <c r="LPG13" s="1211"/>
      <c r="LPH13" s="1211"/>
      <c r="LPI13" s="1211"/>
      <c r="LPJ13" s="1211"/>
      <c r="LPK13" s="1211"/>
      <c r="LPL13" s="1211"/>
      <c r="LPM13" s="1211"/>
      <c r="LPN13" s="1211"/>
      <c r="LPO13" s="1211"/>
      <c r="LPP13" s="1211"/>
      <c r="LPQ13" s="1211"/>
      <c r="LPR13" s="1211"/>
      <c r="LPS13" s="1211"/>
      <c r="LPT13" s="1211"/>
      <c r="LPU13" s="1211"/>
      <c r="LPV13" s="1211"/>
      <c r="LPW13" s="1211"/>
      <c r="LPX13" s="1211"/>
      <c r="LPY13" s="1211"/>
      <c r="LPZ13" s="1211"/>
      <c r="LQA13" s="1211"/>
      <c r="LQB13" s="1211"/>
      <c r="LQC13" s="1211"/>
      <c r="LQD13" s="1211"/>
      <c r="LQE13" s="1211"/>
      <c r="LQF13" s="1211"/>
      <c r="LQG13" s="1211"/>
      <c r="LQH13" s="1211"/>
      <c r="LQI13" s="1211"/>
      <c r="LQJ13" s="1211"/>
      <c r="LQK13" s="1211"/>
      <c r="LQL13" s="1211"/>
      <c r="LQM13" s="1211"/>
      <c r="LQN13" s="1211"/>
      <c r="LQO13" s="1211"/>
      <c r="LQP13" s="1211"/>
      <c r="LQQ13" s="1211"/>
      <c r="LQR13" s="1211"/>
      <c r="LQS13" s="1211"/>
      <c r="LQT13" s="1211"/>
      <c r="LQU13" s="1211"/>
      <c r="LQV13" s="1211"/>
      <c r="LQW13" s="1211"/>
      <c r="LQX13" s="1211"/>
      <c r="LQY13" s="1211"/>
      <c r="LQZ13" s="1211"/>
      <c r="LRA13" s="1211"/>
      <c r="LRB13" s="1211"/>
      <c r="LRC13" s="1211"/>
      <c r="LRD13" s="1211"/>
      <c r="LRE13" s="1211"/>
      <c r="LRF13" s="1211"/>
      <c r="LRG13" s="1211"/>
      <c r="LRH13" s="1211"/>
      <c r="LRI13" s="1211"/>
      <c r="LRJ13" s="1211"/>
      <c r="LRK13" s="1211"/>
      <c r="LRL13" s="1211"/>
      <c r="LRM13" s="1211"/>
      <c r="LRN13" s="1211"/>
      <c r="LRO13" s="1211"/>
      <c r="LRP13" s="1211"/>
      <c r="LRQ13" s="1211"/>
      <c r="LRR13" s="1211"/>
      <c r="LRS13" s="1211"/>
      <c r="LRT13" s="1211"/>
      <c r="LRU13" s="1211"/>
      <c r="LRV13" s="1211"/>
      <c r="LRW13" s="1211"/>
      <c r="LRX13" s="1211"/>
      <c r="LRY13" s="1211"/>
      <c r="LRZ13" s="1211"/>
      <c r="LSA13" s="1211"/>
      <c r="LSB13" s="1211"/>
      <c r="LSC13" s="1211"/>
      <c r="LSD13" s="1211"/>
      <c r="LSE13" s="1211"/>
      <c r="LSF13" s="1211"/>
      <c r="LSG13" s="1211"/>
      <c r="LSH13" s="1211"/>
      <c r="LSI13" s="1211"/>
      <c r="LSJ13" s="1211"/>
      <c r="LSK13" s="1211"/>
      <c r="LSL13" s="1211"/>
      <c r="LSM13" s="1211"/>
      <c r="LSN13" s="1211"/>
      <c r="LSO13" s="1211"/>
      <c r="LSP13" s="1211"/>
      <c r="LSQ13" s="1211"/>
      <c r="LSR13" s="1211"/>
      <c r="LSS13" s="1211"/>
      <c r="LST13" s="1211"/>
      <c r="LSU13" s="1211"/>
      <c r="LSV13" s="1211"/>
      <c r="LSW13" s="1211"/>
      <c r="LSX13" s="1211"/>
      <c r="LSY13" s="1211"/>
      <c r="LSZ13" s="1211"/>
      <c r="LTA13" s="1211"/>
      <c r="LTB13" s="1211"/>
      <c r="LTC13" s="1211"/>
      <c r="LTD13" s="1211"/>
      <c r="LTE13" s="1211"/>
      <c r="LTF13" s="1211"/>
      <c r="LTG13" s="1211"/>
      <c r="LTH13" s="1211"/>
      <c r="LTI13" s="1211"/>
      <c r="LTJ13" s="1211"/>
      <c r="LTK13" s="1211"/>
      <c r="LTL13" s="1211"/>
      <c r="LTM13" s="1211"/>
      <c r="LTN13" s="1211"/>
      <c r="LTO13" s="1211"/>
      <c r="LTP13" s="1211"/>
      <c r="LTQ13" s="1211"/>
      <c r="LTR13" s="1211"/>
      <c r="LTS13" s="1211"/>
      <c r="LTT13" s="1211"/>
      <c r="LTU13" s="1211"/>
      <c r="LTV13" s="1211"/>
      <c r="LTW13" s="1211"/>
      <c r="LTX13" s="1211"/>
      <c r="LTY13" s="1211"/>
      <c r="LTZ13" s="1211"/>
      <c r="LUA13" s="1211"/>
      <c r="LUB13" s="1211"/>
      <c r="LUC13" s="1211"/>
      <c r="LUD13" s="1211"/>
      <c r="LUE13" s="1211"/>
      <c r="LUF13" s="1211"/>
      <c r="LUG13" s="1211"/>
      <c r="LUH13" s="1211"/>
      <c r="LUI13" s="1211"/>
      <c r="LUJ13" s="1211"/>
      <c r="LUK13" s="1211"/>
      <c r="LUL13" s="1211"/>
      <c r="LUM13" s="1211"/>
      <c r="LUN13" s="1211"/>
      <c r="LUO13" s="1211"/>
      <c r="LUP13" s="1211"/>
      <c r="LUQ13" s="1211"/>
      <c r="LUR13" s="1211"/>
      <c r="LUS13" s="1211"/>
      <c r="LUT13" s="1211"/>
      <c r="LUU13" s="1211"/>
      <c r="LUV13" s="1211"/>
      <c r="LUW13" s="1211"/>
      <c r="LUX13" s="1211"/>
      <c r="LUY13" s="1211"/>
      <c r="LUZ13" s="1211"/>
      <c r="LVA13" s="1211"/>
      <c r="LVB13" s="1211"/>
      <c r="LVC13" s="1211"/>
      <c r="LVD13" s="1211"/>
      <c r="LVE13" s="1211"/>
      <c r="LVF13" s="1211"/>
      <c r="LVG13" s="1211"/>
      <c r="LVH13" s="1211"/>
      <c r="LVI13" s="1211"/>
      <c r="LVJ13" s="1211"/>
      <c r="LVK13" s="1211"/>
      <c r="LVL13" s="1211"/>
      <c r="LVM13" s="1211"/>
      <c r="LVN13" s="1211"/>
      <c r="LVO13" s="1211"/>
      <c r="LVP13" s="1211"/>
      <c r="LVQ13" s="1211"/>
      <c r="LVR13" s="1211"/>
      <c r="LVS13" s="1211"/>
      <c r="LVT13" s="1211"/>
      <c r="LVU13" s="1211"/>
      <c r="LVV13" s="1211"/>
      <c r="LVW13" s="1211"/>
      <c r="LVX13" s="1211"/>
      <c r="LVY13" s="1211"/>
      <c r="LVZ13" s="1211"/>
      <c r="LWA13" s="1211"/>
      <c r="LWB13" s="1211"/>
      <c r="LWC13" s="1211"/>
      <c r="LWD13" s="1211"/>
      <c r="LWE13" s="1211"/>
      <c r="LWF13" s="1211"/>
      <c r="LWG13" s="1211"/>
      <c r="LWH13" s="1211"/>
      <c r="LWI13" s="1211"/>
      <c r="LWJ13" s="1211"/>
      <c r="LWK13" s="1211"/>
      <c r="LWL13" s="1211"/>
      <c r="LWM13" s="1211"/>
      <c r="LWN13" s="1211"/>
      <c r="LWO13" s="1211"/>
      <c r="LWP13" s="1211"/>
      <c r="LWQ13" s="1211"/>
      <c r="LWR13" s="1211"/>
      <c r="LWS13" s="1211"/>
      <c r="LWT13" s="1211"/>
      <c r="LWU13" s="1211"/>
      <c r="LWV13" s="1211"/>
      <c r="LWW13" s="1211"/>
      <c r="LWX13" s="1211"/>
      <c r="LWY13" s="1211"/>
      <c r="LWZ13" s="1211"/>
      <c r="LXA13" s="1211"/>
      <c r="LXB13" s="1211"/>
      <c r="LXC13" s="1211"/>
      <c r="LXD13" s="1211"/>
      <c r="LXE13" s="1211"/>
      <c r="LXF13" s="1211"/>
      <c r="LXG13" s="1211"/>
      <c r="LXH13" s="1211"/>
      <c r="LXI13" s="1211"/>
      <c r="LXJ13" s="1211"/>
      <c r="LXK13" s="1211"/>
      <c r="LXL13" s="1211"/>
      <c r="LXM13" s="1211"/>
      <c r="LXN13" s="1211"/>
      <c r="LXO13" s="1211"/>
      <c r="LXP13" s="1211"/>
      <c r="LXQ13" s="1211"/>
      <c r="LXR13" s="1211"/>
      <c r="LXS13" s="1211"/>
      <c r="LXT13" s="1211"/>
      <c r="LXU13" s="1211"/>
      <c r="LXV13" s="1211"/>
      <c r="LXW13" s="1211"/>
      <c r="LXX13" s="1211"/>
      <c r="LXY13" s="1211"/>
      <c r="LXZ13" s="1211"/>
      <c r="LYA13" s="1211"/>
      <c r="LYB13" s="1211"/>
      <c r="LYC13" s="1211"/>
      <c r="LYD13" s="1211"/>
      <c r="LYE13" s="1211"/>
      <c r="LYF13" s="1211"/>
      <c r="LYG13" s="1211"/>
      <c r="LYH13" s="1211"/>
      <c r="LYI13" s="1211"/>
      <c r="LYJ13" s="1211"/>
      <c r="LYK13" s="1211"/>
      <c r="LYL13" s="1211"/>
      <c r="LYM13" s="1211"/>
      <c r="LYN13" s="1211"/>
      <c r="LYO13" s="1211"/>
      <c r="LYP13" s="1211"/>
      <c r="LYQ13" s="1211"/>
      <c r="LYR13" s="1211"/>
      <c r="LYS13" s="1211"/>
      <c r="LYT13" s="1211"/>
      <c r="LYU13" s="1211"/>
      <c r="LYV13" s="1211"/>
      <c r="LYW13" s="1211"/>
      <c r="LYX13" s="1211"/>
      <c r="LYY13" s="1211"/>
      <c r="LYZ13" s="1211"/>
      <c r="LZA13" s="1211"/>
      <c r="LZB13" s="1211"/>
      <c r="LZC13" s="1211"/>
      <c r="LZD13" s="1211"/>
      <c r="LZE13" s="1211"/>
      <c r="LZF13" s="1211"/>
      <c r="LZG13" s="1211"/>
      <c r="LZH13" s="1211"/>
      <c r="LZI13" s="1211"/>
      <c r="LZJ13" s="1211"/>
      <c r="LZK13" s="1211"/>
      <c r="LZL13" s="1211"/>
      <c r="LZM13" s="1211"/>
      <c r="LZN13" s="1211"/>
      <c r="LZO13" s="1211"/>
      <c r="LZP13" s="1211"/>
      <c r="LZQ13" s="1211"/>
      <c r="LZR13" s="1211"/>
      <c r="LZS13" s="1211"/>
      <c r="LZT13" s="1211"/>
      <c r="LZU13" s="1211"/>
      <c r="LZV13" s="1211"/>
      <c r="LZW13" s="1211"/>
      <c r="LZX13" s="1211"/>
      <c r="LZY13" s="1211"/>
      <c r="LZZ13" s="1211"/>
      <c r="MAA13" s="1211"/>
      <c r="MAB13" s="1211"/>
      <c r="MAC13" s="1211"/>
      <c r="MAD13" s="1211"/>
      <c r="MAE13" s="1211"/>
      <c r="MAF13" s="1211"/>
      <c r="MAG13" s="1211"/>
      <c r="MAH13" s="1211"/>
      <c r="MAI13" s="1211"/>
      <c r="MAJ13" s="1211"/>
      <c r="MAK13" s="1211"/>
      <c r="MAL13" s="1211"/>
      <c r="MAM13" s="1211"/>
      <c r="MAN13" s="1211"/>
      <c r="MAO13" s="1211"/>
      <c r="MAP13" s="1211"/>
      <c r="MAQ13" s="1211"/>
      <c r="MAR13" s="1211"/>
      <c r="MAS13" s="1211"/>
      <c r="MAT13" s="1211"/>
      <c r="MAU13" s="1211"/>
      <c r="MAV13" s="1211"/>
      <c r="MAW13" s="1211"/>
      <c r="MAX13" s="1211"/>
      <c r="MAY13" s="1211"/>
      <c r="MAZ13" s="1211"/>
      <c r="MBA13" s="1211"/>
      <c r="MBB13" s="1211"/>
      <c r="MBC13" s="1211"/>
      <c r="MBD13" s="1211"/>
      <c r="MBE13" s="1211"/>
      <c r="MBF13" s="1211"/>
      <c r="MBG13" s="1211"/>
      <c r="MBH13" s="1211"/>
      <c r="MBI13" s="1211"/>
      <c r="MBJ13" s="1211"/>
      <c r="MBK13" s="1211"/>
      <c r="MBL13" s="1211"/>
      <c r="MBM13" s="1211"/>
      <c r="MBN13" s="1211"/>
      <c r="MBO13" s="1211"/>
      <c r="MBP13" s="1211"/>
      <c r="MBQ13" s="1211"/>
      <c r="MBR13" s="1211"/>
      <c r="MBS13" s="1211"/>
      <c r="MBT13" s="1211"/>
      <c r="MBU13" s="1211"/>
      <c r="MBV13" s="1211"/>
      <c r="MBW13" s="1211"/>
      <c r="MBX13" s="1211"/>
      <c r="MBY13" s="1211"/>
      <c r="MBZ13" s="1211"/>
      <c r="MCA13" s="1211"/>
      <c r="MCB13" s="1211"/>
      <c r="MCC13" s="1211"/>
      <c r="MCD13" s="1211"/>
      <c r="MCE13" s="1211"/>
      <c r="MCF13" s="1211"/>
      <c r="MCG13" s="1211"/>
      <c r="MCH13" s="1211"/>
      <c r="MCI13" s="1211"/>
      <c r="MCJ13" s="1211"/>
      <c r="MCK13" s="1211"/>
      <c r="MCL13" s="1211"/>
      <c r="MCM13" s="1211"/>
      <c r="MCN13" s="1211"/>
      <c r="MCO13" s="1211"/>
      <c r="MCP13" s="1211"/>
      <c r="MCQ13" s="1211"/>
      <c r="MCR13" s="1211"/>
      <c r="MCS13" s="1211"/>
      <c r="MCT13" s="1211"/>
      <c r="MCU13" s="1211"/>
      <c r="MCV13" s="1211"/>
      <c r="MCW13" s="1211"/>
      <c r="MCX13" s="1211"/>
      <c r="MCY13" s="1211"/>
      <c r="MCZ13" s="1211"/>
      <c r="MDA13" s="1211"/>
      <c r="MDB13" s="1211"/>
      <c r="MDC13" s="1211"/>
      <c r="MDD13" s="1211"/>
      <c r="MDE13" s="1211"/>
      <c r="MDF13" s="1211"/>
      <c r="MDG13" s="1211"/>
      <c r="MDH13" s="1211"/>
      <c r="MDI13" s="1211"/>
      <c r="MDJ13" s="1211"/>
      <c r="MDK13" s="1211"/>
      <c r="MDL13" s="1211"/>
      <c r="MDM13" s="1211"/>
      <c r="MDN13" s="1211"/>
      <c r="MDO13" s="1211"/>
      <c r="MDP13" s="1211"/>
      <c r="MDQ13" s="1211"/>
      <c r="MDR13" s="1211"/>
      <c r="MDS13" s="1211"/>
      <c r="MDT13" s="1211"/>
      <c r="MDU13" s="1211"/>
      <c r="MDV13" s="1211"/>
      <c r="MDW13" s="1211"/>
      <c r="MDX13" s="1211"/>
      <c r="MDY13" s="1211"/>
      <c r="MDZ13" s="1211"/>
      <c r="MEA13" s="1211"/>
      <c r="MEB13" s="1211"/>
      <c r="MEC13" s="1211"/>
      <c r="MED13" s="1211"/>
      <c r="MEE13" s="1211"/>
      <c r="MEF13" s="1211"/>
      <c r="MEG13" s="1211"/>
      <c r="MEH13" s="1211"/>
      <c r="MEI13" s="1211"/>
      <c r="MEJ13" s="1211"/>
      <c r="MEK13" s="1211"/>
      <c r="MEL13" s="1211"/>
      <c r="MEM13" s="1211"/>
      <c r="MEN13" s="1211"/>
      <c r="MEO13" s="1211"/>
      <c r="MEP13" s="1211"/>
      <c r="MEQ13" s="1211"/>
      <c r="MER13" s="1211"/>
      <c r="MES13" s="1211"/>
      <c r="MET13" s="1211"/>
      <c r="MEU13" s="1211"/>
      <c r="MEV13" s="1211"/>
      <c r="MEW13" s="1211"/>
      <c r="MEX13" s="1211"/>
      <c r="MEY13" s="1211"/>
      <c r="MEZ13" s="1211"/>
      <c r="MFA13" s="1211"/>
      <c r="MFB13" s="1211"/>
      <c r="MFC13" s="1211"/>
      <c r="MFD13" s="1211"/>
      <c r="MFE13" s="1211"/>
      <c r="MFF13" s="1211"/>
      <c r="MFG13" s="1211"/>
      <c r="MFH13" s="1211"/>
      <c r="MFI13" s="1211"/>
      <c r="MFJ13" s="1211"/>
      <c r="MFK13" s="1211"/>
      <c r="MFL13" s="1211"/>
      <c r="MFM13" s="1211"/>
      <c r="MFN13" s="1211"/>
      <c r="MFO13" s="1211"/>
      <c r="MFP13" s="1211"/>
      <c r="MFQ13" s="1211"/>
      <c r="MFR13" s="1211"/>
      <c r="MFS13" s="1211"/>
      <c r="MFT13" s="1211"/>
      <c r="MFU13" s="1211"/>
      <c r="MFV13" s="1211"/>
      <c r="MFW13" s="1211"/>
      <c r="MFX13" s="1211"/>
      <c r="MFY13" s="1211"/>
      <c r="MFZ13" s="1211"/>
      <c r="MGA13" s="1211"/>
      <c r="MGB13" s="1211"/>
      <c r="MGC13" s="1211"/>
      <c r="MGD13" s="1211"/>
      <c r="MGE13" s="1211"/>
      <c r="MGF13" s="1211"/>
      <c r="MGG13" s="1211"/>
      <c r="MGH13" s="1211"/>
      <c r="MGI13" s="1211"/>
      <c r="MGJ13" s="1211"/>
      <c r="MGK13" s="1211"/>
      <c r="MGL13" s="1211"/>
      <c r="MGM13" s="1211"/>
      <c r="MGN13" s="1211"/>
      <c r="MGO13" s="1211"/>
      <c r="MGP13" s="1211"/>
      <c r="MGQ13" s="1211"/>
      <c r="MGR13" s="1211"/>
      <c r="MGS13" s="1211"/>
      <c r="MGT13" s="1211"/>
      <c r="MGU13" s="1211"/>
      <c r="MGV13" s="1211"/>
      <c r="MGW13" s="1211"/>
      <c r="MGX13" s="1211"/>
      <c r="MGY13" s="1211"/>
      <c r="MGZ13" s="1211"/>
      <c r="MHA13" s="1211"/>
      <c r="MHB13" s="1211"/>
      <c r="MHC13" s="1211"/>
      <c r="MHD13" s="1211"/>
      <c r="MHE13" s="1211"/>
      <c r="MHF13" s="1211"/>
      <c r="MHG13" s="1211"/>
      <c r="MHH13" s="1211"/>
      <c r="MHI13" s="1211"/>
      <c r="MHJ13" s="1211"/>
      <c r="MHK13" s="1211"/>
      <c r="MHL13" s="1211"/>
      <c r="MHM13" s="1211"/>
      <c r="MHN13" s="1211"/>
      <c r="MHO13" s="1211"/>
      <c r="MHP13" s="1211"/>
      <c r="MHQ13" s="1211"/>
      <c r="MHR13" s="1211"/>
      <c r="MHS13" s="1211"/>
      <c r="MHT13" s="1211"/>
      <c r="MHU13" s="1211"/>
      <c r="MHV13" s="1211"/>
      <c r="MHW13" s="1211"/>
      <c r="MHX13" s="1211"/>
      <c r="MHY13" s="1211"/>
      <c r="MHZ13" s="1211"/>
      <c r="MIA13" s="1211"/>
      <c r="MIB13" s="1211"/>
      <c r="MIC13" s="1211"/>
      <c r="MID13" s="1211"/>
      <c r="MIE13" s="1211"/>
      <c r="MIF13" s="1211"/>
      <c r="MIG13" s="1211"/>
      <c r="MIH13" s="1211"/>
      <c r="MII13" s="1211"/>
      <c r="MIJ13" s="1211"/>
      <c r="MIK13" s="1211"/>
      <c r="MIL13" s="1211"/>
      <c r="MIM13" s="1211"/>
      <c r="MIN13" s="1211"/>
      <c r="MIO13" s="1211"/>
      <c r="MIP13" s="1211"/>
      <c r="MIQ13" s="1211"/>
      <c r="MIR13" s="1211"/>
      <c r="MIS13" s="1211"/>
      <c r="MIT13" s="1211"/>
      <c r="MIU13" s="1211"/>
      <c r="MIV13" s="1211"/>
      <c r="MIW13" s="1211"/>
      <c r="MIX13" s="1211"/>
      <c r="MIY13" s="1211"/>
      <c r="MIZ13" s="1211"/>
      <c r="MJA13" s="1211"/>
      <c r="MJB13" s="1211"/>
      <c r="MJC13" s="1211"/>
      <c r="MJD13" s="1211"/>
      <c r="MJE13" s="1211"/>
      <c r="MJF13" s="1211"/>
      <c r="MJG13" s="1211"/>
      <c r="MJH13" s="1211"/>
      <c r="MJI13" s="1211"/>
      <c r="MJJ13" s="1211"/>
      <c r="MJK13" s="1211"/>
      <c r="MJL13" s="1211"/>
      <c r="MJM13" s="1211"/>
      <c r="MJN13" s="1211"/>
      <c r="MJO13" s="1211"/>
      <c r="MJP13" s="1211"/>
      <c r="MJQ13" s="1211"/>
      <c r="MJR13" s="1211"/>
      <c r="MJS13" s="1211"/>
      <c r="MJT13" s="1211"/>
      <c r="MJU13" s="1211"/>
      <c r="MJV13" s="1211"/>
      <c r="MJW13" s="1211"/>
      <c r="MJX13" s="1211"/>
      <c r="MJY13" s="1211"/>
      <c r="MJZ13" s="1211"/>
      <c r="MKA13" s="1211"/>
      <c r="MKB13" s="1211"/>
      <c r="MKC13" s="1211"/>
      <c r="MKD13" s="1211"/>
      <c r="MKE13" s="1211"/>
      <c r="MKF13" s="1211"/>
      <c r="MKG13" s="1211"/>
      <c r="MKH13" s="1211"/>
      <c r="MKI13" s="1211"/>
      <c r="MKJ13" s="1211"/>
      <c r="MKK13" s="1211"/>
      <c r="MKL13" s="1211"/>
      <c r="MKM13" s="1211"/>
      <c r="MKN13" s="1211"/>
      <c r="MKO13" s="1211"/>
      <c r="MKP13" s="1211"/>
      <c r="MKQ13" s="1211"/>
      <c r="MKR13" s="1211"/>
      <c r="MKS13" s="1211"/>
      <c r="MKT13" s="1211"/>
      <c r="MKU13" s="1211"/>
      <c r="MKV13" s="1211"/>
      <c r="MKW13" s="1211"/>
      <c r="MKX13" s="1211"/>
      <c r="MKY13" s="1211"/>
      <c r="MKZ13" s="1211"/>
      <c r="MLA13" s="1211"/>
      <c r="MLB13" s="1211"/>
      <c r="MLC13" s="1211"/>
      <c r="MLD13" s="1211"/>
      <c r="MLE13" s="1211"/>
      <c r="MLF13" s="1211"/>
      <c r="MLG13" s="1211"/>
      <c r="MLH13" s="1211"/>
      <c r="MLI13" s="1211"/>
      <c r="MLJ13" s="1211"/>
      <c r="MLK13" s="1211"/>
      <c r="MLL13" s="1211"/>
      <c r="MLM13" s="1211"/>
      <c r="MLN13" s="1211"/>
      <c r="MLO13" s="1211"/>
      <c r="MLP13" s="1211"/>
      <c r="MLQ13" s="1211"/>
      <c r="MLR13" s="1211"/>
      <c r="MLS13" s="1211"/>
      <c r="MLT13" s="1211"/>
      <c r="MLU13" s="1211"/>
      <c r="MLV13" s="1211"/>
      <c r="MLW13" s="1211"/>
      <c r="MLX13" s="1211"/>
      <c r="MLY13" s="1211"/>
      <c r="MLZ13" s="1211"/>
      <c r="MMA13" s="1211"/>
      <c r="MMB13" s="1211"/>
      <c r="MMC13" s="1211"/>
      <c r="MMD13" s="1211"/>
      <c r="MME13" s="1211"/>
      <c r="MMF13" s="1211"/>
      <c r="MMG13" s="1211"/>
      <c r="MMH13" s="1211"/>
      <c r="MMI13" s="1211"/>
      <c r="MMJ13" s="1211"/>
      <c r="MMK13" s="1211"/>
      <c r="MML13" s="1211"/>
      <c r="MMM13" s="1211"/>
      <c r="MMN13" s="1211"/>
      <c r="MMO13" s="1211"/>
      <c r="MMP13" s="1211"/>
      <c r="MMQ13" s="1211"/>
      <c r="MMR13" s="1211"/>
      <c r="MMS13" s="1211"/>
      <c r="MMT13" s="1211"/>
      <c r="MMU13" s="1211"/>
      <c r="MMV13" s="1211"/>
      <c r="MMW13" s="1211"/>
      <c r="MMX13" s="1211"/>
      <c r="MMY13" s="1211"/>
      <c r="MMZ13" s="1211"/>
      <c r="MNA13" s="1211"/>
      <c r="MNB13" s="1211"/>
      <c r="MNC13" s="1211"/>
      <c r="MND13" s="1211"/>
      <c r="MNE13" s="1211"/>
      <c r="MNF13" s="1211"/>
      <c r="MNG13" s="1211"/>
      <c r="MNH13" s="1211"/>
      <c r="MNI13" s="1211"/>
      <c r="MNJ13" s="1211"/>
      <c r="MNK13" s="1211"/>
      <c r="MNL13" s="1211"/>
      <c r="MNM13" s="1211"/>
      <c r="MNN13" s="1211"/>
      <c r="MNO13" s="1211"/>
      <c r="MNP13" s="1211"/>
      <c r="MNQ13" s="1211"/>
      <c r="MNR13" s="1211"/>
      <c r="MNS13" s="1211"/>
      <c r="MNT13" s="1211"/>
      <c r="MNU13" s="1211"/>
      <c r="MNV13" s="1211"/>
      <c r="MNW13" s="1211"/>
      <c r="MNX13" s="1211"/>
      <c r="MNY13" s="1211"/>
      <c r="MNZ13" s="1211"/>
      <c r="MOA13" s="1211"/>
      <c r="MOB13" s="1211"/>
      <c r="MOC13" s="1211"/>
      <c r="MOD13" s="1211"/>
      <c r="MOE13" s="1211"/>
      <c r="MOF13" s="1211"/>
      <c r="MOG13" s="1211"/>
      <c r="MOH13" s="1211"/>
      <c r="MOI13" s="1211"/>
      <c r="MOJ13" s="1211"/>
      <c r="MOK13" s="1211"/>
      <c r="MOL13" s="1211"/>
      <c r="MOM13" s="1211"/>
      <c r="MON13" s="1211"/>
      <c r="MOO13" s="1211"/>
      <c r="MOP13" s="1211"/>
      <c r="MOQ13" s="1211"/>
      <c r="MOR13" s="1211"/>
      <c r="MOS13" s="1211"/>
      <c r="MOT13" s="1211"/>
      <c r="MOU13" s="1211"/>
      <c r="MOV13" s="1211"/>
      <c r="MOW13" s="1211"/>
      <c r="MOX13" s="1211"/>
      <c r="MOY13" s="1211"/>
      <c r="MOZ13" s="1211"/>
      <c r="MPA13" s="1211"/>
      <c r="MPB13" s="1211"/>
      <c r="MPC13" s="1211"/>
      <c r="MPD13" s="1211"/>
      <c r="MPE13" s="1211"/>
      <c r="MPF13" s="1211"/>
      <c r="MPG13" s="1211"/>
      <c r="MPH13" s="1211"/>
      <c r="MPI13" s="1211"/>
      <c r="MPJ13" s="1211"/>
      <c r="MPK13" s="1211"/>
      <c r="MPL13" s="1211"/>
      <c r="MPM13" s="1211"/>
      <c r="MPN13" s="1211"/>
      <c r="MPO13" s="1211"/>
      <c r="MPP13" s="1211"/>
      <c r="MPQ13" s="1211"/>
      <c r="MPR13" s="1211"/>
      <c r="MPS13" s="1211"/>
      <c r="MPT13" s="1211"/>
      <c r="MPU13" s="1211"/>
      <c r="MPV13" s="1211"/>
      <c r="MPW13" s="1211"/>
      <c r="MPX13" s="1211"/>
      <c r="MPY13" s="1211"/>
      <c r="MPZ13" s="1211"/>
      <c r="MQA13" s="1211"/>
      <c r="MQB13" s="1211"/>
      <c r="MQC13" s="1211"/>
      <c r="MQD13" s="1211"/>
      <c r="MQE13" s="1211"/>
      <c r="MQF13" s="1211"/>
      <c r="MQG13" s="1211"/>
      <c r="MQH13" s="1211"/>
      <c r="MQI13" s="1211"/>
      <c r="MQJ13" s="1211"/>
      <c r="MQK13" s="1211"/>
      <c r="MQL13" s="1211"/>
      <c r="MQM13" s="1211"/>
      <c r="MQN13" s="1211"/>
      <c r="MQO13" s="1211"/>
      <c r="MQP13" s="1211"/>
      <c r="MQQ13" s="1211"/>
      <c r="MQR13" s="1211"/>
      <c r="MQS13" s="1211"/>
      <c r="MQT13" s="1211"/>
      <c r="MQU13" s="1211"/>
      <c r="MQV13" s="1211"/>
      <c r="MQW13" s="1211"/>
      <c r="MQX13" s="1211"/>
      <c r="MQY13" s="1211"/>
      <c r="MQZ13" s="1211"/>
      <c r="MRA13" s="1211"/>
      <c r="MRB13" s="1211"/>
      <c r="MRC13" s="1211"/>
      <c r="MRD13" s="1211"/>
      <c r="MRE13" s="1211"/>
      <c r="MRF13" s="1211"/>
      <c r="MRG13" s="1211"/>
      <c r="MRH13" s="1211"/>
      <c r="MRI13" s="1211"/>
      <c r="MRJ13" s="1211"/>
      <c r="MRK13" s="1211"/>
      <c r="MRL13" s="1211"/>
      <c r="MRM13" s="1211"/>
      <c r="MRN13" s="1211"/>
      <c r="MRO13" s="1211"/>
      <c r="MRP13" s="1211"/>
      <c r="MRQ13" s="1211"/>
      <c r="MRR13" s="1211"/>
      <c r="MRS13" s="1211"/>
      <c r="MRT13" s="1211"/>
      <c r="MRU13" s="1211"/>
      <c r="MRV13" s="1211"/>
      <c r="MRW13" s="1211"/>
      <c r="MRX13" s="1211"/>
      <c r="MRY13" s="1211"/>
      <c r="MRZ13" s="1211"/>
      <c r="MSA13" s="1211"/>
      <c r="MSB13" s="1211"/>
      <c r="MSC13" s="1211"/>
      <c r="MSD13" s="1211"/>
      <c r="MSE13" s="1211"/>
      <c r="MSF13" s="1211"/>
      <c r="MSG13" s="1211"/>
      <c r="MSH13" s="1211"/>
      <c r="MSI13" s="1211"/>
      <c r="MSJ13" s="1211"/>
      <c r="MSK13" s="1211"/>
      <c r="MSL13" s="1211"/>
      <c r="MSM13" s="1211"/>
      <c r="MSN13" s="1211"/>
      <c r="MSO13" s="1211"/>
      <c r="MSP13" s="1211"/>
      <c r="MSQ13" s="1211"/>
      <c r="MSR13" s="1211"/>
      <c r="MSS13" s="1211"/>
      <c r="MST13" s="1211"/>
      <c r="MSU13" s="1211"/>
      <c r="MSV13" s="1211"/>
      <c r="MSW13" s="1211"/>
      <c r="MSX13" s="1211"/>
      <c r="MSY13" s="1211"/>
      <c r="MSZ13" s="1211"/>
      <c r="MTA13" s="1211"/>
      <c r="MTB13" s="1211"/>
      <c r="MTC13" s="1211"/>
      <c r="MTD13" s="1211"/>
      <c r="MTE13" s="1211"/>
      <c r="MTF13" s="1211"/>
      <c r="MTG13" s="1211"/>
      <c r="MTH13" s="1211"/>
      <c r="MTI13" s="1211"/>
      <c r="MTJ13" s="1211"/>
      <c r="MTK13" s="1211"/>
      <c r="MTL13" s="1211"/>
      <c r="MTM13" s="1211"/>
      <c r="MTN13" s="1211"/>
      <c r="MTO13" s="1211"/>
      <c r="MTP13" s="1211"/>
      <c r="MTQ13" s="1211"/>
      <c r="MTR13" s="1211"/>
      <c r="MTS13" s="1211"/>
      <c r="MTT13" s="1211"/>
      <c r="MTU13" s="1211"/>
      <c r="MTV13" s="1211"/>
      <c r="MTW13" s="1211"/>
      <c r="MTX13" s="1211"/>
      <c r="MTY13" s="1211"/>
      <c r="MTZ13" s="1211"/>
      <c r="MUA13" s="1211"/>
      <c r="MUB13" s="1211"/>
      <c r="MUC13" s="1211"/>
      <c r="MUD13" s="1211"/>
      <c r="MUE13" s="1211"/>
      <c r="MUF13" s="1211"/>
      <c r="MUG13" s="1211"/>
      <c r="MUH13" s="1211"/>
      <c r="MUI13" s="1211"/>
      <c r="MUJ13" s="1211"/>
      <c r="MUK13" s="1211"/>
      <c r="MUL13" s="1211"/>
      <c r="MUM13" s="1211"/>
      <c r="MUN13" s="1211"/>
      <c r="MUO13" s="1211"/>
      <c r="MUP13" s="1211"/>
      <c r="MUQ13" s="1211"/>
      <c r="MUR13" s="1211"/>
      <c r="MUS13" s="1211"/>
      <c r="MUT13" s="1211"/>
      <c r="MUU13" s="1211"/>
      <c r="MUV13" s="1211"/>
      <c r="MUW13" s="1211"/>
      <c r="MUX13" s="1211"/>
      <c r="MUY13" s="1211"/>
      <c r="MUZ13" s="1211"/>
      <c r="MVA13" s="1211"/>
      <c r="MVB13" s="1211"/>
      <c r="MVC13" s="1211"/>
      <c r="MVD13" s="1211"/>
      <c r="MVE13" s="1211"/>
      <c r="MVF13" s="1211"/>
      <c r="MVG13" s="1211"/>
      <c r="MVH13" s="1211"/>
      <c r="MVI13" s="1211"/>
      <c r="MVJ13" s="1211"/>
      <c r="MVK13" s="1211"/>
      <c r="MVL13" s="1211"/>
      <c r="MVM13" s="1211"/>
      <c r="MVN13" s="1211"/>
      <c r="MVO13" s="1211"/>
      <c r="MVP13" s="1211"/>
      <c r="MVQ13" s="1211"/>
      <c r="MVR13" s="1211"/>
      <c r="MVS13" s="1211"/>
      <c r="MVT13" s="1211"/>
      <c r="MVU13" s="1211"/>
      <c r="MVV13" s="1211"/>
      <c r="MVW13" s="1211"/>
      <c r="MVX13" s="1211"/>
      <c r="MVY13" s="1211"/>
      <c r="MVZ13" s="1211"/>
      <c r="MWA13" s="1211"/>
      <c r="MWB13" s="1211"/>
      <c r="MWC13" s="1211"/>
      <c r="MWD13" s="1211"/>
      <c r="MWE13" s="1211"/>
      <c r="MWF13" s="1211"/>
      <c r="MWG13" s="1211"/>
      <c r="MWH13" s="1211"/>
      <c r="MWI13" s="1211"/>
      <c r="MWJ13" s="1211"/>
      <c r="MWK13" s="1211"/>
      <c r="MWL13" s="1211"/>
      <c r="MWM13" s="1211"/>
      <c r="MWN13" s="1211"/>
      <c r="MWO13" s="1211"/>
      <c r="MWP13" s="1211"/>
      <c r="MWQ13" s="1211"/>
      <c r="MWR13" s="1211"/>
      <c r="MWS13" s="1211"/>
      <c r="MWT13" s="1211"/>
      <c r="MWU13" s="1211"/>
      <c r="MWV13" s="1211"/>
      <c r="MWW13" s="1211"/>
      <c r="MWX13" s="1211"/>
      <c r="MWY13" s="1211"/>
      <c r="MWZ13" s="1211"/>
      <c r="MXA13" s="1211"/>
      <c r="MXB13" s="1211"/>
      <c r="MXC13" s="1211"/>
      <c r="MXD13" s="1211"/>
      <c r="MXE13" s="1211"/>
      <c r="MXF13" s="1211"/>
      <c r="MXG13" s="1211"/>
      <c r="MXH13" s="1211"/>
      <c r="MXI13" s="1211"/>
      <c r="MXJ13" s="1211"/>
      <c r="MXK13" s="1211"/>
      <c r="MXL13" s="1211"/>
      <c r="MXM13" s="1211"/>
      <c r="MXN13" s="1211"/>
      <c r="MXO13" s="1211"/>
      <c r="MXP13" s="1211"/>
      <c r="MXQ13" s="1211"/>
      <c r="MXR13" s="1211"/>
      <c r="MXS13" s="1211"/>
      <c r="MXT13" s="1211"/>
      <c r="MXU13" s="1211"/>
      <c r="MXV13" s="1211"/>
      <c r="MXW13" s="1211"/>
      <c r="MXX13" s="1211"/>
      <c r="MXY13" s="1211"/>
      <c r="MXZ13" s="1211"/>
      <c r="MYA13" s="1211"/>
      <c r="MYB13" s="1211"/>
      <c r="MYC13" s="1211"/>
      <c r="MYD13" s="1211"/>
      <c r="MYE13" s="1211"/>
      <c r="MYF13" s="1211"/>
      <c r="MYG13" s="1211"/>
      <c r="MYH13" s="1211"/>
      <c r="MYI13" s="1211"/>
      <c r="MYJ13" s="1211"/>
      <c r="MYK13" s="1211"/>
      <c r="MYL13" s="1211"/>
      <c r="MYM13" s="1211"/>
      <c r="MYN13" s="1211"/>
      <c r="MYO13" s="1211"/>
      <c r="MYP13" s="1211"/>
      <c r="MYQ13" s="1211"/>
      <c r="MYR13" s="1211"/>
      <c r="MYS13" s="1211"/>
      <c r="MYT13" s="1211"/>
      <c r="MYU13" s="1211"/>
      <c r="MYV13" s="1211"/>
      <c r="MYW13" s="1211"/>
      <c r="MYX13" s="1211"/>
      <c r="MYY13" s="1211"/>
      <c r="MYZ13" s="1211"/>
      <c r="MZA13" s="1211"/>
      <c r="MZB13" s="1211"/>
      <c r="MZC13" s="1211"/>
      <c r="MZD13" s="1211"/>
      <c r="MZE13" s="1211"/>
      <c r="MZF13" s="1211"/>
      <c r="MZG13" s="1211"/>
      <c r="MZH13" s="1211"/>
      <c r="MZI13" s="1211"/>
      <c r="MZJ13" s="1211"/>
      <c r="MZK13" s="1211"/>
      <c r="MZL13" s="1211"/>
      <c r="MZM13" s="1211"/>
      <c r="MZN13" s="1211"/>
      <c r="MZO13" s="1211"/>
      <c r="MZP13" s="1211"/>
      <c r="MZQ13" s="1211"/>
      <c r="MZR13" s="1211"/>
      <c r="MZS13" s="1211"/>
      <c r="MZT13" s="1211"/>
      <c r="MZU13" s="1211"/>
      <c r="MZV13" s="1211"/>
      <c r="MZW13" s="1211"/>
      <c r="MZX13" s="1211"/>
      <c r="MZY13" s="1211"/>
      <c r="MZZ13" s="1211"/>
      <c r="NAA13" s="1211"/>
      <c r="NAB13" s="1211"/>
      <c r="NAC13" s="1211"/>
      <c r="NAD13" s="1211"/>
      <c r="NAE13" s="1211"/>
      <c r="NAF13" s="1211"/>
      <c r="NAG13" s="1211"/>
      <c r="NAH13" s="1211"/>
      <c r="NAI13" s="1211"/>
      <c r="NAJ13" s="1211"/>
      <c r="NAK13" s="1211"/>
      <c r="NAL13" s="1211"/>
      <c r="NAM13" s="1211"/>
      <c r="NAN13" s="1211"/>
      <c r="NAO13" s="1211"/>
      <c r="NAP13" s="1211"/>
      <c r="NAQ13" s="1211"/>
      <c r="NAR13" s="1211"/>
      <c r="NAS13" s="1211"/>
      <c r="NAT13" s="1211"/>
      <c r="NAU13" s="1211"/>
      <c r="NAV13" s="1211"/>
      <c r="NAW13" s="1211"/>
      <c r="NAX13" s="1211"/>
      <c r="NAY13" s="1211"/>
      <c r="NAZ13" s="1211"/>
      <c r="NBA13" s="1211"/>
      <c r="NBB13" s="1211"/>
      <c r="NBC13" s="1211"/>
      <c r="NBD13" s="1211"/>
      <c r="NBE13" s="1211"/>
      <c r="NBF13" s="1211"/>
      <c r="NBG13" s="1211"/>
      <c r="NBH13" s="1211"/>
      <c r="NBI13" s="1211"/>
      <c r="NBJ13" s="1211"/>
      <c r="NBK13" s="1211"/>
      <c r="NBL13" s="1211"/>
      <c r="NBM13" s="1211"/>
      <c r="NBN13" s="1211"/>
      <c r="NBO13" s="1211"/>
      <c r="NBP13" s="1211"/>
      <c r="NBQ13" s="1211"/>
      <c r="NBR13" s="1211"/>
      <c r="NBS13" s="1211"/>
      <c r="NBT13" s="1211"/>
      <c r="NBU13" s="1211"/>
      <c r="NBV13" s="1211"/>
      <c r="NBW13" s="1211"/>
      <c r="NBX13" s="1211"/>
      <c r="NBY13" s="1211"/>
      <c r="NBZ13" s="1211"/>
      <c r="NCA13" s="1211"/>
      <c r="NCB13" s="1211"/>
      <c r="NCC13" s="1211"/>
      <c r="NCD13" s="1211"/>
      <c r="NCE13" s="1211"/>
      <c r="NCF13" s="1211"/>
      <c r="NCG13" s="1211"/>
      <c r="NCH13" s="1211"/>
      <c r="NCI13" s="1211"/>
      <c r="NCJ13" s="1211"/>
      <c r="NCK13" s="1211"/>
      <c r="NCL13" s="1211"/>
      <c r="NCM13" s="1211"/>
      <c r="NCN13" s="1211"/>
      <c r="NCO13" s="1211"/>
      <c r="NCP13" s="1211"/>
      <c r="NCQ13" s="1211"/>
      <c r="NCR13" s="1211"/>
      <c r="NCS13" s="1211"/>
      <c r="NCT13" s="1211"/>
      <c r="NCU13" s="1211"/>
      <c r="NCV13" s="1211"/>
      <c r="NCW13" s="1211"/>
      <c r="NCX13" s="1211"/>
      <c r="NCY13" s="1211"/>
      <c r="NCZ13" s="1211"/>
      <c r="NDA13" s="1211"/>
      <c r="NDB13" s="1211"/>
      <c r="NDC13" s="1211"/>
      <c r="NDD13" s="1211"/>
      <c r="NDE13" s="1211"/>
      <c r="NDF13" s="1211"/>
      <c r="NDG13" s="1211"/>
      <c r="NDH13" s="1211"/>
      <c r="NDI13" s="1211"/>
      <c r="NDJ13" s="1211"/>
      <c r="NDK13" s="1211"/>
      <c r="NDL13" s="1211"/>
      <c r="NDM13" s="1211"/>
      <c r="NDN13" s="1211"/>
      <c r="NDO13" s="1211"/>
      <c r="NDP13" s="1211"/>
      <c r="NDQ13" s="1211"/>
      <c r="NDR13" s="1211"/>
      <c r="NDS13" s="1211"/>
      <c r="NDT13" s="1211"/>
      <c r="NDU13" s="1211"/>
      <c r="NDV13" s="1211"/>
      <c r="NDW13" s="1211"/>
      <c r="NDX13" s="1211"/>
      <c r="NDY13" s="1211"/>
      <c r="NDZ13" s="1211"/>
      <c r="NEA13" s="1211"/>
      <c r="NEB13" s="1211"/>
      <c r="NEC13" s="1211"/>
      <c r="NED13" s="1211"/>
      <c r="NEE13" s="1211"/>
      <c r="NEF13" s="1211"/>
      <c r="NEG13" s="1211"/>
      <c r="NEH13" s="1211"/>
      <c r="NEI13" s="1211"/>
      <c r="NEJ13" s="1211"/>
      <c r="NEK13" s="1211"/>
      <c r="NEL13" s="1211"/>
      <c r="NEM13" s="1211"/>
      <c r="NEN13" s="1211"/>
      <c r="NEO13" s="1211"/>
      <c r="NEP13" s="1211"/>
      <c r="NEQ13" s="1211"/>
      <c r="NER13" s="1211"/>
      <c r="NES13" s="1211"/>
      <c r="NET13" s="1211"/>
      <c r="NEU13" s="1211"/>
      <c r="NEV13" s="1211"/>
      <c r="NEW13" s="1211"/>
      <c r="NEX13" s="1211"/>
      <c r="NEY13" s="1211"/>
      <c r="NEZ13" s="1211"/>
      <c r="NFA13" s="1211"/>
      <c r="NFB13" s="1211"/>
      <c r="NFC13" s="1211"/>
      <c r="NFD13" s="1211"/>
      <c r="NFE13" s="1211"/>
      <c r="NFF13" s="1211"/>
      <c r="NFG13" s="1211"/>
      <c r="NFH13" s="1211"/>
      <c r="NFI13" s="1211"/>
      <c r="NFJ13" s="1211"/>
      <c r="NFK13" s="1211"/>
      <c r="NFL13" s="1211"/>
      <c r="NFM13" s="1211"/>
      <c r="NFN13" s="1211"/>
      <c r="NFO13" s="1211"/>
      <c r="NFP13" s="1211"/>
      <c r="NFQ13" s="1211"/>
      <c r="NFR13" s="1211"/>
      <c r="NFS13" s="1211"/>
      <c r="NFT13" s="1211"/>
      <c r="NFU13" s="1211"/>
      <c r="NFV13" s="1211"/>
      <c r="NFW13" s="1211"/>
      <c r="NFX13" s="1211"/>
      <c r="NFY13" s="1211"/>
      <c r="NFZ13" s="1211"/>
      <c r="NGA13" s="1211"/>
      <c r="NGB13" s="1211"/>
      <c r="NGC13" s="1211"/>
      <c r="NGD13" s="1211"/>
      <c r="NGE13" s="1211"/>
      <c r="NGF13" s="1211"/>
      <c r="NGG13" s="1211"/>
      <c r="NGH13" s="1211"/>
      <c r="NGI13" s="1211"/>
      <c r="NGJ13" s="1211"/>
      <c r="NGK13" s="1211"/>
      <c r="NGL13" s="1211"/>
      <c r="NGM13" s="1211"/>
      <c r="NGN13" s="1211"/>
      <c r="NGO13" s="1211"/>
      <c r="NGP13" s="1211"/>
      <c r="NGQ13" s="1211"/>
      <c r="NGR13" s="1211"/>
      <c r="NGS13" s="1211"/>
      <c r="NGT13" s="1211"/>
      <c r="NGU13" s="1211"/>
      <c r="NGV13" s="1211"/>
      <c r="NGW13" s="1211"/>
      <c r="NGX13" s="1211"/>
      <c r="NGY13" s="1211"/>
      <c r="NGZ13" s="1211"/>
      <c r="NHA13" s="1211"/>
      <c r="NHB13" s="1211"/>
      <c r="NHC13" s="1211"/>
      <c r="NHD13" s="1211"/>
      <c r="NHE13" s="1211"/>
      <c r="NHF13" s="1211"/>
      <c r="NHG13" s="1211"/>
      <c r="NHH13" s="1211"/>
      <c r="NHI13" s="1211"/>
      <c r="NHJ13" s="1211"/>
      <c r="NHK13" s="1211"/>
      <c r="NHL13" s="1211"/>
      <c r="NHM13" s="1211"/>
      <c r="NHN13" s="1211"/>
      <c r="NHO13" s="1211"/>
      <c r="NHP13" s="1211"/>
      <c r="NHQ13" s="1211"/>
      <c r="NHR13" s="1211"/>
      <c r="NHS13" s="1211"/>
      <c r="NHT13" s="1211"/>
      <c r="NHU13" s="1211"/>
      <c r="NHV13" s="1211"/>
      <c r="NHW13" s="1211"/>
      <c r="NHX13" s="1211"/>
      <c r="NHY13" s="1211"/>
      <c r="NHZ13" s="1211"/>
      <c r="NIA13" s="1211"/>
      <c r="NIB13" s="1211"/>
      <c r="NIC13" s="1211"/>
      <c r="NID13" s="1211"/>
      <c r="NIE13" s="1211"/>
      <c r="NIF13" s="1211"/>
      <c r="NIG13" s="1211"/>
      <c r="NIH13" s="1211"/>
      <c r="NII13" s="1211"/>
      <c r="NIJ13" s="1211"/>
      <c r="NIK13" s="1211"/>
      <c r="NIL13" s="1211"/>
      <c r="NIM13" s="1211"/>
      <c r="NIN13" s="1211"/>
      <c r="NIO13" s="1211"/>
      <c r="NIP13" s="1211"/>
      <c r="NIQ13" s="1211"/>
      <c r="NIR13" s="1211"/>
      <c r="NIS13" s="1211"/>
      <c r="NIT13" s="1211"/>
      <c r="NIU13" s="1211"/>
      <c r="NIV13" s="1211"/>
      <c r="NIW13" s="1211"/>
      <c r="NIX13" s="1211"/>
      <c r="NIY13" s="1211"/>
      <c r="NIZ13" s="1211"/>
      <c r="NJA13" s="1211"/>
      <c r="NJB13" s="1211"/>
      <c r="NJC13" s="1211"/>
      <c r="NJD13" s="1211"/>
      <c r="NJE13" s="1211"/>
      <c r="NJF13" s="1211"/>
      <c r="NJG13" s="1211"/>
      <c r="NJH13" s="1211"/>
      <c r="NJI13" s="1211"/>
      <c r="NJJ13" s="1211"/>
      <c r="NJK13" s="1211"/>
      <c r="NJL13" s="1211"/>
      <c r="NJM13" s="1211"/>
      <c r="NJN13" s="1211"/>
      <c r="NJO13" s="1211"/>
      <c r="NJP13" s="1211"/>
      <c r="NJQ13" s="1211"/>
      <c r="NJR13" s="1211"/>
      <c r="NJS13" s="1211"/>
      <c r="NJT13" s="1211"/>
      <c r="NJU13" s="1211"/>
      <c r="NJV13" s="1211"/>
      <c r="NJW13" s="1211"/>
      <c r="NJX13" s="1211"/>
      <c r="NJY13" s="1211"/>
      <c r="NJZ13" s="1211"/>
      <c r="NKA13" s="1211"/>
      <c r="NKB13" s="1211"/>
      <c r="NKC13" s="1211"/>
      <c r="NKD13" s="1211"/>
      <c r="NKE13" s="1211"/>
      <c r="NKF13" s="1211"/>
      <c r="NKG13" s="1211"/>
      <c r="NKH13" s="1211"/>
      <c r="NKI13" s="1211"/>
      <c r="NKJ13" s="1211"/>
      <c r="NKK13" s="1211"/>
      <c r="NKL13" s="1211"/>
      <c r="NKM13" s="1211"/>
      <c r="NKN13" s="1211"/>
      <c r="NKO13" s="1211"/>
      <c r="NKP13" s="1211"/>
      <c r="NKQ13" s="1211"/>
      <c r="NKR13" s="1211"/>
      <c r="NKS13" s="1211"/>
      <c r="NKT13" s="1211"/>
      <c r="NKU13" s="1211"/>
      <c r="NKV13" s="1211"/>
      <c r="NKW13" s="1211"/>
      <c r="NKX13" s="1211"/>
      <c r="NKY13" s="1211"/>
      <c r="NKZ13" s="1211"/>
      <c r="NLA13" s="1211"/>
      <c r="NLB13" s="1211"/>
      <c r="NLC13" s="1211"/>
      <c r="NLD13" s="1211"/>
      <c r="NLE13" s="1211"/>
      <c r="NLF13" s="1211"/>
      <c r="NLG13" s="1211"/>
      <c r="NLH13" s="1211"/>
      <c r="NLI13" s="1211"/>
      <c r="NLJ13" s="1211"/>
      <c r="NLK13" s="1211"/>
      <c r="NLL13" s="1211"/>
      <c r="NLM13" s="1211"/>
      <c r="NLN13" s="1211"/>
      <c r="NLO13" s="1211"/>
      <c r="NLP13" s="1211"/>
      <c r="NLQ13" s="1211"/>
      <c r="NLR13" s="1211"/>
      <c r="NLS13" s="1211"/>
      <c r="NLT13" s="1211"/>
      <c r="NLU13" s="1211"/>
      <c r="NLV13" s="1211"/>
      <c r="NLW13" s="1211"/>
      <c r="NLX13" s="1211"/>
      <c r="NLY13" s="1211"/>
      <c r="NLZ13" s="1211"/>
      <c r="NMA13" s="1211"/>
      <c r="NMB13" s="1211"/>
      <c r="NMC13" s="1211"/>
      <c r="NMD13" s="1211"/>
      <c r="NME13" s="1211"/>
      <c r="NMF13" s="1211"/>
      <c r="NMG13" s="1211"/>
      <c r="NMH13" s="1211"/>
      <c r="NMI13" s="1211"/>
      <c r="NMJ13" s="1211"/>
      <c r="NMK13" s="1211"/>
      <c r="NML13" s="1211"/>
      <c r="NMM13" s="1211"/>
      <c r="NMN13" s="1211"/>
      <c r="NMO13" s="1211"/>
      <c r="NMP13" s="1211"/>
      <c r="NMQ13" s="1211"/>
      <c r="NMR13" s="1211"/>
      <c r="NMS13" s="1211"/>
      <c r="NMT13" s="1211"/>
      <c r="NMU13" s="1211"/>
      <c r="NMV13" s="1211"/>
      <c r="NMW13" s="1211"/>
      <c r="NMX13" s="1211"/>
      <c r="NMY13" s="1211"/>
      <c r="NMZ13" s="1211"/>
      <c r="NNA13" s="1211"/>
      <c r="NNB13" s="1211"/>
      <c r="NNC13" s="1211"/>
      <c r="NND13" s="1211"/>
      <c r="NNE13" s="1211"/>
      <c r="NNF13" s="1211"/>
      <c r="NNG13" s="1211"/>
      <c r="NNH13" s="1211"/>
      <c r="NNI13" s="1211"/>
      <c r="NNJ13" s="1211"/>
      <c r="NNK13" s="1211"/>
      <c r="NNL13" s="1211"/>
      <c r="NNM13" s="1211"/>
      <c r="NNN13" s="1211"/>
      <c r="NNO13" s="1211"/>
      <c r="NNP13" s="1211"/>
      <c r="NNQ13" s="1211"/>
      <c r="NNR13" s="1211"/>
      <c r="NNS13" s="1211"/>
      <c r="NNT13" s="1211"/>
      <c r="NNU13" s="1211"/>
      <c r="NNV13" s="1211"/>
      <c r="NNW13" s="1211"/>
      <c r="NNX13" s="1211"/>
      <c r="NNY13" s="1211"/>
      <c r="NNZ13" s="1211"/>
      <c r="NOA13" s="1211"/>
      <c r="NOB13" s="1211"/>
      <c r="NOC13" s="1211"/>
      <c r="NOD13" s="1211"/>
      <c r="NOE13" s="1211"/>
      <c r="NOF13" s="1211"/>
      <c r="NOG13" s="1211"/>
      <c r="NOH13" s="1211"/>
      <c r="NOI13" s="1211"/>
      <c r="NOJ13" s="1211"/>
      <c r="NOK13" s="1211"/>
      <c r="NOL13" s="1211"/>
      <c r="NOM13" s="1211"/>
      <c r="NON13" s="1211"/>
      <c r="NOO13" s="1211"/>
      <c r="NOP13" s="1211"/>
      <c r="NOQ13" s="1211"/>
      <c r="NOR13" s="1211"/>
      <c r="NOS13" s="1211"/>
      <c r="NOT13" s="1211"/>
      <c r="NOU13" s="1211"/>
      <c r="NOV13" s="1211"/>
      <c r="NOW13" s="1211"/>
      <c r="NOX13" s="1211"/>
      <c r="NOY13" s="1211"/>
      <c r="NOZ13" s="1211"/>
      <c r="NPA13" s="1211"/>
      <c r="NPB13" s="1211"/>
      <c r="NPC13" s="1211"/>
      <c r="NPD13" s="1211"/>
      <c r="NPE13" s="1211"/>
      <c r="NPF13" s="1211"/>
      <c r="NPG13" s="1211"/>
      <c r="NPH13" s="1211"/>
      <c r="NPI13" s="1211"/>
      <c r="NPJ13" s="1211"/>
      <c r="NPK13" s="1211"/>
      <c r="NPL13" s="1211"/>
      <c r="NPM13" s="1211"/>
      <c r="NPN13" s="1211"/>
      <c r="NPO13" s="1211"/>
      <c r="NPP13" s="1211"/>
      <c r="NPQ13" s="1211"/>
      <c r="NPR13" s="1211"/>
      <c r="NPS13" s="1211"/>
      <c r="NPT13" s="1211"/>
      <c r="NPU13" s="1211"/>
      <c r="NPV13" s="1211"/>
      <c r="NPW13" s="1211"/>
      <c r="NPX13" s="1211"/>
      <c r="NPY13" s="1211"/>
      <c r="NPZ13" s="1211"/>
      <c r="NQA13" s="1211"/>
      <c r="NQB13" s="1211"/>
      <c r="NQC13" s="1211"/>
      <c r="NQD13" s="1211"/>
      <c r="NQE13" s="1211"/>
      <c r="NQF13" s="1211"/>
      <c r="NQG13" s="1211"/>
      <c r="NQH13" s="1211"/>
      <c r="NQI13" s="1211"/>
      <c r="NQJ13" s="1211"/>
      <c r="NQK13" s="1211"/>
      <c r="NQL13" s="1211"/>
      <c r="NQM13" s="1211"/>
      <c r="NQN13" s="1211"/>
      <c r="NQO13" s="1211"/>
      <c r="NQP13" s="1211"/>
      <c r="NQQ13" s="1211"/>
      <c r="NQR13" s="1211"/>
      <c r="NQS13" s="1211"/>
      <c r="NQT13" s="1211"/>
      <c r="NQU13" s="1211"/>
      <c r="NQV13" s="1211"/>
      <c r="NQW13" s="1211"/>
      <c r="NQX13" s="1211"/>
      <c r="NQY13" s="1211"/>
      <c r="NQZ13" s="1211"/>
      <c r="NRA13" s="1211"/>
      <c r="NRB13" s="1211"/>
      <c r="NRC13" s="1211"/>
      <c r="NRD13" s="1211"/>
      <c r="NRE13" s="1211"/>
      <c r="NRF13" s="1211"/>
      <c r="NRG13" s="1211"/>
      <c r="NRH13" s="1211"/>
      <c r="NRI13" s="1211"/>
      <c r="NRJ13" s="1211"/>
      <c r="NRK13" s="1211"/>
      <c r="NRL13" s="1211"/>
      <c r="NRM13" s="1211"/>
      <c r="NRN13" s="1211"/>
      <c r="NRO13" s="1211"/>
      <c r="NRP13" s="1211"/>
      <c r="NRQ13" s="1211"/>
      <c r="NRR13" s="1211"/>
      <c r="NRS13" s="1211"/>
      <c r="NRT13" s="1211"/>
      <c r="NRU13" s="1211"/>
      <c r="NRV13" s="1211"/>
      <c r="NRW13" s="1211"/>
      <c r="NRX13" s="1211"/>
      <c r="NRY13" s="1211"/>
      <c r="NRZ13" s="1211"/>
      <c r="NSA13" s="1211"/>
      <c r="NSB13" s="1211"/>
      <c r="NSC13" s="1211"/>
      <c r="NSD13" s="1211"/>
      <c r="NSE13" s="1211"/>
      <c r="NSF13" s="1211"/>
      <c r="NSG13" s="1211"/>
      <c r="NSH13" s="1211"/>
      <c r="NSI13" s="1211"/>
      <c r="NSJ13" s="1211"/>
      <c r="NSK13" s="1211"/>
      <c r="NSL13" s="1211"/>
      <c r="NSM13" s="1211"/>
      <c r="NSN13" s="1211"/>
      <c r="NSO13" s="1211"/>
      <c r="NSP13" s="1211"/>
      <c r="NSQ13" s="1211"/>
      <c r="NSR13" s="1211"/>
      <c r="NSS13" s="1211"/>
      <c r="NST13" s="1211"/>
      <c r="NSU13" s="1211"/>
      <c r="NSV13" s="1211"/>
      <c r="NSW13" s="1211"/>
      <c r="NSX13" s="1211"/>
      <c r="NSY13" s="1211"/>
      <c r="NSZ13" s="1211"/>
      <c r="NTA13" s="1211"/>
      <c r="NTB13" s="1211"/>
      <c r="NTC13" s="1211"/>
      <c r="NTD13" s="1211"/>
      <c r="NTE13" s="1211"/>
      <c r="NTF13" s="1211"/>
      <c r="NTG13" s="1211"/>
      <c r="NTH13" s="1211"/>
      <c r="NTI13" s="1211"/>
      <c r="NTJ13" s="1211"/>
      <c r="NTK13" s="1211"/>
      <c r="NTL13" s="1211"/>
      <c r="NTM13" s="1211"/>
      <c r="NTN13" s="1211"/>
      <c r="NTO13" s="1211"/>
      <c r="NTP13" s="1211"/>
      <c r="NTQ13" s="1211"/>
      <c r="NTR13" s="1211"/>
      <c r="NTS13" s="1211"/>
      <c r="NTT13" s="1211"/>
      <c r="NTU13" s="1211"/>
      <c r="NTV13" s="1211"/>
      <c r="NTW13" s="1211"/>
      <c r="NTX13" s="1211"/>
      <c r="NTY13" s="1211"/>
      <c r="NTZ13" s="1211"/>
      <c r="NUA13" s="1211"/>
      <c r="NUB13" s="1211"/>
      <c r="NUC13" s="1211"/>
      <c r="NUD13" s="1211"/>
      <c r="NUE13" s="1211"/>
      <c r="NUF13" s="1211"/>
      <c r="NUG13" s="1211"/>
      <c r="NUH13" s="1211"/>
      <c r="NUI13" s="1211"/>
      <c r="NUJ13" s="1211"/>
      <c r="NUK13" s="1211"/>
      <c r="NUL13" s="1211"/>
      <c r="NUM13" s="1211"/>
      <c r="NUN13" s="1211"/>
      <c r="NUO13" s="1211"/>
      <c r="NUP13" s="1211"/>
      <c r="NUQ13" s="1211"/>
      <c r="NUR13" s="1211"/>
      <c r="NUS13" s="1211"/>
      <c r="NUT13" s="1211"/>
      <c r="NUU13" s="1211"/>
      <c r="NUV13" s="1211"/>
      <c r="NUW13" s="1211"/>
      <c r="NUX13" s="1211"/>
      <c r="NUY13" s="1211"/>
      <c r="NUZ13" s="1211"/>
      <c r="NVA13" s="1211"/>
      <c r="NVB13" s="1211"/>
      <c r="NVC13" s="1211"/>
      <c r="NVD13" s="1211"/>
      <c r="NVE13" s="1211"/>
      <c r="NVF13" s="1211"/>
      <c r="NVG13" s="1211"/>
      <c r="NVH13" s="1211"/>
      <c r="NVI13" s="1211"/>
      <c r="NVJ13" s="1211"/>
      <c r="NVK13" s="1211"/>
      <c r="NVL13" s="1211"/>
      <c r="NVM13" s="1211"/>
      <c r="NVN13" s="1211"/>
      <c r="NVO13" s="1211"/>
      <c r="NVP13" s="1211"/>
      <c r="NVQ13" s="1211"/>
      <c r="NVR13" s="1211"/>
      <c r="NVS13" s="1211"/>
      <c r="NVT13" s="1211"/>
      <c r="NVU13" s="1211"/>
      <c r="NVV13" s="1211"/>
      <c r="NVW13" s="1211"/>
      <c r="NVX13" s="1211"/>
      <c r="NVY13" s="1211"/>
      <c r="NVZ13" s="1211"/>
      <c r="NWA13" s="1211"/>
      <c r="NWB13" s="1211"/>
      <c r="NWC13" s="1211"/>
      <c r="NWD13" s="1211"/>
      <c r="NWE13" s="1211"/>
      <c r="NWF13" s="1211"/>
      <c r="NWG13" s="1211"/>
      <c r="NWH13" s="1211"/>
      <c r="NWI13" s="1211"/>
      <c r="NWJ13" s="1211"/>
      <c r="NWK13" s="1211"/>
      <c r="NWL13" s="1211"/>
      <c r="NWM13" s="1211"/>
      <c r="NWN13" s="1211"/>
      <c r="NWO13" s="1211"/>
      <c r="NWP13" s="1211"/>
      <c r="NWQ13" s="1211"/>
      <c r="NWR13" s="1211"/>
      <c r="NWS13" s="1211"/>
      <c r="NWT13" s="1211"/>
      <c r="NWU13" s="1211"/>
      <c r="NWV13" s="1211"/>
      <c r="NWW13" s="1211"/>
      <c r="NWX13" s="1211"/>
      <c r="NWY13" s="1211"/>
      <c r="NWZ13" s="1211"/>
      <c r="NXA13" s="1211"/>
      <c r="NXB13" s="1211"/>
      <c r="NXC13" s="1211"/>
      <c r="NXD13" s="1211"/>
      <c r="NXE13" s="1211"/>
      <c r="NXF13" s="1211"/>
      <c r="NXG13" s="1211"/>
      <c r="NXH13" s="1211"/>
      <c r="NXI13" s="1211"/>
      <c r="NXJ13" s="1211"/>
      <c r="NXK13" s="1211"/>
      <c r="NXL13" s="1211"/>
      <c r="NXM13" s="1211"/>
      <c r="NXN13" s="1211"/>
      <c r="NXO13" s="1211"/>
      <c r="NXP13" s="1211"/>
      <c r="NXQ13" s="1211"/>
      <c r="NXR13" s="1211"/>
      <c r="NXS13" s="1211"/>
      <c r="NXT13" s="1211"/>
      <c r="NXU13" s="1211"/>
      <c r="NXV13" s="1211"/>
      <c r="NXW13" s="1211"/>
      <c r="NXX13" s="1211"/>
      <c r="NXY13" s="1211"/>
      <c r="NXZ13" s="1211"/>
      <c r="NYA13" s="1211"/>
      <c r="NYB13" s="1211"/>
      <c r="NYC13" s="1211"/>
      <c r="NYD13" s="1211"/>
      <c r="NYE13" s="1211"/>
      <c r="NYF13" s="1211"/>
      <c r="NYG13" s="1211"/>
      <c r="NYH13" s="1211"/>
      <c r="NYI13" s="1211"/>
      <c r="NYJ13" s="1211"/>
      <c r="NYK13" s="1211"/>
      <c r="NYL13" s="1211"/>
      <c r="NYM13" s="1211"/>
      <c r="NYN13" s="1211"/>
      <c r="NYO13" s="1211"/>
      <c r="NYP13" s="1211"/>
      <c r="NYQ13" s="1211"/>
      <c r="NYR13" s="1211"/>
      <c r="NYS13" s="1211"/>
      <c r="NYT13" s="1211"/>
      <c r="NYU13" s="1211"/>
      <c r="NYV13" s="1211"/>
      <c r="NYW13" s="1211"/>
      <c r="NYX13" s="1211"/>
      <c r="NYY13" s="1211"/>
      <c r="NYZ13" s="1211"/>
      <c r="NZA13" s="1211"/>
      <c r="NZB13" s="1211"/>
      <c r="NZC13" s="1211"/>
      <c r="NZD13" s="1211"/>
      <c r="NZE13" s="1211"/>
      <c r="NZF13" s="1211"/>
      <c r="NZG13" s="1211"/>
      <c r="NZH13" s="1211"/>
      <c r="NZI13" s="1211"/>
      <c r="NZJ13" s="1211"/>
      <c r="NZK13" s="1211"/>
      <c r="NZL13" s="1211"/>
      <c r="NZM13" s="1211"/>
      <c r="NZN13" s="1211"/>
      <c r="NZO13" s="1211"/>
      <c r="NZP13" s="1211"/>
      <c r="NZQ13" s="1211"/>
      <c r="NZR13" s="1211"/>
      <c r="NZS13" s="1211"/>
      <c r="NZT13" s="1211"/>
      <c r="NZU13" s="1211"/>
      <c r="NZV13" s="1211"/>
      <c r="NZW13" s="1211"/>
      <c r="NZX13" s="1211"/>
      <c r="NZY13" s="1211"/>
      <c r="NZZ13" s="1211"/>
      <c r="OAA13" s="1211"/>
      <c r="OAB13" s="1211"/>
      <c r="OAC13" s="1211"/>
      <c r="OAD13" s="1211"/>
      <c r="OAE13" s="1211"/>
      <c r="OAF13" s="1211"/>
      <c r="OAG13" s="1211"/>
      <c r="OAH13" s="1211"/>
      <c r="OAI13" s="1211"/>
      <c r="OAJ13" s="1211"/>
      <c r="OAK13" s="1211"/>
      <c r="OAL13" s="1211"/>
      <c r="OAM13" s="1211"/>
      <c r="OAN13" s="1211"/>
      <c r="OAO13" s="1211"/>
      <c r="OAP13" s="1211"/>
      <c r="OAQ13" s="1211"/>
      <c r="OAR13" s="1211"/>
      <c r="OAS13" s="1211"/>
      <c r="OAT13" s="1211"/>
      <c r="OAU13" s="1211"/>
      <c r="OAV13" s="1211"/>
      <c r="OAW13" s="1211"/>
      <c r="OAX13" s="1211"/>
      <c r="OAY13" s="1211"/>
      <c r="OAZ13" s="1211"/>
      <c r="OBA13" s="1211"/>
      <c r="OBB13" s="1211"/>
      <c r="OBC13" s="1211"/>
      <c r="OBD13" s="1211"/>
      <c r="OBE13" s="1211"/>
      <c r="OBF13" s="1211"/>
      <c r="OBG13" s="1211"/>
      <c r="OBH13" s="1211"/>
      <c r="OBI13" s="1211"/>
      <c r="OBJ13" s="1211"/>
      <c r="OBK13" s="1211"/>
      <c r="OBL13" s="1211"/>
      <c r="OBM13" s="1211"/>
      <c r="OBN13" s="1211"/>
      <c r="OBO13" s="1211"/>
      <c r="OBP13" s="1211"/>
      <c r="OBQ13" s="1211"/>
      <c r="OBR13" s="1211"/>
      <c r="OBS13" s="1211"/>
      <c r="OBT13" s="1211"/>
      <c r="OBU13" s="1211"/>
      <c r="OBV13" s="1211"/>
      <c r="OBW13" s="1211"/>
      <c r="OBX13" s="1211"/>
      <c r="OBY13" s="1211"/>
      <c r="OBZ13" s="1211"/>
      <c r="OCA13" s="1211"/>
      <c r="OCB13" s="1211"/>
      <c r="OCC13" s="1211"/>
      <c r="OCD13" s="1211"/>
      <c r="OCE13" s="1211"/>
      <c r="OCF13" s="1211"/>
      <c r="OCG13" s="1211"/>
      <c r="OCH13" s="1211"/>
      <c r="OCI13" s="1211"/>
      <c r="OCJ13" s="1211"/>
      <c r="OCK13" s="1211"/>
      <c r="OCL13" s="1211"/>
      <c r="OCM13" s="1211"/>
      <c r="OCN13" s="1211"/>
      <c r="OCO13" s="1211"/>
      <c r="OCP13" s="1211"/>
      <c r="OCQ13" s="1211"/>
      <c r="OCR13" s="1211"/>
      <c r="OCS13" s="1211"/>
      <c r="OCT13" s="1211"/>
      <c r="OCU13" s="1211"/>
      <c r="OCV13" s="1211"/>
      <c r="OCW13" s="1211"/>
      <c r="OCX13" s="1211"/>
      <c r="OCY13" s="1211"/>
      <c r="OCZ13" s="1211"/>
      <c r="ODA13" s="1211"/>
      <c r="ODB13" s="1211"/>
      <c r="ODC13" s="1211"/>
      <c r="ODD13" s="1211"/>
      <c r="ODE13" s="1211"/>
      <c r="ODF13" s="1211"/>
      <c r="ODG13" s="1211"/>
      <c r="ODH13" s="1211"/>
      <c r="ODI13" s="1211"/>
      <c r="ODJ13" s="1211"/>
      <c r="ODK13" s="1211"/>
      <c r="ODL13" s="1211"/>
      <c r="ODM13" s="1211"/>
      <c r="ODN13" s="1211"/>
      <c r="ODO13" s="1211"/>
      <c r="ODP13" s="1211"/>
      <c r="ODQ13" s="1211"/>
      <c r="ODR13" s="1211"/>
      <c r="ODS13" s="1211"/>
      <c r="ODT13" s="1211"/>
      <c r="ODU13" s="1211"/>
      <c r="ODV13" s="1211"/>
      <c r="ODW13" s="1211"/>
      <c r="ODX13" s="1211"/>
      <c r="ODY13" s="1211"/>
      <c r="ODZ13" s="1211"/>
      <c r="OEA13" s="1211"/>
      <c r="OEB13" s="1211"/>
      <c r="OEC13" s="1211"/>
      <c r="OED13" s="1211"/>
      <c r="OEE13" s="1211"/>
      <c r="OEF13" s="1211"/>
      <c r="OEG13" s="1211"/>
      <c r="OEH13" s="1211"/>
      <c r="OEI13" s="1211"/>
      <c r="OEJ13" s="1211"/>
      <c r="OEK13" s="1211"/>
      <c r="OEL13" s="1211"/>
      <c r="OEM13" s="1211"/>
      <c r="OEN13" s="1211"/>
      <c r="OEO13" s="1211"/>
      <c r="OEP13" s="1211"/>
      <c r="OEQ13" s="1211"/>
      <c r="OER13" s="1211"/>
      <c r="OES13" s="1211"/>
      <c r="OET13" s="1211"/>
      <c r="OEU13" s="1211"/>
      <c r="OEV13" s="1211"/>
      <c r="OEW13" s="1211"/>
      <c r="OEX13" s="1211"/>
      <c r="OEY13" s="1211"/>
      <c r="OEZ13" s="1211"/>
      <c r="OFA13" s="1211"/>
      <c r="OFB13" s="1211"/>
      <c r="OFC13" s="1211"/>
      <c r="OFD13" s="1211"/>
      <c r="OFE13" s="1211"/>
      <c r="OFF13" s="1211"/>
      <c r="OFG13" s="1211"/>
      <c r="OFH13" s="1211"/>
      <c r="OFI13" s="1211"/>
      <c r="OFJ13" s="1211"/>
      <c r="OFK13" s="1211"/>
      <c r="OFL13" s="1211"/>
      <c r="OFM13" s="1211"/>
      <c r="OFN13" s="1211"/>
      <c r="OFO13" s="1211"/>
      <c r="OFP13" s="1211"/>
      <c r="OFQ13" s="1211"/>
      <c r="OFR13" s="1211"/>
      <c r="OFS13" s="1211"/>
      <c r="OFT13" s="1211"/>
      <c r="OFU13" s="1211"/>
      <c r="OFV13" s="1211"/>
      <c r="OFW13" s="1211"/>
      <c r="OFX13" s="1211"/>
      <c r="OFY13" s="1211"/>
      <c r="OFZ13" s="1211"/>
      <c r="OGA13" s="1211"/>
      <c r="OGB13" s="1211"/>
      <c r="OGC13" s="1211"/>
      <c r="OGD13" s="1211"/>
      <c r="OGE13" s="1211"/>
      <c r="OGF13" s="1211"/>
      <c r="OGG13" s="1211"/>
      <c r="OGH13" s="1211"/>
      <c r="OGI13" s="1211"/>
      <c r="OGJ13" s="1211"/>
      <c r="OGK13" s="1211"/>
      <c r="OGL13" s="1211"/>
      <c r="OGM13" s="1211"/>
      <c r="OGN13" s="1211"/>
      <c r="OGO13" s="1211"/>
      <c r="OGP13" s="1211"/>
      <c r="OGQ13" s="1211"/>
      <c r="OGR13" s="1211"/>
      <c r="OGS13" s="1211"/>
      <c r="OGT13" s="1211"/>
      <c r="OGU13" s="1211"/>
      <c r="OGV13" s="1211"/>
      <c r="OGW13" s="1211"/>
      <c r="OGX13" s="1211"/>
      <c r="OGY13" s="1211"/>
      <c r="OGZ13" s="1211"/>
      <c r="OHA13" s="1211"/>
      <c r="OHB13" s="1211"/>
      <c r="OHC13" s="1211"/>
      <c r="OHD13" s="1211"/>
      <c r="OHE13" s="1211"/>
      <c r="OHF13" s="1211"/>
      <c r="OHG13" s="1211"/>
      <c r="OHH13" s="1211"/>
      <c r="OHI13" s="1211"/>
      <c r="OHJ13" s="1211"/>
      <c r="OHK13" s="1211"/>
      <c r="OHL13" s="1211"/>
      <c r="OHM13" s="1211"/>
      <c r="OHN13" s="1211"/>
      <c r="OHO13" s="1211"/>
      <c r="OHP13" s="1211"/>
      <c r="OHQ13" s="1211"/>
      <c r="OHR13" s="1211"/>
      <c r="OHS13" s="1211"/>
      <c r="OHT13" s="1211"/>
      <c r="OHU13" s="1211"/>
      <c r="OHV13" s="1211"/>
      <c r="OHW13" s="1211"/>
      <c r="OHX13" s="1211"/>
      <c r="OHY13" s="1211"/>
      <c r="OHZ13" s="1211"/>
      <c r="OIA13" s="1211"/>
      <c r="OIB13" s="1211"/>
      <c r="OIC13" s="1211"/>
      <c r="OID13" s="1211"/>
      <c r="OIE13" s="1211"/>
      <c r="OIF13" s="1211"/>
      <c r="OIG13" s="1211"/>
      <c r="OIH13" s="1211"/>
      <c r="OII13" s="1211"/>
      <c r="OIJ13" s="1211"/>
      <c r="OIK13" s="1211"/>
      <c r="OIL13" s="1211"/>
      <c r="OIM13" s="1211"/>
      <c r="OIN13" s="1211"/>
      <c r="OIO13" s="1211"/>
      <c r="OIP13" s="1211"/>
      <c r="OIQ13" s="1211"/>
      <c r="OIR13" s="1211"/>
      <c r="OIS13" s="1211"/>
      <c r="OIT13" s="1211"/>
      <c r="OIU13" s="1211"/>
      <c r="OIV13" s="1211"/>
      <c r="OIW13" s="1211"/>
      <c r="OIX13" s="1211"/>
      <c r="OIY13" s="1211"/>
      <c r="OIZ13" s="1211"/>
      <c r="OJA13" s="1211"/>
      <c r="OJB13" s="1211"/>
      <c r="OJC13" s="1211"/>
      <c r="OJD13" s="1211"/>
      <c r="OJE13" s="1211"/>
      <c r="OJF13" s="1211"/>
      <c r="OJG13" s="1211"/>
      <c r="OJH13" s="1211"/>
      <c r="OJI13" s="1211"/>
      <c r="OJJ13" s="1211"/>
      <c r="OJK13" s="1211"/>
      <c r="OJL13" s="1211"/>
      <c r="OJM13" s="1211"/>
      <c r="OJN13" s="1211"/>
      <c r="OJO13" s="1211"/>
      <c r="OJP13" s="1211"/>
      <c r="OJQ13" s="1211"/>
      <c r="OJR13" s="1211"/>
      <c r="OJS13" s="1211"/>
      <c r="OJT13" s="1211"/>
      <c r="OJU13" s="1211"/>
      <c r="OJV13" s="1211"/>
      <c r="OJW13" s="1211"/>
      <c r="OJX13" s="1211"/>
      <c r="OJY13" s="1211"/>
      <c r="OJZ13" s="1211"/>
      <c r="OKA13" s="1211"/>
      <c r="OKB13" s="1211"/>
      <c r="OKC13" s="1211"/>
      <c r="OKD13" s="1211"/>
      <c r="OKE13" s="1211"/>
      <c r="OKF13" s="1211"/>
      <c r="OKG13" s="1211"/>
      <c r="OKH13" s="1211"/>
      <c r="OKI13" s="1211"/>
      <c r="OKJ13" s="1211"/>
      <c r="OKK13" s="1211"/>
      <c r="OKL13" s="1211"/>
      <c r="OKM13" s="1211"/>
      <c r="OKN13" s="1211"/>
      <c r="OKO13" s="1211"/>
      <c r="OKP13" s="1211"/>
      <c r="OKQ13" s="1211"/>
      <c r="OKR13" s="1211"/>
      <c r="OKS13" s="1211"/>
      <c r="OKT13" s="1211"/>
      <c r="OKU13" s="1211"/>
      <c r="OKV13" s="1211"/>
      <c r="OKW13" s="1211"/>
      <c r="OKX13" s="1211"/>
      <c r="OKY13" s="1211"/>
      <c r="OKZ13" s="1211"/>
      <c r="OLA13" s="1211"/>
      <c r="OLB13" s="1211"/>
      <c r="OLC13" s="1211"/>
      <c r="OLD13" s="1211"/>
      <c r="OLE13" s="1211"/>
      <c r="OLF13" s="1211"/>
      <c r="OLG13" s="1211"/>
      <c r="OLH13" s="1211"/>
      <c r="OLI13" s="1211"/>
      <c r="OLJ13" s="1211"/>
      <c r="OLK13" s="1211"/>
      <c r="OLL13" s="1211"/>
      <c r="OLM13" s="1211"/>
      <c r="OLN13" s="1211"/>
      <c r="OLO13" s="1211"/>
      <c r="OLP13" s="1211"/>
      <c r="OLQ13" s="1211"/>
      <c r="OLR13" s="1211"/>
      <c r="OLS13" s="1211"/>
      <c r="OLT13" s="1211"/>
      <c r="OLU13" s="1211"/>
      <c r="OLV13" s="1211"/>
      <c r="OLW13" s="1211"/>
      <c r="OLX13" s="1211"/>
      <c r="OLY13" s="1211"/>
      <c r="OLZ13" s="1211"/>
      <c r="OMA13" s="1211"/>
      <c r="OMB13" s="1211"/>
      <c r="OMC13" s="1211"/>
      <c r="OMD13" s="1211"/>
      <c r="OME13" s="1211"/>
      <c r="OMF13" s="1211"/>
      <c r="OMG13" s="1211"/>
      <c r="OMH13" s="1211"/>
      <c r="OMI13" s="1211"/>
      <c r="OMJ13" s="1211"/>
      <c r="OMK13" s="1211"/>
      <c r="OML13" s="1211"/>
      <c r="OMM13" s="1211"/>
      <c r="OMN13" s="1211"/>
      <c r="OMO13" s="1211"/>
      <c r="OMP13" s="1211"/>
      <c r="OMQ13" s="1211"/>
      <c r="OMR13" s="1211"/>
      <c r="OMS13" s="1211"/>
      <c r="OMT13" s="1211"/>
      <c r="OMU13" s="1211"/>
      <c r="OMV13" s="1211"/>
      <c r="OMW13" s="1211"/>
      <c r="OMX13" s="1211"/>
      <c r="OMY13" s="1211"/>
      <c r="OMZ13" s="1211"/>
      <c r="ONA13" s="1211"/>
      <c r="ONB13" s="1211"/>
      <c r="ONC13" s="1211"/>
      <c r="OND13" s="1211"/>
      <c r="ONE13" s="1211"/>
      <c r="ONF13" s="1211"/>
      <c r="ONG13" s="1211"/>
      <c r="ONH13" s="1211"/>
      <c r="ONI13" s="1211"/>
      <c r="ONJ13" s="1211"/>
      <c r="ONK13" s="1211"/>
      <c r="ONL13" s="1211"/>
      <c r="ONM13" s="1211"/>
      <c r="ONN13" s="1211"/>
      <c r="ONO13" s="1211"/>
      <c r="ONP13" s="1211"/>
      <c r="ONQ13" s="1211"/>
      <c r="ONR13" s="1211"/>
      <c r="ONS13" s="1211"/>
      <c r="ONT13" s="1211"/>
      <c r="ONU13" s="1211"/>
      <c r="ONV13" s="1211"/>
      <c r="ONW13" s="1211"/>
      <c r="ONX13" s="1211"/>
      <c r="ONY13" s="1211"/>
      <c r="ONZ13" s="1211"/>
      <c r="OOA13" s="1211"/>
      <c r="OOB13" s="1211"/>
      <c r="OOC13" s="1211"/>
      <c r="OOD13" s="1211"/>
      <c r="OOE13" s="1211"/>
      <c r="OOF13" s="1211"/>
      <c r="OOG13" s="1211"/>
      <c r="OOH13" s="1211"/>
      <c r="OOI13" s="1211"/>
      <c r="OOJ13" s="1211"/>
      <c r="OOK13" s="1211"/>
      <c r="OOL13" s="1211"/>
      <c r="OOM13" s="1211"/>
      <c r="OON13" s="1211"/>
      <c r="OOO13" s="1211"/>
      <c r="OOP13" s="1211"/>
      <c r="OOQ13" s="1211"/>
      <c r="OOR13" s="1211"/>
      <c r="OOS13" s="1211"/>
      <c r="OOT13" s="1211"/>
      <c r="OOU13" s="1211"/>
      <c r="OOV13" s="1211"/>
      <c r="OOW13" s="1211"/>
      <c r="OOX13" s="1211"/>
      <c r="OOY13" s="1211"/>
      <c r="OOZ13" s="1211"/>
      <c r="OPA13" s="1211"/>
      <c r="OPB13" s="1211"/>
      <c r="OPC13" s="1211"/>
      <c r="OPD13" s="1211"/>
      <c r="OPE13" s="1211"/>
      <c r="OPF13" s="1211"/>
      <c r="OPG13" s="1211"/>
      <c r="OPH13" s="1211"/>
      <c r="OPI13" s="1211"/>
      <c r="OPJ13" s="1211"/>
      <c r="OPK13" s="1211"/>
      <c r="OPL13" s="1211"/>
      <c r="OPM13" s="1211"/>
      <c r="OPN13" s="1211"/>
      <c r="OPO13" s="1211"/>
      <c r="OPP13" s="1211"/>
      <c r="OPQ13" s="1211"/>
      <c r="OPR13" s="1211"/>
      <c r="OPS13" s="1211"/>
      <c r="OPT13" s="1211"/>
      <c r="OPU13" s="1211"/>
      <c r="OPV13" s="1211"/>
      <c r="OPW13" s="1211"/>
      <c r="OPX13" s="1211"/>
      <c r="OPY13" s="1211"/>
      <c r="OPZ13" s="1211"/>
      <c r="OQA13" s="1211"/>
      <c r="OQB13" s="1211"/>
      <c r="OQC13" s="1211"/>
      <c r="OQD13" s="1211"/>
      <c r="OQE13" s="1211"/>
      <c r="OQF13" s="1211"/>
      <c r="OQG13" s="1211"/>
      <c r="OQH13" s="1211"/>
      <c r="OQI13" s="1211"/>
      <c r="OQJ13" s="1211"/>
      <c r="OQK13" s="1211"/>
      <c r="OQL13" s="1211"/>
      <c r="OQM13" s="1211"/>
      <c r="OQN13" s="1211"/>
      <c r="OQO13" s="1211"/>
      <c r="OQP13" s="1211"/>
      <c r="OQQ13" s="1211"/>
      <c r="OQR13" s="1211"/>
      <c r="OQS13" s="1211"/>
      <c r="OQT13" s="1211"/>
      <c r="OQU13" s="1211"/>
      <c r="OQV13" s="1211"/>
      <c r="OQW13" s="1211"/>
      <c r="OQX13" s="1211"/>
      <c r="OQY13" s="1211"/>
      <c r="OQZ13" s="1211"/>
      <c r="ORA13" s="1211"/>
      <c r="ORB13" s="1211"/>
      <c r="ORC13" s="1211"/>
      <c r="ORD13" s="1211"/>
      <c r="ORE13" s="1211"/>
      <c r="ORF13" s="1211"/>
      <c r="ORG13" s="1211"/>
      <c r="ORH13" s="1211"/>
      <c r="ORI13" s="1211"/>
      <c r="ORJ13" s="1211"/>
      <c r="ORK13" s="1211"/>
      <c r="ORL13" s="1211"/>
      <c r="ORM13" s="1211"/>
      <c r="ORN13" s="1211"/>
      <c r="ORO13" s="1211"/>
      <c r="ORP13" s="1211"/>
      <c r="ORQ13" s="1211"/>
      <c r="ORR13" s="1211"/>
      <c r="ORS13" s="1211"/>
      <c r="ORT13" s="1211"/>
      <c r="ORU13" s="1211"/>
      <c r="ORV13" s="1211"/>
      <c r="ORW13" s="1211"/>
      <c r="ORX13" s="1211"/>
      <c r="ORY13" s="1211"/>
      <c r="ORZ13" s="1211"/>
      <c r="OSA13" s="1211"/>
      <c r="OSB13" s="1211"/>
      <c r="OSC13" s="1211"/>
      <c r="OSD13" s="1211"/>
      <c r="OSE13" s="1211"/>
      <c r="OSF13" s="1211"/>
      <c r="OSG13" s="1211"/>
      <c r="OSH13" s="1211"/>
      <c r="OSI13" s="1211"/>
      <c r="OSJ13" s="1211"/>
      <c r="OSK13" s="1211"/>
      <c r="OSL13" s="1211"/>
      <c r="OSM13" s="1211"/>
      <c r="OSN13" s="1211"/>
      <c r="OSO13" s="1211"/>
      <c r="OSP13" s="1211"/>
      <c r="OSQ13" s="1211"/>
      <c r="OSR13" s="1211"/>
      <c r="OSS13" s="1211"/>
      <c r="OST13" s="1211"/>
      <c r="OSU13" s="1211"/>
      <c r="OSV13" s="1211"/>
      <c r="OSW13" s="1211"/>
      <c r="OSX13" s="1211"/>
      <c r="OSY13" s="1211"/>
      <c r="OSZ13" s="1211"/>
      <c r="OTA13" s="1211"/>
      <c r="OTB13" s="1211"/>
      <c r="OTC13" s="1211"/>
      <c r="OTD13" s="1211"/>
      <c r="OTE13" s="1211"/>
      <c r="OTF13" s="1211"/>
      <c r="OTG13" s="1211"/>
      <c r="OTH13" s="1211"/>
      <c r="OTI13" s="1211"/>
      <c r="OTJ13" s="1211"/>
      <c r="OTK13" s="1211"/>
      <c r="OTL13" s="1211"/>
      <c r="OTM13" s="1211"/>
      <c r="OTN13" s="1211"/>
      <c r="OTO13" s="1211"/>
      <c r="OTP13" s="1211"/>
      <c r="OTQ13" s="1211"/>
      <c r="OTR13" s="1211"/>
      <c r="OTS13" s="1211"/>
      <c r="OTT13" s="1211"/>
      <c r="OTU13" s="1211"/>
      <c r="OTV13" s="1211"/>
      <c r="OTW13" s="1211"/>
      <c r="OTX13" s="1211"/>
      <c r="OTY13" s="1211"/>
      <c r="OTZ13" s="1211"/>
      <c r="OUA13" s="1211"/>
      <c r="OUB13" s="1211"/>
      <c r="OUC13" s="1211"/>
      <c r="OUD13" s="1211"/>
      <c r="OUE13" s="1211"/>
      <c r="OUF13" s="1211"/>
      <c r="OUG13" s="1211"/>
      <c r="OUH13" s="1211"/>
      <c r="OUI13" s="1211"/>
      <c r="OUJ13" s="1211"/>
      <c r="OUK13" s="1211"/>
      <c r="OUL13" s="1211"/>
      <c r="OUM13" s="1211"/>
      <c r="OUN13" s="1211"/>
      <c r="OUO13" s="1211"/>
      <c r="OUP13" s="1211"/>
      <c r="OUQ13" s="1211"/>
      <c r="OUR13" s="1211"/>
      <c r="OUS13" s="1211"/>
      <c r="OUT13" s="1211"/>
      <c r="OUU13" s="1211"/>
      <c r="OUV13" s="1211"/>
      <c r="OUW13" s="1211"/>
      <c r="OUX13" s="1211"/>
      <c r="OUY13" s="1211"/>
      <c r="OUZ13" s="1211"/>
      <c r="OVA13" s="1211"/>
      <c r="OVB13" s="1211"/>
      <c r="OVC13" s="1211"/>
      <c r="OVD13" s="1211"/>
      <c r="OVE13" s="1211"/>
      <c r="OVF13" s="1211"/>
      <c r="OVG13" s="1211"/>
      <c r="OVH13" s="1211"/>
      <c r="OVI13" s="1211"/>
      <c r="OVJ13" s="1211"/>
      <c r="OVK13" s="1211"/>
      <c r="OVL13" s="1211"/>
      <c r="OVM13" s="1211"/>
      <c r="OVN13" s="1211"/>
      <c r="OVO13" s="1211"/>
      <c r="OVP13" s="1211"/>
      <c r="OVQ13" s="1211"/>
      <c r="OVR13" s="1211"/>
      <c r="OVS13" s="1211"/>
      <c r="OVT13" s="1211"/>
      <c r="OVU13" s="1211"/>
      <c r="OVV13" s="1211"/>
      <c r="OVW13" s="1211"/>
      <c r="OVX13" s="1211"/>
      <c r="OVY13" s="1211"/>
      <c r="OVZ13" s="1211"/>
      <c r="OWA13" s="1211"/>
      <c r="OWB13" s="1211"/>
      <c r="OWC13" s="1211"/>
      <c r="OWD13" s="1211"/>
      <c r="OWE13" s="1211"/>
      <c r="OWF13" s="1211"/>
      <c r="OWG13" s="1211"/>
      <c r="OWH13" s="1211"/>
      <c r="OWI13" s="1211"/>
      <c r="OWJ13" s="1211"/>
      <c r="OWK13" s="1211"/>
      <c r="OWL13" s="1211"/>
      <c r="OWM13" s="1211"/>
      <c r="OWN13" s="1211"/>
      <c r="OWO13" s="1211"/>
      <c r="OWP13" s="1211"/>
      <c r="OWQ13" s="1211"/>
      <c r="OWR13" s="1211"/>
      <c r="OWS13" s="1211"/>
      <c r="OWT13" s="1211"/>
      <c r="OWU13" s="1211"/>
      <c r="OWV13" s="1211"/>
      <c r="OWW13" s="1211"/>
      <c r="OWX13" s="1211"/>
      <c r="OWY13" s="1211"/>
      <c r="OWZ13" s="1211"/>
      <c r="OXA13" s="1211"/>
      <c r="OXB13" s="1211"/>
      <c r="OXC13" s="1211"/>
      <c r="OXD13" s="1211"/>
      <c r="OXE13" s="1211"/>
      <c r="OXF13" s="1211"/>
      <c r="OXG13" s="1211"/>
      <c r="OXH13" s="1211"/>
      <c r="OXI13" s="1211"/>
      <c r="OXJ13" s="1211"/>
      <c r="OXK13" s="1211"/>
      <c r="OXL13" s="1211"/>
      <c r="OXM13" s="1211"/>
      <c r="OXN13" s="1211"/>
      <c r="OXO13" s="1211"/>
      <c r="OXP13" s="1211"/>
      <c r="OXQ13" s="1211"/>
      <c r="OXR13" s="1211"/>
      <c r="OXS13" s="1211"/>
      <c r="OXT13" s="1211"/>
      <c r="OXU13" s="1211"/>
      <c r="OXV13" s="1211"/>
      <c r="OXW13" s="1211"/>
      <c r="OXX13" s="1211"/>
      <c r="OXY13" s="1211"/>
      <c r="OXZ13" s="1211"/>
      <c r="OYA13" s="1211"/>
      <c r="OYB13" s="1211"/>
      <c r="OYC13" s="1211"/>
      <c r="OYD13" s="1211"/>
      <c r="OYE13" s="1211"/>
      <c r="OYF13" s="1211"/>
      <c r="OYG13" s="1211"/>
      <c r="OYH13" s="1211"/>
      <c r="OYI13" s="1211"/>
      <c r="OYJ13" s="1211"/>
      <c r="OYK13" s="1211"/>
      <c r="OYL13" s="1211"/>
      <c r="OYM13" s="1211"/>
      <c r="OYN13" s="1211"/>
      <c r="OYO13" s="1211"/>
      <c r="OYP13" s="1211"/>
      <c r="OYQ13" s="1211"/>
      <c r="OYR13" s="1211"/>
      <c r="OYS13" s="1211"/>
      <c r="OYT13" s="1211"/>
      <c r="OYU13" s="1211"/>
      <c r="OYV13" s="1211"/>
      <c r="OYW13" s="1211"/>
      <c r="OYX13" s="1211"/>
      <c r="OYY13" s="1211"/>
      <c r="OYZ13" s="1211"/>
      <c r="OZA13" s="1211"/>
      <c r="OZB13" s="1211"/>
      <c r="OZC13" s="1211"/>
      <c r="OZD13" s="1211"/>
      <c r="OZE13" s="1211"/>
      <c r="OZF13" s="1211"/>
      <c r="OZG13" s="1211"/>
      <c r="OZH13" s="1211"/>
      <c r="OZI13" s="1211"/>
      <c r="OZJ13" s="1211"/>
      <c r="OZK13" s="1211"/>
      <c r="OZL13" s="1211"/>
      <c r="OZM13" s="1211"/>
      <c r="OZN13" s="1211"/>
      <c r="OZO13" s="1211"/>
      <c r="OZP13" s="1211"/>
      <c r="OZQ13" s="1211"/>
      <c r="OZR13" s="1211"/>
      <c r="OZS13" s="1211"/>
      <c r="OZT13" s="1211"/>
      <c r="OZU13" s="1211"/>
      <c r="OZV13" s="1211"/>
      <c r="OZW13" s="1211"/>
      <c r="OZX13" s="1211"/>
      <c r="OZY13" s="1211"/>
      <c r="OZZ13" s="1211"/>
      <c r="PAA13" s="1211"/>
      <c r="PAB13" s="1211"/>
      <c r="PAC13" s="1211"/>
      <c r="PAD13" s="1211"/>
      <c r="PAE13" s="1211"/>
      <c r="PAF13" s="1211"/>
      <c r="PAG13" s="1211"/>
      <c r="PAH13" s="1211"/>
      <c r="PAI13" s="1211"/>
      <c r="PAJ13" s="1211"/>
      <c r="PAK13" s="1211"/>
      <c r="PAL13" s="1211"/>
      <c r="PAM13" s="1211"/>
      <c r="PAN13" s="1211"/>
      <c r="PAO13" s="1211"/>
      <c r="PAP13" s="1211"/>
      <c r="PAQ13" s="1211"/>
      <c r="PAR13" s="1211"/>
      <c r="PAS13" s="1211"/>
      <c r="PAT13" s="1211"/>
      <c r="PAU13" s="1211"/>
      <c r="PAV13" s="1211"/>
      <c r="PAW13" s="1211"/>
      <c r="PAX13" s="1211"/>
      <c r="PAY13" s="1211"/>
      <c r="PAZ13" s="1211"/>
      <c r="PBA13" s="1211"/>
      <c r="PBB13" s="1211"/>
      <c r="PBC13" s="1211"/>
      <c r="PBD13" s="1211"/>
      <c r="PBE13" s="1211"/>
      <c r="PBF13" s="1211"/>
      <c r="PBG13" s="1211"/>
      <c r="PBH13" s="1211"/>
      <c r="PBI13" s="1211"/>
      <c r="PBJ13" s="1211"/>
      <c r="PBK13" s="1211"/>
      <c r="PBL13" s="1211"/>
      <c r="PBM13" s="1211"/>
      <c r="PBN13" s="1211"/>
      <c r="PBO13" s="1211"/>
      <c r="PBP13" s="1211"/>
      <c r="PBQ13" s="1211"/>
      <c r="PBR13" s="1211"/>
      <c r="PBS13" s="1211"/>
      <c r="PBT13" s="1211"/>
      <c r="PBU13" s="1211"/>
      <c r="PBV13" s="1211"/>
      <c r="PBW13" s="1211"/>
      <c r="PBX13" s="1211"/>
      <c r="PBY13" s="1211"/>
      <c r="PBZ13" s="1211"/>
      <c r="PCA13" s="1211"/>
      <c r="PCB13" s="1211"/>
      <c r="PCC13" s="1211"/>
      <c r="PCD13" s="1211"/>
      <c r="PCE13" s="1211"/>
      <c r="PCF13" s="1211"/>
      <c r="PCG13" s="1211"/>
      <c r="PCH13" s="1211"/>
      <c r="PCI13" s="1211"/>
      <c r="PCJ13" s="1211"/>
      <c r="PCK13" s="1211"/>
      <c r="PCL13" s="1211"/>
      <c r="PCM13" s="1211"/>
      <c r="PCN13" s="1211"/>
      <c r="PCO13" s="1211"/>
      <c r="PCP13" s="1211"/>
      <c r="PCQ13" s="1211"/>
      <c r="PCR13" s="1211"/>
      <c r="PCS13" s="1211"/>
      <c r="PCT13" s="1211"/>
      <c r="PCU13" s="1211"/>
      <c r="PCV13" s="1211"/>
      <c r="PCW13" s="1211"/>
      <c r="PCX13" s="1211"/>
      <c r="PCY13" s="1211"/>
      <c r="PCZ13" s="1211"/>
      <c r="PDA13" s="1211"/>
      <c r="PDB13" s="1211"/>
      <c r="PDC13" s="1211"/>
      <c r="PDD13" s="1211"/>
      <c r="PDE13" s="1211"/>
      <c r="PDF13" s="1211"/>
      <c r="PDG13" s="1211"/>
      <c r="PDH13" s="1211"/>
      <c r="PDI13" s="1211"/>
      <c r="PDJ13" s="1211"/>
      <c r="PDK13" s="1211"/>
      <c r="PDL13" s="1211"/>
      <c r="PDM13" s="1211"/>
      <c r="PDN13" s="1211"/>
      <c r="PDO13" s="1211"/>
      <c r="PDP13" s="1211"/>
      <c r="PDQ13" s="1211"/>
      <c r="PDR13" s="1211"/>
      <c r="PDS13" s="1211"/>
      <c r="PDT13" s="1211"/>
      <c r="PDU13" s="1211"/>
      <c r="PDV13" s="1211"/>
      <c r="PDW13" s="1211"/>
      <c r="PDX13" s="1211"/>
      <c r="PDY13" s="1211"/>
      <c r="PDZ13" s="1211"/>
      <c r="PEA13" s="1211"/>
      <c r="PEB13" s="1211"/>
      <c r="PEC13" s="1211"/>
      <c r="PED13" s="1211"/>
      <c r="PEE13" s="1211"/>
      <c r="PEF13" s="1211"/>
      <c r="PEG13" s="1211"/>
      <c r="PEH13" s="1211"/>
      <c r="PEI13" s="1211"/>
      <c r="PEJ13" s="1211"/>
      <c r="PEK13" s="1211"/>
      <c r="PEL13" s="1211"/>
      <c r="PEM13" s="1211"/>
      <c r="PEN13" s="1211"/>
      <c r="PEO13" s="1211"/>
      <c r="PEP13" s="1211"/>
      <c r="PEQ13" s="1211"/>
      <c r="PER13" s="1211"/>
      <c r="PES13" s="1211"/>
      <c r="PET13" s="1211"/>
      <c r="PEU13" s="1211"/>
      <c r="PEV13" s="1211"/>
      <c r="PEW13" s="1211"/>
      <c r="PEX13" s="1211"/>
      <c r="PEY13" s="1211"/>
      <c r="PEZ13" s="1211"/>
      <c r="PFA13" s="1211"/>
      <c r="PFB13" s="1211"/>
      <c r="PFC13" s="1211"/>
      <c r="PFD13" s="1211"/>
      <c r="PFE13" s="1211"/>
      <c r="PFF13" s="1211"/>
      <c r="PFG13" s="1211"/>
      <c r="PFH13" s="1211"/>
      <c r="PFI13" s="1211"/>
      <c r="PFJ13" s="1211"/>
      <c r="PFK13" s="1211"/>
      <c r="PFL13" s="1211"/>
      <c r="PFM13" s="1211"/>
      <c r="PFN13" s="1211"/>
      <c r="PFO13" s="1211"/>
      <c r="PFP13" s="1211"/>
      <c r="PFQ13" s="1211"/>
      <c r="PFR13" s="1211"/>
      <c r="PFS13" s="1211"/>
      <c r="PFT13" s="1211"/>
      <c r="PFU13" s="1211"/>
      <c r="PFV13" s="1211"/>
      <c r="PFW13" s="1211"/>
      <c r="PFX13" s="1211"/>
      <c r="PFY13" s="1211"/>
      <c r="PFZ13" s="1211"/>
      <c r="PGA13" s="1211"/>
      <c r="PGB13" s="1211"/>
      <c r="PGC13" s="1211"/>
      <c r="PGD13" s="1211"/>
      <c r="PGE13" s="1211"/>
      <c r="PGF13" s="1211"/>
      <c r="PGG13" s="1211"/>
      <c r="PGH13" s="1211"/>
      <c r="PGI13" s="1211"/>
      <c r="PGJ13" s="1211"/>
      <c r="PGK13" s="1211"/>
      <c r="PGL13" s="1211"/>
      <c r="PGM13" s="1211"/>
      <c r="PGN13" s="1211"/>
      <c r="PGO13" s="1211"/>
      <c r="PGP13" s="1211"/>
      <c r="PGQ13" s="1211"/>
      <c r="PGR13" s="1211"/>
      <c r="PGS13" s="1211"/>
      <c r="PGT13" s="1211"/>
      <c r="PGU13" s="1211"/>
      <c r="PGV13" s="1211"/>
      <c r="PGW13" s="1211"/>
      <c r="PGX13" s="1211"/>
      <c r="PGY13" s="1211"/>
      <c r="PGZ13" s="1211"/>
      <c r="PHA13" s="1211"/>
      <c r="PHB13" s="1211"/>
      <c r="PHC13" s="1211"/>
      <c r="PHD13" s="1211"/>
      <c r="PHE13" s="1211"/>
      <c r="PHF13" s="1211"/>
      <c r="PHG13" s="1211"/>
      <c r="PHH13" s="1211"/>
      <c r="PHI13" s="1211"/>
      <c r="PHJ13" s="1211"/>
      <c r="PHK13" s="1211"/>
      <c r="PHL13" s="1211"/>
      <c r="PHM13" s="1211"/>
      <c r="PHN13" s="1211"/>
      <c r="PHO13" s="1211"/>
      <c r="PHP13" s="1211"/>
      <c r="PHQ13" s="1211"/>
      <c r="PHR13" s="1211"/>
      <c r="PHS13" s="1211"/>
      <c r="PHT13" s="1211"/>
      <c r="PHU13" s="1211"/>
      <c r="PHV13" s="1211"/>
      <c r="PHW13" s="1211"/>
      <c r="PHX13" s="1211"/>
      <c r="PHY13" s="1211"/>
      <c r="PHZ13" s="1211"/>
      <c r="PIA13" s="1211"/>
      <c r="PIB13" s="1211"/>
      <c r="PIC13" s="1211"/>
      <c r="PID13" s="1211"/>
      <c r="PIE13" s="1211"/>
      <c r="PIF13" s="1211"/>
      <c r="PIG13" s="1211"/>
      <c r="PIH13" s="1211"/>
      <c r="PII13" s="1211"/>
      <c r="PIJ13" s="1211"/>
      <c r="PIK13" s="1211"/>
      <c r="PIL13" s="1211"/>
      <c r="PIM13" s="1211"/>
      <c r="PIN13" s="1211"/>
      <c r="PIO13" s="1211"/>
      <c r="PIP13" s="1211"/>
      <c r="PIQ13" s="1211"/>
      <c r="PIR13" s="1211"/>
      <c r="PIS13" s="1211"/>
      <c r="PIT13" s="1211"/>
      <c r="PIU13" s="1211"/>
      <c r="PIV13" s="1211"/>
      <c r="PIW13" s="1211"/>
      <c r="PIX13" s="1211"/>
      <c r="PIY13" s="1211"/>
      <c r="PIZ13" s="1211"/>
      <c r="PJA13" s="1211"/>
      <c r="PJB13" s="1211"/>
      <c r="PJC13" s="1211"/>
      <c r="PJD13" s="1211"/>
      <c r="PJE13" s="1211"/>
      <c r="PJF13" s="1211"/>
      <c r="PJG13" s="1211"/>
      <c r="PJH13" s="1211"/>
      <c r="PJI13" s="1211"/>
      <c r="PJJ13" s="1211"/>
      <c r="PJK13" s="1211"/>
      <c r="PJL13" s="1211"/>
      <c r="PJM13" s="1211"/>
      <c r="PJN13" s="1211"/>
      <c r="PJO13" s="1211"/>
      <c r="PJP13" s="1211"/>
      <c r="PJQ13" s="1211"/>
      <c r="PJR13" s="1211"/>
      <c r="PJS13" s="1211"/>
      <c r="PJT13" s="1211"/>
      <c r="PJU13" s="1211"/>
      <c r="PJV13" s="1211"/>
      <c r="PJW13" s="1211"/>
      <c r="PJX13" s="1211"/>
      <c r="PJY13" s="1211"/>
      <c r="PJZ13" s="1211"/>
      <c r="PKA13" s="1211"/>
      <c r="PKB13" s="1211"/>
      <c r="PKC13" s="1211"/>
      <c r="PKD13" s="1211"/>
      <c r="PKE13" s="1211"/>
      <c r="PKF13" s="1211"/>
      <c r="PKG13" s="1211"/>
      <c r="PKH13" s="1211"/>
      <c r="PKI13" s="1211"/>
      <c r="PKJ13" s="1211"/>
      <c r="PKK13" s="1211"/>
      <c r="PKL13" s="1211"/>
      <c r="PKM13" s="1211"/>
      <c r="PKN13" s="1211"/>
      <c r="PKO13" s="1211"/>
      <c r="PKP13" s="1211"/>
      <c r="PKQ13" s="1211"/>
      <c r="PKR13" s="1211"/>
      <c r="PKS13" s="1211"/>
      <c r="PKT13" s="1211"/>
      <c r="PKU13" s="1211"/>
      <c r="PKV13" s="1211"/>
      <c r="PKW13" s="1211"/>
      <c r="PKX13" s="1211"/>
      <c r="PKY13" s="1211"/>
      <c r="PKZ13" s="1211"/>
      <c r="PLA13" s="1211"/>
      <c r="PLB13" s="1211"/>
      <c r="PLC13" s="1211"/>
      <c r="PLD13" s="1211"/>
      <c r="PLE13" s="1211"/>
      <c r="PLF13" s="1211"/>
      <c r="PLG13" s="1211"/>
      <c r="PLH13" s="1211"/>
      <c r="PLI13" s="1211"/>
      <c r="PLJ13" s="1211"/>
      <c r="PLK13" s="1211"/>
      <c r="PLL13" s="1211"/>
      <c r="PLM13" s="1211"/>
      <c r="PLN13" s="1211"/>
      <c r="PLO13" s="1211"/>
      <c r="PLP13" s="1211"/>
      <c r="PLQ13" s="1211"/>
      <c r="PLR13" s="1211"/>
      <c r="PLS13" s="1211"/>
      <c r="PLT13" s="1211"/>
      <c r="PLU13" s="1211"/>
      <c r="PLV13" s="1211"/>
      <c r="PLW13" s="1211"/>
      <c r="PLX13" s="1211"/>
      <c r="PLY13" s="1211"/>
      <c r="PLZ13" s="1211"/>
      <c r="PMA13" s="1211"/>
      <c r="PMB13" s="1211"/>
      <c r="PMC13" s="1211"/>
      <c r="PMD13" s="1211"/>
      <c r="PME13" s="1211"/>
      <c r="PMF13" s="1211"/>
      <c r="PMG13" s="1211"/>
      <c r="PMH13" s="1211"/>
      <c r="PMI13" s="1211"/>
      <c r="PMJ13" s="1211"/>
      <c r="PMK13" s="1211"/>
      <c r="PML13" s="1211"/>
      <c r="PMM13" s="1211"/>
      <c r="PMN13" s="1211"/>
      <c r="PMO13" s="1211"/>
      <c r="PMP13" s="1211"/>
      <c r="PMQ13" s="1211"/>
      <c r="PMR13" s="1211"/>
      <c r="PMS13" s="1211"/>
      <c r="PMT13" s="1211"/>
      <c r="PMU13" s="1211"/>
      <c r="PMV13" s="1211"/>
      <c r="PMW13" s="1211"/>
      <c r="PMX13" s="1211"/>
      <c r="PMY13" s="1211"/>
      <c r="PMZ13" s="1211"/>
      <c r="PNA13" s="1211"/>
      <c r="PNB13" s="1211"/>
      <c r="PNC13" s="1211"/>
      <c r="PND13" s="1211"/>
      <c r="PNE13" s="1211"/>
      <c r="PNF13" s="1211"/>
      <c r="PNG13" s="1211"/>
      <c r="PNH13" s="1211"/>
      <c r="PNI13" s="1211"/>
      <c r="PNJ13" s="1211"/>
      <c r="PNK13" s="1211"/>
      <c r="PNL13" s="1211"/>
      <c r="PNM13" s="1211"/>
      <c r="PNN13" s="1211"/>
      <c r="PNO13" s="1211"/>
      <c r="PNP13" s="1211"/>
      <c r="PNQ13" s="1211"/>
      <c r="PNR13" s="1211"/>
      <c r="PNS13" s="1211"/>
      <c r="PNT13" s="1211"/>
      <c r="PNU13" s="1211"/>
      <c r="PNV13" s="1211"/>
      <c r="PNW13" s="1211"/>
      <c r="PNX13" s="1211"/>
      <c r="PNY13" s="1211"/>
      <c r="PNZ13" s="1211"/>
      <c r="POA13" s="1211"/>
      <c r="POB13" s="1211"/>
      <c r="POC13" s="1211"/>
      <c r="POD13" s="1211"/>
      <c r="POE13" s="1211"/>
      <c r="POF13" s="1211"/>
      <c r="POG13" s="1211"/>
      <c r="POH13" s="1211"/>
      <c r="POI13" s="1211"/>
      <c r="POJ13" s="1211"/>
      <c r="POK13" s="1211"/>
      <c r="POL13" s="1211"/>
      <c r="POM13" s="1211"/>
      <c r="PON13" s="1211"/>
      <c r="POO13" s="1211"/>
      <c r="POP13" s="1211"/>
      <c r="POQ13" s="1211"/>
      <c r="POR13" s="1211"/>
      <c r="POS13" s="1211"/>
      <c r="POT13" s="1211"/>
      <c r="POU13" s="1211"/>
      <c r="POV13" s="1211"/>
      <c r="POW13" s="1211"/>
      <c r="POX13" s="1211"/>
      <c r="POY13" s="1211"/>
      <c r="POZ13" s="1211"/>
      <c r="PPA13" s="1211"/>
      <c r="PPB13" s="1211"/>
      <c r="PPC13" s="1211"/>
      <c r="PPD13" s="1211"/>
      <c r="PPE13" s="1211"/>
      <c r="PPF13" s="1211"/>
      <c r="PPG13" s="1211"/>
      <c r="PPH13" s="1211"/>
      <c r="PPI13" s="1211"/>
      <c r="PPJ13" s="1211"/>
      <c r="PPK13" s="1211"/>
      <c r="PPL13" s="1211"/>
      <c r="PPM13" s="1211"/>
      <c r="PPN13" s="1211"/>
      <c r="PPO13" s="1211"/>
      <c r="PPP13" s="1211"/>
      <c r="PPQ13" s="1211"/>
      <c r="PPR13" s="1211"/>
      <c r="PPS13" s="1211"/>
      <c r="PPT13" s="1211"/>
      <c r="PPU13" s="1211"/>
      <c r="PPV13" s="1211"/>
      <c r="PPW13" s="1211"/>
      <c r="PPX13" s="1211"/>
      <c r="PPY13" s="1211"/>
      <c r="PPZ13" s="1211"/>
      <c r="PQA13" s="1211"/>
      <c r="PQB13" s="1211"/>
      <c r="PQC13" s="1211"/>
      <c r="PQD13" s="1211"/>
      <c r="PQE13" s="1211"/>
      <c r="PQF13" s="1211"/>
      <c r="PQG13" s="1211"/>
      <c r="PQH13" s="1211"/>
      <c r="PQI13" s="1211"/>
      <c r="PQJ13" s="1211"/>
      <c r="PQK13" s="1211"/>
      <c r="PQL13" s="1211"/>
      <c r="PQM13" s="1211"/>
      <c r="PQN13" s="1211"/>
      <c r="PQO13" s="1211"/>
      <c r="PQP13" s="1211"/>
      <c r="PQQ13" s="1211"/>
      <c r="PQR13" s="1211"/>
      <c r="PQS13" s="1211"/>
      <c r="PQT13" s="1211"/>
      <c r="PQU13" s="1211"/>
      <c r="PQV13" s="1211"/>
      <c r="PQW13" s="1211"/>
      <c r="PQX13" s="1211"/>
      <c r="PQY13" s="1211"/>
      <c r="PQZ13" s="1211"/>
      <c r="PRA13" s="1211"/>
      <c r="PRB13" s="1211"/>
      <c r="PRC13" s="1211"/>
      <c r="PRD13" s="1211"/>
      <c r="PRE13" s="1211"/>
      <c r="PRF13" s="1211"/>
      <c r="PRG13" s="1211"/>
      <c r="PRH13" s="1211"/>
      <c r="PRI13" s="1211"/>
      <c r="PRJ13" s="1211"/>
      <c r="PRK13" s="1211"/>
      <c r="PRL13" s="1211"/>
      <c r="PRM13" s="1211"/>
      <c r="PRN13" s="1211"/>
      <c r="PRO13" s="1211"/>
      <c r="PRP13" s="1211"/>
      <c r="PRQ13" s="1211"/>
      <c r="PRR13" s="1211"/>
      <c r="PRS13" s="1211"/>
      <c r="PRT13" s="1211"/>
      <c r="PRU13" s="1211"/>
      <c r="PRV13" s="1211"/>
      <c r="PRW13" s="1211"/>
      <c r="PRX13" s="1211"/>
      <c r="PRY13" s="1211"/>
      <c r="PRZ13" s="1211"/>
      <c r="PSA13" s="1211"/>
      <c r="PSB13" s="1211"/>
      <c r="PSC13" s="1211"/>
      <c r="PSD13" s="1211"/>
      <c r="PSE13" s="1211"/>
      <c r="PSF13" s="1211"/>
      <c r="PSG13" s="1211"/>
      <c r="PSH13" s="1211"/>
      <c r="PSI13" s="1211"/>
      <c r="PSJ13" s="1211"/>
      <c r="PSK13" s="1211"/>
      <c r="PSL13" s="1211"/>
      <c r="PSM13" s="1211"/>
      <c r="PSN13" s="1211"/>
      <c r="PSO13" s="1211"/>
      <c r="PSP13" s="1211"/>
      <c r="PSQ13" s="1211"/>
      <c r="PSR13" s="1211"/>
      <c r="PSS13" s="1211"/>
      <c r="PST13" s="1211"/>
      <c r="PSU13" s="1211"/>
      <c r="PSV13" s="1211"/>
      <c r="PSW13" s="1211"/>
      <c r="PSX13" s="1211"/>
      <c r="PSY13" s="1211"/>
      <c r="PSZ13" s="1211"/>
      <c r="PTA13" s="1211"/>
      <c r="PTB13" s="1211"/>
      <c r="PTC13" s="1211"/>
      <c r="PTD13" s="1211"/>
      <c r="PTE13" s="1211"/>
      <c r="PTF13" s="1211"/>
      <c r="PTG13" s="1211"/>
      <c r="PTH13" s="1211"/>
      <c r="PTI13" s="1211"/>
      <c r="PTJ13" s="1211"/>
      <c r="PTK13" s="1211"/>
      <c r="PTL13" s="1211"/>
      <c r="PTM13" s="1211"/>
      <c r="PTN13" s="1211"/>
      <c r="PTO13" s="1211"/>
      <c r="PTP13" s="1211"/>
      <c r="PTQ13" s="1211"/>
      <c r="PTR13" s="1211"/>
      <c r="PTS13" s="1211"/>
      <c r="PTT13" s="1211"/>
      <c r="PTU13" s="1211"/>
      <c r="PTV13" s="1211"/>
      <c r="PTW13" s="1211"/>
      <c r="PTX13" s="1211"/>
      <c r="PTY13" s="1211"/>
      <c r="PTZ13" s="1211"/>
      <c r="PUA13" s="1211"/>
      <c r="PUB13" s="1211"/>
      <c r="PUC13" s="1211"/>
      <c r="PUD13" s="1211"/>
      <c r="PUE13" s="1211"/>
      <c r="PUF13" s="1211"/>
      <c r="PUG13" s="1211"/>
      <c r="PUH13" s="1211"/>
      <c r="PUI13" s="1211"/>
      <c r="PUJ13" s="1211"/>
      <c r="PUK13" s="1211"/>
      <c r="PUL13" s="1211"/>
      <c r="PUM13" s="1211"/>
      <c r="PUN13" s="1211"/>
      <c r="PUO13" s="1211"/>
      <c r="PUP13" s="1211"/>
      <c r="PUQ13" s="1211"/>
      <c r="PUR13" s="1211"/>
      <c r="PUS13" s="1211"/>
      <c r="PUT13" s="1211"/>
      <c r="PUU13" s="1211"/>
      <c r="PUV13" s="1211"/>
      <c r="PUW13" s="1211"/>
      <c r="PUX13" s="1211"/>
      <c r="PUY13" s="1211"/>
      <c r="PUZ13" s="1211"/>
      <c r="PVA13" s="1211"/>
      <c r="PVB13" s="1211"/>
      <c r="PVC13" s="1211"/>
      <c r="PVD13" s="1211"/>
      <c r="PVE13" s="1211"/>
      <c r="PVF13" s="1211"/>
      <c r="PVG13" s="1211"/>
      <c r="PVH13" s="1211"/>
      <c r="PVI13" s="1211"/>
      <c r="PVJ13" s="1211"/>
      <c r="PVK13" s="1211"/>
      <c r="PVL13" s="1211"/>
      <c r="PVM13" s="1211"/>
      <c r="PVN13" s="1211"/>
      <c r="PVO13" s="1211"/>
      <c r="PVP13" s="1211"/>
      <c r="PVQ13" s="1211"/>
      <c r="PVR13" s="1211"/>
      <c r="PVS13" s="1211"/>
      <c r="PVT13" s="1211"/>
      <c r="PVU13" s="1211"/>
      <c r="PVV13" s="1211"/>
      <c r="PVW13" s="1211"/>
      <c r="PVX13" s="1211"/>
      <c r="PVY13" s="1211"/>
      <c r="PVZ13" s="1211"/>
      <c r="PWA13" s="1211"/>
      <c r="PWB13" s="1211"/>
      <c r="PWC13" s="1211"/>
      <c r="PWD13" s="1211"/>
      <c r="PWE13" s="1211"/>
      <c r="PWF13" s="1211"/>
      <c r="PWG13" s="1211"/>
      <c r="PWH13" s="1211"/>
      <c r="PWI13" s="1211"/>
      <c r="PWJ13" s="1211"/>
      <c r="PWK13" s="1211"/>
      <c r="PWL13" s="1211"/>
      <c r="PWM13" s="1211"/>
      <c r="PWN13" s="1211"/>
      <c r="PWO13" s="1211"/>
      <c r="PWP13" s="1211"/>
      <c r="PWQ13" s="1211"/>
      <c r="PWR13" s="1211"/>
      <c r="PWS13" s="1211"/>
      <c r="PWT13" s="1211"/>
      <c r="PWU13" s="1211"/>
      <c r="PWV13" s="1211"/>
      <c r="PWW13" s="1211"/>
      <c r="PWX13" s="1211"/>
      <c r="PWY13" s="1211"/>
      <c r="PWZ13" s="1211"/>
      <c r="PXA13" s="1211"/>
      <c r="PXB13" s="1211"/>
      <c r="PXC13" s="1211"/>
      <c r="PXD13" s="1211"/>
      <c r="PXE13" s="1211"/>
      <c r="PXF13" s="1211"/>
      <c r="PXG13" s="1211"/>
      <c r="PXH13" s="1211"/>
      <c r="PXI13" s="1211"/>
      <c r="PXJ13" s="1211"/>
      <c r="PXK13" s="1211"/>
      <c r="PXL13" s="1211"/>
      <c r="PXM13" s="1211"/>
      <c r="PXN13" s="1211"/>
      <c r="PXO13" s="1211"/>
      <c r="PXP13" s="1211"/>
      <c r="PXQ13" s="1211"/>
      <c r="PXR13" s="1211"/>
      <c r="PXS13" s="1211"/>
      <c r="PXT13" s="1211"/>
      <c r="PXU13" s="1211"/>
      <c r="PXV13" s="1211"/>
      <c r="PXW13" s="1211"/>
      <c r="PXX13" s="1211"/>
      <c r="PXY13" s="1211"/>
      <c r="PXZ13" s="1211"/>
      <c r="PYA13" s="1211"/>
      <c r="PYB13" s="1211"/>
      <c r="PYC13" s="1211"/>
      <c r="PYD13" s="1211"/>
      <c r="PYE13" s="1211"/>
      <c r="PYF13" s="1211"/>
      <c r="PYG13" s="1211"/>
      <c r="PYH13" s="1211"/>
      <c r="PYI13" s="1211"/>
      <c r="PYJ13" s="1211"/>
      <c r="PYK13" s="1211"/>
      <c r="PYL13" s="1211"/>
      <c r="PYM13" s="1211"/>
      <c r="PYN13" s="1211"/>
      <c r="PYO13" s="1211"/>
      <c r="PYP13" s="1211"/>
      <c r="PYQ13" s="1211"/>
      <c r="PYR13" s="1211"/>
      <c r="PYS13" s="1211"/>
      <c r="PYT13" s="1211"/>
      <c r="PYU13" s="1211"/>
      <c r="PYV13" s="1211"/>
      <c r="PYW13" s="1211"/>
      <c r="PYX13" s="1211"/>
      <c r="PYY13" s="1211"/>
      <c r="PYZ13" s="1211"/>
      <c r="PZA13" s="1211"/>
      <c r="PZB13" s="1211"/>
      <c r="PZC13" s="1211"/>
      <c r="PZD13" s="1211"/>
      <c r="PZE13" s="1211"/>
      <c r="PZF13" s="1211"/>
      <c r="PZG13" s="1211"/>
      <c r="PZH13" s="1211"/>
      <c r="PZI13" s="1211"/>
      <c r="PZJ13" s="1211"/>
      <c r="PZK13" s="1211"/>
      <c r="PZL13" s="1211"/>
      <c r="PZM13" s="1211"/>
      <c r="PZN13" s="1211"/>
      <c r="PZO13" s="1211"/>
      <c r="PZP13" s="1211"/>
      <c r="PZQ13" s="1211"/>
      <c r="PZR13" s="1211"/>
      <c r="PZS13" s="1211"/>
      <c r="PZT13" s="1211"/>
      <c r="PZU13" s="1211"/>
      <c r="PZV13" s="1211"/>
      <c r="PZW13" s="1211"/>
      <c r="PZX13" s="1211"/>
      <c r="PZY13" s="1211"/>
      <c r="PZZ13" s="1211"/>
      <c r="QAA13" s="1211"/>
      <c r="QAB13" s="1211"/>
      <c r="QAC13" s="1211"/>
      <c r="QAD13" s="1211"/>
      <c r="QAE13" s="1211"/>
      <c r="QAF13" s="1211"/>
      <c r="QAG13" s="1211"/>
      <c r="QAH13" s="1211"/>
      <c r="QAI13" s="1211"/>
      <c r="QAJ13" s="1211"/>
      <c r="QAK13" s="1211"/>
      <c r="QAL13" s="1211"/>
      <c r="QAM13" s="1211"/>
      <c r="QAN13" s="1211"/>
      <c r="QAO13" s="1211"/>
      <c r="QAP13" s="1211"/>
      <c r="QAQ13" s="1211"/>
      <c r="QAR13" s="1211"/>
      <c r="QAS13" s="1211"/>
      <c r="QAT13" s="1211"/>
      <c r="QAU13" s="1211"/>
      <c r="QAV13" s="1211"/>
      <c r="QAW13" s="1211"/>
      <c r="QAX13" s="1211"/>
      <c r="QAY13" s="1211"/>
      <c r="QAZ13" s="1211"/>
      <c r="QBA13" s="1211"/>
      <c r="QBB13" s="1211"/>
      <c r="QBC13" s="1211"/>
      <c r="QBD13" s="1211"/>
      <c r="QBE13" s="1211"/>
      <c r="QBF13" s="1211"/>
      <c r="QBG13" s="1211"/>
      <c r="QBH13" s="1211"/>
      <c r="QBI13" s="1211"/>
      <c r="QBJ13" s="1211"/>
      <c r="QBK13" s="1211"/>
      <c r="QBL13" s="1211"/>
      <c r="QBM13" s="1211"/>
      <c r="QBN13" s="1211"/>
      <c r="QBO13" s="1211"/>
      <c r="QBP13" s="1211"/>
      <c r="QBQ13" s="1211"/>
      <c r="QBR13" s="1211"/>
      <c r="QBS13" s="1211"/>
      <c r="QBT13" s="1211"/>
      <c r="QBU13" s="1211"/>
      <c r="QBV13" s="1211"/>
      <c r="QBW13" s="1211"/>
      <c r="QBX13" s="1211"/>
      <c r="QBY13" s="1211"/>
      <c r="QBZ13" s="1211"/>
      <c r="QCA13" s="1211"/>
      <c r="QCB13" s="1211"/>
      <c r="QCC13" s="1211"/>
      <c r="QCD13" s="1211"/>
      <c r="QCE13" s="1211"/>
      <c r="QCF13" s="1211"/>
      <c r="QCG13" s="1211"/>
      <c r="QCH13" s="1211"/>
      <c r="QCI13" s="1211"/>
      <c r="QCJ13" s="1211"/>
      <c r="QCK13" s="1211"/>
      <c r="QCL13" s="1211"/>
      <c r="QCM13" s="1211"/>
      <c r="QCN13" s="1211"/>
      <c r="QCO13" s="1211"/>
      <c r="QCP13" s="1211"/>
      <c r="QCQ13" s="1211"/>
      <c r="QCR13" s="1211"/>
      <c r="QCS13" s="1211"/>
      <c r="QCT13" s="1211"/>
      <c r="QCU13" s="1211"/>
      <c r="QCV13" s="1211"/>
      <c r="QCW13" s="1211"/>
      <c r="QCX13" s="1211"/>
      <c r="QCY13" s="1211"/>
      <c r="QCZ13" s="1211"/>
      <c r="QDA13" s="1211"/>
      <c r="QDB13" s="1211"/>
      <c r="QDC13" s="1211"/>
      <c r="QDD13" s="1211"/>
      <c r="QDE13" s="1211"/>
      <c r="QDF13" s="1211"/>
      <c r="QDG13" s="1211"/>
      <c r="QDH13" s="1211"/>
      <c r="QDI13" s="1211"/>
      <c r="QDJ13" s="1211"/>
      <c r="QDK13" s="1211"/>
      <c r="QDL13" s="1211"/>
      <c r="QDM13" s="1211"/>
      <c r="QDN13" s="1211"/>
      <c r="QDO13" s="1211"/>
      <c r="QDP13" s="1211"/>
      <c r="QDQ13" s="1211"/>
      <c r="QDR13" s="1211"/>
      <c r="QDS13" s="1211"/>
      <c r="QDT13" s="1211"/>
      <c r="QDU13" s="1211"/>
      <c r="QDV13" s="1211"/>
      <c r="QDW13" s="1211"/>
      <c r="QDX13" s="1211"/>
      <c r="QDY13" s="1211"/>
      <c r="QDZ13" s="1211"/>
      <c r="QEA13" s="1211"/>
      <c r="QEB13" s="1211"/>
      <c r="QEC13" s="1211"/>
      <c r="QED13" s="1211"/>
      <c r="QEE13" s="1211"/>
      <c r="QEF13" s="1211"/>
      <c r="QEG13" s="1211"/>
      <c r="QEH13" s="1211"/>
      <c r="QEI13" s="1211"/>
      <c r="QEJ13" s="1211"/>
      <c r="QEK13" s="1211"/>
      <c r="QEL13" s="1211"/>
      <c r="QEM13" s="1211"/>
      <c r="QEN13" s="1211"/>
      <c r="QEO13" s="1211"/>
      <c r="QEP13" s="1211"/>
      <c r="QEQ13" s="1211"/>
      <c r="QER13" s="1211"/>
      <c r="QES13" s="1211"/>
      <c r="QET13" s="1211"/>
      <c r="QEU13" s="1211"/>
      <c r="QEV13" s="1211"/>
      <c r="QEW13" s="1211"/>
      <c r="QEX13" s="1211"/>
      <c r="QEY13" s="1211"/>
      <c r="QEZ13" s="1211"/>
      <c r="QFA13" s="1211"/>
      <c r="QFB13" s="1211"/>
      <c r="QFC13" s="1211"/>
      <c r="QFD13" s="1211"/>
      <c r="QFE13" s="1211"/>
      <c r="QFF13" s="1211"/>
      <c r="QFG13" s="1211"/>
      <c r="QFH13" s="1211"/>
      <c r="QFI13" s="1211"/>
      <c r="QFJ13" s="1211"/>
      <c r="QFK13" s="1211"/>
      <c r="QFL13" s="1211"/>
      <c r="QFM13" s="1211"/>
      <c r="QFN13" s="1211"/>
      <c r="QFO13" s="1211"/>
      <c r="QFP13" s="1211"/>
      <c r="QFQ13" s="1211"/>
      <c r="QFR13" s="1211"/>
      <c r="QFS13" s="1211"/>
      <c r="QFT13" s="1211"/>
      <c r="QFU13" s="1211"/>
      <c r="QFV13" s="1211"/>
      <c r="QFW13" s="1211"/>
      <c r="QFX13" s="1211"/>
      <c r="QFY13" s="1211"/>
      <c r="QFZ13" s="1211"/>
      <c r="QGA13" s="1211"/>
      <c r="QGB13" s="1211"/>
      <c r="QGC13" s="1211"/>
      <c r="QGD13" s="1211"/>
      <c r="QGE13" s="1211"/>
      <c r="QGF13" s="1211"/>
      <c r="QGG13" s="1211"/>
      <c r="QGH13" s="1211"/>
      <c r="QGI13" s="1211"/>
      <c r="QGJ13" s="1211"/>
      <c r="QGK13" s="1211"/>
      <c r="QGL13" s="1211"/>
      <c r="QGM13" s="1211"/>
      <c r="QGN13" s="1211"/>
      <c r="QGO13" s="1211"/>
      <c r="QGP13" s="1211"/>
      <c r="QGQ13" s="1211"/>
      <c r="QGR13" s="1211"/>
      <c r="QGS13" s="1211"/>
      <c r="QGT13" s="1211"/>
      <c r="QGU13" s="1211"/>
      <c r="QGV13" s="1211"/>
      <c r="QGW13" s="1211"/>
      <c r="QGX13" s="1211"/>
      <c r="QGY13" s="1211"/>
      <c r="QGZ13" s="1211"/>
      <c r="QHA13" s="1211"/>
      <c r="QHB13" s="1211"/>
      <c r="QHC13" s="1211"/>
      <c r="QHD13" s="1211"/>
      <c r="QHE13" s="1211"/>
      <c r="QHF13" s="1211"/>
      <c r="QHG13" s="1211"/>
      <c r="QHH13" s="1211"/>
      <c r="QHI13" s="1211"/>
      <c r="QHJ13" s="1211"/>
      <c r="QHK13" s="1211"/>
      <c r="QHL13" s="1211"/>
      <c r="QHM13" s="1211"/>
      <c r="QHN13" s="1211"/>
      <c r="QHO13" s="1211"/>
      <c r="QHP13" s="1211"/>
      <c r="QHQ13" s="1211"/>
      <c r="QHR13" s="1211"/>
      <c r="QHS13" s="1211"/>
      <c r="QHT13" s="1211"/>
      <c r="QHU13" s="1211"/>
      <c r="QHV13" s="1211"/>
      <c r="QHW13" s="1211"/>
      <c r="QHX13" s="1211"/>
      <c r="QHY13" s="1211"/>
      <c r="QHZ13" s="1211"/>
      <c r="QIA13" s="1211"/>
      <c r="QIB13" s="1211"/>
      <c r="QIC13" s="1211"/>
      <c r="QID13" s="1211"/>
      <c r="QIE13" s="1211"/>
      <c r="QIF13" s="1211"/>
      <c r="QIG13" s="1211"/>
      <c r="QIH13" s="1211"/>
      <c r="QII13" s="1211"/>
      <c r="QIJ13" s="1211"/>
      <c r="QIK13" s="1211"/>
      <c r="QIL13" s="1211"/>
      <c r="QIM13" s="1211"/>
      <c r="QIN13" s="1211"/>
      <c r="QIO13" s="1211"/>
      <c r="QIP13" s="1211"/>
      <c r="QIQ13" s="1211"/>
      <c r="QIR13" s="1211"/>
      <c r="QIS13" s="1211"/>
      <c r="QIT13" s="1211"/>
      <c r="QIU13" s="1211"/>
      <c r="QIV13" s="1211"/>
      <c r="QIW13" s="1211"/>
      <c r="QIX13" s="1211"/>
      <c r="QIY13" s="1211"/>
      <c r="QIZ13" s="1211"/>
      <c r="QJA13" s="1211"/>
      <c r="QJB13" s="1211"/>
      <c r="QJC13" s="1211"/>
      <c r="QJD13" s="1211"/>
      <c r="QJE13" s="1211"/>
      <c r="QJF13" s="1211"/>
      <c r="QJG13" s="1211"/>
      <c r="QJH13" s="1211"/>
      <c r="QJI13" s="1211"/>
      <c r="QJJ13" s="1211"/>
      <c r="QJK13" s="1211"/>
      <c r="QJL13" s="1211"/>
      <c r="QJM13" s="1211"/>
      <c r="QJN13" s="1211"/>
      <c r="QJO13" s="1211"/>
      <c r="QJP13" s="1211"/>
      <c r="QJQ13" s="1211"/>
      <c r="QJR13" s="1211"/>
      <c r="QJS13" s="1211"/>
      <c r="QJT13" s="1211"/>
      <c r="QJU13" s="1211"/>
      <c r="QJV13" s="1211"/>
      <c r="QJW13" s="1211"/>
      <c r="QJX13" s="1211"/>
      <c r="QJY13" s="1211"/>
      <c r="QJZ13" s="1211"/>
      <c r="QKA13" s="1211"/>
      <c r="QKB13" s="1211"/>
      <c r="QKC13" s="1211"/>
      <c r="QKD13" s="1211"/>
      <c r="QKE13" s="1211"/>
      <c r="QKF13" s="1211"/>
      <c r="QKG13" s="1211"/>
      <c r="QKH13" s="1211"/>
      <c r="QKI13" s="1211"/>
      <c r="QKJ13" s="1211"/>
      <c r="QKK13" s="1211"/>
      <c r="QKL13" s="1211"/>
      <c r="QKM13" s="1211"/>
      <c r="QKN13" s="1211"/>
      <c r="QKO13" s="1211"/>
      <c r="QKP13" s="1211"/>
      <c r="QKQ13" s="1211"/>
      <c r="QKR13" s="1211"/>
      <c r="QKS13" s="1211"/>
      <c r="QKT13" s="1211"/>
      <c r="QKU13" s="1211"/>
      <c r="QKV13" s="1211"/>
      <c r="QKW13" s="1211"/>
      <c r="QKX13" s="1211"/>
      <c r="QKY13" s="1211"/>
      <c r="QKZ13" s="1211"/>
      <c r="QLA13" s="1211"/>
      <c r="QLB13" s="1211"/>
      <c r="QLC13" s="1211"/>
      <c r="QLD13" s="1211"/>
      <c r="QLE13" s="1211"/>
      <c r="QLF13" s="1211"/>
      <c r="QLG13" s="1211"/>
      <c r="QLH13" s="1211"/>
      <c r="QLI13" s="1211"/>
      <c r="QLJ13" s="1211"/>
      <c r="QLK13" s="1211"/>
      <c r="QLL13" s="1211"/>
      <c r="QLM13" s="1211"/>
      <c r="QLN13" s="1211"/>
      <c r="QLO13" s="1211"/>
      <c r="QLP13" s="1211"/>
      <c r="QLQ13" s="1211"/>
      <c r="QLR13" s="1211"/>
      <c r="QLS13" s="1211"/>
      <c r="QLT13" s="1211"/>
      <c r="QLU13" s="1211"/>
      <c r="QLV13" s="1211"/>
      <c r="QLW13" s="1211"/>
      <c r="QLX13" s="1211"/>
      <c r="QLY13" s="1211"/>
      <c r="QLZ13" s="1211"/>
      <c r="QMA13" s="1211"/>
      <c r="QMB13" s="1211"/>
      <c r="QMC13" s="1211"/>
      <c r="QMD13" s="1211"/>
      <c r="QME13" s="1211"/>
      <c r="QMF13" s="1211"/>
      <c r="QMG13" s="1211"/>
      <c r="QMH13" s="1211"/>
      <c r="QMI13" s="1211"/>
      <c r="QMJ13" s="1211"/>
      <c r="QMK13" s="1211"/>
      <c r="QML13" s="1211"/>
      <c r="QMM13" s="1211"/>
      <c r="QMN13" s="1211"/>
      <c r="QMO13" s="1211"/>
      <c r="QMP13" s="1211"/>
      <c r="QMQ13" s="1211"/>
      <c r="QMR13" s="1211"/>
      <c r="QMS13" s="1211"/>
      <c r="QMT13" s="1211"/>
      <c r="QMU13" s="1211"/>
      <c r="QMV13" s="1211"/>
      <c r="QMW13" s="1211"/>
      <c r="QMX13" s="1211"/>
      <c r="QMY13" s="1211"/>
      <c r="QMZ13" s="1211"/>
      <c r="QNA13" s="1211"/>
      <c r="QNB13" s="1211"/>
      <c r="QNC13" s="1211"/>
      <c r="QND13" s="1211"/>
      <c r="QNE13" s="1211"/>
      <c r="QNF13" s="1211"/>
      <c r="QNG13" s="1211"/>
      <c r="QNH13" s="1211"/>
      <c r="QNI13" s="1211"/>
      <c r="QNJ13" s="1211"/>
      <c r="QNK13" s="1211"/>
      <c r="QNL13" s="1211"/>
      <c r="QNM13" s="1211"/>
      <c r="QNN13" s="1211"/>
      <c r="QNO13" s="1211"/>
      <c r="QNP13" s="1211"/>
      <c r="QNQ13" s="1211"/>
      <c r="QNR13" s="1211"/>
      <c r="QNS13" s="1211"/>
      <c r="QNT13" s="1211"/>
      <c r="QNU13" s="1211"/>
      <c r="QNV13" s="1211"/>
      <c r="QNW13" s="1211"/>
      <c r="QNX13" s="1211"/>
      <c r="QNY13" s="1211"/>
      <c r="QNZ13" s="1211"/>
      <c r="QOA13" s="1211"/>
      <c r="QOB13" s="1211"/>
      <c r="QOC13" s="1211"/>
      <c r="QOD13" s="1211"/>
      <c r="QOE13" s="1211"/>
      <c r="QOF13" s="1211"/>
      <c r="QOG13" s="1211"/>
      <c r="QOH13" s="1211"/>
      <c r="QOI13" s="1211"/>
      <c r="QOJ13" s="1211"/>
      <c r="QOK13" s="1211"/>
      <c r="QOL13" s="1211"/>
      <c r="QOM13" s="1211"/>
      <c r="QON13" s="1211"/>
      <c r="QOO13" s="1211"/>
      <c r="QOP13" s="1211"/>
      <c r="QOQ13" s="1211"/>
      <c r="QOR13" s="1211"/>
      <c r="QOS13" s="1211"/>
      <c r="QOT13" s="1211"/>
      <c r="QOU13" s="1211"/>
      <c r="QOV13" s="1211"/>
      <c r="QOW13" s="1211"/>
      <c r="QOX13" s="1211"/>
      <c r="QOY13" s="1211"/>
      <c r="QOZ13" s="1211"/>
      <c r="QPA13" s="1211"/>
      <c r="QPB13" s="1211"/>
      <c r="QPC13" s="1211"/>
      <c r="QPD13" s="1211"/>
      <c r="QPE13" s="1211"/>
      <c r="QPF13" s="1211"/>
      <c r="QPG13" s="1211"/>
      <c r="QPH13" s="1211"/>
      <c r="QPI13" s="1211"/>
      <c r="QPJ13" s="1211"/>
      <c r="QPK13" s="1211"/>
      <c r="QPL13" s="1211"/>
      <c r="QPM13" s="1211"/>
      <c r="QPN13" s="1211"/>
      <c r="QPO13" s="1211"/>
      <c r="QPP13" s="1211"/>
      <c r="QPQ13" s="1211"/>
      <c r="QPR13" s="1211"/>
      <c r="QPS13" s="1211"/>
      <c r="QPT13" s="1211"/>
      <c r="QPU13" s="1211"/>
      <c r="QPV13" s="1211"/>
      <c r="QPW13" s="1211"/>
      <c r="QPX13" s="1211"/>
      <c r="QPY13" s="1211"/>
      <c r="QPZ13" s="1211"/>
      <c r="QQA13" s="1211"/>
      <c r="QQB13" s="1211"/>
      <c r="QQC13" s="1211"/>
      <c r="QQD13" s="1211"/>
      <c r="QQE13" s="1211"/>
      <c r="QQF13" s="1211"/>
      <c r="QQG13" s="1211"/>
      <c r="QQH13" s="1211"/>
      <c r="QQI13" s="1211"/>
      <c r="QQJ13" s="1211"/>
      <c r="QQK13" s="1211"/>
      <c r="QQL13" s="1211"/>
      <c r="QQM13" s="1211"/>
      <c r="QQN13" s="1211"/>
      <c r="QQO13" s="1211"/>
      <c r="QQP13" s="1211"/>
      <c r="QQQ13" s="1211"/>
      <c r="QQR13" s="1211"/>
      <c r="QQS13" s="1211"/>
      <c r="QQT13" s="1211"/>
      <c r="QQU13" s="1211"/>
      <c r="QQV13" s="1211"/>
      <c r="QQW13" s="1211"/>
      <c r="QQX13" s="1211"/>
      <c r="QQY13" s="1211"/>
      <c r="QQZ13" s="1211"/>
      <c r="QRA13" s="1211"/>
      <c r="QRB13" s="1211"/>
      <c r="QRC13" s="1211"/>
      <c r="QRD13" s="1211"/>
      <c r="QRE13" s="1211"/>
      <c r="QRF13" s="1211"/>
      <c r="QRG13" s="1211"/>
      <c r="QRH13" s="1211"/>
      <c r="QRI13" s="1211"/>
      <c r="QRJ13" s="1211"/>
      <c r="QRK13" s="1211"/>
      <c r="QRL13" s="1211"/>
      <c r="QRM13" s="1211"/>
      <c r="QRN13" s="1211"/>
      <c r="QRO13" s="1211"/>
      <c r="QRP13" s="1211"/>
      <c r="QRQ13" s="1211"/>
      <c r="QRR13" s="1211"/>
      <c r="QRS13" s="1211"/>
      <c r="QRT13" s="1211"/>
      <c r="QRU13" s="1211"/>
      <c r="QRV13" s="1211"/>
      <c r="QRW13" s="1211"/>
      <c r="QRX13" s="1211"/>
      <c r="QRY13" s="1211"/>
      <c r="QRZ13" s="1211"/>
      <c r="QSA13" s="1211"/>
      <c r="QSB13" s="1211"/>
      <c r="QSC13" s="1211"/>
      <c r="QSD13" s="1211"/>
      <c r="QSE13" s="1211"/>
      <c r="QSF13" s="1211"/>
      <c r="QSG13" s="1211"/>
      <c r="QSH13" s="1211"/>
      <c r="QSI13" s="1211"/>
      <c r="QSJ13" s="1211"/>
      <c r="QSK13" s="1211"/>
      <c r="QSL13" s="1211"/>
      <c r="QSM13" s="1211"/>
      <c r="QSN13" s="1211"/>
      <c r="QSO13" s="1211"/>
      <c r="QSP13" s="1211"/>
      <c r="QSQ13" s="1211"/>
      <c r="QSR13" s="1211"/>
      <c r="QSS13" s="1211"/>
      <c r="QST13" s="1211"/>
      <c r="QSU13" s="1211"/>
      <c r="QSV13" s="1211"/>
      <c r="QSW13" s="1211"/>
      <c r="QSX13" s="1211"/>
      <c r="QSY13" s="1211"/>
      <c r="QSZ13" s="1211"/>
      <c r="QTA13" s="1211"/>
      <c r="QTB13" s="1211"/>
      <c r="QTC13" s="1211"/>
      <c r="QTD13" s="1211"/>
      <c r="QTE13" s="1211"/>
      <c r="QTF13" s="1211"/>
      <c r="QTG13" s="1211"/>
      <c r="QTH13" s="1211"/>
      <c r="QTI13" s="1211"/>
      <c r="QTJ13" s="1211"/>
      <c r="QTK13" s="1211"/>
      <c r="QTL13" s="1211"/>
      <c r="QTM13" s="1211"/>
      <c r="QTN13" s="1211"/>
      <c r="QTO13" s="1211"/>
      <c r="QTP13" s="1211"/>
      <c r="QTQ13" s="1211"/>
      <c r="QTR13" s="1211"/>
      <c r="QTS13" s="1211"/>
      <c r="QTT13" s="1211"/>
      <c r="QTU13" s="1211"/>
      <c r="QTV13" s="1211"/>
      <c r="QTW13" s="1211"/>
      <c r="QTX13" s="1211"/>
      <c r="QTY13" s="1211"/>
      <c r="QTZ13" s="1211"/>
      <c r="QUA13" s="1211"/>
      <c r="QUB13" s="1211"/>
      <c r="QUC13" s="1211"/>
      <c r="QUD13" s="1211"/>
      <c r="QUE13" s="1211"/>
      <c r="QUF13" s="1211"/>
      <c r="QUG13" s="1211"/>
      <c r="QUH13" s="1211"/>
      <c r="QUI13" s="1211"/>
      <c r="QUJ13" s="1211"/>
      <c r="QUK13" s="1211"/>
      <c r="QUL13" s="1211"/>
      <c r="QUM13" s="1211"/>
      <c r="QUN13" s="1211"/>
      <c r="QUO13" s="1211"/>
      <c r="QUP13" s="1211"/>
      <c r="QUQ13" s="1211"/>
      <c r="QUR13" s="1211"/>
      <c r="QUS13" s="1211"/>
      <c r="QUT13" s="1211"/>
      <c r="QUU13" s="1211"/>
      <c r="QUV13" s="1211"/>
      <c r="QUW13" s="1211"/>
      <c r="QUX13" s="1211"/>
      <c r="QUY13" s="1211"/>
      <c r="QUZ13" s="1211"/>
      <c r="QVA13" s="1211"/>
      <c r="QVB13" s="1211"/>
      <c r="QVC13" s="1211"/>
      <c r="QVD13" s="1211"/>
      <c r="QVE13" s="1211"/>
      <c r="QVF13" s="1211"/>
      <c r="QVG13" s="1211"/>
      <c r="QVH13" s="1211"/>
      <c r="QVI13" s="1211"/>
      <c r="QVJ13" s="1211"/>
      <c r="QVK13" s="1211"/>
      <c r="QVL13" s="1211"/>
      <c r="QVM13" s="1211"/>
      <c r="QVN13" s="1211"/>
      <c r="QVO13" s="1211"/>
      <c r="QVP13" s="1211"/>
      <c r="QVQ13" s="1211"/>
      <c r="QVR13" s="1211"/>
      <c r="QVS13" s="1211"/>
      <c r="QVT13" s="1211"/>
      <c r="QVU13" s="1211"/>
      <c r="QVV13" s="1211"/>
      <c r="QVW13" s="1211"/>
      <c r="QVX13" s="1211"/>
      <c r="QVY13" s="1211"/>
      <c r="QVZ13" s="1211"/>
      <c r="QWA13" s="1211"/>
      <c r="QWB13" s="1211"/>
      <c r="QWC13" s="1211"/>
      <c r="QWD13" s="1211"/>
      <c r="QWE13" s="1211"/>
      <c r="QWF13" s="1211"/>
      <c r="QWG13" s="1211"/>
      <c r="QWH13" s="1211"/>
      <c r="QWI13" s="1211"/>
      <c r="QWJ13" s="1211"/>
      <c r="QWK13" s="1211"/>
      <c r="QWL13" s="1211"/>
      <c r="QWM13" s="1211"/>
      <c r="QWN13" s="1211"/>
      <c r="QWO13" s="1211"/>
      <c r="QWP13" s="1211"/>
      <c r="QWQ13" s="1211"/>
      <c r="QWR13" s="1211"/>
      <c r="QWS13" s="1211"/>
      <c r="QWT13" s="1211"/>
      <c r="QWU13" s="1211"/>
      <c r="QWV13" s="1211"/>
      <c r="QWW13" s="1211"/>
      <c r="QWX13" s="1211"/>
      <c r="QWY13" s="1211"/>
      <c r="QWZ13" s="1211"/>
      <c r="QXA13" s="1211"/>
      <c r="QXB13" s="1211"/>
      <c r="QXC13" s="1211"/>
      <c r="QXD13" s="1211"/>
      <c r="QXE13" s="1211"/>
      <c r="QXF13" s="1211"/>
      <c r="QXG13" s="1211"/>
      <c r="QXH13" s="1211"/>
      <c r="QXI13" s="1211"/>
      <c r="QXJ13" s="1211"/>
      <c r="QXK13" s="1211"/>
      <c r="QXL13" s="1211"/>
      <c r="QXM13" s="1211"/>
      <c r="QXN13" s="1211"/>
      <c r="QXO13" s="1211"/>
      <c r="QXP13" s="1211"/>
      <c r="QXQ13" s="1211"/>
      <c r="QXR13" s="1211"/>
      <c r="QXS13" s="1211"/>
      <c r="QXT13" s="1211"/>
      <c r="QXU13" s="1211"/>
      <c r="QXV13" s="1211"/>
      <c r="QXW13" s="1211"/>
      <c r="QXX13" s="1211"/>
      <c r="QXY13" s="1211"/>
      <c r="QXZ13" s="1211"/>
      <c r="QYA13" s="1211"/>
      <c r="QYB13" s="1211"/>
      <c r="QYC13" s="1211"/>
      <c r="QYD13" s="1211"/>
      <c r="QYE13" s="1211"/>
      <c r="QYF13" s="1211"/>
      <c r="QYG13" s="1211"/>
      <c r="QYH13" s="1211"/>
      <c r="QYI13" s="1211"/>
      <c r="QYJ13" s="1211"/>
      <c r="QYK13" s="1211"/>
      <c r="QYL13" s="1211"/>
      <c r="QYM13" s="1211"/>
      <c r="QYN13" s="1211"/>
      <c r="QYO13" s="1211"/>
      <c r="QYP13" s="1211"/>
      <c r="QYQ13" s="1211"/>
      <c r="QYR13" s="1211"/>
      <c r="QYS13" s="1211"/>
      <c r="QYT13" s="1211"/>
      <c r="QYU13" s="1211"/>
      <c r="QYV13" s="1211"/>
      <c r="QYW13" s="1211"/>
      <c r="QYX13" s="1211"/>
      <c r="QYY13" s="1211"/>
      <c r="QYZ13" s="1211"/>
      <c r="QZA13" s="1211"/>
      <c r="QZB13" s="1211"/>
      <c r="QZC13" s="1211"/>
      <c r="QZD13" s="1211"/>
      <c r="QZE13" s="1211"/>
      <c r="QZF13" s="1211"/>
      <c r="QZG13" s="1211"/>
      <c r="QZH13" s="1211"/>
      <c r="QZI13" s="1211"/>
      <c r="QZJ13" s="1211"/>
      <c r="QZK13" s="1211"/>
      <c r="QZL13" s="1211"/>
      <c r="QZM13" s="1211"/>
      <c r="QZN13" s="1211"/>
      <c r="QZO13" s="1211"/>
      <c r="QZP13" s="1211"/>
      <c r="QZQ13" s="1211"/>
      <c r="QZR13" s="1211"/>
      <c r="QZS13" s="1211"/>
      <c r="QZT13" s="1211"/>
      <c r="QZU13" s="1211"/>
      <c r="QZV13" s="1211"/>
      <c r="QZW13" s="1211"/>
      <c r="QZX13" s="1211"/>
      <c r="QZY13" s="1211"/>
      <c r="QZZ13" s="1211"/>
      <c r="RAA13" s="1211"/>
      <c r="RAB13" s="1211"/>
      <c r="RAC13" s="1211"/>
      <c r="RAD13" s="1211"/>
      <c r="RAE13" s="1211"/>
      <c r="RAF13" s="1211"/>
      <c r="RAG13" s="1211"/>
      <c r="RAH13" s="1211"/>
      <c r="RAI13" s="1211"/>
      <c r="RAJ13" s="1211"/>
      <c r="RAK13" s="1211"/>
      <c r="RAL13" s="1211"/>
      <c r="RAM13" s="1211"/>
      <c r="RAN13" s="1211"/>
      <c r="RAO13" s="1211"/>
      <c r="RAP13" s="1211"/>
      <c r="RAQ13" s="1211"/>
      <c r="RAR13" s="1211"/>
      <c r="RAS13" s="1211"/>
      <c r="RAT13" s="1211"/>
      <c r="RAU13" s="1211"/>
      <c r="RAV13" s="1211"/>
      <c r="RAW13" s="1211"/>
      <c r="RAX13" s="1211"/>
      <c r="RAY13" s="1211"/>
      <c r="RAZ13" s="1211"/>
      <c r="RBA13" s="1211"/>
      <c r="RBB13" s="1211"/>
      <c r="RBC13" s="1211"/>
      <c r="RBD13" s="1211"/>
      <c r="RBE13" s="1211"/>
      <c r="RBF13" s="1211"/>
      <c r="RBG13" s="1211"/>
      <c r="RBH13" s="1211"/>
      <c r="RBI13" s="1211"/>
      <c r="RBJ13" s="1211"/>
      <c r="RBK13" s="1211"/>
      <c r="RBL13" s="1211"/>
      <c r="RBM13" s="1211"/>
      <c r="RBN13" s="1211"/>
      <c r="RBO13" s="1211"/>
      <c r="RBP13" s="1211"/>
      <c r="RBQ13" s="1211"/>
      <c r="RBR13" s="1211"/>
      <c r="RBS13" s="1211"/>
      <c r="RBT13" s="1211"/>
      <c r="RBU13" s="1211"/>
      <c r="RBV13" s="1211"/>
      <c r="RBW13" s="1211"/>
      <c r="RBX13" s="1211"/>
      <c r="RBY13" s="1211"/>
      <c r="RBZ13" s="1211"/>
      <c r="RCA13" s="1211"/>
      <c r="RCB13" s="1211"/>
      <c r="RCC13" s="1211"/>
      <c r="RCD13" s="1211"/>
      <c r="RCE13" s="1211"/>
      <c r="RCF13" s="1211"/>
      <c r="RCG13" s="1211"/>
      <c r="RCH13" s="1211"/>
      <c r="RCI13" s="1211"/>
      <c r="RCJ13" s="1211"/>
      <c r="RCK13" s="1211"/>
      <c r="RCL13" s="1211"/>
      <c r="RCM13" s="1211"/>
      <c r="RCN13" s="1211"/>
      <c r="RCO13" s="1211"/>
      <c r="RCP13" s="1211"/>
      <c r="RCQ13" s="1211"/>
      <c r="RCR13" s="1211"/>
      <c r="RCS13" s="1211"/>
      <c r="RCT13" s="1211"/>
      <c r="RCU13" s="1211"/>
      <c r="RCV13" s="1211"/>
      <c r="RCW13" s="1211"/>
      <c r="RCX13" s="1211"/>
      <c r="RCY13" s="1211"/>
      <c r="RCZ13" s="1211"/>
      <c r="RDA13" s="1211"/>
      <c r="RDB13" s="1211"/>
      <c r="RDC13" s="1211"/>
      <c r="RDD13" s="1211"/>
      <c r="RDE13" s="1211"/>
      <c r="RDF13" s="1211"/>
      <c r="RDG13" s="1211"/>
      <c r="RDH13" s="1211"/>
      <c r="RDI13" s="1211"/>
      <c r="RDJ13" s="1211"/>
      <c r="RDK13" s="1211"/>
      <c r="RDL13" s="1211"/>
      <c r="RDM13" s="1211"/>
      <c r="RDN13" s="1211"/>
      <c r="RDO13" s="1211"/>
      <c r="RDP13" s="1211"/>
      <c r="RDQ13" s="1211"/>
      <c r="RDR13" s="1211"/>
      <c r="RDS13" s="1211"/>
      <c r="RDT13" s="1211"/>
      <c r="RDU13" s="1211"/>
      <c r="RDV13" s="1211"/>
      <c r="RDW13" s="1211"/>
      <c r="RDX13" s="1211"/>
      <c r="RDY13" s="1211"/>
      <c r="RDZ13" s="1211"/>
      <c r="REA13" s="1211"/>
      <c r="REB13" s="1211"/>
      <c r="REC13" s="1211"/>
      <c r="RED13" s="1211"/>
      <c r="REE13" s="1211"/>
      <c r="REF13" s="1211"/>
      <c r="REG13" s="1211"/>
      <c r="REH13" s="1211"/>
      <c r="REI13" s="1211"/>
      <c r="REJ13" s="1211"/>
      <c r="REK13" s="1211"/>
      <c r="REL13" s="1211"/>
      <c r="REM13" s="1211"/>
      <c r="REN13" s="1211"/>
      <c r="REO13" s="1211"/>
      <c r="REP13" s="1211"/>
      <c r="REQ13" s="1211"/>
      <c r="RER13" s="1211"/>
      <c r="RES13" s="1211"/>
      <c r="RET13" s="1211"/>
      <c r="REU13" s="1211"/>
      <c r="REV13" s="1211"/>
      <c r="REW13" s="1211"/>
      <c r="REX13" s="1211"/>
      <c r="REY13" s="1211"/>
      <c r="REZ13" s="1211"/>
      <c r="RFA13" s="1211"/>
      <c r="RFB13" s="1211"/>
      <c r="RFC13" s="1211"/>
      <c r="RFD13" s="1211"/>
      <c r="RFE13" s="1211"/>
      <c r="RFF13" s="1211"/>
      <c r="RFG13" s="1211"/>
      <c r="RFH13" s="1211"/>
      <c r="RFI13" s="1211"/>
      <c r="RFJ13" s="1211"/>
      <c r="RFK13" s="1211"/>
      <c r="RFL13" s="1211"/>
      <c r="RFM13" s="1211"/>
      <c r="RFN13" s="1211"/>
      <c r="RFO13" s="1211"/>
      <c r="RFP13" s="1211"/>
      <c r="RFQ13" s="1211"/>
      <c r="RFR13" s="1211"/>
      <c r="RFS13" s="1211"/>
      <c r="RFT13" s="1211"/>
      <c r="RFU13" s="1211"/>
      <c r="RFV13" s="1211"/>
      <c r="RFW13" s="1211"/>
      <c r="RFX13" s="1211"/>
      <c r="RFY13" s="1211"/>
      <c r="RFZ13" s="1211"/>
      <c r="RGA13" s="1211"/>
      <c r="RGB13" s="1211"/>
      <c r="RGC13" s="1211"/>
      <c r="RGD13" s="1211"/>
      <c r="RGE13" s="1211"/>
      <c r="RGF13" s="1211"/>
      <c r="RGG13" s="1211"/>
      <c r="RGH13" s="1211"/>
      <c r="RGI13" s="1211"/>
      <c r="RGJ13" s="1211"/>
      <c r="RGK13" s="1211"/>
      <c r="RGL13" s="1211"/>
      <c r="RGM13" s="1211"/>
      <c r="RGN13" s="1211"/>
      <c r="RGO13" s="1211"/>
      <c r="RGP13" s="1211"/>
      <c r="RGQ13" s="1211"/>
      <c r="RGR13" s="1211"/>
      <c r="RGS13" s="1211"/>
      <c r="RGT13" s="1211"/>
      <c r="RGU13" s="1211"/>
      <c r="RGV13" s="1211"/>
      <c r="RGW13" s="1211"/>
      <c r="RGX13" s="1211"/>
      <c r="RGY13" s="1211"/>
      <c r="RGZ13" s="1211"/>
      <c r="RHA13" s="1211"/>
      <c r="RHB13" s="1211"/>
      <c r="RHC13" s="1211"/>
      <c r="RHD13" s="1211"/>
      <c r="RHE13" s="1211"/>
      <c r="RHF13" s="1211"/>
      <c r="RHG13" s="1211"/>
      <c r="RHH13" s="1211"/>
      <c r="RHI13" s="1211"/>
      <c r="RHJ13" s="1211"/>
      <c r="RHK13" s="1211"/>
      <c r="RHL13" s="1211"/>
      <c r="RHM13" s="1211"/>
      <c r="RHN13" s="1211"/>
      <c r="RHO13" s="1211"/>
      <c r="RHP13" s="1211"/>
      <c r="RHQ13" s="1211"/>
      <c r="RHR13" s="1211"/>
      <c r="RHS13" s="1211"/>
      <c r="RHT13" s="1211"/>
      <c r="RHU13" s="1211"/>
      <c r="RHV13" s="1211"/>
      <c r="RHW13" s="1211"/>
      <c r="RHX13" s="1211"/>
      <c r="RHY13" s="1211"/>
      <c r="RHZ13" s="1211"/>
      <c r="RIA13" s="1211"/>
      <c r="RIB13" s="1211"/>
      <c r="RIC13" s="1211"/>
      <c r="RID13" s="1211"/>
      <c r="RIE13" s="1211"/>
      <c r="RIF13" s="1211"/>
      <c r="RIG13" s="1211"/>
      <c r="RIH13" s="1211"/>
      <c r="RII13" s="1211"/>
      <c r="RIJ13" s="1211"/>
      <c r="RIK13" s="1211"/>
      <c r="RIL13" s="1211"/>
      <c r="RIM13" s="1211"/>
      <c r="RIN13" s="1211"/>
      <c r="RIO13" s="1211"/>
      <c r="RIP13" s="1211"/>
      <c r="RIQ13" s="1211"/>
      <c r="RIR13" s="1211"/>
      <c r="RIS13" s="1211"/>
      <c r="RIT13" s="1211"/>
      <c r="RIU13" s="1211"/>
      <c r="RIV13" s="1211"/>
      <c r="RIW13" s="1211"/>
      <c r="RIX13" s="1211"/>
      <c r="RIY13" s="1211"/>
      <c r="RIZ13" s="1211"/>
      <c r="RJA13" s="1211"/>
      <c r="RJB13" s="1211"/>
      <c r="RJC13" s="1211"/>
      <c r="RJD13" s="1211"/>
      <c r="RJE13" s="1211"/>
      <c r="RJF13" s="1211"/>
      <c r="RJG13" s="1211"/>
      <c r="RJH13" s="1211"/>
      <c r="RJI13" s="1211"/>
      <c r="RJJ13" s="1211"/>
      <c r="RJK13" s="1211"/>
      <c r="RJL13" s="1211"/>
      <c r="RJM13" s="1211"/>
      <c r="RJN13" s="1211"/>
      <c r="RJO13" s="1211"/>
      <c r="RJP13" s="1211"/>
      <c r="RJQ13" s="1211"/>
      <c r="RJR13" s="1211"/>
      <c r="RJS13" s="1211"/>
      <c r="RJT13" s="1211"/>
      <c r="RJU13" s="1211"/>
      <c r="RJV13" s="1211"/>
      <c r="RJW13" s="1211"/>
      <c r="RJX13" s="1211"/>
      <c r="RJY13" s="1211"/>
      <c r="RJZ13" s="1211"/>
      <c r="RKA13" s="1211"/>
      <c r="RKB13" s="1211"/>
      <c r="RKC13" s="1211"/>
      <c r="RKD13" s="1211"/>
      <c r="RKE13" s="1211"/>
      <c r="RKF13" s="1211"/>
      <c r="RKG13" s="1211"/>
      <c r="RKH13" s="1211"/>
      <c r="RKI13" s="1211"/>
      <c r="RKJ13" s="1211"/>
      <c r="RKK13" s="1211"/>
      <c r="RKL13" s="1211"/>
      <c r="RKM13" s="1211"/>
      <c r="RKN13" s="1211"/>
      <c r="RKO13" s="1211"/>
      <c r="RKP13" s="1211"/>
      <c r="RKQ13" s="1211"/>
      <c r="RKR13" s="1211"/>
      <c r="RKS13" s="1211"/>
      <c r="RKT13" s="1211"/>
      <c r="RKU13" s="1211"/>
      <c r="RKV13" s="1211"/>
      <c r="RKW13" s="1211"/>
      <c r="RKX13" s="1211"/>
      <c r="RKY13" s="1211"/>
      <c r="RKZ13" s="1211"/>
      <c r="RLA13" s="1211"/>
      <c r="RLB13" s="1211"/>
      <c r="RLC13" s="1211"/>
      <c r="RLD13" s="1211"/>
      <c r="RLE13" s="1211"/>
      <c r="RLF13" s="1211"/>
      <c r="RLG13" s="1211"/>
      <c r="RLH13" s="1211"/>
      <c r="RLI13" s="1211"/>
      <c r="RLJ13" s="1211"/>
      <c r="RLK13" s="1211"/>
      <c r="RLL13" s="1211"/>
      <c r="RLM13" s="1211"/>
      <c r="RLN13" s="1211"/>
      <c r="RLO13" s="1211"/>
      <c r="RLP13" s="1211"/>
      <c r="RLQ13" s="1211"/>
      <c r="RLR13" s="1211"/>
      <c r="RLS13" s="1211"/>
      <c r="RLT13" s="1211"/>
      <c r="RLU13" s="1211"/>
      <c r="RLV13" s="1211"/>
      <c r="RLW13" s="1211"/>
      <c r="RLX13" s="1211"/>
      <c r="RLY13" s="1211"/>
      <c r="RLZ13" s="1211"/>
      <c r="RMA13" s="1211"/>
      <c r="RMB13" s="1211"/>
      <c r="RMC13" s="1211"/>
      <c r="RMD13" s="1211"/>
      <c r="RME13" s="1211"/>
      <c r="RMF13" s="1211"/>
      <c r="RMG13" s="1211"/>
      <c r="RMH13" s="1211"/>
      <c r="RMI13" s="1211"/>
      <c r="RMJ13" s="1211"/>
      <c r="RMK13" s="1211"/>
      <c r="RML13" s="1211"/>
      <c r="RMM13" s="1211"/>
      <c r="RMN13" s="1211"/>
      <c r="RMO13" s="1211"/>
      <c r="RMP13" s="1211"/>
      <c r="RMQ13" s="1211"/>
      <c r="RMR13" s="1211"/>
      <c r="RMS13" s="1211"/>
      <c r="RMT13" s="1211"/>
      <c r="RMU13" s="1211"/>
      <c r="RMV13" s="1211"/>
      <c r="RMW13" s="1211"/>
      <c r="RMX13" s="1211"/>
      <c r="RMY13" s="1211"/>
      <c r="RMZ13" s="1211"/>
      <c r="RNA13" s="1211"/>
      <c r="RNB13" s="1211"/>
      <c r="RNC13" s="1211"/>
      <c r="RND13" s="1211"/>
      <c r="RNE13" s="1211"/>
      <c r="RNF13" s="1211"/>
      <c r="RNG13" s="1211"/>
      <c r="RNH13" s="1211"/>
      <c r="RNI13" s="1211"/>
      <c r="RNJ13" s="1211"/>
      <c r="RNK13" s="1211"/>
      <c r="RNL13" s="1211"/>
      <c r="RNM13" s="1211"/>
      <c r="RNN13" s="1211"/>
      <c r="RNO13" s="1211"/>
      <c r="RNP13" s="1211"/>
      <c r="RNQ13" s="1211"/>
      <c r="RNR13" s="1211"/>
      <c r="RNS13" s="1211"/>
      <c r="RNT13" s="1211"/>
      <c r="RNU13" s="1211"/>
      <c r="RNV13" s="1211"/>
      <c r="RNW13" s="1211"/>
      <c r="RNX13" s="1211"/>
      <c r="RNY13" s="1211"/>
      <c r="RNZ13" s="1211"/>
      <c r="ROA13" s="1211"/>
      <c r="ROB13" s="1211"/>
      <c r="ROC13" s="1211"/>
      <c r="ROD13" s="1211"/>
      <c r="ROE13" s="1211"/>
      <c r="ROF13" s="1211"/>
      <c r="ROG13" s="1211"/>
      <c r="ROH13" s="1211"/>
      <c r="ROI13" s="1211"/>
      <c r="ROJ13" s="1211"/>
      <c r="ROK13" s="1211"/>
      <c r="ROL13" s="1211"/>
      <c r="ROM13" s="1211"/>
      <c r="RON13" s="1211"/>
      <c r="ROO13" s="1211"/>
      <c r="ROP13" s="1211"/>
      <c r="ROQ13" s="1211"/>
      <c r="ROR13" s="1211"/>
      <c r="ROS13" s="1211"/>
      <c r="ROT13" s="1211"/>
      <c r="ROU13" s="1211"/>
      <c r="ROV13" s="1211"/>
      <c r="ROW13" s="1211"/>
      <c r="ROX13" s="1211"/>
      <c r="ROY13" s="1211"/>
      <c r="ROZ13" s="1211"/>
      <c r="RPA13" s="1211"/>
      <c r="RPB13" s="1211"/>
      <c r="RPC13" s="1211"/>
      <c r="RPD13" s="1211"/>
      <c r="RPE13" s="1211"/>
      <c r="RPF13" s="1211"/>
      <c r="RPG13" s="1211"/>
      <c r="RPH13" s="1211"/>
      <c r="RPI13" s="1211"/>
      <c r="RPJ13" s="1211"/>
      <c r="RPK13" s="1211"/>
      <c r="RPL13" s="1211"/>
      <c r="RPM13" s="1211"/>
      <c r="RPN13" s="1211"/>
      <c r="RPO13" s="1211"/>
      <c r="RPP13" s="1211"/>
      <c r="RPQ13" s="1211"/>
      <c r="RPR13" s="1211"/>
      <c r="RPS13" s="1211"/>
      <c r="RPT13" s="1211"/>
      <c r="RPU13" s="1211"/>
      <c r="RPV13" s="1211"/>
      <c r="RPW13" s="1211"/>
      <c r="RPX13" s="1211"/>
      <c r="RPY13" s="1211"/>
      <c r="RPZ13" s="1211"/>
      <c r="RQA13" s="1211"/>
      <c r="RQB13" s="1211"/>
      <c r="RQC13" s="1211"/>
      <c r="RQD13" s="1211"/>
      <c r="RQE13" s="1211"/>
      <c r="RQF13" s="1211"/>
      <c r="RQG13" s="1211"/>
      <c r="RQH13" s="1211"/>
      <c r="RQI13" s="1211"/>
      <c r="RQJ13" s="1211"/>
      <c r="RQK13" s="1211"/>
      <c r="RQL13" s="1211"/>
      <c r="RQM13" s="1211"/>
      <c r="RQN13" s="1211"/>
      <c r="RQO13" s="1211"/>
      <c r="RQP13" s="1211"/>
      <c r="RQQ13" s="1211"/>
      <c r="RQR13" s="1211"/>
      <c r="RQS13" s="1211"/>
      <c r="RQT13" s="1211"/>
      <c r="RQU13" s="1211"/>
      <c r="RQV13" s="1211"/>
      <c r="RQW13" s="1211"/>
      <c r="RQX13" s="1211"/>
      <c r="RQY13" s="1211"/>
      <c r="RQZ13" s="1211"/>
      <c r="RRA13" s="1211"/>
      <c r="RRB13" s="1211"/>
      <c r="RRC13" s="1211"/>
      <c r="RRD13" s="1211"/>
      <c r="RRE13" s="1211"/>
      <c r="RRF13" s="1211"/>
      <c r="RRG13" s="1211"/>
      <c r="RRH13" s="1211"/>
      <c r="RRI13" s="1211"/>
      <c r="RRJ13" s="1211"/>
      <c r="RRK13" s="1211"/>
      <c r="RRL13" s="1211"/>
      <c r="RRM13" s="1211"/>
      <c r="RRN13" s="1211"/>
      <c r="RRO13" s="1211"/>
      <c r="RRP13" s="1211"/>
      <c r="RRQ13" s="1211"/>
      <c r="RRR13" s="1211"/>
      <c r="RRS13" s="1211"/>
      <c r="RRT13" s="1211"/>
      <c r="RRU13" s="1211"/>
      <c r="RRV13" s="1211"/>
      <c r="RRW13" s="1211"/>
      <c r="RRX13" s="1211"/>
      <c r="RRY13" s="1211"/>
      <c r="RRZ13" s="1211"/>
      <c r="RSA13" s="1211"/>
      <c r="RSB13" s="1211"/>
      <c r="RSC13" s="1211"/>
      <c r="RSD13" s="1211"/>
      <c r="RSE13" s="1211"/>
      <c r="RSF13" s="1211"/>
      <c r="RSG13" s="1211"/>
      <c r="RSH13" s="1211"/>
      <c r="RSI13" s="1211"/>
      <c r="RSJ13" s="1211"/>
      <c r="RSK13" s="1211"/>
      <c r="RSL13" s="1211"/>
      <c r="RSM13" s="1211"/>
      <c r="RSN13" s="1211"/>
      <c r="RSO13" s="1211"/>
      <c r="RSP13" s="1211"/>
      <c r="RSQ13" s="1211"/>
      <c r="RSR13" s="1211"/>
      <c r="RSS13" s="1211"/>
      <c r="RST13" s="1211"/>
      <c r="RSU13" s="1211"/>
      <c r="RSV13" s="1211"/>
      <c r="RSW13" s="1211"/>
      <c r="RSX13" s="1211"/>
      <c r="RSY13" s="1211"/>
      <c r="RSZ13" s="1211"/>
      <c r="RTA13" s="1211"/>
      <c r="RTB13" s="1211"/>
      <c r="RTC13" s="1211"/>
      <c r="RTD13" s="1211"/>
      <c r="RTE13" s="1211"/>
      <c r="RTF13" s="1211"/>
      <c r="RTG13" s="1211"/>
      <c r="RTH13" s="1211"/>
      <c r="RTI13" s="1211"/>
      <c r="RTJ13" s="1211"/>
      <c r="RTK13" s="1211"/>
      <c r="RTL13" s="1211"/>
      <c r="RTM13" s="1211"/>
      <c r="RTN13" s="1211"/>
      <c r="RTO13" s="1211"/>
      <c r="RTP13" s="1211"/>
      <c r="RTQ13" s="1211"/>
      <c r="RTR13" s="1211"/>
      <c r="RTS13" s="1211"/>
      <c r="RTT13" s="1211"/>
      <c r="RTU13" s="1211"/>
      <c r="RTV13" s="1211"/>
      <c r="RTW13" s="1211"/>
      <c r="RTX13" s="1211"/>
      <c r="RTY13" s="1211"/>
      <c r="RTZ13" s="1211"/>
      <c r="RUA13" s="1211"/>
      <c r="RUB13" s="1211"/>
      <c r="RUC13" s="1211"/>
      <c r="RUD13" s="1211"/>
      <c r="RUE13" s="1211"/>
      <c r="RUF13" s="1211"/>
      <c r="RUG13" s="1211"/>
      <c r="RUH13" s="1211"/>
      <c r="RUI13" s="1211"/>
      <c r="RUJ13" s="1211"/>
      <c r="RUK13" s="1211"/>
      <c r="RUL13" s="1211"/>
      <c r="RUM13" s="1211"/>
      <c r="RUN13" s="1211"/>
      <c r="RUO13" s="1211"/>
      <c r="RUP13" s="1211"/>
      <c r="RUQ13" s="1211"/>
      <c r="RUR13" s="1211"/>
      <c r="RUS13" s="1211"/>
      <c r="RUT13" s="1211"/>
      <c r="RUU13" s="1211"/>
      <c r="RUV13" s="1211"/>
      <c r="RUW13" s="1211"/>
      <c r="RUX13" s="1211"/>
      <c r="RUY13" s="1211"/>
      <c r="RUZ13" s="1211"/>
      <c r="RVA13" s="1211"/>
      <c r="RVB13" s="1211"/>
      <c r="RVC13" s="1211"/>
      <c r="RVD13" s="1211"/>
      <c r="RVE13" s="1211"/>
      <c r="RVF13" s="1211"/>
      <c r="RVG13" s="1211"/>
      <c r="RVH13" s="1211"/>
      <c r="RVI13" s="1211"/>
      <c r="RVJ13" s="1211"/>
      <c r="RVK13" s="1211"/>
      <c r="RVL13" s="1211"/>
      <c r="RVM13" s="1211"/>
      <c r="RVN13" s="1211"/>
      <c r="RVO13" s="1211"/>
      <c r="RVP13" s="1211"/>
      <c r="RVQ13" s="1211"/>
      <c r="RVR13" s="1211"/>
      <c r="RVS13" s="1211"/>
      <c r="RVT13" s="1211"/>
      <c r="RVU13" s="1211"/>
      <c r="RVV13" s="1211"/>
      <c r="RVW13" s="1211"/>
      <c r="RVX13" s="1211"/>
      <c r="RVY13" s="1211"/>
      <c r="RVZ13" s="1211"/>
      <c r="RWA13" s="1211"/>
      <c r="RWB13" s="1211"/>
      <c r="RWC13" s="1211"/>
      <c r="RWD13" s="1211"/>
      <c r="RWE13" s="1211"/>
      <c r="RWF13" s="1211"/>
      <c r="RWG13" s="1211"/>
      <c r="RWH13" s="1211"/>
      <c r="RWI13" s="1211"/>
      <c r="RWJ13" s="1211"/>
      <c r="RWK13" s="1211"/>
      <c r="RWL13" s="1211"/>
      <c r="RWM13" s="1211"/>
      <c r="RWN13" s="1211"/>
      <c r="RWO13" s="1211"/>
      <c r="RWP13" s="1211"/>
      <c r="RWQ13" s="1211"/>
      <c r="RWR13" s="1211"/>
      <c r="RWS13" s="1211"/>
      <c r="RWT13" s="1211"/>
      <c r="RWU13" s="1211"/>
      <c r="RWV13" s="1211"/>
      <c r="RWW13" s="1211"/>
      <c r="RWX13" s="1211"/>
      <c r="RWY13" s="1211"/>
      <c r="RWZ13" s="1211"/>
      <c r="RXA13" s="1211"/>
      <c r="RXB13" s="1211"/>
      <c r="RXC13" s="1211"/>
      <c r="RXD13" s="1211"/>
      <c r="RXE13" s="1211"/>
      <c r="RXF13" s="1211"/>
      <c r="RXG13" s="1211"/>
      <c r="RXH13" s="1211"/>
      <c r="RXI13" s="1211"/>
      <c r="RXJ13" s="1211"/>
      <c r="RXK13" s="1211"/>
      <c r="RXL13" s="1211"/>
      <c r="RXM13" s="1211"/>
      <c r="RXN13" s="1211"/>
      <c r="RXO13" s="1211"/>
      <c r="RXP13" s="1211"/>
      <c r="RXQ13" s="1211"/>
      <c r="RXR13" s="1211"/>
      <c r="RXS13" s="1211"/>
      <c r="RXT13" s="1211"/>
      <c r="RXU13" s="1211"/>
      <c r="RXV13" s="1211"/>
      <c r="RXW13" s="1211"/>
      <c r="RXX13" s="1211"/>
      <c r="RXY13" s="1211"/>
      <c r="RXZ13" s="1211"/>
      <c r="RYA13" s="1211"/>
      <c r="RYB13" s="1211"/>
      <c r="RYC13" s="1211"/>
      <c r="RYD13" s="1211"/>
      <c r="RYE13" s="1211"/>
      <c r="RYF13" s="1211"/>
      <c r="RYG13" s="1211"/>
      <c r="RYH13" s="1211"/>
      <c r="RYI13" s="1211"/>
      <c r="RYJ13" s="1211"/>
      <c r="RYK13" s="1211"/>
      <c r="RYL13" s="1211"/>
      <c r="RYM13" s="1211"/>
      <c r="RYN13" s="1211"/>
      <c r="RYO13" s="1211"/>
      <c r="RYP13" s="1211"/>
      <c r="RYQ13" s="1211"/>
      <c r="RYR13" s="1211"/>
      <c r="RYS13" s="1211"/>
      <c r="RYT13" s="1211"/>
      <c r="RYU13" s="1211"/>
      <c r="RYV13" s="1211"/>
      <c r="RYW13" s="1211"/>
      <c r="RYX13" s="1211"/>
      <c r="RYY13" s="1211"/>
      <c r="RYZ13" s="1211"/>
      <c r="RZA13" s="1211"/>
      <c r="RZB13" s="1211"/>
      <c r="RZC13" s="1211"/>
      <c r="RZD13" s="1211"/>
      <c r="RZE13" s="1211"/>
      <c r="RZF13" s="1211"/>
      <c r="RZG13" s="1211"/>
      <c r="RZH13" s="1211"/>
      <c r="RZI13" s="1211"/>
      <c r="RZJ13" s="1211"/>
      <c r="RZK13" s="1211"/>
      <c r="RZL13" s="1211"/>
      <c r="RZM13" s="1211"/>
      <c r="RZN13" s="1211"/>
      <c r="RZO13" s="1211"/>
      <c r="RZP13" s="1211"/>
      <c r="RZQ13" s="1211"/>
      <c r="RZR13" s="1211"/>
      <c r="RZS13" s="1211"/>
      <c r="RZT13" s="1211"/>
      <c r="RZU13" s="1211"/>
      <c r="RZV13" s="1211"/>
      <c r="RZW13" s="1211"/>
      <c r="RZX13" s="1211"/>
      <c r="RZY13" s="1211"/>
      <c r="RZZ13" s="1211"/>
      <c r="SAA13" s="1211"/>
      <c r="SAB13" s="1211"/>
      <c r="SAC13" s="1211"/>
      <c r="SAD13" s="1211"/>
      <c r="SAE13" s="1211"/>
      <c r="SAF13" s="1211"/>
      <c r="SAG13" s="1211"/>
      <c r="SAH13" s="1211"/>
      <c r="SAI13" s="1211"/>
      <c r="SAJ13" s="1211"/>
      <c r="SAK13" s="1211"/>
      <c r="SAL13" s="1211"/>
      <c r="SAM13" s="1211"/>
      <c r="SAN13" s="1211"/>
      <c r="SAO13" s="1211"/>
      <c r="SAP13" s="1211"/>
      <c r="SAQ13" s="1211"/>
      <c r="SAR13" s="1211"/>
      <c r="SAS13" s="1211"/>
      <c r="SAT13" s="1211"/>
      <c r="SAU13" s="1211"/>
      <c r="SAV13" s="1211"/>
      <c r="SAW13" s="1211"/>
      <c r="SAX13" s="1211"/>
      <c r="SAY13" s="1211"/>
      <c r="SAZ13" s="1211"/>
      <c r="SBA13" s="1211"/>
      <c r="SBB13" s="1211"/>
      <c r="SBC13" s="1211"/>
      <c r="SBD13" s="1211"/>
      <c r="SBE13" s="1211"/>
      <c r="SBF13" s="1211"/>
      <c r="SBG13" s="1211"/>
      <c r="SBH13" s="1211"/>
      <c r="SBI13" s="1211"/>
      <c r="SBJ13" s="1211"/>
      <c r="SBK13" s="1211"/>
      <c r="SBL13" s="1211"/>
      <c r="SBM13" s="1211"/>
      <c r="SBN13" s="1211"/>
      <c r="SBO13" s="1211"/>
      <c r="SBP13" s="1211"/>
      <c r="SBQ13" s="1211"/>
      <c r="SBR13" s="1211"/>
      <c r="SBS13" s="1211"/>
      <c r="SBT13" s="1211"/>
      <c r="SBU13" s="1211"/>
      <c r="SBV13" s="1211"/>
      <c r="SBW13" s="1211"/>
      <c r="SBX13" s="1211"/>
      <c r="SBY13" s="1211"/>
      <c r="SBZ13" s="1211"/>
      <c r="SCA13" s="1211"/>
      <c r="SCB13" s="1211"/>
      <c r="SCC13" s="1211"/>
      <c r="SCD13" s="1211"/>
      <c r="SCE13" s="1211"/>
      <c r="SCF13" s="1211"/>
      <c r="SCG13" s="1211"/>
      <c r="SCH13" s="1211"/>
      <c r="SCI13" s="1211"/>
      <c r="SCJ13" s="1211"/>
      <c r="SCK13" s="1211"/>
      <c r="SCL13" s="1211"/>
      <c r="SCM13" s="1211"/>
      <c r="SCN13" s="1211"/>
      <c r="SCO13" s="1211"/>
      <c r="SCP13" s="1211"/>
      <c r="SCQ13" s="1211"/>
      <c r="SCR13" s="1211"/>
      <c r="SCS13" s="1211"/>
      <c r="SCT13" s="1211"/>
      <c r="SCU13" s="1211"/>
      <c r="SCV13" s="1211"/>
      <c r="SCW13" s="1211"/>
      <c r="SCX13" s="1211"/>
      <c r="SCY13" s="1211"/>
      <c r="SCZ13" s="1211"/>
      <c r="SDA13" s="1211"/>
      <c r="SDB13" s="1211"/>
      <c r="SDC13" s="1211"/>
      <c r="SDD13" s="1211"/>
      <c r="SDE13" s="1211"/>
      <c r="SDF13" s="1211"/>
      <c r="SDG13" s="1211"/>
      <c r="SDH13" s="1211"/>
      <c r="SDI13" s="1211"/>
      <c r="SDJ13" s="1211"/>
      <c r="SDK13" s="1211"/>
      <c r="SDL13" s="1211"/>
      <c r="SDM13" s="1211"/>
      <c r="SDN13" s="1211"/>
      <c r="SDO13" s="1211"/>
      <c r="SDP13" s="1211"/>
      <c r="SDQ13" s="1211"/>
      <c r="SDR13" s="1211"/>
      <c r="SDS13" s="1211"/>
      <c r="SDT13" s="1211"/>
      <c r="SDU13" s="1211"/>
      <c r="SDV13" s="1211"/>
      <c r="SDW13" s="1211"/>
      <c r="SDX13" s="1211"/>
      <c r="SDY13" s="1211"/>
      <c r="SDZ13" s="1211"/>
      <c r="SEA13" s="1211"/>
      <c r="SEB13" s="1211"/>
      <c r="SEC13" s="1211"/>
      <c r="SED13" s="1211"/>
      <c r="SEE13" s="1211"/>
      <c r="SEF13" s="1211"/>
      <c r="SEG13" s="1211"/>
      <c r="SEH13" s="1211"/>
      <c r="SEI13" s="1211"/>
      <c r="SEJ13" s="1211"/>
      <c r="SEK13" s="1211"/>
      <c r="SEL13" s="1211"/>
      <c r="SEM13" s="1211"/>
      <c r="SEN13" s="1211"/>
      <c r="SEO13" s="1211"/>
      <c r="SEP13" s="1211"/>
      <c r="SEQ13" s="1211"/>
      <c r="SER13" s="1211"/>
      <c r="SES13" s="1211"/>
      <c r="SET13" s="1211"/>
      <c r="SEU13" s="1211"/>
      <c r="SEV13" s="1211"/>
      <c r="SEW13" s="1211"/>
      <c r="SEX13" s="1211"/>
      <c r="SEY13" s="1211"/>
      <c r="SEZ13" s="1211"/>
      <c r="SFA13" s="1211"/>
      <c r="SFB13" s="1211"/>
      <c r="SFC13" s="1211"/>
      <c r="SFD13" s="1211"/>
      <c r="SFE13" s="1211"/>
      <c r="SFF13" s="1211"/>
      <c r="SFG13" s="1211"/>
      <c r="SFH13" s="1211"/>
      <c r="SFI13" s="1211"/>
      <c r="SFJ13" s="1211"/>
      <c r="SFK13" s="1211"/>
      <c r="SFL13" s="1211"/>
      <c r="SFM13" s="1211"/>
      <c r="SFN13" s="1211"/>
      <c r="SFO13" s="1211"/>
      <c r="SFP13" s="1211"/>
      <c r="SFQ13" s="1211"/>
      <c r="SFR13" s="1211"/>
      <c r="SFS13" s="1211"/>
      <c r="SFT13" s="1211"/>
      <c r="SFU13" s="1211"/>
      <c r="SFV13" s="1211"/>
      <c r="SFW13" s="1211"/>
      <c r="SFX13" s="1211"/>
      <c r="SFY13" s="1211"/>
      <c r="SFZ13" s="1211"/>
      <c r="SGA13" s="1211"/>
      <c r="SGB13" s="1211"/>
      <c r="SGC13" s="1211"/>
      <c r="SGD13" s="1211"/>
      <c r="SGE13" s="1211"/>
      <c r="SGF13" s="1211"/>
      <c r="SGG13" s="1211"/>
      <c r="SGH13" s="1211"/>
      <c r="SGI13" s="1211"/>
      <c r="SGJ13" s="1211"/>
      <c r="SGK13" s="1211"/>
      <c r="SGL13" s="1211"/>
      <c r="SGM13" s="1211"/>
      <c r="SGN13" s="1211"/>
      <c r="SGO13" s="1211"/>
      <c r="SGP13" s="1211"/>
      <c r="SGQ13" s="1211"/>
      <c r="SGR13" s="1211"/>
      <c r="SGS13" s="1211"/>
      <c r="SGT13" s="1211"/>
      <c r="SGU13" s="1211"/>
      <c r="SGV13" s="1211"/>
      <c r="SGW13" s="1211"/>
      <c r="SGX13" s="1211"/>
      <c r="SGY13" s="1211"/>
      <c r="SGZ13" s="1211"/>
      <c r="SHA13" s="1211"/>
      <c r="SHB13" s="1211"/>
      <c r="SHC13" s="1211"/>
      <c r="SHD13" s="1211"/>
      <c r="SHE13" s="1211"/>
      <c r="SHF13" s="1211"/>
      <c r="SHG13" s="1211"/>
      <c r="SHH13" s="1211"/>
      <c r="SHI13" s="1211"/>
      <c r="SHJ13" s="1211"/>
      <c r="SHK13" s="1211"/>
      <c r="SHL13" s="1211"/>
      <c r="SHM13" s="1211"/>
      <c r="SHN13" s="1211"/>
      <c r="SHO13" s="1211"/>
      <c r="SHP13" s="1211"/>
      <c r="SHQ13" s="1211"/>
      <c r="SHR13" s="1211"/>
      <c r="SHS13" s="1211"/>
      <c r="SHT13" s="1211"/>
      <c r="SHU13" s="1211"/>
      <c r="SHV13" s="1211"/>
      <c r="SHW13" s="1211"/>
      <c r="SHX13" s="1211"/>
      <c r="SHY13" s="1211"/>
      <c r="SHZ13" s="1211"/>
      <c r="SIA13" s="1211"/>
      <c r="SIB13" s="1211"/>
      <c r="SIC13" s="1211"/>
      <c r="SID13" s="1211"/>
      <c r="SIE13" s="1211"/>
      <c r="SIF13" s="1211"/>
      <c r="SIG13" s="1211"/>
      <c r="SIH13" s="1211"/>
      <c r="SII13" s="1211"/>
      <c r="SIJ13" s="1211"/>
      <c r="SIK13" s="1211"/>
      <c r="SIL13" s="1211"/>
      <c r="SIM13" s="1211"/>
      <c r="SIN13" s="1211"/>
      <c r="SIO13" s="1211"/>
      <c r="SIP13" s="1211"/>
      <c r="SIQ13" s="1211"/>
      <c r="SIR13" s="1211"/>
      <c r="SIS13" s="1211"/>
      <c r="SIT13" s="1211"/>
      <c r="SIU13" s="1211"/>
      <c r="SIV13" s="1211"/>
      <c r="SIW13" s="1211"/>
      <c r="SIX13" s="1211"/>
      <c r="SIY13" s="1211"/>
      <c r="SIZ13" s="1211"/>
      <c r="SJA13" s="1211"/>
      <c r="SJB13" s="1211"/>
      <c r="SJC13" s="1211"/>
      <c r="SJD13" s="1211"/>
      <c r="SJE13" s="1211"/>
      <c r="SJF13" s="1211"/>
      <c r="SJG13" s="1211"/>
      <c r="SJH13" s="1211"/>
      <c r="SJI13" s="1211"/>
      <c r="SJJ13" s="1211"/>
      <c r="SJK13" s="1211"/>
      <c r="SJL13" s="1211"/>
      <c r="SJM13" s="1211"/>
      <c r="SJN13" s="1211"/>
      <c r="SJO13" s="1211"/>
      <c r="SJP13" s="1211"/>
      <c r="SJQ13" s="1211"/>
      <c r="SJR13" s="1211"/>
      <c r="SJS13" s="1211"/>
      <c r="SJT13" s="1211"/>
      <c r="SJU13" s="1211"/>
      <c r="SJV13" s="1211"/>
      <c r="SJW13" s="1211"/>
      <c r="SJX13" s="1211"/>
      <c r="SJY13" s="1211"/>
      <c r="SJZ13" s="1211"/>
      <c r="SKA13" s="1211"/>
      <c r="SKB13" s="1211"/>
      <c r="SKC13" s="1211"/>
      <c r="SKD13" s="1211"/>
      <c r="SKE13" s="1211"/>
      <c r="SKF13" s="1211"/>
      <c r="SKG13" s="1211"/>
      <c r="SKH13" s="1211"/>
      <c r="SKI13" s="1211"/>
      <c r="SKJ13" s="1211"/>
      <c r="SKK13" s="1211"/>
      <c r="SKL13" s="1211"/>
      <c r="SKM13" s="1211"/>
      <c r="SKN13" s="1211"/>
      <c r="SKO13" s="1211"/>
      <c r="SKP13" s="1211"/>
      <c r="SKQ13" s="1211"/>
      <c r="SKR13" s="1211"/>
      <c r="SKS13" s="1211"/>
      <c r="SKT13" s="1211"/>
      <c r="SKU13" s="1211"/>
      <c r="SKV13" s="1211"/>
      <c r="SKW13" s="1211"/>
      <c r="SKX13" s="1211"/>
      <c r="SKY13" s="1211"/>
      <c r="SKZ13" s="1211"/>
      <c r="SLA13" s="1211"/>
      <c r="SLB13" s="1211"/>
      <c r="SLC13" s="1211"/>
      <c r="SLD13" s="1211"/>
      <c r="SLE13" s="1211"/>
      <c r="SLF13" s="1211"/>
      <c r="SLG13" s="1211"/>
      <c r="SLH13" s="1211"/>
      <c r="SLI13" s="1211"/>
      <c r="SLJ13" s="1211"/>
      <c r="SLK13" s="1211"/>
      <c r="SLL13" s="1211"/>
      <c r="SLM13" s="1211"/>
      <c r="SLN13" s="1211"/>
      <c r="SLO13" s="1211"/>
      <c r="SLP13" s="1211"/>
      <c r="SLQ13" s="1211"/>
      <c r="SLR13" s="1211"/>
      <c r="SLS13" s="1211"/>
      <c r="SLT13" s="1211"/>
      <c r="SLU13" s="1211"/>
      <c r="SLV13" s="1211"/>
      <c r="SLW13" s="1211"/>
      <c r="SLX13" s="1211"/>
      <c r="SLY13" s="1211"/>
      <c r="SLZ13" s="1211"/>
      <c r="SMA13" s="1211"/>
      <c r="SMB13" s="1211"/>
      <c r="SMC13" s="1211"/>
      <c r="SMD13" s="1211"/>
      <c r="SME13" s="1211"/>
      <c r="SMF13" s="1211"/>
      <c r="SMG13" s="1211"/>
      <c r="SMH13" s="1211"/>
      <c r="SMI13" s="1211"/>
      <c r="SMJ13" s="1211"/>
      <c r="SMK13" s="1211"/>
      <c r="SML13" s="1211"/>
      <c r="SMM13" s="1211"/>
      <c r="SMN13" s="1211"/>
      <c r="SMO13" s="1211"/>
      <c r="SMP13" s="1211"/>
      <c r="SMQ13" s="1211"/>
      <c r="SMR13" s="1211"/>
      <c r="SMS13" s="1211"/>
      <c r="SMT13" s="1211"/>
      <c r="SMU13" s="1211"/>
      <c r="SMV13" s="1211"/>
      <c r="SMW13" s="1211"/>
      <c r="SMX13" s="1211"/>
      <c r="SMY13" s="1211"/>
      <c r="SMZ13" s="1211"/>
      <c r="SNA13" s="1211"/>
      <c r="SNB13" s="1211"/>
      <c r="SNC13" s="1211"/>
      <c r="SND13" s="1211"/>
      <c r="SNE13" s="1211"/>
      <c r="SNF13" s="1211"/>
      <c r="SNG13" s="1211"/>
      <c r="SNH13" s="1211"/>
      <c r="SNI13" s="1211"/>
      <c r="SNJ13" s="1211"/>
      <c r="SNK13" s="1211"/>
      <c r="SNL13" s="1211"/>
      <c r="SNM13" s="1211"/>
      <c r="SNN13" s="1211"/>
      <c r="SNO13" s="1211"/>
      <c r="SNP13" s="1211"/>
      <c r="SNQ13" s="1211"/>
      <c r="SNR13" s="1211"/>
      <c r="SNS13" s="1211"/>
      <c r="SNT13" s="1211"/>
      <c r="SNU13" s="1211"/>
      <c r="SNV13" s="1211"/>
      <c r="SNW13" s="1211"/>
      <c r="SNX13" s="1211"/>
      <c r="SNY13" s="1211"/>
      <c r="SNZ13" s="1211"/>
      <c r="SOA13" s="1211"/>
      <c r="SOB13" s="1211"/>
      <c r="SOC13" s="1211"/>
      <c r="SOD13" s="1211"/>
      <c r="SOE13" s="1211"/>
      <c r="SOF13" s="1211"/>
      <c r="SOG13" s="1211"/>
      <c r="SOH13" s="1211"/>
      <c r="SOI13" s="1211"/>
      <c r="SOJ13" s="1211"/>
      <c r="SOK13" s="1211"/>
      <c r="SOL13" s="1211"/>
      <c r="SOM13" s="1211"/>
      <c r="SON13" s="1211"/>
      <c r="SOO13" s="1211"/>
      <c r="SOP13" s="1211"/>
      <c r="SOQ13" s="1211"/>
      <c r="SOR13" s="1211"/>
      <c r="SOS13" s="1211"/>
      <c r="SOT13" s="1211"/>
      <c r="SOU13" s="1211"/>
      <c r="SOV13" s="1211"/>
      <c r="SOW13" s="1211"/>
      <c r="SOX13" s="1211"/>
      <c r="SOY13" s="1211"/>
      <c r="SOZ13" s="1211"/>
      <c r="SPA13" s="1211"/>
      <c r="SPB13" s="1211"/>
      <c r="SPC13" s="1211"/>
      <c r="SPD13" s="1211"/>
      <c r="SPE13" s="1211"/>
      <c r="SPF13" s="1211"/>
      <c r="SPG13" s="1211"/>
      <c r="SPH13" s="1211"/>
      <c r="SPI13" s="1211"/>
      <c r="SPJ13" s="1211"/>
      <c r="SPK13" s="1211"/>
      <c r="SPL13" s="1211"/>
      <c r="SPM13" s="1211"/>
      <c r="SPN13" s="1211"/>
      <c r="SPO13" s="1211"/>
      <c r="SPP13" s="1211"/>
      <c r="SPQ13" s="1211"/>
      <c r="SPR13" s="1211"/>
      <c r="SPS13" s="1211"/>
      <c r="SPT13" s="1211"/>
      <c r="SPU13" s="1211"/>
      <c r="SPV13" s="1211"/>
      <c r="SPW13" s="1211"/>
      <c r="SPX13" s="1211"/>
      <c r="SPY13" s="1211"/>
      <c r="SPZ13" s="1211"/>
      <c r="SQA13" s="1211"/>
      <c r="SQB13" s="1211"/>
      <c r="SQC13" s="1211"/>
      <c r="SQD13" s="1211"/>
      <c r="SQE13" s="1211"/>
      <c r="SQF13" s="1211"/>
      <c r="SQG13" s="1211"/>
      <c r="SQH13" s="1211"/>
      <c r="SQI13" s="1211"/>
      <c r="SQJ13" s="1211"/>
      <c r="SQK13" s="1211"/>
      <c r="SQL13" s="1211"/>
      <c r="SQM13" s="1211"/>
      <c r="SQN13" s="1211"/>
      <c r="SQO13" s="1211"/>
      <c r="SQP13" s="1211"/>
      <c r="SQQ13" s="1211"/>
      <c r="SQR13" s="1211"/>
      <c r="SQS13" s="1211"/>
      <c r="SQT13" s="1211"/>
      <c r="SQU13" s="1211"/>
      <c r="SQV13" s="1211"/>
      <c r="SQW13" s="1211"/>
      <c r="SQX13" s="1211"/>
      <c r="SQY13" s="1211"/>
      <c r="SQZ13" s="1211"/>
      <c r="SRA13" s="1211"/>
      <c r="SRB13" s="1211"/>
      <c r="SRC13" s="1211"/>
      <c r="SRD13" s="1211"/>
      <c r="SRE13" s="1211"/>
      <c r="SRF13" s="1211"/>
      <c r="SRG13" s="1211"/>
      <c r="SRH13" s="1211"/>
      <c r="SRI13" s="1211"/>
      <c r="SRJ13" s="1211"/>
      <c r="SRK13" s="1211"/>
      <c r="SRL13" s="1211"/>
      <c r="SRM13" s="1211"/>
      <c r="SRN13" s="1211"/>
      <c r="SRO13" s="1211"/>
      <c r="SRP13" s="1211"/>
      <c r="SRQ13" s="1211"/>
      <c r="SRR13" s="1211"/>
      <c r="SRS13" s="1211"/>
      <c r="SRT13" s="1211"/>
      <c r="SRU13" s="1211"/>
      <c r="SRV13" s="1211"/>
      <c r="SRW13" s="1211"/>
      <c r="SRX13" s="1211"/>
      <c r="SRY13" s="1211"/>
      <c r="SRZ13" s="1211"/>
      <c r="SSA13" s="1211"/>
      <c r="SSB13" s="1211"/>
      <c r="SSC13" s="1211"/>
      <c r="SSD13" s="1211"/>
      <c r="SSE13" s="1211"/>
      <c r="SSF13" s="1211"/>
      <c r="SSG13" s="1211"/>
      <c r="SSH13" s="1211"/>
      <c r="SSI13" s="1211"/>
      <c r="SSJ13" s="1211"/>
      <c r="SSK13" s="1211"/>
      <c r="SSL13" s="1211"/>
      <c r="SSM13" s="1211"/>
      <c r="SSN13" s="1211"/>
      <c r="SSO13" s="1211"/>
      <c r="SSP13" s="1211"/>
      <c r="SSQ13" s="1211"/>
      <c r="SSR13" s="1211"/>
      <c r="SSS13" s="1211"/>
      <c r="SST13" s="1211"/>
      <c r="SSU13" s="1211"/>
      <c r="SSV13" s="1211"/>
      <c r="SSW13" s="1211"/>
      <c r="SSX13" s="1211"/>
      <c r="SSY13" s="1211"/>
      <c r="SSZ13" s="1211"/>
      <c r="STA13" s="1211"/>
      <c r="STB13" s="1211"/>
      <c r="STC13" s="1211"/>
      <c r="STD13" s="1211"/>
      <c r="STE13" s="1211"/>
      <c r="STF13" s="1211"/>
      <c r="STG13" s="1211"/>
      <c r="STH13" s="1211"/>
      <c r="STI13" s="1211"/>
      <c r="STJ13" s="1211"/>
      <c r="STK13" s="1211"/>
      <c r="STL13" s="1211"/>
      <c r="STM13" s="1211"/>
      <c r="STN13" s="1211"/>
      <c r="STO13" s="1211"/>
      <c r="STP13" s="1211"/>
      <c r="STQ13" s="1211"/>
      <c r="STR13" s="1211"/>
      <c r="STS13" s="1211"/>
      <c r="STT13" s="1211"/>
      <c r="STU13" s="1211"/>
      <c r="STV13" s="1211"/>
      <c r="STW13" s="1211"/>
      <c r="STX13" s="1211"/>
      <c r="STY13" s="1211"/>
      <c r="STZ13" s="1211"/>
      <c r="SUA13" s="1211"/>
      <c r="SUB13" s="1211"/>
      <c r="SUC13" s="1211"/>
      <c r="SUD13" s="1211"/>
      <c r="SUE13" s="1211"/>
      <c r="SUF13" s="1211"/>
      <c r="SUG13" s="1211"/>
      <c r="SUH13" s="1211"/>
      <c r="SUI13" s="1211"/>
      <c r="SUJ13" s="1211"/>
      <c r="SUK13" s="1211"/>
      <c r="SUL13" s="1211"/>
      <c r="SUM13" s="1211"/>
      <c r="SUN13" s="1211"/>
      <c r="SUO13" s="1211"/>
      <c r="SUP13" s="1211"/>
      <c r="SUQ13" s="1211"/>
      <c r="SUR13" s="1211"/>
      <c r="SUS13" s="1211"/>
      <c r="SUT13" s="1211"/>
      <c r="SUU13" s="1211"/>
      <c r="SUV13" s="1211"/>
      <c r="SUW13" s="1211"/>
      <c r="SUX13" s="1211"/>
      <c r="SUY13" s="1211"/>
      <c r="SUZ13" s="1211"/>
      <c r="SVA13" s="1211"/>
      <c r="SVB13" s="1211"/>
      <c r="SVC13" s="1211"/>
      <c r="SVD13" s="1211"/>
      <c r="SVE13" s="1211"/>
      <c r="SVF13" s="1211"/>
      <c r="SVG13" s="1211"/>
      <c r="SVH13" s="1211"/>
      <c r="SVI13" s="1211"/>
      <c r="SVJ13" s="1211"/>
      <c r="SVK13" s="1211"/>
      <c r="SVL13" s="1211"/>
      <c r="SVM13" s="1211"/>
      <c r="SVN13" s="1211"/>
      <c r="SVO13" s="1211"/>
      <c r="SVP13" s="1211"/>
      <c r="SVQ13" s="1211"/>
      <c r="SVR13" s="1211"/>
      <c r="SVS13" s="1211"/>
      <c r="SVT13" s="1211"/>
      <c r="SVU13" s="1211"/>
      <c r="SVV13" s="1211"/>
      <c r="SVW13" s="1211"/>
      <c r="SVX13" s="1211"/>
      <c r="SVY13" s="1211"/>
      <c r="SVZ13" s="1211"/>
      <c r="SWA13" s="1211"/>
      <c r="SWB13" s="1211"/>
      <c r="SWC13" s="1211"/>
      <c r="SWD13" s="1211"/>
      <c r="SWE13" s="1211"/>
      <c r="SWF13" s="1211"/>
      <c r="SWG13" s="1211"/>
      <c r="SWH13" s="1211"/>
      <c r="SWI13" s="1211"/>
      <c r="SWJ13" s="1211"/>
      <c r="SWK13" s="1211"/>
      <c r="SWL13" s="1211"/>
      <c r="SWM13" s="1211"/>
      <c r="SWN13" s="1211"/>
      <c r="SWO13" s="1211"/>
      <c r="SWP13" s="1211"/>
      <c r="SWQ13" s="1211"/>
      <c r="SWR13" s="1211"/>
      <c r="SWS13" s="1211"/>
      <c r="SWT13" s="1211"/>
      <c r="SWU13" s="1211"/>
      <c r="SWV13" s="1211"/>
      <c r="SWW13" s="1211"/>
      <c r="SWX13" s="1211"/>
      <c r="SWY13" s="1211"/>
      <c r="SWZ13" s="1211"/>
      <c r="SXA13" s="1211"/>
      <c r="SXB13" s="1211"/>
      <c r="SXC13" s="1211"/>
      <c r="SXD13" s="1211"/>
      <c r="SXE13" s="1211"/>
      <c r="SXF13" s="1211"/>
      <c r="SXG13" s="1211"/>
      <c r="SXH13" s="1211"/>
      <c r="SXI13" s="1211"/>
      <c r="SXJ13" s="1211"/>
      <c r="SXK13" s="1211"/>
      <c r="SXL13" s="1211"/>
      <c r="SXM13" s="1211"/>
      <c r="SXN13" s="1211"/>
      <c r="SXO13" s="1211"/>
      <c r="SXP13" s="1211"/>
      <c r="SXQ13" s="1211"/>
      <c r="SXR13" s="1211"/>
      <c r="SXS13" s="1211"/>
      <c r="SXT13" s="1211"/>
      <c r="SXU13" s="1211"/>
      <c r="SXV13" s="1211"/>
      <c r="SXW13" s="1211"/>
      <c r="SXX13" s="1211"/>
      <c r="SXY13" s="1211"/>
      <c r="SXZ13" s="1211"/>
      <c r="SYA13" s="1211"/>
      <c r="SYB13" s="1211"/>
      <c r="SYC13" s="1211"/>
      <c r="SYD13" s="1211"/>
      <c r="SYE13" s="1211"/>
      <c r="SYF13" s="1211"/>
      <c r="SYG13" s="1211"/>
      <c r="SYH13" s="1211"/>
      <c r="SYI13" s="1211"/>
      <c r="SYJ13" s="1211"/>
      <c r="SYK13" s="1211"/>
      <c r="SYL13" s="1211"/>
      <c r="SYM13" s="1211"/>
      <c r="SYN13" s="1211"/>
      <c r="SYO13" s="1211"/>
      <c r="SYP13" s="1211"/>
      <c r="SYQ13" s="1211"/>
      <c r="SYR13" s="1211"/>
      <c r="SYS13" s="1211"/>
      <c r="SYT13" s="1211"/>
      <c r="SYU13" s="1211"/>
      <c r="SYV13" s="1211"/>
      <c r="SYW13" s="1211"/>
      <c r="SYX13" s="1211"/>
      <c r="SYY13" s="1211"/>
      <c r="SYZ13" s="1211"/>
      <c r="SZA13" s="1211"/>
      <c r="SZB13" s="1211"/>
      <c r="SZC13" s="1211"/>
      <c r="SZD13" s="1211"/>
      <c r="SZE13" s="1211"/>
      <c r="SZF13" s="1211"/>
      <c r="SZG13" s="1211"/>
      <c r="SZH13" s="1211"/>
      <c r="SZI13" s="1211"/>
      <c r="SZJ13" s="1211"/>
      <c r="SZK13" s="1211"/>
      <c r="SZL13" s="1211"/>
      <c r="SZM13" s="1211"/>
      <c r="SZN13" s="1211"/>
      <c r="SZO13" s="1211"/>
      <c r="SZP13" s="1211"/>
      <c r="SZQ13" s="1211"/>
      <c r="SZR13" s="1211"/>
      <c r="SZS13" s="1211"/>
      <c r="SZT13" s="1211"/>
      <c r="SZU13" s="1211"/>
      <c r="SZV13" s="1211"/>
      <c r="SZW13" s="1211"/>
      <c r="SZX13" s="1211"/>
      <c r="SZY13" s="1211"/>
      <c r="SZZ13" s="1211"/>
      <c r="TAA13" s="1211"/>
      <c r="TAB13" s="1211"/>
      <c r="TAC13" s="1211"/>
      <c r="TAD13" s="1211"/>
      <c r="TAE13" s="1211"/>
      <c r="TAF13" s="1211"/>
      <c r="TAG13" s="1211"/>
      <c r="TAH13" s="1211"/>
      <c r="TAI13" s="1211"/>
      <c r="TAJ13" s="1211"/>
      <c r="TAK13" s="1211"/>
      <c r="TAL13" s="1211"/>
      <c r="TAM13" s="1211"/>
      <c r="TAN13" s="1211"/>
      <c r="TAO13" s="1211"/>
      <c r="TAP13" s="1211"/>
      <c r="TAQ13" s="1211"/>
      <c r="TAR13" s="1211"/>
      <c r="TAS13" s="1211"/>
      <c r="TAT13" s="1211"/>
      <c r="TAU13" s="1211"/>
      <c r="TAV13" s="1211"/>
      <c r="TAW13" s="1211"/>
      <c r="TAX13" s="1211"/>
      <c r="TAY13" s="1211"/>
      <c r="TAZ13" s="1211"/>
      <c r="TBA13" s="1211"/>
      <c r="TBB13" s="1211"/>
      <c r="TBC13" s="1211"/>
      <c r="TBD13" s="1211"/>
      <c r="TBE13" s="1211"/>
      <c r="TBF13" s="1211"/>
      <c r="TBG13" s="1211"/>
      <c r="TBH13" s="1211"/>
      <c r="TBI13" s="1211"/>
      <c r="TBJ13" s="1211"/>
      <c r="TBK13" s="1211"/>
      <c r="TBL13" s="1211"/>
      <c r="TBM13" s="1211"/>
      <c r="TBN13" s="1211"/>
      <c r="TBO13" s="1211"/>
      <c r="TBP13" s="1211"/>
      <c r="TBQ13" s="1211"/>
      <c r="TBR13" s="1211"/>
      <c r="TBS13" s="1211"/>
      <c r="TBT13" s="1211"/>
      <c r="TBU13" s="1211"/>
      <c r="TBV13" s="1211"/>
      <c r="TBW13" s="1211"/>
      <c r="TBX13" s="1211"/>
      <c r="TBY13" s="1211"/>
      <c r="TBZ13" s="1211"/>
      <c r="TCA13" s="1211"/>
      <c r="TCB13" s="1211"/>
      <c r="TCC13" s="1211"/>
      <c r="TCD13" s="1211"/>
      <c r="TCE13" s="1211"/>
      <c r="TCF13" s="1211"/>
      <c r="TCG13" s="1211"/>
      <c r="TCH13" s="1211"/>
      <c r="TCI13" s="1211"/>
      <c r="TCJ13" s="1211"/>
      <c r="TCK13" s="1211"/>
      <c r="TCL13" s="1211"/>
      <c r="TCM13" s="1211"/>
      <c r="TCN13" s="1211"/>
      <c r="TCO13" s="1211"/>
      <c r="TCP13" s="1211"/>
      <c r="TCQ13" s="1211"/>
      <c r="TCR13" s="1211"/>
      <c r="TCS13" s="1211"/>
      <c r="TCT13" s="1211"/>
      <c r="TCU13" s="1211"/>
      <c r="TCV13" s="1211"/>
      <c r="TCW13" s="1211"/>
      <c r="TCX13" s="1211"/>
      <c r="TCY13" s="1211"/>
      <c r="TCZ13" s="1211"/>
      <c r="TDA13" s="1211"/>
      <c r="TDB13" s="1211"/>
      <c r="TDC13" s="1211"/>
      <c r="TDD13" s="1211"/>
      <c r="TDE13" s="1211"/>
      <c r="TDF13" s="1211"/>
      <c r="TDG13" s="1211"/>
      <c r="TDH13" s="1211"/>
      <c r="TDI13" s="1211"/>
      <c r="TDJ13" s="1211"/>
      <c r="TDK13" s="1211"/>
      <c r="TDL13" s="1211"/>
      <c r="TDM13" s="1211"/>
      <c r="TDN13" s="1211"/>
      <c r="TDO13" s="1211"/>
      <c r="TDP13" s="1211"/>
      <c r="TDQ13" s="1211"/>
      <c r="TDR13" s="1211"/>
      <c r="TDS13" s="1211"/>
      <c r="TDT13" s="1211"/>
      <c r="TDU13" s="1211"/>
      <c r="TDV13" s="1211"/>
      <c r="TDW13" s="1211"/>
      <c r="TDX13" s="1211"/>
      <c r="TDY13" s="1211"/>
      <c r="TDZ13" s="1211"/>
      <c r="TEA13" s="1211"/>
      <c r="TEB13" s="1211"/>
      <c r="TEC13" s="1211"/>
      <c r="TED13" s="1211"/>
      <c r="TEE13" s="1211"/>
      <c r="TEF13" s="1211"/>
      <c r="TEG13" s="1211"/>
      <c r="TEH13" s="1211"/>
      <c r="TEI13" s="1211"/>
      <c r="TEJ13" s="1211"/>
      <c r="TEK13" s="1211"/>
      <c r="TEL13" s="1211"/>
      <c r="TEM13" s="1211"/>
      <c r="TEN13" s="1211"/>
      <c r="TEO13" s="1211"/>
      <c r="TEP13" s="1211"/>
      <c r="TEQ13" s="1211"/>
      <c r="TER13" s="1211"/>
      <c r="TES13" s="1211"/>
      <c r="TET13" s="1211"/>
      <c r="TEU13" s="1211"/>
      <c r="TEV13" s="1211"/>
      <c r="TEW13" s="1211"/>
      <c r="TEX13" s="1211"/>
      <c r="TEY13" s="1211"/>
      <c r="TEZ13" s="1211"/>
      <c r="TFA13" s="1211"/>
      <c r="TFB13" s="1211"/>
      <c r="TFC13" s="1211"/>
      <c r="TFD13" s="1211"/>
      <c r="TFE13" s="1211"/>
      <c r="TFF13" s="1211"/>
      <c r="TFG13" s="1211"/>
      <c r="TFH13" s="1211"/>
      <c r="TFI13" s="1211"/>
      <c r="TFJ13" s="1211"/>
      <c r="TFK13" s="1211"/>
      <c r="TFL13" s="1211"/>
      <c r="TFM13" s="1211"/>
      <c r="TFN13" s="1211"/>
      <c r="TFO13" s="1211"/>
      <c r="TFP13" s="1211"/>
      <c r="TFQ13" s="1211"/>
      <c r="TFR13" s="1211"/>
      <c r="TFS13" s="1211"/>
      <c r="TFT13" s="1211"/>
      <c r="TFU13" s="1211"/>
      <c r="TFV13" s="1211"/>
      <c r="TFW13" s="1211"/>
      <c r="TFX13" s="1211"/>
      <c r="TFY13" s="1211"/>
      <c r="TFZ13" s="1211"/>
      <c r="TGA13" s="1211"/>
      <c r="TGB13" s="1211"/>
      <c r="TGC13" s="1211"/>
      <c r="TGD13" s="1211"/>
      <c r="TGE13" s="1211"/>
      <c r="TGF13" s="1211"/>
      <c r="TGG13" s="1211"/>
      <c r="TGH13" s="1211"/>
      <c r="TGI13" s="1211"/>
      <c r="TGJ13" s="1211"/>
      <c r="TGK13" s="1211"/>
      <c r="TGL13" s="1211"/>
      <c r="TGM13" s="1211"/>
      <c r="TGN13" s="1211"/>
      <c r="TGO13" s="1211"/>
      <c r="TGP13" s="1211"/>
      <c r="TGQ13" s="1211"/>
      <c r="TGR13" s="1211"/>
      <c r="TGS13" s="1211"/>
      <c r="TGT13" s="1211"/>
      <c r="TGU13" s="1211"/>
      <c r="TGV13" s="1211"/>
      <c r="TGW13" s="1211"/>
      <c r="TGX13" s="1211"/>
      <c r="TGY13" s="1211"/>
      <c r="TGZ13" s="1211"/>
      <c r="THA13" s="1211"/>
      <c r="THB13" s="1211"/>
      <c r="THC13" s="1211"/>
      <c r="THD13" s="1211"/>
      <c r="THE13" s="1211"/>
      <c r="THF13" s="1211"/>
      <c r="THG13" s="1211"/>
      <c r="THH13" s="1211"/>
      <c r="THI13" s="1211"/>
      <c r="THJ13" s="1211"/>
      <c r="THK13" s="1211"/>
      <c r="THL13" s="1211"/>
      <c r="THM13" s="1211"/>
      <c r="THN13" s="1211"/>
      <c r="THO13" s="1211"/>
      <c r="THP13" s="1211"/>
      <c r="THQ13" s="1211"/>
      <c r="THR13" s="1211"/>
      <c r="THS13" s="1211"/>
      <c r="THT13" s="1211"/>
      <c r="THU13" s="1211"/>
      <c r="THV13" s="1211"/>
      <c r="THW13" s="1211"/>
      <c r="THX13" s="1211"/>
      <c r="THY13" s="1211"/>
      <c r="THZ13" s="1211"/>
      <c r="TIA13" s="1211"/>
      <c r="TIB13" s="1211"/>
      <c r="TIC13" s="1211"/>
      <c r="TID13" s="1211"/>
      <c r="TIE13" s="1211"/>
      <c r="TIF13" s="1211"/>
      <c r="TIG13" s="1211"/>
      <c r="TIH13" s="1211"/>
      <c r="TII13" s="1211"/>
      <c r="TIJ13" s="1211"/>
      <c r="TIK13" s="1211"/>
      <c r="TIL13" s="1211"/>
      <c r="TIM13" s="1211"/>
      <c r="TIN13" s="1211"/>
      <c r="TIO13" s="1211"/>
      <c r="TIP13" s="1211"/>
      <c r="TIQ13" s="1211"/>
      <c r="TIR13" s="1211"/>
      <c r="TIS13" s="1211"/>
      <c r="TIT13" s="1211"/>
      <c r="TIU13" s="1211"/>
      <c r="TIV13" s="1211"/>
      <c r="TIW13" s="1211"/>
      <c r="TIX13" s="1211"/>
      <c r="TIY13" s="1211"/>
      <c r="TIZ13" s="1211"/>
      <c r="TJA13" s="1211"/>
      <c r="TJB13" s="1211"/>
      <c r="TJC13" s="1211"/>
      <c r="TJD13" s="1211"/>
      <c r="TJE13" s="1211"/>
      <c r="TJF13" s="1211"/>
      <c r="TJG13" s="1211"/>
      <c r="TJH13" s="1211"/>
      <c r="TJI13" s="1211"/>
      <c r="TJJ13" s="1211"/>
      <c r="TJK13" s="1211"/>
      <c r="TJL13" s="1211"/>
      <c r="TJM13" s="1211"/>
      <c r="TJN13" s="1211"/>
      <c r="TJO13" s="1211"/>
      <c r="TJP13" s="1211"/>
      <c r="TJQ13" s="1211"/>
      <c r="TJR13" s="1211"/>
      <c r="TJS13" s="1211"/>
      <c r="TJT13" s="1211"/>
      <c r="TJU13" s="1211"/>
      <c r="TJV13" s="1211"/>
      <c r="TJW13" s="1211"/>
      <c r="TJX13" s="1211"/>
      <c r="TJY13" s="1211"/>
      <c r="TJZ13" s="1211"/>
      <c r="TKA13" s="1211"/>
      <c r="TKB13" s="1211"/>
      <c r="TKC13" s="1211"/>
      <c r="TKD13" s="1211"/>
      <c r="TKE13" s="1211"/>
      <c r="TKF13" s="1211"/>
      <c r="TKG13" s="1211"/>
      <c r="TKH13" s="1211"/>
      <c r="TKI13" s="1211"/>
      <c r="TKJ13" s="1211"/>
      <c r="TKK13" s="1211"/>
      <c r="TKL13" s="1211"/>
      <c r="TKM13" s="1211"/>
      <c r="TKN13" s="1211"/>
      <c r="TKO13" s="1211"/>
      <c r="TKP13" s="1211"/>
      <c r="TKQ13" s="1211"/>
      <c r="TKR13" s="1211"/>
      <c r="TKS13" s="1211"/>
      <c r="TKT13" s="1211"/>
      <c r="TKU13" s="1211"/>
      <c r="TKV13" s="1211"/>
      <c r="TKW13" s="1211"/>
      <c r="TKX13" s="1211"/>
      <c r="TKY13" s="1211"/>
      <c r="TKZ13" s="1211"/>
      <c r="TLA13" s="1211"/>
      <c r="TLB13" s="1211"/>
      <c r="TLC13" s="1211"/>
      <c r="TLD13" s="1211"/>
      <c r="TLE13" s="1211"/>
      <c r="TLF13" s="1211"/>
      <c r="TLG13" s="1211"/>
      <c r="TLH13" s="1211"/>
      <c r="TLI13" s="1211"/>
      <c r="TLJ13" s="1211"/>
      <c r="TLK13" s="1211"/>
      <c r="TLL13" s="1211"/>
      <c r="TLM13" s="1211"/>
      <c r="TLN13" s="1211"/>
      <c r="TLO13" s="1211"/>
      <c r="TLP13" s="1211"/>
      <c r="TLQ13" s="1211"/>
      <c r="TLR13" s="1211"/>
      <c r="TLS13" s="1211"/>
      <c r="TLT13" s="1211"/>
      <c r="TLU13" s="1211"/>
      <c r="TLV13" s="1211"/>
      <c r="TLW13" s="1211"/>
      <c r="TLX13" s="1211"/>
      <c r="TLY13" s="1211"/>
      <c r="TLZ13" s="1211"/>
      <c r="TMA13" s="1211"/>
      <c r="TMB13" s="1211"/>
      <c r="TMC13" s="1211"/>
      <c r="TMD13" s="1211"/>
      <c r="TME13" s="1211"/>
      <c r="TMF13" s="1211"/>
      <c r="TMG13" s="1211"/>
      <c r="TMH13" s="1211"/>
      <c r="TMI13" s="1211"/>
      <c r="TMJ13" s="1211"/>
      <c r="TMK13" s="1211"/>
      <c r="TML13" s="1211"/>
      <c r="TMM13" s="1211"/>
      <c r="TMN13" s="1211"/>
      <c r="TMO13" s="1211"/>
      <c r="TMP13" s="1211"/>
      <c r="TMQ13" s="1211"/>
      <c r="TMR13" s="1211"/>
      <c r="TMS13" s="1211"/>
      <c r="TMT13" s="1211"/>
      <c r="TMU13" s="1211"/>
      <c r="TMV13" s="1211"/>
      <c r="TMW13" s="1211"/>
      <c r="TMX13" s="1211"/>
      <c r="TMY13" s="1211"/>
      <c r="TMZ13" s="1211"/>
      <c r="TNA13" s="1211"/>
      <c r="TNB13" s="1211"/>
      <c r="TNC13" s="1211"/>
      <c r="TND13" s="1211"/>
      <c r="TNE13" s="1211"/>
      <c r="TNF13" s="1211"/>
      <c r="TNG13" s="1211"/>
      <c r="TNH13" s="1211"/>
      <c r="TNI13" s="1211"/>
      <c r="TNJ13" s="1211"/>
      <c r="TNK13" s="1211"/>
      <c r="TNL13" s="1211"/>
      <c r="TNM13" s="1211"/>
      <c r="TNN13" s="1211"/>
      <c r="TNO13" s="1211"/>
      <c r="TNP13" s="1211"/>
      <c r="TNQ13" s="1211"/>
      <c r="TNR13" s="1211"/>
      <c r="TNS13" s="1211"/>
      <c r="TNT13" s="1211"/>
      <c r="TNU13" s="1211"/>
      <c r="TNV13" s="1211"/>
      <c r="TNW13" s="1211"/>
      <c r="TNX13" s="1211"/>
      <c r="TNY13" s="1211"/>
      <c r="TNZ13" s="1211"/>
      <c r="TOA13" s="1211"/>
      <c r="TOB13" s="1211"/>
      <c r="TOC13" s="1211"/>
      <c r="TOD13" s="1211"/>
      <c r="TOE13" s="1211"/>
      <c r="TOF13" s="1211"/>
      <c r="TOG13" s="1211"/>
      <c r="TOH13" s="1211"/>
      <c r="TOI13" s="1211"/>
      <c r="TOJ13" s="1211"/>
      <c r="TOK13" s="1211"/>
      <c r="TOL13" s="1211"/>
      <c r="TOM13" s="1211"/>
      <c r="TON13" s="1211"/>
      <c r="TOO13" s="1211"/>
      <c r="TOP13" s="1211"/>
      <c r="TOQ13" s="1211"/>
      <c r="TOR13" s="1211"/>
      <c r="TOS13" s="1211"/>
      <c r="TOT13" s="1211"/>
      <c r="TOU13" s="1211"/>
      <c r="TOV13" s="1211"/>
      <c r="TOW13" s="1211"/>
      <c r="TOX13" s="1211"/>
      <c r="TOY13" s="1211"/>
      <c r="TOZ13" s="1211"/>
      <c r="TPA13" s="1211"/>
      <c r="TPB13" s="1211"/>
      <c r="TPC13" s="1211"/>
      <c r="TPD13" s="1211"/>
      <c r="TPE13" s="1211"/>
      <c r="TPF13" s="1211"/>
      <c r="TPG13" s="1211"/>
      <c r="TPH13" s="1211"/>
      <c r="TPI13" s="1211"/>
      <c r="TPJ13" s="1211"/>
      <c r="TPK13" s="1211"/>
      <c r="TPL13" s="1211"/>
      <c r="TPM13" s="1211"/>
      <c r="TPN13" s="1211"/>
      <c r="TPO13" s="1211"/>
      <c r="TPP13" s="1211"/>
      <c r="TPQ13" s="1211"/>
      <c r="TPR13" s="1211"/>
      <c r="TPS13" s="1211"/>
      <c r="TPT13" s="1211"/>
      <c r="TPU13" s="1211"/>
      <c r="TPV13" s="1211"/>
      <c r="TPW13" s="1211"/>
      <c r="TPX13" s="1211"/>
      <c r="TPY13" s="1211"/>
      <c r="TPZ13" s="1211"/>
      <c r="TQA13" s="1211"/>
      <c r="TQB13" s="1211"/>
      <c r="TQC13" s="1211"/>
      <c r="TQD13" s="1211"/>
      <c r="TQE13" s="1211"/>
      <c r="TQF13" s="1211"/>
      <c r="TQG13" s="1211"/>
      <c r="TQH13" s="1211"/>
      <c r="TQI13" s="1211"/>
      <c r="TQJ13" s="1211"/>
      <c r="TQK13" s="1211"/>
      <c r="TQL13" s="1211"/>
      <c r="TQM13" s="1211"/>
      <c r="TQN13" s="1211"/>
      <c r="TQO13" s="1211"/>
      <c r="TQP13" s="1211"/>
      <c r="TQQ13" s="1211"/>
      <c r="TQR13" s="1211"/>
      <c r="TQS13" s="1211"/>
      <c r="TQT13" s="1211"/>
      <c r="TQU13" s="1211"/>
      <c r="TQV13" s="1211"/>
      <c r="TQW13" s="1211"/>
      <c r="TQX13" s="1211"/>
      <c r="TQY13" s="1211"/>
      <c r="TQZ13" s="1211"/>
      <c r="TRA13" s="1211"/>
      <c r="TRB13" s="1211"/>
      <c r="TRC13" s="1211"/>
      <c r="TRD13" s="1211"/>
      <c r="TRE13" s="1211"/>
      <c r="TRF13" s="1211"/>
      <c r="TRG13" s="1211"/>
      <c r="TRH13" s="1211"/>
      <c r="TRI13" s="1211"/>
      <c r="TRJ13" s="1211"/>
      <c r="TRK13" s="1211"/>
      <c r="TRL13" s="1211"/>
      <c r="TRM13" s="1211"/>
      <c r="TRN13" s="1211"/>
      <c r="TRO13" s="1211"/>
      <c r="TRP13" s="1211"/>
      <c r="TRQ13" s="1211"/>
      <c r="TRR13" s="1211"/>
      <c r="TRS13" s="1211"/>
      <c r="TRT13" s="1211"/>
      <c r="TRU13" s="1211"/>
      <c r="TRV13" s="1211"/>
      <c r="TRW13" s="1211"/>
      <c r="TRX13" s="1211"/>
      <c r="TRY13" s="1211"/>
      <c r="TRZ13" s="1211"/>
      <c r="TSA13" s="1211"/>
      <c r="TSB13" s="1211"/>
      <c r="TSC13" s="1211"/>
      <c r="TSD13" s="1211"/>
      <c r="TSE13" s="1211"/>
      <c r="TSF13" s="1211"/>
      <c r="TSG13" s="1211"/>
      <c r="TSH13" s="1211"/>
      <c r="TSI13" s="1211"/>
      <c r="TSJ13" s="1211"/>
      <c r="TSK13" s="1211"/>
      <c r="TSL13" s="1211"/>
      <c r="TSM13" s="1211"/>
      <c r="TSN13" s="1211"/>
      <c r="TSO13" s="1211"/>
      <c r="TSP13" s="1211"/>
      <c r="TSQ13" s="1211"/>
      <c r="TSR13" s="1211"/>
      <c r="TSS13" s="1211"/>
      <c r="TST13" s="1211"/>
      <c r="TSU13" s="1211"/>
      <c r="TSV13" s="1211"/>
      <c r="TSW13" s="1211"/>
      <c r="TSX13" s="1211"/>
      <c r="TSY13" s="1211"/>
      <c r="TSZ13" s="1211"/>
      <c r="TTA13" s="1211"/>
      <c r="TTB13" s="1211"/>
      <c r="TTC13" s="1211"/>
      <c r="TTD13" s="1211"/>
      <c r="TTE13" s="1211"/>
      <c r="TTF13" s="1211"/>
      <c r="TTG13" s="1211"/>
      <c r="TTH13" s="1211"/>
      <c r="TTI13" s="1211"/>
      <c r="TTJ13" s="1211"/>
      <c r="TTK13" s="1211"/>
      <c r="TTL13" s="1211"/>
      <c r="TTM13" s="1211"/>
      <c r="TTN13" s="1211"/>
      <c r="TTO13" s="1211"/>
      <c r="TTP13" s="1211"/>
      <c r="TTQ13" s="1211"/>
      <c r="TTR13" s="1211"/>
      <c r="TTS13" s="1211"/>
      <c r="TTT13" s="1211"/>
      <c r="TTU13" s="1211"/>
      <c r="TTV13" s="1211"/>
      <c r="TTW13" s="1211"/>
      <c r="TTX13" s="1211"/>
      <c r="TTY13" s="1211"/>
      <c r="TTZ13" s="1211"/>
      <c r="TUA13" s="1211"/>
      <c r="TUB13" s="1211"/>
      <c r="TUC13" s="1211"/>
      <c r="TUD13" s="1211"/>
      <c r="TUE13" s="1211"/>
      <c r="TUF13" s="1211"/>
      <c r="TUG13" s="1211"/>
      <c r="TUH13" s="1211"/>
      <c r="TUI13" s="1211"/>
      <c r="TUJ13" s="1211"/>
      <c r="TUK13" s="1211"/>
      <c r="TUL13" s="1211"/>
      <c r="TUM13" s="1211"/>
      <c r="TUN13" s="1211"/>
      <c r="TUO13" s="1211"/>
      <c r="TUP13" s="1211"/>
      <c r="TUQ13" s="1211"/>
      <c r="TUR13" s="1211"/>
      <c r="TUS13" s="1211"/>
      <c r="TUT13" s="1211"/>
      <c r="TUU13" s="1211"/>
      <c r="TUV13" s="1211"/>
      <c r="TUW13" s="1211"/>
      <c r="TUX13" s="1211"/>
      <c r="TUY13" s="1211"/>
      <c r="TUZ13" s="1211"/>
      <c r="TVA13" s="1211"/>
      <c r="TVB13" s="1211"/>
      <c r="TVC13" s="1211"/>
      <c r="TVD13" s="1211"/>
      <c r="TVE13" s="1211"/>
      <c r="TVF13" s="1211"/>
      <c r="TVG13" s="1211"/>
      <c r="TVH13" s="1211"/>
      <c r="TVI13" s="1211"/>
      <c r="TVJ13" s="1211"/>
      <c r="TVK13" s="1211"/>
      <c r="TVL13" s="1211"/>
      <c r="TVM13" s="1211"/>
      <c r="TVN13" s="1211"/>
      <c r="TVO13" s="1211"/>
      <c r="TVP13" s="1211"/>
      <c r="TVQ13" s="1211"/>
      <c r="TVR13" s="1211"/>
      <c r="TVS13" s="1211"/>
      <c r="TVT13" s="1211"/>
      <c r="TVU13" s="1211"/>
      <c r="TVV13" s="1211"/>
      <c r="TVW13" s="1211"/>
      <c r="TVX13" s="1211"/>
      <c r="TVY13" s="1211"/>
      <c r="TVZ13" s="1211"/>
      <c r="TWA13" s="1211"/>
      <c r="TWB13" s="1211"/>
      <c r="TWC13" s="1211"/>
      <c r="TWD13" s="1211"/>
      <c r="TWE13" s="1211"/>
      <c r="TWF13" s="1211"/>
      <c r="TWG13" s="1211"/>
      <c r="TWH13" s="1211"/>
      <c r="TWI13" s="1211"/>
      <c r="TWJ13" s="1211"/>
      <c r="TWK13" s="1211"/>
      <c r="TWL13" s="1211"/>
      <c r="TWM13" s="1211"/>
      <c r="TWN13" s="1211"/>
      <c r="TWO13" s="1211"/>
      <c r="TWP13" s="1211"/>
      <c r="TWQ13" s="1211"/>
      <c r="TWR13" s="1211"/>
      <c r="TWS13" s="1211"/>
      <c r="TWT13" s="1211"/>
      <c r="TWU13" s="1211"/>
      <c r="TWV13" s="1211"/>
      <c r="TWW13" s="1211"/>
      <c r="TWX13" s="1211"/>
      <c r="TWY13" s="1211"/>
      <c r="TWZ13" s="1211"/>
      <c r="TXA13" s="1211"/>
      <c r="TXB13" s="1211"/>
      <c r="TXC13" s="1211"/>
      <c r="TXD13" s="1211"/>
      <c r="TXE13" s="1211"/>
      <c r="TXF13" s="1211"/>
      <c r="TXG13" s="1211"/>
      <c r="TXH13" s="1211"/>
      <c r="TXI13" s="1211"/>
      <c r="TXJ13" s="1211"/>
      <c r="TXK13" s="1211"/>
      <c r="TXL13" s="1211"/>
      <c r="TXM13" s="1211"/>
      <c r="TXN13" s="1211"/>
      <c r="TXO13" s="1211"/>
      <c r="TXP13" s="1211"/>
      <c r="TXQ13" s="1211"/>
      <c r="TXR13" s="1211"/>
      <c r="TXS13" s="1211"/>
      <c r="TXT13" s="1211"/>
      <c r="TXU13" s="1211"/>
      <c r="TXV13" s="1211"/>
      <c r="TXW13" s="1211"/>
      <c r="TXX13" s="1211"/>
      <c r="TXY13" s="1211"/>
      <c r="TXZ13" s="1211"/>
      <c r="TYA13" s="1211"/>
      <c r="TYB13" s="1211"/>
      <c r="TYC13" s="1211"/>
      <c r="TYD13" s="1211"/>
      <c r="TYE13" s="1211"/>
      <c r="TYF13" s="1211"/>
      <c r="TYG13" s="1211"/>
      <c r="TYH13" s="1211"/>
      <c r="TYI13" s="1211"/>
      <c r="TYJ13" s="1211"/>
      <c r="TYK13" s="1211"/>
      <c r="TYL13" s="1211"/>
      <c r="TYM13" s="1211"/>
      <c r="TYN13" s="1211"/>
      <c r="TYO13" s="1211"/>
      <c r="TYP13" s="1211"/>
      <c r="TYQ13" s="1211"/>
      <c r="TYR13" s="1211"/>
      <c r="TYS13" s="1211"/>
      <c r="TYT13" s="1211"/>
      <c r="TYU13" s="1211"/>
      <c r="TYV13" s="1211"/>
      <c r="TYW13" s="1211"/>
      <c r="TYX13" s="1211"/>
      <c r="TYY13" s="1211"/>
      <c r="TYZ13" s="1211"/>
      <c r="TZA13" s="1211"/>
      <c r="TZB13" s="1211"/>
      <c r="TZC13" s="1211"/>
      <c r="TZD13" s="1211"/>
      <c r="TZE13" s="1211"/>
      <c r="TZF13" s="1211"/>
      <c r="TZG13" s="1211"/>
      <c r="TZH13" s="1211"/>
      <c r="TZI13" s="1211"/>
      <c r="TZJ13" s="1211"/>
      <c r="TZK13" s="1211"/>
      <c r="TZL13" s="1211"/>
      <c r="TZM13" s="1211"/>
      <c r="TZN13" s="1211"/>
      <c r="TZO13" s="1211"/>
      <c r="TZP13" s="1211"/>
      <c r="TZQ13" s="1211"/>
      <c r="TZR13" s="1211"/>
      <c r="TZS13" s="1211"/>
      <c r="TZT13" s="1211"/>
      <c r="TZU13" s="1211"/>
      <c r="TZV13" s="1211"/>
      <c r="TZW13" s="1211"/>
      <c r="TZX13" s="1211"/>
      <c r="TZY13" s="1211"/>
      <c r="TZZ13" s="1211"/>
      <c r="UAA13" s="1211"/>
      <c r="UAB13" s="1211"/>
      <c r="UAC13" s="1211"/>
      <c r="UAD13" s="1211"/>
      <c r="UAE13" s="1211"/>
      <c r="UAF13" s="1211"/>
      <c r="UAG13" s="1211"/>
      <c r="UAH13" s="1211"/>
      <c r="UAI13" s="1211"/>
      <c r="UAJ13" s="1211"/>
      <c r="UAK13" s="1211"/>
      <c r="UAL13" s="1211"/>
      <c r="UAM13" s="1211"/>
      <c r="UAN13" s="1211"/>
      <c r="UAO13" s="1211"/>
      <c r="UAP13" s="1211"/>
      <c r="UAQ13" s="1211"/>
      <c r="UAR13" s="1211"/>
      <c r="UAS13" s="1211"/>
      <c r="UAT13" s="1211"/>
      <c r="UAU13" s="1211"/>
      <c r="UAV13" s="1211"/>
      <c r="UAW13" s="1211"/>
      <c r="UAX13" s="1211"/>
      <c r="UAY13" s="1211"/>
      <c r="UAZ13" s="1211"/>
      <c r="UBA13" s="1211"/>
      <c r="UBB13" s="1211"/>
      <c r="UBC13" s="1211"/>
      <c r="UBD13" s="1211"/>
      <c r="UBE13" s="1211"/>
      <c r="UBF13" s="1211"/>
      <c r="UBG13" s="1211"/>
      <c r="UBH13" s="1211"/>
      <c r="UBI13" s="1211"/>
      <c r="UBJ13" s="1211"/>
      <c r="UBK13" s="1211"/>
      <c r="UBL13" s="1211"/>
      <c r="UBM13" s="1211"/>
      <c r="UBN13" s="1211"/>
      <c r="UBO13" s="1211"/>
      <c r="UBP13" s="1211"/>
      <c r="UBQ13" s="1211"/>
      <c r="UBR13" s="1211"/>
      <c r="UBS13" s="1211"/>
      <c r="UBT13" s="1211"/>
      <c r="UBU13" s="1211"/>
      <c r="UBV13" s="1211"/>
      <c r="UBW13" s="1211"/>
      <c r="UBX13" s="1211"/>
      <c r="UBY13" s="1211"/>
      <c r="UBZ13" s="1211"/>
      <c r="UCA13" s="1211"/>
      <c r="UCB13" s="1211"/>
      <c r="UCC13" s="1211"/>
      <c r="UCD13" s="1211"/>
      <c r="UCE13" s="1211"/>
      <c r="UCF13" s="1211"/>
      <c r="UCG13" s="1211"/>
      <c r="UCH13" s="1211"/>
      <c r="UCI13" s="1211"/>
      <c r="UCJ13" s="1211"/>
      <c r="UCK13" s="1211"/>
      <c r="UCL13" s="1211"/>
      <c r="UCM13" s="1211"/>
      <c r="UCN13" s="1211"/>
      <c r="UCO13" s="1211"/>
      <c r="UCP13" s="1211"/>
      <c r="UCQ13" s="1211"/>
      <c r="UCR13" s="1211"/>
      <c r="UCS13" s="1211"/>
      <c r="UCT13" s="1211"/>
      <c r="UCU13" s="1211"/>
      <c r="UCV13" s="1211"/>
      <c r="UCW13" s="1211"/>
      <c r="UCX13" s="1211"/>
      <c r="UCY13" s="1211"/>
      <c r="UCZ13" s="1211"/>
      <c r="UDA13" s="1211"/>
      <c r="UDB13" s="1211"/>
      <c r="UDC13" s="1211"/>
      <c r="UDD13" s="1211"/>
      <c r="UDE13" s="1211"/>
      <c r="UDF13" s="1211"/>
      <c r="UDG13" s="1211"/>
      <c r="UDH13" s="1211"/>
      <c r="UDI13" s="1211"/>
      <c r="UDJ13" s="1211"/>
      <c r="UDK13" s="1211"/>
      <c r="UDL13" s="1211"/>
      <c r="UDM13" s="1211"/>
      <c r="UDN13" s="1211"/>
      <c r="UDO13" s="1211"/>
      <c r="UDP13" s="1211"/>
      <c r="UDQ13" s="1211"/>
      <c r="UDR13" s="1211"/>
      <c r="UDS13" s="1211"/>
      <c r="UDT13" s="1211"/>
      <c r="UDU13" s="1211"/>
      <c r="UDV13" s="1211"/>
      <c r="UDW13" s="1211"/>
      <c r="UDX13" s="1211"/>
      <c r="UDY13" s="1211"/>
      <c r="UDZ13" s="1211"/>
      <c r="UEA13" s="1211"/>
      <c r="UEB13" s="1211"/>
      <c r="UEC13" s="1211"/>
      <c r="UED13" s="1211"/>
      <c r="UEE13" s="1211"/>
      <c r="UEF13" s="1211"/>
      <c r="UEG13" s="1211"/>
      <c r="UEH13" s="1211"/>
      <c r="UEI13" s="1211"/>
      <c r="UEJ13" s="1211"/>
      <c r="UEK13" s="1211"/>
      <c r="UEL13" s="1211"/>
      <c r="UEM13" s="1211"/>
      <c r="UEN13" s="1211"/>
      <c r="UEO13" s="1211"/>
      <c r="UEP13" s="1211"/>
      <c r="UEQ13" s="1211"/>
      <c r="UER13" s="1211"/>
      <c r="UES13" s="1211"/>
      <c r="UET13" s="1211"/>
      <c r="UEU13" s="1211"/>
      <c r="UEV13" s="1211"/>
      <c r="UEW13" s="1211"/>
      <c r="UEX13" s="1211"/>
      <c r="UEY13" s="1211"/>
      <c r="UEZ13" s="1211"/>
      <c r="UFA13" s="1211"/>
      <c r="UFB13" s="1211"/>
      <c r="UFC13" s="1211"/>
      <c r="UFD13" s="1211"/>
      <c r="UFE13" s="1211"/>
      <c r="UFF13" s="1211"/>
      <c r="UFG13" s="1211"/>
      <c r="UFH13" s="1211"/>
      <c r="UFI13" s="1211"/>
      <c r="UFJ13" s="1211"/>
      <c r="UFK13" s="1211"/>
      <c r="UFL13" s="1211"/>
      <c r="UFM13" s="1211"/>
      <c r="UFN13" s="1211"/>
      <c r="UFO13" s="1211"/>
      <c r="UFP13" s="1211"/>
      <c r="UFQ13" s="1211"/>
      <c r="UFR13" s="1211"/>
      <c r="UFS13" s="1211"/>
      <c r="UFT13" s="1211"/>
      <c r="UFU13" s="1211"/>
      <c r="UFV13" s="1211"/>
      <c r="UFW13" s="1211"/>
      <c r="UFX13" s="1211"/>
      <c r="UFY13" s="1211"/>
      <c r="UFZ13" s="1211"/>
      <c r="UGA13" s="1211"/>
      <c r="UGB13" s="1211"/>
      <c r="UGC13" s="1211"/>
      <c r="UGD13" s="1211"/>
      <c r="UGE13" s="1211"/>
      <c r="UGF13" s="1211"/>
      <c r="UGG13" s="1211"/>
      <c r="UGH13" s="1211"/>
      <c r="UGI13" s="1211"/>
      <c r="UGJ13" s="1211"/>
      <c r="UGK13" s="1211"/>
      <c r="UGL13" s="1211"/>
      <c r="UGM13" s="1211"/>
      <c r="UGN13" s="1211"/>
      <c r="UGO13" s="1211"/>
      <c r="UGP13" s="1211"/>
      <c r="UGQ13" s="1211"/>
      <c r="UGR13" s="1211"/>
      <c r="UGS13" s="1211"/>
      <c r="UGT13" s="1211"/>
      <c r="UGU13" s="1211"/>
      <c r="UGV13" s="1211"/>
      <c r="UGW13" s="1211"/>
      <c r="UGX13" s="1211"/>
      <c r="UGY13" s="1211"/>
      <c r="UGZ13" s="1211"/>
      <c r="UHA13" s="1211"/>
      <c r="UHB13" s="1211"/>
      <c r="UHC13" s="1211"/>
      <c r="UHD13" s="1211"/>
      <c r="UHE13" s="1211"/>
      <c r="UHF13" s="1211"/>
      <c r="UHG13" s="1211"/>
      <c r="UHH13" s="1211"/>
      <c r="UHI13" s="1211"/>
      <c r="UHJ13" s="1211"/>
      <c r="UHK13" s="1211"/>
      <c r="UHL13" s="1211"/>
      <c r="UHM13" s="1211"/>
      <c r="UHN13" s="1211"/>
      <c r="UHO13" s="1211"/>
      <c r="UHP13" s="1211"/>
      <c r="UHQ13" s="1211"/>
      <c r="UHR13" s="1211"/>
      <c r="UHS13" s="1211"/>
      <c r="UHT13" s="1211"/>
      <c r="UHU13" s="1211"/>
      <c r="UHV13" s="1211"/>
      <c r="UHW13" s="1211"/>
      <c r="UHX13" s="1211"/>
      <c r="UHY13" s="1211"/>
      <c r="UHZ13" s="1211"/>
      <c r="UIA13" s="1211"/>
      <c r="UIB13" s="1211"/>
      <c r="UIC13" s="1211"/>
      <c r="UID13" s="1211"/>
      <c r="UIE13" s="1211"/>
      <c r="UIF13" s="1211"/>
      <c r="UIG13" s="1211"/>
      <c r="UIH13" s="1211"/>
      <c r="UII13" s="1211"/>
      <c r="UIJ13" s="1211"/>
      <c r="UIK13" s="1211"/>
      <c r="UIL13" s="1211"/>
      <c r="UIM13" s="1211"/>
      <c r="UIN13" s="1211"/>
      <c r="UIO13" s="1211"/>
      <c r="UIP13" s="1211"/>
      <c r="UIQ13" s="1211"/>
      <c r="UIR13" s="1211"/>
      <c r="UIS13" s="1211"/>
      <c r="UIT13" s="1211"/>
      <c r="UIU13" s="1211"/>
      <c r="UIV13" s="1211"/>
      <c r="UIW13" s="1211"/>
      <c r="UIX13" s="1211"/>
      <c r="UIY13" s="1211"/>
      <c r="UIZ13" s="1211"/>
      <c r="UJA13" s="1211"/>
      <c r="UJB13" s="1211"/>
      <c r="UJC13" s="1211"/>
      <c r="UJD13" s="1211"/>
      <c r="UJE13" s="1211"/>
      <c r="UJF13" s="1211"/>
      <c r="UJG13" s="1211"/>
      <c r="UJH13" s="1211"/>
      <c r="UJI13" s="1211"/>
      <c r="UJJ13" s="1211"/>
      <c r="UJK13" s="1211"/>
      <c r="UJL13" s="1211"/>
      <c r="UJM13" s="1211"/>
      <c r="UJN13" s="1211"/>
      <c r="UJO13" s="1211"/>
      <c r="UJP13" s="1211"/>
      <c r="UJQ13" s="1211"/>
      <c r="UJR13" s="1211"/>
      <c r="UJS13" s="1211"/>
      <c r="UJT13" s="1211"/>
      <c r="UJU13" s="1211"/>
      <c r="UJV13" s="1211"/>
      <c r="UJW13" s="1211"/>
      <c r="UJX13" s="1211"/>
      <c r="UJY13" s="1211"/>
      <c r="UJZ13" s="1211"/>
      <c r="UKA13" s="1211"/>
      <c r="UKB13" s="1211"/>
      <c r="UKC13" s="1211"/>
      <c r="UKD13" s="1211"/>
      <c r="UKE13" s="1211"/>
      <c r="UKF13" s="1211"/>
      <c r="UKG13" s="1211"/>
      <c r="UKH13" s="1211"/>
      <c r="UKI13" s="1211"/>
      <c r="UKJ13" s="1211"/>
      <c r="UKK13" s="1211"/>
      <c r="UKL13" s="1211"/>
      <c r="UKM13" s="1211"/>
      <c r="UKN13" s="1211"/>
      <c r="UKO13" s="1211"/>
      <c r="UKP13" s="1211"/>
      <c r="UKQ13" s="1211"/>
      <c r="UKR13" s="1211"/>
      <c r="UKS13" s="1211"/>
      <c r="UKT13" s="1211"/>
      <c r="UKU13" s="1211"/>
      <c r="UKV13" s="1211"/>
      <c r="UKW13" s="1211"/>
      <c r="UKX13" s="1211"/>
      <c r="UKY13" s="1211"/>
      <c r="UKZ13" s="1211"/>
      <c r="ULA13" s="1211"/>
      <c r="ULB13" s="1211"/>
      <c r="ULC13" s="1211"/>
      <c r="ULD13" s="1211"/>
      <c r="ULE13" s="1211"/>
      <c r="ULF13" s="1211"/>
      <c r="ULG13" s="1211"/>
      <c r="ULH13" s="1211"/>
      <c r="ULI13" s="1211"/>
      <c r="ULJ13" s="1211"/>
      <c r="ULK13" s="1211"/>
      <c r="ULL13" s="1211"/>
      <c r="ULM13" s="1211"/>
      <c r="ULN13" s="1211"/>
      <c r="ULO13" s="1211"/>
      <c r="ULP13" s="1211"/>
      <c r="ULQ13" s="1211"/>
      <c r="ULR13" s="1211"/>
      <c r="ULS13" s="1211"/>
      <c r="ULT13" s="1211"/>
      <c r="ULU13" s="1211"/>
      <c r="ULV13" s="1211"/>
      <c r="ULW13" s="1211"/>
      <c r="ULX13" s="1211"/>
      <c r="ULY13" s="1211"/>
      <c r="ULZ13" s="1211"/>
      <c r="UMA13" s="1211"/>
      <c r="UMB13" s="1211"/>
      <c r="UMC13" s="1211"/>
      <c r="UMD13" s="1211"/>
      <c r="UME13" s="1211"/>
      <c r="UMF13" s="1211"/>
      <c r="UMG13" s="1211"/>
      <c r="UMH13" s="1211"/>
      <c r="UMI13" s="1211"/>
      <c r="UMJ13" s="1211"/>
      <c r="UMK13" s="1211"/>
      <c r="UML13" s="1211"/>
      <c r="UMM13" s="1211"/>
      <c r="UMN13" s="1211"/>
      <c r="UMO13" s="1211"/>
      <c r="UMP13" s="1211"/>
      <c r="UMQ13" s="1211"/>
      <c r="UMR13" s="1211"/>
      <c r="UMS13" s="1211"/>
      <c r="UMT13" s="1211"/>
      <c r="UMU13" s="1211"/>
      <c r="UMV13" s="1211"/>
      <c r="UMW13" s="1211"/>
      <c r="UMX13" s="1211"/>
      <c r="UMY13" s="1211"/>
      <c r="UMZ13" s="1211"/>
      <c r="UNA13" s="1211"/>
      <c r="UNB13" s="1211"/>
      <c r="UNC13" s="1211"/>
      <c r="UND13" s="1211"/>
      <c r="UNE13" s="1211"/>
      <c r="UNF13" s="1211"/>
      <c r="UNG13" s="1211"/>
      <c r="UNH13" s="1211"/>
      <c r="UNI13" s="1211"/>
      <c r="UNJ13" s="1211"/>
      <c r="UNK13" s="1211"/>
      <c r="UNL13" s="1211"/>
      <c r="UNM13" s="1211"/>
      <c r="UNN13" s="1211"/>
      <c r="UNO13" s="1211"/>
      <c r="UNP13" s="1211"/>
      <c r="UNQ13" s="1211"/>
      <c r="UNR13" s="1211"/>
      <c r="UNS13" s="1211"/>
      <c r="UNT13" s="1211"/>
      <c r="UNU13" s="1211"/>
      <c r="UNV13" s="1211"/>
      <c r="UNW13" s="1211"/>
      <c r="UNX13" s="1211"/>
      <c r="UNY13" s="1211"/>
      <c r="UNZ13" s="1211"/>
      <c r="UOA13" s="1211"/>
      <c r="UOB13" s="1211"/>
      <c r="UOC13" s="1211"/>
      <c r="UOD13" s="1211"/>
      <c r="UOE13" s="1211"/>
      <c r="UOF13" s="1211"/>
      <c r="UOG13" s="1211"/>
      <c r="UOH13" s="1211"/>
      <c r="UOI13" s="1211"/>
      <c r="UOJ13" s="1211"/>
      <c r="UOK13" s="1211"/>
      <c r="UOL13" s="1211"/>
      <c r="UOM13" s="1211"/>
      <c r="UON13" s="1211"/>
      <c r="UOO13" s="1211"/>
      <c r="UOP13" s="1211"/>
      <c r="UOQ13" s="1211"/>
      <c r="UOR13" s="1211"/>
      <c r="UOS13" s="1211"/>
      <c r="UOT13" s="1211"/>
      <c r="UOU13" s="1211"/>
      <c r="UOV13" s="1211"/>
      <c r="UOW13" s="1211"/>
      <c r="UOX13" s="1211"/>
      <c r="UOY13" s="1211"/>
      <c r="UOZ13" s="1211"/>
      <c r="UPA13" s="1211"/>
      <c r="UPB13" s="1211"/>
      <c r="UPC13" s="1211"/>
      <c r="UPD13" s="1211"/>
      <c r="UPE13" s="1211"/>
      <c r="UPF13" s="1211"/>
      <c r="UPG13" s="1211"/>
      <c r="UPH13" s="1211"/>
      <c r="UPI13" s="1211"/>
      <c r="UPJ13" s="1211"/>
      <c r="UPK13" s="1211"/>
      <c r="UPL13" s="1211"/>
      <c r="UPM13" s="1211"/>
      <c r="UPN13" s="1211"/>
      <c r="UPO13" s="1211"/>
      <c r="UPP13" s="1211"/>
      <c r="UPQ13" s="1211"/>
      <c r="UPR13" s="1211"/>
      <c r="UPS13" s="1211"/>
      <c r="UPT13" s="1211"/>
      <c r="UPU13" s="1211"/>
      <c r="UPV13" s="1211"/>
      <c r="UPW13" s="1211"/>
      <c r="UPX13" s="1211"/>
      <c r="UPY13" s="1211"/>
      <c r="UPZ13" s="1211"/>
      <c r="UQA13" s="1211"/>
      <c r="UQB13" s="1211"/>
      <c r="UQC13" s="1211"/>
      <c r="UQD13" s="1211"/>
      <c r="UQE13" s="1211"/>
      <c r="UQF13" s="1211"/>
      <c r="UQG13" s="1211"/>
      <c r="UQH13" s="1211"/>
      <c r="UQI13" s="1211"/>
      <c r="UQJ13" s="1211"/>
      <c r="UQK13" s="1211"/>
      <c r="UQL13" s="1211"/>
      <c r="UQM13" s="1211"/>
      <c r="UQN13" s="1211"/>
      <c r="UQO13" s="1211"/>
      <c r="UQP13" s="1211"/>
      <c r="UQQ13" s="1211"/>
      <c r="UQR13" s="1211"/>
      <c r="UQS13" s="1211"/>
      <c r="UQT13" s="1211"/>
      <c r="UQU13" s="1211"/>
      <c r="UQV13" s="1211"/>
      <c r="UQW13" s="1211"/>
      <c r="UQX13" s="1211"/>
      <c r="UQY13" s="1211"/>
      <c r="UQZ13" s="1211"/>
      <c r="URA13" s="1211"/>
      <c r="URB13" s="1211"/>
      <c r="URC13" s="1211"/>
      <c r="URD13" s="1211"/>
      <c r="URE13" s="1211"/>
      <c r="URF13" s="1211"/>
      <c r="URG13" s="1211"/>
      <c r="URH13" s="1211"/>
      <c r="URI13" s="1211"/>
      <c r="URJ13" s="1211"/>
      <c r="URK13" s="1211"/>
      <c r="URL13" s="1211"/>
      <c r="URM13" s="1211"/>
      <c r="URN13" s="1211"/>
      <c r="URO13" s="1211"/>
      <c r="URP13" s="1211"/>
      <c r="URQ13" s="1211"/>
      <c r="URR13" s="1211"/>
      <c r="URS13" s="1211"/>
      <c r="URT13" s="1211"/>
      <c r="URU13" s="1211"/>
      <c r="URV13" s="1211"/>
      <c r="URW13" s="1211"/>
      <c r="URX13" s="1211"/>
      <c r="URY13" s="1211"/>
      <c r="URZ13" s="1211"/>
      <c r="USA13" s="1211"/>
      <c r="USB13" s="1211"/>
      <c r="USC13" s="1211"/>
      <c r="USD13" s="1211"/>
      <c r="USE13" s="1211"/>
      <c r="USF13" s="1211"/>
      <c r="USG13" s="1211"/>
      <c r="USH13" s="1211"/>
      <c r="USI13" s="1211"/>
      <c r="USJ13" s="1211"/>
      <c r="USK13" s="1211"/>
      <c r="USL13" s="1211"/>
      <c r="USM13" s="1211"/>
      <c r="USN13" s="1211"/>
      <c r="USO13" s="1211"/>
      <c r="USP13" s="1211"/>
      <c r="USQ13" s="1211"/>
      <c r="USR13" s="1211"/>
      <c r="USS13" s="1211"/>
      <c r="UST13" s="1211"/>
      <c r="USU13" s="1211"/>
      <c r="USV13" s="1211"/>
      <c r="USW13" s="1211"/>
      <c r="USX13" s="1211"/>
      <c r="USY13" s="1211"/>
      <c r="USZ13" s="1211"/>
      <c r="UTA13" s="1211"/>
      <c r="UTB13" s="1211"/>
      <c r="UTC13" s="1211"/>
      <c r="UTD13" s="1211"/>
      <c r="UTE13" s="1211"/>
      <c r="UTF13" s="1211"/>
      <c r="UTG13" s="1211"/>
      <c r="UTH13" s="1211"/>
      <c r="UTI13" s="1211"/>
      <c r="UTJ13" s="1211"/>
      <c r="UTK13" s="1211"/>
      <c r="UTL13" s="1211"/>
      <c r="UTM13" s="1211"/>
      <c r="UTN13" s="1211"/>
      <c r="UTO13" s="1211"/>
      <c r="UTP13" s="1211"/>
      <c r="UTQ13" s="1211"/>
      <c r="UTR13" s="1211"/>
      <c r="UTS13" s="1211"/>
      <c r="UTT13" s="1211"/>
      <c r="UTU13" s="1211"/>
      <c r="UTV13" s="1211"/>
      <c r="UTW13" s="1211"/>
      <c r="UTX13" s="1211"/>
      <c r="UTY13" s="1211"/>
      <c r="UTZ13" s="1211"/>
      <c r="UUA13" s="1211"/>
      <c r="UUB13" s="1211"/>
      <c r="UUC13" s="1211"/>
      <c r="UUD13" s="1211"/>
      <c r="UUE13" s="1211"/>
      <c r="UUF13" s="1211"/>
      <c r="UUG13" s="1211"/>
      <c r="UUH13" s="1211"/>
      <c r="UUI13" s="1211"/>
      <c r="UUJ13" s="1211"/>
      <c r="UUK13" s="1211"/>
      <c r="UUL13" s="1211"/>
      <c r="UUM13" s="1211"/>
      <c r="UUN13" s="1211"/>
      <c r="UUO13" s="1211"/>
      <c r="UUP13" s="1211"/>
      <c r="UUQ13" s="1211"/>
      <c r="UUR13" s="1211"/>
      <c r="UUS13" s="1211"/>
      <c r="UUT13" s="1211"/>
      <c r="UUU13" s="1211"/>
      <c r="UUV13" s="1211"/>
      <c r="UUW13" s="1211"/>
      <c r="UUX13" s="1211"/>
      <c r="UUY13" s="1211"/>
      <c r="UUZ13" s="1211"/>
      <c r="UVA13" s="1211"/>
      <c r="UVB13" s="1211"/>
      <c r="UVC13" s="1211"/>
      <c r="UVD13" s="1211"/>
      <c r="UVE13" s="1211"/>
      <c r="UVF13" s="1211"/>
      <c r="UVG13" s="1211"/>
      <c r="UVH13" s="1211"/>
      <c r="UVI13" s="1211"/>
      <c r="UVJ13" s="1211"/>
      <c r="UVK13" s="1211"/>
      <c r="UVL13" s="1211"/>
      <c r="UVM13" s="1211"/>
      <c r="UVN13" s="1211"/>
      <c r="UVO13" s="1211"/>
      <c r="UVP13" s="1211"/>
      <c r="UVQ13" s="1211"/>
      <c r="UVR13" s="1211"/>
      <c r="UVS13" s="1211"/>
      <c r="UVT13" s="1211"/>
      <c r="UVU13" s="1211"/>
      <c r="UVV13" s="1211"/>
      <c r="UVW13" s="1211"/>
      <c r="UVX13" s="1211"/>
      <c r="UVY13" s="1211"/>
      <c r="UVZ13" s="1211"/>
      <c r="UWA13" s="1211"/>
      <c r="UWB13" s="1211"/>
      <c r="UWC13" s="1211"/>
      <c r="UWD13" s="1211"/>
      <c r="UWE13" s="1211"/>
      <c r="UWF13" s="1211"/>
      <c r="UWG13" s="1211"/>
      <c r="UWH13" s="1211"/>
      <c r="UWI13" s="1211"/>
      <c r="UWJ13" s="1211"/>
      <c r="UWK13" s="1211"/>
      <c r="UWL13" s="1211"/>
      <c r="UWM13" s="1211"/>
      <c r="UWN13" s="1211"/>
      <c r="UWO13" s="1211"/>
      <c r="UWP13" s="1211"/>
      <c r="UWQ13" s="1211"/>
      <c r="UWR13" s="1211"/>
      <c r="UWS13" s="1211"/>
      <c r="UWT13" s="1211"/>
      <c r="UWU13" s="1211"/>
      <c r="UWV13" s="1211"/>
      <c r="UWW13" s="1211"/>
      <c r="UWX13" s="1211"/>
      <c r="UWY13" s="1211"/>
      <c r="UWZ13" s="1211"/>
      <c r="UXA13" s="1211"/>
      <c r="UXB13" s="1211"/>
      <c r="UXC13" s="1211"/>
      <c r="UXD13" s="1211"/>
      <c r="UXE13" s="1211"/>
      <c r="UXF13" s="1211"/>
      <c r="UXG13" s="1211"/>
      <c r="UXH13" s="1211"/>
      <c r="UXI13" s="1211"/>
      <c r="UXJ13" s="1211"/>
      <c r="UXK13" s="1211"/>
      <c r="UXL13" s="1211"/>
      <c r="UXM13" s="1211"/>
      <c r="UXN13" s="1211"/>
      <c r="UXO13" s="1211"/>
      <c r="UXP13" s="1211"/>
      <c r="UXQ13" s="1211"/>
      <c r="UXR13" s="1211"/>
      <c r="UXS13" s="1211"/>
      <c r="UXT13" s="1211"/>
      <c r="UXU13" s="1211"/>
      <c r="UXV13" s="1211"/>
      <c r="UXW13" s="1211"/>
      <c r="UXX13" s="1211"/>
      <c r="UXY13" s="1211"/>
      <c r="UXZ13" s="1211"/>
      <c r="UYA13" s="1211"/>
      <c r="UYB13" s="1211"/>
      <c r="UYC13" s="1211"/>
      <c r="UYD13" s="1211"/>
      <c r="UYE13" s="1211"/>
      <c r="UYF13" s="1211"/>
      <c r="UYG13" s="1211"/>
      <c r="UYH13" s="1211"/>
      <c r="UYI13" s="1211"/>
      <c r="UYJ13" s="1211"/>
      <c r="UYK13" s="1211"/>
      <c r="UYL13" s="1211"/>
      <c r="UYM13" s="1211"/>
      <c r="UYN13" s="1211"/>
      <c r="UYO13" s="1211"/>
      <c r="UYP13" s="1211"/>
      <c r="UYQ13" s="1211"/>
      <c r="UYR13" s="1211"/>
      <c r="UYS13" s="1211"/>
      <c r="UYT13" s="1211"/>
      <c r="UYU13" s="1211"/>
      <c r="UYV13" s="1211"/>
      <c r="UYW13" s="1211"/>
      <c r="UYX13" s="1211"/>
      <c r="UYY13" s="1211"/>
      <c r="UYZ13" s="1211"/>
      <c r="UZA13" s="1211"/>
      <c r="UZB13" s="1211"/>
      <c r="UZC13" s="1211"/>
      <c r="UZD13" s="1211"/>
      <c r="UZE13" s="1211"/>
      <c r="UZF13" s="1211"/>
      <c r="UZG13" s="1211"/>
      <c r="UZH13" s="1211"/>
      <c r="UZI13" s="1211"/>
      <c r="UZJ13" s="1211"/>
      <c r="UZK13" s="1211"/>
      <c r="UZL13" s="1211"/>
      <c r="UZM13" s="1211"/>
      <c r="UZN13" s="1211"/>
      <c r="UZO13" s="1211"/>
      <c r="UZP13" s="1211"/>
      <c r="UZQ13" s="1211"/>
      <c r="UZR13" s="1211"/>
      <c r="UZS13" s="1211"/>
      <c r="UZT13" s="1211"/>
      <c r="UZU13" s="1211"/>
      <c r="UZV13" s="1211"/>
      <c r="UZW13" s="1211"/>
      <c r="UZX13" s="1211"/>
      <c r="UZY13" s="1211"/>
      <c r="UZZ13" s="1211"/>
      <c r="VAA13" s="1211"/>
      <c r="VAB13" s="1211"/>
      <c r="VAC13" s="1211"/>
      <c r="VAD13" s="1211"/>
      <c r="VAE13" s="1211"/>
      <c r="VAF13" s="1211"/>
      <c r="VAG13" s="1211"/>
      <c r="VAH13" s="1211"/>
      <c r="VAI13" s="1211"/>
      <c r="VAJ13" s="1211"/>
      <c r="VAK13" s="1211"/>
      <c r="VAL13" s="1211"/>
      <c r="VAM13" s="1211"/>
      <c r="VAN13" s="1211"/>
      <c r="VAO13" s="1211"/>
      <c r="VAP13" s="1211"/>
      <c r="VAQ13" s="1211"/>
      <c r="VAR13" s="1211"/>
      <c r="VAS13" s="1211"/>
      <c r="VAT13" s="1211"/>
      <c r="VAU13" s="1211"/>
      <c r="VAV13" s="1211"/>
      <c r="VAW13" s="1211"/>
      <c r="VAX13" s="1211"/>
      <c r="VAY13" s="1211"/>
      <c r="VAZ13" s="1211"/>
      <c r="VBA13" s="1211"/>
      <c r="VBB13" s="1211"/>
      <c r="VBC13" s="1211"/>
      <c r="VBD13" s="1211"/>
      <c r="VBE13" s="1211"/>
      <c r="VBF13" s="1211"/>
      <c r="VBG13" s="1211"/>
      <c r="VBH13" s="1211"/>
      <c r="VBI13" s="1211"/>
      <c r="VBJ13" s="1211"/>
      <c r="VBK13" s="1211"/>
      <c r="VBL13" s="1211"/>
      <c r="VBM13" s="1211"/>
      <c r="VBN13" s="1211"/>
      <c r="VBO13" s="1211"/>
      <c r="VBP13" s="1211"/>
      <c r="VBQ13" s="1211"/>
      <c r="VBR13" s="1211"/>
      <c r="VBS13" s="1211"/>
      <c r="VBT13" s="1211"/>
      <c r="VBU13" s="1211"/>
      <c r="VBV13" s="1211"/>
      <c r="VBW13" s="1211"/>
      <c r="VBX13" s="1211"/>
      <c r="VBY13" s="1211"/>
      <c r="VBZ13" s="1211"/>
      <c r="VCA13" s="1211"/>
      <c r="VCB13" s="1211"/>
      <c r="VCC13" s="1211"/>
      <c r="VCD13" s="1211"/>
      <c r="VCE13" s="1211"/>
      <c r="VCF13" s="1211"/>
      <c r="VCG13" s="1211"/>
      <c r="VCH13" s="1211"/>
      <c r="VCI13" s="1211"/>
      <c r="VCJ13" s="1211"/>
      <c r="VCK13" s="1211"/>
      <c r="VCL13" s="1211"/>
      <c r="VCM13" s="1211"/>
      <c r="VCN13" s="1211"/>
      <c r="VCO13" s="1211"/>
      <c r="VCP13" s="1211"/>
      <c r="VCQ13" s="1211"/>
      <c r="VCR13" s="1211"/>
      <c r="VCS13" s="1211"/>
      <c r="VCT13" s="1211"/>
      <c r="VCU13" s="1211"/>
      <c r="VCV13" s="1211"/>
      <c r="VCW13" s="1211"/>
      <c r="VCX13" s="1211"/>
      <c r="VCY13" s="1211"/>
      <c r="VCZ13" s="1211"/>
      <c r="VDA13" s="1211"/>
      <c r="VDB13" s="1211"/>
      <c r="VDC13" s="1211"/>
      <c r="VDD13" s="1211"/>
      <c r="VDE13" s="1211"/>
      <c r="VDF13" s="1211"/>
      <c r="VDG13" s="1211"/>
      <c r="VDH13" s="1211"/>
      <c r="VDI13" s="1211"/>
      <c r="VDJ13" s="1211"/>
      <c r="VDK13" s="1211"/>
      <c r="VDL13" s="1211"/>
      <c r="VDM13" s="1211"/>
      <c r="VDN13" s="1211"/>
      <c r="VDO13" s="1211"/>
      <c r="VDP13" s="1211"/>
      <c r="VDQ13" s="1211"/>
      <c r="VDR13" s="1211"/>
      <c r="VDS13" s="1211"/>
      <c r="VDT13" s="1211"/>
      <c r="VDU13" s="1211"/>
      <c r="VDV13" s="1211"/>
      <c r="VDW13" s="1211"/>
      <c r="VDX13" s="1211"/>
      <c r="VDY13" s="1211"/>
      <c r="VDZ13" s="1211"/>
      <c r="VEA13" s="1211"/>
      <c r="VEB13" s="1211"/>
      <c r="VEC13" s="1211"/>
      <c r="VED13" s="1211"/>
      <c r="VEE13" s="1211"/>
      <c r="VEF13" s="1211"/>
      <c r="VEG13" s="1211"/>
      <c r="VEH13" s="1211"/>
      <c r="VEI13" s="1211"/>
      <c r="VEJ13" s="1211"/>
      <c r="VEK13" s="1211"/>
      <c r="VEL13" s="1211"/>
      <c r="VEM13" s="1211"/>
      <c r="VEN13" s="1211"/>
      <c r="VEO13" s="1211"/>
      <c r="VEP13" s="1211"/>
      <c r="VEQ13" s="1211"/>
      <c r="VER13" s="1211"/>
      <c r="VES13" s="1211"/>
      <c r="VET13" s="1211"/>
      <c r="VEU13" s="1211"/>
      <c r="VEV13" s="1211"/>
      <c r="VEW13" s="1211"/>
      <c r="VEX13" s="1211"/>
      <c r="VEY13" s="1211"/>
      <c r="VEZ13" s="1211"/>
      <c r="VFA13" s="1211"/>
      <c r="VFB13" s="1211"/>
      <c r="VFC13" s="1211"/>
      <c r="VFD13" s="1211"/>
      <c r="VFE13" s="1211"/>
      <c r="VFF13" s="1211"/>
      <c r="VFG13" s="1211"/>
      <c r="VFH13" s="1211"/>
      <c r="VFI13" s="1211"/>
      <c r="VFJ13" s="1211"/>
      <c r="VFK13" s="1211"/>
      <c r="VFL13" s="1211"/>
      <c r="VFM13" s="1211"/>
      <c r="VFN13" s="1211"/>
      <c r="VFO13" s="1211"/>
      <c r="VFP13" s="1211"/>
      <c r="VFQ13" s="1211"/>
      <c r="VFR13" s="1211"/>
      <c r="VFS13" s="1211"/>
      <c r="VFT13" s="1211"/>
      <c r="VFU13" s="1211"/>
      <c r="VFV13" s="1211"/>
      <c r="VFW13" s="1211"/>
      <c r="VFX13" s="1211"/>
      <c r="VFY13" s="1211"/>
      <c r="VFZ13" s="1211"/>
      <c r="VGA13" s="1211"/>
      <c r="VGB13" s="1211"/>
      <c r="VGC13" s="1211"/>
      <c r="VGD13" s="1211"/>
      <c r="VGE13" s="1211"/>
      <c r="VGF13" s="1211"/>
      <c r="VGG13" s="1211"/>
      <c r="VGH13" s="1211"/>
      <c r="VGI13" s="1211"/>
      <c r="VGJ13" s="1211"/>
      <c r="VGK13" s="1211"/>
      <c r="VGL13" s="1211"/>
      <c r="VGM13" s="1211"/>
      <c r="VGN13" s="1211"/>
      <c r="VGO13" s="1211"/>
      <c r="VGP13" s="1211"/>
      <c r="VGQ13" s="1211"/>
      <c r="VGR13" s="1211"/>
      <c r="VGS13" s="1211"/>
      <c r="VGT13" s="1211"/>
      <c r="VGU13" s="1211"/>
      <c r="VGV13" s="1211"/>
      <c r="VGW13" s="1211"/>
      <c r="VGX13" s="1211"/>
      <c r="VGY13" s="1211"/>
      <c r="VGZ13" s="1211"/>
      <c r="VHA13" s="1211"/>
      <c r="VHB13" s="1211"/>
      <c r="VHC13" s="1211"/>
      <c r="VHD13" s="1211"/>
      <c r="VHE13" s="1211"/>
      <c r="VHF13" s="1211"/>
      <c r="VHG13" s="1211"/>
      <c r="VHH13" s="1211"/>
      <c r="VHI13" s="1211"/>
      <c r="VHJ13" s="1211"/>
      <c r="VHK13" s="1211"/>
      <c r="VHL13" s="1211"/>
      <c r="VHM13" s="1211"/>
      <c r="VHN13" s="1211"/>
      <c r="VHO13" s="1211"/>
      <c r="VHP13" s="1211"/>
      <c r="VHQ13" s="1211"/>
      <c r="VHR13" s="1211"/>
      <c r="VHS13" s="1211"/>
      <c r="VHT13" s="1211"/>
      <c r="VHU13" s="1211"/>
      <c r="VHV13" s="1211"/>
      <c r="VHW13" s="1211"/>
      <c r="VHX13" s="1211"/>
      <c r="VHY13" s="1211"/>
      <c r="VHZ13" s="1211"/>
      <c r="VIA13" s="1211"/>
      <c r="VIB13" s="1211"/>
      <c r="VIC13" s="1211"/>
      <c r="VID13" s="1211"/>
      <c r="VIE13" s="1211"/>
      <c r="VIF13" s="1211"/>
      <c r="VIG13" s="1211"/>
      <c r="VIH13" s="1211"/>
      <c r="VII13" s="1211"/>
      <c r="VIJ13" s="1211"/>
      <c r="VIK13" s="1211"/>
      <c r="VIL13" s="1211"/>
      <c r="VIM13" s="1211"/>
      <c r="VIN13" s="1211"/>
      <c r="VIO13" s="1211"/>
      <c r="VIP13" s="1211"/>
      <c r="VIQ13" s="1211"/>
      <c r="VIR13" s="1211"/>
      <c r="VIS13" s="1211"/>
      <c r="VIT13" s="1211"/>
      <c r="VIU13" s="1211"/>
      <c r="VIV13" s="1211"/>
      <c r="VIW13" s="1211"/>
      <c r="VIX13" s="1211"/>
      <c r="VIY13" s="1211"/>
      <c r="VIZ13" s="1211"/>
      <c r="VJA13" s="1211"/>
      <c r="VJB13" s="1211"/>
      <c r="VJC13" s="1211"/>
      <c r="VJD13" s="1211"/>
      <c r="VJE13" s="1211"/>
      <c r="VJF13" s="1211"/>
      <c r="VJG13" s="1211"/>
      <c r="VJH13" s="1211"/>
      <c r="VJI13" s="1211"/>
      <c r="VJJ13" s="1211"/>
      <c r="VJK13" s="1211"/>
      <c r="VJL13" s="1211"/>
      <c r="VJM13" s="1211"/>
      <c r="VJN13" s="1211"/>
      <c r="VJO13" s="1211"/>
      <c r="VJP13" s="1211"/>
      <c r="VJQ13" s="1211"/>
      <c r="VJR13" s="1211"/>
      <c r="VJS13" s="1211"/>
      <c r="VJT13" s="1211"/>
      <c r="VJU13" s="1211"/>
      <c r="VJV13" s="1211"/>
      <c r="VJW13" s="1211"/>
      <c r="VJX13" s="1211"/>
      <c r="VJY13" s="1211"/>
      <c r="VJZ13" s="1211"/>
      <c r="VKA13" s="1211"/>
      <c r="VKB13" s="1211"/>
      <c r="VKC13" s="1211"/>
      <c r="VKD13" s="1211"/>
      <c r="VKE13" s="1211"/>
      <c r="VKF13" s="1211"/>
      <c r="VKG13" s="1211"/>
      <c r="VKH13" s="1211"/>
      <c r="VKI13" s="1211"/>
      <c r="VKJ13" s="1211"/>
      <c r="VKK13" s="1211"/>
      <c r="VKL13" s="1211"/>
      <c r="VKM13" s="1211"/>
      <c r="VKN13" s="1211"/>
      <c r="VKO13" s="1211"/>
      <c r="VKP13" s="1211"/>
      <c r="VKQ13" s="1211"/>
      <c r="VKR13" s="1211"/>
      <c r="VKS13" s="1211"/>
      <c r="VKT13" s="1211"/>
      <c r="VKU13" s="1211"/>
      <c r="VKV13" s="1211"/>
      <c r="VKW13" s="1211"/>
      <c r="VKX13" s="1211"/>
      <c r="VKY13" s="1211"/>
      <c r="VKZ13" s="1211"/>
      <c r="VLA13" s="1211"/>
      <c r="VLB13" s="1211"/>
      <c r="VLC13" s="1211"/>
      <c r="VLD13" s="1211"/>
      <c r="VLE13" s="1211"/>
      <c r="VLF13" s="1211"/>
      <c r="VLG13" s="1211"/>
      <c r="VLH13" s="1211"/>
      <c r="VLI13" s="1211"/>
      <c r="VLJ13" s="1211"/>
      <c r="VLK13" s="1211"/>
      <c r="VLL13" s="1211"/>
      <c r="VLM13" s="1211"/>
      <c r="VLN13" s="1211"/>
      <c r="VLO13" s="1211"/>
      <c r="VLP13" s="1211"/>
      <c r="VLQ13" s="1211"/>
      <c r="VLR13" s="1211"/>
      <c r="VLS13" s="1211"/>
      <c r="VLT13" s="1211"/>
      <c r="VLU13" s="1211"/>
      <c r="VLV13" s="1211"/>
      <c r="VLW13" s="1211"/>
      <c r="VLX13" s="1211"/>
      <c r="VLY13" s="1211"/>
      <c r="VLZ13" s="1211"/>
      <c r="VMA13" s="1211"/>
      <c r="VMB13" s="1211"/>
      <c r="VMC13" s="1211"/>
      <c r="VMD13" s="1211"/>
      <c r="VME13" s="1211"/>
      <c r="VMF13" s="1211"/>
      <c r="VMG13" s="1211"/>
      <c r="VMH13" s="1211"/>
      <c r="VMI13" s="1211"/>
      <c r="VMJ13" s="1211"/>
      <c r="VMK13" s="1211"/>
      <c r="VML13" s="1211"/>
      <c r="VMM13" s="1211"/>
      <c r="VMN13" s="1211"/>
      <c r="VMO13" s="1211"/>
      <c r="VMP13" s="1211"/>
      <c r="VMQ13" s="1211"/>
      <c r="VMR13" s="1211"/>
      <c r="VMS13" s="1211"/>
      <c r="VMT13" s="1211"/>
      <c r="VMU13" s="1211"/>
      <c r="VMV13" s="1211"/>
      <c r="VMW13" s="1211"/>
      <c r="VMX13" s="1211"/>
      <c r="VMY13" s="1211"/>
      <c r="VMZ13" s="1211"/>
      <c r="VNA13" s="1211"/>
      <c r="VNB13" s="1211"/>
      <c r="VNC13" s="1211"/>
      <c r="VND13" s="1211"/>
      <c r="VNE13" s="1211"/>
      <c r="VNF13" s="1211"/>
      <c r="VNG13" s="1211"/>
      <c r="VNH13" s="1211"/>
      <c r="VNI13" s="1211"/>
      <c r="VNJ13" s="1211"/>
      <c r="VNK13" s="1211"/>
      <c r="VNL13" s="1211"/>
      <c r="VNM13" s="1211"/>
      <c r="VNN13" s="1211"/>
      <c r="VNO13" s="1211"/>
      <c r="VNP13" s="1211"/>
      <c r="VNQ13" s="1211"/>
      <c r="VNR13" s="1211"/>
      <c r="VNS13" s="1211"/>
      <c r="VNT13" s="1211"/>
      <c r="VNU13" s="1211"/>
      <c r="VNV13" s="1211"/>
      <c r="VNW13" s="1211"/>
      <c r="VNX13" s="1211"/>
      <c r="VNY13" s="1211"/>
      <c r="VNZ13" s="1211"/>
      <c r="VOA13" s="1211"/>
      <c r="VOB13" s="1211"/>
      <c r="VOC13" s="1211"/>
      <c r="VOD13" s="1211"/>
      <c r="VOE13" s="1211"/>
      <c r="VOF13" s="1211"/>
      <c r="VOG13" s="1211"/>
      <c r="VOH13" s="1211"/>
      <c r="VOI13" s="1211"/>
      <c r="VOJ13" s="1211"/>
      <c r="VOK13" s="1211"/>
      <c r="VOL13" s="1211"/>
      <c r="VOM13" s="1211"/>
      <c r="VON13" s="1211"/>
      <c r="VOO13" s="1211"/>
      <c r="VOP13" s="1211"/>
      <c r="VOQ13" s="1211"/>
      <c r="VOR13" s="1211"/>
      <c r="VOS13" s="1211"/>
      <c r="VOT13" s="1211"/>
      <c r="VOU13" s="1211"/>
      <c r="VOV13" s="1211"/>
      <c r="VOW13" s="1211"/>
      <c r="VOX13" s="1211"/>
      <c r="VOY13" s="1211"/>
      <c r="VOZ13" s="1211"/>
      <c r="VPA13" s="1211"/>
      <c r="VPB13" s="1211"/>
      <c r="VPC13" s="1211"/>
      <c r="VPD13" s="1211"/>
      <c r="VPE13" s="1211"/>
      <c r="VPF13" s="1211"/>
      <c r="VPG13" s="1211"/>
      <c r="VPH13" s="1211"/>
      <c r="VPI13" s="1211"/>
      <c r="VPJ13" s="1211"/>
      <c r="VPK13" s="1211"/>
      <c r="VPL13" s="1211"/>
      <c r="VPM13" s="1211"/>
      <c r="VPN13" s="1211"/>
      <c r="VPO13" s="1211"/>
      <c r="VPP13" s="1211"/>
      <c r="VPQ13" s="1211"/>
      <c r="VPR13" s="1211"/>
      <c r="VPS13" s="1211"/>
      <c r="VPT13" s="1211"/>
      <c r="VPU13" s="1211"/>
      <c r="VPV13" s="1211"/>
      <c r="VPW13" s="1211"/>
      <c r="VPX13" s="1211"/>
      <c r="VPY13" s="1211"/>
      <c r="VPZ13" s="1211"/>
      <c r="VQA13" s="1211"/>
      <c r="VQB13" s="1211"/>
      <c r="VQC13" s="1211"/>
      <c r="VQD13" s="1211"/>
      <c r="VQE13" s="1211"/>
      <c r="VQF13" s="1211"/>
      <c r="VQG13" s="1211"/>
      <c r="VQH13" s="1211"/>
      <c r="VQI13" s="1211"/>
      <c r="VQJ13" s="1211"/>
      <c r="VQK13" s="1211"/>
      <c r="VQL13" s="1211"/>
      <c r="VQM13" s="1211"/>
      <c r="VQN13" s="1211"/>
      <c r="VQO13" s="1211"/>
      <c r="VQP13" s="1211"/>
      <c r="VQQ13" s="1211"/>
      <c r="VQR13" s="1211"/>
      <c r="VQS13" s="1211"/>
      <c r="VQT13" s="1211"/>
      <c r="VQU13" s="1211"/>
      <c r="VQV13" s="1211"/>
      <c r="VQW13" s="1211"/>
      <c r="VQX13" s="1211"/>
      <c r="VQY13" s="1211"/>
      <c r="VQZ13" s="1211"/>
      <c r="VRA13" s="1211"/>
      <c r="VRB13" s="1211"/>
      <c r="VRC13" s="1211"/>
      <c r="VRD13" s="1211"/>
      <c r="VRE13" s="1211"/>
      <c r="VRF13" s="1211"/>
      <c r="VRG13" s="1211"/>
      <c r="VRH13" s="1211"/>
      <c r="VRI13" s="1211"/>
      <c r="VRJ13" s="1211"/>
      <c r="VRK13" s="1211"/>
      <c r="VRL13" s="1211"/>
      <c r="VRM13" s="1211"/>
      <c r="VRN13" s="1211"/>
      <c r="VRO13" s="1211"/>
      <c r="VRP13" s="1211"/>
      <c r="VRQ13" s="1211"/>
      <c r="VRR13" s="1211"/>
      <c r="VRS13" s="1211"/>
      <c r="VRT13" s="1211"/>
      <c r="VRU13" s="1211"/>
      <c r="VRV13" s="1211"/>
      <c r="VRW13" s="1211"/>
      <c r="VRX13" s="1211"/>
      <c r="VRY13" s="1211"/>
      <c r="VRZ13" s="1211"/>
      <c r="VSA13" s="1211"/>
      <c r="VSB13" s="1211"/>
      <c r="VSC13" s="1211"/>
      <c r="VSD13" s="1211"/>
      <c r="VSE13" s="1211"/>
      <c r="VSF13" s="1211"/>
      <c r="VSG13" s="1211"/>
      <c r="VSH13" s="1211"/>
      <c r="VSI13" s="1211"/>
      <c r="VSJ13" s="1211"/>
      <c r="VSK13" s="1211"/>
      <c r="VSL13" s="1211"/>
      <c r="VSM13" s="1211"/>
      <c r="VSN13" s="1211"/>
      <c r="VSO13" s="1211"/>
      <c r="VSP13" s="1211"/>
      <c r="VSQ13" s="1211"/>
      <c r="VSR13" s="1211"/>
      <c r="VSS13" s="1211"/>
      <c r="VST13" s="1211"/>
      <c r="VSU13" s="1211"/>
      <c r="VSV13" s="1211"/>
      <c r="VSW13" s="1211"/>
      <c r="VSX13" s="1211"/>
      <c r="VSY13" s="1211"/>
      <c r="VSZ13" s="1211"/>
      <c r="VTA13" s="1211"/>
      <c r="VTB13" s="1211"/>
      <c r="VTC13" s="1211"/>
      <c r="VTD13" s="1211"/>
      <c r="VTE13" s="1211"/>
      <c r="VTF13" s="1211"/>
      <c r="VTG13" s="1211"/>
      <c r="VTH13" s="1211"/>
      <c r="VTI13" s="1211"/>
      <c r="VTJ13" s="1211"/>
      <c r="VTK13" s="1211"/>
      <c r="VTL13" s="1211"/>
      <c r="VTM13" s="1211"/>
      <c r="VTN13" s="1211"/>
      <c r="VTO13" s="1211"/>
      <c r="VTP13" s="1211"/>
      <c r="VTQ13" s="1211"/>
      <c r="VTR13" s="1211"/>
      <c r="VTS13" s="1211"/>
      <c r="VTT13" s="1211"/>
      <c r="VTU13" s="1211"/>
      <c r="VTV13" s="1211"/>
      <c r="VTW13" s="1211"/>
      <c r="VTX13" s="1211"/>
      <c r="VTY13" s="1211"/>
      <c r="VTZ13" s="1211"/>
      <c r="VUA13" s="1211"/>
      <c r="VUB13" s="1211"/>
      <c r="VUC13" s="1211"/>
      <c r="VUD13" s="1211"/>
      <c r="VUE13" s="1211"/>
      <c r="VUF13" s="1211"/>
      <c r="VUG13" s="1211"/>
      <c r="VUH13" s="1211"/>
      <c r="VUI13" s="1211"/>
      <c r="VUJ13" s="1211"/>
      <c r="VUK13" s="1211"/>
      <c r="VUL13" s="1211"/>
      <c r="VUM13" s="1211"/>
      <c r="VUN13" s="1211"/>
      <c r="VUO13" s="1211"/>
      <c r="VUP13" s="1211"/>
      <c r="VUQ13" s="1211"/>
      <c r="VUR13" s="1211"/>
      <c r="VUS13" s="1211"/>
      <c r="VUT13" s="1211"/>
      <c r="VUU13" s="1211"/>
      <c r="VUV13" s="1211"/>
      <c r="VUW13" s="1211"/>
      <c r="VUX13" s="1211"/>
      <c r="VUY13" s="1211"/>
      <c r="VUZ13" s="1211"/>
      <c r="VVA13" s="1211"/>
      <c r="VVB13" s="1211"/>
      <c r="VVC13" s="1211"/>
      <c r="VVD13" s="1211"/>
      <c r="VVE13" s="1211"/>
      <c r="VVF13" s="1211"/>
      <c r="VVG13" s="1211"/>
      <c r="VVH13" s="1211"/>
      <c r="VVI13" s="1211"/>
      <c r="VVJ13" s="1211"/>
      <c r="VVK13" s="1211"/>
      <c r="VVL13" s="1211"/>
      <c r="VVM13" s="1211"/>
      <c r="VVN13" s="1211"/>
      <c r="VVO13" s="1211"/>
      <c r="VVP13" s="1211"/>
      <c r="VVQ13" s="1211"/>
      <c r="VVR13" s="1211"/>
      <c r="VVS13" s="1211"/>
      <c r="VVT13" s="1211"/>
      <c r="VVU13" s="1211"/>
      <c r="VVV13" s="1211"/>
      <c r="VVW13" s="1211"/>
      <c r="VVX13" s="1211"/>
      <c r="VVY13" s="1211"/>
      <c r="VVZ13" s="1211"/>
      <c r="VWA13" s="1211"/>
      <c r="VWB13" s="1211"/>
      <c r="VWC13" s="1211"/>
      <c r="VWD13" s="1211"/>
      <c r="VWE13" s="1211"/>
      <c r="VWF13" s="1211"/>
      <c r="VWG13" s="1211"/>
      <c r="VWH13" s="1211"/>
      <c r="VWI13" s="1211"/>
      <c r="VWJ13" s="1211"/>
      <c r="VWK13" s="1211"/>
      <c r="VWL13" s="1211"/>
      <c r="VWM13" s="1211"/>
      <c r="VWN13" s="1211"/>
      <c r="VWO13" s="1211"/>
      <c r="VWP13" s="1211"/>
      <c r="VWQ13" s="1211"/>
      <c r="VWR13" s="1211"/>
      <c r="VWS13" s="1211"/>
      <c r="VWT13" s="1211"/>
      <c r="VWU13" s="1211"/>
      <c r="VWV13" s="1211"/>
      <c r="VWW13" s="1211"/>
      <c r="VWX13" s="1211"/>
      <c r="VWY13" s="1211"/>
      <c r="VWZ13" s="1211"/>
      <c r="VXA13" s="1211"/>
      <c r="VXB13" s="1211"/>
      <c r="VXC13" s="1211"/>
      <c r="VXD13" s="1211"/>
      <c r="VXE13" s="1211"/>
      <c r="VXF13" s="1211"/>
      <c r="VXG13" s="1211"/>
      <c r="VXH13" s="1211"/>
      <c r="VXI13" s="1211"/>
      <c r="VXJ13" s="1211"/>
      <c r="VXK13" s="1211"/>
      <c r="VXL13" s="1211"/>
      <c r="VXM13" s="1211"/>
      <c r="VXN13" s="1211"/>
      <c r="VXO13" s="1211"/>
      <c r="VXP13" s="1211"/>
      <c r="VXQ13" s="1211"/>
      <c r="VXR13" s="1211"/>
      <c r="VXS13" s="1211"/>
      <c r="VXT13" s="1211"/>
      <c r="VXU13" s="1211"/>
      <c r="VXV13" s="1211"/>
      <c r="VXW13" s="1211"/>
      <c r="VXX13" s="1211"/>
      <c r="VXY13" s="1211"/>
      <c r="VXZ13" s="1211"/>
      <c r="VYA13" s="1211"/>
      <c r="VYB13" s="1211"/>
      <c r="VYC13" s="1211"/>
      <c r="VYD13" s="1211"/>
      <c r="VYE13" s="1211"/>
      <c r="VYF13" s="1211"/>
      <c r="VYG13" s="1211"/>
      <c r="VYH13" s="1211"/>
      <c r="VYI13" s="1211"/>
      <c r="VYJ13" s="1211"/>
      <c r="VYK13" s="1211"/>
      <c r="VYL13" s="1211"/>
      <c r="VYM13" s="1211"/>
      <c r="VYN13" s="1211"/>
      <c r="VYO13" s="1211"/>
      <c r="VYP13" s="1211"/>
      <c r="VYQ13" s="1211"/>
      <c r="VYR13" s="1211"/>
      <c r="VYS13" s="1211"/>
      <c r="VYT13" s="1211"/>
      <c r="VYU13" s="1211"/>
      <c r="VYV13" s="1211"/>
      <c r="VYW13" s="1211"/>
      <c r="VYX13" s="1211"/>
      <c r="VYY13" s="1211"/>
      <c r="VYZ13" s="1211"/>
      <c r="VZA13" s="1211"/>
      <c r="VZB13" s="1211"/>
      <c r="VZC13" s="1211"/>
      <c r="VZD13" s="1211"/>
      <c r="VZE13" s="1211"/>
      <c r="VZF13" s="1211"/>
      <c r="VZG13" s="1211"/>
      <c r="VZH13" s="1211"/>
      <c r="VZI13" s="1211"/>
      <c r="VZJ13" s="1211"/>
      <c r="VZK13" s="1211"/>
      <c r="VZL13" s="1211"/>
      <c r="VZM13" s="1211"/>
      <c r="VZN13" s="1211"/>
      <c r="VZO13" s="1211"/>
      <c r="VZP13" s="1211"/>
      <c r="VZQ13" s="1211"/>
      <c r="VZR13" s="1211"/>
      <c r="VZS13" s="1211"/>
      <c r="VZT13" s="1211"/>
      <c r="VZU13" s="1211"/>
      <c r="VZV13" s="1211"/>
      <c r="VZW13" s="1211"/>
      <c r="VZX13" s="1211"/>
      <c r="VZY13" s="1211"/>
      <c r="VZZ13" s="1211"/>
      <c r="WAA13" s="1211"/>
      <c r="WAB13" s="1211"/>
      <c r="WAC13" s="1211"/>
      <c r="WAD13" s="1211"/>
      <c r="WAE13" s="1211"/>
      <c r="WAF13" s="1211"/>
      <c r="WAG13" s="1211"/>
      <c r="WAH13" s="1211"/>
      <c r="WAI13" s="1211"/>
      <c r="WAJ13" s="1211"/>
      <c r="WAK13" s="1211"/>
      <c r="WAL13" s="1211"/>
      <c r="WAM13" s="1211"/>
      <c r="WAN13" s="1211"/>
      <c r="WAO13" s="1211"/>
      <c r="WAP13" s="1211"/>
      <c r="WAQ13" s="1211"/>
      <c r="WAR13" s="1211"/>
      <c r="WAS13" s="1211"/>
      <c r="WAT13" s="1211"/>
      <c r="WAU13" s="1211"/>
      <c r="WAV13" s="1211"/>
      <c r="WAW13" s="1211"/>
      <c r="WAX13" s="1211"/>
      <c r="WAY13" s="1211"/>
      <c r="WAZ13" s="1211"/>
      <c r="WBA13" s="1211"/>
      <c r="WBB13" s="1211"/>
      <c r="WBC13" s="1211"/>
      <c r="WBD13" s="1211"/>
      <c r="WBE13" s="1211"/>
      <c r="WBF13" s="1211"/>
      <c r="WBG13" s="1211"/>
      <c r="WBH13" s="1211"/>
      <c r="WBI13" s="1211"/>
      <c r="WBJ13" s="1211"/>
      <c r="WBK13" s="1211"/>
      <c r="WBL13" s="1211"/>
      <c r="WBM13" s="1211"/>
      <c r="WBN13" s="1211"/>
      <c r="WBO13" s="1211"/>
      <c r="WBP13" s="1211"/>
      <c r="WBQ13" s="1211"/>
      <c r="WBR13" s="1211"/>
      <c r="WBS13" s="1211"/>
      <c r="WBT13" s="1211"/>
      <c r="WBU13" s="1211"/>
      <c r="WBV13" s="1211"/>
      <c r="WBW13" s="1211"/>
      <c r="WBX13" s="1211"/>
      <c r="WBY13" s="1211"/>
      <c r="WBZ13" s="1211"/>
      <c r="WCA13" s="1211"/>
      <c r="WCB13" s="1211"/>
      <c r="WCC13" s="1211"/>
      <c r="WCD13" s="1211"/>
      <c r="WCE13" s="1211"/>
      <c r="WCF13" s="1211"/>
      <c r="WCG13" s="1211"/>
      <c r="WCH13" s="1211"/>
      <c r="WCI13" s="1211"/>
      <c r="WCJ13" s="1211"/>
      <c r="WCK13" s="1211"/>
      <c r="WCL13" s="1211"/>
      <c r="WCM13" s="1211"/>
      <c r="WCN13" s="1211"/>
      <c r="WCO13" s="1211"/>
      <c r="WCP13" s="1211"/>
      <c r="WCQ13" s="1211"/>
      <c r="WCR13" s="1211"/>
      <c r="WCS13" s="1211"/>
      <c r="WCT13" s="1211"/>
      <c r="WCU13" s="1211"/>
      <c r="WCV13" s="1211"/>
      <c r="WCW13" s="1211"/>
      <c r="WCX13" s="1211"/>
      <c r="WCY13" s="1211"/>
      <c r="WCZ13" s="1211"/>
      <c r="WDA13" s="1211"/>
      <c r="WDB13" s="1211"/>
      <c r="WDC13" s="1211"/>
      <c r="WDD13" s="1211"/>
      <c r="WDE13" s="1211"/>
      <c r="WDF13" s="1211"/>
      <c r="WDG13" s="1211"/>
      <c r="WDH13" s="1211"/>
      <c r="WDI13" s="1211"/>
      <c r="WDJ13" s="1211"/>
      <c r="WDK13" s="1211"/>
      <c r="WDL13" s="1211"/>
      <c r="WDM13" s="1211"/>
      <c r="WDN13" s="1211"/>
      <c r="WDO13" s="1211"/>
      <c r="WDP13" s="1211"/>
      <c r="WDQ13" s="1211"/>
      <c r="WDR13" s="1211"/>
      <c r="WDS13" s="1211"/>
      <c r="WDT13" s="1211"/>
      <c r="WDU13" s="1211"/>
      <c r="WDV13" s="1211"/>
      <c r="WDW13" s="1211"/>
      <c r="WDX13" s="1211"/>
      <c r="WDY13" s="1211"/>
      <c r="WDZ13" s="1211"/>
      <c r="WEA13" s="1211"/>
      <c r="WEB13" s="1211"/>
      <c r="WEC13" s="1211"/>
      <c r="WED13" s="1211"/>
      <c r="WEE13" s="1211"/>
      <c r="WEF13" s="1211"/>
      <c r="WEG13" s="1211"/>
      <c r="WEH13" s="1211"/>
      <c r="WEI13" s="1211"/>
      <c r="WEJ13" s="1211"/>
      <c r="WEK13" s="1211"/>
      <c r="WEL13" s="1211"/>
      <c r="WEM13" s="1211"/>
      <c r="WEN13" s="1211"/>
      <c r="WEO13" s="1211"/>
      <c r="WEP13" s="1211"/>
      <c r="WEQ13" s="1211"/>
      <c r="WER13" s="1211"/>
      <c r="WES13" s="1211"/>
      <c r="WET13" s="1211"/>
      <c r="WEU13" s="1211"/>
      <c r="WEV13" s="1211"/>
      <c r="WEW13" s="1211"/>
      <c r="WEX13" s="1211"/>
      <c r="WEY13" s="1211"/>
      <c r="WEZ13" s="1211"/>
      <c r="WFA13" s="1211"/>
      <c r="WFB13" s="1211"/>
      <c r="WFC13" s="1211"/>
      <c r="WFD13" s="1211"/>
      <c r="WFE13" s="1211"/>
      <c r="WFF13" s="1211"/>
      <c r="WFG13" s="1211"/>
      <c r="WFH13" s="1211"/>
      <c r="WFI13" s="1211"/>
      <c r="WFJ13" s="1211"/>
      <c r="WFK13" s="1211"/>
      <c r="WFL13" s="1211"/>
      <c r="WFM13" s="1211"/>
      <c r="WFN13" s="1211"/>
      <c r="WFO13" s="1211"/>
      <c r="WFP13" s="1211"/>
      <c r="WFQ13" s="1211"/>
      <c r="WFR13" s="1211"/>
      <c r="WFS13" s="1211"/>
      <c r="WFT13" s="1211"/>
      <c r="WFU13" s="1211"/>
      <c r="WFV13" s="1211"/>
      <c r="WFW13" s="1211"/>
      <c r="WFX13" s="1211"/>
      <c r="WFY13" s="1211"/>
      <c r="WFZ13" s="1211"/>
      <c r="WGA13" s="1211"/>
      <c r="WGB13" s="1211"/>
      <c r="WGC13" s="1211"/>
      <c r="WGD13" s="1211"/>
      <c r="WGE13" s="1211"/>
      <c r="WGF13" s="1211"/>
      <c r="WGG13" s="1211"/>
      <c r="WGH13" s="1211"/>
      <c r="WGI13" s="1211"/>
      <c r="WGJ13" s="1211"/>
      <c r="WGK13" s="1211"/>
      <c r="WGL13" s="1211"/>
      <c r="WGM13" s="1211"/>
      <c r="WGN13" s="1211"/>
      <c r="WGO13" s="1211"/>
      <c r="WGP13" s="1211"/>
      <c r="WGQ13" s="1211"/>
      <c r="WGR13" s="1211"/>
      <c r="WGS13" s="1211"/>
      <c r="WGT13" s="1211"/>
      <c r="WGU13" s="1211"/>
      <c r="WGV13" s="1211"/>
      <c r="WGW13" s="1211"/>
      <c r="WGX13" s="1211"/>
      <c r="WGY13" s="1211"/>
      <c r="WGZ13" s="1211"/>
      <c r="WHA13" s="1211"/>
      <c r="WHB13" s="1211"/>
      <c r="WHC13" s="1211"/>
      <c r="WHD13" s="1211"/>
      <c r="WHE13" s="1211"/>
      <c r="WHF13" s="1211"/>
      <c r="WHG13" s="1211"/>
      <c r="WHH13" s="1211"/>
      <c r="WHI13" s="1211"/>
      <c r="WHJ13" s="1211"/>
      <c r="WHK13" s="1211"/>
      <c r="WHL13" s="1211"/>
      <c r="WHM13" s="1211"/>
      <c r="WHN13" s="1211"/>
      <c r="WHO13" s="1211"/>
      <c r="WHP13" s="1211"/>
      <c r="WHQ13" s="1211"/>
      <c r="WHR13" s="1211"/>
      <c r="WHS13" s="1211"/>
      <c r="WHT13" s="1211"/>
      <c r="WHU13" s="1211"/>
      <c r="WHV13" s="1211"/>
      <c r="WHW13" s="1211"/>
      <c r="WHX13" s="1211"/>
      <c r="WHY13" s="1211"/>
      <c r="WHZ13" s="1211"/>
      <c r="WIA13" s="1211"/>
      <c r="WIB13" s="1211"/>
      <c r="WIC13" s="1211"/>
      <c r="WID13" s="1211"/>
      <c r="WIE13" s="1211"/>
      <c r="WIF13" s="1211"/>
      <c r="WIG13" s="1211"/>
      <c r="WIH13" s="1211"/>
      <c r="WII13" s="1211"/>
      <c r="WIJ13" s="1211"/>
      <c r="WIK13" s="1211"/>
      <c r="WIL13" s="1211"/>
      <c r="WIM13" s="1211"/>
      <c r="WIN13" s="1211"/>
      <c r="WIO13" s="1211"/>
      <c r="WIP13" s="1211"/>
      <c r="WIQ13" s="1211"/>
      <c r="WIR13" s="1211"/>
      <c r="WIS13" s="1211"/>
      <c r="WIT13" s="1211"/>
      <c r="WIU13" s="1211"/>
      <c r="WIV13" s="1211"/>
      <c r="WIW13" s="1211"/>
      <c r="WIX13" s="1211"/>
      <c r="WIY13" s="1211"/>
      <c r="WIZ13" s="1211"/>
      <c r="WJA13" s="1211"/>
      <c r="WJB13" s="1211"/>
      <c r="WJC13" s="1211"/>
      <c r="WJD13" s="1211"/>
      <c r="WJE13" s="1211"/>
      <c r="WJF13" s="1211"/>
      <c r="WJG13" s="1211"/>
      <c r="WJH13" s="1211"/>
      <c r="WJI13" s="1211"/>
      <c r="WJJ13" s="1211"/>
      <c r="WJK13" s="1211"/>
      <c r="WJL13" s="1211"/>
      <c r="WJM13" s="1211"/>
      <c r="WJN13" s="1211"/>
      <c r="WJO13" s="1211"/>
      <c r="WJP13" s="1211"/>
      <c r="WJQ13" s="1211"/>
      <c r="WJR13" s="1211"/>
      <c r="WJS13" s="1211"/>
      <c r="WJT13" s="1211"/>
      <c r="WJU13" s="1211"/>
      <c r="WJV13" s="1211"/>
      <c r="WJW13" s="1211"/>
      <c r="WJX13" s="1211"/>
      <c r="WJY13" s="1211"/>
      <c r="WJZ13" s="1211"/>
      <c r="WKA13" s="1211"/>
      <c r="WKB13" s="1211"/>
      <c r="WKC13" s="1211"/>
      <c r="WKD13" s="1211"/>
      <c r="WKE13" s="1211"/>
      <c r="WKF13" s="1211"/>
      <c r="WKG13" s="1211"/>
      <c r="WKH13" s="1211"/>
      <c r="WKI13" s="1211"/>
      <c r="WKJ13" s="1211"/>
      <c r="WKK13" s="1211"/>
      <c r="WKL13" s="1211"/>
      <c r="WKM13" s="1211"/>
      <c r="WKN13" s="1211"/>
      <c r="WKO13" s="1211"/>
      <c r="WKP13" s="1211"/>
      <c r="WKQ13" s="1211"/>
      <c r="WKR13" s="1211"/>
      <c r="WKS13" s="1211"/>
      <c r="WKT13" s="1211"/>
      <c r="WKU13" s="1211"/>
      <c r="WKV13" s="1211"/>
      <c r="WKW13" s="1211"/>
      <c r="WKX13" s="1211"/>
      <c r="WKY13" s="1211"/>
      <c r="WKZ13" s="1211"/>
      <c r="WLA13" s="1211"/>
      <c r="WLB13" s="1211"/>
      <c r="WLC13" s="1211"/>
      <c r="WLD13" s="1211"/>
      <c r="WLE13" s="1211"/>
      <c r="WLF13" s="1211"/>
      <c r="WLG13" s="1211"/>
      <c r="WLH13" s="1211"/>
      <c r="WLI13" s="1211"/>
      <c r="WLJ13" s="1211"/>
      <c r="WLK13" s="1211"/>
      <c r="WLL13" s="1211"/>
      <c r="WLM13" s="1211"/>
      <c r="WLN13" s="1211"/>
      <c r="WLO13" s="1211"/>
      <c r="WLP13" s="1211"/>
      <c r="WLQ13" s="1211"/>
      <c r="WLR13" s="1211"/>
      <c r="WLS13" s="1211"/>
      <c r="WLT13" s="1211"/>
      <c r="WLU13" s="1211"/>
      <c r="WLV13" s="1211"/>
      <c r="WLW13" s="1211"/>
      <c r="WLX13" s="1211"/>
      <c r="WLY13" s="1211"/>
      <c r="WLZ13" s="1211"/>
      <c r="WMA13" s="1211"/>
      <c r="WMB13" s="1211"/>
      <c r="WMC13" s="1211"/>
      <c r="WMD13" s="1211"/>
      <c r="WME13" s="1211"/>
      <c r="WMF13" s="1211"/>
      <c r="WMG13" s="1211"/>
      <c r="WMH13" s="1211"/>
      <c r="WMI13" s="1211"/>
      <c r="WMJ13" s="1211"/>
      <c r="WMK13" s="1211"/>
      <c r="WML13" s="1211"/>
      <c r="WMM13" s="1211"/>
      <c r="WMN13" s="1211"/>
      <c r="WMO13" s="1211"/>
      <c r="WMP13" s="1211"/>
      <c r="WMQ13" s="1211"/>
      <c r="WMR13" s="1211"/>
      <c r="WMS13" s="1211"/>
      <c r="WMT13" s="1211"/>
      <c r="WMU13" s="1211"/>
      <c r="WMV13" s="1211"/>
      <c r="WMW13" s="1211"/>
      <c r="WMX13" s="1211"/>
      <c r="WMY13" s="1211"/>
      <c r="WMZ13" s="1211"/>
      <c r="WNA13" s="1211"/>
      <c r="WNB13" s="1211"/>
      <c r="WNC13" s="1211"/>
      <c r="WND13" s="1211"/>
      <c r="WNE13" s="1211"/>
      <c r="WNF13" s="1211"/>
      <c r="WNG13" s="1211"/>
      <c r="WNH13" s="1211"/>
      <c r="WNI13" s="1211"/>
      <c r="WNJ13" s="1211"/>
      <c r="WNK13" s="1211"/>
      <c r="WNL13" s="1211"/>
      <c r="WNM13" s="1211"/>
      <c r="WNN13" s="1211"/>
      <c r="WNO13" s="1211"/>
      <c r="WNP13" s="1211"/>
      <c r="WNQ13" s="1211"/>
      <c r="WNR13" s="1211"/>
      <c r="WNS13" s="1211"/>
      <c r="WNT13" s="1211"/>
      <c r="WNU13" s="1211"/>
      <c r="WNV13" s="1211"/>
      <c r="WNW13" s="1211"/>
      <c r="WNX13" s="1211"/>
      <c r="WNY13" s="1211"/>
      <c r="WNZ13" s="1211"/>
      <c r="WOA13" s="1211"/>
      <c r="WOB13" s="1211"/>
      <c r="WOC13" s="1211"/>
      <c r="WOD13" s="1211"/>
      <c r="WOE13" s="1211"/>
      <c r="WOF13" s="1211"/>
      <c r="WOG13" s="1211"/>
      <c r="WOH13" s="1211"/>
      <c r="WOI13" s="1211"/>
      <c r="WOJ13" s="1211"/>
      <c r="WOK13" s="1211"/>
      <c r="WOL13" s="1211"/>
      <c r="WOM13" s="1211"/>
      <c r="WON13" s="1211"/>
      <c r="WOO13" s="1211"/>
      <c r="WOP13" s="1211"/>
      <c r="WOQ13" s="1211"/>
      <c r="WOR13" s="1211"/>
      <c r="WOS13" s="1211"/>
      <c r="WOT13" s="1211"/>
      <c r="WOU13" s="1211"/>
      <c r="WOV13" s="1211"/>
      <c r="WOW13" s="1211"/>
      <c r="WOX13" s="1211"/>
      <c r="WOY13" s="1211"/>
      <c r="WOZ13" s="1211"/>
      <c r="WPA13" s="1211"/>
      <c r="WPB13" s="1211"/>
      <c r="WPC13" s="1211"/>
      <c r="WPD13" s="1211"/>
      <c r="WPE13" s="1211"/>
      <c r="WPF13" s="1211"/>
      <c r="WPG13" s="1211"/>
      <c r="WPH13" s="1211"/>
      <c r="WPI13" s="1211"/>
      <c r="WPJ13" s="1211"/>
      <c r="WPK13" s="1211"/>
      <c r="WPL13" s="1211"/>
      <c r="WPM13" s="1211"/>
      <c r="WPN13" s="1211"/>
      <c r="WPO13" s="1211"/>
      <c r="WPP13" s="1211"/>
      <c r="WPQ13" s="1211"/>
      <c r="WPR13" s="1211"/>
      <c r="WPS13" s="1211"/>
      <c r="WPT13" s="1211"/>
      <c r="WPU13" s="1211"/>
      <c r="WPV13" s="1211"/>
      <c r="WPW13" s="1211"/>
      <c r="WPX13" s="1211"/>
      <c r="WPY13" s="1211"/>
      <c r="WPZ13" s="1211"/>
      <c r="WQA13" s="1211"/>
      <c r="WQB13" s="1211"/>
      <c r="WQC13" s="1211"/>
      <c r="WQD13" s="1211"/>
      <c r="WQE13" s="1211"/>
      <c r="WQF13" s="1211"/>
      <c r="WQG13" s="1211"/>
      <c r="WQH13" s="1211"/>
      <c r="WQI13" s="1211"/>
      <c r="WQJ13" s="1211"/>
      <c r="WQK13" s="1211"/>
      <c r="WQL13" s="1211"/>
      <c r="WQM13" s="1211"/>
      <c r="WQN13" s="1211"/>
      <c r="WQO13" s="1211"/>
      <c r="WQP13" s="1211"/>
      <c r="WQQ13" s="1211"/>
      <c r="WQR13" s="1211"/>
      <c r="WQS13" s="1211"/>
      <c r="WQT13" s="1211"/>
      <c r="WQU13" s="1211"/>
      <c r="WQV13" s="1211"/>
      <c r="WQW13" s="1211"/>
      <c r="WQX13" s="1211"/>
      <c r="WQY13" s="1211"/>
      <c r="WQZ13" s="1211"/>
      <c r="WRA13" s="1211"/>
      <c r="WRB13" s="1211"/>
      <c r="WRC13" s="1211"/>
      <c r="WRD13" s="1211"/>
      <c r="WRE13" s="1211"/>
      <c r="WRF13" s="1211"/>
      <c r="WRG13" s="1211"/>
      <c r="WRH13" s="1211"/>
      <c r="WRI13" s="1211"/>
      <c r="WRJ13" s="1211"/>
      <c r="WRK13" s="1211"/>
      <c r="WRL13" s="1211"/>
      <c r="WRM13" s="1211"/>
      <c r="WRN13" s="1211"/>
      <c r="WRO13" s="1211"/>
      <c r="WRP13" s="1211"/>
      <c r="WRQ13" s="1211"/>
      <c r="WRR13" s="1211"/>
      <c r="WRS13" s="1211"/>
      <c r="WRT13" s="1211"/>
      <c r="WRU13" s="1211"/>
      <c r="WRV13" s="1211"/>
      <c r="WRW13" s="1211"/>
      <c r="WRX13" s="1211"/>
      <c r="WRY13" s="1211"/>
      <c r="WRZ13" s="1211"/>
      <c r="WSA13" s="1211"/>
      <c r="WSB13" s="1211"/>
      <c r="WSC13" s="1211"/>
      <c r="WSD13" s="1211"/>
      <c r="WSE13" s="1211"/>
      <c r="WSF13" s="1211"/>
      <c r="WSG13" s="1211"/>
      <c r="WSH13" s="1211"/>
      <c r="WSI13" s="1211"/>
      <c r="WSJ13" s="1211"/>
      <c r="WSK13" s="1211"/>
      <c r="WSL13" s="1211"/>
      <c r="WSM13" s="1211"/>
      <c r="WSN13" s="1211"/>
      <c r="WSO13" s="1211"/>
      <c r="WSP13" s="1211"/>
      <c r="WSQ13" s="1211"/>
      <c r="WSR13" s="1211"/>
      <c r="WSS13" s="1211"/>
      <c r="WST13" s="1211"/>
      <c r="WSU13" s="1211"/>
      <c r="WSV13" s="1211"/>
      <c r="WSW13" s="1211"/>
      <c r="WSX13" s="1211"/>
      <c r="WSY13" s="1211"/>
      <c r="WSZ13" s="1211"/>
      <c r="WTA13" s="1211"/>
      <c r="WTB13" s="1211"/>
      <c r="WTC13" s="1211"/>
      <c r="WTD13" s="1211"/>
      <c r="WTE13" s="1211"/>
      <c r="WTF13" s="1211"/>
      <c r="WTG13" s="1211"/>
      <c r="WTH13" s="1211"/>
      <c r="WTI13" s="1211"/>
      <c r="WTJ13" s="1211"/>
      <c r="WTK13" s="1211"/>
      <c r="WTL13" s="1211"/>
      <c r="WTM13" s="1211"/>
      <c r="WTN13" s="1211"/>
      <c r="WTO13" s="1211"/>
      <c r="WTP13" s="1211"/>
      <c r="WTQ13" s="1211"/>
      <c r="WTR13" s="1211"/>
      <c r="WTS13" s="1211"/>
      <c r="WTT13" s="1211"/>
      <c r="WTU13" s="1211"/>
      <c r="WTV13" s="1211"/>
      <c r="WTW13" s="1211"/>
      <c r="WTX13" s="1211"/>
      <c r="WTY13" s="1211"/>
      <c r="WTZ13" s="1211"/>
      <c r="WUA13" s="1211"/>
      <c r="WUB13" s="1211"/>
      <c r="WUC13" s="1211"/>
      <c r="WUD13" s="1211"/>
      <c r="WUE13" s="1211"/>
      <c r="WUF13" s="1211"/>
      <c r="WUG13" s="1211"/>
      <c r="WUH13" s="1211"/>
      <c r="WUI13" s="1211"/>
      <c r="WUJ13" s="1211"/>
      <c r="WUK13" s="1211"/>
      <c r="WUL13" s="1211"/>
      <c r="WUM13" s="1211"/>
      <c r="WUN13" s="1211"/>
      <c r="WUO13" s="1211"/>
      <c r="WUP13" s="1211"/>
      <c r="WUQ13" s="1211"/>
      <c r="WUR13" s="1211"/>
      <c r="WUS13" s="1211"/>
      <c r="WUT13" s="1211"/>
      <c r="WUU13" s="1211"/>
      <c r="WUV13" s="1211"/>
      <c r="WUW13" s="1211"/>
      <c r="WUX13" s="1211"/>
      <c r="WUY13" s="1211"/>
      <c r="WUZ13" s="1211"/>
      <c r="WVA13" s="1211"/>
      <c r="WVB13" s="1211"/>
      <c r="WVC13" s="1211"/>
      <c r="WVD13" s="1211"/>
      <c r="WVE13" s="1211"/>
      <c r="WVF13" s="1211"/>
      <c r="WVG13" s="1211"/>
      <c r="WVH13" s="1211"/>
      <c r="WVI13" s="1211"/>
      <c r="WVJ13" s="1211"/>
      <c r="WVK13" s="1211"/>
      <c r="WVL13" s="1211"/>
      <c r="WVM13" s="1211"/>
      <c r="WVN13" s="1211"/>
      <c r="WVO13" s="1211"/>
      <c r="WVP13" s="1211"/>
      <c r="WVQ13" s="1211"/>
      <c r="WVR13" s="1211"/>
      <c r="WVS13" s="1211"/>
      <c r="WVT13" s="1211"/>
      <c r="WVU13" s="1211"/>
      <c r="WVV13" s="1211"/>
      <c r="WVW13" s="1211"/>
      <c r="WVX13" s="1211"/>
      <c r="WVY13" s="1211"/>
      <c r="WVZ13" s="1211"/>
      <c r="WWA13" s="1211"/>
      <c r="WWB13" s="1211"/>
      <c r="WWC13" s="1211"/>
      <c r="WWD13" s="1211"/>
      <c r="WWE13" s="1211"/>
      <c r="WWF13" s="1211"/>
      <c r="WWG13" s="1211"/>
      <c r="WWH13" s="1211"/>
      <c r="WWI13" s="1211"/>
      <c r="WWJ13" s="1211"/>
      <c r="WWK13" s="1211"/>
      <c r="WWL13" s="1211"/>
      <c r="WWM13" s="1211"/>
      <c r="WWN13" s="1211"/>
      <c r="WWO13" s="1211"/>
      <c r="WWP13" s="1211"/>
      <c r="WWQ13" s="1211"/>
      <c r="WWR13" s="1211"/>
      <c r="WWS13" s="1211"/>
      <c r="WWT13" s="1211"/>
      <c r="WWU13" s="1211"/>
      <c r="WWV13" s="1211"/>
      <c r="WWW13" s="1211"/>
      <c r="WWX13" s="1211"/>
      <c r="WWY13" s="1211"/>
      <c r="WWZ13" s="1211"/>
      <c r="WXA13" s="1211"/>
      <c r="WXB13" s="1211"/>
      <c r="WXC13" s="1211"/>
      <c r="WXD13" s="1211"/>
      <c r="WXE13" s="1211"/>
      <c r="WXF13" s="1211"/>
      <c r="WXG13" s="1211"/>
      <c r="WXH13" s="1211"/>
      <c r="WXI13" s="1211"/>
      <c r="WXJ13" s="1211"/>
      <c r="WXK13" s="1211"/>
      <c r="WXL13" s="1211"/>
      <c r="WXM13" s="1211"/>
      <c r="WXN13" s="1211"/>
      <c r="WXO13" s="1211"/>
      <c r="WXP13" s="1211"/>
      <c r="WXQ13" s="1211"/>
      <c r="WXR13" s="1211"/>
      <c r="WXS13" s="1211"/>
      <c r="WXT13" s="1211"/>
      <c r="WXU13" s="1211"/>
      <c r="WXV13" s="1211"/>
      <c r="WXW13" s="1211"/>
      <c r="WXX13" s="1211"/>
      <c r="WXY13" s="1211"/>
      <c r="WXZ13" s="1211"/>
      <c r="WYA13" s="1211"/>
      <c r="WYB13" s="1211"/>
      <c r="WYC13" s="1211"/>
      <c r="WYD13" s="1211"/>
      <c r="WYE13" s="1211"/>
      <c r="WYF13" s="1211"/>
      <c r="WYG13" s="1211"/>
      <c r="WYH13" s="1211"/>
      <c r="WYI13" s="1211"/>
      <c r="WYJ13" s="1211"/>
      <c r="WYK13" s="1211"/>
      <c r="WYL13" s="1211"/>
      <c r="WYM13" s="1211"/>
      <c r="WYN13" s="1211"/>
      <c r="WYO13" s="1211"/>
      <c r="WYP13" s="1211"/>
      <c r="WYQ13" s="1211"/>
      <c r="WYR13" s="1211"/>
      <c r="WYS13" s="1211"/>
      <c r="WYT13" s="1211"/>
      <c r="WYU13" s="1211"/>
      <c r="WYV13" s="1211"/>
      <c r="WYW13" s="1211"/>
      <c r="WYX13" s="1211"/>
      <c r="WYY13" s="1211"/>
      <c r="WYZ13" s="1211"/>
      <c r="WZA13" s="1211"/>
      <c r="WZB13" s="1211"/>
      <c r="WZC13" s="1211"/>
      <c r="WZD13" s="1211"/>
      <c r="WZE13" s="1211"/>
      <c r="WZF13" s="1211"/>
      <c r="WZG13" s="1211"/>
      <c r="WZH13" s="1211"/>
      <c r="WZI13" s="1211"/>
      <c r="WZJ13" s="1211"/>
      <c r="WZK13" s="1211"/>
      <c r="WZL13" s="1211"/>
      <c r="WZM13" s="1211"/>
      <c r="WZN13" s="1211"/>
      <c r="WZO13" s="1211"/>
      <c r="WZP13" s="1211"/>
      <c r="WZQ13" s="1211"/>
      <c r="WZR13" s="1211"/>
      <c r="WZS13" s="1211"/>
      <c r="WZT13" s="1211"/>
      <c r="WZU13" s="1211"/>
      <c r="WZV13" s="1211"/>
      <c r="WZW13" s="1211"/>
      <c r="WZX13" s="1211"/>
      <c r="WZY13" s="1211"/>
      <c r="WZZ13" s="1211"/>
      <c r="XAA13" s="1211"/>
      <c r="XAB13" s="1211"/>
      <c r="XAC13" s="1211"/>
      <c r="XAD13" s="1211"/>
      <c r="XAE13" s="1211"/>
      <c r="XAF13" s="1211"/>
      <c r="XAG13" s="1211"/>
      <c r="XAH13" s="1211"/>
      <c r="XAI13" s="1211"/>
      <c r="XAJ13" s="1211"/>
      <c r="XAK13" s="1211"/>
      <c r="XAL13" s="1211"/>
      <c r="XAM13" s="1211"/>
      <c r="XAN13" s="1211"/>
      <c r="XAO13" s="1211"/>
      <c r="XAP13" s="1211"/>
      <c r="XAQ13" s="1211"/>
      <c r="XAR13" s="1211"/>
      <c r="XAS13" s="1211"/>
      <c r="XAT13" s="1211"/>
      <c r="XAU13" s="1211"/>
      <c r="XAV13" s="1211"/>
      <c r="XAW13" s="1211"/>
      <c r="XAX13" s="1211"/>
      <c r="XAY13" s="1211"/>
      <c r="XAZ13" s="1211"/>
      <c r="XBA13" s="1211"/>
      <c r="XBB13" s="1211"/>
      <c r="XBC13" s="1211"/>
      <c r="XBD13" s="1211"/>
      <c r="XBE13" s="1211"/>
      <c r="XBF13" s="1211"/>
      <c r="XBG13" s="1211"/>
      <c r="XBH13" s="1211"/>
      <c r="XBI13" s="1211"/>
      <c r="XBJ13" s="1211"/>
      <c r="XBK13" s="1211"/>
      <c r="XBL13" s="1211"/>
      <c r="XBM13" s="1211"/>
      <c r="XBN13" s="1211"/>
      <c r="XBO13" s="1211"/>
      <c r="XBP13" s="1211"/>
      <c r="XBQ13" s="1211"/>
      <c r="XBR13" s="1211"/>
      <c r="XBS13" s="1211"/>
      <c r="XBT13" s="1211"/>
      <c r="XBU13" s="1211"/>
      <c r="XBV13" s="1211"/>
      <c r="XBW13" s="1211"/>
      <c r="XBX13" s="1211"/>
      <c r="XBY13" s="1211"/>
      <c r="XBZ13" s="1211"/>
      <c r="XCA13" s="1211"/>
      <c r="XCB13" s="1211"/>
      <c r="XCC13" s="1211"/>
      <c r="XCD13" s="1211"/>
      <c r="XCE13" s="1211"/>
      <c r="XCF13" s="1211"/>
      <c r="XCG13" s="1211"/>
      <c r="XCH13" s="1211"/>
      <c r="XCI13" s="1211"/>
      <c r="XCJ13" s="1211"/>
      <c r="XCK13" s="1211"/>
      <c r="XCL13" s="1211"/>
      <c r="XCM13" s="1211"/>
      <c r="XCN13" s="1211"/>
      <c r="XCO13" s="1211"/>
      <c r="XCP13" s="1211"/>
      <c r="XCQ13" s="1211"/>
      <c r="XCR13" s="1211"/>
      <c r="XCS13" s="1211"/>
      <c r="XCT13" s="1211"/>
      <c r="XCU13" s="1211"/>
      <c r="XCV13" s="1211"/>
      <c r="XCW13" s="1211"/>
      <c r="XCX13" s="1211"/>
      <c r="XCY13" s="1211"/>
      <c r="XCZ13" s="1211"/>
      <c r="XDA13" s="1211"/>
      <c r="XDB13" s="1211"/>
      <c r="XDC13" s="1211"/>
      <c r="XDD13" s="1211"/>
      <c r="XDE13" s="1211"/>
      <c r="XDF13" s="1211"/>
      <c r="XDG13" s="1211"/>
      <c r="XDH13" s="1211"/>
      <c r="XDI13" s="1211"/>
      <c r="XDJ13" s="1211"/>
      <c r="XDK13" s="1211"/>
      <c r="XDL13" s="1211"/>
      <c r="XDM13" s="1211"/>
      <c r="XDN13" s="1211"/>
      <c r="XDO13" s="1211"/>
      <c r="XDP13" s="1211"/>
      <c r="XDQ13" s="1211"/>
      <c r="XDR13" s="1211"/>
      <c r="XDS13" s="1211"/>
      <c r="XDT13" s="1211"/>
      <c r="XDU13" s="1211"/>
      <c r="XDV13" s="1211"/>
      <c r="XDW13" s="1211"/>
      <c r="XDX13" s="1211"/>
      <c r="XDY13" s="1211"/>
      <c r="XDZ13" s="1211"/>
      <c r="XEA13" s="1211"/>
      <c r="XEB13" s="1211"/>
      <c r="XEC13" s="1211"/>
      <c r="XED13" s="1211"/>
      <c r="XEE13" s="1211"/>
      <c r="XEF13" s="1211"/>
      <c r="XEG13" s="1211"/>
      <c r="XEH13" s="1211"/>
      <c r="XEI13" s="1211"/>
      <c r="XEJ13" s="1211"/>
      <c r="XEK13" s="1211"/>
      <c r="XEL13" s="1211"/>
      <c r="XEM13" s="1211"/>
      <c r="XEN13" s="1211"/>
      <c r="XEO13" s="1211"/>
      <c r="XEP13" s="1211"/>
      <c r="XEQ13" s="1211"/>
      <c r="XER13" s="1211"/>
      <c r="XES13" s="1211"/>
      <c r="XET13" s="1211"/>
      <c r="XEU13" s="1211"/>
      <c r="XEV13" s="1211"/>
      <c r="XEW13" s="1211"/>
      <c r="XEX13" s="1211"/>
      <c r="XEY13" s="1211"/>
      <c r="XEZ13" s="1211"/>
      <c r="XFA13" s="1211"/>
      <c r="XFB13" s="1211"/>
      <c r="XFC13" s="1211"/>
      <c r="XFD13" s="1211"/>
    </row>
    <row r="14" spans="1:16384" ht="38.25" customHeight="1">
      <c r="A14" s="4">
        <v>11</v>
      </c>
      <c r="B14" s="5" t="s">
        <v>184</v>
      </c>
      <c r="C14" s="5" t="s">
        <v>185</v>
      </c>
      <c r="D14" s="13"/>
      <c r="E14" s="13"/>
      <c r="F14" s="13"/>
      <c r="G14" s="13"/>
      <c r="H14" s="13"/>
      <c r="I14" s="13"/>
      <c r="J14" s="13"/>
      <c r="K14" s="13"/>
      <c r="L14" s="13"/>
      <c r="M14" s="13"/>
      <c r="N14" s="13"/>
      <c r="O14" s="1211"/>
      <c r="P14" s="1211"/>
      <c r="Q14" s="1211"/>
      <c r="R14" s="1211"/>
      <c r="S14" s="1211"/>
      <c r="T14" s="1211"/>
      <c r="U14" s="1211"/>
      <c r="V14" s="1211"/>
      <c r="W14" s="1211"/>
      <c r="X14" s="1211"/>
      <c r="Y14" s="1211"/>
      <c r="Z14" s="1211"/>
      <c r="AA14" s="1211"/>
      <c r="AB14" s="1211"/>
      <c r="AC14" s="1211"/>
      <c r="AD14" s="1211"/>
      <c r="AE14" s="1211"/>
      <c r="AF14" s="1211"/>
      <c r="AG14" s="1211"/>
      <c r="AH14" s="1211"/>
      <c r="AI14" s="1211"/>
      <c r="AJ14" s="1211"/>
      <c r="AK14" s="1211"/>
      <c r="AL14" s="1211"/>
      <c r="AM14" s="1211"/>
      <c r="AN14" s="1211"/>
      <c r="AO14" s="1211"/>
      <c r="AP14" s="1211"/>
      <c r="AQ14" s="1211"/>
      <c r="AR14" s="1211"/>
      <c r="AS14" s="1211"/>
      <c r="AT14" s="1211"/>
      <c r="AU14" s="1211"/>
      <c r="AV14" s="1211"/>
      <c r="AW14" s="1211"/>
      <c r="AX14" s="1211"/>
      <c r="AY14" s="1211"/>
      <c r="AZ14" s="1211"/>
      <c r="BA14" s="1211"/>
      <c r="BB14" s="1211"/>
      <c r="BC14" s="1211"/>
      <c r="BD14" s="1211"/>
      <c r="BE14" s="1211"/>
      <c r="BF14" s="1211"/>
      <c r="BG14" s="1211"/>
      <c r="BH14" s="1211"/>
      <c r="BI14" s="1211"/>
      <c r="BJ14" s="1211"/>
      <c r="BK14" s="1211"/>
      <c r="BL14" s="1211"/>
      <c r="BM14" s="1211"/>
      <c r="BN14" s="1211"/>
      <c r="BO14" s="1211"/>
      <c r="BP14" s="1211"/>
      <c r="BQ14" s="1211"/>
      <c r="BR14" s="1211"/>
      <c r="BS14" s="1211"/>
      <c r="BT14" s="1211"/>
      <c r="BU14" s="1211"/>
      <c r="BV14" s="1211"/>
      <c r="BW14" s="1211"/>
      <c r="BX14" s="1211"/>
      <c r="BY14" s="1211"/>
      <c r="BZ14" s="1211"/>
      <c r="CA14" s="1211"/>
      <c r="CB14" s="1211"/>
      <c r="CC14" s="1211"/>
      <c r="CD14" s="1211"/>
      <c r="CE14" s="1211"/>
      <c r="CF14" s="1211"/>
      <c r="CG14" s="1211"/>
      <c r="CH14" s="1211"/>
      <c r="CI14" s="1211"/>
      <c r="CJ14" s="1211"/>
      <c r="CK14" s="1211"/>
      <c r="CL14" s="1211"/>
      <c r="CM14" s="1211"/>
      <c r="CN14" s="1211"/>
      <c r="CO14" s="1211"/>
      <c r="CP14" s="1211"/>
      <c r="CQ14" s="1211"/>
      <c r="CR14" s="1211"/>
      <c r="CS14" s="1211"/>
      <c r="CT14" s="1211"/>
      <c r="CU14" s="1211"/>
      <c r="CV14" s="1211"/>
      <c r="CW14" s="1211"/>
      <c r="CX14" s="1211"/>
      <c r="CY14" s="1211"/>
      <c r="CZ14" s="1211"/>
      <c r="DA14" s="1211"/>
      <c r="DB14" s="1211"/>
      <c r="DC14" s="1211"/>
      <c r="DD14" s="1211"/>
      <c r="DE14" s="1211"/>
      <c r="DF14" s="1211"/>
      <c r="DG14" s="1211"/>
      <c r="DH14" s="1211"/>
      <c r="DI14" s="1211"/>
      <c r="DJ14" s="1211"/>
      <c r="DK14" s="1211"/>
      <c r="DL14" s="1211"/>
      <c r="DM14" s="1211"/>
      <c r="DN14" s="1211"/>
      <c r="DO14" s="1211"/>
      <c r="DP14" s="1211"/>
      <c r="DQ14" s="1211"/>
      <c r="DR14" s="1211"/>
      <c r="DS14" s="1211"/>
      <c r="DT14" s="1211"/>
      <c r="DU14" s="1211"/>
      <c r="DV14" s="1211"/>
      <c r="DW14" s="1211"/>
      <c r="DX14" s="1211"/>
      <c r="DY14" s="1211"/>
      <c r="DZ14" s="1211"/>
      <c r="EA14" s="1211"/>
      <c r="EB14" s="1211"/>
      <c r="EC14" s="1211"/>
      <c r="ED14" s="1211"/>
      <c r="EE14" s="1211"/>
      <c r="EF14" s="1211"/>
      <c r="EG14" s="1211"/>
      <c r="EH14" s="1211"/>
      <c r="EI14" s="1211"/>
      <c r="EJ14" s="1211"/>
      <c r="EK14" s="1211"/>
      <c r="EL14" s="1211"/>
      <c r="EM14" s="1211"/>
      <c r="EN14" s="1211"/>
      <c r="EO14" s="1211"/>
      <c r="EP14" s="1211"/>
      <c r="EQ14" s="1211"/>
      <c r="ER14" s="1211"/>
      <c r="ES14" s="1211"/>
      <c r="ET14" s="1211"/>
      <c r="EU14" s="1211"/>
      <c r="EV14" s="1211"/>
      <c r="EW14" s="1211"/>
      <c r="EX14" s="1211"/>
      <c r="EY14" s="1211"/>
      <c r="EZ14" s="1211"/>
      <c r="FA14" s="1211"/>
      <c r="FB14" s="1211"/>
      <c r="FC14" s="1211"/>
      <c r="FD14" s="1211"/>
      <c r="FE14" s="1211"/>
      <c r="FF14" s="1211"/>
      <c r="FG14" s="1211"/>
      <c r="FH14" s="1211"/>
      <c r="FI14" s="1211"/>
      <c r="FJ14" s="1211"/>
      <c r="FK14" s="1211"/>
      <c r="FL14" s="1211"/>
      <c r="FM14" s="1211"/>
      <c r="FN14" s="1211"/>
      <c r="FO14" s="1211"/>
      <c r="FP14" s="1211"/>
      <c r="FQ14" s="1211"/>
      <c r="FR14" s="1211"/>
      <c r="FS14" s="1211"/>
      <c r="FT14" s="1211"/>
      <c r="FU14" s="1211"/>
      <c r="FV14" s="1211"/>
      <c r="FW14" s="1211"/>
      <c r="FX14" s="1211"/>
      <c r="FY14" s="1211"/>
      <c r="FZ14" s="1211"/>
      <c r="GA14" s="1211"/>
      <c r="GB14" s="1211"/>
      <c r="GC14" s="1211"/>
      <c r="GD14" s="1211"/>
      <c r="GE14" s="1211"/>
      <c r="GF14" s="1211"/>
      <c r="GG14" s="1211"/>
      <c r="GH14" s="1211"/>
      <c r="GI14" s="1211"/>
      <c r="GJ14" s="1211"/>
      <c r="GK14" s="1211"/>
      <c r="GL14" s="1211"/>
      <c r="GM14" s="1211"/>
      <c r="GN14" s="1211"/>
      <c r="GO14" s="1211"/>
      <c r="GP14" s="1211"/>
      <c r="GQ14" s="1211"/>
      <c r="GR14" s="1211"/>
      <c r="GS14" s="1211"/>
      <c r="GT14" s="1211"/>
      <c r="GU14" s="1211"/>
      <c r="GV14" s="1211"/>
      <c r="GW14" s="1211"/>
      <c r="GX14" s="1211"/>
      <c r="GY14" s="1211"/>
      <c r="GZ14" s="1211"/>
      <c r="HA14" s="1211"/>
      <c r="HB14" s="1211"/>
      <c r="HC14" s="1211"/>
      <c r="HD14" s="1211"/>
      <c r="HE14" s="1211"/>
      <c r="HF14" s="1211"/>
      <c r="HG14" s="1211"/>
      <c r="HH14" s="1211"/>
      <c r="HI14" s="1211"/>
      <c r="HJ14" s="1211"/>
      <c r="HK14" s="1211"/>
      <c r="HL14" s="1211"/>
      <c r="HM14" s="1211"/>
      <c r="HN14" s="1211"/>
      <c r="HO14" s="1211"/>
      <c r="HP14" s="1211"/>
      <c r="HQ14" s="1211"/>
      <c r="HR14" s="1211"/>
      <c r="HS14" s="1211"/>
      <c r="HT14" s="1211"/>
      <c r="HU14" s="1211"/>
      <c r="HV14" s="1211"/>
      <c r="HW14" s="1211"/>
      <c r="HX14" s="1211"/>
      <c r="HY14" s="1211"/>
      <c r="HZ14" s="1211"/>
      <c r="IA14" s="1211"/>
      <c r="IB14" s="1211"/>
      <c r="IC14" s="1211"/>
      <c r="ID14" s="1211"/>
      <c r="IE14" s="1211"/>
      <c r="IF14" s="1211"/>
      <c r="IG14" s="1211"/>
      <c r="IH14" s="1211"/>
      <c r="II14" s="1211"/>
      <c r="IJ14" s="1211"/>
      <c r="IK14" s="1211"/>
      <c r="IL14" s="1211"/>
      <c r="IM14" s="1211"/>
      <c r="IN14" s="1211"/>
      <c r="IO14" s="1211"/>
      <c r="IP14" s="1211"/>
      <c r="IQ14" s="1211"/>
      <c r="IR14" s="1211"/>
      <c r="IS14" s="1211"/>
      <c r="IT14" s="1211"/>
      <c r="IU14" s="1211"/>
      <c r="IV14" s="1211"/>
      <c r="IW14" s="1211"/>
      <c r="IX14" s="1211"/>
      <c r="IY14" s="1211"/>
      <c r="IZ14" s="1211"/>
      <c r="JA14" s="1211"/>
      <c r="JB14" s="1211"/>
      <c r="JC14" s="1211"/>
      <c r="JD14" s="1211"/>
      <c r="JE14" s="1211"/>
      <c r="JF14" s="1211"/>
      <c r="JG14" s="1211"/>
      <c r="JH14" s="1211"/>
      <c r="JI14" s="1211"/>
      <c r="JJ14" s="1211"/>
      <c r="JK14" s="1211"/>
      <c r="JL14" s="1211"/>
      <c r="JM14" s="1211"/>
      <c r="JN14" s="1211"/>
      <c r="JO14" s="1211"/>
      <c r="JP14" s="1211"/>
      <c r="JQ14" s="1211"/>
      <c r="JR14" s="1211"/>
      <c r="JS14" s="1211"/>
      <c r="JT14" s="1211"/>
      <c r="JU14" s="1211"/>
      <c r="JV14" s="1211"/>
      <c r="JW14" s="1211"/>
      <c r="JX14" s="1211"/>
      <c r="JY14" s="1211"/>
      <c r="JZ14" s="1211"/>
      <c r="KA14" s="1211"/>
      <c r="KB14" s="1211"/>
      <c r="KC14" s="1211"/>
      <c r="KD14" s="1211"/>
      <c r="KE14" s="1211"/>
      <c r="KF14" s="1211"/>
      <c r="KG14" s="1211"/>
      <c r="KH14" s="1211"/>
      <c r="KI14" s="1211"/>
      <c r="KJ14" s="1211"/>
      <c r="KK14" s="1211"/>
      <c r="KL14" s="1211"/>
      <c r="KM14" s="1211"/>
      <c r="KN14" s="1211"/>
      <c r="KO14" s="1211"/>
      <c r="KP14" s="1211"/>
      <c r="KQ14" s="1211"/>
      <c r="KR14" s="1211"/>
      <c r="KS14" s="1211"/>
      <c r="KT14" s="1211"/>
      <c r="KU14" s="1211"/>
      <c r="KV14" s="1211"/>
      <c r="KW14" s="1211"/>
      <c r="KX14" s="1211"/>
      <c r="KY14" s="1211"/>
      <c r="KZ14" s="1211"/>
      <c r="LA14" s="1211"/>
      <c r="LB14" s="1211"/>
      <c r="LC14" s="1211"/>
      <c r="LD14" s="1211"/>
      <c r="LE14" s="1211"/>
      <c r="LF14" s="1211"/>
      <c r="LG14" s="1211"/>
      <c r="LH14" s="1211"/>
      <c r="LI14" s="1211"/>
      <c r="LJ14" s="1211"/>
      <c r="LK14" s="1211"/>
      <c r="LL14" s="1211"/>
      <c r="LM14" s="1211"/>
      <c r="LN14" s="1211"/>
      <c r="LO14" s="1211"/>
      <c r="LP14" s="1211"/>
      <c r="LQ14" s="1211"/>
      <c r="LR14" s="1211"/>
      <c r="LS14" s="1211"/>
      <c r="LT14" s="1211"/>
      <c r="LU14" s="1211"/>
      <c r="LV14" s="1211"/>
      <c r="LW14" s="1211"/>
      <c r="LX14" s="1211"/>
      <c r="LY14" s="1211"/>
      <c r="LZ14" s="1211"/>
      <c r="MA14" s="1211"/>
      <c r="MB14" s="1211"/>
      <c r="MC14" s="1211"/>
      <c r="MD14" s="1211"/>
      <c r="ME14" s="1211"/>
      <c r="MF14" s="1211"/>
      <c r="MG14" s="1211"/>
      <c r="MH14" s="1211"/>
      <c r="MI14" s="1211"/>
      <c r="MJ14" s="1211"/>
      <c r="MK14" s="1211"/>
      <c r="ML14" s="1211"/>
      <c r="MM14" s="1211"/>
      <c r="MN14" s="1211"/>
      <c r="MO14" s="1211"/>
      <c r="MP14" s="1211"/>
      <c r="MQ14" s="1211"/>
      <c r="MR14" s="1211"/>
      <c r="MS14" s="1211"/>
      <c r="MT14" s="1211"/>
      <c r="MU14" s="1211"/>
      <c r="MV14" s="1211"/>
      <c r="MW14" s="1211"/>
      <c r="MX14" s="1211"/>
      <c r="MY14" s="1211"/>
      <c r="MZ14" s="1211"/>
      <c r="NA14" s="1211"/>
      <c r="NB14" s="1211"/>
      <c r="NC14" s="1211"/>
      <c r="ND14" s="1211"/>
      <c r="NE14" s="1211"/>
      <c r="NF14" s="1211"/>
      <c r="NG14" s="1211"/>
      <c r="NH14" s="1211"/>
      <c r="NI14" s="1211"/>
      <c r="NJ14" s="1211"/>
      <c r="NK14" s="1211"/>
      <c r="NL14" s="1211"/>
      <c r="NM14" s="1211"/>
      <c r="NN14" s="1211"/>
      <c r="NO14" s="1211"/>
      <c r="NP14" s="1211"/>
      <c r="NQ14" s="1211"/>
      <c r="NR14" s="1211"/>
      <c r="NS14" s="1211"/>
      <c r="NT14" s="1211"/>
      <c r="NU14" s="1211"/>
      <c r="NV14" s="1211"/>
      <c r="NW14" s="1211"/>
      <c r="NX14" s="1211"/>
      <c r="NY14" s="1211"/>
      <c r="NZ14" s="1211"/>
      <c r="OA14" s="1211"/>
      <c r="OB14" s="1211"/>
      <c r="OC14" s="1211"/>
      <c r="OD14" s="1211"/>
      <c r="OE14" s="1211"/>
      <c r="OF14" s="1211"/>
      <c r="OG14" s="1211"/>
      <c r="OH14" s="1211"/>
      <c r="OI14" s="1211"/>
      <c r="OJ14" s="1211"/>
      <c r="OK14" s="1211"/>
      <c r="OL14" s="1211"/>
      <c r="OM14" s="1211"/>
      <c r="ON14" s="1211"/>
      <c r="OO14" s="1211"/>
      <c r="OP14" s="1211"/>
      <c r="OQ14" s="1211"/>
      <c r="OR14" s="1211"/>
      <c r="OS14" s="1211"/>
      <c r="OT14" s="1211"/>
      <c r="OU14" s="1211"/>
      <c r="OV14" s="1211"/>
      <c r="OW14" s="1211"/>
      <c r="OX14" s="1211"/>
      <c r="OY14" s="1211"/>
      <c r="OZ14" s="1211"/>
      <c r="PA14" s="1211"/>
      <c r="PB14" s="1211"/>
      <c r="PC14" s="1211"/>
      <c r="PD14" s="1211"/>
      <c r="PE14" s="1211"/>
      <c r="PF14" s="1211"/>
      <c r="PG14" s="1211"/>
      <c r="PH14" s="1211"/>
      <c r="PI14" s="1211"/>
      <c r="PJ14" s="1211"/>
      <c r="PK14" s="1211"/>
      <c r="PL14" s="1211"/>
      <c r="PM14" s="1211"/>
      <c r="PN14" s="1211"/>
      <c r="PO14" s="1211"/>
      <c r="PP14" s="1211"/>
      <c r="PQ14" s="1211"/>
      <c r="PR14" s="1211"/>
      <c r="PS14" s="1211"/>
      <c r="PT14" s="1211"/>
      <c r="PU14" s="1211"/>
      <c r="PV14" s="1211"/>
      <c r="PW14" s="1211"/>
      <c r="PX14" s="1211"/>
      <c r="PY14" s="1211"/>
      <c r="PZ14" s="1211"/>
      <c r="QA14" s="1211"/>
      <c r="QB14" s="1211"/>
      <c r="QC14" s="1211"/>
      <c r="QD14" s="1211"/>
      <c r="QE14" s="1211"/>
      <c r="QF14" s="1211"/>
      <c r="QG14" s="1211"/>
      <c r="QH14" s="1211"/>
      <c r="QI14" s="1211"/>
      <c r="QJ14" s="1211"/>
      <c r="QK14" s="1211"/>
      <c r="QL14" s="1211"/>
      <c r="QM14" s="1211"/>
      <c r="QN14" s="1211"/>
      <c r="QO14" s="1211"/>
      <c r="QP14" s="1211"/>
      <c r="QQ14" s="1211"/>
      <c r="QR14" s="1211"/>
      <c r="QS14" s="1211"/>
      <c r="QT14" s="1211"/>
      <c r="QU14" s="1211"/>
      <c r="QV14" s="1211"/>
      <c r="QW14" s="1211"/>
      <c r="QX14" s="1211"/>
      <c r="QY14" s="1211"/>
      <c r="QZ14" s="1211"/>
      <c r="RA14" s="1211"/>
      <c r="RB14" s="1211"/>
      <c r="RC14" s="1211"/>
      <c r="RD14" s="1211"/>
      <c r="RE14" s="1211"/>
      <c r="RF14" s="1211"/>
      <c r="RG14" s="1211"/>
      <c r="RH14" s="1211"/>
      <c r="RI14" s="1211"/>
      <c r="RJ14" s="1211"/>
      <c r="RK14" s="1211"/>
      <c r="RL14" s="1211"/>
      <c r="RM14" s="1211"/>
      <c r="RN14" s="1211"/>
      <c r="RO14" s="1211"/>
      <c r="RP14" s="1211"/>
      <c r="RQ14" s="1211"/>
      <c r="RR14" s="1211"/>
      <c r="RS14" s="1211"/>
      <c r="RT14" s="1211"/>
      <c r="RU14" s="1211"/>
      <c r="RV14" s="1211"/>
      <c r="RW14" s="1211"/>
      <c r="RX14" s="1211"/>
      <c r="RY14" s="1211"/>
      <c r="RZ14" s="1211"/>
      <c r="SA14" s="1211"/>
      <c r="SB14" s="1211"/>
      <c r="SC14" s="1211"/>
      <c r="SD14" s="1211"/>
      <c r="SE14" s="1211"/>
      <c r="SF14" s="1211"/>
      <c r="SG14" s="1211"/>
      <c r="SH14" s="1211"/>
      <c r="SI14" s="1211"/>
      <c r="SJ14" s="1211"/>
      <c r="SK14" s="1211"/>
      <c r="SL14" s="1211"/>
      <c r="SM14" s="1211"/>
      <c r="SN14" s="1211"/>
      <c r="SO14" s="1211"/>
      <c r="SP14" s="1211"/>
      <c r="SQ14" s="1211"/>
      <c r="SR14" s="1211"/>
      <c r="SS14" s="1211"/>
      <c r="ST14" s="1211"/>
      <c r="SU14" s="1211"/>
      <c r="SV14" s="1211"/>
      <c r="SW14" s="1211"/>
      <c r="SX14" s="1211"/>
      <c r="SY14" s="1211"/>
      <c r="SZ14" s="1211"/>
      <c r="TA14" s="1211"/>
      <c r="TB14" s="1211"/>
      <c r="TC14" s="1211"/>
      <c r="TD14" s="1211"/>
      <c r="TE14" s="1211"/>
      <c r="TF14" s="1211"/>
      <c r="TG14" s="1211"/>
      <c r="TH14" s="1211"/>
      <c r="TI14" s="1211"/>
      <c r="TJ14" s="1211"/>
      <c r="TK14" s="1211"/>
      <c r="TL14" s="1211"/>
      <c r="TM14" s="1211"/>
      <c r="TN14" s="1211"/>
      <c r="TO14" s="1211"/>
      <c r="TP14" s="1211"/>
      <c r="TQ14" s="1211"/>
      <c r="TR14" s="1211"/>
      <c r="TS14" s="1211"/>
      <c r="TT14" s="1211"/>
      <c r="TU14" s="1211"/>
      <c r="TV14" s="1211"/>
      <c r="TW14" s="1211"/>
      <c r="TX14" s="1211"/>
      <c r="TY14" s="1211"/>
      <c r="TZ14" s="1211"/>
      <c r="UA14" s="1211"/>
      <c r="UB14" s="1211"/>
      <c r="UC14" s="1211"/>
      <c r="UD14" s="1211"/>
      <c r="UE14" s="1211"/>
      <c r="UF14" s="1211"/>
      <c r="UG14" s="1211"/>
      <c r="UH14" s="1211"/>
      <c r="UI14" s="1211"/>
      <c r="UJ14" s="1211"/>
      <c r="UK14" s="1211"/>
      <c r="UL14" s="1211"/>
      <c r="UM14" s="1211"/>
      <c r="UN14" s="1211"/>
      <c r="UO14" s="1211"/>
      <c r="UP14" s="1211"/>
      <c r="UQ14" s="1211"/>
      <c r="UR14" s="1211"/>
      <c r="US14" s="1211"/>
      <c r="UT14" s="1211"/>
      <c r="UU14" s="1211"/>
      <c r="UV14" s="1211"/>
      <c r="UW14" s="1211"/>
      <c r="UX14" s="1211"/>
      <c r="UY14" s="1211"/>
      <c r="UZ14" s="1211"/>
      <c r="VA14" s="1211"/>
      <c r="VB14" s="1211"/>
      <c r="VC14" s="1211"/>
      <c r="VD14" s="1211"/>
      <c r="VE14" s="1211"/>
      <c r="VF14" s="1211"/>
      <c r="VG14" s="1211"/>
      <c r="VH14" s="1211"/>
      <c r="VI14" s="1211"/>
      <c r="VJ14" s="1211"/>
      <c r="VK14" s="1211"/>
      <c r="VL14" s="1211"/>
      <c r="VM14" s="1211"/>
      <c r="VN14" s="1211"/>
      <c r="VO14" s="1211"/>
      <c r="VP14" s="1211"/>
      <c r="VQ14" s="1211"/>
      <c r="VR14" s="1211"/>
      <c r="VS14" s="1211"/>
      <c r="VT14" s="1211"/>
      <c r="VU14" s="1211"/>
      <c r="VV14" s="1211"/>
      <c r="VW14" s="1211"/>
      <c r="VX14" s="1211"/>
      <c r="VY14" s="1211"/>
      <c r="VZ14" s="1211"/>
      <c r="WA14" s="1211"/>
      <c r="WB14" s="1211"/>
      <c r="WC14" s="1211"/>
      <c r="WD14" s="1211"/>
      <c r="WE14" s="1211"/>
      <c r="WF14" s="1211"/>
      <c r="WG14" s="1211"/>
      <c r="WH14" s="1211"/>
      <c r="WI14" s="1211"/>
      <c r="WJ14" s="1211"/>
      <c r="WK14" s="1211"/>
      <c r="WL14" s="1211"/>
      <c r="WM14" s="1211"/>
      <c r="WN14" s="1211"/>
      <c r="WO14" s="1211"/>
      <c r="WP14" s="1211"/>
      <c r="WQ14" s="1211"/>
      <c r="WR14" s="1211"/>
      <c r="WS14" s="1211"/>
      <c r="WT14" s="1211"/>
      <c r="WU14" s="1211"/>
      <c r="WV14" s="1211"/>
      <c r="WW14" s="1211"/>
      <c r="WX14" s="1211"/>
      <c r="WY14" s="1211"/>
      <c r="WZ14" s="1211"/>
      <c r="XA14" s="1211"/>
      <c r="XB14" s="1211"/>
      <c r="XC14" s="1211"/>
      <c r="XD14" s="1211"/>
      <c r="XE14" s="1211"/>
      <c r="XF14" s="1211"/>
      <c r="XG14" s="1211"/>
      <c r="XH14" s="1211"/>
      <c r="XI14" s="1211"/>
      <c r="XJ14" s="1211"/>
      <c r="XK14" s="1211"/>
      <c r="XL14" s="1211"/>
      <c r="XM14" s="1211"/>
      <c r="XN14" s="1211"/>
      <c r="XO14" s="1211"/>
      <c r="XP14" s="1211"/>
      <c r="XQ14" s="1211"/>
      <c r="XR14" s="1211"/>
      <c r="XS14" s="1211"/>
      <c r="XT14" s="1211"/>
      <c r="XU14" s="1211"/>
      <c r="XV14" s="1211"/>
      <c r="XW14" s="1211"/>
      <c r="XX14" s="1211"/>
      <c r="XY14" s="1211"/>
      <c r="XZ14" s="1211"/>
      <c r="YA14" s="1211"/>
      <c r="YB14" s="1211"/>
      <c r="YC14" s="1211"/>
      <c r="YD14" s="1211"/>
      <c r="YE14" s="1211"/>
      <c r="YF14" s="1211"/>
      <c r="YG14" s="1211"/>
      <c r="YH14" s="1211"/>
      <c r="YI14" s="1211"/>
      <c r="YJ14" s="1211"/>
      <c r="YK14" s="1211"/>
      <c r="YL14" s="1211"/>
      <c r="YM14" s="1211"/>
      <c r="YN14" s="1211"/>
      <c r="YO14" s="1211"/>
      <c r="YP14" s="1211"/>
      <c r="YQ14" s="1211"/>
      <c r="YR14" s="1211"/>
      <c r="YS14" s="1211"/>
      <c r="YT14" s="1211"/>
      <c r="YU14" s="1211"/>
      <c r="YV14" s="1211"/>
      <c r="YW14" s="1211"/>
      <c r="YX14" s="1211"/>
      <c r="YY14" s="1211"/>
      <c r="YZ14" s="1211"/>
      <c r="ZA14" s="1211"/>
      <c r="ZB14" s="1211"/>
      <c r="ZC14" s="1211"/>
      <c r="ZD14" s="1211"/>
      <c r="ZE14" s="1211"/>
      <c r="ZF14" s="1211"/>
      <c r="ZG14" s="1211"/>
      <c r="ZH14" s="1211"/>
      <c r="ZI14" s="1211"/>
      <c r="ZJ14" s="1211"/>
      <c r="ZK14" s="1211"/>
      <c r="ZL14" s="1211"/>
      <c r="ZM14" s="1211"/>
      <c r="ZN14" s="1211"/>
      <c r="ZO14" s="1211"/>
      <c r="ZP14" s="1211"/>
      <c r="ZQ14" s="1211"/>
      <c r="ZR14" s="1211"/>
      <c r="ZS14" s="1211"/>
      <c r="ZT14" s="1211"/>
      <c r="ZU14" s="1211"/>
      <c r="ZV14" s="1211"/>
      <c r="ZW14" s="1211"/>
      <c r="ZX14" s="1211"/>
      <c r="ZY14" s="1211"/>
      <c r="ZZ14" s="1211"/>
      <c r="AAA14" s="1211"/>
      <c r="AAB14" s="1211"/>
      <c r="AAC14" s="1211"/>
      <c r="AAD14" s="1211"/>
      <c r="AAE14" s="1211"/>
      <c r="AAF14" s="1211"/>
      <c r="AAG14" s="1211"/>
      <c r="AAH14" s="1211"/>
      <c r="AAI14" s="1211"/>
      <c r="AAJ14" s="1211"/>
      <c r="AAK14" s="1211"/>
      <c r="AAL14" s="1211"/>
      <c r="AAM14" s="1211"/>
      <c r="AAN14" s="1211"/>
      <c r="AAO14" s="1211"/>
      <c r="AAP14" s="1211"/>
      <c r="AAQ14" s="1211"/>
      <c r="AAR14" s="1211"/>
      <c r="AAS14" s="1211"/>
      <c r="AAT14" s="1211"/>
      <c r="AAU14" s="1211"/>
      <c r="AAV14" s="1211"/>
      <c r="AAW14" s="1211"/>
      <c r="AAX14" s="1211"/>
      <c r="AAY14" s="1211"/>
      <c r="AAZ14" s="1211"/>
      <c r="ABA14" s="1211"/>
      <c r="ABB14" s="1211"/>
      <c r="ABC14" s="1211"/>
      <c r="ABD14" s="1211"/>
      <c r="ABE14" s="1211"/>
      <c r="ABF14" s="1211"/>
      <c r="ABG14" s="1211"/>
      <c r="ABH14" s="1211"/>
      <c r="ABI14" s="1211"/>
      <c r="ABJ14" s="1211"/>
      <c r="ABK14" s="1211"/>
      <c r="ABL14" s="1211"/>
      <c r="ABM14" s="1211"/>
      <c r="ABN14" s="1211"/>
      <c r="ABO14" s="1211"/>
      <c r="ABP14" s="1211"/>
      <c r="ABQ14" s="1211"/>
      <c r="ABR14" s="1211"/>
      <c r="ABS14" s="1211"/>
      <c r="ABT14" s="1211"/>
      <c r="ABU14" s="1211"/>
      <c r="ABV14" s="1211"/>
      <c r="ABW14" s="1211"/>
      <c r="ABX14" s="1211"/>
      <c r="ABY14" s="1211"/>
      <c r="ABZ14" s="1211"/>
      <c r="ACA14" s="1211"/>
      <c r="ACB14" s="1211"/>
      <c r="ACC14" s="1211"/>
      <c r="ACD14" s="1211"/>
      <c r="ACE14" s="1211"/>
      <c r="ACF14" s="1211"/>
      <c r="ACG14" s="1211"/>
      <c r="ACH14" s="1211"/>
      <c r="ACI14" s="1211"/>
      <c r="ACJ14" s="1211"/>
      <c r="ACK14" s="1211"/>
      <c r="ACL14" s="1211"/>
      <c r="ACM14" s="1211"/>
      <c r="ACN14" s="1211"/>
      <c r="ACO14" s="1211"/>
      <c r="ACP14" s="1211"/>
      <c r="ACQ14" s="1211"/>
      <c r="ACR14" s="1211"/>
      <c r="ACS14" s="1211"/>
      <c r="ACT14" s="1211"/>
      <c r="ACU14" s="1211"/>
      <c r="ACV14" s="1211"/>
      <c r="ACW14" s="1211"/>
      <c r="ACX14" s="1211"/>
      <c r="ACY14" s="1211"/>
      <c r="ACZ14" s="1211"/>
      <c r="ADA14" s="1211"/>
      <c r="ADB14" s="1211"/>
      <c r="ADC14" s="1211"/>
      <c r="ADD14" s="1211"/>
      <c r="ADE14" s="1211"/>
      <c r="ADF14" s="1211"/>
      <c r="ADG14" s="1211"/>
      <c r="ADH14" s="1211"/>
      <c r="ADI14" s="1211"/>
      <c r="ADJ14" s="1211"/>
      <c r="ADK14" s="1211"/>
      <c r="ADL14" s="1211"/>
      <c r="ADM14" s="1211"/>
      <c r="ADN14" s="1211"/>
      <c r="ADO14" s="1211"/>
      <c r="ADP14" s="1211"/>
      <c r="ADQ14" s="1211"/>
      <c r="ADR14" s="1211"/>
      <c r="ADS14" s="1211"/>
      <c r="ADT14" s="1211"/>
      <c r="ADU14" s="1211"/>
      <c r="ADV14" s="1211"/>
      <c r="ADW14" s="1211"/>
      <c r="ADX14" s="1211"/>
      <c r="ADY14" s="1211"/>
      <c r="ADZ14" s="1211"/>
      <c r="AEA14" s="1211"/>
      <c r="AEB14" s="1211"/>
      <c r="AEC14" s="1211"/>
      <c r="AED14" s="1211"/>
      <c r="AEE14" s="1211"/>
      <c r="AEF14" s="1211"/>
      <c r="AEG14" s="1211"/>
      <c r="AEH14" s="1211"/>
      <c r="AEI14" s="1211"/>
      <c r="AEJ14" s="1211"/>
      <c r="AEK14" s="1211"/>
      <c r="AEL14" s="1211"/>
      <c r="AEM14" s="1211"/>
      <c r="AEN14" s="1211"/>
      <c r="AEO14" s="1211"/>
      <c r="AEP14" s="1211"/>
      <c r="AEQ14" s="1211"/>
      <c r="AER14" s="1211"/>
      <c r="AES14" s="1211"/>
      <c r="AET14" s="1211"/>
      <c r="AEU14" s="1211"/>
      <c r="AEV14" s="1211"/>
      <c r="AEW14" s="1211"/>
      <c r="AEX14" s="1211"/>
      <c r="AEY14" s="1211"/>
      <c r="AEZ14" s="1211"/>
      <c r="AFA14" s="1211"/>
      <c r="AFB14" s="1211"/>
      <c r="AFC14" s="1211"/>
      <c r="AFD14" s="1211"/>
      <c r="AFE14" s="1211"/>
      <c r="AFF14" s="1211"/>
      <c r="AFG14" s="1211"/>
      <c r="AFH14" s="1211"/>
      <c r="AFI14" s="1211"/>
      <c r="AFJ14" s="1211"/>
      <c r="AFK14" s="1211"/>
      <c r="AFL14" s="1211"/>
      <c r="AFM14" s="1211"/>
      <c r="AFN14" s="1211"/>
      <c r="AFO14" s="1211"/>
      <c r="AFP14" s="1211"/>
      <c r="AFQ14" s="1211"/>
      <c r="AFR14" s="1211"/>
      <c r="AFS14" s="1211"/>
      <c r="AFT14" s="1211"/>
      <c r="AFU14" s="1211"/>
      <c r="AFV14" s="1211"/>
      <c r="AFW14" s="1211"/>
      <c r="AFX14" s="1211"/>
      <c r="AFY14" s="1211"/>
      <c r="AFZ14" s="1211"/>
      <c r="AGA14" s="1211"/>
      <c r="AGB14" s="1211"/>
      <c r="AGC14" s="1211"/>
      <c r="AGD14" s="1211"/>
      <c r="AGE14" s="1211"/>
      <c r="AGF14" s="1211"/>
      <c r="AGG14" s="1211"/>
      <c r="AGH14" s="1211"/>
      <c r="AGI14" s="1211"/>
      <c r="AGJ14" s="1211"/>
      <c r="AGK14" s="1211"/>
      <c r="AGL14" s="1211"/>
      <c r="AGM14" s="1211"/>
      <c r="AGN14" s="1211"/>
      <c r="AGO14" s="1211"/>
      <c r="AGP14" s="1211"/>
      <c r="AGQ14" s="1211"/>
      <c r="AGR14" s="1211"/>
      <c r="AGS14" s="1211"/>
      <c r="AGT14" s="1211"/>
      <c r="AGU14" s="1211"/>
      <c r="AGV14" s="1211"/>
      <c r="AGW14" s="1211"/>
      <c r="AGX14" s="1211"/>
      <c r="AGY14" s="1211"/>
      <c r="AGZ14" s="1211"/>
      <c r="AHA14" s="1211"/>
      <c r="AHB14" s="1211"/>
      <c r="AHC14" s="1211"/>
      <c r="AHD14" s="1211"/>
      <c r="AHE14" s="1211"/>
      <c r="AHF14" s="1211"/>
      <c r="AHG14" s="1211"/>
      <c r="AHH14" s="1211"/>
      <c r="AHI14" s="1211"/>
      <c r="AHJ14" s="1211"/>
      <c r="AHK14" s="1211"/>
      <c r="AHL14" s="1211"/>
      <c r="AHM14" s="1211"/>
      <c r="AHN14" s="1211"/>
      <c r="AHO14" s="1211"/>
      <c r="AHP14" s="1211"/>
      <c r="AHQ14" s="1211"/>
      <c r="AHR14" s="1211"/>
      <c r="AHS14" s="1211"/>
      <c r="AHT14" s="1211"/>
      <c r="AHU14" s="1211"/>
      <c r="AHV14" s="1211"/>
      <c r="AHW14" s="1211"/>
      <c r="AHX14" s="1211"/>
      <c r="AHY14" s="1211"/>
      <c r="AHZ14" s="1211"/>
      <c r="AIA14" s="1211"/>
      <c r="AIB14" s="1211"/>
      <c r="AIC14" s="1211"/>
      <c r="AID14" s="1211"/>
      <c r="AIE14" s="1211"/>
      <c r="AIF14" s="1211"/>
      <c r="AIG14" s="1211"/>
      <c r="AIH14" s="1211"/>
      <c r="AII14" s="1211"/>
      <c r="AIJ14" s="1211"/>
      <c r="AIK14" s="1211"/>
      <c r="AIL14" s="1211"/>
      <c r="AIM14" s="1211"/>
      <c r="AIN14" s="1211"/>
      <c r="AIO14" s="1211"/>
      <c r="AIP14" s="1211"/>
      <c r="AIQ14" s="1211"/>
      <c r="AIR14" s="1211"/>
      <c r="AIS14" s="1211"/>
      <c r="AIT14" s="1211"/>
      <c r="AIU14" s="1211"/>
      <c r="AIV14" s="1211"/>
      <c r="AIW14" s="1211"/>
      <c r="AIX14" s="1211"/>
      <c r="AIY14" s="1211"/>
      <c r="AIZ14" s="1211"/>
      <c r="AJA14" s="1211"/>
      <c r="AJB14" s="1211"/>
      <c r="AJC14" s="1211"/>
      <c r="AJD14" s="1211"/>
      <c r="AJE14" s="1211"/>
      <c r="AJF14" s="1211"/>
      <c r="AJG14" s="1211"/>
      <c r="AJH14" s="1211"/>
      <c r="AJI14" s="1211"/>
      <c r="AJJ14" s="1211"/>
      <c r="AJK14" s="1211"/>
      <c r="AJL14" s="1211"/>
      <c r="AJM14" s="1211"/>
      <c r="AJN14" s="1211"/>
      <c r="AJO14" s="1211"/>
      <c r="AJP14" s="1211"/>
      <c r="AJQ14" s="1211"/>
      <c r="AJR14" s="1211"/>
      <c r="AJS14" s="1211"/>
      <c r="AJT14" s="1211"/>
      <c r="AJU14" s="1211"/>
      <c r="AJV14" s="1211"/>
      <c r="AJW14" s="1211"/>
      <c r="AJX14" s="1211"/>
      <c r="AJY14" s="1211"/>
      <c r="AJZ14" s="1211"/>
      <c r="AKA14" s="1211"/>
      <c r="AKB14" s="1211"/>
      <c r="AKC14" s="1211"/>
      <c r="AKD14" s="1211"/>
      <c r="AKE14" s="1211"/>
      <c r="AKF14" s="1211"/>
      <c r="AKG14" s="1211"/>
      <c r="AKH14" s="1211"/>
      <c r="AKI14" s="1211"/>
      <c r="AKJ14" s="1211"/>
      <c r="AKK14" s="1211"/>
      <c r="AKL14" s="1211"/>
      <c r="AKM14" s="1211"/>
      <c r="AKN14" s="1211"/>
      <c r="AKO14" s="1211"/>
      <c r="AKP14" s="1211"/>
      <c r="AKQ14" s="1211"/>
      <c r="AKR14" s="1211"/>
      <c r="AKS14" s="1211"/>
      <c r="AKT14" s="1211"/>
      <c r="AKU14" s="1211"/>
      <c r="AKV14" s="1211"/>
      <c r="AKW14" s="1211"/>
      <c r="AKX14" s="1211"/>
      <c r="AKY14" s="1211"/>
      <c r="AKZ14" s="1211"/>
      <c r="ALA14" s="1211"/>
      <c r="ALB14" s="1211"/>
      <c r="ALC14" s="1211"/>
      <c r="ALD14" s="1211"/>
      <c r="ALE14" s="1211"/>
      <c r="ALF14" s="1211"/>
      <c r="ALG14" s="1211"/>
      <c r="ALH14" s="1211"/>
      <c r="ALI14" s="1211"/>
      <c r="ALJ14" s="1211"/>
      <c r="ALK14" s="1211"/>
      <c r="ALL14" s="1211"/>
      <c r="ALM14" s="1211"/>
      <c r="ALN14" s="1211"/>
      <c r="ALO14" s="1211"/>
      <c r="ALP14" s="1211"/>
      <c r="ALQ14" s="1211"/>
      <c r="ALR14" s="1211"/>
      <c r="ALS14" s="1211"/>
      <c r="ALT14" s="1211"/>
      <c r="ALU14" s="1211"/>
      <c r="ALV14" s="1211"/>
      <c r="ALW14" s="1211"/>
      <c r="ALX14" s="1211"/>
      <c r="ALY14" s="1211"/>
      <c r="ALZ14" s="1211"/>
      <c r="AMA14" s="1211"/>
      <c r="AMB14" s="1211"/>
      <c r="AMC14" s="1211"/>
      <c r="AMD14" s="1211"/>
      <c r="AME14" s="1211"/>
      <c r="AMF14" s="1211"/>
      <c r="AMG14" s="1211"/>
      <c r="AMH14" s="1211"/>
      <c r="AMI14" s="1211"/>
      <c r="AMJ14" s="1211"/>
      <c r="AMK14" s="1211"/>
      <c r="AML14" s="1211"/>
      <c r="AMM14" s="1211"/>
      <c r="AMN14" s="1211"/>
      <c r="AMO14" s="1211"/>
      <c r="AMP14" s="1211"/>
      <c r="AMQ14" s="1211"/>
      <c r="AMR14" s="1211"/>
      <c r="AMS14" s="1211"/>
      <c r="AMT14" s="1211"/>
      <c r="AMU14" s="1211"/>
      <c r="AMV14" s="1211"/>
      <c r="AMW14" s="1211"/>
      <c r="AMX14" s="1211"/>
      <c r="AMY14" s="1211"/>
      <c r="AMZ14" s="1211"/>
      <c r="ANA14" s="1211"/>
      <c r="ANB14" s="1211"/>
      <c r="ANC14" s="1211"/>
      <c r="AND14" s="1211"/>
      <c r="ANE14" s="1211"/>
      <c r="ANF14" s="1211"/>
      <c r="ANG14" s="1211"/>
      <c r="ANH14" s="1211"/>
      <c r="ANI14" s="1211"/>
      <c r="ANJ14" s="1211"/>
      <c r="ANK14" s="1211"/>
      <c r="ANL14" s="1211"/>
      <c r="ANM14" s="1211"/>
      <c r="ANN14" s="1211"/>
      <c r="ANO14" s="1211"/>
      <c r="ANP14" s="1211"/>
      <c r="ANQ14" s="1211"/>
      <c r="ANR14" s="1211"/>
      <c r="ANS14" s="1211"/>
      <c r="ANT14" s="1211"/>
      <c r="ANU14" s="1211"/>
      <c r="ANV14" s="1211"/>
      <c r="ANW14" s="1211"/>
      <c r="ANX14" s="1211"/>
      <c r="ANY14" s="1211"/>
      <c r="ANZ14" s="1211"/>
      <c r="AOA14" s="1211"/>
      <c r="AOB14" s="1211"/>
      <c r="AOC14" s="1211"/>
      <c r="AOD14" s="1211"/>
      <c r="AOE14" s="1211"/>
      <c r="AOF14" s="1211"/>
      <c r="AOG14" s="1211"/>
      <c r="AOH14" s="1211"/>
      <c r="AOI14" s="1211"/>
      <c r="AOJ14" s="1211"/>
      <c r="AOK14" s="1211"/>
      <c r="AOL14" s="1211"/>
      <c r="AOM14" s="1211"/>
      <c r="AON14" s="1211"/>
      <c r="AOO14" s="1211"/>
      <c r="AOP14" s="1211"/>
      <c r="AOQ14" s="1211"/>
      <c r="AOR14" s="1211"/>
      <c r="AOS14" s="1211"/>
      <c r="AOT14" s="1211"/>
      <c r="AOU14" s="1211"/>
      <c r="AOV14" s="1211"/>
      <c r="AOW14" s="1211"/>
      <c r="AOX14" s="1211"/>
      <c r="AOY14" s="1211"/>
      <c r="AOZ14" s="1211"/>
      <c r="APA14" s="1211"/>
      <c r="APB14" s="1211"/>
      <c r="APC14" s="1211"/>
      <c r="APD14" s="1211"/>
      <c r="APE14" s="1211"/>
      <c r="APF14" s="1211"/>
      <c r="APG14" s="1211"/>
      <c r="APH14" s="1211"/>
      <c r="API14" s="1211"/>
      <c r="APJ14" s="1211"/>
      <c r="APK14" s="1211"/>
      <c r="APL14" s="1211"/>
      <c r="APM14" s="1211"/>
      <c r="APN14" s="1211"/>
      <c r="APO14" s="1211"/>
      <c r="APP14" s="1211"/>
      <c r="APQ14" s="1211"/>
      <c r="APR14" s="1211"/>
      <c r="APS14" s="1211"/>
      <c r="APT14" s="1211"/>
      <c r="APU14" s="1211"/>
      <c r="APV14" s="1211"/>
      <c r="APW14" s="1211"/>
      <c r="APX14" s="1211"/>
      <c r="APY14" s="1211"/>
      <c r="APZ14" s="1211"/>
      <c r="AQA14" s="1211"/>
      <c r="AQB14" s="1211"/>
      <c r="AQC14" s="1211"/>
      <c r="AQD14" s="1211"/>
      <c r="AQE14" s="1211"/>
      <c r="AQF14" s="1211"/>
      <c r="AQG14" s="1211"/>
      <c r="AQH14" s="1211"/>
      <c r="AQI14" s="1211"/>
      <c r="AQJ14" s="1211"/>
      <c r="AQK14" s="1211"/>
      <c r="AQL14" s="1211"/>
      <c r="AQM14" s="1211"/>
      <c r="AQN14" s="1211"/>
      <c r="AQO14" s="1211"/>
      <c r="AQP14" s="1211"/>
      <c r="AQQ14" s="1211"/>
      <c r="AQR14" s="1211"/>
      <c r="AQS14" s="1211"/>
      <c r="AQT14" s="1211"/>
      <c r="AQU14" s="1211"/>
      <c r="AQV14" s="1211"/>
      <c r="AQW14" s="1211"/>
      <c r="AQX14" s="1211"/>
      <c r="AQY14" s="1211"/>
      <c r="AQZ14" s="1211"/>
      <c r="ARA14" s="1211"/>
      <c r="ARB14" s="1211"/>
      <c r="ARC14" s="1211"/>
      <c r="ARD14" s="1211"/>
      <c r="ARE14" s="1211"/>
      <c r="ARF14" s="1211"/>
      <c r="ARG14" s="1211"/>
      <c r="ARH14" s="1211"/>
      <c r="ARI14" s="1211"/>
      <c r="ARJ14" s="1211"/>
      <c r="ARK14" s="1211"/>
      <c r="ARL14" s="1211"/>
      <c r="ARM14" s="1211"/>
      <c r="ARN14" s="1211"/>
      <c r="ARO14" s="1211"/>
      <c r="ARP14" s="1211"/>
      <c r="ARQ14" s="1211"/>
      <c r="ARR14" s="1211"/>
      <c r="ARS14" s="1211"/>
      <c r="ART14" s="1211"/>
      <c r="ARU14" s="1211"/>
      <c r="ARV14" s="1211"/>
      <c r="ARW14" s="1211"/>
      <c r="ARX14" s="1211"/>
      <c r="ARY14" s="1211"/>
      <c r="ARZ14" s="1211"/>
      <c r="ASA14" s="1211"/>
      <c r="ASB14" s="1211"/>
      <c r="ASC14" s="1211"/>
      <c r="ASD14" s="1211"/>
      <c r="ASE14" s="1211"/>
      <c r="ASF14" s="1211"/>
      <c r="ASG14" s="1211"/>
      <c r="ASH14" s="1211"/>
      <c r="ASI14" s="1211"/>
      <c r="ASJ14" s="1211"/>
      <c r="ASK14" s="1211"/>
      <c r="ASL14" s="1211"/>
      <c r="ASM14" s="1211"/>
      <c r="ASN14" s="1211"/>
      <c r="ASO14" s="1211"/>
      <c r="ASP14" s="1211"/>
      <c r="ASQ14" s="1211"/>
      <c r="ASR14" s="1211"/>
      <c r="ASS14" s="1211"/>
      <c r="AST14" s="1211"/>
      <c r="ASU14" s="1211"/>
      <c r="ASV14" s="1211"/>
      <c r="ASW14" s="1211"/>
      <c r="ASX14" s="1211"/>
      <c r="ASY14" s="1211"/>
      <c r="ASZ14" s="1211"/>
      <c r="ATA14" s="1211"/>
      <c r="ATB14" s="1211"/>
      <c r="ATC14" s="1211"/>
      <c r="ATD14" s="1211"/>
      <c r="ATE14" s="1211"/>
      <c r="ATF14" s="1211"/>
      <c r="ATG14" s="1211"/>
      <c r="ATH14" s="1211"/>
      <c r="ATI14" s="1211"/>
      <c r="ATJ14" s="1211"/>
      <c r="ATK14" s="1211"/>
      <c r="ATL14" s="1211"/>
      <c r="ATM14" s="1211"/>
      <c r="ATN14" s="1211"/>
      <c r="ATO14" s="1211"/>
      <c r="ATP14" s="1211"/>
      <c r="ATQ14" s="1211"/>
      <c r="ATR14" s="1211"/>
      <c r="ATS14" s="1211"/>
      <c r="ATT14" s="1211"/>
      <c r="ATU14" s="1211"/>
      <c r="ATV14" s="1211"/>
      <c r="ATW14" s="1211"/>
      <c r="ATX14" s="1211"/>
      <c r="ATY14" s="1211"/>
      <c r="ATZ14" s="1211"/>
      <c r="AUA14" s="1211"/>
      <c r="AUB14" s="1211"/>
      <c r="AUC14" s="1211"/>
      <c r="AUD14" s="1211"/>
      <c r="AUE14" s="1211"/>
      <c r="AUF14" s="1211"/>
      <c r="AUG14" s="1211"/>
      <c r="AUH14" s="1211"/>
      <c r="AUI14" s="1211"/>
      <c r="AUJ14" s="1211"/>
      <c r="AUK14" s="1211"/>
      <c r="AUL14" s="1211"/>
      <c r="AUM14" s="1211"/>
      <c r="AUN14" s="1211"/>
      <c r="AUO14" s="1211"/>
      <c r="AUP14" s="1211"/>
      <c r="AUQ14" s="1211"/>
      <c r="AUR14" s="1211"/>
      <c r="AUS14" s="1211"/>
      <c r="AUT14" s="1211"/>
      <c r="AUU14" s="1211"/>
      <c r="AUV14" s="1211"/>
      <c r="AUW14" s="1211"/>
      <c r="AUX14" s="1211"/>
      <c r="AUY14" s="1211"/>
      <c r="AUZ14" s="1211"/>
      <c r="AVA14" s="1211"/>
      <c r="AVB14" s="1211"/>
      <c r="AVC14" s="1211"/>
      <c r="AVD14" s="1211"/>
      <c r="AVE14" s="1211"/>
      <c r="AVF14" s="1211"/>
      <c r="AVG14" s="1211"/>
      <c r="AVH14" s="1211"/>
      <c r="AVI14" s="1211"/>
      <c r="AVJ14" s="1211"/>
      <c r="AVK14" s="1211"/>
      <c r="AVL14" s="1211"/>
      <c r="AVM14" s="1211"/>
      <c r="AVN14" s="1211"/>
      <c r="AVO14" s="1211"/>
      <c r="AVP14" s="1211"/>
      <c r="AVQ14" s="1211"/>
      <c r="AVR14" s="1211"/>
      <c r="AVS14" s="1211"/>
      <c r="AVT14" s="1211"/>
      <c r="AVU14" s="1211"/>
      <c r="AVV14" s="1211"/>
      <c r="AVW14" s="1211"/>
      <c r="AVX14" s="1211"/>
      <c r="AVY14" s="1211"/>
      <c r="AVZ14" s="1211"/>
      <c r="AWA14" s="1211"/>
      <c r="AWB14" s="1211"/>
      <c r="AWC14" s="1211"/>
      <c r="AWD14" s="1211"/>
      <c r="AWE14" s="1211"/>
      <c r="AWF14" s="1211"/>
      <c r="AWG14" s="1211"/>
      <c r="AWH14" s="1211"/>
      <c r="AWI14" s="1211"/>
      <c r="AWJ14" s="1211"/>
      <c r="AWK14" s="1211"/>
      <c r="AWL14" s="1211"/>
      <c r="AWM14" s="1211"/>
      <c r="AWN14" s="1211"/>
      <c r="AWO14" s="1211"/>
      <c r="AWP14" s="1211"/>
      <c r="AWQ14" s="1211"/>
      <c r="AWR14" s="1211"/>
      <c r="AWS14" s="1211"/>
      <c r="AWT14" s="1211"/>
      <c r="AWU14" s="1211"/>
      <c r="AWV14" s="1211"/>
      <c r="AWW14" s="1211"/>
      <c r="AWX14" s="1211"/>
      <c r="AWY14" s="1211"/>
      <c r="AWZ14" s="1211"/>
      <c r="AXA14" s="1211"/>
      <c r="AXB14" s="1211"/>
      <c r="AXC14" s="1211"/>
      <c r="AXD14" s="1211"/>
      <c r="AXE14" s="1211"/>
      <c r="AXF14" s="1211"/>
      <c r="AXG14" s="1211"/>
      <c r="AXH14" s="1211"/>
      <c r="AXI14" s="1211"/>
      <c r="AXJ14" s="1211"/>
      <c r="AXK14" s="1211"/>
      <c r="AXL14" s="1211"/>
      <c r="AXM14" s="1211"/>
      <c r="AXN14" s="1211"/>
      <c r="AXO14" s="1211"/>
      <c r="AXP14" s="1211"/>
      <c r="AXQ14" s="1211"/>
      <c r="AXR14" s="1211"/>
      <c r="AXS14" s="1211"/>
      <c r="AXT14" s="1211"/>
      <c r="AXU14" s="1211"/>
      <c r="AXV14" s="1211"/>
      <c r="AXW14" s="1211"/>
      <c r="AXX14" s="1211"/>
      <c r="AXY14" s="1211"/>
      <c r="AXZ14" s="1211"/>
      <c r="AYA14" s="1211"/>
      <c r="AYB14" s="1211"/>
      <c r="AYC14" s="1211"/>
      <c r="AYD14" s="1211"/>
      <c r="AYE14" s="1211"/>
      <c r="AYF14" s="1211"/>
      <c r="AYG14" s="1211"/>
      <c r="AYH14" s="1211"/>
      <c r="AYI14" s="1211"/>
      <c r="AYJ14" s="1211"/>
      <c r="AYK14" s="1211"/>
      <c r="AYL14" s="1211"/>
      <c r="AYM14" s="1211"/>
      <c r="AYN14" s="1211"/>
      <c r="AYO14" s="1211"/>
      <c r="AYP14" s="1211"/>
      <c r="AYQ14" s="1211"/>
      <c r="AYR14" s="1211"/>
      <c r="AYS14" s="1211"/>
      <c r="AYT14" s="1211"/>
      <c r="AYU14" s="1211"/>
      <c r="AYV14" s="1211"/>
      <c r="AYW14" s="1211"/>
      <c r="AYX14" s="1211"/>
      <c r="AYY14" s="1211"/>
      <c r="AYZ14" s="1211"/>
      <c r="AZA14" s="1211"/>
      <c r="AZB14" s="1211"/>
      <c r="AZC14" s="1211"/>
      <c r="AZD14" s="1211"/>
      <c r="AZE14" s="1211"/>
      <c r="AZF14" s="1211"/>
      <c r="AZG14" s="1211"/>
      <c r="AZH14" s="1211"/>
      <c r="AZI14" s="1211"/>
      <c r="AZJ14" s="1211"/>
      <c r="AZK14" s="1211"/>
      <c r="AZL14" s="1211"/>
      <c r="AZM14" s="1211"/>
      <c r="AZN14" s="1211"/>
      <c r="AZO14" s="1211"/>
      <c r="AZP14" s="1211"/>
      <c r="AZQ14" s="1211"/>
      <c r="AZR14" s="1211"/>
      <c r="AZS14" s="1211"/>
      <c r="AZT14" s="1211"/>
      <c r="AZU14" s="1211"/>
      <c r="AZV14" s="1211"/>
      <c r="AZW14" s="1211"/>
      <c r="AZX14" s="1211"/>
      <c r="AZY14" s="1211"/>
      <c r="AZZ14" s="1211"/>
      <c r="BAA14" s="1211"/>
      <c r="BAB14" s="1211"/>
      <c r="BAC14" s="1211"/>
      <c r="BAD14" s="1211"/>
      <c r="BAE14" s="1211"/>
      <c r="BAF14" s="1211"/>
      <c r="BAG14" s="1211"/>
      <c r="BAH14" s="1211"/>
      <c r="BAI14" s="1211"/>
      <c r="BAJ14" s="1211"/>
      <c r="BAK14" s="1211"/>
      <c r="BAL14" s="1211"/>
      <c r="BAM14" s="1211"/>
      <c r="BAN14" s="1211"/>
      <c r="BAO14" s="1211"/>
      <c r="BAP14" s="1211"/>
      <c r="BAQ14" s="1211"/>
      <c r="BAR14" s="1211"/>
      <c r="BAS14" s="1211"/>
      <c r="BAT14" s="1211"/>
      <c r="BAU14" s="1211"/>
      <c r="BAV14" s="1211"/>
      <c r="BAW14" s="1211"/>
      <c r="BAX14" s="1211"/>
      <c r="BAY14" s="1211"/>
      <c r="BAZ14" s="1211"/>
      <c r="BBA14" s="1211"/>
      <c r="BBB14" s="1211"/>
      <c r="BBC14" s="1211"/>
      <c r="BBD14" s="1211"/>
      <c r="BBE14" s="1211"/>
      <c r="BBF14" s="1211"/>
      <c r="BBG14" s="1211"/>
      <c r="BBH14" s="1211"/>
      <c r="BBI14" s="1211"/>
      <c r="BBJ14" s="1211"/>
      <c r="BBK14" s="1211"/>
      <c r="BBL14" s="1211"/>
      <c r="BBM14" s="1211"/>
      <c r="BBN14" s="1211"/>
      <c r="BBO14" s="1211"/>
      <c r="BBP14" s="1211"/>
      <c r="BBQ14" s="1211"/>
      <c r="BBR14" s="1211"/>
      <c r="BBS14" s="1211"/>
      <c r="BBT14" s="1211"/>
      <c r="BBU14" s="1211"/>
      <c r="BBV14" s="1211"/>
      <c r="BBW14" s="1211"/>
      <c r="BBX14" s="1211"/>
      <c r="BBY14" s="1211"/>
      <c r="BBZ14" s="1211"/>
      <c r="BCA14" s="1211"/>
      <c r="BCB14" s="1211"/>
      <c r="BCC14" s="1211"/>
      <c r="BCD14" s="1211"/>
      <c r="BCE14" s="1211"/>
      <c r="BCF14" s="1211"/>
      <c r="BCG14" s="1211"/>
      <c r="BCH14" s="1211"/>
      <c r="BCI14" s="1211"/>
      <c r="BCJ14" s="1211"/>
      <c r="BCK14" s="1211"/>
      <c r="BCL14" s="1211"/>
      <c r="BCM14" s="1211"/>
      <c r="BCN14" s="1211"/>
      <c r="BCO14" s="1211"/>
      <c r="BCP14" s="1211"/>
      <c r="BCQ14" s="1211"/>
      <c r="BCR14" s="1211"/>
      <c r="BCS14" s="1211"/>
      <c r="BCT14" s="1211"/>
      <c r="BCU14" s="1211"/>
      <c r="BCV14" s="1211"/>
      <c r="BCW14" s="1211"/>
      <c r="BCX14" s="1211"/>
      <c r="BCY14" s="1211"/>
      <c r="BCZ14" s="1211"/>
      <c r="BDA14" s="1211"/>
      <c r="BDB14" s="1211"/>
      <c r="BDC14" s="1211"/>
      <c r="BDD14" s="1211"/>
      <c r="BDE14" s="1211"/>
      <c r="BDF14" s="1211"/>
      <c r="BDG14" s="1211"/>
      <c r="BDH14" s="1211"/>
      <c r="BDI14" s="1211"/>
      <c r="BDJ14" s="1211"/>
      <c r="BDK14" s="1211"/>
      <c r="BDL14" s="1211"/>
      <c r="BDM14" s="1211"/>
      <c r="BDN14" s="1211"/>
      <c r="BDO14" s="1211"/>
      <c r="BDP14" s="1211"/>
      <c r="BDQ14" s="1211"/>
      <c r="BDR14" s="1211"/>
      <c r="BDS14" s="1211"/>
      <c r="BDT14" s="1211"/>
      <c r="BDU14" s="1211"/>
      <c r="BDV14" s="1211"/>
      <c r="BDW14" s="1211"/>
      <c r="BDX14" s="1211"/>
      <c r="BDY14" s="1211"/>
      <c r="BDZ14" s="1211"/>
      <c r="BEA14" s="1211"/>
      <c r="BEB14" s="1211"/>
      <c r="BEC14" s="1211"/>
      <c r="BED14" s="1211"/>
      <c r="BEE14" s="1211"/>
      <c r="BEF14" s="1211"/>
      <c r="BEG14" s="1211"/>
      <c r="BEH14" s="1211"/>
      <c r="BEI14" s="1211"/>
      <c r="BEJ14" s="1211"/>
      <c r="BEK14" s="1211"/>
      <c r="BEL14" s="1211"/>
      <c r="BEM14" s="1211"/>
      <c r="BEN14" s="1211"/>
      <c r="BEO14" s="1211"/>
      <c r="BEP14" s="1211"/>
      <c r="BEQ14" s="1211"/>
      <c r="BER14" s="1211"/>
      <c r="BES14" s="1211"/>
      <c r="BET14" s="1211"/>
      <c r="BEU14" s="1211"/>
      <c r="BEV14" s="1211"/>
      <c r="BEW14" s="1211"/>
      <c r="BEX14" s="1211"/>
      <c r="BEY14" s="1211"/>
      <c r="BEZ14" s="1211"/>
      <c r="BFA14" s="1211"/>
      <c r="BFB14" s="1211"/>
      <c r="BFC14" s="1211"/>
      <c r="BFD14" s="1211"/>
      <c r="BFE14" s="1211"/>
      <c r="BFF14" s="1211"/>
      <c r="BFG14" s="1211"/>
      <c r="BFH14" s="1211"/>
      <c r="BFI14" s="1211"/>
      <c r="BFJ14" s="1211"/>
      <c r="BFK14" s="1211"/>
      <c r="BFL14" s="1211"/>
      <c r="BFM14" s="1211"/>
      <c r="BFN14" s="1211"/>
      <c r="BFO14" s="1211"/>
      <c r="BFP14" s="1211"/>
      <c r="BFQ14" s="1211"/>
      <c r="BFR14" s="1211"/>
      <c r="BFS14" s="1211"/>
      <c r="BFT14" s="1211"/>
      <c r="BFU14" s="1211"/>
      <c r="BFV14" s="1211"/>
      <c r="BFW14" s="1211"/>
      <c r="BFX14" s="1211"/>
      <c r="BFY14" s="1211"/>
      <c r="BFZ14" s="1211"/>
      <c r="BGA14" s="1211"/>
      <c r="BGB14" s="1211"/>
      <c r="BGC14" s="1211"/>
      <c r="BGD14" s="1211"/>
      <c r="BGE14" s="1211"/>
      <c r="BGF14" s="1211"/>
      <c r="BGG14" s="1211"/>
      <c r="BGH14" s="1211"/>
      <c r="BGI14" s="1211"/>
      <c r="BGJ14" s="1211"/>
      <c r="BGK14" s="1211"/>
      <c r="BGL14" s="1211"/>
      <c r="BGM14" s="1211"/>
      <c r="BGN14" s="1211"/>
      <c r="BGO14" s="1211"/>
      <c r="BGP14" s="1211"/>
      <c r="BGQ14" s="1211"/>
      <c r="BGR14" s="1211"/>
      <c r="BGS14" s="1211"/>
      <c r="BGT14" s="1211"/>
      <c r="BGU14" s="1211"/>
      <c r="BGV14" s="1211"/>
      <c r="BGW14" s="1211"/>
      <c r="BGX14" s="1211"/>
      <c r="BGY14" s="1211"/>
      <c r="BGZ14" s="1211"/>
      <c r="BHA14" s="1211"/>
      <c r="BHB14" s="1211"/>
      <c r="BHC14" s="1211"/>
      <c r="BHD14" s="1211"/>
      <c r="BHE14" s="1211"/>
      <c r="BHF14" s="1211"/>
      <c r="BHG14" s="1211"/>
      <c r="BHH14" s="1211"/>
      <c r="BHI14" s="1211"/>
      <c r="BHJ14" s="1211"/>
      <c r="BHK14" s="1211"/>
      <c r="BHL14" s="1211"/>
      <c r="BHM14" s="1211"/>
      <c r="BHN14" s="1211"/>
      <c r="BHO14" s="1211"/>
      <c r="BHP14" s="1211"/>
      <c r="BHQ14" s="1211"/>
      <c r="BHR14" s="1211"/>
      <c r="BHS14" s="1211"/>
      <c r="BHT14" s="1211"/>
      <c r="BHU14" s="1211"/>
      <c r="BHV14" s="1211"/>
      <c r="BHW14" s="1211"/>
      <c r="BHX14" s="1211"/>
      <c r="BHY14" s="1211"/>
      <c r="BHZ14" s="1211"/>
      <c r="BIA14" s="1211"/>
      <c r="BIB14" s="1211"/>
      <c r="BIC14" s="1211"/>
      <c r="BID14" s="1211"/>
      <c r="BIE14" s="1211"/>
      <c r="BIF14" s="1211"/>
      <c r="BIG14" s="1211"/>
      <c r="BIH14" s="1211"/>
      <c r="BII14" s="1211"/>
      <c r="BIJ14" s="1211"/>
      <c r="BIK14" s="1211"/>
      <c r="BIL14" s="1211"/>
      <c r="BIM14" s="1211"/>
      <c r="BIN14" s="1211"/>
      <c r="BIO14" s="1211"/>
      <c r="BIP14" s="1211"/>
      <c r="BIQ14" s="1211"/>
      <c r="BIR14" s="1211"/>
      <c r="BIS14" s="1211"/>
      <c r="BIT14" s="1211"/>
      <c r="BIU14" s="1211"/>
      <c r="BIV14" s="1211"/>
      <c r="BIW14" s="1211"/>
      <c r="BIX14" s="1211"/>
      <c r="BIY14" s="1211"/>
      <c r="BIZ14" s="1211"/>
      <c r="BJA14" s="1211"/>
      <c r="BJB14" s="1211"/>
      <c r="BJC14" s="1211"/>
      <c r="BJD14" s="1211"/>
      <c r="BJE14" s="1211"/>
      <c r="BJF14" s="1211"/>
      <c r="BJG14" s="1211"/>
      <c r="BJH14" s="1211"/>
      <c r="BJI14" s="1211"/>
      <c r="BJJ14" s="1211"/>
      <c r="BJK14" s="1211"/>
      <c r="BJL14" s="1211"/>
      <c r="BJM14" s="1211"/>
      <c r="BJN14" s="1211"/>
      <c r="BJO14" s="1211"/>
      <c r="BJP14" s="1211"/>
      <c r="BJQ14" s="1211"/>
      <c r="BJR14" s="1211"/>
      <c r="BJS14" s="1211"/>
      <c r="BJT14" s="1211"/>
      <c r="BJU14" s="1211"/>
      <c r="BJV14" s="1211"/>
      <c r="BJW14" s="1211"/>
      <c r="BJX14" s="1211"/>
      <c r="BJY14" s="1211"/>
      <c r="BJZ14" s="1211"/>
      <c r="BKA14" s="1211"/>
      <c r="BKB14" s="1211"/>
      <c r="BKC14" s="1211"/>
      <c r="BKD14" s="1211"/>
      <c r="BKE14" s="1211"/>
      <c r="BKF14" s="1211"/>
      <c r="BKG14" s="1211"/>
      <c r="BKH14" s="1211"/>
      <c r="BKI14" s="1211"/>
      <c r="BKJ14" s="1211"/>
      <c r="BKK14" s="1211"/>
      <c r="BKL14" s="1211"/>
      <c r="BKM14" s="1211"/>
      <c r="BKN14" s="1211"/>
      <c r="BKO14" s="1211"/>
      <c r="BKP14" s="1211"/>
      <c r="BKQ14" s="1211"/>
      <c r="BKR14" s="1211"/>
      <c r="BKS14" s="1211"/>
      <c r="BKT14" s="1211"/>
      <c r="BKU14" s="1211"/>
      <c r="BKV14" s="1211"/>
      <c r="BKW14" s="1211"/>
      <c r="BKX14" s="1211"/>
      <c r="BKY14" s="1211"/>
      <c r="BKZ14" s="1211"/>
      <c r="BLA14" s="1211"/>
      <c r="BLB14" s="1211"/>
      <c r="BLC14" s="1211"/>
      <c r="BLD14" s="1211"/>
      <c r="BLE14" s="1211"/>
      <c r="BLF14" s="1211"/>
      <c r="BLG14" s="1211"/>
      <c r="BLH14" s="1211"/>
      <c r="BLI14" s="1211"/>
      <c r="BLJ14" s="1211"/>
      <c r="BLK14" s="1211"/>
      <c r="BLL14" s="1211"/>
      <c r="BLM14" s="1211"/>
      <c r="BLN14" s="1211"/>
      <c r="BLO14" s="1211"/>
      <c r="BLP14" s="1211"/>
      <c r="BLQ14" s="1211"/>
      <c r="BLR14" s="1211"/>
      <c r="BLS14" s="1211"/>
      <c r="BLT14" s="1211"/>
      <c r="BLU14" s="1211"/>
      <c r="BLV14" s="1211"/>
      <c r="BLW14" s="1211"/>
      <c r="BLX14" s="1211"/>
      <c r="BLY14" s="1211"/>
      <c r="BLZ14" s="1211"/>
      <c r="BMA14" s="1211"/>
      <c r="BMB14" s="1211"/>
      <c r="BMC14" s="1211"/>
      <c r="BMD14" s="1211"/>
      <c r="BME14" s="1211"/>
      <c r="BMF14" s="1211"/>
      <c r="BMG14" s="1211"/>
      <c r="BMH14" s="1211"/>
      <c r="BMI14" s="1211"/>
      <c r="BMJ14" s="1211"/>
      <c r="BMK14" s="1211"/>
      <c r="BML14" s="1211"/>
      <c r="BMM14" s="1211"/>
      <c r="BMN14" s="1211"/>
      <c r="BMO14" s="1211"/>
      <c r="BMP14" s="1211"/>
      <c r="BMQ14" s="1211"/>
      <c r="BMR14" s="1211"/>
      <c r="BMS14" s="1211"/>
      <c r="BMT14" s="1211"/>
      <c r="BMU14" s="1211"/>
      <c r="BMV14" s="1211"/>
      <c r="BMW14" s="1211"/>
      <c r="BMX14" s="1211"/>
      <c r="BMY14" s="1211"/>
      <c r="BMZ14" s="1211"/>
      <c r="BNA14" s="1211"/>
      <c r="BNB14" s="1211"/>
      <c r="BNC14" s="1211"/>
      <c r="BND14" s="1211"/>
      <c r="BNE14" s="1211"/>
      <c r="BNF14" s="1211"/>
      <c r="BNG14" s="1211"/>
      <c r="BNH14" s="1211"/>
      <c r="BNI14" s="1211"/>
      <c r="BNJ14" s="1211"/>
      <c r="BNK14" s="1211"/>
      <c r="BNL14" s="1211"/>
      <c r="BNM14" s="1211"/>
      <c r="BNN14" s="1211"/>
      <c r="BNO14" s="1211"/>
      <c r="BNP14" s="1211"/>
      <c r="BNQ14" s="1211"/>
      <c r="BNR14" s="1211"/>
      <c r="BNS14" s="1211"/>
      <c r="BNT14" s="1211"/>
      <c r="BNU14" s="1211"/>
      <c r="BNV14" s="1211"/>
      <c r="BNW14" s="1211"/>
      <c r="BNX14" s="1211"/>
      <c r="BNY14" s="1211"/>
      <c r="BNZ14" s="1211"/>
      <c r="BOA14" s="1211"/>
      <c r="BOB14" s="1211"/>
      <c r="BOC14" s="1211"/>
      <c r="BOD14" s="1211"/>
      <c r="BOE14" s="1211"/>
      <c r="BOF14" s="1211"/>
      <c r="BOG14" s="1211"/>
      <c r="BOH14" s="1211"/>
      <c r="BOI14" s="1211"/>
      <c r="BOJ14" s="1211"/>
      <c r="BOK14" s="1211"/>
      <c r="BOL14" s="1211"/>
      <c r="BOM14" s="1211"/>
      <c r="BON14" s="1211"/>
      <c r="BOO14" s="1211"/>
      <c r="BOP14" s="1211"/>
      <c r="BOQ14" s="1211"/>
      <c r="BOR14" s="1211"/>
      <c r="BOS14" s="1211"/>
      <c r="BOT14" s="1211"/>
      <c r="BOU14" s="1211"/>
      <c r="BOV14" s="1211"/>
      <c r="BOW14" s="1211"/>
      <c r="BOX14" s="1211"/>
      <c r="BOY14" s="1211"/>
      <c r="BOZ14" s="1211"/>
      <c r="BPA14" s="1211"/>
      <c r="BPB14" s="1211"/>
      <c r="BPC14" s="1211"/>
      <c r="BPD14" s="1211"/>
      <c r="BPE14" s="1211"/>
      <c r="BPF14" s="1211"/>
      <c r="BPG14" s="1211"/>
      <c r="BPH14" s="1211"/>
      <c r="BPI14" s="1211"/>
      <c r="BPJ14" s="1211"/>
      <c r="BPK14" s="1211"/>
      <c r="BPL14" s="1211"/>
      <c r="BPM14" s="1211"/>
      <c r="BPN14" s="1211"/>
      <c r="BPO14" s="1211"/>
      <c r="BPP14" s="1211"/>
      <c r="BPQ14" s="1211"/>
      <c r="BPR14" s="1211"/>
      <c r="BPS14" s="1211"/>
      <c r="BPT14" s="1211"/>
      <c r="BPU14" s="1211"/>
      <c r="BPV14" s="1211"/>
      <c r="BPW14" s="1211"/>
      <c r="BPX14" s="1211"/>
      <c r="BPY14" s="1211"/>
      <c r="BPZ14" s="1211"/>
      <c r="BQA14" s="1211"/>
      <c r="BQB14" s="1211"/>
      <c r="BQC14" s="1211"/>
      <c r="BQD14" s="1211"/>
      <c r="BQE14" s="1211"/>
      <c r="BQF14" s="1211"/>
      <c r="BQG14" s="1211"/>
      <c r="BQH14" s="1211"/>
      <c r="BQI14" s="1211"/>
      <c r="BQJ14" s="1211"/>
      <c r="BQK14" s="1211"/>
      <c r="BQL14" s="1211"/>
      <c r="BQM14" s="1211"/>
      <c r="BQN14" s="1211"/>
      <c r="BQO14" s="1211"/>
      <c r="BQP14" s="1211"/>
      <c r="BQQ14" s="1211"/>
      <c r="BQR14" s="1211"/>
      <c r="BQS14" s="1211"/>
      <c r="BQT14" s="1211"/>
      <c r="BQU14" s="1211"/>
      <c r="BQV14" s="1211"/>
      <c r="BQW14" s="1211"/>
      <c r="BQX14" s="1211"/>
      <c r="BQY14" s="1211"/>
      <c r="BQZ14" s="1211"/>
      <c r="BRA14" s="1211"/>
      <c r="BRB14" s="1211"/>
      <c r="BRC14" s="1211"/>
      <c r="BRD14" s="1211"/>
      <c r="BRE14" s="1211"/>
      <c r="BRF14" s="1211"/>
      <c r="BRG14" s="1211"/>
      <c r="BRH14" s="1211"/>
      <c r="BRI14" s="1211"/>
      <c r="BRJ14" s="1211"/>
      <c r="BRK14" s="1211"/>
      <c r="BRL14" s="1211"/>
      <c r="BRM14" s="1211"/>
      <c r="BRN14" s="1211"/>
      <c r="BRO14" s="1211"/>
      <c r="BRP14" s="1211"/>
      <c r="BRQ14" s="1211"/>
      <c r="BRR14" s="1211"/>
      <c r="BRS14" s="1211"/>
      <c r="BRT14" s="1211"/>
      <c r="BRU14" s="1211"/>
      <c r="BRV14" s="1211"/>
      <c r="BRW14" s="1211"/>
      <c r="BRX14" s="1211"/>
      <c r="BRY14" s="1211"/>
      <c r="BRZ14" s="1211"/>
      <c r="BSA14" s="1211"/>
      <c r="BSB14" s="1211"/>
      <c r="BSC14" s="1211"/>
      <c r="BSD14" s="1211"/>
      <c r="BSE14" s="1211"/>
      <c r="BSF14" s="1211"/>
      <c r="BSG14" s="1211"/>
      <c r="BSH14" s="1211"/>
      <c r="BSI14" s="1211"/>
      <c r="BSJ14" s="1211"/>
      <c r="BSK14" s="1211"/>
      <c r="BSL14" s="1211"/>
      <c r="BSM14" s="1211"/>
      <c r="BSN14" s="1211"/>
      <c r="BSO14" s="1211"/>
      <c r="BSP14" s="1211"/>
      <c r="BSQ14" s="1211"/>
      <c r="BSR14" s="1211"/>
      <c r="BSS14" s="1211"/>
      <c r="BST14" s="1211"/>
      <c r="BSU14" s="1211"/>
      <c r="BSV14" s="1211"/>
      <c r="BSW14" s="1211"/>
      <c r="BSX14" s="1211"/>
      <c r="BSY14" s="1211"/>
      <c r="BSZ14" s="1211"/>
      <c r="BTA14" s="1211"/>
      <c r="BTB14" s="1211"/>
      <c r="BTC14" s="1211"/>
      <c r="BTD14" s="1211"/>
      <c r="BTE14" s="1211"/>
      <c r="BTF14" s="1211"/>
      <c r="BTG14" s="1211"/>
      <c r="BTH14" s="1211"/>
      <c r="BTI14" s="1211"/>
      <c r="BTJ14" s="1211"/>
      <c r="BTK14" s="1211"/>
      <c r="BTL14" s="1211"/>
      <c r="BTM14" s="1211"/>
      <c r="BTN14" s="1211"/>
      <c r="BTO14" s="1211"/>
      <c r="BTP14" s="1211"/>
      <c r="BTQ14" s="1211"/>
      <c r="BTR14" s="1211"/>
      <c r="BTS14" s="1211"/>
      <c r="BTT14" s="1211"/>
      <c r="BTU14" s="1211"/>
      <c r="BTV14" s="1211"/>
      <c r="BTW14" s="1211"/>
      <c r="BTX14" s="1211"/>
      <c r="BTY14" s="1211"/>
      <c r="BTZ14" s="1211"/>
      <c r="BUA14" s="1211"/>
      <c r="BUB14" s="1211"/>
      <c r="BUC14" s="1211"/>
      <c r="BUD14" s="1211"/>
      <c r="BUE14" s="1211"/>
      <c r="BUF14" s="1211"/>
      <c r="BUG14" s="1211"/>
      <c r="BUH14" s="1211"/>
      <c r="BUI14" s="1211"/>
      <c r="BUJ14" s="1211"/>
      <c r="BUK14" s="1211"/>
      <c r="BUL14" s="1211"/>
      <c r="BUM14" s="1211"/>
      <c r="BUN14" s="1211"/>
      <c r="BUO14" s="1211"/>
      <c r="BUP14" s="1211"/>
      <c r="BUQ14" s="1211"/>
      <c r="BUR14" s="1211"/>
      <c r="BUS14" s="1211"/>
      <c r="BUT14" s="1211"/>
      <c r="BUU14" s="1211"/>
      <c r="BUV14" s="1211"/>
      <c r="BUW14" s="1211"/>
      <c r="BUX14" s="1211"/>
      <c r="BUY14" s="1211"/>
      <c r="BUZ14" s="1211"/>
      <c r="BVA14" s="1211"/>
      <c r="BVB14" s="1211"/>
      <c r="BVC14" s="1211"/>
      <c r="BVD14" s="1211"/>
      <c r="BVE14" s="1211"/>
      <c r="BVF14" s="1211"/>
      <c r="BVG14" s="1211"/>
      <c r="BVH14" s="1211"/>
      <c r="BVI14" s="1211"/>
      <c r="BVJ14" s="1211"/>
      <c r="BVK14" s="1211"/>
      <c r="BVL14" s="1211"/>
      <c r="BVM14" s="1211"/>
      <c r="BVN14" s="1211"/>
      <c r="BVO14" s="1211"/>
      <c r="BVP14" s="1211"/>
      <c r="BVQ14" s="1211"/>
      <c r="BVR14" s="1211"/>
      <c r="BVS14" s="1211"/>
      <c r="BVT14" s="1211"/>
      <c r="BVU14" s="1211"/>
      <c r="BVV14" s="1211"/>
      <c r="BVW14" s="1211"/>
      <c r="BVX14" s="1211"/>
      <c r="BVY14" s="1211"/>
      <c r="BVZ14" s="1211"/>
      <c r="BWA14" s="1211"/>
      <c r="BWB14" s="1211"/>
      <c r="BWC14" s="1211"/>
      <c r="BWD14" s="1211"/>
      <c r="BWE14" s="1211"/>
      <c r="BWF14" s="1211"/>
      <c r="BWG14" s="1211"/>
      <c r="BWH14" s="1211"/>
      <c r="BWI14" s="1211"/>
      <c r="BWJ14" s="1211"/>
      <c r="BWK14" s="1211"/>
      <c r="BWL14" s="1211"/>
      <c r="BWM14" s="1211"/>
      <c r="BWN14" s="1211"/>
      <c r="BWO14" s="1211"/>
      <c r="BWP14" s="1211"/>
      <c r="BWQ14" s="1211"/>
      <c r="BWR14" s="1211"/>
      <c r="BWS14" s="1211"/>
      <c r="BWT14" s="1211"/>
      <c r="BWU14" s="1211"/>
      <c r="BWV14" s="1211"/>
      <c r="BWW14" s="1211"/>
      <c r="BWX14" s="1211"/>
      <c r="BWY14" s="1211"/>
      <c r="BWZ14" s="1211"/>
      <c r="BXA14" s="1211"/>
      <c r="BXB14" s="1211"/>
      <c r="BXC14" s="1211"/>
      <c r="BXD14" s="1211"/>
      <c r="BXE14" s="1211"/>
      <c r="BXF14" s="1211"/>
      <c r="BXG14" s="1211"/>
      <c r="BXH14" s="1211"/>
      <c r="BXI14" s="1211"/>
      <c r="BXJ14" s="1211"/>
      <c r="BXK14" s="1211"/>
      <c r="BXL14" s="1211"/>
      <c r="BXM14" s="1211"/>
      <c r="BXN14" s="1211"/>
      <c r="BXO14" s="1211"/>
      <c r="BXP14" s="1211"/>
      <c r="BXQ14" s="1211"/>
      <c r="BXR14" s="1211"/>
      <c r="BXS14" s="1211"/>
      <c r="BXT14" s="1211"/>
      <c r="BXU14" s="1211"/>
      <c r="BXV14" s="1211"/>
      <c r="BXW14" s="1211"/>
      <c r="BXX14" s="1211"/>
      <c r="BXY14" s="1211"/>
      <c r="BXZ14" s="1211"/>
      <c r="BYA14" s="1211"/>
      <c r="BYB14" s="1211"/>
      <c r="BYC14" s="1211"/>
      <c r="BYD14" s="1211"/>
      <c r="BYE14" s="1211"/>
      <c r="BYF14" s="1211"/>
      <c r="BYG14" s="1211"/>
      <c r="BYH14" s="1211"/>
      <c r="BYI14" s="1211"/>
      <c r="BYJ14" s="1211"/>
      <c r="BYK14" s="1211"/>
      <c r="BYL14" s="1211"/>
      <c r="BYM14" s="1211"/>
      <c r="BYN14" s="1211"/>
      <c r="BYO14" s="1211"/>
      <c r="BYP14" s="1211"/>
      <c r="BYQ14" s="1211"/>
      <c r="BYR14" s="1211"/>
      <c r="BYS14" s="1211"/>
      <c r="BYT14" s="1211"/>
      <c r="BYU14" s="1211"/>
      <c r="BYV14" s="1211"/>
      <c r="BYW14" s="1211"/>
      <c r="BYX14" s="1211"/>
      <c r="BYY14" s="1211"/>
      <c r="BYZ14" s="1211"/>
      <c r="BZA14" s="1211"/>
      <c r="BZB14" s="1211"/>
      <c r="BZC14" s="1211"/>
      <c r="BZD14" s="1211"/>
      <c r="BZE14" s="1211"/>
      <c r="BZF14" s="1211"/>
      <c r="BZG14" s="1211"/>
      <c r="BZH14" s="1211"/>
      <c r="BZI14" s="1211"/>
      <c r="BZJ14" s="1211"/>
      <c r="BZK14" s="1211"/>
      <c r="BZL14" s="1211"/>
      <c r="BZM14" s="1211"/>
      <c r="BZN14" s="1211"/>
      <c r="BZO14" s="1211"/>
      <c r="BZP14" s="1211"/>
      <c r="BZQ14" s="1211"/>
      <c r="BZR14" s="1211"/>
      <c r="BZS14" s="1211"/>
      <c r="BZT14" s="1211"/>
      <c r="BZU14" s="1211"/>
      <c r="BZV14" s="1211"/>
      <c r="BZW14" s="1211"/>
      <c r="BZX14" s="1211"/>
      <c r="BZY14" s="1211"/>
      <c r="BZZ14" s="1211"/>
      <c r="CAA14" s="1211"/>
      <c r="CAB14" s="1211"/>
      <c r="CAC14" s="1211"/>
      <c r="CAD14" s="1211"/>
      <c r="CAE14" s="1211"/>
      <c r="CAF14" s="1211"/>
      <c r="CAG14" s="1211"/>
      <c r="CAH14" s="1211"/>
      <c r="CAI14" s="1211"/>
      <c r="CAJ14" s="1211"/>
      <c r="CAK14" s="1211"/>
      <c r="CAL14" s="1211"/>
      <c r="CAM14" s="1211"/>
      <c r="CAN14" s="1211"/>
      <c r="CAO14" s="1211"/>
      <c r="CAP14" s="1211"/>
      <c r="CAQ14" s="1211"/>
      <c r="CAR14" s="1211"/>
      <c r="CAS14" s="1211"/>
      <c r="CAT14" s="1211"/>
      <c r="CAU14" s="1211"/>
      <c r="CAV14" s="1211"/>
      <c r="CAW14" s="1211"/>
      <c r="CAX14" s="1211"/>
      <c r="CAY14" s="1211"/>
      <c r="CAZ14" s="1211"/>
      <c r="CBA14" s="1211"/>
      <c r="CBB14" s="1211"/>
      <c r="CBC14" s="1211"/>
      <c r="CBD14" s="1211"/>
      <c r="CBE14" s="1211"/>
      <c r="CBF14" s="1211"/>
      <c r="CBG14" s="1211"/>
      <c r="CBH14" s="1211"/>
      <c r="CBI14" s="1211"/>
      <c r="CBJ14" s="1211"/>
      <c r="CBK14" s="1211"/>
      <c r="CBL14" s="1211"/>
      <c r="CBM14" s="1211"/>
      <c r="CBN14" s="1211"/>
      <c r="CBO14" s="1211"/>
      <c r="CBP14" s="1211"/>
      <c r="CBQ14" s="1211"/>
      <c r="CBR14" s="1211"/>
      <c r="CBS14" s="1211"/>
      <c r="CBT14" s="1211"/>
      <c r="CBU14" s="1211"/>
      <c r="CBV14" s="1211"/>
      <c r="CBW14" s="1211"/>
      <c r="CBX14" s="1211"/>
      <c r="CBY14" s="1211"/>
      <c r="CBZ14" s="1211"/>
      <c r="CCA14" s="1211"/>
      <c r="CCB14" s="1211"/>
      <c r="CCC14" s="1211"/>
      <c r="CCD14" s="1211"/>
      <c r="CCE14" s="1211"/>
      <c r="CCF14" s="1211"/>
      <c r="CCG14" s="1211"/>
      <c r="CCH14" s="1211"/>
      <c r="CCI14" s="1211"/>
      <c r="CCJ14" s="1211"/>
      <c r="CCK14" s="1211"/>
      <c r="CCL14" s="1211"/>
      <c r="CCM14" s="1211"/>
      <c r="CCN14" s="1211"/>
      <c r="CCO14" s="1211"/>
      <c r="CCP14" s="1211"/>
      <c r="CCQ14" s="1211"/>
      <c r="CCR14" s="1211"/>
      <c r="CCS14" s="1211"/>
      <c r="CCT14" s="1211"/>
      <c r="CCU14" s="1211"/>
      <c r="CCV14" s="1211"/>
      <c r="CCW14" s="1211"/>
      <c r="CCX14" s="1211"/>
      <c r="CCY14" s="1211"/>
      <c r="CCZ14" s="1211"/>
      <c r="CDA14" s="1211"/>
      <c r="CDB14" s="1211"/>
      <c r="CDC14" s="1211"/>
      <c r="CDD14" s="1211"/>
      <c r="CDE14" s="1211"/>
      <c r="CDF14" s="1211"/>
      <c r="CDG14" s="1211"/>
      <c r="CDH14" s="1211"/>
      <c r="CDI14" s="1211"/>
      <c r="CDJ14" s="1211"/>
      <c r="CDK14" s="1211"/>
      <c r="CDL14" s="1211"/>
      <c r="CDM14" s="1211"/>
      <c r="CDN14" s="1211"/>
      <c r="CDO14" s="1211"/>
      <c r="CDP14" s="1211"/>
      <c r="CDQ14" s="1211"/>
      <c r="CDR14" s="1211"/>
      <c r="CDS14" s="1211"/>
      <c r="CDT14" s="1211"/>
      <c r="CDU14" s="1211"/>
      <c r="CDV14" s="1211"/>
      <c r="CDW14" s="1211"/>
      <c r="CDX14" s="1211"/>
      <c r="CDY14" s="1211"/>
      <c r="CDZ14" s="1211"/>
      <c r="CEA14" s="1211"/>
      <c r="CEB14" s="1211"/>
      <c r="CEC14" s="1211"/>
      <c r="CED14" s="1211"/>
      <c r="CEE14" s="1211"/>
      <c r="CEF14" s="1211"/>
      <c r="CEG14" s="1211"/>
      <c r="CEH14" s="1211"/>
      <c r="CEI14" s="1211"/>
      <c r="CEJ14" s="1211"/>
      <c r="CEK14" s="1211"/>
      <c r="CEL14" s="1211"/>
      <c r="CEM14" s="1211"/>
      <c r="CEN14" s="1211"/>
      <c r="CEO14" s="1211"/>
      <c r="CEP14" s="1211"/>
      <c r="CEQ14" s="1211"/>
      <c r="CER14" s="1211"/>
      <c r="CES14" s="1211"/>
      <c r="CET14" s="1211"/>
      <c r="CEU14" s="1211"/>
      <c r="CEV14" s="1211"/>
      <c r="CEW14" s="1211"/>
      <c r="CEX14" s="1211"/>
      <c r="CEY14" s="1211"/>
      <c r="CEZ14" s="1211"/>
      <c r="CFA14" s="1211"/>
      <c r="CFB14" s="1211"/>
      <c r="CFC14" s="1211"/>
      <c r="CFD14" s="1211"/>
      <c r="CFE14" s="1211"/>
      <c r="CFF14" s="1211"/>
      <c r="CFG14" s="1211"/>
      <c r="CFH14" s="1211"/>
      <c r="CFI14" s="1211"/>
      <c r="CFJ14" s="1211"/>
      <c r="CFK14" s="1211"/>
      <c r="CFL14" s="1211"/>
      <c r="CFM14" s="1211"/>
      <c r="CFN14" s="1211"/>
      <c r="CFO14" s="1211"/>
      <c r="CFP14" s="1211"/>
      <c r="CFQ14" s="1211"/>
      <c r="CFR14" s="1211"/>
      <c r="CFS14" s="1211"/>
      <c r="CFT14" s="1211"/>
      <c r="CFU14" s="1211"/>
      <c r="CFV14" s="1211"/>
      <c r="CFW14" s="1211"/>
      <c r="CFX14" s="1211"/>
      <c r="CFY14" s="1211"/>
      <c r="CFZ14" s="1211"/>
      <c r="CGA14" s="1211"/>
      <c r="CGB14" s="1211"/>
      <c r="CGC14" s="1211"/>
      <c r="CGD14" s="1211"/>
      <c r="CGE14" s="1211"/>
      <c r="CGF14" s="1211"/>
      <c r="CGG14" s="1211"/>
      <c r="CGH14" s="1211"/>
      <c r="CGI14" s="1211"/>
      <c r="CGJ14" s="1211"/>
      <c r="CGK14" s="1211"/>
      <c r="CGL14" s="1211"/>
      <c r="CGM14" s="1211"/>
      <c r="CGN14" s="1211"/>
      <c r="CGO14" s="1211"/>
      <c r="CGP14" s="1211"/>
      <c r="CGQ14" s="1211"/>
      <c r="CGR14" s="1211"/>
      <c r="CGS14" s="1211"/>
      <c r="CGT14" s="1211"/>
      <c r="CGU14" s="1211"/>
      <c r="CGV14" s="1211"/>
      <c r="CGW14" s="1211"/>
      <c r="CGX14" s="1211"/>
      <c r="CGY14" s="1211"/>
      <c r="CGZ14" s="1211"/>
      <c r="CHA14" s="1211"/>
      <c r="CHB14" s="1211"/>
      <c r="CHC14" s="1211"/>
      <c r="CHD14" s="1211"/>
      <c r="CHE14" s="1211"/>
      <c r="CHF14" s="1211"/>
      <c r="CHG14" s="1211"/>
      <c r="CHH14" s="1211"/>
      <c r="CHI14" s="1211"/>
      <c r="CHJ14" s="1211"/>
      <c r="CHK14" s="1211"/>
      <c r="CHL14" s="1211"/>
      <c r="CHM14" s="1211"/>
      <c r="CHN14" s="1211"/>
      <c r="CHO14" s="1211"/>
      <c r="CHP14" s="1211"/>
      <c r="CHQ14" s="1211"/>
      <c r="CHR14" s="1211"/>
      <c r="CHS14" s="1211"/>
      <c r="CHT14" s="1211"/>
      <c r="CHU14" s="1211"/>
      <c r="CHV14" s="1211"/>
      <c r="CHW14" s="1211"/>
      <c r="CHX14" s="1211"/>
      <c r="CHY14" s="1211"/>
      <c r="CHZ14" s="1211"/>
      <c r="CIA14" s="1211"/>
      <c r="CIB14" s="1211"/>
      <c r="CIC14" s="1211"/>
      <c r="CID14" s="1211"/>
      <c r="CIE14" s="1211"/>
      <c r="CIF14" s="1211"/>
      <c r="CIG14" s="1211"/>
      <c r="CIH14" s="1211"/>
      <c r="CII14" s="1211"/>
      <c r="CIJ14" s="1211"/>
      <c r="CIK14" s="1211"/>
      <c r="CIL14" s="1211"/>
      <c r="CIM14" s="1211"/>
      <c r="CIN14" s="1211"/>
      <c r="CIO14" s="1211"/>
      <c r="CIP14" s="1211"/>
      <c r="CIQ14" s="1211"/>
      <c r="CIR14" s="1211"/>
      <c r="CIS14" s="1211"/>
      <c r="CIT14" s="1211"/>
      <c r="CIU14" s="1211"/>
      <c r="CIV14" s="1211"/>
      <c r="CIW14" s="1211"/>
      <c r="CIX14" s="1211"/>
      <c r="CIY14" s="1211"/>
      <c r="CIZ14" s="1211"/>
      <c r="CJA14" s="1211"/>
      <c r="CJB14" s="1211"/>
      <c r="CJC14" s="1211"/>
      <c r="CJD14" s="1211"/>
      <c r="CJE14" s="1211"/>
      <c r="CJF14" s="1211"/>
      <c r="CJG14" s="1211"/>
      <c r="CJH14" s="1211"/>
      <c r="CJI14" s="1211"/>
      <c r="CJJ14" s="1211"/>
      <c r="CJK14" s="1211"/>
      <c r="CJL14" s="1211"/>
      <c r="CJM14" s="1211"/>
      <c r="CJN14" s="1211"/>
      <c r="CJO14" s="1211"/>
      <c r="CJP14" s="1211"/>
      <c r="CJQ14" s="1211"/>
      <c r="CJR14" s="1211"/>
      <c r="CJS14" s="1211"/>
      <c r="CJT14" s="1211"/>
      <c r="CJU14" s="1211"/>
      <c r="CJV14" s="1211"/>
      <c r="CJW14" s="1211"/>
      <c r="CJX14" s="1211"/>
      <c r="CJY14" s="1211"/>
      <c r="CJZ14" s="1211"/>
      <c r="CKA14" s="1211"/>
      <c r="CKB14" s="1211"/>
      <c r="CKC14" s="1211"/>
      <c r="CKD14" s="1211"/>
      <c r="CKE14" s="1211"/>
      <c r="CKF14" s="1211"/>
      <c r="CKG14" s="1211"/>
      <c r="CKH14" s="1211"/>
      <c r="CKI14" s="1211"/>
      <c r="CKJ14" s="1211"/>
      <c r="CKK14" s="1211"/>
      <c r="CKL14" s="1211"/>
      <c r="CKM14" s="1211"/>
      <c r="CKN14" s="1211"/>
      <c r="CKO14" s="1211"/>
      <c r="CKP14" s="1211"/>
      <c r="CKQ14" s="1211"/>
      <c r="CKR14" s="1211"/>
      <c r="CKS14" s="1211"/>
      <c r="CKT14" s="1211"/>
      <c r="CKU14" s="1211"/>
      <c r="CKV14" s="1211"/>
      <c r="CKW14" s="1211"/>
      <c r="CKX14" s="1211"/>
      <c r="CKY14" s="1211"/>
      <c r="CKZ14" s="1211"/>
      <c r="CLA14" s="1211"/>
      <c r="CLB14" s="1211"/>
      <c r="CLC14" s="1211"/>
      <c r="CLD14" s="1211"/>
      <c r="CLE14" s="1211"/>
      <c r="CLF14" s="1211"/>
      <c r="CLG14" s="1211"/>
      <c r="CLH14" s="1211"/>
      <c r="CLI14" s="1211"/>
      <c r="CLJ14" s="1211"/>
      <c r="CLK14" s="1211"/>
      <c r="CLL14" s="1211"/>
      <c r="CLM14" s="1211"/>
      <c r="CLN14" s="1211"/>
      <c r="CLO14" s="1211"/>
      <c r="CLP14" s="1211"/>
      <c r="CLQ14" s="1211"/>
      <c r="CLR14" s="1211"/>
      <c r="CLS14" s="1211"/>
      <c r="CLT14" s="1211"/>
      <c r="CLU14" s="1211"/>
      <c r="CLV14" s="1211"/>
      <c r="CLW14" s="1211"/>
      <c r="CLX14" s="1211"/>
      <c r="CLY14" s="1211"/>
      <c r="CLZ14" s="1211"/>
      <c r="CMA14" s="1211"/>
      <c r="CMB14" s="1211"/>
      <c r="CMC14" s="1211"/>
      <c r="CMD14" s="1211"/>
      <c r="CME14" s="1211"/>
      <c r="CMF14" s="1211"/>
      <c r="CMG14" s="1211"/>
      <c r="CMH14" s="1211"/>
      <c r="CMI14" s="1211"/>
      <c r="CMJ14" s="1211"/>
      <c r="CMK14" s="1211"/>
      <c r="CML14" s="1211"/>
      <c r="CMM14" s="1211"/>
      <c r="CMN14" s="1211"/>
      <c r="CMO14" s="1211"/>
      <c r="CMP14" s="1211"/>
      <c r="CMQ14" s="1211"/>
      <c r="CMR14" s="1211"/>
      <c r="CMS14" s="1211"/>
      <c r="CMT14" s="1211"/>
      <c r="CMU14" s="1211"/>
      <c r="CMV14" s="1211"/>
      <c r="CMW14" s="1211"/>
      <c r="CMX14" s="1211"/>
      <c r="CMY14" s="1211"/>
      <c r="CMZ14" s="1211"/>
      <c r="CNA14" s="1211"/>
      <c r="CNB14" s="1211"/>
      <c r="CNC14" s="1211"/>
      <c r="CND14" s="1211"/>
      <c r="CNE14" s="1211"/>
      <c r="CNF14" s="1211"/>
      <c r="CNG14" s="1211"/>
      <c r="CNH14" s="1211"/>
      <c r="CNI14" s="1211"/>
      <c r="CNJ14" s="1211"/>
      <c r="CNK14" s="1211"/>
      <c r="CNL14" s="1211"/>
      <c r="CNM14" s="1211"/>
      <c r="CNN14" s="1211"/>
      <c r="CNO14" s="1211"/>
      <c r="CNP14" s="1211"/>
      <c r="CNQ14" s="1211"/>
      <c r="CNR14" s="1211"/>
      <c r="CNS14" s="1211"/>
      <c r="CNT14" s="1211"/>
      <c r="CNU14" s="1211"/>
      <c r="CNV14" s="1211"/>
      <c r="CNW14" s="1211"/>
      <c r="CNX14" s="1211"/>
      <c r="CNY14" s="1211"/>
      <c r="CNZ14" s="1211"/>
      <c r="COA14" s="1211"/>
      <c r="COB14" s="1211"/>
      <c r="COC14" s="1211"/>
      <c r="COD14" s="1211"/>
      <c r="COE14" s="1211"/>
      <c r="COF14" s="1211"/>
      <c r="COG14" s="1211"/>
      <c r="COH14" s="1211"/>
      <c r="COI14" s="1211"/>
      <c r="COJ14" s="1211"/>
      <c r="COK14" s="1211"/>
      <c r="COL14" s="1211"/>
      <c r="COM14" s="1211"/>
      <c r="CON14" s="1211"/>
      <c r="COO14" s="1211"/>
      <c r="COP14" s="1211"/>
      <c r="COQ14" s="1211"/>
      <c r="COR14" s="1211"/>
      <c r="COS14" s="1211"/>
      <c r="COT14" s="1211"/>
      <c r="COU14" s="1211"/>
      <c r="COV14" s="1211"/>
      <c r="COW14" s="1211"/>
      <c r="COX14" s="1211"/>
      <c r="COY14" s="1211"/>
      <c r="COZ14" s="1211"/>
      <c r="CPA14" s="1211"/>
      <c r="CPB14" s="1211"/>
      <c r="CPC14" s="1211"/>
      <c r="CPD14" s="1211"/>
      <c r="CPE14" s="1211"/>
      <c r="CPF14" s="1211"/>
      <c r="CPG14" s="1211"/>
      <c r="CPH14" s="1211"/>
      <c r="CPI14" s="1211"/>
      <c r="CPJ14" s="1211"/>
      <c r="CPK14" s="1211"/>
      <c r="CPL14" s="1211"/>
      <c r="CPM14" s="1211"/>
      <c r="CPN14" s="1211"/>
      <c r="CPO14" s="1211"/>
      <c r="CPP14" s="1211"/>
      <c r="CPQ14" s="1211"/>
      <c r="CPR14" s="1211"/>
      <c r="CPS14" s="1211"/>
      <c r="CPT14" s="1211"/>
      <c r="CPU14" s="1211"/>
      <c r="CPV14" s="1211"/>
      <c r="CPW14" s="1211"/>
      <c r="CPX14" s="1211"/>
      <c r="CPY14" s="1211"/>
      <c r="CPZ14" s="1211"/>
      <c r="CQA14" s="1211"/>
      <c r="CQB14" s="1211"/>
      <c r="CQC14" s="1211"/>
      <c r="CQD14" s="1211"/>
      <c r="CQE14" s="1211"/>
      <c r="CQF14" s="1211"/>
      <c r="CQG14" s="1211"/>
      <c r="CQH14" s="1211"/>
      <c r="CQI14" s="1211"/>
      <c r="CQJ14" s="1211"/>
      <c r="CQK14" s="1211"/>
      <c r="CQL14" s="1211"/>
      <c r="CQM14" s="1211"/>
      <c r="CQN14" s="1211"/>
      <c r="CQO14" s="1211"/>
      <c r="CQP14" s="1211"/>
      <c r="CQQ14" s="1211"/>
      <c r="CQR14" s="1211"/>
      <c r="CQS14" s="1211"/>
      <c r="CQT14" s="1211"/>
      <c r="CQU14" s="1211"/>
      <c r="CQV14" s="1211"/>
      <c r="CQW14" s="1211"/>
      <c r="CQX14" s="1211"/>
      <c r="CQY14" s="1211"/>
      <c r="CQZ14" s="1211"/>
      <c r="CRA14" s="1211"/>
      <c r="CRB14" s="1211"/>
      <c r="CRC14" s="1211"/>
      <c r="CRD14" s="1211"/>
      <c r="CRE14" s="1211"/>
      <c r="CRF14" s="1211"/>
      <c r="CRG14" s="1211"/>
      <c r="CRH14" s="1211"/>
      <c r="CRI14" s="1211"/>
      <c r="CRJ14" s="1211"/>
      <c r="CRK14" s="1211"/>
      <c r="CRL14" s="1211"/>
      <c r="CRM14" s="1211"/>
      <c r="CRN14" s="1211"/>
      <c r="CRO14" s="1211"/>
      <c r="CRP14" s="1211"/>
      <c r="CRQ14" s="1211"/>
      <c r="CRR14" s="1211"/>
      <c r="CRS14" s="1211"/>
      <c r="CRT14" s="1211"/>
      <c r="CRU14" s="1211"/>
      <c r="CRV14" s="1211"/>
      <c r="CRW14" s="1211"/>
      <c r="CRX14" s="1211"/>
      <c r="CRY14" s="1211"/>
      <c r="CRZ14" s="1211"/>
      <c r="CSA14" s="1211"/>
      <c r="CSB14" s="1211"/>
      <c r="CSC14" s="1211"/>
      <c r="CSD14" s="1211"/>
      <c r="CSE14" s="1211"/>
      <c r="CSF14" s="1211"/>
      <c r="CSG14" s="1211"/>
      <c r="CSH14" s="1211"/>
      <c r="CSI14" s="1211"/>
      <c r="CSJ14" s="1211"/>
      <c r="CSK14" s="1211"/>
      <c r="CSL14" s="1211"/>
      <c r="CSM14" s="1211"/>
      <c r="CSN14" s="1211"/>
      <c r="CSO14" s="1211"/>
      <c r="CSP14" s="1211"/>
      <c r="CSQ14" s="1211"/>
      <c r="CSR14" s="1211"/>
      <c r="CSS14" s="1211"/>
      <c r="CST14" s="1211"/>
      <c r="CSU14" s="1211"/>
      <c r="CSV14" s="1211"/>
      <c r="CSW14" s="1211"/>
      <c r="CSX14" s="1211"/>
      <c r="CSY14" s="1211"/>
      <c r="CSZ14" s="1211"/>
      <c r="CTA14" s="1211"/>
      <c r="CTB14" s="1211"/>
      <c r="CTC14" s="1211"/>
      <c r="CTD14" s="1211"/>
      <c r="CTE14" s="1211"/>
      <c r="CTF14" s="1211"/>
      <c r="CTG14" s="1211"/>
      <c r="CTH14" s="1211"/>
      <c r="CTI14" s="1211"/>
      <c r="CTJ14" s="1211"/>
      <c r="CTK14" s="1211"/>
      <c r="CTL14" s="1211"/>
      <c r="CTM14" s="1211"/>
      <c r="CTN14" s="1211"/>
      <c r="CTO14" s="1211"/>
      <c r="CTP14" s="1211"/>
      <c r="CTQ14" s="1211"/>
      <c r="CTR14" s="1211"/>
      <c r="CTS14" s="1211"/>
      <c r="CTT14" s="1211"/>
      <c r="CTU14" s="1211"/>
      <c r="CTV14" s="1211"/>
      <c r="CTW14" s="1211"/>
      <c r="CTX14" s="1211"/>
      <c r="CTY14" s="1211"/>
      <c r="CTZ14" s="1211"/>
      <c r="CUA14" s="1211"/>
      <c r="CUB14" s="1211"/>
      <c r="CUC14" s="1211"/>
      <c r="CUD14" s="1211"/>
      <c r="CUE14" s="1211"/>
      <c r="CUF14" s="1211"/>
      <c r="CUG14" s="1211"/>
      <c r="CUH14" s="1211"/>
      <c r="CUI14" s="1211"/>
      <c r="CUJ14" s="1211"/>
      <c r="CUK14" s="1211"/>
      <c r="CUL14" s="1211"/>
      <c r="CUM14" s="1211"/>
      <c r="CUN14" s="1211"/>
      <c r="CUO14" s="1211"/>
      <c r="CUP14" s="1211"/>
      <c r="CUQ14" s="1211"/>
      <c r="CUR14" s="1211"/>
      <c r="CUS14" s="1211"/>
      <c r="CUT14" s="1211"/>
      <c r="CUU14" s="1211"/>
      <c r="CUV14" s="1211"/>
      <c r="CUW14" s="1211"/>
      <c r="CUX14" s="1211"/>
      <c r="CUY14" s="1211"/>
      <c r="CUZ14" s="1211"/>
      <c r="CVA14" s="1211"/>
      <c r="CVB14" s="1211"/>
      <c r="CVC14" s="1211"/>
      <c r="CVD14" s="1211"/>
      <c r="CVE14" s="1211"/>
      <c r="CVF14" s="1211"/>
      <c r="CVG14" s="1211"/>
      <c r="CVH14" s="1211"/>
      <c r="CVI14" s="1211"/>
      <c r="CVJ14" s="1211"/>
      <c r="CVK14" s="1211"/>
      <c r="CVL14" s="1211"/>
      <c r="CVM14" s="1211"/>
      <c r="CVN14" s="1211"/>
      <c r="CVO14" s="1211"/>
      <c r="CVP14" s="1211"/>
      <c r="CVQ14" s="1211"/>
      <c r="CVR14" s="1211"/>
      <c r="CVS14" s="1211"/>
      <c r="CVT14" s="1211"/>
      <c r="CVU14" s="1211"/>
      <c r="CVV14" s="1211"/>
      <c r="CVW14" s="1211"/>
      <c r="CVX14" s="1211"/>
      <c r="CVY14" s="1211"/>
      <c r="CVZ14" s="1211"/>
      <c r="CWA14" s="1211"/>
      <c r="CWB14" s="1211"/>
      <c r="CWC14" s="1211"/>
      <c r="CWD14" s="1211"/>
      <c r="CWE14" s="1211"/>
      <c r="CWF14" s="1211"/>
      <c r="CWG14" s="1211"/>
      <c r="CWH14" s="1211"/>
      <c r="CWI14" s="1211"/>
      <c r="CWJ14" s="1211"/>
      <c r="CWK14" s="1211"/>
      <c r="CWL14" s="1211"/>
      <c r="CWM14" s="1211"/>
      <c r="CWN14" s="1211"/>
      <c r="CWO14" s="1211"/>
      <c r="CWP14" s="1211"/>
      <c r="CWQ14" s="1211"/>
      <c r="CWR14" s="1211"/>
      <c r="CWS14" s="1211"/>
      <c r="CWT14" s="1211"/>
      <c r="CWU14" s="1211"/>
      <c r="CWV14" s="1211"/>
      <c r="CWW14" s="1211"/>
      <c r="CWX14" s="1211"/>
      <c r="CWY14" s="1211"/>
      <c r="CWZ14" s="1211"/>
      <c r="CXA14" s="1211"/>
      <c r="CXB14" s="1211"/>
      <c r="CXC14" s="1211"/>
      <c r="CXD14" s="1211"/>
      <c r="CXE14" s="1211"/>
      <c r="CXF14" s="1211"/>
      <c r="CXG14" s="1211"/>
      <c r="CXH14" s="1211"/>
      <c r="CXI14" s="1211"/>
      <c r="CXJ14" s="1211"/>
      <c r="CXK14" s="1211"/>
      <c r="CXL14" s="1211"/>
      <c r="CXM14" s="1211"/>
      <c r="CXN14" s="1211"/>
      <c r="CXO14" s="1211"/>
      <c r="CXP14" s="1211"/>
      <c r="CXQ14" s="1211"/>
      <c r="CXR14" s="1211"/>
      <c r="CXS14" s="1211"/>
      <c r="CXT14" s="1211"/>
      <c r="CXU14" s="1211"/>
      <c r="CXV14" s="1211"/>
      <c r="CXW14" s="1211"/>
      <c r="CXX14" s="1211"/>
      <c r="CXY14" s="1211"/>
      <c r="CXZ14" s="1211"/>
      <c r="CYA14" s="1211"/>
      <c r="CYB14" s="1211"/>
      <c r="CYC14" s="1211"/>
      <c r="CYD14" s="1211"/>
      <c r="CYE14" s="1211"/>
      <c r="CYF14" s="1211"/>
      <c r="CYG14" s="1211"/>
      <c r="CYH14" s="1211"/>
      <c r="CYI14" s="1211"/>
      <c r="CYJ14" s="1211"/>
      <c r="CYK14" s="1211"/>
      <c r="CYL14" s="1211"/>
      <c r="CYM14" s="1211"/>
      <c r="CYN14" s="1211"/>
      <c r="CYO14" s="1211"/>
      <c r="CYP14" s="1211"/>
      <c r="CYQ14" s="1211"/>
      <c r="CYR14" s="1211"/>
      <c r="CYS14" s="1211"/>
      <c r="CYT14" s="1211"/>
      <c r="CYU14" s="1211"/>
      <c r="CYV14" s="1211"/>
      <c r="CYW14" s="1211"/>
      <c r="CYX14" s="1211"/>
      <c r="CYY14" s="1211"/>
      <c r="CYZ14" s="1211"/>
      <c r="CZA14" s="1211"/>
      <c r="CZB14" s="1211"/>
      <c r="CZC14" s="1211"/>
      <c r="CZD14" s="1211"/>
      <c r="CZE14" s="1211"/>
      <c r="CZF14" s="1211"/>
      <c r="CZG14" s="1211"/>
      <c r="CZH14" s="1211"/>
      <c r="CZI14" s="1211"/>
      <c r="CZJ14" s="1211"/>
      <c r="CZK14" s="1211"/>
      <c r="CZL14" s="1211"/>
      <c r="CZM14" s="1211"/>
      <c r="CZN14" s="1211"/>
      <c r="CZO14" s="1211"/>
      <c r="CZP14" s="1211"/>
      <c r="CZQ14" s="1211"/>
      <c r="CZR14" s="1211"/>
      <c r="CZS14" s="1211"/>
      <c r="CZT14" s="1211"/>
      <c r="CZU14" s="1211"/>
      <c r="CZV14" s="1211"/>
      <c r="CZW14" s="1211"/>
      <c r="CZX14" s="1211"/>
      <c r="CZY14" s="1211"/>
      <c r="CZZ14" s="1211"/>
      <c r="DAA14" s="1211"/>
      <c r="DAB14" s="1211"/>
      <c r="DAC14" s="1211"/>
      <c r="DAD14" s="1211"/>
      <c r="DAE14" s="1211"/>
      <c r="DAF14" s="1211"/>
      <c r="DAG14" s="1211"/>
      <c r="DAH14" s="1211"/>
      <c r="DAI14" s="1211"/>
      <c r="DAJ14" s="1211"/>
      <c r="DAK14" s="1211"/>
      <c r="DAL14" s="1211"/>
      <c r="DAM14" s="1211"/>
      <c r="DAN14" s="1211"/>
      <c r="DAO14" s="1211"/>
      <c r="DAP14" s="1211"/>
      <c r="DAQ14" s="1211"/>
      <c r="DAR14" s="1211"/>
      <c r="DAS14" s="1211"/>
      <c r="DAT14" s="1211"/>
      <c r="DAU14" s="1211"/>
      <c r="DAV14" s="1211"/>
      <c r="DAW14" s="1211"/>
      <c r="DAX14" s="1211"/>
      <c r="DAY14" s="1211"/>
      <c r="DAZ14" s="1211"/>
      <c r="DBA14" s="1211"/>
      <c r="DBB14" s="1211"/>
      <c r="DBC14" s="1211"/>
      <c r="DBD14" s="1211"/>
      <c r="DBE14" s="1211"/>
      <c r="DBF14" s="1211"/>
      <c r="DBG14" s="1211"/>
      <c r="DBH14" s="1211"/>
      <c r="DBI14" s="1211"/>
      <c r="DBJ14" s="1211"/>
      <c r="DBK14" s="1211"/>
      <c r="DBL14" s="1211"/>
      <c r="DBM14" s="1211"/>
      <c r="DBN14" s="1211"/>
      <c r="DBO14" s="1211"/>
      <c r="DBP14" s="1211"/>
      <c r="DBQ14" s="1211"/>
      <c r="DBR14" s="1211"/>
      <c r="DBS14" s="1211"/>
      <c r="DBT14" s="1211"/>
      <c r="DBU14" s="1211"/>
      <c r="DBV14" s="1211"/>
      <c r="DBW14" s="1211"/>
      <c r="DBX14" s="1211"/>
      <c r="DBY14" s="1211"/>
      <c r="DBZ14" s="1211"/>
      <c r="DCA14" s="1211"/>
      <c r="DCB14" s="1211"/>
      <c r="DCC14" s="1211"/>
      <c r="DCD14" s="1211"/>
      <c r="DCE14" s="1211"/>
      <c r="DCF14" s="1211"/>
      <c r="DCG14" s="1211"/>
      <c r="DCH14" s="1211"/>
      <c r="DCI14" s="1211"/>
      <c r="DCJ14" s="1211"/>
      <c r="DCK14" s="1211"/>
      <c r="DCL14" s="1211"/>
      <c r="DCM14" s="1211"/>
      <c r="DCN14" s="1211"/>
      <c r="DCO14" s="1211"/>
      <c r="DCP14" s="1211"/>
      <c r="DCQ14" s="1211"/>
      <c r="DCR14" s="1211"/>
      <c r="DCS14" s="1211"/>
      <c r="DCT14" s="1211"/>
      <c r="DCU14" s="1211"/>
      <c r="DCV14" s="1211"/>
      <c r="DCW14" s="1211"/>
      <c r="DCX14" s="1211"/>
      <c r="DCY14" s="1211"/>
      <c r="DCZ14" s="1211"/>
      <c r="DDA14" s="1211"/>
      <c r="DDB14" s="1211"/>
      <c r="DDC14" s="1211"/>
      <c r="DDD14" s="1211"/>
      <c r="DDE14" s="1211"/>
      <c r="DDF14" s="1211"/>
      <c r="DDG14" s="1211"/>
      <c r="DDH14" s="1211"/>
      <c r="DDI14" s="1211"/>
      <c r="DDJ14" s="1211"/>
      <c r="DDK14" s="1211"/>
      <c r="DDL14" s="1211"/>
      <c r="DDM14" s="1211"/>
      <c r="DDN14" s="1211"/>
      <c r="DDO14" s="1211"/>
      <c r="DDP14" s="1211"/>
      <c r="DDQ14" s="1211"/>
      <c r="DDR14" s="1211"/>
      <c r="DDS14" s="1211"/>
      <c r="DDT14" s="1211"/>
      <c r="DDU14" s="1211"/>
      <c r="DDV14" s="1211"/>
      <c r="DDW14" s="1211"/>
      <c r="DDX14" s="1211"/>
      <c r="DDY14" s="1211"/>
      <c r="DDZ14" s="1211"/>
      <c r="DEA14" s="1211"/>
      <c r="DEB14" s="1211"/>
      <c r="DEC14" s="1211"/>
      <c r="DED14" s="1211"/>
      <c r="DEE14" s="1211"/>
      <c r="DEF14" s="1211"/>
      <c r="DEG14" s="1211"/>
      <c r="DEH14" s="1211"/>
      <c r="DEI14" s="1211"/>
      <c r="DEJ14" s="1211"/>
      <c r="DEK14" s="1211"/>
      <c r="DEL14" s="1211"/>
      <c r="DEM14" s="1211"/>
      <c r="DEN14" s="1211"/>
      <c r="DEO14" s="1211"/>
      <c r="DEP14" s="1211"/>
      <c r="DEQ14" s="1211"/>
      <c r="DER14" s="1211"/>
      <c r="DES14" s="1211"/>
      <c r="DET14" s="1211"/>
      <c r="DEU14" s="1211"/>
      <c r="DEV14" s="1211"/>
      <c r="DEW14" s="1211"/>
      <c r="DEX14" s="1211"/>
      <c r="DEY14" s="1211"/>
      <c r="DEZ14" s="1211"/>
      <c r="DFA14" s="1211"/>
      <c r="DFB14" s="1211"/>
      <c r="DFC14" s="1211"/>
      <c r="DFD14" s="1211"/>
      <c r="DFE14" s="1211"/>
      <c r="DFF14" s="1211"/>
      <c r="DFG14" s="1211"/>
      <c r="DFH14" s="1211"/>
      <c r="DFI14" s="1211"/>
      <c r="DFJ14" s="1211"/>
      <c r="DFK14" s="1211"/>
      <c r="DFL14" s="1211"/>
      <c r="DFM14" s="1211"/>
      <c r="DFN14" s="1211"/>
      <c r="DFO14" s="1211"/>
      <c r="DFP14" s="1211"/>
      <c r="DFQ14" s="1211"/>
      <c r="DFR14" s="1211"/>
      <c r="DFS14" s="1211"/>
      <c r="DFT14" s="1211"/>
      <c r="DFU14" s="1211"/>
      <c r="DFV14" s="1211"/>
      <c r="DFW14" s="1211"/>
      <c r="DFX14" s="1211"/>
      <c r="DFY14" s="1211"/>
      <c r="DFZ14" s="1211"/>
      <c r="DGA14" s="1211"/>
      <c r="DGB14" s="1211"/>
      <c r="DGC14" s="1211"/>
      <c r="DGD14" s="1211"/>
      <c r="DGE14" s="1211"/>
      <c r="DGF14" s="1211"/>
      <c r="DGG14" s="1211"/>
      <c r="DGH14" s="1211"/>
      <c r="DGI14" s="1211"/>
      <c r="DGJ14" s="1211"/>
      <c r="DGK14" s="1211"/>
      <c r="DGL14" s="1211"/>
      <c r="DGM14" s="1211"/>
      <c r="DGN14" s="1211"/>
      <c r="DGO14" s="1211"/>
      <c r="DGP14" s="1211"/>
      <c r="DGQ14" s="1211"/>
      <c r="DGR14" s="1211"/>
      <c r="DGS14" s="1211"/>
      <c r="DGT14" s="1211"/>
      <c r="DGU14" s="1211"/>
      <c r="DGV14" s="1211"/>
      <c r="DGW14" s="1211"/>
      <c r="DGX14" s="1211"/>
      <c r="DGY14" s="1211"/>
      <c r="DGZ14" s="1211"/>
      <c r="DHA14" s="1211"/>
      <c r="DHB14" s="1211"/>
      <c r="DHC14" s="1211"/>
      <c r="DHD14" s="1211"/>
      <c r="DHE14" s="1211"/>
      <c r="DHF14" s="1211"/>
      <c r="DHG14" s="1211"/>
      <c r="DHH14" s="1211"/>
      <c r="DHI14" s="1211"/>
      <c r="DHJ14" s="1211"/>
      <c r="DHK14" s="1211"/>
      <c r="DHL14" s="1211"/>
      <c r="DHM14" s="1211"/>
      <c r="DHN14" s="1211"/>
      <c r="DHO14" s="1211"/>
      <c r="DHP14" s="1211"/>
      <c r="DHQ14" s="1211"/>
      <c r="DHR14" s="1211"/>
      <c r="DHS14" s="1211"/>
      <c r="DHT14" s="1211"/>
      <c r="DHU14" s="1211"/>
      <c r="DHV14" s="1211"/>
      <c r="DHW14" s="1211"/>
      <c r="DHX14" s="1211"/>
      <c r="DHY14" s="1211"/>
      <c r="DHZ14" s="1211"/>
      <c r="DIA14" s="1211"/>
      <c r="DIB14" s="1211"/>
      <c r="DIC14" s="1211"/>
      <c r="DID14" s="1211"/>
      <c r="DIE14" s="1211"/>
      <c r="DIF14" s="1211"/>
      <c r="DIG14" s="1211"/>
      <c r="DIH14" s="1211"/>
      <c r="DII14" s="1211"/>
      <c r="DIJ14" s="1211"/>
      <c r="DIK14" s="1211"/>
      <c r="DIL14" s="1211"/>
      <c r="DIM14" s="1211"/>
      <c r="DIN14" s="1211"/>
      <c r="DIO14" s="1211"/>
      <c r="DIP14" s="1211"/>
      <c r="DIQ14" s="1211"/>
      <c r="DIR14" s="1211"/>
      <c r="DIS14" s="1211"/>
      <c r="DIT14" s="1211"/>
      <c r="DIU14" s="1211"/>
      <c r="DIV14" s="1211"/>
      <c r="DIW14" s="1211"/>
      <c r="DIX14" s="1211"/>
      <c r="DIY14" s="1211"/>
      <c r="DIZ14" s="1211"/>
      <c r="DJA14" s="1211"/>
      <c r="DJB14" s="1211"/>
      <c r="DJC14" s="1211"/>
      <c r="DJD14" s="1211"/>
      <c r="DJE14" s="1211"/>
      <c r="DJF14" s="1211"/>
      <c r="DJG14" s="1211"/>
      <c r="DJH14" s="1211"/>
      <c r="DJI14" s="1211"/>
      <c r="DJJ14" s="1211"/>
      <c r="DJK14" s="1211"/>
      <c r="DJL14" s="1211"/>
      <c r="DJM14" s="1211"/>
      <c r="DJN14" s="1211"/>
      <c r="DJO14" s="1211"/>
      <c r="DJP14" s="1211"/>
      <c r="DJQ14" s="1211"/>
      <c r="DJR14" s="1211"/>
      <c r="DJS14" s="1211"/>
      <c r="DJT14" s="1211"/>
      <c r="DJU14" s="1211"/>
      <c r="DJV14" s="1211"/>
      <c r="DJW14" s="1211"/>
      <c r="DJX14" s="1211"/>
      <c r="DJY14" s="1211"/>
      <c r="DJZ14" s="1211"/>
      <c r="DKA14" s="1211"/>
      <c r="DKB14" s="1211"/>
      <c r="DKC14" s="1211"/>
      <c r="DKD14" s="1211"/>
      <c r="DKE14" s="1211"/>
      <c r="DKF14" s="1211"/>
      <c r="DKG14" s="1211"/>
      <c r="DKH14" s="1211"/>
      <c r="DKI14" s="1211"/>
      <c r="DKJ14" s="1211"/>
      <c r="DKK14" s="1211"/>
      <c r="DKL14" s="1211"/>
      <c r="DKM14" s="1211"/>
      <c r="DKN14" s="1211"/>
      <c r="DKO14" s="1211"/>
      <c r="DKP14" s="1211"/>
      <c r="DKQ14" s="1211"/>
      <c r="DKR14" s="1211"/>
      <c r="DKS14" s="1211"/>
      <c r="DKT14" s="1211"/>
      <c r="DKU14" s="1211"/>
      <c r="DKV14" s="1211"/>
      <c r="DKW14" s="1211"/>
      <c r="DKX14" s="1211"/>
      <c r="DKY14" s="1211"/>
      <c r="DKZ14" s="1211"/>
      <c r="DLA14" s="1211"/>
      <c r="DLB14" s="1211"/>
      <c r="DLC14" s="1211"/>
      <c r="DLD14" s="1211"/>
      <c r="DLE14" s="1211"/>
      <c r="DLF14" s="1211"/>
      <c r="DLG14" s="1211"/>
      <c r="DLH14" s="1211"/>
      <c r="DLI14" s="1211"/>
      <c r="DLJ14" s="1211"/>
      <c r="DLK14" s="1211"/>
      <c r="DLL14" s="1211"/>
      <c r="DLM14" s="1211"/>
      <c r="DLN14" s="1211"/>
      <c r="DLO14" s="1211"/>
      <c r="DLP14" s="1211"/>
      <c r="DLQ14" s="1211"/>
      <c r="DLR14" s="1211"/>
      <c r="DLS14" s="1211"/>
      <c r="DLT14" s="1211"/>
      <c r="DLU14" s="1211"/>
      <c r="DLV14" s="1211"/>
      <c r="DLW14" s="1211"/>
      <c r="DLX14" s="1211"/>
      <c r="DLY14" s="1211"/>
      <c r="DLZ14" s="1211"/>
      <c r="DMA14" s="1211"/>
      <c r="DMB14" s="1211"/>
      <c r="DMC14" s="1211"/>
      <c r="DMD14" s="1211"/>
      <c r="DME14" s="1211"/>
      <c r="DMF14" s="1211"/>
      <c r="DMG14" s="1211"/>
      <c r="DMH14" s="1211"/>
      <c r="DMI14" s="1211"/>
      <c r="DMJ14" s="1211"/>
      <c r="DMK14" s="1211"/>
      <c r="DML14" s="1211"/>
      <c r="DMM14" s="1211"/>
      <c r="DMN14" s="1211"/>
      <c r="DMO14" s="1211"/>
      <c r="DMP14" s="1211"/>
      <c r="DMQ14" s="1211"/>
      <c r="DMR14" s="1211"/>
      <c r="DMS14" s="1211"/>
      <c r="DMT14" s="1211"/>
      <c r="DMU14" s="1211"/>
      <c r="DMV14" s="1211"/>
      <c r="DMW14" s="1211"/>
      <c r="DMX14" s="1211"/>
      <c r="DMY14" s="1211"/>
      <c r="DMZ14" s="1211"/>
      <c r="DNA14" s="1211"/>
      <c r="DNB14" s="1211"/>
      <c r="DNC14" s="1211"/>
      <c r="DND14" s="1211"/>
      <c r="DNE14" s="1211"/>
      <c r="DNF14" s="1211"/>
      <c r="DNG14" s="1211"/>
      <c r="DNH14" s="1211"/>
      <c r="DNI14" s="1211"/>
      <c r="DNJ14" s="1211"/>
      <c r="DNK14" s="1211"/>
      <c r="DNL14" s="1211"/>
      <c r="DNM14" s="1211"/>
      <c r="DNN14" s="1211"/>
      <c r="DNO14" s="1211"/>
      <c r="DNP14" s="1211"/>
      <c r="DNQ14" s="1211"/>
      <c r="DNR14" s="1211"/>
      <c r="DNS14" s="1211"/>
      <c r="DNT14" s="1211"/>
      <c r="DNU14" s="1211"/>
      <c r="DNV14" s="1211"/>
      <c r="DNW14" s="1211"/>
      <c r="DNX14" s="1211"/>
      <c r="DNY14" s="1211"/>
      <c r="DNZ14" s="1211"/>
      <c r="DOA14" s="1211"/>
      <c r="DOB14" s="1211"/>
      <c r="DOC14" s="1211"/>
      <c r="DOD14" s="1211"/>
      <c r="DOE14" s="1211"/>
      <c r="DOF14" s="1211"/>
      <c r="DOG14" s="1211"/>
      <c r="DOH14" s="1211"/>
      <c r="DOI14" s="1211"/>
      <c r="DOJ14" s="1211"/>
      <c r="DOK14" s="1211"/>
      <c r="DOL14" s="1211"/>
      <c r="DOM14" s="1211"/>
      <c r="DON14" s="1211"/>
      <c r="DOO14" s="1211"/>
      <c r="DOP14" s="1211"/>
      <c r="DOQ14" s="1211"/>
      <c r="DOR14" s="1211"/>
      <c r="DOS14" s="1211"/>
      <c r="DOT14" s="1211"/>
      <c r="DOU14" s="1211"/>
      <c r="DOV14" s="1211"/>
      <c r="DOW14" s="1211"/>
      <c r="DOX14" s="1211"/>
      <c r="DOY14" s="1211"/>
      <c r="DOZ14" s="1211"/>
      <c r="DPA14" s="1211"/>
      <c r="DPB14" s="1211"/>
      <c r="DPC14" s="1211"/>
      <c r="DPD14" s="1211"/>
      <c r="DPE14" s="1211"/>
      <c r="DPF14" s="1211"/>
      <c r="DPG14" s="1211"/>
      <c r="DPH14" s="1211"/>
      <c r="DPI14" s="1211"/>
      <c r="DPJ14" s="1211"/>
      <c r="DPK14" s="1211"/>
      <c r="DPL14" s="1211"/>
      <c r="DPM14" s="1211"/>
      <c r="DPN14" s="1211"/>
      <c r="DPO14" s="1211"/>
      <c r="DPP14" s="1211"/>
      <c r="DPQ14" s="1211"/>
      <c r="DPR14" s="1211"/>
      <c r="DPS14" s="1211"/>
      <c r="DPT14" s="1211"/>
      <c r="DPU14" s="1211"/>
      <c r="DPV14" s="1211"/>
      <c r="DPW14" s="1211"/>
      <c r="DPX14" s="1211"/>
      <c r="DPY14" s="1211"/>
      <c r="DPZ14" s="1211"/>
      <c r="DQA14" s="1211"/>
      <c r="DQB14" s="1211"/>
      <c r="DQC14" s="1211"/>
      <c r="DQD14" s="1211"/>
      <c r="DQE14" s="1211"/>
      <c r="DQF14" s="1211"/>
      <c r="DQG14" s="1211"/>
      <c r="DQH14" s="1211"/>
      <c r="DQI14" s="1211"/>
      <c r="DQJ14" s="1211"/>
      <c r="DQK14" s="1211"/>
      <c r="DQL14" s="1211"/>
      <c r="DQM14" s="1211"/>
      <c r="DQN14" s="1211"/>
      <c r="DQO14" s="1211"/>
      <c r="DQP14" s="1211"/>
      <c r="DQQ14" s="1211"/>
      <c r="DQR14" s="1211"/>
      <c r="DQS14" s="1211"/>
      <c r="DQT14" s="1211"/>
      <c r="DQU14" s="1211"/>
      <c r="DQV14" s="1211"/>
      <c r="DQW14" s="1211"/>
      <c r="DQX14" s="1211"/>
      <c r="DQY14" s="1211"/>
      <c r="DQZ14" s="1211"/>
      <c r="DRA14" s="1211"/>
      <c r="DRB14" s="1211"/>
      <c r="DRC14" s="1211"/>
      <c r="DRD14" s="1211"/>
      <c r="DRE14" s="1211"/>
      <c r="DRF14" s="1211"/>
      <c r="DRG14" s="1211"/>
      <c r="DRH14" s="1211"/>
      <c r="DRI14" s="1211"/>
      <c r="DRJ14" s="1211"/>
      <c r="DRK14" s="1211"/>
      <c r="DRL14" s="1211"/>
      <c r="DRM14" s="1211"/>
      <c r="DRN14" s="1211"/>
      <c r="DRO14" s="1211"/>
      <c r="DRP14" s="1211"/>
      <c r="DRQ14" s="1211"/>
      <c r="DRR14" s="1211"/>
      <c r="DRS14" s="1211"/>
      <c r="DRT14" s="1211"/>
      <c r="DRU14" s="1211"/>
      <c r="DRV14" s="1211"/>
      <c r="DRW14" s="1211"/>
      <c r="DRX14" s="1211"/>
      <c r="DRY14" s="1211"/>
      <c r="DRZ14" s="1211"/>
      <c r="DSA14" s="1211"/>
      <c r="DSB14" s="1211"/>
      <c r="DSC14" s="1211"/>
      <c r="DSD14" s="1211"/>
      <c r="DSE14" s="1211"/>
      <c r="DSF14" s="1211"/>
      <c r="DSG14" s="1211"/>
      <c r="DSH14" s="1211"/>
      <c r="DSI14" s="1211"/>
      <c r="DSJ14" s="1211"/>
      <c r="DSK14" s="1211"/>
      <c r="DSL14" s="1211"/>
      <c r="DSM14" s="1211"/>
      <c r="DSN14" s="1211"/>
      <c r="DSO14" s="1211"/>
      <c r="DSP14" s="1211"/>
      <c r="DSQ14" s="1211"/>
      <c r="DSR14" s="1211"/>
      <c r="DSS14" s="1211"/>
      <c r="DST14" s="1211"/>
      <c r="DSU14" s="1211"/>
      <c r="DSV14" s="1211"/>
      <c r="DSW14" s="1211"/>
      <c r="DSX14" s="1211"/>
      <c r="DSY14" s="1211"/>
      <c r="DSZ14" s="1211"/>
      <c r="DTA14" s="1211"/>
      <c r="DTB14" s="1211"/>
      <c r="DTC14" s="1211"/>
      <c r="DTD14" s="1211"/>
      <c r="DTE14" s="1211"/>
      <c r="DTF14" s="1211"/>
      <c r="DTG14" s="1211"/>
      <c r="DTH14" s="1211"/>
      <c r="DTI14" s="1211"/>
      <c r="DTJ14" s="1211"/>
      <c r="DTK14" s="1211"/>
      <c r="DTL14" s="1211"/>
      <c r="DTM14" s="1211"/>
      <c r="DTN14" s="1211"/>
      <c r="DTO14" s="1211"/>
      <c r="DTP14" s="1211"/>
      <c r="DTQ14" s="1211"/>
      <c r="DTR14" s="1211"/>
      <c r="DTS14" s="1211"/>
      <c r="DTT14" s="1211"/>
      <c r="DTU14" s="1211"/>
      <c r="DTV14" s="1211"/>
      <c r="DTW14" s="1211"/>
      <c r="DTX14" s="1211"/>
      <c r="DTY14" s="1211"/>
      <c r="DTZ14" s="1211"/>
      <c r="DUA14" s="1211"/>
      <c r="DUB14" s="1211"/>
      <c r="DUC14" s="1211"/>
      <c r="DUD14" s="1211"/>
      <c r="DUE14" s="1211"/>
      <c r="DUF14" s="1211"/>
      <c r="DUG14" s="1211"/>
      <c r="DUH14" s="1211"/>
      <c r="DUI14" s="1211"/>
      <c r="DUJ14" s="1211"/>
      <c r="DUK14" s="1211"/>
      <c r="DUL14" s="1211"/>
      <c r="DUM14" s="1211"/>
      <c r="DUN14" s="1211"/>
      <c r="DUO14" s="1211"/>
      <c r="DUP14" s="1211"/>
      <c r="DUQ14" s="1211"/>
      <c r="DUR14" s="1211"/>
      <c r="DUS14" s="1211"/>
      <c r="DUT14" s="1211"/>
      <c r="DUU14" s="1211"/>
      <c r="DUV14" s="1211"/>
      <c r="DUW14" s="1211"/>
      <c r="DUX14" s="1211"/>
      <c r="DUY14" s="1211"/>
      <c r="DUZ14" s="1211"/>
      <c r="DVA14" s="1211"/>
      <c r="DVB14" s="1211"/>
      <c r="DVC14" s="1211"/>
      <c r="DVD14" s="1211"/>
      <c r="DVE14" s="1211"/>
      <c r="DVF14" s="1211"/>
      <c r="DVG14" s="1211"/>
      <c r="DVH14" s="1211"/>
      <c r="DVI14" s="1211"/>
      <c r="DVJ14" s="1211"/>
      <c r="DVK14" s="1211"/>
      <c r="DVL14" s="1211"/>
      <c r="DVM14" s="1211"/>
      <c r="DVN14" s="1211"/>
      <c r="DVO14" s="1211"/>
      <c r="DVP14" s="1211"/>
      <c r="DVQ14" s="1211"/>
      <c r="DVR14" s="1211"/>
      <c r="DVS14" s="1211"/>
      <c r="DVT14" s="1211"/>
      <c r="DVU14" s="1211"/>
      <c r="DVV14" s="1211"/>
      <c r="DVW14" s="1211"/>
      <c r="DVX14" s="1211"/>
      <c r="DVY14" s="1211"/>
      <c r="DVZ14" s="1211"/>
      <c r="DWA14" s="1211"/>
      <c r="DWB14" s="1211"/>
      <c r="DWC14" s="1211"/>
      <c r="DWD14" s="1211"/>
      <c r="DWE14" s="1211"/>
      <c r="DWF14" s="1211"/>
      <c r="DWG14" s="1211"/>
      <c r="DWH14" s="1211"/>
      <c r="DWI14" s="1211"/>
      <c r="DWJ14" s="1211"/>
      <c r="DWK14" s="1211"/>
      <c r="DWL14" s="1211"/>
      <c r="DWM14" s="1211"/>
      <c r="DWN14" s="1211"/>
      <c r="DWO14" s="1211"/>
      <c r="DWP14" s="1211"/>
      <c r="DWQ14" s="1211"/>
      <c r="DWR14" s="1211"/>
      <c r="DWS14" s="1211"/>
      <c r="DWT14" s="1211"/>
      <c r="DWU14" s="1211"/>
      <c r="DWV14" s="1211"/>
      <c r="DWW14" s="1211"/>
      <c r="DWX14" s="1211"/>
      <c r="DWY14" s="1211"/>
      <c r="DWZ14" s="1211"/>
      <c r="DXA14" s="1211"/>
      <c r="DXB14" s="1211"/>
      <c r="DXC14" s="1211"/>
      <c r="DXD14" s="1211"/>
      <c r="DXE14" s="1211"/>
      <c r="DXF14" s="1211"/>
      <c r="DXG14" s="1211"/>
      <c r="DXH14" s="1211"/>
      <c r="DXI14" s="1211"/>
      <c r="DXJ14" s="1211"/>
      <c r="DXK14" s="1211"/>
      <c r="DXL14" s="1211"/>
      <c r="DXM14" s="1211"/>
      <c r="DXN14" s="1211"/>
      <c r="DXO14" s="1211"/>
      <c r="DXP14" s="1211"/>
      <c r="DXQ14" s="1211"/>
      <c r="DXR14" s="1211"/>
      <c r="DXS14" s="1211"/>
      <c r="DXT14" s="1211"/>
      <c r="DXU14" s="1211"/>
      <c r="DXV14" s="1211"/>
      <c r="DXW14" s="1211"/>
      <c r="DXX14" s="1211"/>
      <c r="DXY14" s="1211"/>
      <c r="DXZ14" s="1211"/>
      <c r="DYA14" s="1211"/>
      <c r="DYB14" s="1211"/>
      <c r="DYC14" s="1211"/>
      <c r="DYD14" s="1211"/>
      <c r="DYE14" s="1211"/>
      <c r="DYF14" s="1211"/>
      <c r="DYG14" s="1211"/>
      <c r="DYH14" s="1211"/>
      <c r="DYI14" s="1211"/>
      <c r="DYJ14" s="1211"/>
      <c r="DYK14" s="1211"/>
      <c r="DYL14" s="1211"/>
      <c r="DYM14" s="1211"/>
      <c r="DYN14" s="1211"/>
      <c r="DYO14" s="1211"/>
      <c r="DYP14" s="1211"/>
      <c r="DYQ14" s="1211"/>
      <c r="DYR14" s="1211"/>
      <c r="DYS14" s="1211"/>
      <c r="DYT14" s="1211"/>
      <c r="DYU14" s="1211"/>
      <c r="DYV14" s="1211"/>
      <c r="DYW14" s="1211"/>
      <c r="DYX14" s="1211"/>
      <c r="DYY14" s="1211"/>
      <c r="DYZ14" s="1211"/>
      <c r="DZA14" s="1211"/>
      <c r="DZB14" s="1211"/>
      <c r="DZC14" s="1211"/>
      <c r="DZD14" s="1211"/>
      <c r="DZE14" s="1211"/>
      <c r="DZF14" s="1211"/>
      <c r="DZG14" s="1211"/>
      <c r="DZH14" s="1211"/>
      <c r="DZI14" s="1211"/>
      <c r="DZJ14" s="1211"/>
      <c r="DZK14" s="1211"/>
      <c r="DZL14" s="1211"/>
      <c r="DZM14" s="1211"/>
      <c r="DZN14" s="1211"/>
      <c r="DZO14" s="1211"/>
      <c r="DZP14" s="1211"/>
      <c r="DZQ14" s="1211"/>
      <c r="DZR14" s="1211"/>
      <c r="DZS14" s="1211"/>
      <c r="DZT14" s="1211"/>
      <c r="DZU14" s="1211"/>
      <c r="DZV14" s="1211"/>
      <c r="DZW14" s="1211"/>
      <c r="DZX14" s="1211"/>
      <c r="DZY14" s="1211"/>
      <c r="DZZ14" s="1211"/>
      <c r="EAA14" s="1211"/>
      <c r="EAB14" s="1211"/>
      <c r="EAC14" s="1211"/>
      <c r="EAD14" s="1211"/>
      <c r="EAE14" s="1211"/>
      <c r="EAF14" s="1211"/>
      <c r="EAG14" s="1211"/>
      <c r="EAH14" s="1211"/>
      <c r="EAI14" s="1211"/>
      <c r="EAJ14" s="1211"/>
      <c r="EAK14" s="1211"/>
      <c r="EAL14" s="1211"/>
      <c r="EAM14" s="1211"/>
      <c r="EAN14" s="1211"/>
      <c r="EAO14" s="1211"/>
      <c r="EAP14" s="1211"/>
      <c r="EAQ14" s="1211"/>
      <c r="EAR14" s="1211"/>
      <c r="EAS14" s="1211"/>
      <c r="EAT14" s="1211"/>
      <c r="EAU14" s="1211"/>
      <c r="EAV14" s="1211"/>
      <c r="EAW14" s="1211"/>
      <c r="EAX14" s="1211"/>
      <c r="EAY14" s="1211"/>
      <c r="EAZ14" s="1211"/>
      <c r="EBA14" s="1211"/>
      <c r="EBB14" s="1211"/>
      <c r="EBC14" s="1211"/>
      <c r="EBD14" s="1211"/>
      <c r="EBE14" s="1211"/>
      <c r="EBF14" s="1211"/>
      <c r="EBG14" s="1211"/>
      <c r="EBH14" s="1211"/>
      <c r="EBI14" s="1211"/>
      <c r="EBJ14" s="1211"/>
      <c r="EBK14" s="1211"/>
      <c r="EBL14" s="1211"/>
      <c r="EBM14" s="1211"/>
      <c r="EBN14" s="1211"/>
      <c r="EBO14" s="1211"/>
      <c r="EBP14" s="1211"/>
      <c r="EBQ14" s="1211"/>
      <c r="EBR14" s="1211"/>
      <c r="EBS14" s="1211"/>
      <c r="EBT14" s="1211"/>
      <c r="EBU14" s="1211"/>
      <c r="EBV14" s="1211"/>
      <c r="EBW14" s="1211"/>
      <c r="EBX14" s="1211"/>
      <c r="EBY14" s="1211"/>
      <c r="EBZ14" s="1211"/>
      <c r="ECA14" s="1211"/>
      <c r="ECB14" s="1211"/>
      <c r="ECC14" s="1211"/>
      <c r="ECD14" s="1211"/>
      <c r="ECE14" s="1211"/>
      <c r="ECF14" s="1211"/>
      <c r="ECG14" s="1211"/>
      <c r="ECH14" s="1211"/>
      <c r="ECI14" s="1211"/>
      <c r="ECJ14" s="1211"/>
      <c r="ECK14" s="1211"/>
      <c r="ECL14" s="1211"/>
      <c r="ECM14" s="1211"/>
      <c r="ECN14" s="1211"/>
      <c r="ECO14" s="1211"/>
      <c r="ECP14" s="1211"/>
      <c r="ECQ14" s="1211"/>
      <c r="ECR14" s="1211"/>
      <c r="ECS14" s="1211"/>
      <c r="ECT14" s="1211"/>
      <c r="ECU14" s="1211"/>
      <c r="ECV14" s="1211"/>
      <c r="ECW14" s="1211"/>
      <c r="ECX14" s="1211"/>
      <c r="ECY14" s="1211"/>
      <c r="ECZ14" s="1211"/>
      <c r="EDA14" s="1211"/>
      <c r="EDB14" s="1211"/>
      <c r="EDC14" s="1211"/>
      <c r="EDD14" s="1211"/>
      <c r="EDE14" s="1211"/>
      <c r="EDF14" s="1211"/>
      <c r="EDG14" s="1211"/>
      <c r="EDH14" s="1211"/>
      <c r="EDI14" s="1211"/>
      <c r="EDJ14" s="1211"/>
      <c r="EDK14" s="1211"/>
      <c r="EDL14" s="1211"/>
      <c r="EDM14" s="1211"/>
      <c r="EDN14" s="1211"/>
      <c r="EDO14" s="1211"/>
      <c r="EDP14" s="1211"/>
      <c r="EDQ14" s="1211"/>
      <c r="EDR14" s="1211"/>
      <c r="EDS14" s="1211"/>
      <c r="EDT14" s="1211"/>
      <c r="EDU14" s="1211"/>
      <c r="EDV14" s="1211"/>
      <c r="EDW14" s="1211"/>
      <c r="EDX14" s="1211"/>
      <c r="EDY14" s="1211"/>
      <c r="EDZ14" s="1211"/>
      <c r="EEA14" s="1211"/>
      <c r="EEB14" s="1211"/>
      <c r="EEC14" s="1211"/>
      <c r="EED14" s="1211"/>
      <c r="EEE14" s="1211"/>
      <c r="EEF14" s="1211"/>
      <c r="EEG14" s="1211"/>
      <c r="EEH14" s="1211"/>
      <c r="EEI14" s="1211"/>
      <c r="EEJ14" s="1211"/>
      <c r="EEK14" s="1211"/>
      <c r="EEL14" s="1211"/>
      <c r="EEM14" s="1211"/>
      <c r="EEN14" s="1211"/>
      <c r="EEO14" s="1211"/>
      <c r="EEP14" s="1211"/>
      <c r="EEQ14" s="1211"/>
      <c r="EER14" s="1211"/>
      <c r="EES14" s="1211"/>
      <c r="EET14" s="1211"/>
      <c r="EEU14" s="1211"/>
      <c r="EEV14" s="1211"/>
      <c r="EEW14" s="1211"/>
      <c r="EEX14" s="1211"/>
      <c r="EEY14" s="1211"/>
      <c r="EEZ14" s="1211"/>
      <c r="EFA14" s="1211"/>
      <c r="EFB14" s="1211"/>
      <c r="EFC14" s="1211"/>
      <c r="EFD14" s="1211"/>
      <c r="EFE14" s="1211"/>
      <c r="EFF14" s="1211"/>
      <c r="EFG14" s="1211"/>
      <c r="EFH14" s="1211"/>
      <c r="EFI14" s="1211"/>
      <c r="EFJ14" s="1211"/>
      <c r="EFK14" s="1211"/>
      <c r="EFL14" s="1211"/>
      <c r="EFM14" s="1211"/>
      <c r="EFN14" s="1211"/>
      <c r="EFO14" s="1211"/>
      <c r="EFP14" s="1211"/>
      <c r="EFQ14" s="1211"/>
      <c r="EFR14" s="1211"/>
      <c r="EFS14" s="1211"/>
      <c r="EFT14" s="1211"/>
      <c r="EFU14" s="1211"/>
      <c r="EFV14" s="1211"/>
      <c r="EFW14" s="1211"/>
      <c r="EFX14" s="1211"/>
      <c r="EFY14" s="1211"/>
      <c r="EFZ14" s="1211"/>
      <c r="EGA14" s="1211"/>
      <c r="EGB14" s="1211"/>
      <c r="EGC14" s="1211"/>
      <c r="EGD14" s="1211"/>
      <c r="EGE14" s="1211"/>
      <c r="EGF14" s="1211"/>
      <c r="EGG14" s="1211"/>
      <c r="EGH14" s="1211"/>
      <c r="EGI14" s="1211"/>
      <c r="EGJ14" s="1211"/>
      <c r="EGK14" s="1211"/>
      <c r="EGL14" s="1211"/>
      <c r="EGM14" s="1211"/>
      <c r="EGN14" s="1211"/>
      <c r="EGO14" s="1211"/>
      <c r="EGP14" s="1211"/>
      <c r="EGQ14" s="1211"/>
      <c r="EGR14" s="1211"/>
      <c r="EGS14" s="1211"/>
      <c r="EGT14" s="1211"/>
      <c r="EGU14" s="1211"/>
      <c r="EGV14" s="1211"/>
      <c r="EGW14" s="1211"/>
      <c r="EGX14" s="1211"/>
      <c r="EGY14" s="1211"/>
      <c r="EGZ14" s="1211"/>
      <c r="EHA14" s="1211"/>
      <c r="EHB14" s="1211"/>
      <c r="EHC14" s="1211"/>
      <c r="EHD14" s="1211"/>
      <c r="EHE14" s="1211"/>
      <c r="EHF14" s="1211"/>
      <c r="EHG14" s="1211"/>
      <c r="EHH14" s="1211"/>
      <c r="EHI14" s="1211"/>
      <c r="EHJ14" s="1211"/>
      <c r="EHK14" s="1211"/>
      <c r="EHL14" s="1211"/>
      <c r="EHM14" s="1211"/>
      <c r="EHN14" s="1211"/>
      <c r="EHO14" s="1211"/>
      <c r="EHP14" s="1211"/>
      <c r="EHQ14" s="1211"/>
      <c r="EHR14" s="1211"/>
      <c r="EHS14" s="1211"/>
      <c r="EHT14" s="1211"/>
      <c r="EHU14" s="1211"/>
      <c r="EHV14" s="1211"/>
      <c r="EHW14" s="1211"/>
      <c r="EHX14" s="1211"/>
      <c r="EHY14" s="1211"/>
      <c r="EHZ14" s="1211"/>
      <c r="EIA14" s="1211"/>
      <c r="EIB14" s="1211"/>
      <c r="EIC14" s="1211"/>
      <c r="EID14" s="1211"/>
      <c r="EIE14" s="1211"/>
      <c r="EIF14" s="1211"/>
      <c r="EIG14" s="1211"/>
      <c r="EIH14" s="1211"/>
      <c r="EII14" s="1211"/>
      <c r="EIJ14" s="1211"/>
      <c r="EIK14" s="1211"/>
      <c r="EIL14" s="1211"/>
      <c r="EIM14" s="1211"/>
      <c r="EIN14" s="1211"/>
      <c r="EIO14" s="1211"/>
      <c r="EIP14" s="1211"/>
      <c r="EIQ14" s="1211"/>
      <c r="EIR14" s="1211"/>
      <c r="EIS14" s="1211"/>
      <c r="EIT14" s="1211"/>
      <c r="EIU14" s="1211"/>
      <c r="EIV14" s="1211"/>
      <c r="EIW14" s="1211"/>
      <c r="EIX14" s="1211"/>
      <c r="EIY14" s="1211"/>
      <c r="EIZ14" s="1211"/>
      <c r="EJA14" s="1211"/>
      <c r="EJB14" s="1211"/>
      <c r="EJC14" s="1211"/>
      <c r="EJD14" s="1211"/>
      <c r="EJE14" s="1211"/>
      <c r="EJF14" s="1211"/>
      <c r="EJG14" s="1211"/>
      <c r="EJH14" s="1211"/>
      <c r="EJI14" s="1211"/>
      <c r="EJJ14" s="1211"/>
      <c r="EJK14" s="1211"/>
      <c r="EJL14" s="1211"/>
      <c r="EJM14" s="1211"/>
      <c r="EJN14" s="1211"/>
      <c r="EJO14" s="1211"/>
      <c r="EJP14" s="1211"/>
      <c r="EJQ14" s="1211"/>
      <c r="EJR14" s="1211"/>
      <c r="EJS14" s="1211"/>
      <c r="EJT14" s="1211"/>
      <c r="EJU14" s="1211"/>
      <c r="EJV14" s="1211"/>
      <c r="EJW14" s="1211"/>
      <c r="EJX14" s="1211"/>
      <c r="EJY14" s="1211"/>
      <c r="EJZ14" s="1211"/>
      <c r="EKA14" s="1211"/>
      <c r="EKB14" s="1211"/>
      <c r="EKC14" s="1211"/>
      <c r="EKD14" s="1211"/>
      <c r="EKE14" s="1211"/>
      <c r="EKF14" s="1211"/>
      <c r="EKG14" s="1211"/>
      <c r="EKH14" s="1211"/>
      <c r="EKI14" s="1211"/>
      <c r="EKJ14" s="1211"/>
      <c r="EKK14" s="1211"/>
      <c r="EKL14" s="1211"/>
      <c r="EKM14" s="1211"/>
      <c r="EKN14" s="1211"/>
      <c r="EKO14" s="1211"/>
      <c r="EKP14" s="1211"/>
      <c r="EKQ14" s="1211"/>
      <c r="EKR14" s="1211"/>
      <c r="EKS14" s="1211"/>
      <c r="EKT14" s="1211"/>
      <c r="EKU14" s="1211"/>
      <c r="EKV14" s="1211"/>
      <c r="EKW14" s="1211"/>
      <c r="EKX14" s="1211"/>
      <c r="EKY14" s="1211"/>
      <c r="EKZ14" s="1211"/>
      <c r="ELA14" s="1211"/>
      <c r="ELB14" s="1211"/>
      <c r="ELC14" s="1211"/>
      <c r="ELD14" s="1211"/>
      <c r="ELE14" s="1211"/>
      <c r="ELF14" s="1211"/>
      <c r="ELG14" s="1211"/>
      <c r="ELH14" s="1211"/>
      <c r="ELI14" s="1211"/>
      <c r="ELJ14" s="1211"/>
      <c r="ELK14" s="1211"/>
      <c r="ELL14" s="1211"/>
      <c r="ELM14" s="1211"/>
      <c r="ELN14" s="1211"/>
      <c r="ELO14" s="1211"/>
      <c r="ELP14" s="1211"/>
      <c r="ELQ14" s="1211"/>
      <c r="ELR14" s="1211"/>
      <c r="ELS14" s="1211"/>
      <c r="ELT14" s="1211"/>
      <c r="ELU14" s="1211"/>
      <c r="ELV14" s="1211"/>
      <c r="ELW14" s="1211"/>
      <c r="ELX14" s="1211"/>
      <c r="ELY14" s="1211"/>
      <c r="ELZ14" s="1211"/>
      <c r="EMA14" s="1211"/>
      <c r="EMB14" s="1211"/>
      <c r="EMC14" s="1211"/>
      <c r="EMD14" s="1211"/>
      <c r="EME14" s="1211"/>
      <c r="EMF14" s="1211"/>
      <c r="EMG14" s="1211"/>
      <c r="EMH14" s="1211"/>
      <c r="EMI14" s="1211"/>
      <c r="EMJ14" s="1211"/>
      <c r="EMK14" s="1211"/>
      <c r="EML14" s="1211"/>
      <c r="EMM14" s="1211"/>
      <c r="EMN14" s="1211"/>
      <c r="EMO14" s="1211"/>
      <c r="EMP14" s="1211"/>
      <c r="EMQ14" s="1211"/>
      <c r="EMR14" s="1211"/>
      <c r="EMS14" s="1211"/>
      <c r="EMT14" s="1211"/>
      <c r="EMU14" s="1211"/>
      <c r="EMV14" s="1211"/>
      <c r="EMW14" s="1211"/>
      <c r="EMX14" s="1211"/>
      <c r="EMY14" s="1211"/>
      <c r="EMZ14" s="1211"/>
      <c r="ENA14" s="1211"/>
      <c r="ENB14" s="1211"/>
      <c r="ENC14" s="1211"/>
      <c r="END14" s="1211"/>
      <c r="ENE14" s="1211"/>
      <c r="ENF14" s="1211"/>
      <c r="ENG14" s="1211"/>
      <c r="ENH14" s="1211"/>
      <c r="ENI14" s="1211"/>
      <c r="ENJ14" s="1211"/>
      <c r="ENK14" s="1211"/>
      <c r="ENL14" s="1211"/>
      <c r="ENM14" s="1211"/>
      <c r="ENN14" s="1211"/>
      <c r="ENO14" s="1211"/>
      <c r="ENP14" s="1211"/>
      <c r="ENQ14" s="1211"/>
      <c r="ENR14" s="1211"/>
      <c r="ENS14" s="1211"/>
      <c r="ENT14" s="1211"/>
      <c r="ENU14" s="1211"/>
      <c r="ENV14" s="1211"/>
      <c r="ENW14" s="1211"/>
      <c r="ENX14" s="1211"/>
      <c r="ENY14" s="1211"/>
      <c r="ENZ14" s="1211"/>
      <c r="EOA14" s="1211"/>
      <c r="EOB14" s="1211"/>
      <c r="EOC14" s="1211"/>
      <c r="EOD14" s="1211"/>
      <c r="EOE14" s="1211"/>
      <c r="EOF14" s="1211"/>
      <c r="EOG14" s="1211"/>
      <c r="EOH14" s="1211"/>
      <c r="EOI14" s="1211"/>
      <c r="EOJ14" s="1211"/>
      <c r="EOK14" s="1211"/>
      <c r="EOL14" s="1211"/>
      <c r="EOM14" s="1211"/>
      <c r="EON14" s="1211"/>
      <c r="EOO14" s="1211"/>
      <c r="EOP14" s="1211"/>
      <c r="EOQ14" s="1211"/>
      <c r="EOR14" s="1211"/>
      <c r="EOS14" s="1211"/>
      <c r="EOT14" s="1211"/>
      <c r="EOU14" s="1211"/>
      <c r="EOV14" s="1211"/>
      <c r="EOW14" s="1211"/>
      <c r="EOX14" s="1211"/>
      <c r="EOY14" s="1211"/>
      <c r="EOZ14" s="1211"/>
      <c r="EPA14" s="1211"/>
      <c r="EPB14" s="1211"/>
      <c r="EPC14" s="1211"/>
      <c r="EPD14" s="1211"/>
      <c r="EPE14" s="1211"/>
      <c r="EPF14" s="1211"/>
      <c r="EPG14" s="1211"/>
      <c r="EPH14" s="1211"/>
      <c r="EPI14" s="1211"/>
      <c r="EPJ14" s="1211"/>
      <c r="EPK14" s="1211"/>
      <c r="EPL14" s="1211"/>
      <c r="EPM14" s="1211"/>
      <c r="EPN14" s="1211"/>
      <c r="EPO14" s="1211"/>
      <c r="EPP14" s="1211"/>
      <c r="EPQ14" s="1211"/>
      <c r="EPR14" s="1211"/>
      <c r="EPS14" s="1211"/>
      <c r="EPT14" s="1211"/>
      <c r="EPU14" s="1211"/>
      <c r="EPV14" s="1211"/>
      <c r="EPW14" s="1211"/>
      <c r="EPX14" s="1211"/>
      <c r="EPY14" s="1211"/>
      <c r="EPZ14" s="1211"/>
      <c r="EQA14" s="1211"/>
      <c r="EQB14" s="1211"/>
      <c r="EQC14" s="1211"/>
      <c r="EQD14" s="1211"/>
      <c r="EQE14" s="1211"/>
      <c r="EQF14" s="1211"/>
      <c r="EQG14" s="1211"/>
      <c r="EQH14" s="1211"/>
      <c r="EQI14" s="1211"/>
      <c r="EQJ14" s="1211"/>
      <c r="EQK14" s="1211"/>
      <c r="EQL14" s="1211"/>
      <c r="EQM14" s="1211"/>
      <c r="EQN14" s="1211"/>
      <c r="EQO14" s="1211"/>
      <c r="EQP14" s="1211"/>
      <c r="EQQ14" s="1211"/>
      <c r="EQR14" s="1211"/>
      <c r="EQS14" s="1211"/>
      <c r="EQT14" s="1211"/>
      <c r="EQU14" s="1211"/>
      <c r="EQV14" s="1211"/>
      <c r="EQW14" s="1211"/>
      <c r="EQX14" s="1211"/>
      <c r="EQY14" s="1211"/>
      <c r="EQZ14" s="1211"/>
      <c r="ERA14" s="1211"/>
      <c r="ERB14" s="1211"/>
      <c r="ERC14" s="1211"/>
      <c r="ERD14" s="1211"/>
      <c r="ERE14" s="1211"/>
      <c r="ERF14" s="1211"/>
      <c r="ERG14" s="1211"/>
      <c r="ERH14" s="1211"/>
      <c r="ERI14" s="1211"/>
      <c r="ERJ14" s="1211"/>
      <c r="ERK14" s="1211"/>
      <c r="ERL14" s="1211"/>
      <c r="ERM14" s="1211"/>
      <c r="ERN14" s="1211"/>
      <c r="ERO14" s="1211"/>
      <c r="ERP14" s="1211"/>
      <c r="ERQ14" s="1211"/>
      <c r="ERR14" s="1211"/>
      <c r="ERS14" s="1211"/>
      <c r="ERT14" s="1211"/>
      <c r="ERU14" s="1211"/>
      <c r="ERV14" s="1211"/>
      <c r="ERW14" s="1211"/>
      <c r="ERX14" s="1211"/>
      <c r="ERY14" s="1211"/>
      <c r="ERZ14" s="1211"/>
      <c r="ESA14" s="1211"/>
      <c r="ESB14" s="1211"/>
      <c r="ESC14" s="1211"/>
      <c r="ESD14" s="1211"/>
      <c r="ESE14" s="1211"/>
      <c r="ESF14" s="1211"/>
      <c r="ESG14" s="1211"/>
      <c r="ESH14" s="1211"/>
      <c r="ESI14" s="1211"/>
      <c r="ESJ14" s="1211"/>
      <c r="ESK14" s="1211"/>
      <c r="ESL14" s="1211"/>
      <c r="ESM14" s="1211"/>
      <c r="ESN14" s="1211"/>
      <c r="ESO14" s="1211"/>
      <c r="ESP14" s="1211"/>
      <c r="ESQ14" s="1211"/>
      <c r="ESR14" s="1211"/>
      <c r="ESS14" s="1211"/>
      <c r="EST14" s="1211"/>
      <c r="ESU14" s="1211"/>
      <c r="ESV14" s="1211"/>
      <c r="ESW14" s="1211"/>
      <c r="ESX14" s="1211"/>
      <c r="ESY14" s="1211"/>
      <c r="ESZ14" s="1211"/>
      <c r="ETA14" s="1211"/>
      <c r="ETB14" s="1211"/>
      <c r="ETC14" s="1211"/>
      <c r="ETD14" s="1211"/>
      <c r="ETE14" s="1211"/>
      <c r="ETF14" s="1211"/>
      <c r="ETG14" s="1211"/>
      <c r="ETH14" s="1211"/>
      <c r="ETI14" s="1211"/>
      <c r="ETJ14" s="1211"/>
      <c r="ETK14" s="1211"/>
      <c r="ETL14" s="1211"/>
      <c r="ETM14" s="1211"/>
      <c r="ETN14" s="1211"/>
      <c r="ETO14" s="1211"/>
      <c r="ETP14" s="1211"/>
      <c r="ETQ14" s="1211"/>
      <c r="ETR14" s="1211"/>
      <c r="ETS14" s="1211"/>
      <c r="ETT14" s="1211"/>
      <c r="ETU14" s="1211"/>
      <c r="ETV14" s="1211"/>
      <c r="ETW14" s="1211"/>
      <c r="ETX14" s="1211"/>
      <c r="ETY14" s="1211"/>
      <c r="ETZ14" s="1211"/>
      <c r="EUA14" s="1211"/>
      <c r="EUB14" s="1211"/>
      <c r="EUC14" s="1211"/>
      <c r="EUD14" s="1211"/>
      <c r="EUE14" s="1211"/>
      <c r="EUF14" s="1211"/>
      <c r="EUG14" s="1211"/>
      <c r="EUH14" s="1211"/>
      <c r="EUI14" s="1211"/>
      <c r="EUJ14" s="1211"/>
      <c r="EUK14" s="1211"/>
      <c r="EUL14" s="1211"/>
      <c r="EUM14" s="1211"/>
      <c r="EUN14" s="1211"/>
      <c r="EUO14" s="1211"/>
      <c r="EUP14" s="1211"/>
      <c r="EUQ14" s="1211"/>
      <c r="EUR14" s="1211"/>
      <c r="EUS14" s="1211"/>
      <c r="EUT14" s="1211"/>
      <c r="EUU14" s="1211"/>
      <c r="EUV14" s="1211"/>
      <c r="EUW14" s="1211"/>
      <c r="EUX14" s="1211"/>
      <c r="EUY14" s="1211"/>
      <c r="EUZ14" s="1211"/>
      <c r="EVA14" s="1211"/>
      <c r="EVB14" s="1211"/>
      <c r="EVC14" s="1211"/>
      <c r="EVD14" s="1211"/>
      <c r="EVE14" s="1211"/>
      <c r="EVF14" s="1211"/>
      <c r="EVG14" s="1211"/>
      <c r="EVH14" s="1211"/>
      <c r="EVI14" s="1211"/>
      <c r="EVJ14" s="1211"/>
      <c r="EVK14" s="1211"/>
      <c r="EVL14" s="1211"/>
      <c r="EVM14" s="1211"/>
      <c r="EVN14" s="1211"/>
      <c r="EVO14" s="1211"/>
      <c r="EVP14" s="1211"/>
      <c r="EVQ14" s="1211"/>
      <c r="EVR14" s="1211"/>
      <c r="EVS14" s="1211"/>
      <c r="EVT14" s="1211"/>
      <c r="EVU14" s="1211"/>
      <c r="EVV14" s="1211"/>
      <c r="EVW14" s="1211"/>
      <c r="EVX14" s="1211"/>
      <c r="EVY14" s="1211"/>
      <c r="EVZ14" s="1211"/>
      <c r="EWA14" s="1211"/>
      <c r="EWB14" s="1211"/>
      <c r="EWC14" s="1211"/>
      <c r="EWD14" s="1211"/>
      <c r="EWE14" s="1211"/>
      <c r="EWF14" s="1211"/>
      <c r="EWG14" s="1211"/>
      <c r="EWH14" s="1211"/>
      <c r="EWI14" s="1211"/>
      <c r="EWJ14" s="1211"/>
      <c r="EWK14" s="1211"/>
      <c r="EWL14" s="1211"/>
      <c r="EWM14" s="1211"/>
      <c r="EWN14" s="1211"/>
      <c r="EWO14" s="1211"/>
      <c r="EWP14" s="1211"/>
      <c r="EWQ14" s="1211"/>
      <c r="EWR14" s="1211"/>
      <c r="EWS14" s="1211"/>
      <c r="EWT14" s="1211"/>
      <c r="EWU14" s="1211"/>
      <c r="EWV14" s="1211"/>
      <c r="EWW14" s="1211"/>
      <c r="EWX14" s="1211"/>
      <c r="EWY14" s="1211"/>
      <c r="EWZ14" s="1211"/>
      <c r="EXA14" s="1211"/>
      <c r="EXB14" s="1211"/>
      <c r="EXC14" s="1211"/>
      <c r="EXD14" s="1211"/>
      <c r="EXE14" s="1211"/>
      <c r="EXF14" s="1211"/>
      <c r="EXG14" s="1211"/>
      <c r="EXH14" s="1211"/>
      <c r="EXI14" s="1211"/>
      <c r="EXJ14" s="1211"/>
      <c r="EXK14" s="1211"/>
      <c r="EXL14" s="1211"/>
      <c r="EXM14" s="1211"/>
      <c r="EXN14" s="1211"/>
      <c r="EXO14" s="1211"/>
      <c r="EXP14" s="1211"/>
      <c r="EXQ14" s="1211"/>
      <c r="EXR14" s="1211"/>
      <c r="EXS14" s="1211"/>
      <c r="EXT14" s="1211"/>
      <c r="EXU14" s="1211"/>
      <c r="EXV14" s="1211"/>
      <c r="EXW14" s="1211"/>
      <c r="EXX14" s="1211"/>
      <c r="EXY14" s="1211"/>
      <c r="EXZ14" s="1211"/>
      <c r="EYA14" s="1211"/>
      <c r="EYB14" s="1211"/>
      <c r="EYC14" s="1211"/>
      <c r="EYD14" s="1211"/>
      <c r="EYE14" s="1211"/>
      <c r="EYF14" s="1211"/>
      <c r="EYG14" s="1211"/>
      <c r="EYH14" s="1211"/>
      <c r="EYI14" s="1211"/>
      <c r="EYJ14" s="1211"/>
      <c r="EYK14" s="1211"/>
      <c r="EYL14" s="1211"/>
      <c r="EYM14" s="1211"/>
      <c r="EYN14" s="1211"/>
      <c r="EYO14" s="1211"/>
      <c r="EYP14" s="1211"/>
      <c r="EYQ14" s="1211"/>
      <c r="EYR14" s="1211"/>
      <c r="EYS14" s="1211"/>
      <c r="EYT14" s="1211"/>
      <c r="EYU14" s="1211"/>
      <c r="EYV14" s="1211"/>
      <c r="EYW14" s="1211"/>
      <c r="EYX14" s="1211"/>
      <c r="EYY14" s="1211"/>
      <c r="EYZ14" s="1211"/>
      <c r="EZA14" s="1211"/>
      <c r="EZB14" s="1211"/>
      <c r="EZC14" s="1211"/>
      <c r="EZD14" s="1211"/>
      <c r="EZE14" s="1211"/>
      <c r="EZF14" s="1211"/>
      <c r="EZG14" s="1211"/>
      <c r="EZH14" s="1211"/>
      <c r="EZI14" s="1211"/>
      <c r="EZJ14" s="1211"/>
      <c r="EZK14" s="1211"/>
      <c r="EZL14" s="1211"/>
      <c r="EZM14" s="1211"/>
      <c r="EZN14" s="1211"/>
      <c r="EZO14" s="1211"/>
      <c r="EZP14" s="1211"/>
      <c r="EZQ14" s="1211"/>
      <c r="EZR14" s="1211"/>
      <c r="EZS14" s="1211"/>
      <c r="EZT14" s="1211"/>
      <c r="EZU14" s="1211"/>
      <c r="EZV14" s="1211"/>
      <c r="EZW14" s="1211"/>
      <c r="EZX14" s="1211"/>
      <c r="EZY14" s="1211"/>
      <c r="EZZ14" s="1211"/>
      <c r="FAA14" s="1211"/>
      <c r="FAB14" s="1211"/>
      <c r="FAC14" s="1211"/>
      <c r="FAD14" s="1211"/>
      <c r="FAE14" s="1211"/>
      <c r="FAF14" s="1211"/>
      <c r="FAG14" s="1211"/>
      <c r="FAH14" s="1211"/>
      <c r="FAI14" s="1211"/>
      <c r="FAJ14" s="1211"/>
      <c r="FAK14" s="1211"/>
      <c r="FAL14" s="1211"/>
      <c r="FAM14" s="1211"/>
      <c r="FAN14" s="1211"/>
      <c r="FAO14" s="1211"/>
      <c r="FAP14" s="1211"/>
      <c r="FAQ14" s="1211"/>
      <c r="FAR14" s="1211"/>
      <c r="FAS14" s="1211"/>
      <c r="FAT14" s="1211"/>
      <c r="FAU14" s="1211"/>
      <c r="FAV14" s="1211"/>
      <c r="FAW14" s="1211"/>
      <c r="FAX14" s="1211"/>
      <c r="FAY14" s="1211"/>
      <c r="FAZ14" s="1211"/>
      <c r="FBA14" s="1211"/>
      <c r="FBB14" s="1211"/>
      <c r="FBC14" s="1211"/>
      <c r="FBD14" s="1211"/>
      <c r="FBE14" s="1211"/>
      <c r="FBF14" s="1211"/>
      <c r="FBG14" s="1211"/>
      <c r="FBH14" s="1211"/>
      <c r="FBI14" s="1211"/>
      <c r="FBJ14" s="1211"/>
      <c r="FBK14" s="1211"/>
      <c r="FBL14" s="1211"/>
      <c r="FBM14" s="1211"/>
      <c r="FBN14" s="1211"/>
      <c r="FBO14" s="1211"/>
      <c r="FBP14" s="1211"/>
      <c r="FBQ14" s="1211"/>
      <c r="FBR14" s="1211"/>
      <c r="FBS14" s="1211"/>
      <c r="FBT14" s="1211"/>
      <c r="FBU14" s="1211"/>
      <c r="FBV14" s="1211"/>
      <c r="FBW14" s="1211"/>
      <c r="FBX14" s="1211"/>
      <c r="FBY14" s="1211"/>
      <c r="FBZ14" s="1211"/>
      <c r="FCA14" s="1211"/>
      <c r="FCB14" s="1211"/>
      <c r="FCC14" s="1211"/>
      <c r="FCD14" s="1211"/>
      <c r="FCE14" s="1211"/>
      <c r="FCF14" s="1211"/>
      <c r="FCG14" s="1211"/>
      <c r="FCH14" s="1211"/>
      <c r="FCI14" s="1211"/>
      <c r="FCJ14" s="1211"/>
      <c r="FCK14" s="1211"/>
      <c r="FCL14" s="1211"/>
      <c r="FCM14" s="1211"/>
      <c r="FCN14" s="1211"/>
      <c r="FCO14" s="1211"/>
      <c r="FCP14" s="1211"/>
      <c r="FCQ14" s="1211"/>
      <c r="FCR14" s="1211"/>
      <c r="FCS14" s="1211"/>
      <c r="FCT14" s="1211"/>
      <c r="FCU14" s="1211"/>
      <c r="FCV14" s="1211"/>
      <c r="FCW14" s="1211"/>
      <c r="FCX14" s="1211"/>
      <c r="FCY14" s="1211"/>
      <c r="FCZ14" s="1211"/>
      <c r="FDA14" s="1211"/>
      <c r="FDB14" s="1211"/>
      <c r="FDC14" s="1211"/>
      <c r="FDD14" s="1211"/>
      <c r="FDE14" s="1211"/>
      <c r="FDF14" s="1211"/>
      <c r="FDG14" s="1211"/>
      <c r="FDH14" s="1211"/>
      <c r="FDI14" s="1211"/>
      <c r="FDJ14" s="1211"/>
      <c r="FDK14" s="1211"/>
      <c r="FDL14" s="1211"/>
      <c r="FDM14" s="1211"/>
      <c r="FDN14" s="1211"/>
      <c r="FDO14" s="1211"/>
      <c r="FDP14" s="1211"/>
      <c r="FDQ14" s="1211"/>
      <c r="FDR14" s="1211"/>
      <c r="FDS14" s="1211"/>
      <c r="FDT14" s="1211"/>
      <c r="FDU14" s="1211"/>
      <c r="FDV14" s="1211"/>
      <c r="FDW14" s="1211"/>
      <c r="FDX14" s="1211"/>
      <c r="FDY14" s="1211"/>
      <c r="FDZ14" s="1211"/>
      <c r="FEA14" s="1211"/>
      <c r="FEB14" s="1211"/>
      <c r="FEC14" s="1211"/>
      <c r="FED14" s="1211"/>
      <c r="FEE14" s="1211"/>
      <c r="FEF14" s="1211"/>
      <c r="FEG14" s="1211"/>
      <c r="FEH14" s="1211"/>
      <c r="FEI14" s="1211"/>
      <c r="FEJ14" s="1211"/>
      <c r="FEK14" s="1211"/>
      <c r="FEL14" s="1211"/>
      <c r="FEM14" s="1211"/>
      <c r="FEN14" s="1211"/>
      <c r="FEO14" s="1211"/>
      <c r="FEP14" s="1211"/>
      <c r="FEQ14" s="1211"/>
      <c r="FER14" s="1211"/>
      <c r="FES14" s="1211"/>
      <c r="FET14" s="1211"/>
      <c r="FEU14" s="1211"/>
      <c r="FEV14" s="1211"/>
      <c r="FEW14" s="1211"/>
      <c r="FEX14" s="1211"/>
      <c r="FEY14" s="1211"/>
      <c r="FEZ14" s="1211"/>
      <c r="FFA14" s="1211"/>
      <c r="FFB14" s="1211"/>
      <c r="FFC14" s="1211"/>
      <c r="FFD14" s="1211"/>
      <c r="FFE14" s="1211"/>
      <c r="FFF14" s="1211"/>
      <c r="FFG14" s="1211"/>
      <c r="FFH14" s="1211"/>
      <c r="FFI14" s="1211"/>
      <c r="FFJ14" s="1211"/>
      <c r="FFK14" s="1211"/>
      <c r="FFL14" s="1211"/>
      <c r="FFM14" s="1211"/>
      <c r="FFN14" s="1211"/>
      <c r="FFO14" s="1211"/>
      <c r="FFP14" s="1211"/>
      <c r="FFQ14" s="1211"/>
      <c r="FFR14" s="1211"/>
      <c r="FFS14" s="1211"/>
      <c r="FFT14" s="1211"/>
      <c r="FFU14" s="1211"/>
      <c r="FFV14" s="1211"/>
      <c r="FFW14" s="1211"/>
      <c r="FFX14" s="1211"/>
      <c r="FFY14" s="1211"/>
      <c r="FFZ14" s="1211"/>
      <c r="FGA14" s="1211"/>
      <c r="FGB14" s="1211"/>
      <c r="FGC14" s="1211"/>
      <c r="FGD14" s="1211"/>
      <c r="FGE14" s="1211"/>
      <c r="FGF14" s="1211"/>
      <c r="FGG14" s="1211"/>
      <c r="FGH14" s="1211"/>
      <c r="FGI14" s="1211"/>
      <c r="FGJ14" s="1211"/>
      <c r="FGK14" s="1211"/>
      <c r="FGL14" s="1211"/>
      <c r="FGM14" s="1211"/>
      <c r="FGN14" s="1211"/>
      <c r="FGO14" s="1211"/>
      <c r="FGP14" s="1211"/>
      <c r="FGQ14" s="1211"/>
      <c r="FGR14" s="1211"/>
      <c r="FGS14" s="1211"/>
      <c r="FGT14" s="1211"/>
      <c r="FGU14" s="1211"/>
      <c r="FGV14" s="1211"/>
      <c r="FGW14" s="1211"/>
      <c r="FGX14" s="1211"/>
      <c r="FGY14" s="1211"/>
      <c r="FGZ14" s="1211"/>
      <c r="FHA14" s="1211"/>
      <c r="FHB14" s="1211"/>
      <c r="FHC14" s="1211"/>
      <c r="FHD14" s="1211"/>
      <c r="FHE14" s="1211"/>
      <c r="FHF14" s="1211"/>
      <c r="FHG14" s="1211"/>
      <c r="FHH14" s="1211"/>
      <c r="FHI14" s="1211"/>
      <c r="FHJ14" s="1211"/>
      <c r="FHK14" s="1211"/>
      <c r="FHL14" s="1211"/>
      <c r="FHM14" s="1211"/>
      <c r="FHN14" s="1211"/>
      <c r="FHO14" s="1211"/>
      <c r="FHP14" s="1211"/>
      <c r="FHQ14" s="1211"/>
      <c r="FHR14" s="1211"/>
      <c r="FHS14" s="1211"/>
      <c r="FHT14" s="1211"/>
      <c r="FHU14" s="1211"/>
      <c r="FHV14" s="1211"/>
      <c r="FHW14" s="1211"/>
      <c r="FHX14" s="1211"/>
      <c r="FHY14" s="1211"/>
      <c r="FHZ14" s="1211"/>
      <c r="FIA14" s="1211"/>
      <c r="FIB14" s="1211"/>
      <c r="FIC14" s="1211"/>
      <c r="FID14" s="1211"/>
      <c r="FIE14" s="1211"/>
      <c r="FIF14" s="1211"/>
      <c r="FIG14" s="1211"/>
      <c r="FIH14" s="1211"/>
      <c r="FII14" s="1211"/>
      <c r="FIJ14" s="1211"/>
      <c r="FIK14" s="1211"/>
      <c r="FIL14" s="1211"/>
      <c r="FIM14" s="1211"/>
      <c r="FIN14" s="1211"/>
      <c r="FIO14" s="1211"/>
      <c r="FIP14" s="1211"/>
      <c r="FIQ14" s="1211"/>
      <c r="FIR14" s="1211"/>
      <c r="FIS14" s="1211"/>
      <c r="FIT14" s="1211"/>
      <c r="FIU14" s="1211"/>
      <c r="FIV14" s="1211"/>
      <c r="FIW14" s="1211"/>
      <c r="FIX14" s="1211"/>
      <c r="FIY14" s="1211"/>
      <c r="FIZ14" s="1211"/>
      <c r="FJA14" s="1211"/>
      <c r="FJB14" s="1211"/>
      <c r="FJC14" s="1211"/>
      <c r="FJD14" s="1211"/>
      <c r="FJE14" s="1211"/>
      <c r="FJF14" s="1211"/>
      <c r="FJG14" s="1211"/>
      <c r="FJH14" s="1211"/>
      <c r="FJI14" s="1211"/>
      <c r="FJJ14" s="1211"/>
      <c r="FJK14" s="1211"/>
      <c r="FJL14" s="1211"/>
      <c r="FJM14" s="1211"/>
      <c r="FJN14" s="1211"/>
      <c r="FJO14" s="1211"/>
      <c r="FJP14" s="1211"/>
      <c r="FJQ14" s="1211"/>
      <c r="FJR14" s="1211"/>
      <c r="FJS14" s="1211"/>
      <c r="FJT14" s="1211"/>
      <c r="FJU14" s="1211"/>
      <c r="FJV14" s="1211"/>
      <c r="FJW14" s="1211"/>
      <c r="FJX14" s="1211"/>
      <c r="FJY14" s="1211"/>
      <c r="FJZ14" s="1211"/>
      <c r="FKA14" s="1211"/>
      <c r="FKB14" s="1211"/>
      <c r="FKC14" s="1211"/>
      <c r="FKD14" s="1211"/>
      <c r="FKE14" s="1211"/>
      <c r="FKF14" s="1211"/>
      <c r="FKG14" s="1211"/>
      <c r="FKH14" s="1211"/>
      <c r="FKI14" s="1211"/>
      <c r="FKJ14" s="1211"/>
      <c r="FKK14" s="1211"/>
      <c r="FKL14" s="1211"/>
      <c r="FKM14" s="1211"/>
      <c r="FKN14" s="1211"/>
      <c r="FKO14" s="1211"/>
      <c r="FKP14" s="1211"/>
      <c r="FKQ14" s="1211"/>
      <c r="FKR14" s="1211"/>
      <c r="FKS14" s="1211"/>
      <c r="FKT14" s="1211"/>
      <c r="FKU14" s="1211"/>
      <c r="FKV14" s="1211"/>
      <c r="FKW14" s="1211"/>
      <c r="FKX14" s="1211"/>
      <c r="FKY14" s="1211"/>
      <c r="FKZ14" s="1211"/>
      <c r="FLA14" s="1211"/>
      <c r="FLB14" s="1211"/>
      <c r="FLC14" s="1211"/>
      <c r="FLD14" s="1211"/>
      <c r="FLE14" s="1211"/>
      <c r="FLF14" s="1211"/>
      <c r="FLG14" s="1211"/>
      <c r="FLH14" s="1211"/>
      <c r="FLI14" s="1211"/>
      <c r="FLJ14" s="1211"/>
      <c r="FLK14" s="1211"/>
      <c r="FLL14" s="1211"/>
      <c r="FLM14" s="1211"/>
      <c r="FLN14" s="1211"/>
      <c r="FLO14" s="1211"/>
      <c r="FLP14" s="1211"/>
      <c r="FLQ14" s="1211"/>
      <c r="FLR14" s="1211"/>
      <c r="FLS14" s="1211"/>
      <c r="FLT14" s="1211"/>
      <c r="FLU14" s="1211"/>
      <c r="FLV14" s="1211"/>
      <c r="FLW14" s="1211"/>
      <c r="FLX14" s="1211"/>
      <c r="FLY14" s="1211"/>
      <c r="FLZ14" s="1211"/>
      <c r="FMA14" s="1211"/>
      <c r="FMB14" s="1211"/>
      <c r="FMC14" s="1211"/>
      <c r="FMD14" s="1211"/>
      <c r="FME14" s="1211"/>
      <c r="FMF14" s="1211"/>
      <c r="FMG14" s="1211"/>
      <c r="FMH14" s="1211"/>
      <c r="FMI14" s="1211"/>
      <c r="FMJ14" s="1211"/>
      <c r="FMK14" s="1211"/>
      <c r="FML14" s="1211"/>
      <c r="FMM14" s="1211"/>
      <c r="FMN14" s="1211"/>
      <c r="FMO14" s="1211"/>
      <c r="FMP14" s="1211"/>
      <c r="FMQ14" s="1211"/>
      <c r="FMR14" s="1211"/>
      <c r="FMS14" s="1211"/>
      <c r="FMT14" s="1211"/>
      <c r="FMU14" s="1211"/>
      <c r="FMV14" s="1211"/>
      <c r="FMW14" s="1211"/>
      <c r="FMX14" s="1211"/>
      <c r="FMY14" s="1211"/>
      <c r="FMZ14" s="1211"/>
      <c r="FNA14" s="1211"/>
      <c r="FNB14" s="1211"/>
      <c r="FNC14" s="1211"/>
      <c r="FND14" s="1211"/>
      <c r="FNE14" s="1211"/>
      <c r="FNF14" s="1211"/>
      <c r="FNG14" s="1211"/>
      <c r="FNH14" s="1211"/>
      <c r="FNI14" s="1211"/>
      <c r="FNJ14" s="1211"/>
      <c r="FNK14" s="1211"/>
      <c r="FNL14" s="1211"/>
      <c r="FNM14" s="1211"/>
      <c r="FNN14" s="1211"/>
      <c r="FNO14" s="1211"/>
      <c r="FNP14" s="1211"/>
      <c r="FNQ14" s="1211"/>
      <c r="FNR14" s="1211"/>
      <c r="FNS14" s="1211"/>
      <c r="FNT14" s="1211"/>
      <c r="FNU14" s="1211"/>
      <c r="FNV14" s="1211"/>
      <c r="FNW14" s="1211"/>
      <c r="FNX14" s="1211"/>
      <c r="FNY14" s="1211"/>
      <c r="FNZ14" s="1211"/>
      <c r="FOA14" s="1211"/>
      <c r="FOB14" s="1211"/>
      <c r="FOC14" s="1211"/>
      <c r="FOD14" s="1211"/>
      <c r="FOE14" s="1211"/>
      <c r="FOF14" s="1211"/>
      <c r="FOG14" s="1211"/>
      <c r="FOH14" s="1211"/>
      <c r="FOI14" s="1211"/>
      <c r="FOJ14" s="1211"/>
      <c r="FOK14" s="1211"/>
      <c r="FOL14" s="1211"/>
      <c r="FOM14" s="1211"/>
      <c r="FON14" s="1211"/>
      <c r="FOO14" s="1211"/>
      <c r="FOP14" s="1211"/>
      <c r="FOQ14" s="1211"/>
      <c r="FOR14" s="1211"/>
      <c r="FOS14" s="1211"/>
      <c r="FOT14" s="1211"/>
      <c r="FOU14" s="1211"/>
      <c r="FOV14" s="1211"/>
      <c r="FOW14" s="1211"/>
      <c r="FOX14" s="1211"/>
      <c r="FOY14" s="1211"/>
      <c r="FOZ14" s="1211"/>
      <c r="FPA14" s="1211"/>
      <c r="FPB14" s="1211"/>
      <c r="FPC14" s="1211"/>
      <c r="FPD14" s="1211"/>
      <c r="FPE14" s="1211"/>
      <c r="FPF14" s="1211"/>
      <c r="FPG14" s="1211"/>
      <c r="FPH14" s="1211"/>
      <c r="FPI14" s="1211"/>
      <c r="FPJ14" s="1211"/>
      <c r="FPK14" s="1211"/>
      <c r="FPL14" s="1211"/>
      <c r="FPM14" s="1211"/>
      <c r="FPN14" s="1211"/>
      <c r="FPO14" s="1211"/>
      <c r="FPP14" s="1211"/>
      <c r="FPQ14" s="1211"/>
      <c r="FPR14" s="1211"/>
      <c r="FPS14" s="1211"/>
      <c r="FPT14" s="1211"/>
      <c r="FPU14" s="1211"/>
      <c r="FPV14" s="1211"/>
      <c r="FPW14" s="1211"/>
      <c r="FPX14" s="1211"/>
      <c r="FPY14" s="1211"/>
      <c r="FPZ14" s="1211"/>
      <c r="FQA14" s="1211"/>
      <c r="FQB14" s="1211"/>
      <c r="FQC14" s="1211"/>
      <c r="FQD14" s="1211"/>
      <c r="FQE14" s="1211"/>
      <c r="FQF14" s="1211"/>
      <c r="FQG14" s="1211"/>
      <c r="FQH14" s="1211"/>
      <c r="FQI14" s="1211"/>
      <c r="FQJ14" s="1211"/>
      <c r="FQK14" s="1211"/>
      <c r="FQL14" s="1211"/>
      <c r="FQM14" s="1211"/>
      <c r="FQN14" s="1211"/>
      <c r="FQO14" s="1211"/>
      <c r="FQP14" s="1211"/>
      <c r="FQQ14" s="1211"/>
      <c r="FQR14" s="1211"/>
      <c r="FQS14" s="1211"/>
      <c r="FQT14" s="1211"/>
      <c r="FQU14" s="1211"/>
      <c r="FQV14" s="1211"/>
      <c r="FQW14" s="1211"/>
      <c r="FQX14" s="1211"/>
      <c r="FQY14" s="1211"/>
      <c r="FQZ14" s="1211"/>
      <c r="FRA14" s="1211"/>
      <c r="FRB14" s="1211"/>
      <c r="FRC14" s="1211"/>
      <c r="FRD14" s="1211"/>
      <c r="FRE14" s="1211"/>
      <c r="FRF14" s="1211"/>
      <c r="FRG14" s="1211"/>
      <c r="FRH14" s="1211"/>
      <c r="FRI14" s="1211"/>
      <c r="FRJ14" s="1211"/>
      <c r="FRK14" s="1211"/>
      <c r="FRL14" s="1211"/>
      <c r="FRM14" s="1211"/>
      <c r="FRN14" s="1211"/>
      <c r="FRO14" s="1211"/>
      <c r="FRP14" s="1211"/>
      <c r="FRQ14" s="1211"/>
      <c r="FRR14" s="1211"/>
      <c r="FRS14" s="1211"/>
      <c r="FRT14" s="1211"/>
      <c r="FRU14" s="1211"/>
      <c r="FRV14" s="1211"/>
      <c r="FRW14" s="1211"/>
      <c r="FRX14" s="1211"/>
      <c r="FRY14" s="1211"/>
      <c r="FRZ14" s="1211"/>
      <c r="FSA14" s="1211"/>
      <c r="FSB14" s="1211"/>
      <c r="FSC14" s="1211"/>
      <c r="FSD14" s="1211"/>
      <c r="FSE14" s="1211"/>
      <c r="FSF14" s="1211"/>
      <c r="FSG14" s="1211"/>
      <c r="FSH14" s="1211"/>
      <c r="FSI14" s="1211"/>
      <c r="FSJ14" s="1211"/>
      <c r="FSK14" s="1211"/>
      <c r="FSL14" s="1211"/>
      <c r="FSM14" s="1211"/>
      <c r="FSN14" s="1211"/>
      <c r="FSO14" s="1211"/>
      <c r="FSP14" s="1211"/>
      <c r="FSQ14" s="1211"/>
      <c r="FSR14" s="1211"/>
      <c r="FSS14" s="1211"/>
      <c r="FST14" s="1211"/>
      <c r="FSU14" s="1211"/>
      <c r="FSV14" s="1211"/>
      <c r="FSW14" s="1211"/>
      <c r="FSX14" s="1211"/>
      <c r="FSY14" s="1211"/>
      <c r="FSZ14" s="1211"/>
      <c r="FTA14" s="1211"/>
      <c r="FTB14" s="1211"/>
      <c r="FTC14" s="1211"/>
      <c r="FTD14" s="1211"/>
      <c r="FTE14" s="1211"/>
      <c r="FTF14" s="1211"/>
      <c r="FTG14" s="1211"/>
      <c r="FTH14" s="1211"/>
      <c r="FTI14" s="1211"/>
      <c r="FTJ14" s="1211"/>
      <c r="FTK14" s="1211"/>
      <c r="FTL14" s="1211"/>
      <c r="FTM14" s="1211"/>
      <c r="FTN14" s="1211"/>
      <c r="FTO14" s="1211"/>
      <c r="FTP14" s="1211"/>
      <c r="FTQ14" s="1211"/>
      <c r="FTR14" s="1211"/>
      <c r="FTS14" s="1211"/>
      <c r="FTT14" s="1211"/>
      <c r="FTU14" s="1211"/>
      <c r="FTV14" s="1211"/>
      <c r="FTW14" s="1211"/>
      <c r="FTX14" s="1211"/>
      <c r="FTY14" s="1211"/>
      <c r="FTZ14" s="1211"/>
      <c r="FUA14" s="1211"/>
      <c r="FUB14" s="1211"/>
      <c r="FUC14" s="1211"/>
      <c r="FUD14" s="1211"/>
      <c r="FUE14" s="1211"/>
      <c r="FUF14" s="1211"/>
      <c r="FUG14" s="1211"/>
      <c r="FUH14" s="1211"/>
      <c r="FUI14" s="1211"/>
      <c r="FUJ14" s="1211"/>
      <c r="FUK14" s="1211"/>
      <c r="FUL14" s="1211"/>
      <c r="FUM14" s="1211"/>
      <c r="FUN14" s="1211"/>
      <c r="FUO14" s="1211"/>
      <c r="FUP14" s="1211"/>
      <c r="FUQ14" s="1211"/>
      <c r="FUR14" s="1211"/>
      <c r="FUS14" s="1211"/>
      <c r="FUT14" s="1211"/>
      <c r="FUU14" s="1211"/>
      <c r="FUV14" s="1211"/>
      <c r="FUW14" s="1211"/>
      <c r="FUX14" s="1211"/>
      <c r="FUY14" s="1211"/>
      <c r="FUZ14" s="1211"/>
      <c r="FVA14" s="1211"/>
      <c r="FVB14" s="1211"/>
      <c r="FVC14" s="1211"/>
      <c r="FVD14" s="1211"/>
      <c r="FVE14" s="1211"/>
      <c r="FVF14" s="1211"/>
      <c r="FVG14" s="1211"/>
      <c r="FVH14" s="1211"/>
      <c r="FVI14" s="1211"/>
      <c r="FVJ14" s="1211"/>
      <c r="FVK14" s="1211"/>
      <c r="FVL14" s="1211"/>
      <c r="FVM14" s="1211"/>
      <c r="FVN14" s="1211"/>
      <c r="FVO14" s="1211"/>
      <c r="FVP14" s="1211"/>
      <c r="FVQ14" s="1211"/>
      <c r="FVR14" s="1211"/>
      <c r="FVS14" s="1211"/>
      <c r="FVT14" s="1211"/>
      <c r="FVU14" s="1211"/>
      <c r="FVV14" s="1211"/>
      <c r="FVW14" s="1211"/>
      <c r="FVX14" s="1211"/>
      <c r="FVY14" s="1211"/>
      <c r="FVZ14" s="1211"/>
      <c r="FWA14" s="1211"/>
      <c r="FWB14" s="1211"/>
      <c r="FWC14" s="1211"/>
      <c r="FWD14" s="1211"/>
      <c r="FWE14" s="1211"/>
      <c r="FWF14" s="1211"/>
      <c r="FWG14" s="1211"/>
      <c r="FWH14" s="1211"/>
      <c r="FWI14" s="1211"/>
      <c r="FWJ14" s="1211"/>
      <c r="FWK14" s="1211"/>
      <c r="FWL14" s="1211"/>
      <c r="FWM14" s="1211"/>
      <c r="FWN14" s="1211"/>
      <c r="FWO14" s="1211"/>
      <c r="FWP14" s="1211"/>
      <c r="FWQ14" s="1211"/>
      <c r="FWR14" s="1211"/>
      <c r="FWS14" s="1211"/>
      <c r="FWT14" s="1211"/>
      <c r="FWU14" s="1211"/>
      <c r="FWV14" s="1211"/>
      <c r="FWW14" s="1211"/>
      <c r="FWX14" s="1211"/>
      <c r="FWY14" s="1211"/>
      <c r="FWZ14" s="1211"/>
      <c r="FXA14" s="1211"/>
      <c r="FXB14" s="1211"/>
      <c r="FXC14" s="1211"/>
      <c r="FXD14" s="1211"/>
      <c r="FXE14" s="1211"/>
      <c r="FXF14" s="1211"/>
      <c r="FXG14" s="1211"/>
      <c r="FXH14" s="1211"/>
      <c r="FXI14" s="1211"/>
      <c r="FXJ14" s="1211"/>
      <c r="FXK14" s="1211"/>
      <c r="FXL14" s="1211"/>
      <c r="FXM14" s="1211"/>
      <c r="FXN14" s="1211"/>
      <c r="FXO14" s="1211"/>
      <c r="FXP14" s="1211"/>
      <c r="FXQ14" s="1211"/>
      <c r="FXR14" s="1211"/>
      <c r="FXS14" s="1211"/>
      <c r="FXT14" s="1211"/>
      <c r="FXU14" s="1211"/>
      <c r="FXV14" s="1211"/>
      <c r="FXW14" s="1211"/>
      <c r="FXX14" s="1211"/>
      <c r="FXY14" s="1211"/>
      <c r="FXZ14" s="1211"/>
      <c r="FYA14" s="1211"/>
      <c r="FYB14" s="1211"/>
      <c r="FYC14" s="1211"/>
      <c r="FYD14" s="1211"/>
      <c r="FYE14" s="1211"/>
      <c r="FYF14" s="1211"/>
      <c r="FYG14" s="1211"/>
      <c r="FYH14" s="1211"/>
      <c r="FYI14" s="1211"/>
      <c r="FYJ14" s="1211"/>
      <c r="FYK14" s="1211"/>
      <c r="FYL14" s="1211"/>
      <c r="FYM14" s="1211"/>
      <c r="FYN14" s="1211"/>
      <c r="FYO14" s="1211"/>
      <c r="FYP14" s="1211"/>
      <c r="FYQ14" s="1211"/>
      <c r="FYR14" s="1211"/>
      <c r="FYS14" s="1211"/>
      <c r="FYT14" s="1211"/>
      <c r="FYU14" s="1211"/>
      <c r="FYV14" s="1211"/>
      <c r="FYW14" s="1211"/>
      <c r="FYX14" s="1211"/>
      <c r="FYY14" s="1211"/>
      <c r="FYZ14" s="1211"/>
      <c r="FZA14" s="1211"/>
      <c r="FZB14" s="1211"/>
      <c r="FZC14" s="1211"/>
      <c r="FZD14" s="1211"/>
      <c r="FZE14" s="1211"/>
      <c r="FZF14" s="1211"/>
      <c r="FZG14" s="1211"/>
      <c r="FZH14" s="1211"/>
      <c r="FZI14" s="1211"/>
      <c r="FZJ14" s="1211"/>
      <c r="FZK14" s="1211"/>
      <c r="FZL14" s="1211"/>
      <c r="FZM14" s="1211"/>
      <c r="FZN14" s="1211"/>
      <c r="FZO14" s="1211"/>
      <c r="FZP14" s="1211"/>
      <c r="FZQ14" s="1211"/>
      <c r="FZR14" s="1211"/>
      <c r="FZS14" s="1211"/>
      <c r="FZT14" s="1211"/>
      <c r="FZU14" s="1211"/>
      <c r="FZV14" s="1211"/>
      <c r="FZW14" s="1211"/>
      <c r="FZX14" s="1211"/>
      <c r="FZY14" s="1211"/>
      <c r="FZZ14" s="1211"/>
      <c r="GAA14" s="1211"/>
      <c r="GAB14" s="1211"/>
      <c r="GAC14" s="1211"/>
      <c r="GAD14" s="1211"/>
      <c r="GAE14" s="1211"/>
      <c r="GAF14" s="1211"/>
      <c r="GAG14" s="1211"/>
      <c r="GAH14" s="1211"/>
      <c r="GAI14" s="1211"/>
      <c r="GAJ14" s="1211"/>
      <c r="GAK14" s="1211"/>
      <c r="GAL14" s="1211"/>
      <c r="GAM14" s="1211"/>
      <c r="GAN14" s="1211"/>
      <c r="GAO14" s="1211"/>
      <c r="GAP14" s="1211"/>
      <c r="GAQ14" s="1211"/>
      <c r="GAR14" s="1211"/>
      <c r="GAS14" s="1211"/>
      <c r="GAT14" s="1211"/>
      <c r="GAU14" s="1211"/>
      <c r="GAV14" s="1211"/>
      <c r="GAW14" s="1211"/>
      <c r="GAX14" s="1211"/>
      <c r="GAY14" s="1211"/>
      <c r="GAZ14" s="1211"/>
      <c r="GBA14" s="1211"/>
      <c r="GBB14" s="1211"/>
      <c r="GBC14" s="1211"/>
      <c r="GBD14" s="1211"/>
      <c r="GBE14" s="1211"/>
      <c r="GBF14" s="1211"/>
      <c r="GBG14" s="1211"/>
      <c r="GBH14" s="1211"/>
      <c r="GBI14" s="1211"/>
      <c r="GBJ14" s="1211"/>
      <c r="GBK14" s="1211"/>
      <c r="GBL14" s="1211"/>
      <c r="GBM14" s="1211"/>
      <c r="GBN14" s="1211"/>
      <c r="GBO14" s="1211"/>
      <c r="GBP14" s="1211"/>
      <c r="GBQ14" s="1211"/>
      <c r="GBR14" s="1211"/>
      <c r="GBS14" s="1211"/>
      <c r="GBT14" s="1211"/>
      <c r="GBU14" s="1211"/>
      <c r="GBV14" s="1211"/>
      <c r="GBW14" s="1211"/>
      <c r="GBX14" s="1211"/>
      <c r="GBY14" s="1211"/>
      <c r="GBZ14" s="1211"/>
      <c r="GCA14" s="1211"/>
      <c r="GCB14" s="1211"/>
      <c r="GCC14" s="1211"/>
      <c r="GCD14" s="1211"/>
      <c r="GCE14" s="1211"/>
      <c r="GCF14" s="1211"/>
      <c r="GCG14" s="1211"/>
      <c r="GCH14" s="1211"/>
      <c r="GCI14" s="1211"/>
      <c r="GCJ14" s="1211"/>
      <c r="GCK14" s="1211"/>
      <c r="GCL14" s="1211"/>
      <c r="GCM14" s="1211"/>
      <c r="GCN14" s="1211"/>
      <c r="GCO14" s="1211"/>
      <c r="GCP14" s="1211"/>
      <c r="GCQ14" s="1211"/>
      <c r="GCR14" s="1211"/>
      <c r="GCS14" s="1211"/>
      <c r="GCT14" s="1211"/>
      <c r="GCU14" s="1211"/>
      <c r="GCV14" s="1211"/>
      <c r="GCW14" s="1211"/>
      <c r="GCX14" s="1211"/>
      <c r="GCY14" s="1211"/>
      <c r="GCZ14" s="1211"/>
      <c r="GDA14" s="1211"/>
      <c r="GDB14" s="1211"/>
      <c r="GDC14" s="1211"/>
      <c r="GDD14" s="1211"/>
      <c r="GDE14" s="1211"/>
      <c r="GDF14" s="1211"/>
      <c r="GDG14" s="1211"/>
      <c r="GDH14" s="1211"/>
      <c r="GDI14" s="1211"/>
      <c r="GDJ14" s="1211"/>
      <c r="GDK14" s="1211"/>
      <c r="GDL14" s="1211"/>
      <c r="GDM14" s="1211"/>
      <c r="GDN14" s="1211"/>
      <c r="GDO14" s="1211"/>
      <c r="GDP14" s="1211"/>
      <c r="GDQ14" s="1211"/>
      <c r="GDR14" s="1211"/>
      <c r="GDS14" s="1211"/>
      <c r="GDT14" s="1211"/>
      <c r="GDU14" s="1211"/>
      <c r="GDV14" s="1211"/>
      <c r="GDW14" s="1211"/>
      <c r="GDX14" s="1211"/>
      <c r="GDY14" s="1211"/>
      <c r="GDZ14" s="1211"/>
      <c r="GEA14" s="1211"/>
      <c r="GEB14" s="1211"/>
      <c r="GEC14" s="1211"/>
      <c r="GED14" s="1211"/>
      <c r="GEE14" s="1211"/>
      <c r="GEF14" s="1211"/>
      <c r="GEG14" s="1211"/>
      <c r="GEH14" s="1211"/>
      <c r="GEI14" s="1211"/>
      <c r="GEJ14" s="1211"/>
      <c r="GEK14" s="1211"/>
      <c r="GEL14" s="1211"/>
      <c r="GEM14" s="1211"/>
      <c r="GEN14" s="1211"/>
      <c r="GEO14" s="1211"/>
      <c r="GEP14" s="1211"/>
      <c r="GEQ14" s="1211"/>
      <c r="GER14" s="1211"/>
      <c r="GES14" s="1211"/>
      <c r="GET14" s="1211"/>
      <c r="GEU14" s="1211"/>
      <c r="GEV14" s="1211"/>
      <c r="GEW14" s="1211"/>
      <c r="GEX14" s="1211"/>
      <c r="GEY14" s="1211"/>
      <c r="GEZ14" s="1211"/>
      <c r="GFA14" s="1211"/>
      <c r="GFB14" s="1211"/>
      <c r="GFC14" s="1211"/>
      <c r="GFD14" s="1211"/>
      <c r="GFE14" s="1211"/>
      <c r="GFF14" s="1211"/>
      <c r="GFG14" s="1211"/>
      <c r="GFH14" s="1211"/>
      <c r="GFI14" s="1211"/>
      <c r="GFJ14" s="1211"/>
      <c r="GFK14" s="1211"/>
      <c r="GFL14" s="1211"/>
      <c r="GFM14" s="1211"/>
      <c r="GFN14" s="1211"/>
      <c r="GFO14" s="1211"/>
      <c r="GFP14" s="1211"/>
      <c r="GFQ14" s="1211"/>
      <c r="GFR14" s="1211"/>
      <c r="GFS14" s="1211"/>
      <c r="GFT14" s="1211"/>
      <c r="GFU14" s="1211"/>
      <c r="GFV14" s="1211"/>
      <c r="GFW14" s="1211"/>
      <c r="GFX14" s="1211"/>
      <c r="GFY14" s="1211"/>
      <c r="GFZ14" s="1211"/>
      <c r="GGA14" s="1211"/>
      <c r="GGB14" s="1211"/>
      <c r="GGC14" s="1211"/>
      <c r="GGD14" s="1211"/>
      <c r="GGE14" s="1211"/>
      <c r="GGF14" s="1211"/>
      <c r="GGG14" s="1211"/>
      <c r="GGH14" s="1211"/>
      <c r="GGI14" s="1211"/>
      <c r="GGJ14" s="1211"/>
      <c r="GGK14" s="1211"/>
      <c r="GGL14" s="1211"/>
      <c r="GGM14" s="1211"/>
      <c r="GGN14" s="1211"/>
      <c r="GGO14" s="1211"/>
      <c r="GGP14" s="1211"/>
      <c r="GGQ14" s="1211"/>
      <c r="GGR14" s="1211"/>
      <c r="GGS14" s="1211"/>
      <c r="GGT14" s="1211"/>
      <c r="GGU14" s="1211"/>
      <c r="GGV14" s="1211"/>
      <c r="GGW14" s="1211"/>
      <c r="GGX14" s="1211"/>
      <c r="GGY14" s="1211"/>
      <c r="GGZ14" s="1211"/>
      <c r="GHA14" s="1211"/>
      <c r="GHB14" s="1211"/>
      <c r="GHC14" s="1211"/>
      <c r="GHD14" s="1211"/>
      <c r="GHE14" s="1211"/>
      <c r="GHF14" s="1211"/>
      <c r="GHG14" s="1211"/>
      <c r="GHH14" s="1211"/>
      <c r="GHI14" s="1211"/>
      <c r="GHJ14" s="1211"/>
      <c r="GHK14" s="1211"/>
      <c r="GHL14" s="1211"/>
      <c r="GHM14" s="1211"/>
      <c r="GHN14" s="1211"/>
      <c r="GHO14" s="1211"/>
      <c r="GHP14" s="1211"/>
      <c r="GHQ14" s="1211"/>
      <c r="GHR14" s="1211"/>
      <c r="GHS14" s="1211"/>
      <c r="GHT14" s="1211"/>
      <c r="GHU14" s="1211"/>
      <c r="GHV14" s="1211"/>
      <c r="GHW14" s="1211"/>
      <c r="GHX14" s="1211"/>
      <c r="GHY14" s="1211"/>
      <c r="GHZ14" s="1211"/>
      <c r="GIA14" s="1211"/>
      <c r="GIB14" s="1211"/>
      <c r="GIC14" s="1211"/>
      <c r="GID14" s="1211"/>
      <c r="GIE14" s="1211"/>
      <c r="GIF14" s="1211"/>
      <c r="GIG14" s="1211"/>
      <c r="GIH14" s="1211"/>
      <c r="GII14" s="1211"/>
      <c r="GIJ14" s="1211"/>
      <c r="GIK14" s="1211"/>
      <c r="GIL14" s="1211"/>
      <c r="GIM14" s="1211"/>
      <c r="GIN14" s="1211"/>
      <c r="GIO14" s="1211"/>
      <c r="GIP14" s="1211"/>
      <c r="GIQ14" s="1211"/>
      <c r="GIR14" s="1211"/>
      <c r="GIS14" s="1211"/>
      <c r="GIT14" s="1211"/>
      <c r="GIU14" s="1211"/>
      <c r="GIV14" s="1211"/>
      <c r="GIW14" s="1211"/>
      <c r="GIX14" s="1211"/>
      <c r="GIY14" s="1211"/>
      <c r="GIZ14" s="1211"/>
      <c r="GJA14" s="1211"/>
      <c r="GJB14" s="1211"/>
      <c r="GJC14" s="1211"/>
      <c r="GJD14" s="1211"/>
      <c r="GJE14" s="1211"/>
      <c r="GJF14" s="1211"/>
      <c r="GJG14" s="1211"/>
      <c r="GJH14" s="1211"/>
      <c r="GJI14" s="1211"/>
      <c r="GJJ14" s="1211"/>
      <c r="GJK14" s="1211"/>
      <c r="GJL14" s="1211"/>
      <c r="GJM14" s="1211"/>
      <c r="GJN14" s="1211"/>
      <c r="GJO14" s="1211"/>
      <c r="GJP14" s="1211"/>
      <c r="GJQ14" s="1211"/>
      <c r="GJR14" s="1211"/>
      <c r="GJS14" s="1211"/>
      <c r="GJT14" s="1211"/>
      <c r="GJU14" s="1211"/>
      <c r="GJV14" s="1211"/>
      <c r="GJW14" s="1211"/>
      <c r="GJX14" s="1211"/>
      <c r="GJY14" s="1211"/>
      <c r="GJZ14" s="1211"/>
      <c r="GKA14" s="1211"/>
      <c r="GKB14" s="1211"/>
      <c r="GKC14" s="1211"/>
      <c r="GKD14" s="1211"/>
      <c r="GKE14" s="1211"/>
      <c r="GKF14" s="1211"/>
      <c r="GKG14" s="1211"/>
      <c r="GKH14" s="1211"/>
      <c r="GKI14" s="1211"/>
      <c r="GKJ14" s="1211"/>
      <c r="GKK14" s="1211"/>
      <c r="GKL14" s="1211"/>
      <c r="GKM14" s="1211"/>
      <c r="GKN14" s="1211"/>
      <c r="GKO14" s="1211"/>
      <c r="GKP14" s="1211"/>
      <c r="GKQ14" s="1211"/>
      <c r="GKR14" s="1211"/>
      <c r="GKS14" s="1211"/>
      <c r="GKT14" s="1211"/>
      <c r="GKU14" s="1211"/>
      <c r="GKV14" s="1211"/>
      <c r="GKW14" s="1211"/>
      <c r="GKX14" s="1211"/>
      <c r="GKY14" s="1211"/>
      <c r="GKZ14" s="1211"/>
      <c r="GLA14" s="1211"/>
      <c r="GLB14" s="1211"/>
      <c r="GLC14" s="1211"/>
      <c r="GLD14" s="1211"/>
      <c r="GLE14" s="1211"/>
      <c r="GLF14" s="1211"/>
      <c r="GLG14" s="1211"/>
      <c r="GLH14" s="1211"/>
      <c r="GLI14" s="1211"/>
      <c r="GLJ14" s="1211"/>
      <c r="GLK14" s="1211"/>
      <c r="GLL14" s="1211"/>
      <c r="GLM14" s="1211"/>
      <c r="GLN14" s="1211"/>
      <c r="GLO14" s="1211"/>
      <c r="GLP14" s="1211"/>
      <c r="GLQ14" s="1211"/>
      <c r="GLR14" s="1211"/>
      <c r="GLS14" s="1211"/>
      <c r="GLT14" s="1211"/>
      <c r="GLU14" s="1211"/>
      <c r="GLV14" s="1211"/>
      <c r="GLW14" s="1211"/>
      <c r="GLX14" s="1211"/>
      <c r="GLY14" s="1211"/>
      <c r="GLZ14" s="1211"/>
      <c r="GMA14" s="1211"/>
      <c r="GMB14" s="1211"/>
      <c r="GMC14" s="1211"/>
      <c r="GMD14" s="1211"/>
      <c r="GME14" s="1211"/>
      <c r="GMF14" s="1211"/>
      <c r="GMG14" s="1211"/>
      <c r="GMH14" s="1211"/>
      <c r="GMI14" s="1211"/>
      <c r="GMJ14" s="1211"/>
      <c r="GMK14" s="1211"/>
      <c r="GML14" s="1211"/>
      <c r="GMM14" s="1211"/>
      <c r="GMN14" s="1211"/>
      <c r="GMO14" s="1211"/>
      <c r="GMP14" s="1211"/>
      <c r="GMQ14" s="1211"/>
      <c r="GMR14" s="1211"/>
      <c r="GMS14" s="1211"/>
      <c r="GMT14" s="1211"/>
      <c r="GMU14" s="1211"/>
      <c r="GMV14" s="1211"/>
      <c r="GMW14" s="1211"/>
      <c r="GMX14" s="1211"/>
      <c r="GMY14" s="1211"/>
      <c r="GMZ14" s="1211"/>
      <c r="GNA14" s="1211"/>
      <c r="GNB14" s="1211"/>
      <c r="GNC14" s="1211"/>
      <c r="GND14" s="1211"/>
      <c r="GNE14" s="1211"/>
      <c r="GNF14" s="1211"/>
      <c r="GNG14" s="1211"/>
      <c r="GNH14" s="1211"/>
      <c r="GNI14" s="1211"/>
      <c r="GNJ14" s="1211"/>
      <c r="GNK14" s="1211"/>
      <c r="GNL14" s="1211"/>
      <c r="GNM14" s="1211"/>
      <c r="GNN14" s="1211"/>
      <c r="GNO14" s="1211"/>
      <c r="GNP14" s="1211"/>
      <c r="GNQ14" s="1211"/>
      <c r="GNR14" s="1211"/>
      <c r="GNS14" s="1211"/>
      <c r="GNT14" s="1211"/>
      <c r="GNU14" s="1211"/>
      <c r="GNV14" s="1211"/>
      <c r="GNW14" s="1211"/>
      <c r="GNX14" s="1211"/>
      <c r="GNY14" s="1211"/>
      <c r="GNZ14" s="1211"/>
      <c r="GOA14" s="1211"/>
      <c r="GOB14" s="1211"/>
      <c r="GOC14" s="1211"/>
      <c r="GOD14" s="1211"/>
      <c r="GOE14" s="1211"/>
      <c r="GOF14" s="1211"/>
      <c r="GOG14" s="1211"/>
      <c r="GOH14" s="1211"/>
      <c r="GOI14" s="1211"/>
      <c r="GOJ14" s="1211"/>
      <c r="GOK14" s="1211"/>
      <c r="GOL14" s="1211"/>
      <c r="GOM14" s="1211"/>
      <c r="GON14" s="1211"/>
      <c r="GOO14" s="1211"/>
      <c r="GOP14" s="1211"/>
      <c r="GOQ14" s="1211"/>
      <c r="GOR14" s="1211"/>
      <c r="GOS14" s="1211"/>
      <c r="GOT14" s="1211"/>
      <c r="GOU14" s="1211"/>
      <c r="GOV14" s="1211"/>
      <c r="GOW14" s="1211"/>
      <c r="GOX14" s="1211"/>
      <c r="GOY14" s="1211"/>
      <c r="GOZ14" s="1211"/>
      <c r="GPA14" s="1211"/>
      <c r="GPB14" s="1211"/>
      <c r="GPC14" s="1211"/>
      <c r="GPD14" s="1211"/>
      <c r="GPE14" s="1211"/>
      <c r="GPF14" s="1211"/>
      <c r="GPG14" s="1211"/>
      <c r="GPH14" s="1211"/>
      <c r="GPI14" s="1211"/>
      <c r="GPJ14" s="1211"/>
      <c r="GPK14" s="1211"/>
      <c r="GPL14" s="1211"/>
      <c r="GPM14" s="1211"/>
      <c r="GPN14" s="1211"/>
      <c r="GPO14" s="1211"/>
      <c r="GPP14" s="1211"/>
      <c r="GPQ14" s="1211"/>
      <c r="GPR14" s="1211"/>
      <c r="GPS14" s="1211"/>
      <c r="GPT14" s="1211"/>
      <c r="GPU14" s="1211"/>
      <c r="GPV14" s="1211"/>
      <c r="GPW14" s="1211"/>
      <c r="GPX14" s="1211"/>
      <c r="GPY14" s="1211"/>
      <c r="GPZ14" s="1211"/>
      <c r="GQA14" s="1211"/>
      <c r="GQB14" s="1211"/>
      <c r="GQC14" s="1211"/>
      <c r="GQD14" s="1211"/>
      <c r="GQE14" s="1211"/>
      <c r="GQF14" s="1211"/>
      <c r="GQG14" s="1211"/>
      <c r="GQH14" s="1211"/>
      <c r="GQI14" s="1211"/>
      <c r="GQJ14" s="1211"/>
      <c r="GQK14" s="1211"/>
      <c r="GQL14" s="1211"/>
      <c r="GQM14" s="1211"/>
      <c r="GQN14" s="1211"/>
      <c r="GQO14" s="1211"/>
      <c r="GQP14" s="1211"/>
      <c r="GQQ14" s="1211"/>
      <c r="GQR14" s="1211"/>
      <c r="GQS14" s="1211"/>
      <c r="GQT14" s="1211"/>
      <c r="GQU14" s="1211"/>
      <c r="GQV14" s="1211"/>
      <c r="GQW14" s="1211"/>
      <c r="GQX14" s="1211"/>
      <c r="GQY14" s="1211"/>
      <c r="GQZ14" s="1211"/>
      <c r="GRA14" s="1211"/>
      <c r="GRB14" s="1211"/>
      <c r="GRC14" s="1211"/>
      <c r="GRD14" s="1211"/>
      <c r="GRE14" s="1211"/>
      <c r="GRF14" s="1211"/>
      <c r="GRG14" s="1211"/>
      <c r="GRH14" s="1211"/>
      <c r="GRI14" s="1211"/>
      <c r="GRJ14" s="1211"/>
      <c r="GRK14" s="1211"/>
      <c r="GRL14" s="1211"/>
      <c r="GRM14" s="1211"/>
      <c r="GRN14" s="1211"/>
      <c r="GRO14" s="1211"/>
      <c r="GRP14" s="1211"/>
      <c r="GRQ14" s="1211"/>
      <c r="GRR14" s="1211"/>
      <c r="GRS14" s="1211"/>
      <c r="GRT14" s="1211"/>
      <c r="GRU14" s="1211"/>
      <c r="GRV14" s="1211"/>
      <c r="GRW14" s="1211"/>
      <c r="GRX14" s="1211"/>
      <c r="GRY14" s="1211"/>
      <c r="GRZ14" s="1211"/>
      <c r="GSA14" s="1211"/>
      <c r="GSB14" s="1211"/>
      <c r="GSC14" s="1211"/>
      <c r="GSD14" s="1211"/>
      <c r="GSE14" s="1211"/>
      <c r="GSF14" s="1211"/>
      <c r="GSG14" s="1211"/>
      <c r="GSH14" s="1211"/>
      <c r="GSI14" s="1211"/>
      <c r="GSJ14" s="1211"/>
      <c r="GSK14" s="1211"/>
      <c r="GSL14" s="1211"/>
      <c r="GSM14" s="1211"/>
      <c r="GSN14" s="1211"/>
      <c r="GSO14" s="1211"/>
      <c r="GSP14" s="1211"/>
      <c r="GSQ14" s="1211"/>
      <c r="GSR14" s="1211"/>
      <c r="GSS14" s="1211"/>
      <c r="GST14" s="1211"/>
      <c r="GSU14" s="1211"/>
      <c r="GSV14" s="1211"/>
      <c r="GSW14" s="1211"/>
      <c r="GSX14" s="1211"/>
      <c r="GSY14" s="1211"/>
      <c r="GSZ14" s="1211"/>
      <c r="GTA14" s="1211"/>
      <c r="GTB14" s="1211"/>
      <c r="GTC14" s="1211"/>
      <c r="GTD14" s="1211"/>
      <c r="GTE14" s="1211"/>
      <c r="GTF14" s="1211"/>
      <c r="GTG14" s="1211"/>
      <c r="GTH14" s="1211"/>
      <c r="GTI14" s="1211"/>
      <c r="GTJ14" s="1211"/>
      <c r="GTK14" s="1211"/>
      <c r="GTL14" s="1211"/>
      <c r="GTM14" s="1211"/>
      <c r="GTN14" s="1211"/>
      <c r="GTO14" s="1211"/>
      <c r="GTP14" s="1211"/>
      <c r="GTQ14" s="1211"/>
      <c r="GTR14" s="1211"/>
      <c r="GTS14" s="1211"/>
      <c r="GTT14" s="1211"/>
      <c r="GTU14" s="1211"/>
      <c r="GTV14" s="1211"/>
      <c r="GTW14" s="1211"/>
      <c r="GTX14" s="1211"/>
      <c r="GTY14" s="1211"/>
      <c r="GTZ14" s="1211"/>
      <c r="GUA14" s="1211"/>
      <c r="GUB14" s="1211"/>
      <c r="GUC14" s="1211"/>
      <c r="GUD14" s="1211"/>
      <c r="GUE14" s="1211"/>
      <c r="GUF14" s="1211"/>
      <c r="GUG14" s="1211"/>
      <c r="GUH14" s="1211"/>
      <c r="GUI14" s="1211"/>
      <c r="GUJ14" s="1211"/>
      <c r="GUK14" s="1211"/>
      <c r="GUL14" s="1211"/>
      <c r="GUM14" s="1211"/>
      <c r="GUN14" s="1211"/>
      <c r="GUO14" s="1211"/>
      <c r="GUP14" s="1211"/>
      <c r="GUQ14" s="1211"/>
      <c r="GUR14" s="1211"/>
      <c r="GUS14" s="1211"/>
      <c r="GUT14" s="1211"/>
      <c r="GUU14" s="1211"/>
      <c r="GUV14" s="1211"/>
      <c r="GUW14" s="1211"/>
      <c r="GUX14" s="1211"/>
      <c r="GUY14" s="1211"/>
      <c r="GUZ14" s="1211"/>
      <c r="GVA14" s="1211"/>
      <c r="GVB14" s="1211"/>
      <c r="GVC14" s="1211"/>
      <c r="GVD14" s="1211"/>
      <c r="GVE14" s="1211"/>
      <c r="GVF14" s="1211"/>
      <c r="GVG14" s="1211"/>
      <c r="GVH14" s="1211"/>
      <c r="GVI14" s="1211"/>
      <c r="GVJ14" s="1211"/>
      <c r="GVK14" s="1211"/>
      <c r="GVL14" s="1211"/>
      <c r="GVM14" s="1211"/>
      <c r="GVN14" s="1211"/>
      <c r="GVO14" s="1211"/>
      <c r="GVP14" s="1211"/>
      <c r="GVQ14" s="1211"/>
      <c r="GVR14" s="1211"/>
      <c r="GVS14" s="1211"/>
      <c r="GVT14" s="1211"/>
      <c r="GVU14" s="1211"/>
      <c r="GVV14" s="1211"/>
      <c r="GVW14" s="1211"/>
      <c r="GVX14" s="1211"/>
      <c r="GVY14" s="1211"/>
      <c r="GVZ14" s="1211"/>
      <c r="GWA14" s="1211"/>
      <c r="GWB14" s="1211"/>
      <c r="GWC14" s="1211"/>
      <c r="GWD14" s="1211"/>
      <c r="GWE14" s="1211"/>
      <c r="GWF14" s="1211"/>
      <c r="GWG14" s="1211"/>
      <c r="GWH14" s="1211"/>
      <c r="GWI14" s="1211"/>
      <c r="GWJ14" s="1211"/>
      <c r="GWK14" s="1211"/>
      <c r="GWL14" s="1211"/>
      <c r="GWM14" s="1211"/>
      <c r="GWN14" s="1211"/>
      <c r="GWO14" s="1211"/>
      <c r="GWP14" s="1211"/>
      <c r="GWQ14" s="1211"/>
      <c r="GWR14" s="1211"/>
      <c r="GWS14" s="1211"/>
      <c r="GWT14" s="1211"/>
      <c r="GWU14" s="1211"/>
      <c r="GWV14" s="1211"/>
      <c r="GWW14" s="1211"/>
      <c r="GWX14" s="1211"/>
      <c r="GWY14" s="1211"/>
      <c r="GWZ14" s="1211"/>
      <c r="GXA14" s="1211"/>
      <c r="GXB14" s="1211"/>
      <c r="GXC14" s="1211"/>
      <c r="GXD14" s="1211"/>
      <c r="GXE14" s="1211"/>
      <c r="GXF14" s="1211"/>
      <c r="GXG14" s="1211"/>
      <c r="GXH14" s="1211"/>
      <c r="GXI14" s="1211"/>
      <c r="GXJ14" s="1211"/>
      <c r="GXK14" s="1211"/>
      <c r="GXL14" s="1211"/>
      <c r="GXM14" s="1211"/>
      <c r="GXN14" s="1211"/>
      <c r="GXO14" s="1211"/>
      <c r="GXP14" s="1211"/>
      <c r="GXQ14" s="1211"/>
      <c r="GXR14" s="1211"/>
      <c r="GXS14" s="1211"/>
      <c r="GXT14" s="1211"/>
      <c r="GXU14" s="1211"/>
      <c r="GXV14" s="1211"/>
      <c r="GXW14" s="1211"/>
      <c r="GXX14" s="1211"/>
      <c r="GXY14" s="1211"/>
      <c r="GXZ14" s="1211"/>
      <c r="GYA14" s="1211"/>
      <c r="GYB14" s="1211"/>
      <c r="GYC14" s="1211"/>
      <c r="GYD14" s="1211"/>
      <c r="GYE14" s="1211"/>
      <c r="GYF14" s="1211"/>
      <c r="GYG14" s="1211"/>
      <c r="GYH14" s="1211"/>
      <c r="GYI14" s="1211"/>
      <c r="GYJ14" s="1211"/>
      <c r="GYK14" s="1211"/>
      <c r="GYL14" s="1211"/>
      <c r="GYM14" s="1211"/>
      <c r="GYN14" s="1211"/>
      <c r="GYO14" s="1211"/>
      <c r="GYP14" s="1211"/>
      <c r="GYQ14" s="1211"/>
      <c r="GYR14" s="1211"/>
      <c r="GYS14" s="1211"/>
      <c r="GYT14" s="1211"/>
      <c r="GYU14" s="1211"/>
      <c r="GYV14" s="1211"/>
      <c r="GYW14" s="1211"/>
      <c r="GYX14" s="1211"/>
      <c r="GYY14" s="1211"/>
      <c r="GYZ14" s="1211"/>
      <c r="GZA14" s="1211"/>
      <c r="GZB14" s="1211"/>
      <c r="GZC14" s="1211"/>
      <c r="GZD14" s="1211"/>
      <c r="GZE14" s="1211"/>
      <c r="GZF14" s="1211"/>
      <c r="GZG14" s="1211"/>
      <c r="GZH14" s="1211"/>
      <c r="GZI14" s="1211"/>
      <c r="GZJ14" s="1211"/>
      <c r="GZK14" s="1211"/>
      <c r="GZL14" s="1211"/>
      <c r="GZM14" s="1211"/>
      <c r="GZN14" s="1211"/>
      <c r="GZO14" s="1211"/>
      <c r="GZP14" s="1211"/>
      <c r="GZQ14" s="1211"/>
      <c r="GZR14" s="1211"/>
      <c r="GZS14" s="1211"/>
      <c r="GZT14" s="1211"/>
      <c r="GZU14" s="1211"/>
      <c r="GZV14" s="1211"/>
      <c r="GZW14" s="1211"/>
      <c r="GZX14" s="1211"/>
      <c r="GZY14" s="1211"/>
      <c r="GZZ14" s="1211"/>
      <c r="HAA14" s="1211"/>
      <c r="HAB14" s="1211"/>
      <c r="HAC14" s="1211"/>
      <c r="HAD14" s="1211"/>
      <c r="HAE14" s="1211"/>
      <c r="HAF14" s="1211"/>
      <c r="HAG14" s="1211"/>
      <c r="HAH14" s="1211"/>
      <c r="HAI14" s="1211"/>
      <c r="HAJ14" s="1211"/>
      <c r="HAK14" s="1211"/>
      <c r="HAL14" s="1211"/>
      <c r="HAM14" s="1211"/>
      <c r="HAN14" s="1211"/>
      <c r="HAO14" s="1211"/>
      <c r="HAP14" s="1211"/>
      <c r="HAQ14" s="1211"/>
      <c r="HAR14" s="1211"/>
      <c r="HAS14" s="1211"/>
      <c r="HAT14" s="1211"/>
      <c r="HAU14" s="1211"/>
      <c r="HAV14" s="1211"/>
      <c r="HAW14" s="1211"/>
      <c r="HAX14" s="1211"/>
      <c r="HAY14" s="1211"/>
      <c r="HAZ14" s="1211"/>
      <c r="HBA14" s="1211"/>
      <c r="HBB14" s="1211"/>
      <c r="HBC14" s="1211"/>
      <c r="HBD14" s="1211"/>
      <c r="HBE14" s="1211"/>
      <c r="HBF14" s="1211"/>
      <c r="HBG14" s="1211"/>
      <c r="HBH14" s="1211"/>
      <c r="HBI14" s="1211"/>
      <c r="HBJ14" s="1211"/>
      <c r="HBK14" s="1211"/>
      <c r="HBL14" s="1211"/>
      <c r="HBM14" s="1211"/>
      <c r="HBN14" s="1211"/>
      <c r="HBO14" s="1211"/>
      <c r="HBP14" s="1211"/>
      <c r="HBQ14" s="1211"/>
      <c r="HBR14" s="1211"/>
      <c r="HBS14" s="1211"/>
      <c r="HBT14" s="1211"/>
      <c r="HBU14" s="1211"/>
      <c r="HBV14" s="1211"/>
      <c r="HBW14" s="1211"/>
      <c r="HBX14" s="1211"/>
      <c r="HBY14" s="1211"/>
      <c r="HBZ14" s="1211"/>
      <c r="HCA14" s="1211"/>
      <c r="HCB14" s="1211"/>
      <c r="HCC14" s="1211"/>
      <c r="HCD14" s="1211"/>
      <c r="HCE14" s="1211"/>
      <c r="HCF14" s="1211"/>
      <c r="HCG14" s="1211"/>
      <c r="HCH14" s="1211"/>
      <c r="HCI14" s="1211"/>
      <c r="HCJ14" s="1211"/>
      <c r="HCK14" s="1211"/>
      <c r="HCL14" s="1211"/>
      <c r="HCM14" s="1211"/>
      <c r="HCN14" s="1211"/>
      <c r="HCO14" s="1211"/>
      <c r="HCP14" s="1211"/>
      <c r="HCQ14" s="1211"/>
      <c r="HCR14" s="1211"/>
      <c r="HCS14" s="1211"/>
      <c r="HCT14" s="1211"/>
      <c r="HCU14" s="1211"/>
      <c r="HCV14" s="1211"/>
      <c r="HCW14" s="1211"/>
      <c r="HCX14" s="1211"/>
      <c r="HCY14" s="1211"/>
      <c r="HCZ14" s="1211"/>
      <c r="HDA14" s="1211"/>
      <c r="HDB14" s="1211"/>
      <c r="HDC14" s="1211"/>
      <c r="HDD14" s="1211"/>
      <c r="HDE14" s="1211"/>
      <c r="HDF14" s="1211"/>
      <c r="HDG14" s="1211"/>
      <c r="HDH14" s="1211"/>
      <c r="HDI14" s="1211"/>
      <c r="HDJ14" s="1211"/>
      <c r="HDK14" s="1211"/>
      <c r="HDL14" s="1211"/>
      <c r="HDM14" s="1211"/>
      <c r="HDN14" s="1211"/>
      <c r="HDO14" s="1211"/>
      <c r="HDP14" s="1211"/>
      <c r="HDQ14" s="1211"/>
      <c r="HDR14" s="1211"/>
      <c r="HDS14" s="1211"/>
      <c r="HDT14" s="1211"/>
      <c r="HDU14" s="1211"/>
      <c r="HDV14" s="1211"/>
      <c r="HDW14" s="1211"/>
      <c r="HDX14" s="1211"/>
      <c r="HDY14" s="1211"/>
      <c r="HDZ14" s="1211"/>
      <c r="HEA14" s="1211"/>
      <c r="HEB14" s="1211"/>
      <c r="HEC14" s="1211"/>
      <c r="HED14" s="1211"/>
      <c r="HEE14" s="1211"/>
      <c r="HEF14" s="1211"/>
      <c r="HEG14" s="1211"/>
      <c r="HEH14" s="1211"/>
      <c r="HEI14" s="1211"/>
      <c r="HEJ14" s="1211"/>
      <c r="HEK14" s="1211"/>
      <c r="HEL14" s="1211"/>
      <c r="HEM14" s="1211"/>
      <c r="HEN14" s="1211"/>
      <c r="HEO14" s="1211"/>
      <c r="HEP14" s="1211"/>
      <c r="HEQ14" s="1211"/>
      <c r="HER14" s="1211"/>
      <c r="HES14" s="1211"/>
      <c r="HET14" s="1211"/>
      <c r="HEU14" s="1211"/>
      <c r="HEV14" s="1211"/>
      <c r="HEW14" s="1211"/>
      <c r="HEX14" s="1211"/>
      <c r="HEY14" s="1211"/>
      <c r="HEZ14" s="1211"/>
      <c r="HFA14" s="1211"/>
      <c r="HFB14" s="1211"/>
      <c r="HFC14" s="1211"/>
      <c r="HFD14" s="1211"/>
      <c r="HFE14" s="1211"/>
      <c r="HFF14" s="1211"/>
      <c r="HFG14" s="1211"/>
      <c r="HFH14" s="1211"/>
      <c r="HFI14" s="1211"/>
      <c r="HFJ14" s="1211"/>
      <c r="HFK14" s="1211"/>
      <c r="HFL14" s="1211"/>
      <c r="HFM14" s="1211"/>
      <c r="HFN14" s="1211"/>
      <c r="HFO14" s="1211"/>
      <c r="HFP14" s="1211"/>
      <c r="HFQ14" s="1211"/>
      <c r="HFR14" s="1211"/>
      <c r="HFS14" s="1211"/>
      <c r="HFT14" s="1211"/>
      <c r="HFU14" s="1211"/>
      <c r="HFV14" s="1211"/>
      <c r="HFW14" s="1211"/>
      <c r="HFX14" s="1211"/>
      <c r="HFY14" s="1211"/>
      <c r="HFZ14" s="1211"/>
      <c r="HGA14" s="1211"/>
      <c r="HGB14" s="1211"/>
      <c r="HGC14" s="1211"/>
      <c r="HGD14" s="1211"/>
      <c r="HGE14" s="1211"/>
      <c r="HGF14" s="1211"/>
      <c r="HGG14" s="1211"/>
      <c r="HGH14" s="1211"/>
      <c r="HGI14" s="1211"/>
      <c r="HGJ14" s="1211"/>
      <c r="HGK14" s="1211"/>
      <c r="HGL14" s="1211"/>
      <c r="HGM14" s="1211"/>
      <c r="HGN14" s="1211"/>
      <c r="HGO14" s="1211"/>
      <c r="HGP14" s="1211"/>
      <c r="HGQ14" s="1211"/>
      <c r="HGR14" s="1211"/>
      <c r="HGS14" s="1211"/>
      <c r="HGT14" s="1211"/>
      <c r="HGU14" s="1211"/>
      <c r="HGV14" s="1211"/>
      <c r="HGW14" s="1211"/>
      <c r="HGX14" s="1211"/>
      <c r="HGY14" s="1211"/>
      <c r="HGZ14" s="1211"/>
      <c r="HHA14" s="1211"/>
      <c r="HHB14" s="1211"/>
      <c r="HHC14" s="1211"/>
      <c r="HHD14" s="1211"/>
      <c r="HHE14" s="1211"/>
      <c r="HHF14" s="1211"/>
      <c r="HHG14" s="1211"/>
      <c r="HHH14" s="1211"/>
      <c r="HHI14" s="1211"/>
      <c r="HHJ14" s="1211"/>
      <c r="HHK14" s="1211"/>
      <c r="HHL14" s="1211"/>
      <c r="HHM14" s="1211"/>
      <c r="HHN14" s="1211"/>
      <c r="HHO14" s="1211"/>
      <c r="HHP14" s="1211"/>
      <c r="HHQ14" s="1211"/>
      <c r="HHR14" s="1211"/>
      <c r="HHS14" s="1211"/>
      <c r="HHT14" s="1211"/>
      <c r="HHU14" s="1211"/>
      <c r="HHV14" s="1211"/>
      <c r="HHW14" s="1211"/>
      <c r="HHX14" s="1211"/>
      <c r="HHY14" s="1211"/>
      <c r="HHZ14" s="1211"/>
      <c r="HIA14" s="1211"/>
      <c r="HIB14" s="1211"/>
      <c r="HIC14" s="1211"/>
      <c r="HID14" s="1211"/>
      <c r="HIE14" s="1211"/>
      <c r="HIF14" s="1211"/>
      <c r="HIG14" s="1211"/>
      <c r="HIH14" s="1211"/>
      <c r="HII14" s="1211"/>
      <c r="HIJ14" s="1211"/>
      <c r="HIK14" s="1211"/>
      <c r="HIL14" s="1211"/>
      <c r="HIM14" s="1211"/>
      <c r="HIN14" s="1211"/>
      <c r="HIO14" s="1211"/>
      <c r="HIP14" s="1211"/>
      <c r="HIQ14" s="1211"/>
      <c r="HIR14" s="1211"/>
      <c r="HIS14" s="1211"/>
      <c r="HIT14" s="1211"/>
      <c r="HIU14" s="1211"/>
      <c r="HIV14" s="1211"/>
      <c r="HIW14" s="1211"/>
      <c r="HIX14" s="1211"/>
      <c r="HIY14" s="1211"/>
      <c r="HIZ14" s="1211"/>
      <c r="HJA14" s="1211"/>
      <c r="HJB14" s="1211"/>
      <c r="HJC14" s="1211"/>
      <c r="HJD14" s="1211"/>
      <c r="HJE14" s="1211"/>
      <c r="HJF14" s="1211"/>
      <c r="HJG14" s="1211"/>
      <c r="HJH14" s="1211"/>
      <c r="HJI14" s="1211"/>
      <c r="HJJ14" s="1211"/>
      <c r="HJK14" s="1211"/>
      <c r="HJL14" s="1211"/>
      <c r="HJM14" s="1211"/>
      <c r="HJN14" s="1211"/>
      <c r="HJO14" s="1211"/>
      <c r="HJP14" s="1211"/>
      <c r="HJQ14" s="1211"/>
      <c r="HJR14" s="1211"/>
      <c r="HJS14" s="1211"/>
      <c r="HJT14" s="1211"/>
      <c r="HJU14" s="1211"/>
      <c r="HJV14" s="1211"/>
      <c r="HJW14" s="1211"/>
      <c r="HJX14" s="1211"/>
      <c r="HJY14" s="1211"/>
      <c r="HJZ14" s="1211"/>
      <c r="HKA14" s="1211"/>
      <c r="HKB14" s="1211"/>
      <c r="HKC14" s="1211"/>
      <c r="HKD14" s="1211"/>
      <c r="HKE14" s="1211"/>
      <c r="HKF14" s="1211"/>
      <c r="HKG14" s="1211"/>
      <c r="HKH14" s="1211"/>
      <c r="HKI14" s="1211"/>
      <c r="HKJ14" s="1211"/>
      <c r="HKK14" s="1211"/>
      <c r="HKL14" s="1211"/>
      <c r="HKM14" s="1211"/>
      <c r="HKN14" s="1211"/>
      <c r="HKO14" s="1211"/>
      <c r="HKP14" s="1211"/>
      <c r="HKQ14" s="1211"/>
      <c r="HKR14" s="1211"/>
      <c r="HKS14" s="1211"/>
      <c r="HKT14" s="1211"/>
      <c r="HKU14" s="1211"/>
      <c r="HKV14" s="1211"/>
      <c r="HKW14" s="1211"/>
      <c r="HKX14" s="1211"/>
      <c r="HKY14" s="1211"/>
      <c r="HKZ14" s="1211"/>
      <c r="HLA14" s="1211"/>
      <c r="HLB14" s="1211"/>
      <c r="HLC14" s="1211"/>
      <c r="HLD14" s="1211"/>
      <c r="HLE14" s="1211"/>
      <c r="HLF14" s="1211"/>
      <c r="HLG14" s="1211"/>
      <c r="HLH14" s="1211"/>
      <c r="HLI14" s="1211"/>
      <c r="HLJ14" s="1211"/>
      <c r="HLK14" s="1211"/>
      <c r="HLL14" s="1211"/>
      <c r="HLM14" s="1211"/>
      <c r="HLN14" s="1211"/>
      <c r="HLO14" s="1211"/>
      <c r="HLP14" s="1211"/>
      <c r="HLQ14" s="1211"/>
      <c r="HLR14" s="1211"/>
      <c r="HLS14" s="1211"/>
      <c r="HLT14" s="1211"/>
      <c r="HLU14" s="1211"/>
      <c r="HLV14" s="1211"/>
      <c r="HLW14" s="1211"/>
      <c r="HLX14" s="1211"/>
      <c r="HLY14" s="1211"/>
      <c r="HLZ14" s="1211"/>
      <c r="HMA14" s="1211"/>
      <c r="HMB14" s="1211"/>
      <c r="HMC14" s="1211"/>
      <c r="HMD14" s="1211"/>
      <c r="HME14" s="1211"/>
      <c r="HMF14" s="1211"/>
      <c r="HMG14" s="1211"/>
      <c r="HMH14" s="1211"/>
      <c r="HMI14" s="1211"/>
      <c r="HMJ14" s="1211"/>
      <c r="HMK14" s="1211"/>
      <c r="HML14" s="1211"/>
      <c r="HMM14" s="1211"/>
      <c r="HMN14" s="1211"/>
      <c r="HMO14" s="1211"/>
      <c r="HMP14" s="1211"/>
      <c r="HMQ14" s="1211"/>
      <c r="HMR14" s="1211"/>
      <c r="HMS14" s="1211"/>
      <c r="HMT14" s="1211"/>
      <c r="HMU14" s="1211"/>
      <c r="HMV14" s="1211"/>
      <c r="HMW14" s="1211"/>
      <c r="HMX14" s="1211"/>
      <c r="HMY14" s="1211"/>
      <c r="HMZ14" s="1211"/>
      <c r="HNA14" s="1211"/>
      <c r="HNB14" s="1211"/>
      <c r="HNC14" s="1211"/>
      <c r="HND14" s="1211"/>
      <c r="HNE14" s="1211"/>
      <c r="HNF14" s="1211"/>
      <c r="HNG14" s="1211"/>
      <c r="HNH14" s="1211"/>
      <c r="HNI14" s="1211"/>
      <c r="HNJ14" s="1211"/>
      <c r="HNK14" s="1211"/>
      <c r="HNL14" s="1211"/>
      <c r="HNM14" s="1211"/>
      <c r="HNN14" s="1211"/>
      <c r="HNO14" s="1211"/>
      <c r="HNP14" s="1211"/>
      <c r="HNQ14" s="1211"/>
      <c r="HNR14" s="1211"/>
      <c r="HNS14" s="1211"/>
      <c r="HNT14" s="1211"/>
      <c r="HNU14" s="1211"/>
      <c r="HNV14" s="1211"/>
      <c r="HNW14" s="1211"/>
      <c r="HNX14" s="1211"/>
      <c r="HNY14" s="1211"/>
      <c r="HNZ14" s="1211"/>
      <c r="HOA14" s="1211"/>
      <c r="HOB14" s="1211"/>
      <c r="HOC14" s="1211"/>
      <c r="HOD14" s="1211"/>
      <c r="HOE14" s="1211"/>
      <c r="HOF14" s="1211"/>
      <c r="HOG14" s="1211"/>
      <c r="HOH14" s="1211"/>
      <c r="HOI14" s="1211"/>
      <c r="HOJ14" s="1211"/>
      <c r="HOK14" s="1211"/>
      <c r="HOL14" s="1211"/>
      <c r="HOM14" s="1211"/>
      <c r="HON14" s="1211"/>
      <c r="HOO14" s="1211"/>
      <c r="HOP14" s="1211"/>
      <c r="HOQ14" s="1211"/>
      <c r="HOR14" s="1211"/>
      <c r="HOS14" s="1211"/>
      <c r="HOT14" s="1211"/>
      <c r="HOU14" s="1211"/>
      <c r="HOV14" s="1211"/>
      <c r="HOW14" s="1211"/>
      <c r="HOX14" s="1211"/>
      <c r="HOY14" s="1211"/>
      <c r="HOZ14" s="1211"/>
      <c r="HPA14" s="1211"/>
      <c r="HPB14" s="1211"/>
      <c r="HPC14" s="1211"/>
      <c r="HPD14" s="1211"/>
      <c r="HPE14" s="1211"/>
      <c r="HPF14" s="1211"/>
      <c r="HPG14" s="1211"/>
      <c r="HPH14" s="1211"/>
      <c r="HPI14" s="1211"/>
      <c r="HPJ14" s="1211"/>
      <c r="HPK14" s="1211"/>
      <c r="HPL14" s="1211"/>
      <c r="HPM14" s="1211"/>
      <c r="HPN14" s="1211"/>
      <c r="HPO14" s="1211"/>
      <c r="HPP14" s="1211"/>
      <c r="HPQ14" s="1211"/>
      <c r="HPR14" s="1211"/>
      <c r="HPS14" s="1211"/>
      <c r="HPT14" s="1211"/>
      <c r="HPU14" s="1211"/>
      <c r="HPV14" s="1211"/>
      <c r="HPW14" s="1211"/>
      <c r="HPX14" s="1211"/>
      <c r="HPY14" s="1211"/>
      <c r="HPZ14" s="1211"/>
      <c r="HQA14" s="1211"/>
      <c r="HQB14" s="1211"/>
      <c r="HQC14" s="1211"/>
      <c r="HQD14" s="1211"/>
      <c r="HQE14" s="1211"/>
      <c r="HQF14" s="1211"/>
      <c r="HQG14" s="1211"/>
      <c r="HQH14" s="1211"/>
      <c r="HQI14" s="1211"/>
      <c r="HQJ14" s="1211"/>
      <c r="HQK14" s="1211"/>
      <c r="HQL14" s="1211"/>
      <c r="HQM14" s="1211"/>
      <c r="HQN14" s="1211"/>
      <c r="HQO14" s="1211"/>
      <c r="HQP14" s="1211"/>
      <c r="HQQ14" s="1211"/>
      <c r="HQR14" s="1211"/>
      <c r="HQS14" s="1211"/>
      <c r="HQT14" s="1211"/>
      <c r="HQU14" s="1211"/>
      <c r="HQV14" s="1211"/>
      <c r="HQW14" s="1211"/>
      <c r="HQX14" s="1211"/>
      <c r="HQY14" s="1211"/>
      <c r="HQZ14" s="1211"/>
      <c r="HRA14" s="1211"/>
      <c r="HRB14" s="1211"/>
      <c r="HRC14" s="1211"/>
      <c r="HRD14" s="1211"/>
      <c r="HRE14" s="1211"/>
      <c r="HRF14" s="1211"/>
      <c r="HRG14" s="1211"/>
      <c r="HRH14" s="1211"/>
      <c r="HRI14" s="1211"/>
      <c r="HRJ14" s="1211"/>
      <c r="HRK14" s="1211"/>
      <c r="HRL14" s="1211"/>
      <c r="HRM14" s="1211"/>
      <c r="HRN14" s="1211"/>
      <c r="HRO14" s="1211"/>
      <c r="HRP14" s="1211"/>
      <c r="HRQ14" s="1211"/>
      <c r="HRR14" s="1211"/>
      <c r="HRS14" s="1211"/>
      <c r="HRT14" s="1211"/>
      <c r="HRU14" s="1211"/>
      <c r="HRV14" s="1211"/>
      <c r="HRW14" s="1211"/>
      <c r="HRX14" s="1211"/>
      <c r="HRY14" s="1211"/>
      <c r="HRZ14" s="1211"/>
      <c r="HSA14" s="1211"/>
      <c r="HSB14" s="1211"/>
      <c r="HSC14" s="1211"/>
      <c r="HSD14" s="1211"/>
      <c r="HSE14" s="1211"/>
      <c r="HSF14" s="1211"/>
      <c r="HSG14" s="1211"/>
      <c r="HSH14" s="1211"/>
      <c r="HSI14" s="1211"/>
      <c r="HSJ14" s="1211"/>
      <c r="HSK14" s="1211"/>
      <c r="HSL14" s="1211"/>
      <c r="HSM14" s="1211"/>
      <c r="HSN14" s="1211"/>
      <c r="HSO14" s="1211"/>
      <c r="HSP14" s="1211"/>
      <c r="HSQ14" s="1211"/>
      <c r="HSR14" s="1211"/>
      <c r="HSS14" s="1211"/>
      <c r="HST14" s="1211"/>
      <c r="HSU14" s="1211"/>
      <c r="HSV14" s="1211"/>
      <c r="HSW14" s="1211"/>
      <c r="HSX14" s="1211"/>
      <c r="HSY14" s="1211"/>
      <c r="HSZ14" s="1211"/>
      <c r="HTA14" s="1211"/>
      <c r="HTB14" s="1211"/>
      <c r="HTC14" s="1211"/>
      <c r="HTD14" s="1211"/>
      <c r="HTE14" s="1211"/>
      <c r="HTF14" s="1211"/>
      <c r="HTG14" s="1211"/>
      <c r="HTH14" s="1211"/>
      <c r="HTI14" s="1211"/>
      <c r="HTJ14" s="1211"/>
      <c r="HTK14" s="1211"/>
      <c r="HTL14" s="1211"/>
      <c r="HTM14" s="1211"/>
      <c r="HTN14" s="1211"/>
      <c r="HTO14" s="1211"/>
      <c r="HTP14" s="1211"/>
      <c r="HTQ14" s="1211"/>
      <c r="HTR14" s="1211"/>
      <c r="HTS14" s="1211"/>
      <c r="HTT14" s="1211"/>
      <c r="HTU14" s="1211"/>
      <c r="HTV14" s="1211"/>
      <c r="HTW14" s="1211"/>
      <c r="HTX14" s="1211"/>
      <c r="HTY14" s="1211"/>
      <c r="HTZ14" s="1211"/>
      <c r="HUA14" s="1211"/>
      <c r="HUB14" s="1211"/>
      <c r="HUC14" s="1211"/>
      <c r="HUD14" s="1211"/>
      <c r="HUE14" s="1211"/>
      <c r="HUF14" s="1211"/>
      <c r="HUG14" s="1211"/>
      <c r="HUH14" s="1211"/>
      <c r="HUI14" s="1211"/>
      <c r="HUJ14" s="1211"/>
      <c r="HUK14" s="1211"/>
      <c r="HUL14" s="1211"/>
      <c r="HUM14" s="1211"/>
      <c r="HUN14" s="1211"/>
      <c r="HUO14" s="1211"/>
      <c r="HUP14" s="1211"/>
      <c r="HUQ14" s="1211"/>
      <c r="HUR14" s="1211"/>
      <c r="HUS14" s="1211"/>
      <c r="HUT14" s="1211"/>
      <c r="HUU14" s="1211"/>
      <c r="HUV14" s="1211"/>
      <c r="HUW14" s="1211"/>
      <c r="HUX14" s="1211"/>
      <c r="HUY14" s="1211"/>
      <c r="HUZ14" s="1211"/>
      <c r="HVA14" s="1211"/>
      <c r="HVB14" s="1211"/>
      <c r="HVC14" s="1211"/>
      <c r="HVD14" s="1211"/>
      <c r="HVE14" s="1211"/>
      <c r="HVF14" s="1211"/>
      <c r="HVG14" s="1211"/>
      <c r="HVH14" s="1211"/>
      <c r="HVI14" s="1211"/>
      <c r="HVJ14" s="1211"/>
      <c r="HVK14" s="1211"/>
      <c r="HVL14" s="1211"/>
      <c r="HVM14" s="1211"/>
      <c r="HVN14" s="1211"/>
      <c r="HVO14" s="1211"/>
      <c r="HVP14" s="1211"/>
      <c r="HVQ14" s="1211"/>
      <c r="HVR14" s="1211"/>
      <c r="HVS14" s="1211"/>
      <c r="HVT14" s="1211"/>
      <c r="HVU14" s="1211"/>
      <c r="HVV14" s="1211"/>
      <c r="HVW14" s="1211"/>
      <c r="HVX14" s="1211"/>
      <c r="HVY14" s="1211"/>
      <c r="HVZ14" s="1211"/>
      <c r="HWA14" s="1211"/>
      <c r="HWB14" s="1211"/>
      <c r="HWC14" s="1211"/>
      <c r="HWD14" s="1211"/>
      <c r="HWE14" s="1211"/>
      <c r="HWF14" s="1211"/>
      <c r="HWG14" s="1211"/>
      <c r="HWH14" s="1211"/>
      <c r="HWI14" s="1211"/>
      <c r="HWJ14" s="1211"/>
      <c r="HWK14" s="1211"/>
      <c r="HWL14" s="1211"/>
      <c r="HWM14" s="1211"/>
      <c r="HWN14" s="1211"/>
      <c r="HWO14" s="1211"/>
      <c r="HWP14" s="1211"/>
      <c r="HWQ14" s="1211"/>
      <c r="HWR14" s="1211"/>
      <c r="HWS14" s="1211"/>
      <c r="HWT14" s="1211"/>
      <c r="HWU14" s="1211"/>
      <c r="HWV14" s="1211"/>
      <c r="HWW14" s="1211"/>
      <c r="HWX14" s="1211"/>
      <c r="HWY14" s="1211"/>
      <c r="HWZ14" s="1211"/>
      <c r="HXA14" s="1211"/>
      <c r="HXB14" s="1211"/>
      <c r="HXC14" s="1211"/>
      <c r="HXD14" s="1211"/>
      <c r="HXE14" s="1211"/>
      <c r="HXF14" s="1211"/>
      <c r="HXG14" s="1211"/>
      <c r="HXH14" s="1211"/>
      <c r="HXI14" s="1211"/>
      <c r="HXJ14" s="1211"/>
      <c r="HXK14" s="1211"/>
      <c r="HXL14" s="1211"/>
      <c r="HXM14" s="1211"/>
      <c r="HXN14" s="1211"/>
      <c r="HXO14" s="1211"/>
      <c r="HXP14" s="1211"/>
      <c r="HXQ14" s="1211"/>
      <c r="HXR14" s="1211"/>
      <c r="HXS14" s="1211"/>
      <c r="HXT14" s="1211"/>
      <c r="HXU14" s="1211"/>
      <c r="HXV14" s="1211"/>
      <c r="HXW14" s="1211"/>
      <c r="HXX14" s="1211"/>
      <c r="HXY14" s="1211"/>
      <c r="HXZ14" s="1211"/>
      <c r="HYA14" s="1211"/>
      <c r="HYB14" s="1211"/>
      <c r="HYC14" s="1211"/>
      <c r="HYD14" s="1211"/>
      <c r="HYE14" s="1211"/>
      <c r="HYF14" s="1211"/>
      <c r="HYG14" s="1211"/>
      <c r="HYH14" s="1211"/>
      <c r="HYI14" s="1211"/>
      <c r="HYJ14" s="1211"/>
      <c r="HYK14" s="1211"/>
      <c r="HYL14" s="1211"/>
      <c r="HYM14" s="1211"/>
      <c r="HYN14" s="1211"/>
      <c r="HYO14" s="1211"/>
      <c r="HYP14" s="1211"/>
      <c r="HYQ14" s="1211"/>
      <c r="HYR14" s="1211"/>
      <c r="HYS14" s="1211"/>
      <c r="HYT14" s="1211"/>
      <c r="HYU14" s="1211"/>
      <c r="HYV14" s="1211"/>
      <c r="HYW14" s="1211"/>
      <c r="HYX14" s="1211"/>
      <c r="HYY14" s="1211"/>
      <c r="HYZ14" s="1211"/>
      <c r="HZA14" s="1211"/>
      <c r="HZB14" s="1211"/>
      <c r="HZC14" s="1211"/>
      <c r="HZD14" s="1211"/>
      <c r="HZE14" s="1211"/>
      <c r="HZF14" s="1211"/>
      <c r="HZG14" s="1211"/>
      <c r="HZH14" s="1211"/>
      <c r="HZI14" s="1211"/>
      <c r="HZJ14" s="1211"/>
      <c r="HZK14" s="1211"/>
      <c r="HZL14" s="1211"/>
      <c r="HZM14" s="1211"/>
      <c r="HZN14" s="1211"/>
      <c r="HZO14" s="1211"/>
      <c r="HZP14" s="1211"/>
      <c r="HZQ14" s="1211"/>
      <c r="HZR14" s="1211"/>
      <c r="HZS14" s="1211"/>
      <c r="HZT14" s="1211"/>
      <c r="HZU14" s="1211"/>
      <c r="HZV14" s="1211"/>
      <c r="HZW14" s="1211"/>
      <c r="HZX14" s="1211"/>
      <c r="HZY14" s="1211"/>
      <c r="HZZ14" s="1211"/>
      <c r="IAA14" s="1211"/>
      <c r="IAB14" s="1211"/>
      <c r="IAC14" s="1211"/>
      <c r="IAD14" s="1211"/>
      <c r="IAE14" s="1211"/>
      <c r="IAF14" s="1211"/>
      <c r="IAG14" s="1211"/>
      <c r="IAH14" s="1211"/>
      <c r="IAI14" s="1211"/>
      <c r="IAJ14" s="1211"/>
      <c r="IAK14" s="1211"/>
      <c r="IAL14" s="1211"/>
      <c r="IAM14" s="1211"/>
      <c r="IAN14" s="1211"/>
      <c r="IAO14" s="1211"/>
      <c r="IAP14" s="1211"/>
      <c r="IAQ14" s="1211"/>
      <c r="IAR14" s="1211"/>
      <c r="IAS14" s="1211"/>
      <c r="IAT14" s="1211"/>
      <c r="IAU14" s="1211"/>
      <c r="IAV14" s="1211"/>
      <c r="IAW14" s="1211"/>
      <c r="IAX14" s="1211"/>
      <c r="IAY14" s="1211"/>
      <c r="IAZ14" s="1211"/>
      <c r="IBA14" s="1211"/>
      <c r="IBB14" s="1211"/>
      <c r="IBC14" s="1211"/>
      <c r="IBD14" s="1211"/>
      <c r="IBE14" s="1211"/>
      <c r="IBF14" s="1211"/>
      <c r="IBG14" s="1211"/>
      <c r="IBH14" s="1211"/>
      <c r="IBI14" s="1211"/>
      <c r="IBJ14" s="1211"/>
      <c r="IBK14" s="1211"/>
      <c r="IBL14" s="1211"/>
      <c r="IBM14" s="1211"/>
      <c r="IBN14" s="1211"/>
      <c r="IBO14" s="1211"/>
      <c r="IBP14" s="1211"/>
      <c r="IBQ14" s="1211"/>
      <c r="IBR14" s="1211"/>
      <c r="IBS14" s="1211"/>
      <c r="IBT14" s="1211"/>
      <c r="IBU14" s="1211"/>
      <c r="IBV14" s="1211"/>
      <c r="IBW14" s="1211"/>
      <c r="IBX14" s="1211"/>
      <c r="IBY14" s="1211"/>
      <c r="IBZ14" s="1211"/>
      <c r="ICA14" s="1211"/>
      <c r="ICB14" s="1211"/>
      <c r="ICC14" s="1211"/>
      <c r="ICD14" s="1211"/>
      <c r="ICE14" s="1211"/>
      <c r="ICF14" s="1211"/>
      <c r="ICG14" s="1211"/>
      <c r="ICH14" s="1211"/>
      <c r="ICI14" s="1211"/>
      <c r="ICJ14" s="1211"/>
      <c r="ICK14" s="1211"/>
      <c r="ICL14" s="1211"/>
      <c r="ICM14" s="1211"/>
      <c r="ICN14" s="1211"/>
      <c r="ICO14" s="1211"/>
      <c r="ICP14" s="1211"/>
      <c r="ICQ14" s="1211"/>
      <c r="ICR14" s="1211"/>
      <c r="ICS14" s="1211"/>
      <c r="ICT14" s="1211"/>
      <c r="ICU14" s="1211"/>
      <c r="ICV14" s="1211"/>
      <c r="ICW14" s="1211"/>
      <c r="ICX14" s="1211"/>
      <c r="ICY14" s="1211"/>
      <c r="ICZ14" s="1211"/>
      <c r="IDA14" s="1211"/>
      <c r="IDB14" s="1211"/>
      <c r="IDC14" s="1211"/>
      <c r="IDD14" s="1211"/>
      <c r="IDE14" s="1211"/>
      <c r="IDF14" s="1211"/>
      <c r="IDG14" s="1211"/>
      <c r="IDH14" s="1211"/>
      <c r="IDI14" s="1211"/>
      <c r="IDJ14" s="1211"/>
      <c r="IDK14" s="1211"/>
      <c r="IDL14" s="1211"/>
      <c r="IDM14" s="1211"/>
      <c r="IDN14" s="1211"/>
      <c r="IDO14" s="1211"/>
      <c r="IDP14" s="1211"/>
      <c r="IDQ14" s="1211"/>
      <c r="IDR14" s="1211"/>
      <c r="IDS14" s="1211"/>
      <c r="IDT14" s="1211"/>
      <c r="IDU14" s="1211"/>
      <c r="IDV14" s="1211"/>
      <c r="IDW14" s="1211"/>
      <c r="IDX14" s="1211"/>
      <c r="IDY14" s="1211"/>
      <c r="IDZ14" s="1211"/>
      <c r="IEA14" s="1211"/>
      <c r="IEB14" s="1211"/>
      <c r="IEC14" s="1211"/>
      <c r="IED14" s="1211"/>
      <c r="IEE14" s="1211"/>
      <c r="IEF14" s="1211"/>
      <c r="IEG14" s="1211"/>
      <c r="IEH14" s="1211"/>
      <c r="IEI14" s="1211"/>
      <c r="IEJ14" s="1211"/>
      <c r="IEK14" s="1211"/>
      <c r="IEL14" s="1211"/>
      <c r="IEM14" s="1211"/>
      <c r="IEN14" s="1211"/>
      <c r="IEO14" s="1211"/>
      <c r="IEP14" s="1211"/>
      <c r="IEQ14" s="1211"/>
      <c r="IER14" s="1211"/>
      <c r="IES14" s="1211"/>
      <c r="IET14" s="1211"/>
      <c r="IEU14" s="1211"/>
      <c r="IEV14" s="1211"/>
      <c r="IEW14" s="1211"/>
      <c r="IEX14" s="1211"/>
      <c r="IEY14" s="1211"/>
      <c r="IEZ14" s="1211"/>
      <c r="IFA14" s="1211"/>
      <c r="IFB14" s="1211"/>
      <c r="IFC14" s="1211"/>
      <c r="IFD14" s="1211"/>
      <c r="IFE14" s="1211"/>
      <c r="IFF14" s="1211"/>
      <c r="IFG14" s="1211"/>
      <c r="IFH14" s="1211"/>
      <c r="IFI14" s="1211"/>
      <c r="IFJ14" s="1211"/>
      <c r="IFK14" s="1211"/>
      <c r="IFL14" s="1211"/>
      <c r="IFM14" s="1211"/>
      <c r="IFN14" s="1211"/>
      <c r="IFO14" s="1211"/>
      <c r="IFP14" s="1211"/>
      <c r="IFQ14" s="1211"/>
      <c r="IFR14" s="1211"/>
      <c r="IFS14" s="1211"/>
      <c r="IFT14" s="1211"/>
      <c r="IFU14" s="1211"/>
      <c r="IFV14" s="1211"/>
      <c r="IFW14" s="1211"/>
      <c r="IFX14" s="1211"/>
      <c r="IFY14" s="1211"/>
      <c r="IFZ14" s="1211"/>
      <c r="IGA14" s="1211"/>
      <c r="IGB14" s="1211"/>
      <c r="IGC14" s="1211"/>
      <c r="IGD14" s="1211"/>
      <c r="IGE14" s="1211"/>
      <c r="IGF14" s="1211"/>
      <c r="IGG14" s="1211"/>
      <c r="IGH14" s="1211"/>
      <c r="IGI14" s="1211"/>
      <c r="IGJ14" s="1211"/>
      <c r="IGK14" s="1211"/>
      <c r="IGL14" s="1211"/>
      <c r="IGM14" s="1211"/>
      <c r="IGN14" s="1211"/>
      <c r="IGO14" s="1211"/>
      <c r="IGP14" s="1211"/>
      <c r="IGQ14" s="1211"/>
      <c r="IGR14" s="1211"/>
      <c r="IGS14" s="1211"/>
      <c r="IGT14" s="1211"/>
      <c r="IGU14" s="1211"/>
      <c r="IGV14" s="1211"/>
      <c r="IGW14" s="1211"/>
      <c r="IGX14" s="1211"/>
      <c r="IGY14" s="1211"/>
      <c r="IGZ14" s="1211"/>
      <c r="IHA14" s="1211"/>
      <c r="IHB14" s="1211"/>
      <c r="IHC14" s="1211"/>
      <c r="IHD14" s="1211"/>
      <c r="IHE14" s="1211"/>
      <c r="IHF14" s="1211"/>
      <c r="IHG14" s="1211"/>
      <c r="IHH14" s="1211"/>
      <c r="IHI14" s="1211"/>
      <c r="IHJ14" s="1211"/>
      <c r="IHK14" s="1211"/>
      <c r="IHL14" s="1211"/>
      <c r="IHM14" s="1211"/>
      <c r="IHN14" s="1211"/>
      <c r="IHO14" s="1211"/>
      <c r="IHP14" s="1211"/>
      <c r="IHQ14" s="1211"/>
      <c r="IHR14" s="1211"/>
      <c r="IHS14" s="1211"/>
      <c r="IHT14" s="1211"/>
      <c r="IHU14" s="1211"/>
      <c r="IHV14" s="1211"/>
      <c r="IHW14" s="1211"/>
      <c r="IHX14" s="1211"/>
      <c r="IHY14" s="1211"/>
      <c r="IHZ14" s="1211"/>
      <c r="IIA14" s="1211"/>
      <c r="IIB14" s="1211"/>
      <c r="IIC14" s="1211"/>
      <c r="IID14" s="1211"/>
      <c r="IIE14" s="1211"/>
      <c r="IIF14" s="1211"/>
      <c r="IIG14" s="1211"/>
      <c r="IIH14" s="1211"/>
      <c r="III14" s="1211"/>
      <c r="IIJ14" s="1211"/>
      <c r="IIK14" s="1211"/>
      <c r="IIL14" s="1211"/>
      <c r="IIM14" s="1211"/>
      <c r="IIN14" s="1211"/>
      <c r="IIO14" s="1211"/>
      <c r="IIP14" s="1211"/>
      <c r="IIQ14" s="1211"/>
      <c r="IIR14" s="1211"/>
      <c r="IIS14" s="1211"/>
      <c r="IIT14" s="1211"/>
      <c r="IIU14" s="1211"/>
      <c r="IIV14" s="1211"/>
      <c r="IIW14" s="1211"/>
      <c r="IIX14" s="1211"/>
      <c r="IIY14" s="1211"/>
      <c r="IIZ14" s="1211"/>
      <c r="IJA14" s="1211"/>
      <c r="IJB14" s="1211"/>
      <c r="IJC14" s="1211"/>
      <c r="IJD14" s="1211"/>
      <c r="IJE14" s="1211"/>
      <c r="IJF14" s="1211"/>
      <c r="IJG14" s="1211"/>
      <c r="IJH14" s="1211"/>
      <c r="IJI14" s="1211"/>
      <c r="IJJ14" s="1211"/>
      <c r="IJK14" s="1211"/>
      <c r="IJL14" s="1211"/>
      <c r="IJM14" s="1211"/>
      <c r="IJN14" s="1211"/>
      <c r="IJO14" s="1211"/>
      <c r="IJP14" s="1211"/>
      <c r="IJQ14" s="1211"/>
      <c r="IJR14" s="1211"/>
      <c r="IJS14" s="1211"/>
      <c r="IJT14" s="1211"/>
      <c r="IJU14" s="1211"/>
      <c r="IJV14" s="1211"/>
      <c r="IJW14" s="1211"/>
      <c r="IJX14" s="1211"/>
      <c r="IJY14" s="1211"/>
      <c r="IJZ14" s="1211"/>
      <c r="IKA14" s="1211"/>
      <c r="IKB14" s="1211"/>
      <c r="IKC14" s="1211"/>
      <c r="IKD14" s="1211"/>
      <c r="IKE14" s="1211"/>
      <c r="IKF14" s="1211"/>
      <c r="IKG14" s="1211"/>
      <c r="IKH14" s="1211"/>
      <c r="IKI14" s="1211"/>
      <c r="IKJ14" s="1211"/>
      <c r="IKK14" s="1211"/>
      <c r="IKL14" s="1211"/>
      <c r="IKM14" s="1211"/>
      <c r="IKN14" s="1211"/>
      <c r="IKO14" s="1211"/>
      <c r="IKP14" s="1211"/>
      <c r="IKQ14" s="1211"/>
      <c r="IKR14" s="1211"/>
      <c r="IKS14" s="1211"/>
      <c r="IKT14" s="1211"/>
      <c r="IKU14" s="1211"/>
      <c r="IKV14" s="1211"/>
      <c r="IKW14" s="1211"/>
      <c r="IKX14" s="1211"/>
      <c r="IKY14" s="1211"/>
      <c r="IKZ14" s="1211"/>
      <c r="ILA14" s="1211"/>
      <c r="ILB14" s="1211"/>
      <c r="ILC14" s="1211"/>
      <c r="ILD14" s="1211"/>
      <c r="ILE14" s="1211"/>
      <c r="ILF14" s="1211"/>
      <c r="ILG14" s="1211"/>
      <c r="ILH14" s="1211"/>
      <c r="ILI14" s="1211"/>
      <c r="ILJ14" s="1211"/>
      <c r="ILK14" s="1211"/>
      <c r="ILL14" s="1211"/>
      <c r="ILM14" s="1211"/>
      <c r="ILN14" s="1211"/>
      <c r="ILO14" s="1211"/>
      <c r="ILP14" s="1211"/>
      <c r="ILQ14" s="1211"/>
      <c r="ILR14" s="1211"/>
      <c r="ILS14" s="1211"/>
      <c r="ILT14" s="1211"/>
      <c r="ILU14" s="1211"/>
      <c r="ILV14" s="1211"/>
      <c r="ILW14" s="1211"/>
      <c r="ILX14" s="1211"/>
      <c r="ILY14" s="1211"/>
      <c r="ILZ14" s="1211"/>
      <c r="IMA14" s="1211"/>
      <c r="IMB14" s="1211"/>
      <c r="IMC14" s="1211"/>
      <c r="IMD14" s="1211"/>
      <c r="IME14" s="1211"/>
      <c r="IMF14" s="1211"/>
      <c r="IMG14" s="1211"/>
      <c r="IMH14" s="1211"/>
      <c r="IMI14" s="1211"/>
      <c r="IMJ14" s="1211"/>
      <c r="IMK14" s="1211"/>
      <c r="IML14" s="1211"/>
      <c r="IMM14" s="1211"/>
      <c r="IMN14" s="1211"/>
      <c r="IMO14" s="1211"/>
      <c r="IMP14" s="1211"/>
      <c r="IMQ14" s="1211"/>
      <c r="IMR14" s="1211"/>
      <c r="IMS14" s="1211"/>
      <c r="IMT14" s="1211"/>
      <c r="IMU14" s="1211"/>
      <c r="IMV14" s="1211"/>
      <c r="IMW14" s="1211"/>
      <c r="IMX14" s="1211"/>
      <c r="IMY14" s="1211"/>
      <c r="IMZ14" s="1211"/>
      <c r="INA14" s="1211"/>
      <c r="INB14" s="1211"/>
      <c r="INC14" s="1211"/>
      <c r="IND14" s="1211"/>
      <c r="INE14" s="1211"/>
      <c r="INF14" s="1211"/>
      <c r="ING14" s="1211"/>
      <c r="INH14" s="1211"/>
      <c r="INI14" s="1211"/>
      <c r="INJ14" s="1211"/>
      <c r="INK14" s="1211"/>
      <c r="INL14" s="1211"/>
      <c r="INM14" s="1211"/>
      <c r="INN14" s="1211"/>
      <c r="INO14" s="1211"/>
      <c r="INP14" s="1211"/>
      <c r="INQ14" s="1211"/>
      <c r="INR14" s="1211"/>
      <c r="INS14" s="1211"/>
      <c r="INT14" s="1211"/>
      <c r="INU14" s="1211"/>
      <c r="INV14" s="1211"/>
      <c r="INW14" s="1211"/>
      <c r="INX14" s="1211"/>
      <c r="INY14" s="1211"/>
      <c r="INZ14" s="1211"/>
      <c r="IOA14" s="1211"/>
      <c r="IOB14" s="1211"/>
      <c r="IOC14" s="1211"/>
      <c r="IOD14" s="1211"/>
      <c r="IOE14" s="1211"/>
      <c r="IOF14" s="1211"/>
      <c r="IOG14" s="1211"/>
      <c r="IOH14" s="1211"/>
      <c r="IOI14" s="1211"/>
      <c r="IOJ14" s="1211"/>
      <c r="IOK14" s="1211"/>
      <c r="IOL14" s="1211"/>
      <c r="IOM14" s="1211"/>
      <c r="ION14" s="1211"/>
      <c r="IOO14" s="1211"/>
      <c r="IOP14" s="1211"/>
      <c r="IOQ14" s="1211"/>
      <c r="IOR14" s="1211"/>
      <c r="IOS14" s="1211"/>
      <c r="IOT14" s="1211"/>
      <c r="IOU14" s="1211"/>
      <c r="IOV14" s="1211"/>
      <c r="IOW14" s="1211"/>
      <c r="IOX14" s="1211"/>
      <c r="IOY14" s="1211"/>
      <c r="IOZ14" s="1211"/>
      <c r="IPA14" s="1211"/>
      <c r="IPB14" s="1211"/>
      <c r="IPC14" s="1211"/>
      <c r="IPD14" s="1211"/>
      <c r="IPE14" s="1211"/>
      <c r="IPF14" s="1211"/>
      <c r="IPG14" s="1211"/>
      <c r="IPH14" s="1211"/>
      <c r="IPI14" s="1211"/>
      <c r="IPJ14" s="1211"/>
      <c r="IPK14" s="1211"/>
      <c r="IPL14" s="1211"/>
      <c r="IPM14" s="1211"/>
      <c r="IPN14" s="1211"/>
      <c r="IPO14" s="1211"/>
      <c r="IPP14" s="1211"/>
      <c r="IPQ14" s="1211"/>
      <c r="IPR14" s="1211"/>
      <c r="IPS14" s="1211"/>
      <c r="IPT14" s="1211"/>
      <c r="IPU14" s="1211"/>
      <c r="IPV14" s="1211"/>
      <c r="IPW14" s="1211"/>
      <c r="IPX14" s="1211"/>
      <c r="IPY14" s="1211"/>
      <c r="IPZ14" s="1211"/>
      <c r="IQA14" s="1211"/>
      <c r="IQB14" s="1211"/>
      <c r="IQC14" s="1211"/>
      <c r="IQD14" s="1211"/>
      <c r="IQE14" s="1211"/>
      <c r="IQF14" s="1211"/>
      <c r="IQG14" s="1211"/>
      <c r="IQH14" s="1211"/>
      <c r="IQI14" s="1211"/>
      <c r="IQJ14" s="1211"/>
      <c r="IQK14" s="1211"/>
      <c r="IQL14" s="1211"/>
      <c r="IQM14" s="1211"/>
      <c r="IQN14" s="1211"/>
      <c r="IQO14" s="1211"/>
      <c r="IQP14" s="1211"/>
      <c r="IQQ14" s="1211"/>
      <c r="IQR14" s="1211"/>
      <c r="IQS14" s="1211"/>
      <c r="IQT14" s="1211"/>
      <c r="IQU14" s="1211"/>
      <c r="IQV14" s="1211"/>
      <c r="IQW14" s="1211"/>
      <c r="IQX14" s="1211"/>
      <c r="IQY14" s="1211"/>
      <c r="IQZ14" s="1211"/>
      <c r="IRA14" s="1211"/>
      <c r="IRB14" s="1211"/>
      <c r="IRC14" s="1211"/>
      <c r="IRD14" s="1211"/>
      <c r="IRE14" s="1211"/>
      <c r="IRF14" s="1211"/>
      <c r="IRG14" s="1211"/>
      <c r="IRH14" s="1211"/>
      <c r="IRI14" s="1211"/>
      <c r="IRJ14" s="1211"/>
      <c r="IRK14" s="1211"/>
      <c r="IRL14" s="1211"/>
      <c r="IRM14" s="1211"/>
      <c r="IRN14" s="1211"/>
      <c r="IRO14" s="1211"/>
      <c r="IRP14" s="1211"/>
      <c r="IRQ14" s="1211"/>
      <c r="IRR14" s="1211"/>
      <c r="IRS14" s="1211"/>
      <c r="IRT14" s="1211"/>
      <c r="IRU14" s="1211"/>
      <c r="IRV14" s="1211"/>
      <c r="IRW14" s="1211"/>
      <c r="IRX14" s="1211"/>
      <c r="IRY14" s="1211"/>
      <c r="IRZ14" s="1211"/>
      <c r="ISA14" s="1211"/>
      <c r="ISB14" s="1211"/>
      <c r="ISC14" s="1211"/>
      <c r="ISD14" s="1211"/>
      <c r="ISE14" s="1211"/>
      <c r="ISF14" s="1211"/>
      <c r="ISG14" s="1211"/>
      <c r="ISH14" s="1211"/>
      <c r="ISI14" s="1211"/>
      <c r="ISJ14" s="1211"/>
      <c r="ISK14" s="1211"/>
      <c r="ISL14" s="1211"/>
      <c r="ISM14" s="1211"/>
      <c r="ISN14" s="1211"/>
      <c r="ISO14" s="1211"/>
      <c r="ISP14" s="1211"/>
      <c r="ISQ14" s="1211"/>
      <c r="ISR14" s="1211"/>
      <c r="ISS14" s="1211"/>
      <c r="IST14" s="1211"/>
      <c r="ISU14" s="1211"/>
      <c r="ISV14" s="1211"/>
      <c r="ISW14" s="1211"/>
      <c r="ISX14" s="1211"/>
      <c r="ISY14" s="1211"/>
      <c r="ISZ14" s="1211"/>
      <c r="ITA14" s="1211"/>
      <c r="ITB14" s="1211"/>
      <c r="ITC14" s="1211"/>
      <c r="ITD14" s="1211"/>
      <c r="ITE14" s="1211"/>
      <c r="ITF14" s="1211"/>
      <c r="ITG14" s="1211"/>
      <c r="ITH14" s="1211"/>
      <c r="ITI14" s="1211"/>
      <c r="ITJ14" s="1211"/>
      <c r="ITK14" s="1211"/>
      <c r="ITL14" s="1211"/>
      <c r="ITM14" s="1211"/>
      <c r="ITN14" s="1211"/>
      <c r="ITO14" s="1211"/>
      <c r="ITP14" s="1211"/>
      <c r="ITQ14" s="1211"/>
      <c r="ITR14" s="1211"/>
      <c r="ITS14" s="1211"/>
      <c r="ITT14" s="1211"/>
      <c r="ITU14" s="1211"/>
      <c r="ITV14" s="1211"/>
      <c r="ITW14" s="1211"/>
      <c r="ITX14" s="1211"/>
      <c r="ITY14" s="1211"/>
      <c r="ITZ14" s="1211"/>
      <c r="IUA14" s="1211"/>
      <c r="IUB14" s="1211"/>
      <c r="IUC14" s="1211"/>
      <c r="IUD14" s="1211"/>
      <c r="IUE14" s="1211"/>
      <c r="IUF14" s="1211"/>
      <c r="IUG14" s="1211"/>
      <c r="IUH14" s="1211"/>
      <c r="IUI14" s="1211"/>
      <c r="IUJ14" s="1211"/>
      <c r="IUK14" s="1211"/>
      <c r="IUL14" s="1211"/>
      <c r="IUM14" s="1211"/>
      <c r="IUN14" s="1211"/>
      <c r="IUO14" s="1211"/>
      <c r="IUP14" s="1211"/>
      <c r="IUQ14" s="1211"/>
      <c r="IUR14" s="1211"/>
      <c r="IUS14" s="1211"/>
      <c r="IUT14" s="1211"/>
      <c r="IUU14" s="1211"/>
      <c r="IUV14" s="1211"/>
      <c r="IUW14" s="1211"/>
      <c r="IUX14" s="1211"/>
      <c r="IUY14" s="1211"/>
      <c r="IUZ14" s="1211"/>
      <c r="IVA14" s="1211"/>
      <c r="IVB14" s="1211"/>
      <c r="IVC14" s="1211"/>
      <c r="IVD14" s="1211"/>
      <c r="IVE14" s="1211"/>
      <c r="IVF14" s="1211"/>
      <c r="IVG14" s="1211"/>
      <c r="IVH14" s="1211"/>
      <c r="IVI14" s="1211"/>
      <c r="IVJ14" s="1211"/>
      <c r="IVK14" s="1211"/>
      <c r="IVL14" s="1211"/>
      <c r="IVM14" s="1211"/>
      <c r="IVN14" s="1211"/>
      <c r="IVO14" s="1211"/>
      <c r="IVP14" s="1211"/>
      <c r="IVQ14" s="1211"/>
      <c r="IVR14" s="1211"/>
      <c r="IVS14" s="1211"/>
      <c r="IVT14" s="1211"/>
      <c r="IVU14" s="1211"/>
      <c r="IVV14" s="1211"/>
      <c r="IVW14" s="1211"/>
      <c r="IVX14" s="1211"/>
      <c r="IVY14" s="1211"/>
      <c r="IVZ14" s="1211"/>
      <c r="IWA14" s="1211"/>
      <c r="IWB14" s="1211"/>
      <c r="IWC14" s="1211"/>
      <c r="IWD14" s="1211"/>
      <c r="IWE14" s="1211"/>
      <c r="IWF14" s="1211"/>
      <c r="IWG14" s="1211"/>
      <c r="IWH14" s="1211"/>
      <c r="IWI14" s="1211"/>
      <c r="IWJ14" s="1211"/>
      <c r="IWK14" s="1211"/>
      <c r="IWL14" s="1211"/>
      <c r="IWM14" s="1211"/>
      <c r="IWN14" s="1211"/>
      <c r="IWO14" s="1211"/>
      <c r="IWP14" s="1211"/>
      <c r="IWQ14" s="1211"/>
      <c r="IWR14" s="1211"/>
      <c r="IWS14" s="1211"/>
      <c r="IWT14" s="1211"/>
      <c r="IWU14" s="1211"/>
      <c r="IWV14" s="1211"/>
      <c r="IWW14" s="1211"/>
      <c r="IWX14" s="1211"/>
      <c r="IWY14" s="1211"/>
      <c r="IWZ14" s="1211"/>
      <c r="IXA14" s="1211"/>
      <c r="IXB14" s="1211"/>
      <c r="IXC14" s="1211"/>
      <c r="IXD14" s="1211"/>
      <c r="IXE14" s="1211"/>
      <c r="IXF14" s="1211"/>
      <c r="IXG14" s="1211"/>
      <c r="IXH14" s="1211"/>
      <c r="IXI14" s="1211"/>
      <c r="IXJ14" s="1211"/>
      <c r="IXK14" s="1211"/>
      <c r="IXL14" s="1211"/>
      <c r="IXM14" s="1211"/>
      <c r="IXN14" s="1211"/>
      <c r="IXO14" s="1211"/>
      <c r="IXP14" s="1211"/>
      <c r="IXQ14" s="1211"/>
      <c r="IXR14" s="1211"/>
      <c r="IXS14" s="1211"/>
      <c r="IXT14" s="1211"/>
      <c r="IXU14" s="1211"/>
      <c r="IXV14" s="1211"/>
      <c r="IXW14" s="1211"/>
      <c r="IXX14" s="1211"/>
      <c r="IXY14" s="1211"/>
      <c r="IXZ14" s="1211"/>
      <c r="IYA14" s="1211"/>
      <c r="IYB14" s="1211"/>
      <c r="IYC14" s="1211"/>
      <c r="IYD14" s="1211"/>
      <c r="IYE14" s="1211"/>
      <c r="IYF14" s="1211"/>
      <c r="IYG14" s="1211"/>
      <c r="IYH14" s="1211"/>
      <c r="IYI14" s="1211"/>
      <c r="IYJ14" s="1211"/>
      <c r="IYK14" s="1211"/>
      <c r="IYL14" s="1211"/>
      <c r="IYM14" s="1211"/>
      <c r="IYN14" s="1211"/>
      <c r="IYO14" s="1211"/>
      <c r="IYP14" s="1211"/>
      <c r="IYQ14" s="1211"/>
      <c r="IYR14" s="1211"/>
      <c r="IYS14" s="1211"/>
      <c r="IYT14" s="1211"/>
      <c r="IYU14" s="1211"/>
      <c r="IYV14" s="1211"/>
      <c r="IYW14" s="1211"/>
      <c r="IYX14" s="1211"/>
      <c r="IYY14" s="1211"/>
      <c r="IYZ14" s="1211"/>
      <c r="IZA14" s="1211"/>
      <c r="IZB14" s="1211"/>
      <c r="IZC14" s="1211"/>
      <c r="IZD14" s="1211"/>
      <c r="IZE14" s="1211"/>
      <c r="IZF14" s="1211"/>
      <c r="IZG14" s="1211"/>
      <c r="IZH14" s="1211"/>
      <c r="IZI14" s="1211"/>
      <c r="IZJ14" s="1211"/>
      <c r="IZK14" s="1211"/>
      <c r="IZL14" s="1211"/>
      <c r="IZM14" s="1211"/>
      <c r="IZN14" s="1211"/>
      <c r="IZO14" s="1211"/>
      <c r="IZP14" s="1211"/>
      <c r="IZQ14" s="1211"/>
      <c r="IZR14" s="1211"/>
      <c r="IZS14" s="1211"/>
      <c r="IZT14" s="1211"/>
      <c r="IZU14" s="1211"/>
      <c r="IZV14" s="1211"/>
      <c r="IZW14" s="1211"/>
      <c r="IZX14" s="1211"/>
      <c r="IZY14" s="1211"/>
      <c r="IZZ14" s="1211"/>
      <c r="JAA14" s="1211"/>
      <c r="JAB14" s="1211"/>
      <c r="JAC14" s="1211"/>
      <c r="JAD14" s="1211"/>
      <c r="JAE14" s="1211"/>
      <c r="JAF14" s="1211"/>
      <c r="JAG14" s="1211"/>
      <c r="JAH14" s="1211"/>
      <c r="JAI14" s="1211"/>
      <c r="JAJ14" s="1211"/>
      <c r="JAK14" s="1211"/>
      <c r="JAL14" s="1211"/>
      <c r="JAM14" s="1211"/>
      <c r="JAN14" s="1211"/>
      <c r="JAO14" s="1211"/>
      <c r="JAP14" s="1211"/>
      <c r="JAQ14" s="1211"/>
      <c r="JAR14" s="1211"/>
      <c r="JAS14" s="1211"/>
      <c r="JAT14" s="1211"/>
      <c r="JAU14" s="1211"/>
      <c r="JAV14" s="1211"/>
      <c r="JAW14" s="1211"/>
      <c r="JAX14" s="1211"/>
      <c r="JAY14" s="1211"/>
      <c r="JAZ14" s="1211"/>
      <c r="JBA14" s="1211"/>
      <c r="JBB14" s="1211"/>
      <c r="JBC14" s="1211"/>
      <c r="JBD14" s="1211"/>
      <c r="JBE14" s="1211"/>
      <c r="JBF14" s="1211"/>
      <c r="JBG14" s="1211"/>
      <c r="JBH14" s="1211"/>
      <c r="JBI14" s="1211"/>
      <c r="JBJ14" s="1211"/>
      <c r="JBK14" s="1211"/>
      <c r="JBL14" s="1211"/>
      <c r="JBM14" s="1211"/>
      <c r="JBN14" s="1211"/>
      <c r="JBO14" s="1211"/>
      <c r="JBP14" s="1211"/>
      <c r="JBQ14" s="1211"/>
      <c r="JBR14" s="1211"/>
      <c r="JBS14" s="1211"/>
      <c r="JBT14" s="1211"/>
      <c r="JBU14" s="1211"/>
      <c r="JBV14" s="1211"/>
      <c r="JBW14" s="1211"/>
      <c r="JBX14" s="1211"/>
      <c r="JBY14" s="1211"/>
      <c r="JBZ14" s="1211"/>
      <c r="JCA14" s="1211"/>
      <c r="JCB14" s="1211"/>
      <c r="JCC14" s="1211"/>
      <c r="JCD14" s="1211"/>
      <c r="JCE14" s="1211"/>
      <c r="JCF14" s="1211"/>
      <c r="JCG14" s="1211"/>
      <c r="JCH14" s="1211"/>
      <c r="JCI14" s="1211"/>
      <c r="JCJ14" s="1211"/>
      <c r="JCK14" s="1211"/>
      <c r="JCL14" s="1211"/>
      <c r="JCM14" s="1211"/>
      <c r="JCN14" s="1211"/>
      <c r="JCO14" s="1211"/>
      <c r="JCP14" s="1211"/>
      <c r="JCQ14" s="1211"/>
      <c r="JCR14" s="1211"/>
      <c r="JCS14" s="1211"/>
      <c r="JCT14" s="1211"/>
      <c r="JCU14" s="1211"/>
      <c r="JCV14" s="1211"/>
      <c r="JCW14" s="1211"/>
      <c r="JCX14" s="1211"/>
      <c r="JCY14" s="1211"/>
      <c r="JCZ14" s="1211"/>
      <c r="JDA14" s="1211"/>
      <c r="JDB14" s="1211"/>
      <c r="JDC14" s="1211"/>
      <c r="JDD14" s="1211"/>
      <c r="JDE14" s="1211"/>
      <c r="JDF14" s="1211"/>
      <c r="JDG14" s="1211"/>
      <c r="JDH14" s="1211"/>
      <c r="JDI14" s="1211"/>
      <c r="JDJ14" s="1211"/>
      <c r="JDK14" s="1211"/>
      <c r="JDL14" s="1211"/>
      <c r="JDM14" s="1211"/>
      <c r="JDN14" s="1211"/>
      <c r="JDO14" s="1211"/>
      <c r="JDP14" s="1211"/>
      <c r="JDQ14" s="1211"/>
      <c r="JDR14" s="1211"/>
      <c r="JDS14" s="1211"/>
      <c r="JDT14" s="1211"/>
      <c r="JDU14" s="1211"/>
      <c r="JDV14" s="1211"/>
      <c r="JDW14" s="1211"/>
      <c r="JDX14" s="1211"/>
      <c r="JDY14" s="1211"/>
      <c r="JDZ14" s="1211"/>
      <c r="JEA14" s="1211"/>
      <c r="JEB14" s="1211"/>
      <c r="JEC14" s="1211"/>
      <c r="JED14" s="1211"/>
      <c r="JEE14" s="1211"/>
      <c r="JEF14" s="1211"/>
      <c r="JEG14" s="1211"/>
      <c r="JEH14" s="1211"/>
      <c r="JEI14" s="1211"/>
      <c r="JEJ14" s="1211"/>
      <c r="JEK14" s="1211"/>
      <c r="JEL14" s="1211"/>
      <c r="JEM14" s="1211"/>
      <c r="JEN14" s="1211"/>
      <c r="JEO14" s="1211"/>
      <c r="JEP14" s="1211"/>
      <c r="JEQ14" s="1211"/>
      <c r="JER14" s="1211"/>
      <c r="JES14" s="1211"/>
      <c r="JET14" s="1211"/>
      <c r="JEU14" s="1211"/>
      <c r="JEV14" s="1211"/>
      <c r="JEW14" s="1211"/>
      <c r="JEX14" s="1211"/>
      <c r="JEY14" s="1211"/>
      <c r="JEZ14" s="1211"/>
      <c r="JFA14" s="1211"/>
      <c r="JFB14" s="1211"/>
      <c r="JFC14" s="1211"/>
      <c r="JFD14" s="1211"/>
      <c r="JFE14" s="1211"/>
      <c r="JFF14" s="1211"/>
      <c r="JFG14" s="1211"/>
      <c r="JFH14" s="1211"/>
      <c r="JFI14" s="1211"/>
      <c r="JFJ14" s="1211"/>
      <c r="JFK14" s="1211"/>
      <c r="JFL14" s="1211"/>
      <c r="JFM14" s="1211"/>
      <c r="JFN14" s="1211"/>
      <c r="JFO14" s="1211"/>
      <c r="JFP14" s="1211"/>
      <c r="JFQ14" s="1211"/>
      <c r="JFR14" s="1211"/>
      <c r="JFS14" s="1211"/>
      <c r="JFT14" s="1211"/>
      <c r="JFU14" s="1211"/>
      <c r="JFV14" s="1211"/>
      <c r="JFW14" s="1211"/>
      <c r="JFX14" s="1211"/>
      <c r="JFY14" s="1211"/>
      <c r="JFZ14" s="1211"/>
      <c r="JGA14" s="1211"/>
      <c r="JGB14" s="1211"/>
      <c r="JGC14" s="1211"/>
      <c r="JGD14" s="1211"/>
      <c r="JGE14" s="1211"/>
      <c r="JGF14" s="1211"/>
      <c r="JGG14" s="1211"/>
      <c r="JGH14" s="1211"/>
      <c r="JGI14" s="1211"/>
      <c r="JGJ14" s="1211"/>
      <c r="JGK14" s="1211"/>
      <c r="JGL14" s="1211"/>
      <c r="JGM14" s="1211"/>
      <c r="JGN14" s="1211"/>
      <c r="JGO14" s="1211"/>
      <c r="JGP14" s="1211"/>
      <c r="JGQ14" s="1211"/>
      <c r="JGR14" s="1211"/>
      <c r="JGS14" s="1211"/>
      <c r="JGT14" s="1211"/>
      <c r="JGU14" s="1211"/>
      <c r="JGV14" s="1211"/>
      <c r="JGW14" s="1211"/>
      <c r="JGX14" s="1211"/>
      <c r="JGY14" s="1211"/>
      <c r="JGZ14" s="1211"/>
      <c r="JHA14" s="1211"/>
      <c r="JHB14" s="1211"/>
      <c r="JHC14" s="1211"/>
      <c r="JHD14" s="1211"/>
      <c r="JHE14" s="1211"/>
      <c r="JHF14" s="1211"/>
      <c r="JHG14" s="1211"/>
      <c r="JHH14" s="1211"/>
      <c r="JHI14" s="1211"/>
      <c r="JHJ14" s="1211"/>
      <c r="JHK14" s="1211"/>
      <c r="JHL14" s="1211"/>
      <c r="JHM14" s="1211"/>
      <c r="JHN14" s="1211"/>
      <c r="JHO14" s="1211"/>
      <c r="JHP14" s="1211"/>
      <c r="JHQ14" s="1211"/>
      <c r="JHR14" s="1211"/>
      <c r="JHS14" s="1211"/>
      <c r="JHT14" s="1211"/>
      <c r="JHU14" s="1211"/>
      <c r="JHV14" s="1211"/>
      <c r="JHW14" s="1211"/>
      <c r="JHX14" s="1211"/>
      <c r="JHY14" s="1211"/>
      <c r="JHZ14" s="1211"/>
      <c r="JIA14" s="1211"/>
      <c r="JIB14" s="1211"/>
      <c r="JIC14" s="1211"/>
      <c r="JID14" s="1211"/>
      <c r="JIE14" s="1211"/>
      <c r="JIF14" s="1211"/>
      <c r="JIG14" s="1211"/>
      <c r="JIH14" s="1211"/>
      <c r="JII14" s="1211"/>
      <c r="JIJ14" s="1211"/>
      <c r="JIK14" s="1211"/>
      <c r="JIL14" s="1211"/>
      <c r="JIM14" s="1211"/>
      <c r="JIN14" s="1211"/>
      <c r="JIO14" s="1211"/>
      <c r="JIP14" s="1211"/>
      <c r="JIQ14" s="1211"/>
      <c r="JIR14" s="1211"/>
      <c r="JIS14" s="1211"/>
      <c r="JIT14" s="1211"/>
      <c r="JIU14" s="1211"/>
      <c r="JIV14" s="1211"/>
      <c r="JIW14" s="1211"/>
      <c r="JIX14" s="1211"/>
      <c r="JIY14" s="1211"/>
      <c r="JIZ14" s="1211"/>
      <c r="JJA14" s="1211"/>
      <c r="JJB14" s="1211"/>
      <c r="JJC14" s="1211"/>
      <c r="JJD14" s="1211"/>
      <c r="JJE14" s="1211"/>
      <c r="JJF14" s="1211"/>
      <c r="JJG14" s="1211"/>
      <c r="JJH14" s="1211"/>
      <c r="JJI14" s="1211"/>
      <c r="JJJ14" s="1211"/>
      <c r="JJK14" s="1211"/>
      <c r="JJL14" s="1211"/>
      <c r="JJM14" s="1211"/>
      <c r="JJN14" s="1211"/>
      <c r="JJO14" s="1211"/>
      <c r="JJP14" s="1211"/>
      <c r="JJQ14" s="1211"/>
      <c r="JJR14" s="1211"/>
      <c r="JJS14" s="1211"/>
      <c r="JJT14" s="1211"/>
      <c r="JJU14" s="1211"/>
      <c r="JJV14" s="1211"/>
      <c r="JJW14" s="1211"/>
      <c r="JJX14" s="1211"/>
      <c r="JJY14" s="1211"/>
      <c r="JJZ14" s="1211"/>
      <c r="JKA14" s="1211"/>
      <c r="JKB14" s="1211"/>
      <c r="JKC14" s="1211"/>
      <c r="JKD14" s="1211"/>
      <c r="JKE14" s="1211"/>
      <c r="JKF14" s="1211"/>
      <c r="JKG14" s="1211"/>
      <c r="JKH14" s="1211"/>
      <c r="JKI14" s="1211"/>
      <c r="JKJ14" s="1211"/>
      <c r="JKK14" s="1211"/>
      <c r="JKL14" s="1211"/>
      <c r="JKM14" s="1211"/>
      <c r="JKN14" s="1211"/>
      <c r="JKO14" s="1211"/>
      <c r="JKP14" s="1211"/>
      <c r="JKQ14" s="1211"/>
      <c r="JKR14" s="1211"/>
      <c r="JKS14" s="1211"/>
      <c r="JKT14" s="1211"/>
      <c r="JKU14" s="1211"/>
      <c r="JKV14" s="1211"/>
      <c r="JKW14" s="1211"/>
      <c r="JKX14" s="1211"/>
      <c r="JKY14" s="1211"/>
      <c r="JKZ14" s="1211"/>
      <c r="JLA14" s="1211"/>
      <c r="JLB14" s="1211"/>
      <c r="JLC14" s="1211"/>
      <c r="JLD14" s="1211"/>
      <c r="JLE14" s="1211"/>
      <c r="JLF14" s="1211"/>
      <c r="JLG14" s="1211"/>
      <c r="JLH14" s="1211"/>
      <c r="JLI14" s="1211"/>
      <c r="JLJ14" s="1211"/>
      <c r="JLK14" s="1211"/>
      <c r="JLL14" s="1211"/>
      <c r="JLM14" s="1211"/>
      <c r="JLN14" s="1211"/>
      <c r="JLO14" s="1211"/>
      <c r="JLP14" s="1211"/>
      <c r="JLQ14" s="1211"/>
      <c r="JLR14" s="1211"/>
      <c r="JLS14" s="1211"/>
      <c r="JLT14" s="1211"/>
      <c r="JLU14" s="1211"/>
      <c r="JLV14" s="1211"/>
      <c r="JLW14" s="1211"/>
      <c r="JLX14" s="1211"/>
      <c r="JLY14" s="1211"/>
      <c r="JLZ14" s="1211"/>
      <c r="JMA14" s="1211"/>
      <c r="JMB14" s="1211"/>
      <c r="JMC14" s="1211"/>
      <c r="JMD14" s="1211"/>
      <c r="JME14" s="1211"/>
      <c r="JMF14" s="1211"/>
      <c r="JMG14" s="1211"/>
      <c r="JMH14" s="1211"/>
      <c r="JMI14" s="1211"/>
      <c r="JMJ14" s="1211"/>
      <c r="JMK14" s="1211"/>
      <c r="JML14" s="1211"/>
      <c r="JMM14" s="1211"/>
      <c r="JMN14" s="1211"/>
      <c r="JMO14" s="1211"/>
      <c r="JMP14" s="1211"/>
      <c r="JMQ14" s="1211"/>
      <c r="JMR14" s="1211"/>
      <c r="JMS14" s="1211"/>
      <c r="JMT14" s="1211"/>
      <c r="JMU14" s="1211"/>
      <c r="JMV14" s="1211"/>
      <c r="JMW14" s="1211"/>
      <c r="JMX14" s="1211"/>
      <c r="JMY14" s="1211"/>
      <c r="JMZ14" s="1211"/>
      <c r="JNA14" s="1211"/>
      <c r="JNB14" s="1211"/>
      <c r="JNC14" s="1211"/>
      <c r="JND14" s="1211"/>
      <c r="JNE14" s="1211"/>
      <c r="JNF14" s="1211"/>
      <c r="JNG14" s="1211"/>
      <c r="JNH14" s="1211"/>
      <c r="JNI14" s="1211"/>
      <c r="JNJ14" s="1211"/>
      <c r="JNK14" s="1211"/>
      <c r="JNL14" s="1211"/>
      <c r="JNM14" s="1211"/>
      <c r="JNN14" s="1211"/>
      <c r="JNO14" s="1211"/>
      <c r="JNP14" s="1211"/>
      <c r="JNQ14" s="1211"/>
      <c r="JNR14" s="1211"/>
      <c r="JNS14" s="1211"/>
      <c r="JNT14" s="1211"/>
      <c r="JNU14" s="1211"/>
      <c r="JNV14" s="1211"/>
      <c r="JNW14" s="1211"/>
      <c r="JNX14" s="1211"/>
      <c r="JNY14" s="1211"/>
      <c r="JNZ14" s="1211"/>
      <c r="JOA14" s="1211"/>
      <c r="JOB14" s="1211"/>
      <c r="JOC14" s="1211"/>
      <c r="JOD14" s="1211"/>
      <c r="JOE14" s="1211"/>
      <c r="JOF14" s="1211"/>
      <c r="JOG14" s="1211"/>
      <c r="JOH14" s="1211"/>
      <c r="JOI14" s="1211"/>
      <c r="JOJ14" s="1211"/>
      <c r="JOK14" s="1211"/>
      <c r="JOL14" s="1211"/>
      <c r="JOM14" s="1211"/>
      <c r="JON14" s="1211"/>
      <c r="JOO14" s="1211"/>
      <c r="JOP14" s="1211"/>
      <c r="JOQ14" s="1211"/>
      <c r="JOR14" s="1211"/>
      <c r="JOS14" s="1211"/>
      <c r="JOT14" s="1211"/>
      <c r="JOU14" s="1211"/>
      <c r="JOV14" s="1211"/>
      <c r="JOW14" s="1211"/>
      <c r="JOX14" s="1211"/>
      <c r="JOY14" s="1211"/>
      <c r="JOZ14" s="1211"/>
      <c r="JPA14" s="1211"/>
      <c r="JPB14" s="1211"/>
      <c r="JPC14" s="1211"/>
      <c r="JPD14" s="1211"/>
      <c r="JPE14" s="1211"/>
      <c r="JPF14" s="1211"/>
      <c r="JPG14" s="1211"/>
      <c r="JPH14" s="1211"/>
      <c r="JPI14" s="1211"/>
      <c r="JPJ14" s="1211"/>
      <c r="JPK14" s="1211"/>
      <c r="JPL14" s="1211"/>
      <c r="JPM14" s="1211"/>
      <c r="JPN14" s="1211"/>
      <c r="JPO14" s="1211"/>
      <c r="JPP14" s="1211"/>
      <c r="JPQ14" s="1211"/>
      <c r="JPR14" s="1211"/>
      <c r="JPS14" s="1211"/>
      <c r="JPT14" s="1211"/>
      <c r="JPU14" s="1211"/>
      <c r="JPV14" s="1211"/>
      <c r="JPW14" s="1211"/>
      <c r="JPX14" s="1211"/>
      <c r="JPY14" s="1211"/>
      <c r="JPZ14" s="1211"/>
      <c r="JQA14" s="1211"/>
      <c r="JQB14" s="1211"/>
      <c r="JQC14" s="1211"/>
      <c r="JQD14" s="1211"/>
      <c r="JQE14" s="1211"/>
      <c r="JQF14" s="1211"/>
      <c r="JQG14" s="1211"/>
      <c r="JQH14" s="1211"/>
      <c r="JQI14" s="1211"/>
      <c r="JQJ14" s="1211"/>
      <c r="JQK14" s="1211"/>
      <c r="JQL14" s="1211"/>
      <c r="JQM14" s="1211"/>
      <c r="JQN14" s="1211"/>
      <c r="JQO14" s="1211"/>
      <c r="JQP14" s="1211"/>
      <c r="JQQ14" s="1211"/>
      <c r="JQR14" s="1211"/>
      <c r="JQS14" s="1211"/>
      <c r="JQT14" s="1211"/>
      <c r="JQU14" s="1211"/>
      <c r="JQV14" s="1211"/>
      <c r="JQW14" s="1211"/>
      <c r="JQX14" s="1211"/>
      <c r="JQY14" s="1211"/>
      <c r="JQZ14" s="1211"/>
      <c r="JRA14" s="1211"/>
      <c r="JRB14" s="1211"/>
      <c r="JRC14" s="1211"/>
      <c r="JRD14" s="1211"/>
      <c r="JRE14" s="1211"/>
      <c r="JRF14" s="1211"/>
      <c r="JRG14" s="1211"/>
      <c r="JRH14" s="1211"/>
      <c r="JRI14" s="1211"/>
      <c r="JRJ14" s="1211"/>
      <c r="JRK14" s="1211"/>
      <c r="JRL14" s="1211"/>
      <c r="JRM14" s="1211"/>
      <c r="JRN14" s="1211"/>
      <c r="JRO14" s="1211"/>
      <c r="JRP14" s="1211"/>
      <c r="JRQ14" s="1211"/>
      <c r="JRR14" s="1211"/>
      <c r="JRS14" s="1211"/>
      <c r="JRT14" s="1211"/>
      <c r="JRU14" s="1211"/>
      <c r="JRV14" s="1211"/>
      <c r="JRW14" s="1211"/>
      <c r="JRX14" s="1211"/>
      <c r="JRY14" s="1211"/>
      <c r="JRZ14" s="1211"/>
      <c r="JSA14" s="1211"/>
      <c r="JSB14" s="1211"/>
      <c r="JSC14" s="1211"/>
      <c r="JSD14" s="1211"/>
      <c r="JSE14" s="1211"/>
      <c r="JSF14" s="1211"/>
      <c r="JSG14" s="1211"/>
      <c r="JSH14" s="1211"/>
      <c r="JSI14" s="1211"/>
      <c r="JSJ14" s="1211"/>
      <c r="JSK14" s="1211"/>
      <c r="JSL14" s="1211"/>
      <c r="JSM14" s="1211"/>
      <c r="JSN14" s="1211"/>
      <c r="JSO14" s="1211"/>
      <c r="JSP14" s="1211"/>
      <c r="JSQ14" s="1211"/>
      <c r="JSR14" s="1211"/>
      <c r="JSS14" s="1211"/>
      <c r="JST14" s="1211"/>
      <c r="JSU14" s="1211"/>
      <c r="JSV14" s="1211"/>
      <c r="JSW14" s="1211"/>
      <c r="JSX14" s="1211"/>
      <c r="JSY14" s="1211"/>
      <c r="JSZ14" s="1211"/>
      <c r="JTA14" s="1211"/>
      <c r="JTB14" s="1211"/>
      <c r="JTC14" s="1211"/>
      <c r="JTD14" s="1211"/>
      <c r="JTE14" s="1211"/>
      <c r="JTF14" s="1211"/>
      <c r="JTG14" s="1211"/>
      <c r="JTH14" s="1211"/>
      <c r="JTI14" s="1211"/>
      <c r="JTJ14" s="1211"/>
      <c r="JTK14" s="1211"/>
      <c r="JTL14" s="1211"/>
      <c r="JTM14" s="1211"/>
      <c r="JTN14" s="1211"/>
      <c r="JTO14" s="1211"/>
      <c r="JTP14" s="1211"/>
      <c r="JTQ14" s="1211"/>
      <c r="JTR14" s="1211"/>
      <c r="JTS14" s="1211"/>
      <c r="JTT14" s="1211"/>
      <c r="JTU14" s="1211"/>
      <c r="JTV14" s="1211"/>
      <c r="JTW14" s="1211"/>
      <c r="JTX14" s="1211"/>
      <c r="JTY14" s="1211"/>
      <c r="JTZ14" s="1211"/>
      <c r="JUA14" s="1211"/>
      <c r="JUB14" s="1211"/>
      <c r="JUC14" s="1211"/>
      <c r="JUD14" s="1211"/>
      <c r="JUE14" s="1211"/>
      <c r="JUF14" s="1211"/>
      <c r="JUG14" s="1211"/>
      <c r="JUH14" s="1211"/>
      <c r="JUI14" s="1211"/>
      <c r="JUJ14" s="1211"/>
      <c r="JUK14" s="1211"/>
      <c r="JUL14" s="1211"/>
      <c r="JUM14" s="1211"/>
      <c r="JUN14" s="1211"/>
      <c r="JUO14" s="1211"/>
      <c r="JUP14" s="1211"/>
      <c r="JUQ14" s="1211"/>
      <c r="JUR14" s="1211"/>
      <c r="JUS14" s="1211"/>
      <c r="JUT14" s="1211"/>
      <c r="JUU14" s="1211"/>
      <c r="JUV14" s="1211"/>
      <c r="JUW14" s="1211"/>
      <c r="JUX14" s="1211"/>
      <c r="JUY14" s="1211"/>
      <c r="JUZ14" s="1211"/>
      <c r="JVA14" s="1211"/>
      <c r="JVB14" s="1211"/>
      <c r="JVC14" s="1211"/>
      <c r="JVD14" s="1211"/>
      <c r="JVE14" s="1211"/>
      <c r="JVF14" s="1211"/>
      <c r="JVG14" s="1211"/>
      <c r="JVH14" s="1211"/>
      <c r="JVI14" s="1211"/>
      <c r="JVJ14" s="1211"/>
      <c r="JVK14" s="1211"/>
      <c r="JVL14" s="1211"/>
      <c r="JVM14" s="1211"/>
      <c r="JVN14" s="1211"/>
      <c r="JVO14" s="1211"/>
      <c r="JVP14" s="1211"/>
      <c r="JVQ14" s="1211"/>
      <c r="JVR14" s="1211"/>
      <c r="JVS14" s="1211"/>
      <c r="JVT14" s="1211"/>
      <c r="JVU14" s="1211"/>
      <c r="JVV14" s="1211"/>
      <c r="JVW14" s="1211"/>
      <c r="JVX14" s="1211"/>
      <c r="JVY14" s="1211"/>
      <c r="JVZ14" s="1211"/>
      <c r="JWA14" s="1211"/>
      <c r="JWB14" s="1211"/>
      <c r="JWC14" s="1211"/>
      <c r="JWD14" s="1211"/>
      <c r="JWE14" s="1211"/>
      <c r="JWF14" s="1211"/>
      <c r="JWG14" s="1211"/>
      <c r="JWH14" s="1211"/>
      <c r="JWI14" s="1211"/>
      <c r="JWJ14" s="1211"/>
      <c r="JWK14" s="1211"/>
      <c r="JWL14" s="1211"/>
      <c r="JWM14" s="1211"/>
      <c r="JWN14" s="1211"/>
      <c r="JWO14" s="1211"/>
      <c r="JWP14" s="1211"/>
      <c r="JWQ14" s="1211"/>
      <c r="JWR14" s="1211"/>
      <c r="JWS14" s="1211"/>
      <c r="JWT14" s="1211"/>
      <c r="JWU14" s="1211"/>
      <c r="JWV14" s="1211"/>
      <c r="JWW14" s="1211"/>
      <c r="JWX14" s="1211"/>
      <c r="JWY14" s="1211"/>
      <c r="JWZ14" s="1211"/>
      <c r="JXA14" s="1211"/>
      <c r="JXB14" s="1211"/>
      <c r="JXC14" s="1211"/>
      <c r="JXD14" s="1211"/>
      <c r="JXE14" s="1211"/>
      <c r="JXF14" s="1211"/>
      <c r="JXG14" s="1211"/>
      <c r="JXH14" s="1211"/>
      <c r="JXI14" s="1211"/>
      <c r="JXJ14" s="1211"/>
      <c r="JXK14" s="1211"/>
      <c r="JXL14" s="1211"/>
      <c r="JXM14" s="1211"/>
      <c r="JXN14" s="1211"/>
      <c r="JXO14" s="1211"/>
      <c r="JXP14" s="1211"/>
      <c r="JXQ14" s="1211"/>
      <c r="JXR14" s="1211"/>
      <c r="JXS14" s="1211"/>
      <c r="JXT14" s="1211"/>
      <c r="JXU14" s="1211"/>
      <c r="JXV14" s="1211"/>
      <c r="JXW14" s="1211"/>
      <c r="JXX14" s="1211"/>
      <c r="JXY14" s="1211"/>
      <c r="JXZ14" s="1211"/>
      <c r="JYA14" s="1211"/>
      <c r="JYB14" s="1211"/>
      <c r="JYC14" s="1211"/>
      <c r="JYD14" s="1211"/>
      <c r="JYE14" s="1211"/>
      <c r="JYF14" s="1211"/>
      <c r="JYG14" s="1211"/>
      <c r="JYH14" s="1211"/>
      <c r="JYI14" s="1211"/>
      <c r="JYJ14" s="1211"/>
      <c r="JYK14" s="1211"/>
      <c r="JYL14" s="1211"/>
      <c r="JYM14" s="1211"/>
      <c r="JYN14" s="1211"/>
      <c r="JYO14" s="1211"/>
      <c r="JYP14" s="1211"/>
      <c r="JYQ14" s="1211"/>
      <c r="JYR14" s="1211"/>
      <c r="JYS14" s="1211"/>
      <c r="JYT14" s="1211"/>
      <c r="JYU14" s="1211"/>
      <c r="JYV14" s="1211"/>
      <c r="JYW14" s="1211"/>
      <c r="JYX14" s="1211"/>
      <c r="JYY14" s="1211"/>
      <c r="JYZ14" s="1211"/>
      <c r="JZA14" s="1211"/>
      <c r="JZB14" s="1211"/>
      <c r="JZC14" s="1211"/>
      <c r="JZD14" s="1211"/>
      <c r="JZE14" s="1211"/>
      <c r="JZF14" s="1211"/>
      <c r="JZG14" s="1211"/>
      <c r="JZH14" s="1211"/>
      <c r="JZI14" s="1211"/>
      <c r="JZJ14" s="1211"/>
      <c r="JZK14" s="1211"/>
      <c r="JZL14" s="1211"/>
      <c r="JZM14" s="1211"/>
      <c r="JZN14" s="1211"/>
      <c r="JZO14" s="1211"/>
      <c r="JZP14" s="1211"/>
      <c r="JZQ14" s="1211"/>
      <c r="JZR14" s="1211"/>
      <c r="JZS14" s="1211"/>
      <c r="JZT14" s="1211"/>
      <c r="JZU14" s="1211"/>
      <c r="JZV14" s="1211"/>
      <c r="JZW14" s="1211"/>
      <c r="JZX14" s="1211"/>
      <c r="JZY14" s="1211"/>
      <c r="JZZ14" s="1211"/>
      <c r="KAA14" s="1211"/>
      <c r="KAB14" s="1211"/>
      <c r="KAC14" s="1211"/>
      <c r="KAD14" s="1211"/>
      <c r="KAE14" s="1211"/>
      <c r="KAF14" s="1211"/>
      <c r="KAG14" s="1211"/>
      <c r="KAH14" s="1211"/>
      <c r="KAI14" s="1211"/>
      <c r="KAJ14" s="1211"/>
      <c r="KAK14" s="1211"/>
      <c r="KAL14" s="1211"/>
      <c r="KAM14" s="1211"/>
      <c r="KAN14" s="1211"/>
      <c r="KAO14" s="1211"/>
      <c r="KAP14" s="1211"/>
      <c r="KAQ14" s="1211"/>
      <c r="KAR14" s="1211"/>
      <c r="KAS14" s="1211"/>
      <c r="KAT14" s="1211"/>
      <c r="KAU14" s="1211"/>
      <c r="KAV14" s="1211"/>
      <c r="KAW14" s="1211"/>
      <c r="KAX14" s="1211"/>
      <c r="KAY14" s="1211"/>
      <c r="KAZ14" s="1211"/>
      <c r="KBA14" s="1211"/>
      <c r="KBB14" s="1211"/>
      <c r="KBC14" s="1211"/>
      <c r="KBD14" s="1211"/>
      <c r="KBE14" s="1211"/>
      <c r="KBF14" s="1211"/>
      <c r="KBG14" s="1211"/>
      <c r="KBH14" s="1211"/>
      <c r="KBI14" s="1211"/>
      <c r="KBJ14" s="1211"/>
      <c r="KBK14" s="1211"/>
      <c r="KBL14" s="1211"/>
      <c r="KBM14" s="1211"/>
      <c r="KBN14" s="1211"/>
      <c r="KBO14" s="1211"/>
      <c r="KBP14" s="1211"/>
      <c r="KBQ14" s="1211"/>
      <c r="KBR14" s="1211"/>
      <c r="KBS14" s="1211"/>
      <c r="KBT14" s="1211"/>
      <c r="KBU14" s="1211"/>
      <c r="KBV14" s="1211"/>
      <c r="KBW14" s="1211"/>
      <c r="KBX14" s="1211"/>
      <c r="KBY14" s="1211"/>
      <c r="KBZ14" s="1211"/>
      <c r="KCA14" s="1211"/>
      <c r="KCB14" s="1211"/>
      <c r="KCC14" s="1211"/>
      <c r="KCD14" s="1211"/>
      <c r="KCE14" s="1211"/>
      <c r="KCF14" s="1211"/>
      <c r="KCG14" s="1211"/>
      <c r="KCH14" s="1211"/>
      <c r="KCI14" s="1211"/>
      <c r="KCJ14" s="1211"/>
      <c r="KCK14" s="1211"/>
      <c r="KCL14" s="1211"/>
      <c r="KCM14" s="1211"/>
      <c r="KCN14" s="1211"/>
      <c r="KCO14" s="1211"/>
      <c r="KCP14" s="1211"/>
      <c r="KCQ14" s="1211"/>
      <c r="KCR14" s="1211"/>
      <c r="KCS14" s="1211"/>
      <c r="KCT14" s="1211"/>
      <c r="KCU14" s="1211"/>
      <c r="KCV14" s="1211"/>
      <c r="KCW14" s="1211"/>
      <c r="KCX14" s="1211"/>
      <c r="KCY14" s="1211"/>
      <c r="KCZ14" s="1211"/>
      <c r="KDA14" s="1211"/>
      <c r="KDB14" s="1211"/>
      <c r="KDC14" s="1211"/>
      <c r="KDD14" s="1211"/>
      <c r="KDE14" s="1211"/>
      <c r="KDF14" s="1211"/>
      <c r="KDG14" s="1211"/>
      <c r="KDH14" s="1211"/>
      <c r="KDI14" s="1211"/>
      <c r="KDJ14" s="1211"/>
      <c r="KDK14" s="1211"/>
      <c r="KDL14" s="1211"/>
      <c r="KDM14" s="1211"/>
      <c r="KDN14" s="1211"/>
      <c r="KDO14" s="1211"/>
      <c r="KDP14" s="1211"/>
      <c r="KDQ14" s="1211"/>
      <c r="KDR14" s="1211"/>
      <c r="KDS14" s="1211"/>
      <c r="KDT14" s="1211"/>
      <c r="KDU14" s="1211"/>
      <c r="KDV14" s="1211"/>
      <c r="KDW14" s="1211"/>
      <c r="KDX14" s="1211"/>
      <c r="KDY14" s="1211"/>
      <c r="KDZ14" s="1211"/>
      <c r="KEA14" s="1211"/>
      <c r="KEB14" s="1211"/>
      <c r="KEC14" s="1211"/>
      <c r="KED14" s="1211"/>
      <c r="KEE14" s="1211"/>
      <c r="KEF14" s="1211"/>
      <c r="KEG14" s="1211"/>
      <c r="KEH14" s="1211"/>
      <c r="KEI14" s="1211"/>
      <c r="KEJ14" s="1211"/>
      <c r="KEK14" s="1211"/>
      <c r="KEL14" s="1211"/>
      <c r="KEM14" s="1211"/>
      <c r="KEN14" s="1211"/>
      <c r="KEO14" s="1211"/>
      <c r="KEP14" s="1211"/>
      <c r="KEQ14" s="1211"/>
      <c r="KER14" s="1211"/>
      <c r="KES14" s="1211"/>
      <c r="KET14" s="1211"/>
      <c r="KEU14" s="1211"/>
      <c r="KEV14" s="1211"/>
      <c r="KEW14" s="1211"/>
      <c r="KEX14" s="1211"/>
      <c r="KEY14" s="1211"/>
      <c r="KEZ14" s="1211"/>
      <c r="KFA14" s="1211"/>
      <c r="KFB14" s="1211"/>
      <c r="KFC14" s="1211"/>
      <c r="KFD14" s="1211"/>
      <c r="KFE14" s="1211"/>
      <c r="KFF14" s="1211"/>
      <c r="KFG14" s="1211"/>
      <c r="KFH14" s="1211"/>
      <c r="KFI14" s="1211"/>
      <c r="KFJ14" s="1211"/>
      <c r="KFK14" s="1211"/>
      <c r="KFL14" s="1211"/>
      <c r="KFM14" s="1211"/>
      <c r="KFN14" s="1211"/>
      <c r="KFO14" s="1211"/>
      <c r="KFP14" s="1211"/>
      <c r="KFQ14" s="1211"/>
      <c r="KFR14" s="1211"/>
      <c r="KFS14" s="1211"/>
      <c r="KFT14" s="1211"/>
      <c r="KFU14" s="1211"/>
      <c r="KFV14" s="1211"/>
      <c r="KFW14" s="1211"/>
      <c r="KFX14" s="1211"/>
      <c r="KFY14" s="1211"/>
      <c r="KFZ14" s="1211"/>
      <c r="KGA14" s="1211"/>
      <c r="KGB14" s="1211"/>
      <c r="KGC14" s="1211"/>
      <c r="KGD14" s="1211"/>
      <c r="KGE14" s="1211"/>
      <c r="KGF14" s="1211"/>
      <c r="KGG14" s="1211"/>
      <c r="KGH14" s="1211"/>
      <c r="KGI14" s="1211"/>
      <c r="KGJ14" s="1211"/>
      <c r="KGK14" s="1211"/>
      <c r="KGL14" s="1211"/>
      <c r="KGM14" s="1211"/>
      <c r="KGN14" s="1211"/>
      <c r="KGO14" s="1211"/>
      <c r="KGP14" s="1211"/>
      <c r="KGQ14" s="1211"/>
      <c r="KGR14" s="1211"/>
      <c r="KGS14" s="1211"/>
      <c r="KGT14" s="1211"/>
      <c r="KGU14" s="1211"/>
      <c r="KGV14" s="1211"/>
      <c r="KGW14" s="1211"/>
      <c r="KGX14" s="1211"/>
      <c r="KGY14" s="1211"/>
      <c r="KGZ14" s="1211"/>
      <c r="KHA14" s="1211"/>
      <c r="KHB14" s="1211"/>
      <c r="KHC14" s="1211"/>
      <c r="KHD14" s="1211"/>
      <c r="KHE14" s="1211"/>
      <c r="KHF14" s="1211"/>
      <c r="KHG14" s="1211"/>
      <c r="KHH14" s="1211"/>
      <c r="KHI14" s="1211"/>
      <c r="KHJ14" s="1211"/>
      <c r="KHK14" s="1211"/>
      <c r="KHL14" s="1211"/>
      <c r="KHM14" s="1211"/>
      <c r="KHN14" s="1211"/>
      <c r="KHO14" s="1211"/>
      <c r="KHP14" s="1211"/>
      <c r="KHQ14" s="1211"/>
      <c r="KHR14" s="1211"/>
      <c r="KHS14" s="1211"/>
      <c r="KHT14" s="1211"/>
      <c r="KHU14" s="1211"/>
      <c r="KHV14" s="1211"/>
      <c r="KHW14" s="1211"/>
      <c r="KHX14" s="1211"/>
      <c r="KHY14" s="1211"/>
      <c r="KHZ14" s="1211"/>
      <c r="KIA14" s="1211"/>
      <c r="KIB14" s="1211"/>
      <c r="KIC14" s="1211"/>
      <c r="KID14" s="1211"/>
      <c r="KIE14" s="1211"/>
      <c r="KIF14" s="1211"/>
      <c r="KIG14" s="1211"/>
      <c r="KIH14" s="1211"/>
      <c r="KII14" s="1211"/>
      <c r="KIJ14" s="1211"/>
      <c r="KIK14" s="1211"/>
      <c r="KIL14" s="1211"/>
      <c r="KIM14" s="1211"/>
      <c r="KIN14" s="1211"/>
      <c r="KIO14" s="1211"/>
      <c r="KIP14" s="1211"/>
      <c r="KIQ14" s="1211"/>
      <c r="KIR14" s="1211"/>
      <c r="KIS14" s="1211"/>
      <c r="KIT14" s="1211"/>
      <c r="KIU14" s="1211"/>
      <c r="KIV14" s="1211"/>
      <c r="KIW14" s="1211"/>
      <c r="KIX14" s="1211"/>
      <c r="KIY14" s="1211"/>
      <c r="KIZ14" s="1211"/>
      <c r="KJA14" s="1211"/>
      <c r="KJB14" s="1211"/>
      <c r="KJC14" s="1211"/>
      <c r="KJD14" s="1211"/>
      <c r="KJE14" s="1211"/>
      <c r="KJF14" s="1211"/>
      <c r="KJG14" s="1211"/>
      <c r="KJH14" s="1211"/>
      <c r="KJI14" s="1211"/>
      <c r="KJJ14" s="1211"/>
      <c r="KJK14" s="1211"/>
      <c r="KJL14" s="1211"/>
      <c r="KJM14" s="1211"/>
      <c r="KJN14" s="1211"/>
      <c r="KJO14" s="1211"/>
      <c r="KJP14" s="1211"/>
      <c r="KJQ14" s="1211"/>
      <c r="KJR14" s="1211"/>
      <c r="KJS14" s="1211"/>
      <c r="KJT14" s="1211"/>
      <c r="KJU14" s="1211"/>
      <c r="KJV14" s="1211"/>
      <c r="KJW14" s="1211"/>
      <c r="KJX14" s="1211"/>
      <c r="KJY14" s="1211"/>
      <c r="KJZ14" s="1211"/>
      <c r="KKA14" s="1211"/>
      <c r="KKB14" s="1211"/>
      <c r="KKC14" s="1211"/>
      <c r="KKD14" s="1211"/>
      <c r="KKE14" s="1211"/>
      <c r="KKF14" s="1211"/>
      <c r="KKG14" s="1211"/>
      <c r="KKH14" s="1211"/>
      <c r="KKI14" s="1211"/>
      <c r="KKJ14" s="1211"/>
      <c r="KKK14" s="1211"/>
      <c r="KKL14" s="1211"/>
      <c r="KKM14" s="1211"/>
      <c r="KKN14" s="1211"/>
      <c r="KKO14" s="1211"/>
      <c r="KKP14" s="1211"/>
      <c r="KKQ14" s="1211"/>
      <c r="KKR14" s="1211"/>
      <c r="KKS14" s="1211"/>
      <c r="KKT14" s="1211"/>
      <c r="KKU14" s="1211"/>
      <c r="KKV14" s="1211"/>
      <c r="KKW14" s="1211"/>
      <c r="KKX14" s="1211"/>
      <c r="KKY14" s="1211"/>
      <c r="KKZ14" s="1211"/>
      <c r="KLA14" s="1211"/>
      <c r="KLB14" s="1211"/>
      <c r="KLC14" s="1211"/>
      <c r="KLD14" s="1211"/>
      <c r="KLE14" s="1211"/>
      <c r="KLF14" s="1211"/>
      <c r="KLG14" s="1211"/>
      <c r="KLH14" s="1211"/>
      <c r="KLI14" s="1211"/>
      <c r="KLJ14" s="1211"/>
      <c r="KLK14" s="1211"/>
      <c r="KLL14" s="1211"/>
      <c r="KLM14" s="1211"/>
      <c r="KLN14" s="1211"/>
      <c r="KLO14" s="1211"/>
      <c r="KLP14" s="1211"/>
      <c r="KLQ14" s="1211"/>
      <c r="KLR14" s="1211"/>
      <c r="KLS14" s="1211"/>
      <c r="KLT14" s="1211"/>
      <c r="KLU14" s="1211"/>
      <c r="KLV14" s="1211"/>
      <c r="KLW14" s="1211"/>
      <c r="KLX14" s="1211"/>
      <c r="KLY14" s="1211"/>
      <c r="KLZ14" s="1211"/>
      <c r="KMA14" s="1211"/>
      <c r="KMB14" s="1211"/>
      <c r="KMC14" s="1211"/>
      <c r="KMD14" s="1211"/>
      <c r="KME14" s="1211"/>
      <c r="KMF14" s="1211"/>
      <c r="KMG14" s="1211"/>
      <c r="KMH14" s="1211"/>
      <c r="KMI14" s="1211"/>
      <c r="KMJ14" s="1211"/>
      <c r="KMK14" s="1211"/>
      <c r="KML14" s="1211"/>
      <c r="KMM14" s="1211"/>
      <c r="KMN14" s="1211"/>
      <c r="KMO14" s="1211"/>
      <c r="KMP14" s="1211"/>
      <c r="KMQ14" s="1211"/>
      <c r="KMR14" s="1211"/>
      <c r="KMS14" s="1211"/>
      <c r="KMT14" s="1211"/>
      <c r="KMU14" s="1211"/>
      <c r="KMV14" s="1211"/>
      <c r="KMW14" s="1211"/>
      <c r="KMX14" s="1211"/>
      <c r="KMY14" s="1211"/>
      <c r="KMZ14" s="1211"/>
      <c r="KNA14" s="1211"/>
      <c r="KNB14" s="1211"/>
      <c r="KNC14" s="1211"/>
      <c r="KND14" s="1211"/>
      <c r="KNE14" s="1211"/>
      <c r="KNF14" s="1211"/>
      <c r="KNG14" s="1211"/>
      <c r="KNH14" s="1211"/>
      <c r="KNI14" s="1211"/>
      <c r="KNJ14" s="1211"/>
      <c r="KNK14" s="1211"/>
      <c r="KNL14" s="1211"/>
      <c r="KNM14" s="1211"/>
      <c r="KNN14" s="1211"/>
      <c r="KNO14" s="1211"/>
      <c r="KNP14" s="1211"/>
      <c r="KNQ14" s="1211"/>
      <c r="KNR14" s="1211"/>
      <c r="KNS14" s="1211"/>
      <c r="KNT14" s="1211"/>
      <c r="KNU14" s="1211"/>
      <c r="KNV14" s="1211"/>
      <c r="KNW14" s="1211"/>
      <c r="KNX14" s="1211"/>
      <c r="KNY14" s="1211"/>
      <c r="KNZ14" s="1211"/>
      <c r="KOA14" s="1211"/>
      <c r="KOB14" s="1211"/>
      <c r="KOC14" s="1211"/>
      <c r="KOD14" s="1211"/>
      <c r="KOE14" s="1211"/>
      <c r="KOF14" s="1211"/>
      <c r="KOG14" s="1211"/>
      <c r="KOH14" s="1211"/>
      <c r="KOI14" s="1211"/>
      <c r="KOJ14" s="1211"/>
      <c r="KOK14" s="1211"/>
      <c r="KOL14" s="1211"/>
      <c r="KOM14" s="1211"/>
      <c r="KON14" s="1211"/>
      <c r="KOO14" s="1211"/>
      <c r="KOP14" s="1211"/>
      <c r="KOQ14" s="1211"/>
      <c r="KOR14" s="1211"/>
      <c r="KOS14" s="1211"/>
      <c r="KOT14" s="1211"/>
      <c r="KOU14" s="1211"/>
      <c r="KOV14" s="1211"/>
      <c r="KOW14" s="1211"/>
      <c r="KOX14" s="1211"/>
      <c r="KOY14" s="1211"/>
      <c r="KOZ14" s="1211"/>
      <c r="KPA14" s="1211"/>
      <c r="KPB14" s="1211"/>
      <c r="KPC14" s="1211"/>
      <c r="KPD14" s="1211"/>
      <c r="KPE14" s="1211"/>
      <c r="KPF14" s="1211"/>
      <c r="KPG14" s="1211"/>
      <c r="KPH14" s="1211"/>
      <c r="KPI14" s="1211"/>
      <c r="KPJ14" s="1211"/>
      <c r="KPK14" s="1211"/>
      <c r="KPL14" s="1211"/>
      <c r="KPM14" s="1211"/>
      <c r="KPN14" s="1211"/>
      <c r="KPO14" s="1211"/>
      <c r="KPP14" s="1211"/>
      <c r="KPQ14" s="1211"/>
      <c r="KPR14" s="1211"/>
      <c r="KPS14" s="1211"/>
      <c r="KPT14" s="1211"/>
      <c r="KPU14" s="1211"/>
      <c r="KPV14" s="1211"/>
      <c r="KPW14" s="1211"/>
      <c r="KPX14" s="1211"/>
      <c r="KPY14" s="1211"/>
      <c r="KPZ14" s="1211"/>
      <c r="KQA14" s="1211"/>
      <c r="KQB14" s="1211"/>
      <c r="KQC14" s="1211"/>
      <c r="KQD14" s="1211"/>
      <c r="KQE14" s="1211"/>
      <c r="KQF14" s="1211"/>
      <c r="KQG14" s="1211"/>
      <c r="KQH14" s="1211"/>
      <c r="KQI14" s="1211"/>
      <c r="KQJ14" s="1211"/>
      <c r="KQK14" s="1211"/>
      <c r="KQL14" s="1211"/>
      <c r="KQM14" s="1211"/>
      <c r="KQN14" s="1211"/>
      <c r="KQO14" s="1211"/>
      <c r="KQP14" s="1211"/>
      <c r="KQQ14" s="1211"/>
      <c r="KQR14" s="1211"/>
      <c r="KQS14" s="1211"/>
      <c r="KQT14" s="1211"/>
      <c r="KQU14" s="1211"/>
      <c r="KQV14" s="1211"/>
      <c r="KQW14" s="1211"/>
      <c r="KQX14" s="1211"/>
      <c r="KQY14" s="1211"/>
      <c r="KQZ14" s="1211"/>
      <c r="KRA14" s="1211"/>
      <c r="KRB14" s="1211"/>
      <c r="KRC14" s="1211"/>
      <c r="KRD14" s="1211"/>
      <c r="KRE14" s="1211"/>
      <c r="KRF14" s="1211"/>
      <c r="KRG14" s="1211"/>
      <c r="KRH14" s="1211"/>
      <c r="KRI14" s="1211"/>
      <c r="KRJ14" s="1211"/>
      <c r="KRK14" s="1211"/>
      <c r="KRL14" s="1211"/>
      <c r="KRM14" s="1211"/>
      <c r="KRN14" s="1211"/>
      <c r="KRO14" s="1211"/>
      <c r="KRP14" s="1211"/>
      <c r="KRQ14" s="1211"/>
      <c r="KRR14" s="1211"/>
      <c r="KRS14" s="1211"/>
      <c r="KRT14" s="1211"/>
      <c r="KRU14" s="1211"/>
      <c r="KRV14" s="1211"/>
      <c r="KRW14" s="1211"/>
      <c r="KRX14" s="1211"/>
      <c r="KRY14" s="1211"/>
      <c r="KRZ14" s="1211"/>
      <c r="KSA14" s="1211"/>
      <c r="KSB14" s="1211"/>
      <c r="KSC14" s="1211"/>
      <c r="KSD14" s="1211"/>
      <c r="KSE14" s="1211"/>
      <c r="KSF14" s="1211"/>
      <c r="KSG14" s="1211"/>
      <c r="KSH14" s="1211"/>
      <c r="KSI14" s="1211"/>
      <c r="KSJ14" s="1211"/>
      <c r="KSK14" s="1211"/>
      <c r="KSL14" s="1211"/>
      <c r="KSM14" s="1211"/>
      <c r="KSN14" s="1211"/>
      <c r="KSO14" s="1211"/>
      <c r="KSP14" s="1211"/>
      <c r="KSQ14" s="1211"/>
      <c r="KSR14" s="1211"/>
      <c r="KSS14" s="1211"/>
      <c r="KST14" s="1211"/>
      <c r="KSU14" s="1211"/>
      <c r="KSV14" s="1211"/>
      <c r="KSW14" s="1211"/>
      <c r="KSX14" s="1211"/>
      <c r="KSY14" s="1211"/>
      <c r="KSZ14" s="1211"/>
      <c r="KTA14" s="1211"/>
      <c r="KTB14" s="1211"/>
      <c r="KTC14" s="1211"/>
      <c r="KTD14" s="1211"/>
      <c r="KTE14" s="1211"/>
      <c r="KTF14" s="1211"/>
      <c r="KTG14" s="1211"/>
      <c r="KTH14" s="1211"/>
      <c r="KTI14" s="1211"/>
      <c r="KTJ14" s="1211"/>
      <c r="KTK14" s="1211"/>
      <c r="KTL14" s="1211"/>
      <c r="KTM14" s="1211"/>
      <c r="KTN14" s="1211"/>
      <c r="KTO14" s="1211"/>
      <c r="KTP14" s="1211"/>
      <c r="KTQ14" s="1211"/>
      <c r="KTR14" s="1211"/>
      <c r="KTS14" s="1211"/>
      <c r="KTT14" s="1211"/>
      <c r="KTU14" s="1211"/>
      <c r="KTV14" s="1211"/>
      <c r="KTW14" s="1211"/>
      <c r="KTX14" s="1211"/>
      <c r="KTY14" s="1211"/>
      <c r="KTZ14" s="1211"/>
      <c r="KUA14" s="1211"/>
      <c r="KUB14" s="1211"/>
      <c r="KUC14" s="1211"/>
      <c r="KUD14" s="1211"/>
      <c r="KUE14" s="1211"/>
      <c r="KUF14" s="1211"/>
      <c r="KUG14" s="1211"/>
      <c r="KUH14" s="1211"/>
      <c r="KUI14" s="1211"/>
      <c r="KUJ14" s="1211"/>
      <c r="KUK14" s="1211"/>
      <c r="KUL14" s="1211"/>
      <c r="KUM14" s="1211"/>
      <c r="KUN14" s="1211"/>
      <c r="KUO14" s="1211"/>
      <c r="KUP14" s="1211"/>
      <c r="KUQ14" s="1211"/>
      <c r="KUR14" s="1211"/>
      <c r="KUS14" s="1211"/>
      <c r="KUT14" s="1211"/>
      <c r="KUU14" s="1211"/>
      <c r="KUV14" s="1211"/>
      <c r="KUW14" s="1211"/>
      <c r="KUX14" s="1211"/>
      <c r="KUY14" s="1211"/>
      <c r="KUZ14" s="1211"/>
      <c r="KVA14" s="1211"/>
      <c r="KVB14" s="1211"/>
      <c r="KVC14" s="1211"/>
      <c r="KVD14" s="1211"/>
      <c r="KVE14" s="1211"/>
      <c r="KVF14" s="1211"/>
      <c r="KVG14" s="1211"/>
      <c r="KVH14" s="1211"/>
      <c r="KVI14" s="1211"/>
      <c r="KVJ14" s="1211"/>
      <c r="KVK14" s="1211"/>
      <c r="KVL14" s="1211"/>
      <c r="KVM14" s="1211"/>
      <c r="KVN14" s="1211"/>
      <c r="KVO14" s="1211"/>
      <c r="KVP14" s="1211"/>
      <c r="KVQ14" s="1211"/>
      <c r="KVR14" s="1211"/>
      <c r="KVS14" s="1211"/>
      <c r="KVT14" s="1211"/>
      <c r="KVU14" s="1211"/>
      <c r="KVV14" s="1211"/>
      <c r="KVW14" s="1211"/>
      <c r="KVX14" s="1211"/>
      <c r="KVY14" s="1211"/>
      <c r="KVZ14" s="1211"/>
      <c r="KWA14" s="1211"/>
      <c r="KWB14" s="1211"/>
      <c r="KWC14" s="1211"/>
      <c r="KWD14" s="1211"/>
      <c r="KWE14" s="1211"/>
      <c r="KWF14" s="1211"/>
      <c r="KWG14" s="1211"/>
      <c r="KWH14" s="1211"/>
      <c r="KWI14" s="1211"/>
      <c r="KWJ14" s="1211"/>
      <c r="KWK14" s="1211"/>
      <c r="KWL14" s="1211"/>
      <c r="KWM14" s="1211"/>
      <c r="KWN14" s="1211"/>
      <c r="KWO14" s="1211"/>
      <c r="KWP14" s="1211"/>
      <c r="KWQ14" s="1211"/>
      <c r="KWR14" s="1211"/>
      <c r="KWS14" s="1211"/>
      <c r="KWT14" s="1211"/>
      <c r="KWU14" s="1211"/>
      <c r="KWV14" s="1211"/>
      <c r="KWW14" s="1211"/>
      <c r="KWX14" s="1211"/>
      <c r="KWY14" s="1211"/>
      <c r="KWZ14" s="1211"/>
      <c r="KXA14" s="1211"/>
      <c r="KXB14" s="1211"/>
      <c r="KXC14" s="1211"/>
      <c r="KXD14" s="1211"/>
      <c r="KXE14" s="1211"/>
      <c r="KXF14" s="1211"/>
      <c r="KXG14" s="1211"/>
      <c r="KXH14" s="1211"/>
      <c r="KXI14" s="1211"/>
      <c r="KXJ14" s="1211"/>
      <c r="KXK14" s="1211"/>
      <c r="KXL14" s="1211"/>
      <c r="KXM14" s="1211"/>
      <c r="KXN14" s="1211"/>
      <c r="KXO14" s="1211"/>
      <c r="KXP14" s="1211"/>
      <c r="KXQ14" s="1211"/>
      <c r="KXR14" s="1211"/>
      <c r="KXS14" s="1211"/>
      <c r="KXT14" s="1211"/>
      <c r="KXU14" s="1211"/>
      <c r="KXV14" s="1211"/>
      <c r="KXW14" s="1211"/>
      <c r="KXX14" s="1211"/>
      <c r="KXY14" s="1211"/>
      <c r="KXZ14" s="1211"/>
      <c r="KYA14" s="1211"/>
      <c r="KYB14" s="1211"/>
      <c r="KYC14" s="1211"/>
      <c r="KYD14" s="1211"/>
      <c r="KYE14" s="1211"/>
      <c r="KYF14" s="1211"/>
      <c r="KYG14" s="1211"/>
      <c r="KYH14" s="1211"/>
      <c r="KYI14" s="1211"/>
      <c r="KYJ14" s="1211"/>
      <c r="KYK14" s="1211"/>
      <c r="KYL14" s="1211"/>
      <c r="KYM14" s="1211"/>
      <c r="KYN14" s="1211"/>
      <c r="KYO14" s="1211"/>
      <c r="KYP14" s="1211"/>
      <c r="KYQ14" s="1211"/>
      <c r="KYR14" s="1211"/>
      <c r="KYS14" s="1211"/>
      <c r="KYT14" s="1211"/>
      <c r="KYU14" s="1211"/>
      <c r="KYV14" s="1211"/>
      <c r="KYW14" s="1211"/>
      <c r="KYX14" s="1211"/>
      <c r="KYY14" s="1211"/>
      <c r="KYZ14" s="1211"/>
      <c r="KZA14" s="1211"/>
      <c r="KZB14" s="1211"/>
      <c r="KZC14" s="1211"/>
      <c r="KZD14" s="1211"/>
      <c r="KZE14" s="1211"/>
      <c r="KZF14" s="1211"/>
      <c r="KZG14" s="1211"/>
      <c r="KZH14" s="1211"/>
      <c r="KZI14" s="1211"/>
      <c r="KZJ14" s="1211"/>
      <c r="KZK14" s="1211"/>
      <c r="KZL14" s="1211"/>
      <c r="KZM14" s="1211"/>
      <c r="KZN14" s="1211"/>
      <c r="KZO14" s="1211"/>
      <c r="KZP14" s="1211"/>
      <c r="KZQ14" s="1211"/>
      <c r="KZR14" s="1211"/>
      <c r="KZS14" s="1211"/>
      <c r="KZT14" s="1211"/>
      <c r="KZU14" s="1211"/>
      <c r="KZV14" s="1211"/>
      <c r="KZW14" s="1211"/>
      <c r="KZX14" s="1211"/>
      <c r="KZY14" s="1211"/>
      <c r="KZZ14" s="1211"/>
      <c r="LAA14" s="1211"/>
      <c r="LAB14" s="1211"/>
      <c r="LAC14" s="1211"/>
      <c r="LAD14" s="1211"/>
      <c r="LAE14" s="1211"/>
      <c r="LAF14" s="1211"/>
      <c r="LAG14" s="1211"/>
      <c r="LAH14" s="1211"/>
      <c r="LAI14" s="1211"/>
      <c r="LAJ14" s="1211"/>
      <c r="LAK14" s="1211"/>
      <c r="LAL14" s="1211"/>
      <c r="LAM14" s="1211"/>
      <c r="LAN14" s="1211"/>
      <c r="LAO14" s="1211"/>
      <c r="LAP14" s="1211"/>
      <c r="LAQ14" s="1211"/>
      <c r="LAR14" s="1211"/>
      <c r="LAS14" s="1211"/>
      <c r="LAT14" s="1211"/>
      <c r="LAU14" s="1211"/>
      <c r="LAV14" s="1211"/>
      <c r="LAW14" s="1211"/>
      <c r="LAX14" s="1211"/>
      <c r="LAY14" s="1211"/>
      <c r="LAZ14" s="1211"/>
      <c r="LBA14" s="1211"/>
      <c r="LBB14" s="1211"/>
      <c r="LBC14" s="1211"/>
      <c r="LBD14" s="1211"/>
      <c r="LBE14" s="1211"/>
      <c r="LBF14" s="1211"/>
      <c r="LBG14" s="1211"/>
      <c r="LBH14" s="1211"/>
      <c r="LBI14" s="1211"/>
      <c r="LBJ14" s="1211"/>
      <c r="LBK14" s="1211"/>
      <c r="LBL14" s="1211"/>
      <c r="LBM14" s="1211"/>
      <c r="LBN14" s="1211"/>
      <c r="LBO14" s="1211"/>
      <c r="LBP14" s="1211"/>
      <c r="LBQ14" s="1211"/>
      <c r="LBR14" s="1211"/>
      <c r="LBS14" s="1211"/>
      <c r="LBT14" s="1211"/>
      <c r="LBU14" s="1211"/>
      <c r="LBV14" s="1211"/>
      <c r="LBW14" s="1211"/>
      <c r="LBX14" s="1211"/>
      <c r="LBY14" s="1211"/>
      <c r="LBZ14" s="1211"/>
      <c r="LCA14" s="1211"/>
      <c r="LCB14" s="1211"/>
      <c r="LCC14" s="1211"/>
      <c r="LCD14" s="1211"/>
      <c r="LCE14" s="1211"/>
      <c r="LCF14" s="1211"/>
      <c r="LCG14" s="1211"/>
      <c r="LCH14" s="1211"/>
      <c r="LCI14" s="1211"/>
      <c r="LCJ14" s="1211"/>
      <c r="LCK14" s="1211"/>
      <c r="LCL14" s="1211"/>
      <c r="LCM14" s="1211"/>
      <c r="LCN14" s="1211"/>
      <c r="LCO14" s="1211"/>
      <c r="LCP14" s="1211"/>
      <c r="LCQ14" s="1211"/>
      <c r="LCR14" s="1211"/>
      <c r="LCS14" s="1211"/>
      <c r="LCT14" s="1211"/>
      <c r="LCU14" s="1211"/>
      <c r="LCV14" s="1211"/>
      <c r="LCW14" s="1211"/>
      <c r="LCX14" s="1211"/>
      <c r="LCY14" s="1211"/>
      <c r="LCZ14" s="1211"/>
      <c r="LDA14" s="1211"/>
      <c r="LDB14" s="1211"/>
      <c r="LDC14" s="1211"/>
      <c r="LDD14" s="1211"/>
      <c r="LDE14" s="1211"/>
      <c r="LDF14" s="1211"/>
      <c r="LDG14" s="1211"/>
      <c r="LDH14" s="1211"/>
      <c r="LDI14" s="1211"/>
      <c r="LDJ14" s="1211"/>
      <c r="LDK14" s="1211"/>
      <c r="LDL14" s="1211"/>
      <c r="LDM14" s="1211"/>
      <c r="LDN14" s="1211"/>
      <c r="LDO14" s="1211"/>
      <c r="LDP14" s="1211"/>
      <c r="LDQ14" s="1211"/>
      <c r="LDR14" s="1211"/>
      <c r="LDS14" s="1211"/>
      <c r="LDT14" s="1211"/>
      <c r="LDU14" s="1211"/>
      <c r="LDV14" s="1211"/>
      <c r="LDW14" s="1211"/>
      <c r="LDX14" s="1211"/>
      <c r="LDY14" s="1211"/>
      <c r="LDZ14" s="1211"/>
      <c r="LEA14" s="1211"/>
      <c r="LEB14" s="1211"/>
      <c r="LEC14" s="1211"/>
      <c r="LED14" s="1211"/>
      <c r="LEE14" s="1211"/>
      <c r="LEF14" s="1211"/>
      <c r="LEG14" s="1211"/>
      <c r="LEH14" s="1211"/>
      <c r="LEI14" s="1211"/>
      <c r="LEJ14" s="1211"/>
      <c r="LEK14" s="1211"/>
      <c r="LEL14" s="1211"/>
      <c r="LEM14" s="1211"/>
      <c r="LEN14" s="1211"/>
      <c r="LEO14" s="1211"/>
      <c r="LEP14" s="1211"/>
      <c r="LEQ14" s="1211"/>
      <c r="LER14" s="1211"/>
      <c r="LES14" s="1211"/>
      <c r="LET14" s="1211"/>
      <c r="LEU14" s="1211"/>
      <c r="LEV14" s="1211"/>
      <c r="LEW14" s="1211"/>
      <c r="LEX14" s="1211"/>
      <c r="LEY14" s="1211"/>
      <c r="LEZ14" s="1211"/>
      <c r="LFA14" s="1211"/>
      <c r="LFB14" s="1211"/>
      <c r="LFC14" s="1211"/>
      <c r="LFD14" s="1211"/>
      <c r="LFE14" s="1211"/>
      <c r="LFF14" s="1211"/>
      <c r="LFG14" s="1211"/>
      <c r="LFH14" s="1211"/>
      <c r="LFI14" s="1211"/>
      <c r="LFJ14" s="1211"/>
      <c r="LFK14" s="1211"/>
      <c r="LFL14" s="1211"/>
      <c r="LFM14" s="1211"/>
      <c r="LFN14" s="1211"/>
      <c r="LFO14" s="1211"/>
      <c r="LFP14" s="1211"/>
      <c r="LFQ14" s="1211"/>
      <c r="LFR14" s="1211"/>
      <c r="LFS14" s="1211"/>
      <c r="LFT14" s="1211"/>
      <c r="LFU14" s="1211"/>
      <c r="LFV14" s="1211"/>
      <c r="LFW14" s="1211"/>
      <c r="LFX14" s="1211"/>
      <c r="LFY14" s="1211"/>
      <c r="LFZ14" s="1211"/>
      <c r="LGA14" s="1211"/>
      <c r="LGB14" s="1211"/>
      <c r="LGC14" s="1211"/>
      <c r="LGD14" s="1211"/>
      <c r="LGE14" s="1211"/>
      <c r="LGF14" s="1211"/>
      <c r="LGG14" s="1211"/>
      <c r="LGH14" s="1211"/>
      <c r="LGI14" s="1211"/>
      <c r="LGJ14" s="1211"/>
      <c r="LGK14" s="1211"/>
      <c r="LGL14" s="1211"/>
      <c r="LGM14" s="1211"/>
      <c r="LGN14" s="1211"/>
      <c r="LGO14" s="1211"/>
      <c r="LGP14" s="1211"/>
      <c r="LGQ14" s="1211"/>
      <c r="LGR14" s="1211"/>
      <c r="LGS14" s="1211"/>
      <c r="LGT14" s="1211"/>
      <c r="LGU14" s="1211"/>
      <c r="LGV14" s="1211"/>
      <c r="LGW14" s="1211"/>
      <c r="LGX14" s="1211"/>
      <c r="LGY14" s="1211"/>
      <c r="LGZ14" s="1211"/>
      <c r="LHA14" s="1211"/>
      <c r="LHB14" s="1211"/>
      <c r="LHC14" s="1211"/>
      <c r="LHD14" s="1211"/>
      <c r="LHE14" s="1211"/>
      <c r="LHF14" s="1211"/>
      <c r="LHG14" s="1211"/>
      <c r="LHH14" s="1211"/>
      <c r="LHI14" s="1211"/>
      <c r="LHJ14" s="1211"/>
      <c r="LHK14" s="1211"/>
      <c r="LHL14" s="1211"/>
      <c r="LHM14" s="1211"/>
      <c r="LHN14" s="1211"/>
      <c r="LHO14" s="1211"/>
      <c r="LHP14" s="1211"/>
      <c r="LHQ14" s="1211"/>
      <c r="LHR14" s="1211"/>
      <c r="LHS14" s="1211"/>
      <c r="LHT14" s="1211"/>
      <c r="LHU14" s="1211"/>
      <c r="LHV14" s="1211"/>
      <c r="LHW14" s="1211"/>
      <c r="LHX14" s="1211"/>
      <c r="LHY14" s="1211"/>
      <c r="LHZ14" s="1211"/>
      <c r="LIA14" s="1211"/>
      <c r="LIB14" s="1211"/>
      <c r="LIC14" s="1211"/>
      <c r="LID14" s="1211"/>
      <c r="LIE14" s="1211"/>
      <c r="LIF14" s="1211"/>
      <c r="LIG14" s="1211"/>
      <c r="LIH14" s="1211"/>
      <c r="LII14" s="1211"/>
      <c r="LIJ14" s="1211"/>
      <c r="LIK14" s="1211"/>
      <c r="LIL14" s="1211"/>
      <c r="LIM14" s="1211"/>
      <c r="LIN14" s="1211"/>
      <c r="LIO14" s="1211"/>
      <c r="LIP14" s="1211"/>
      <c r="LIQ14" s="1211"/>
      <c r="LIR14" s="1211"/>
      <c r="LIS14" s="1211"/>
      <c r="LIT14" s="1211"/>
      <c r="LIU14" s="1211"/>
      <c r="LIV14" s="1211"/>
      <c r="LIW14" s="1211"/>
      <c r="LIX14" s="1211"/>
      <c r="LIY14" s="1211"/>
      <c r="LIZ14" s="1211"/>
      <c r="LJA14" s="1211"/>
      <c r="LJB14" s="1211"/>
      <c r="LJC14" s="1211"/>
      <c r="LJD14" s="1211"/>
      <c r="LJE14" s="1211"/>
      <c r="LJF14" s="1211"/>
      <c r="LJG14" s="1211"/>
      <c r="LJH14" s="1211"/>
      <c r="LJI14" s="1211"/>
      <c r="LJJ14" s="1211"/>
      <c r="LJK14" s="1211"/>
      <c r="LJL14" s="1211"/>
      <c r="LJM14" s="1211"/>
      <c r="LJN14" s="1211"/>
      <c r="LJO14" s="1211"/>
      <c r="LJP14" s="1211"/>
      <c r="LJQ14" s="1211"/>
      <c r="LJR14" s="1211"/>
      <c r="LJS14" s="1211"/>
      <c r="LJT14" s="1211"/>
      <c r="LJU14" s="1211"/>
      <c r="LJV14" s="1211"/>
      <c r="LJW14" s="1211"/>
      <c r="LJX14" s="1211"/>
      <c r="LJY14" s="1211"/>
      <c r="LJZ14" s="1211"/>
      <c r="LKA14" s="1211"/>
      <c r="LKB14" s="1211"/>
      <c r="LKC14" s="1211"/>
      <c r="LKD14" s="1211"/>
      <c r="LKE14" s="1211"/>
      <c r="LKF14" s="1211"/>
      <c r="LKG14" s="1211"/>
      <c r="LKH14" s="1211"/>
      <c r="LKI14" s="1211"/>
      <c r="LKJ14" s="1211"/>
      <c r="LKK14" s="1211"/>
      <c r="LKL14" s="1211"/>
      <c r="LKM14" s="1211"/>
      <c r="LKN14" s="1211"/>
      <c r="LKO14" s="1211"/>
      <c r="LKP14" s="1211"/>
      <c r="LKQ14" s="1211"/>
      <c r="LKR14" s="1211"/>
      <c r="LKS14" s="1211"/>
      <c r="LKT14" s="1211"/>
      <c r="LKU14" s="1211"/>
      <c r="LKV14" s="1211"/>
      <c r="LKW14" s="1211"/>
      <c r="LKX14" s="1211"/>
      <c r="LKY14" s="1211"/>
      <c r="LKZ14" s="1211"/>
      <c r="LLA14" s="1211"/>
      <c r="LLB14" s="1211"/>
      <c r="LLC14" s="1211"/>
      <c r="LLD14" s="1211"/>
      <c r="LLE14" s="1211"/>
      <c r="LLF14" s="1211"/>
      <c r="LLG14" s="1211"/>
      <c r="LLH14" s="1211"/>
      <c r="LLI14" s="1211"/>
      <c r="LLJ14" s="1211"/>
      <c r="LLK14" s="1211"/>
      <c r="LLL14" s="1211"/>
      <c r="LLM14" s="1211"/>
      <c r="LLN14" s="1211"/>
      <c r="LLO14" s="1211"/>
      <c r="LLP14" s="1211"/>
      <c r="LLQ14" s="1211"/>
      <c r="LLR14" s="1211"/>
      <c r="LLS14" s="1211"/>
      <c r="LLT14" s="1211"/>
      <c r="LLU14" s="1211"/>
      <c r="LLV14" s="1211"/>
      <c r="LLW14" s="1211"/>
      <c r="LLX14" s="1211"/>
      <c r="LLY14" s="1211"/>
      <c r="LLZ14" s="1211"/>
      <c r="LMA14" s="1211"/>
      <c r="LMB14" s="1211"/>
      <c r="LMC14" s="1211"/>
      <c r="LMD14" s="1211"/>
      <c r="LME14" s="1211"/>
      <c r="LMF14" s="1211"/>
      <c r="LMG14" s="1211"/>
      <c r="LMH14" s="1211"/>
      <c r="LMI14" s="1211"/>
      <c r="LMJ14" s="1211"/>
      <c r="LMK14" s="1211"/>
      <c r="LML14" s="1211"/>
      <c r="LMM14" s="1211"/>
      <c r="LMN14" s="1211"/>
      <c r="LMO14" s="1211"/>
      <c r="LMP14" s="1211"/>
      <c r="LMQ14" s="1211"/>
      <c r="LMR14" s="1211"/>
      <c r="LMS14" s="1211"/>
      <c r="LMT14" s="1211"/>
      <c r="LMU14" s="1211"/>
      <c r="LMV14" s="1211"/>
      <c r="LMW14" s="1211"/>
      <c r="LMX14" s="1211"/>
      <c r="LMY14" s="1211"/>
      <c r="LMZ14" s="1211"/>
      <c r="LNA14" s="1211"/>
      <c r="LNB14" s="1211"/>
      <c r="LNC14" s="1211"/>
      <c r="LND14" s="1211"/>
      <c r="LNE14" s="1211"/>
      <c r="LNF14" s="1211"/>
      <c r="LNG14" s="1211"/>
      <c r="LNH14" s="1211"/>
      <c r="LNI14" s="1211"/>
      <c r="LNJ14" s="1211"/>
      <c r="LNK14" s="1211"/>
      <c r="LNL14" s="1211"/>
      <c r="LNM14" s="1211"/>
      <c r="LNN14" s="1211"/>
      <c r="LNO14" s="1211"/>
      <c r="LNP14" s="1211"/>
      <c r="LNQ14" s="1211"/>
      <c r="LNR14" s="1211"/>
      <c r="LNS14" s="1211"/>
      <c r="LNT14" s="1211"/>
      <c r="LNU14" s="1211"/>
      <c r="LNV14" s="1211"/>
      <c r="LNW14" s="1211"/>
      <c r="LNX14" s="1211"/>
      <c r="LNY14" s="1211"/>
      <c r="LNZ14" s="1211"/>
      <c r="LOA14" s="1211"/>
      <c r="LOB14" s="1211"/>
      <c r="LOC14" s="1211"/>
      <c r="LOD14" s="1211"/>
      <c r="LOE14" s="1211"/>
      <c r="LOF14" s="1211"/>
      <c r="LOG14" s="1211"/>
      <c r="LOH14" s="1211"/>
      <c r="LOI14" s="1211"/>
      <c r="LOJ14" s="1211"/>
      <c r="LOK14" s="1211"/>
      <c r="LOL14" s="1211"/>
      <c r="LOM14" s="1211"/>
      <c r="LON14" s="1211"/>
      <c r="LOO14" s="1211"/>
      <c r="LOP14" s="1211"/>
      <c r="LOQ14" s="1211"/>
      <c r="LOR14" s="1211"/>
      <c r="LOS14" s="1211"/>
      <c r="LOT14" s="1211"/>
      <c r="LOU14" s="1211"/>
      <c r="LOV14" s="1211"/>
      <c r="LOW14" s="1211"/>
      <c r="LOX14" s="1211"/>
      <c r="LOY14" s="1211"/>
      <c r="LOZ14" s="1211"/>
      <c r="LPA14" s="1211"/>
      <c r="LPB14" s="1211"/>
      <c r="LPC14" s="1211"/>
      <c r="LPD14" s="1211"/>
      <c r="LPE14" s="1211"/>
      <c r="LPF14" s="1211"/>
      <c r="LPG14" s="1211"/>
      <c r="LPH14" s="1211"/>
      <c r="LPI14" s="1211"/>
      <c r="LPJ14" s="1211"/>
      <c r="LPK14" s="1211"/>
      <c r="LPL14" s="1211"/>
      <c r="LPM14" s="1211"/>
      <c r="LPN14" s="1211"/>
      <c r="LPO14" s="1211"/>
      <c r="LPP14" s="1211"/>
      <c r="LPQ14" s="1211"/>
      <c r="LPR14" s="1211"/>
      <c r="LPS14" s="1211"/>
      <c r="LPT14" s="1211"/>
      <c r="LPU14" s="1211"/>
      <c r="LPV14" s="1211"/>
      <c r="LPW14" s="1211"/>
      <c r="LPX14" s="1211"/>
      <c r="LPY14" s="1211"/>
      <c r="LPZ14" s="1211"/>
      <c r="LQA14" s="1211"/>
      <c r="LQB14" s="1211"/>
      <c r="LQC14" s="1211"/>
      <c r="LQD14" s="1211"/>
      <c r="LQE14" s="1211"/>
      <c r="LQF14" s="1211"/>
      <c r="LQG14" s="1211"/>
      <c r="LQH14" s="1211"/>
      <c r="LQI14" s="1211"/>
      <c r="LQJ14" s="1211"/>
      <c r="LQK14" s="1211"/>
      <c r="LQL14" s="1211"/>
      <c r="LQM14" s="1211"/>
      <c r="LQN14" s="1211"/>
      <c r="LQO14" s="1211"/>
      <c r="LQP14" s="1211"/>
      <c r="LQQ14" s="1211"/>
      <c r="LQR14" s="1211"/>
      <c r="LQS14" s="1211"/>
      <c r="LQT14" s="1211"/>
      <c r="LQU14" s="1211"/>
      <c r="LQV14" s="1211"/>
      <c r="LQW14" s="1211"/>
      <c r="LQX14" s="1211"/>
      <c r="LQY14" s="1211"/>
      <c r="LQZ14" s="1211"/>
      <c r="LRA14" s="1211"/>
      <c r="LRB14" s="1211"/>
      <c r="LRC14" s="1211"/>
      <c r="LRD14" s="1211"/>
      <c r="LRE14" s="1211"/>
      <c r="LRF14" s="1211"/>
      <c r="LRG14" s="1211"/>
      <c r="LRH14" s="1211"/>
      <c r="LRI14" s="1211"/>
      <c r="LRJ14" s="1211"/>
      <c r="LRK14" s="1211"/>
      <c r="LRL14" s="1211"/>
      <c r="LRM14" s="1211"/>
      <c r="LRN14" s="1211"/>
      <c r="LRO14" s="1211"/>
      <c r="LRP14" s="1211"/>
      <c r="LRQ14" s="1211"/>
      <c r="LRR14" s="1211"/>
      <c r="LRS14" s="1211"/>
      <c r="LRT14" s="1211"/>
      <c r="LRU14" s="1211"/>
      <c r="LRV14" s="1211"/>
      <c r="LRW14" s="1211"/>
      <c r="LRX14" s="1211"/>
      <c r="LRY14" s="1211"/>
      <c r="LRZ14" s="1211"/>
      <c r="LSA14" s="1211"/>
      <c r="LSB14" s="1211"/>
      <c r="LSC14" s="1211"/>
      <c r="LSD14" s="1211"/>
      <c r="LSE14" s="1211"/>
      <c r="LSF14" s="1211"/>
      <c r="LSG14" s="1211"/>
      <c r="LSH14" s="1211"/>
      <c r="LSI14" s="1211"/>
      <c r="LSJ14" s="1211"/>
      <c r="LSK14" s="1211"/>
      <c r="LSL14" s="1211"/>
      <c r="LSM14" s="1211"/>
      <c r="LSN14" s="1211"/>
      <c r="LSO14" s="1211"/>
      <c r="LSP14" s="1211"/>
      <c r="LSQ14" s="1211"/>
      <c r="LSR14" s="1211"/>
      <c r="LSS14" s="1211"/>
      <c r="LST14" s="1211"/>
      <c r="LSU14" s="1211"/>
      <c r="LSV14" s="1211"/>
      <c r="LSW14" s="1211"/>
      <c r="LSX14" s="1211"/>
      <c r="LSY14" s="1211"/>
      <c r="LSZ14" s="1211"/>
      <c r="LTA14" s="1211"/>
      <c r="LTB14" s="1211"/>
      <c r="LTC14" s="1211"/>
      <c r="LTD14" s="1211"/>
      <c r="LTE14" s="1211"/>
      <c r="LTF14" s="1211"/>
      <c r="LTG14" s="1211"/>
      <c r="LTH14" s="1211"/>
      <c r="LTI14" s="1211"/>
      <c r="LTJ14" s="1211"/>
      <c r="LTK14" s="1211"/>
      <c r="LTL14" s="1211"/>
      <c r="LTM14" s="1211"/>
      <c r="LTN14" s="1211"/>
      <c r="LTO14" s="1211"/>
      <c r="LTP14" s="1211"/>
      <c r="LTQ14" s="1211"/>
      <c r="LTR14" s="1211"/>
      <c r="LTS14" s="1211"/>
      <c r="LTT14" s="1211"/>
      <c r="LTU14" s="1211"/>
      <c r="LTV14" s="1211"/>
      <c r="LTW14" s="1211"/>
      <c r="LTX14" s="1211"/>
      <c r="LTY14" s="1211"/>
      <c r="LTZ14" s="1211"/>
      <c r="LUA14" s="1211"/>
      <c r="LUB14" s="1211"/>
      <c r="LUC14" s="1211"/>
      <c r="LUD14" s="1211"/>
      <c r="LUE14" s="1211"/>
      <c r="LUF14" s="1211"/>
      <c r="LUG14" s="1211"/>
      <c r="LUH14" s="1211"/>
      <c r="LUI14" s="1211"/>
      <c r="LUJ14" s="1211"/>
      <c r="LUK14" s="1211"/>
      <c r="LUL14" s="1211"/>
      <c r="LUM14" s="1211"/>
      <c r="LUN14" s="1211"/>
      <c r="LUO14" s="1211"/>
      <c r="LUP14" s="1211"/>
      <c r="LUQ14" s="1211"/>
      <c r="LUR14" s="1211"/>
      <c r="LUS14" s="1211"/>
      <c r="LUT14" s="1211"/>
      <c r="LUU14" s="1211"/>
      <c r="LUV14" s="1211"/>
      <c r="LUW14" s="1211"/>
      <c r="LUX14" s="1211"/>
      <c r="LUY14" s="1211"/>
      <c r="LUZ14" s="1211"/>
      <c r="LVA14" s="1211"/>
      <c r="LVB14" s="1211"/>
      <c r="LVC14" s="1211"/>
      <c r="LVD14" s="1211"/>
      <c r="LVE14" s="1211"/>
      <c r="LVF14" s="1211"/>
      <c r="LVG14" s="1211"/>
      <c r="LVH14" s="1211"/>
      <c r="LVI14" s="1211"/>
      <c r="LVJ14" s="1211"/>
      <c r="LVK14" s="1211"/>
      <c r="LVL14" s="1211"/>
      <c r="LVM14" s="1211"/>
      <c r="LVN14" s="1211"/>
      <c r="LVO14" s="1211"/>
      <c r="LVP14" s="1211"/>
      <c r="LVQ14" s="1211"/>
      <c r="LVR14" s="1211"/>
      <c r="LVS14" s="1211"/>
      <c r="LVT14" s="1211"/>
      <c r="LVU14" s="1211"/>
      <c r="LVV14" s="1211"/>
      <c r="LVW14" s="1211"/>
      <c r="LVX14" s="1211"/>
      <c r="LVY14" s="1211"/>
      <c r="LVZ14" s="1211"/>
      <c r="LWA14" s="1211"/>
      <c r="LWB14" s="1211"/>
      <c r="LWC14" s="1211"/>
      <c r="LWD14" s="1211"/>
      <c r="LWE14" s="1211"/>
      <c r="LWF14" s="1211"/>
      <c r="LWG14" s="1211"/>
      <c r="LWH14" s="1211"/>
      <c r="LWI14" s="1211"/>
      <c r="LWJ14" s="1211"/>
      <c r="LWK14" s="1211"/>
      <c r="LWL14" s="1211"/>
      <c r="LWM14" s="1211"/>
      <c r="LWN14" s="1211"/>
      <c r="LWO14" s="1211"/>
      <c r="LWP14" s="1211"/>
      <c r="LWQ14" s="1211"/>
      <c r="LWR14" s="1211"/>
      <c r="LWS14" s="1211"/>
      <c r="LWT14" s="1211"/>
      <c r="LWU14" s="1211"/>
      <c r="LWV14" s="1211"/>
      <c r="LWW14" s="1211"/>
      <c r="LWX14" s="1211"/>
      <c r="LWY14" s="1211"/>
      <c r="LWZ14" s="1211"/>
      <c r="LXA14" s="1211"/>
      <c r="LXB14" s="1211"/>
      <c r="LXC14" s="1211"/>
      <c r="LXD14" s="1211"/>
      <c r="LXE14" s="1211"/>
      <c r="LXF14" s="1211"/>
      <c r="LXG14" s="1211"/>
      <c r="LXH14" s="1211"/>
      <c r="LXI14" s="1211"/>
      <c r="LXJ14" s="1211"/>
      <c r="LXK14" s="1211"/>
      <c r="LXL14" s="1211"/>
      <c r="LXM14" s="1211"/>
      <c r="LXN14" s="1211"/>
      <c r="LXO14" s="1211"/>
      <c r="LXP14" s="1211"/>
      <c r="LXQ14" s="1211"/>
      <c r="LXR14" s="1211"/>
      <c r="LXS14" s="1211"/>
      <c r="LXT14" s="1211"/>
      <c r="LXU14" s="1211"/>
      <c r="LXV14" s="1211"/>
      <c r="LXW14" s="1211"/>
      <c r="LXX14" s="1211"/>
      <c r="LXY14" s="1211"/>
      <c r="LXZ14" s="1211"/>
      <c r="LYA14" s="1211"/>
      <c r="LYB14" s="1211"/>
      <c r="LYC14" s="1211"/>
      <c r="LYD14" s="1211"/>
      <c r="LYE14" s="1211"/>
      <c r="LYF14" s="1211"/>
      <c r="LYG14" s="1211"/>
      <c r="LYH14" s="1211"/>
      <c r="LYI14" s="1211"/>
      <c r="LYJ14" s="1211"/>
      <c r="LYK14" s="1211"/>
      <c r="LYL14" s="1211"/>
      <c r="LYM14" s="1211"/>
      <c r="LYN14" s="1211"/>
      <c r="LYO14" s="1211"/>
      <c r="LYP14" s="1211"/>
      <c r="LYQ14" s="1211"/>
      <c r="LYR14" s="1211"/>
      <c r="LYS14" s="1211"/>
      <c r="LYT14" s="1211"/>
      <c r="LYU14" s="1211"/>
      <c r="LYV14" s="1211"/>
      <c r="LYW14" s="1211"/>
      <c r="LYX14" s="1211"/>
      <c r="LYY14" s="1211"/>
      <c r="LYZ14" s="1211"/>
      <c r="LZA14" s="1211"/>
      <c r="LZB14" s="1211"/>
      <c r="LZC14" s="1211"/>
      <c r="LZD14" s="1211"/>
      <c r="LZE14" s="1211"/>
      <c r="LZF14" s="1211"/>
      <c r="LZG14" s="1211"/>
      <c r="LZH14" s="1211"/>
      <c r="LZI14" s="1211"/>
      <c r="LZJ14" s="1211"/>
      <c r="LZK14" s="1211"/>
      <c r="LZL14" s="1211"/>
      <c r="LZM14" s="1211"/>
      <c r="LZN14" s="1211"/>
      <c r="LZO14" s="1211"/>
      <c r="LZP14" s="1211"/>
      <c r="LZQ14" s="1211"/>
      <c r="LZR14" s="1211"/>
      <c r="LZS14" s="1211"/>
      <c r="LZT14" s="1211"/>
      <c r="LZU14" s="1211"/>
      <c r="LZV14" s="1211"/>
      <c r="LZW14" s="1211"/>
      <c r="LZX14" s="1211"/>
      <c r="LZY14" s="1211"/>
      <c r="LZZ14" s="1211"/>
      <c r="MAA14" s="1211"/>
      <c r="MAB14" s="1211"/>
      <c r="MAC14" s="1211"/>
      <c r="MAD14" s="1211"/>
      <c r="MAE14" s="1211"/>
      <c r="MAF14" s="1211"/>
      <c r="MAG14" s="1211"/>
      <c r="MAH14" s="1211"/>
      <c r="MAI14" s="1211"/>
      <c r="MAJ14" s="1211"/>
      <c r="MAK14" s="1211"/>
      <c r="MAL14" s="1211"/>
      <c r="MAM14" s="1211"/>
      <c r="MAN14" s="1211"/>
      <c r="MAO14" s="1211"/>
      <c r="MAP14" s="1211"/>
      <c r="MAQ14" s="1211"/>
      <c r="MAR14" s="1211"/>
      <c r="MAS14" s="1211"/>
      <c r="MAT14" s="1211"/>
      <c r="MAU14" s="1211"/>
      <c r="MAV14" s="1211"/>
      <c r="MAW14" s="1211"/>
      <c r="MAX14" s="1211"/>
      <c r="MAY14" s="1211"/>
      <c r="MAZ14" s="1211"/>
      <c r="MBA14" s="1211"/>
      <c r="MBB14" s="1211"/>
      <c r="MBC14" s="1211"/>
      <c r="MBD14" s="1211"/>
      <c r="MBE14" s="1211"/>
      <c r="MBF14" s="1211"/>
      <c r="MBG14" s="1211"/>
      <c r="MBH14" s="1211"/>
      <c r="MBI14" s="1211"/>
      <c r="MBJ14" s="1211"/>
      <c r="MBK14" s="1211"/>
      <c r="MBL14" s="1211"/>
      <c r="MBM14" s="1211"/>
      <c r="MBN14" s="1211"/>
      <c r="MBO14" s="1211"/>
      <c r="MBP14" s="1211"/>
      <c r="MBQ14" s="1211"/>
      <c r="MBR14" s="1211"/>
      <c r="MBS14" s="1211"/>
      <c r="MBT14" s="1211"/>
      <c r="MBU14" s="1211"/>
      <c r="MBV14" s="1211"/>
      <c r="MBW14" s="1211"/>
      <c r="MBX14" s="1211"/>
      <c r="MBY14" s="1211"/>
      <c r="MBZ14" s="1211"/>
      <c r="MCA14" s="1211"/>
      <c r="MCB14" s="1211"/>
      <c r="MCC14" s="1211"/>
      <c r="MCD14" s="1211"/>
      <c r="MCE14" s="1211"/>
      <c r="MCF14" s="1211"/>
      <c r="MCG14" s="1211"/>
      <c r="MCH14" s="1211"/>
      <c r="MCI14" s="1211"/>
      <c r="MCJ14" s="1211"/>
      <c r="MCK14" s="1211"/>
      <c r="MCL14" s="1211"/>
      <c r="MCM14" s="1211"/>
      <c r="MCN14" s="1211"/>
      <c r="MCO14" s="1211"/>
      <c r="MCP14" s="1211"/>
      <c r="MCQ14" s="1211"/>
      <c r="MCR14" s="1211"/>
      <c r="MCS14" s="1211"/>
      <c r="MCT14" s="1211"/>
      <c r="MCU14" s="1211"/>
      <c r="MCV14" s="1211"/>
      <c r="MCW14" s="1211"/>
      <c r="MCX14" s="1211"/>
      <c r="MCY14" s="1211"/>
      <c r="MCZ14" s="1211"/>
      <c r="MDA14" s="1211"/>
      <c r="MDB14" s="1211"/>
      <c r="MDC14" s="1211"/>
      <c r="MDD14" s="1211"/>
      <c r="MDE14" s="1211"/>
      <c r="MDF14" s="1211"/>
      <c r="MDG14" s="1211"/>
      <c r="MDH14" s="1211"/>
      <c r="MDI14" s="1211"/>
      <c r="MDJ14" s="1211"/>
      <c r="MDK14" s="1211"/>
      <c r="MDL14" s="1211"/>
      <c r="MDM14" s="1211"/>
      <c r="MDN14" s="1211"/>
      <c r="MDO14" s="1211"/>
      <c r="MDP14" s="1211"/>
      <c r="MDQ14" s="1211"/>
      <c r="MDR14" s="1211"/>
      <c r="MDS14" s="1211"/>
      <c r="MDT14" s="1211"/>
      <c r="MDU14" s="1211"/>
      <c r="MDV14" s="1211"/>
      <c r="MDW14" s="1211"/>
      <c r="MDX14" s="1211"/>
      <c r="MDY14" s="1211"/>
      <c r="MDZ14" s="1211"/>
      <c r="MEA14" s="1211"/>
      <c r="MEB14" s="1211"/>
      <c r="MEC14" s="1211"/>
      <c r="MED14" s="1211"/>
      <c r="MEE14" s="1211"/>
      <c r="MEF14" s="1211"/>
      <c r="MEG14" s="1211"/>
      <c r="MEH14" s="1211"/>
      <c r="MEI14" s="1211"/>
      <c r="MEJ14" s="1211"/>
      <c r="MEK14" s="1211"/>
      <c r="MEL14" s="1211"/>
      <c r="MEM14" s="1211"/>
      <c r="MEN14" s="1211"/>
      <c r="MEO14" s="1211"/>
      <c r="MEP14" s="1211"/>
      <c r="MEQ14" s="1211"/>
      <c r="MER14" s="1211"/>
      <c r="MES14" s="1211"/>
      <c r="MET14" s="1211"/>
      <c r="MEU14" s="1211"/>
      <c r="MEV14" s="1211"/>
      <c r="MEW14" s="1211"/>
      <c r="MEX14" s="1211"/>
      <c r="MEY14" s="1211"/>
      <c r="MEZ14" s="1211"/>
      <c r="MFA14" s="1211"/>
      <c r="MFB14" s="1211"/>
      <c r="MFC14" s="1211"/>
      <c r="MFD14" s="1211"/>
      <c r="MFE14" s="1211"/>
      <c r="MFF14" s="1211"/>
      <c r="MFG14" s="1211"/>
      <c r="MFH14" s="1211"/>
      <c r="MFI14" s="1211"/>
      <c r="MFJ14" s="1211"/>
      <c r="MFK14" s="1211"/>
      <c r="MFL14" s="1211"/>
      <c r="MFM14" s="1211"/>
      <c r="MFN14" s="1211"/>
      <c r="MFO14" s="1211"/>
      <c r="MFP14" s="1211"/>
      <c r="MFQ14" s="1211"/>
      <c r="MFR14" s="1211"/>
      <c r="MFS14" s="1211"/>
      <c r="MFT14" s="1211"/>
      <c r="MFU14" s="1211"/>
      <c r="MFV14" s="1211"/>
      <c r="MFW14" s="1211"/>
      <c r="MFX14" s="1211"/>
      <c r="MFY14" s="1211"/>
      <c r="MFZ14" s="1211"/>
      <c r="MGA14" s="1211"/>
      <c r="MGB14" s="1211"/>
      <c r="MGC14" s="1211"/>
      <c r="MGD14" s="1211"/>
      <c r="MGE14" s="1211"/>
      <c r="MGF14" s="1211"/>
      <c r="MGG14" s="1211"/>
      <c r="MGH14" s="1211"/>
      <c r="MGI14" s="1211"/>
      <c r="MGJ14" s="1211"/>
      <c r="MGK14" s="1211"/>
      <c r="MGL14" s="1211"/>
      <c r="MGM14" s="1211"/>
      <c r="MGN14" s="1211"/>
      <c r="MGO14" s="1211"/>
      <c r="MGP14" s="1211"/>
      <c r="MGQ14" s="1211"/>
      <c r="MGR14" s="1211"/>
      <c r="MGS14" s="1211"/>
      <c r="MGT14" s="1211"/>
      <c r="MGU14" s="1211"/>
      <c r="MGV14" s="1211"/>
      <c r="MGW14" s="1211"/>
      <c r="MGX14" s="1211"/>
      <c r="MGY14" s="1211"/>
      <c r="MGZ14" s="1211"/>
      <c r="MHA14" s="1211"/>
      <c r="MHB14" s="1211"/>
      <c r="MHC14" s="1211"/>
      <c r="MHD14" s="1211"/>
      <c r="MHE14" s="1211"/>
      <c r="MHF14" s="1211"/>
      <c r="MHG14" s="1211"/>
      <c r="MHH14" s="1211"/>
      <c r="MHI14" s="1211"/>
      <c r="MHJ14" s="1211"/>
      <c r="MHK14" s="1211"/>
      <c r="MHL14" s="1211"/>
      <c r="MHM14" s="1211"/>
      <c r="MHN14" s="1211"/>
      <c r="MHO14" s="1211"/>
      <c r="MHP14" s="1211"/>
      <c r="MHQ14" s="1211"/>
      <c r="MHR14" s="1211"/>
      <c r="MHS14" s="1211"/>
      <c r="MHT14" s="1211"/>
      <c r="MHU14" s="1211"/>
      <c r="MHV14" s="1211"/>
      <c r="MHW14" s="1211"/>
      <c r="MHX14" s="1211"/>
      <c r="MHY14" s="1211"/>
      <c r="MHZ14" s="1211"/>
      <c r="MIA14" s="1211"/>
      <c r="MIB14" s="1211"/>
      <c r="MIC14" s="1211"/>
      <c r="MID14" s="1211"/>
      <c r="MIE14" s="1211"/>
      <c r="MIF14" s="1211"/>
      <c r="MIG14" s="1211"/>
      <c r="MIH14" s="1211"/>
      <c r="MII14" s="1211"/>
      <c r="MIJ14" s="1211"/>
      <c r="MIK14" s="1211"/>
      <c r="MIL14" s="1211"/>
      <c r="MIM14" s="1211"/>
      <c r="MIN14" s="1211"/>
      <c r="MIO14" s="1211"/>
      <c r="MIP14" s="1211"/>
      <c r="MIQ14" s="1211"/>
      <c r="MIR14" s="1211"/>
      <c r="MIS14" s="1211"/>
      <c r="MIT14" s="1211"/>
      <c r="MIU14" s="1211"/>
      <c r="MIV14" s="1211"/>
      <c r="MIW14" s="1211"/>
      <c r="MIX14" s="1211"/>
      <c r="MIY14" s="1211"/>
      <c r="MIZ14" s="1211"/>
      <c r="MJA14" s="1211"/>
      <c r="MJB14" s="1211"/>
      <c r="MJC14" s="1211"/>
      <c r="MJD14" s="1211"/>
      <c r="MJE14" s="1211"/>
      <c r="MJF14" s="1211"/>
      <c r="MJG14" s="1211"/>
      <c r="MJH14" s="1211"/>
      <c r="MJI14" s="1211"/>
      <c r="MJJ14" s="1211"/>
      <c r="MJK14" s="1211"/>
      <c r="MJL14" s="1211"/>
      <c r="MJM14" s="1211"/>
      <c r="MJN14" s="1211"/>
      <c r="MJO14" s="1211"/>
      <c r="MJP14" s="1211"/>
      <c r="MJQ14" s="1211"/>
      <c r="MJR14" s="1211"/>
      <c r="MJS14" s="1211"/>
      <c r="MJT14" s="1211"/>
      <c r="MJU14" s="1211"/>
      <c r="MJV14" s="1211"/>
      <c r="MJW14" s="1211"/>
      <c r="MJX14" s="1211"/>
      <c r="MJY14" s="1211"/>
      <c r="MJZ14" s="1211"/>
      <c r="MKA14" s="1211"/>
      <c r="MKB14" s="1211"/>
      <c r="MKC14" s="1211"/>
      <c r="MKD14" s="1211"/>
      <c r="MKE14" s="1211"/>
      <c r="MKF14" s="1211"/>
      <c r="MKG14" s="1211"/>
      <c r="MKH14" s="1211"/>
      <c r="MKI14" s="1211"/>
      <c r="MKJ14" s="1211"/>
      <c r="MKK14" s="1211"/>
      <c r="MKL14" s="1211"/>
      <c r="MKM14" s="1211"/>
      <c r="MKN14" s="1211"/>
      <c r="MKO14" s="1211"/>
      <c r="MKP14" s="1211"/>
      <c r="MKQ14" s="1211"/>
      <c r="MKR14" s="1211"/>
      <c r="MKS14" s="1211"/>
      <c r="MKT14" s="1211"/>
      <c r="MKU14" s="1211"/>
      <c r="MKV14" s="1211"/>
      <c r="MKW14" s="1211"/>
      <c r="MKX14" s="1211"/>
      <c r="MKY14" s="1211"/>
      <c r="MKZ14" s="1211"/>
      <c r="MLA14" s="1211"/>
      <c r="MLB14" s="1211"/>
      <c r="MLC14" s="1211"/>
      <c r="MLD14" s="1211"/>
      <c r="MLE14" s="1211"/>
      <c r="MLF14" s="1211"/>
      <c r="MLG14" s="1211"/>
      <c r="MLH14" s="1211"/>
      <c r="MLI14" s="1211"/>
      <c r="MLJ14" s="1211"/>
      <c r="MLK14" s="1211"/>
      <c r="MLL14" s="1211"/>
      <c r="MLM14" s="1211"/>
      <c r="MLN14" s="1211"/>
      <c r="MLO14" s="1211"/>
      <c r="MLP14" s="1211"/>
      <c r="MLQ14" s="1211"/>
      <c r="MLR14" s="1211"/>
      <c r="MLS14" s="1211"/>
      <c r="MLT14" s="1211"/>
      <c r="MLU14" s="1211"/>
      <c r="MLV14" s="1211"/>
      <c r="MLW14" s="1211"/>
      <c r="MLX14" s="1211"/>
      <c r="MLY14" s="1211"/>
      <c r="MLZ14" s="1211"/>
      <c r="MMA14" s="1211"/>
      <c r="MMB14" s="1211"/>
      <c r="MMC14" s="1211"/>
      <c r="MMD14" s="1211"/>
      <c r="MME14" s="1211"/>
      <c r="MMF14" s="1211"/>
      <c r="MMG14" s="1211"/>
      <c r="MMH14" s="1211"/>
      <c r="MMI14" s="1211"/>
      <c r="MMJ14" s="1211"/>
      <c r="MMK14" s="1211"/>
      <c r="MML14" s="1211"/>
      <c r="MMM14" s="1211"/>
      <c r="MMN14" s="1211"/>
      <c r="MMO14" s="1211"/>
      <c r="MMP14" s="1211"/>
      <c r="MMQ14" s="1211"/>
      <c r="MMR14" s="1211"/>
      <c r="MMS14" s="1211"/>
      <c r="MMT14" s="1211"/>
      <c r="MMU14" s="1211"/>
      <c r="MMV14" s="1211"/>
      <c r="MMW14" s="1211"/>
      <c r="MMX14" s="1211"/>
      <c r="MMY14" s="1211"/>
      <c r="MMZ14" s="1211"/>
      <c r="MNA14" s="1211"/>
      <c r="MNB14" s="1211"/>
      <c r="MNC14" s="1211"/>
      <c r="MND14" s="1211"/>
      <c r="MNE14" s="1211"/>
      <c r="MNF14" s="1211"/>
      <c r="MNG14" s="1211"/>
      <c r="MNH14" s="1211"/>
      <c r="MNI14" s="1211"/>
      <c r="MNJ14" s="1211"/>
      <c r="MNK14" s="1211"/>
      <c r="MNL14" s="1211"/>
      <c r="MNM14" s="1211"/>
      <c r="MNN14" s="1211"/>
      <c r="MNO14" s="1211"/>
      <c r="MNP14" s="1211"/>
      <c r="MNQ14" s="1211"/>
      <c r="MNR14" s="1211"/>
      <c r="MNS14" s="1211"/>
      <c r="MNT14" s="1211"/>
      <c r="MNU14" s="1211"/>
      <c r="MNV14" s="1211"/>
      <c r="MNW14" s="1211"/>
      <c r="MNX14" s="1211"/>
      <c r="MNY14" s="1211"/>
      <c r="MNZ14" s="1211"/>
      <c r="MOA14" s="1211"/>
      <c r="MOB14" s="1211"/>
      <c r="MOC14" s="1211"/>
      <c r="MOD14" s="1211"/>
      <c r="MOE14" s="1211"/>
      <c r="MOF14" s="1211"/>
      <c r="MOG14" s="1211"/>
      <c r="MOH14" s="1211"/>
      <c r="MOI14" s="1211"/>
      <c r="MOJ14" s="1211"/>
      <c r="MOK14" s="1211"/>
      <c r="MOL14" s="1211"/>
      <c r="MOM14" s="1211"/>
      <c r="MON14" s="1211"/>
      <c r="MOO14" s="1211"/>
      <c r="MOP14" s="1211"/>
      <c r="MOQ14" s="1211"/>
      <c r="MOR14" s="1211"/>
      <c r="MOS14" s="1211"/>
      <c r="MOT14" s="1211"/>
      <c r="MOU14" s="1211"/>
      <c r="MOV14" s="1211"/>
      <c r="MOW14" s="1211"/>
      <c r="MOX14" s="1211"/>
      <c r="MOY14" s="1211"/>
      <c r="MOZ14" s="1211"/>
      <c r="MPA14" s="1211"/>
      <c r="MPB14" s="1211"/>
      <c r="MPC14" s="1211"/>
      <c r="MPD14" s="1211"/>
      <c r="MPE14" s="1211"/>
      <c r="MPF14" s="1211"/>
      <c r="MPG14" s="1211"/>
      <c r="MPH14" s="1211"/>
      <c r="MPI14" s="1211"/>
      <c r="MPJ14" s="1211"/>
      <c r="MPK14" s="1211"/>
      <c r="MPL14" s="1211"/>
      <c r="MPM14" s="1211"/>
      <c r="MPN14" s="1211"/>
      <c r="MPO14" s="1211"/>
      <c r="MPP14" s="1211"/>
      <c r="MPQ14" s="1211"/>
      <c r="MPR14" s="1211"/>
      <c r="MPS14" s="1211"/>
      <c r="MPT14" s="1211"/>
      <c r="MPU14" s="1211"/>
      <c r="MPV14" s="1211"/>
      <c r="MPW14" s="1211"/>
      <c r="MPX14" s="1211"/>
      <c r="MPY14" s="1211"/>
      <c r="MPZ14" s="1211"/>
      <c r="MQA14" s="1211"/>
      <c r="MQB14" s="1211"/>
      <c r="MQC14" s="1211"/>
      <c r="MQD14" s="1211"/>
      <c r="MQE14" s="1211"/>
      <c r="MQF14" s="1211"/>
      <c r="MQG14" s="1211"/>
      <c r="MQH14" s="1211"/>
      <c r="MQI14" s="1211"/>
      <c r="MQJ14" s="1211"/>
      <c r="MQK14" s="1211"/>
      <c r="MQL14" s="1211"/>
      <c r="MQM14" s="1211"/>
      <c r="MQN14" s="1211"/>
      <c r="MQO14" s="1211"/>
      <c r="MQP14" s="1211"/>
      <c r="MQQ14" s="1211"/>
      <c r="MQR14" s="1211"/>
      <c r="MQS14" s="1211"/>
      <c r="MQT14" s="1211"/>
      <c r="MQU14" s="1211"/>
      <c r="MQV14" s="1211"/>
      <c r="MQW14" s="1211"/>
      <c r="MQX14" s="1211"/>
      <c r="MQY14" s="1211"/>
      <c r="MQZ14" s="1211"/>
      <c r="MRA14" s="1211"/>
      <c r="MRB14" s="1211"/>
      <c r="MRC14" s="1211"/>
      <c r="MRD14" s="1211"/>
      <c r="MRE14" s="1211"/>
      <c r="MRF14" s="1211"/>
      <c r="MRG14" s="1211"/>
      <c r="MRH14" s="1211"/>
      <c r="MRI14" s="1211"/>
      <c r="MRJ14" s="1211"/>
      <c r="MRK14" s="1211"/>
      <c r="MRL14" s="1211"/>
      <c r="MRM14" s="1211"/>
      <c r="MRN14" s="1211"/>
      <c r="MRO14" s="1211"/>
      <c r="MRP14" s="1211"/>
      <c r="MRQ14" s="1211"/>
      <c r="MRR14" s="1211"/>
      <c r="MRS14" s="1211"/>
      <c r="MRT14" s="1211"/>
      <c r="MRU14" s="1211"/>
      <c r="MRV14" s="1211"/>
      <c r="MRW14" s="1211"/>
      <c r="MRX14" s="1211"/>
      <c r="MRY14" s="1211"/>
      <c r="MRZ14" s="1211"/>
      <c r="MSA14" s="1211"/>
      <c r="MSB14" s="1211"/>
      <c r="MSC14" s="1211"/>
      <c r="MSD14" s="1211"/>
      <c r="MSE14" s="1211"/>
      <c r="MSF14" s="1211"/>
      <c r="MSG14" s="1211"/>
      <c r="MSH14" s="1211"/>
      <c r="MSI14" s="1211"/>
      <c r="MSJ14" s="1211"/>
      <c r="MSK14" s="1211"/>
      <c r="MSL14" s="1211"/>
      <c r="MSM14" s="1211"/>
      <c r="MSN14" s="1211"/>
      <c r="MSO14" s="1211"/>
      <c r="MSP14" s="1211"/>
      <c r="MSQ14" s="1211"/>
      <c r="MSR14" s="1211"/>
      <c r="MSS14" s="1211"/>
      <c r="MST14" s="1211"/>
      <c r="MSU14" s="1211"/>
      <c r="MSV14" s="1211"/>
      <c r="MSW14" s="1211"/>
      <c r="MSX14" s="1211"/>
      <c r="MSY14" s="1211"/>
      <c r="MSZ14" s="1211"/>
      <c r="MTA14" s="1211"/>
      <c r="MTB14" s="1211"/>
      <c r="MTC14" s="1211"/>
      <c r="MTD14" s="1211"/>
      <c r="MTE14" s="1211"/>
      <c r="MTF14" s="1211"/>
      <c r="MTG14" s="1211"/>
      <c r="MTH14" s="1211"/>
      <c r="MTI14" s="1211"/>
      <c r="MTJ14" s="1211"/>
      <c r="MTK14" s="1211"/>
      <c r="MTL14" s="1211"/>
      <c r="MTM14" s="1211"/>
      <c r="MTN14" s="1211"/>
      <c r="MTO14" s="1211"/>
      <c r="MTP14" s="1211"/>
      <c r="MTQ14" s="1211"/>
      <c r="MTR14" s="1211"/>
      <c r="MTS14" s="1211"/>
      <c r="MTT14" s="1211"/>
      <c r="MTU14" s="1211"/>
      <c r="MTV14" s="1211"/>
      <c r="MTW14" s="1211"/>
      <c r="MTX14" s="1211"/>
      <c r="MTY14" s="1211"/>
      <c r="MTZ14" s="1211"/>
      <c r="MUA14" s="1211"/>
      <c r="MUB14" s="1211"/>
      <c r="MUC14" s="1211"/>
      <c r="MUD14" s="1211"/>
      <c r="MUE14" s="1211"/>
      <c r="MUF14" s="1211"/>
      <c r="MUG14" s="1211"/>
      <c r="MUH14" s="1211"/>
      <c r="MUI14" s="1211"/>
      <c r="MUJ14" s="1211"/>
      <c r="MUK14" s="1211"/>
      <c r="MUL14" s="1211"/>
      <c r="MUM14" s="1211"/>
      <c r="MUN14" s="1211"/>
      <c r="MUO14" s="1211"/>
      <c r="MUP14" s="1211"/>
      <c r="MUQ14" s="1211"/>
      <c r="MUR14" s="1211"/>
      <c r="MUS14" s="1211"/>
      <c r="MUT14" s="1211"/>
      <c r="MUU14" s="1211"/>
      <c r="MUV14" s="1211"/>
      <c r="MUW14" s="1211"/>
      <c r="MUX14" s="1211"/>
      <c r="MUY14" s="1211"/>
      <c r="MUZ14" s="1211"/>
      <c r="MVA14" s="1211"/>
      <c r="MVB14" s="1211"/>
      <c r="MVC14" s="1211"/>
      <c r="MVD14" s="1211"/>
      <c r="MVE14" s="1211"/>
      <c r="MVF14" s="1211"/>
      <c r="MVG14" s="1211"/>
      <c r="MVH14" s="1211"/>
      <c r="MVI14" s="1211"/>
      <c r="MVJ14" s="1211"/>
      <c r="MVK14" s="1211"/>
      <c r="MVL14" s="1211"/>
      <c r="MVM14" s="1211"/>
      <c r="MVN14" s="1211"/>
      <c r="MVO14" s="1211"/>
      <c r="MVP14" s="1211"/>
      <c r="MVQ14" s="1211"/>
      <c r="MVR14" s="1211"/>
      <c r="MVS14" s="1211"/>
      <c r="MVT14" s="1211"/>
      <c r="MVU14" s="1211"/>
      <c r="MVV14" s="1211"/>
      <c r="MVW14" s="1211"/>
      <c r="MVX14" s="1211"/>
      <c r="MVY14" s="1211"/>
      <c r="MVZ14" s="1211"/>
      <c r="MWA14" s="1211"/>
      <c r="MWB14" s="1211"/>
      <c r="MWC14" s="1211"/>
      <c r="MWD14" s="1211"/>
      <c r="MWE14" s="1211"/>
      <c r="MWF14" s="1211"/>
      <c r="MWG14" s="1211"/>
      <c r="MWH14" s="1211"/>
      <c r="MWI14" s="1211"/>
      <c r="MWJ14" s="1211"/>
      <c r="MWK14" s="1211"/>
      <c r="MWL14" s="1211"/>
      <c r="MWM14" s="1211"/>
      <c r="MWN14" s="1211"/>
      <c r="MWO14" s="1211"/>
      <c r="MWP14" s="1211"/>
      <c r="MWQ14" s="1211"/>
      <c r="MWR14" s="1211"/>
      <c r="MWS14" s="1211"/>
      <c r="MWT14" s="1211"/>
      <c r="MWU14" s="1211"/>
      <c r="MWV14" s="1211"/>
      <c r="MWW14" s="1211"/>
      <c r="MWX14" s="1211"/>
      <c r="MWY14" s="1211"/>
      <c r="MWZ14" s="1211"/>
      <c r="MXA14" s="1211"/>
      <c r="MXB14" s="1211"/>
      <c r="MXC14" s="1211"/>
      <c r="MXD14" s="1211"/>
      <c r="MXE14" s="1211"/>
      <c r="MXF14" s="1211"/>
      <c r="MXG14" s="1211"/>
      <c r="MXH14" s="1211"/>
      <c r="MXI14" s="1211"/>
      <c r="MXJ14" s="1211"/>
      <c r="MXK14" s="1211"/>
      <c r="MXL14" s="1211"/>
      <c r="MXM14" s="1211"/>
      <c r="MXN14" s="1211"/>
      <c r="MXO14" s="1211"/>
      <c r="MXP14" s="1211"/>
      <c r="MXQ14" s="1211"/>
      <c r="MXR14" s="1211"/>
      <c r="MXS14" s="1211"/>
      <c r="MXT14" s="1211"/>
      <c r="MXU14" s="1211"/>
      <c r="MXV14" s="1211"/>
      <c r="MXW14" s="1211"/>
      <c r="MXX14" s="1211"/>
      <c r="MXY14" s="1211"/>
      <c r="MXZ14" s="1211"/>
      <c r="MYA14" s="1211"/>
      <c r="MYB14" s="1211"/>
      <c r="MYC14" s="1211"/>
      <c r="MYD14" s="1211"/>
      <c r="MYE14" s="1211"/>
      <c r="MYF14" s="1211"/>
      <c r="MYG14" s="1211"/>
      <c r="MYH14" s="1211"/>
      <c r="MYI14" s="1211"/>
      <c r="MYJ14" s="1211"/>
      <c r="MYK14" s="1211"/>
      <c r="MYL14" s="1211"/>
      <c r="MYM14" s="1211"/>
      <c r="MYN14" s="1211"/>
      <c r="MYO14" s="1211"/>
      <c r="MYP14" s="1211"/>
      <c r="MYQ14" s="1211"/>
      <c r="MYR14" s="1211"/>
      <c r="MYS14" s="1211"/>
      <c r="MYT14" s="1211"/>
      <c r="MYU14" s="1211"/>
      <c r="MYV14" s="1211"/>
      <c r="MYW14" s="1211"/>
      <c r="MYX14" s="1211"/>
      <c r="MYY14" s="1211"/>
      <c r="MYZ14" s="1211"/>
      <c r="MZA14" s="1211"/>
      <c r="MZB14" s="1211"/>
      <c r="MZC14" s="1211"/>
      <c r="MZD14" s="1211"/>
      <c r="MZE14" s="1211"/>
      <c r="MZF14" s="1211"/>
      <c r="MZG14" s="1211"/>
      <c r="MZH14" s="1211"/>
      <c r="MZI14" s="1211"/>
      <c r="MZJ14" s="1211"/>
      <c r="MZK14" s="1211"/>
      <c r="MZL14" s="1211"/>
      <c r="MZM14" s="1211"/>
      <c r="MZN14" s="1211"/>
      <c r="MZO14" s="1211"/>
      <c r="MZP14" s="1211"/>
      <c r="MZQ14" s="1211"/>
      <c r="MZR14" s="1211"/>
      <c r="MZS14" s="1211"/>
      <c r="MZT14" s="1211"/>
      <c r="MZU14" s="1211"/>
      <c r="MZV14" s="1211"/>
      <c r="MZW14" s="1211"/>
      <c r="MZX14" s="1211"/>
      <c r="MZY14" s="1211"/>
      <c r="MZZ14" s="1211"/>
      <c r="NAA14" s="1211"/>
      <c r="NAB14" s="1211"/>
      <c r="NAC14" s="1211"/>
      <c r="NAD14" s="1211"/>
      <c r="NAE14" s="1211"/>
      <c r="NAF14" s="1211"/>
      <c r="NAG14" s="1211"/>
      <c r="NAH14" s="1211"/>
      <c r="NAI14" s="1211"/>
      <c r="NAJ14" s="1211"/>
      <c r="NAK14" s="1211"/>
      <c r="NAL14" s="1211"/>
      <c r="NAM14" s="1211"/>
      <c r="NAN14" s="1211"/>
      <c r="NAO14" s="1211"/>
      <c r="NAP14" s="1211"/>
      <c r="NAQ14" s="1211"/>
      <c r="NAR14" s="1211"/>
      <c r="NAS14" s="1211"/>
      <c r="NAT14" s="1211"/>
      <c r="NAU14" s="1211"/>
      <c r="NAV14" s="1211"/>
      <c r="NAW14" s="1211"/>
      <c r="NAX14" s="1211"/>
      <c r="NAY14" s="1211"/>
      <c r="NAZ14" s="1211"/>
      <c r="NBA14" s="1211"/>
      <c r="NBB14" s="1211"/>
      <c r="NBC14" s="1211"/>
      <c r="NBD14" s="1211"/>
      <c r="NBE14" s="1211"/>
      <c r="NBF14" s="1211"/>
      <c r="NBG14" s="1211"/>
      <c r="NBH14" s="1211"/>
      <c r="NBI14" s="1211"/>
      <c r="NBJ14" s="1211"/>
      <c r="NBK14" s="1211"/>
      <c r="NBL14" s="1211"/>
      <c r="NBM14" s="1211"/>
      <c r="NBN14" s="1211"/>
      <c r="NBO14" s="1211"/>
      <c r="NBP14" s="1211"/>
      <c r="NBQ14" s="1211"/>
      <c r="NBR14" s="1211"/>
      <c r="NBS14" s="1211"/>
      <c r="NBT14" s="1211"/>
      <c r="NBU14" s="1211"/>
      <c r="NBV14" s="1211"/>
      <c r="NBW14" s="1211"/>
      <c r="NBX14" s="1211"/>
      <c r="NBY14" s="1211"/>
      <c r="NBZ14" s="1211"/>
      <c r="NCA14" s="1211"/>
      <c r="NCB14" s="1211"/>
      <c r="NCC14" s="1211"/>
      <c r="NCD14" s="1211"/>
      <c r="NCE14" s="1211"/>
      <c r="NCF14" s="1211"/>
      <c r="NCG14" s="1211"/>
      <c r="NCH14" s="1211"/>
      <c r="NCI14" s="1211"/>
      <c r="NCJ14" s="1211"/>
      <c r="NCK14" s="1211"/>
      <c r="NCL14" s="1211"/>
      <c r="NCM14" s="1211"/>
      <c r="NCN14" s="1211"/>
      <c r="NCO14" s="1211"/>
      <c r="NCP14" s="1211"/>
      <c r="NCQ14" s="1211"/>
      <c r="NCR14" s="1211"/>
      <c r="NCS14" s="1211"/>
      <c r="NCT14" s="1211"/>
      <c r="NCU14" s="1211"/>
      <c r="NCV14" s="1211"/>
      <c r="NCW14" s="1211"/>
      <c r="NCX14" s="1211"/>
      <c r="NCY14" s="1211"/>
      <c r="NCZ14" s="1211"/>
      <c r="NDA14" s="1211"/>
      <c r="NDB14" s="1211"/>
      <c r="NDC14" s="1211"/>
      <c r="NDD14" s="1211"/>
      <c r="NDE14" s="1211"/>
      <c r="NDF14" s="1211"/>
      <c r="NDG14" s="1211"/>
      <c r="NDH14" s="1211"/>
      <c r="NDI14" s="1211"/>
      <c r="NDJ14" s="1211"/>
      <c r="NDK14" s="1211"/>
      <c r="NDL14" s="1211"/>
      <c r="NDM14" s="1211"/>
      <c r="NDN14" s="1211"/>
      <c r="NDO14" s="1211"/>
      <c r="NDP14" s="1211"/>
      <c r="NDQ14" s="1211"/>
      <c r="NDR14" s="1211"/>
      <c r="NDS14" s="1211"/>
      <c r="NDT14" s="1211"/>
      <c r="NDU14" s="1211"/>
      <c r="NDV14" s="1211"/>
      <c r="NDW14" s="1211"/>
      <c r="NDX14" s="1211"/>
      <c r="NDY14" s="1211"/>
      <c r="NDZ14" s="1211"/>
      <c r="NEA14" s="1211"/>
      <c r="NEB14" s="1211"/>
      <c r="NEC14" s="1211"/>
      <c r="NED14" s="1211"/>
      <c r="NEE14" s="1211"/>
      <c r="NEF14" s="1211"/>
      <c r="NEG14" s="1211"/>
      <c r="NEH14" s="1211"/>
      <c r="NEI14" s="1211"/>
      <c r="NEJ14" s="1211"/>
      <c r="NEK14" s="1211"/>
      <c r="NEL14" s="1211"/>
      <c r="NEM14" s="1211"/>
      <c r="NEN14" s="1211"/>
      <c r="NEO14" s="1211"/>
      <c r="NEP14" s="1211"/>
      <c r="NEQ14" s="1211"/>
      <c r="NER14" s="1211"/>
      <c r="NES14" s="1211"/>
      <c r="NET14" s="1211"/>
      <c r="NEU14" s="1211"/>
      <c r="NEV14" s="1211"/>
      <c r="NEW14" s="1211"/>
      <c r="NEX14" s="1211"/>
      <c r="NEY14" s="1211"/>
      <c r="NEZ14" s="1211"/>
      <c r="NFA14" s="1211"/>
      <c r="NFB14" s="1211"/>
      <c r="NFC14" s="1211"/>
      <c r="NFD14" s="1211"/>
      <c r="NFE14" s="1211"/>
      <c r="NFF14" s="1211"/>
      <c r="NFG14" s="1211"/>
      <c r="NFH14" s="1211"/>
      <c r="NFI14" s="1211"/>
      <c r="NFJ14" s="1211"/>
      <c r="NFK14" s="1211"/>
      <c r="NFL14" s="1211"/>
      <c r="NFM14" s="1211"/>
      <c r="NFN14" s="1211"/>
      <c r="NFO14" s="1211"/>
      <c r="NFP14" s="1211"/>
      <c r="NFQ14" s="1211"/>
      <c r="NFR14" s="1211"/>
      <c r="NFS14" s="1211"/>
      <c r="NFT14" s="1211"/>
      <c r="NFU14" s="1211"/>
      <c r="NFV14" s="1211"/>
      <c r="NFW14" s="1211"/>
      <c r="NFX14" s="1211"/>
      <c r="NFY14" s="1211"/>
      <c r="NFZ14" s="1211"/>
      <c r="NGA14" s="1211"/>
      <c r="NGB14" s="1211"/>
      <c r="NGC14" s="1211"/>
      <c r="NGD14" s="1211"/>
      <c r="NGE14" s="1211"/>
      <c r="NGF14" s="1211"/>
      <c r="NGG14" s="1211"/>
      <c r="NGH14" s="1211"/>
      <c r="NGI14" s="1211"/>
      <c r="NGJ14" s="1211"/>
      <c r="NGK14" s="1211"/>
      <c r="NGL14" s="1211"/>
      <c r="NGM14" s="1211"/>
      <c r="NGN14" s="1211"/>
      <c r="NGO14" s="1211"/>
      <c r="NGP14" s="1211"/>
      <c r="NGQ14" s="1211"/>
      <c r="NGR14" s="1211"/>
      <c r="NGS14" s="1211"/>
      <c r="NGT14" s="1211"/>
      <c r="NGU14" s="1211"/>
      <c r="NGV14" s="1211"/>
      <c r="NGW14" s="1211"/>
      <c r="NGX14" s="1211"/>
      <c r="NGY14" s="1211"/>
      <c r="NGZ14" s="1211"/>
      <c r="NHA14" s="1211"/>
      <c r="NHB14" s="1211"/>
      <c r="NHC14" s="1211"/>
      <c r="NHD14" s="1211"/>
      <c r="NHE14" s="1211"/>
      <c r="NHF14" s="1211"/>
      <c r="NHG14" s="1211"/>
      <c r="NHH14" s="1211"/>
      <c r="NHI14" s="1211"/>
      <c r="NHJ14" s="1211"/>
      <c r="NHK14" s="1211"/>
      <c r="NHL14" s="1211"/>
      <c r="NHM14" s="1211"/>
      <c r="NHN14" s="1211"/>
      <c r="NHO14" s="1211"/>
      <c r="NHP14" s="1211"/>
      <c r="NHQ14" s="1211"/>
      <c r="NHR14" s="1211"/>
      <c r="NHS14" s="1211"/>
      <c r="NHT14" s="1211"/>
      <c r="NHU14" s="1211"/>
      <c r="NHV14" s="1211"/>
      <c r="NHW14" s="1211"/>
      <c r="NHX14" s="1211"/>
      <c r="NHY14" s="1211"/>
      <c r="NHZ14" s="1211"/>
      <c r="NIA14" s="1211"/>
      <c r="NIB14" s="1211"/>
      <c r="NIC14" s="1211"/>
      <c r="NID14" s="1211"/>
      <c r="NIE14" s="1211"/>
      <c r="NIF14" s="1211"/>
      <c r="NIG14" s="1211"/>
      <c r="NIH14" s="1211"/>
      <c r="NII14" s="1211"/>
      <c r="NIJ14" s="1211"/>
      <c r="NIK14" s="1211"/>
      <c r="NIL14" s="1211"/>
      <c r="NIM14" s="1211"/>
      <c r="NIN14" s="1211"/>
      <c r="NIO14" s="1211"/>
      <c r="NIP14" s="1211"/>
      <c r="NIQ14" s="1211"/>
      <c r="NIR14" s="1211"/>
      <c r="NIS14" s="1211"/>
      <c r="NIT14" s="1211"/>
      <c r="NIU14" s="1211"/>
      <c r="NIV14" s="1211"/>
      <c r="NIW14" s="1211"/>
      <c r="NIX14" s="1211"/>
      <c r="NIY14" s="1211"/>
      <c r="NIZ14" s="1211"/>
      <c r="NJA14" s="1211"/>
      <c r="NJB14" s="1211"/>
      <c r="NJC14" s="1211"/>
      <c r="NJD14" s="1211"/>
      <c r="NJE14" s="1211"/>
      <c r="NJF14" s="1211"/>
      <c r="NJG14" s="1211"/>
      <c r="NJH14" s="1211"/>
      <c r="NJI14" s="1211"/>
      <c r="NJJ14" s="1211"/>
      <c r="NJK14" s="1211"/>
      <c r="NJL14" s="1211"/>
      <c r="NJM14" s="1211"/>
      <c r="NJN14" s="1211"/>
      <c r="NJO14" s="1211"/>
      <c r="NJP14" s="1211"/>
      <c r="NJQ14" s="1211"/>
      <c r="NJR14" s="1211"/>
      <c r="NJS14" s="1211"/>
      <c r="NJT14" s="1211"/>
      <c r="NJU14" s="1211"/>
      <c r="NJV14" s="1211"/>
      <c r="NJW14" s="1211"/>
      <c r="NJX14" s="1211"/>
      <c r="NJY14" s="1211"/>
      <c r="NJZ14" s="1211"/>
      <c r="NKA14" s="1211"/>
      <c r="NKB14" s="1211"/>
      <c r="NKC14" s="1211"/>
      <c r="NKD14" s="1211"/>
      <c r="NKE14" s="1211"/>
      <c r="NKF14" s="1211"/>
      <c r="NKG14" s="1211"/>
      <c r="NKH14" s="1211"/>
      <c r="NKI14" s="1211"/>
      <c r="NKJ14" s="1211"/>
      <c r="NKK14" s="1211"/>
      <c r="NKL14" s="1211"/>
      <c r="NKM14" s="1211"/>
      <c r="NKN14" s="1211"/>
      <c r="NKO14" s="1211"/>
      <c r="NKP14" s="1211"/>
      <c r="NKQ14" s="1211"/>
      <c r="NKR14" s="1211"/>
      <c r="NKS14" s="1211"/>
      <c r="NKT14" s="1211"/>
      <c r="NKU14" s="1211"/>
      <c r="NKV14" s="1211"/>
      <c r="NKW14" s="1211"/>
      <c r="NKX14" s="1211"/>
      <c r="NKY14" s="1211"/>
      <c r="NKZ14" s="1211"/>
      <c r="NLA14" s="1211"/>
      <c r="NLB14" s="1211"/>
      <c r="NLC14" s="1211"/>
      <c r="NLD14" s="1211"/>
      <c r="NLE14" s="1211"/>
      <c r="NLF14" s="1211"/>
      <c r="NLG14" s="1211"/>
      <c r="NLH14" s="1211"/>
      <c r="NLI14" s="1211"/>
      <c r="NLJ14" s="1211"/>
      <c r="NLK14" s="1211"/>
      <c r="NLL14" s="1211"/>
      <c r="NLM14" s="1211"/>
      <c r="NLN14" s="1211"/>
      <c r="NLO14" s="1211"/>
      <c r="NLP14" s="1211"/>
      <c r="NLQ14" s="1211"/>
      <c r="NLR14" s="1211"/>
      <c r="NLS14" s="1211"/>
      <c r="NLT14" s="1211"/>
      <c r="NLU14" s="1211"/>
      <c r="NLV14" s="1211"/>
      <c r="NLW14" s="1211"/>
      <c r="NLX14" s="1211"/>
      <c r="NLY14" s="1211"/>
      <c r="NLZ14" s="1211"/>
      <c r="NMA14" s="1211"/>
      <c r="NMB14" s="1211"/>
      <c r="NMC14" s="1211"/>
      <c r="NMD14" s="1211"/>
      <c r="NME14" s="1211"/>
      <c r="NMF14" s="1211"/>
      <c r="NMG14" s="1211"/>
      <c r="NMH14" s="1211"/>
      <c r="NMI14" s="1211"/>
      <c r="NMJ14" s="1211"/>
      <c r="NMK14" s="1211"/>
      <c r="NML14" s="1211"/>
      <c r="NMM14" s="1211"/>
      <c r="NMN14" s="1211"/>
      <c r="NMO14" s="1211"/>
      <c r="NMP14" s="1211"/>
      <c r="NMQ14" s="1211"/>
      <c r="NMR14" s="1211"/>
      <c r="NMS14" s="1211"/>
      <c r="NMT14" s="1211"/>
      <c r="NMU14" s="1211"/>
      <c r="NMV14" s="1211"/>
      <c r="NMW14" s="1211"/>
      <c r="NMX14" s="1211"/>
      <c r="NMY14" s="1211"/>
      <c r="NMZ14" s="1211"/>
      <c r="NNA14" s="1211"/>
      <c r="NNB14" s="1211"/>
      <c r="NNC14" s="1211"/>
      <c r="NND14" s="1211"/>
      <c r="NNE14" s="1211"/>
      <c r="NNF14" s="1211"/>
      <c r="NNG14" s="1211"/>
      <c r="NNH14" s="1211"/>
      <c r="NNI14" s="1211"/>
      <c r="NNJ14" s="1211"/>
      <c r="NNK14" s="1211"/>
      <c r="NNL14" s="1211"/>
      <c r="NNM14" s="1211"/>
      <c r="NNN14" s="1211"/>
      <c r="NNO14" s="1211"/>
      <c r="NNP14" s="1211"/>
      <c r="NNQ14" s="1211"/>
      <c r="NNR14" s="1211"/>
      <c r="NNS14" s="1211"/>
      <c r="NNT14" s="1211"/>
      <c r="NNU14" s="1211"/>
      <c r="NNV14" s="1211"/>
      <c r="NNW14" s="1211"/>
      <c r="NNX14" s="1211"/>
      <c r="NNY14" s="1211"/>
      <c r="NNZ14" s="1211"/>
      <c r="NOA14" s="1211"/>
      <c r="NOB14" s="1211"/>
      <c r="NOC14" s="1211"/>
      <c r="NOD14" s="1211"/>
      <c r="NOE14" s="1211"/>
      <c r="NOF14" s="1211"/>
      <c r="NOG14" s="1211"/>
      <c r="NOH14" s="1211"/>
      <c r="NOI14" s="1211"/>
      <c r="NOJ14" s="1211"/>
      <c r="NOK14" s="1211"/>
      <c r="NOL14" s="1211"/>
      <c r="NOM14" s="1211"/>
      <c r="NON14" s="1211"/>
      <c r="NOO14" s="1211"/>
      <c r="NOP14" s="1211"/>
      <c r="NOQ14" s="1211"/>
      <c r="NOR14" s="1211"/>
      <c r="NOS14" s="1211"/>
      <c r="NOT14" s="1211"/>
      <c r="NOU14" s="1211"/>
      <c r="NOV14" s="1211"/>
      <c r="NOW14" s="1211"/>
      <c r="NOX14" s="1211"/>
      <c r="NOY14" s="1211"/>
      <c r="NOZ14" s="1211"/>
      <c r="NPA14" s="1211"/>
      <c r="NPB14" s="1211"/>
      <c r="NPC14" s="1211"/>
      <c r="NPD14" s="1211"/>
      <c r="NPE14" s="1211"/>
      <c r="NPF14" s="1211"/>
      <c r="NPG14" s="1211"/>
      <c r="NPH14" s="1211"/>
      <c r="NPI14" s="1211"/>
      <c r="NPJ14" s="1211"/>
      <c r="NPK14" s="1211"/>
      <c r="NPL14" s="1211"/>
      <c r="NPM14" s="1211"/>
      <c r="NPN14" s="1211"/>
      <c r="NPO14" s="1211"/>
      <c r="NPP14" s="1211"/>
      <c r="NPQ14" s="1211"/>
      <c r="NPR14" s="1211"/>
      <c r="NPS14" s="1211"/>
      <c r="NPT14" s="1211"/>
      <c r="NPU14" s="1211"/>
      <c r="NPV14" s="1211"/>
      <c r="NPW14" s="1211"/>
      <c r="NPX14" s="1211"/>
      <c r="NPY14" s="1211"/>
      <c r="NPZ14" s="1211"/>
      <c r="NQA14" s="1211"/>
      <c r="NQB14" s="1211"/>
      <c r="NQC14" s="1211"/>
      <c r="NQD14" s="1211"/>
      <c r="NQE14" s="1211"/>
      <c r="NQF14" s="1211"/>
      <c r="NQG14" s="1211"/>
      <c r="NQH14" s="1211"/>
      <c r="NQI14" s="1211"/>
      <c r="NQJ14" s="1211"/>
      <c r="NQK14" s="1211"/>
      <c r="NQL14" s="1211"/>
      <c r="NQM14" s="1211"/>
      <c r="NQN14" s="1211"/>
      <c r="NQO14" s="1211"/>
      <c r="NQP14" s="1211"/>
      <c r="NQQ14" s="1211"/>
      <c r="NQR14" s="1211"/>
      <c r="NQS14" s="1211"/>
      <c r="NQT14" s="1211"/>
      <c r="NQU14" s="1211"/>
      <c r="NQV14" s="1211"/>
      <c r="NQW14" s="1211"/>
      <c r="NQX14" s="1211"/>
      <c r="NQY14" s="1211"/>
      <c r="NQZ14" s="1211"/>
      <c r="NRA14" s="1211"/>
      <c r="NRB14" s="1211"/>
      <c r="NRC14" s="1211"/>
      <c r="NRD14" s="1211"/>
      <c r="NRE14" s="1211"/>
      <c r="NRF14" s="1211"/>
      <c r="NRG14" s="1211"/>
      <c r="NRH14" s="1211"/>
      <c r="NRI14" s="1211"/>
      <c r="NRJ14" s="1211"/>
      <c r="NRK14" s="1211"/>
      <c r="NRL14" s="1211"/>
      <c r="NRM14" s="1211"/>
      <c r="NRN14" s="1211"/>
      <c r="NRO14" s="1211"/>
      <c r="NRP14" s="1211"/>
      <c r="NRQ14" s="1211"/>
      <c r="NRR14" s="1211"/>
      <c r="NRS14" s="1211"/>
      <c r="NRT14" s="1211"/>
      <c r="NRU14" s="1211"/>
      <c r="NRV14" s="1211"/>
      <c r="NRW14" s="1211"/>
      <c r="NRX14" s="1211"/>
      <c r="NRY14" s="1211"/>
      <c r="NRZ14" s="1211"/>
      <c r="NSA14" s="1211"/>
      <c r="NSB14" s="1211"/>
      <c r="NSC14" s="1211"/>
      <c r="NSD14" s="1211"/>
      <c r="NSE14" s="1211"/>
      <c r="NSF14" s="1211"/>
      <c r="NSG14" s="1211"/>
      <c r="NSH14" s="1211"/>
      <c r="NSI14" s="1211"/>
      <c r="NSJ14" s="1211"/>
      <c r="NSK14" s="1211"/>
      <c r="NSL14" s="1211"/>
      <c r="NSM14" s="1211"/>
      <c r="NSN14" s="1211"/>
      <c r="NSO14" s="1211"/>
      <c r="NSP14" s="1211"/>
      <c r="NSQ14" s="1211"/>
      <c r="NSR14" s="1211"/>
      <c r="NSS14" s="1211"/>
      <c r="NST14" s="1211"/>
      <c r="NSU14" s="1211"/>
      <c r="NSV14" s="1211"/>
      <c r="NSW14" s="1211"/>
      <c r="NSX14" s="1211"/>
      <c r="NSY14" s="1211"/>
      <c r="NSZ14" s="1211"/>
      <c r="NTA14" s="1211"/>
      <c r="NTB14" s="1211"/>
      <c r="NTC14" s="1211"/>
      <c r="NTD14" s="1211"/>
      <c r="NTE14" s="1211"/>
      <c r="NTF14" s="1211"/>
      <c r="NTG14" s="1211"/>
      <c r="NTH14" s="1211"/>
      <c r="NTI14" s="1211"/>
      <c r="NTJ14" s="1211"/>
      <c r="NTK14" s="1211"/>
      <c r="NTL14" s="1211"/>
      <c r="NTM14" s="1211"/>
      <c r="NTN14" s="1211"/>
      <c r="NTO14" s="1211"/>
      <c r="NTP14" s="1211"/>
      <c r="NTQ14" s="1211"/>
      <c r="NTR14" s="1211"/>
      <c r="NTS14" s="1211"/>
      <c r="NTT14" s="1211"/>
      <c r="NTU14" s="1211"/>
      <c r="NTV14" s="1211"/>
      <c r="NTW14" s="1211"/>
      <c r="NTX14" s="1211"/>
      <c r="NTY14" s="1211"/>
      <c r="NTZ14" s="1211"/>
      <c r="NUA14" s="1211"/>
      <c r="NUB14" s="1211"/>
      <c r="NUC14" s="1211"/>
      <c r="NUD14" s="1211"/>
      <c r="NUE14" s="1211"/>
      <c r="NUF14" s="1211"/>
      <c r="NUG14" s="1211"/>
      <c r="NUH14" s="1211"/>
      <c r="NUI14" s="1211"/>
      <c r="NUJ14" s="1211"/>
      <c r="NUK14" s="1211"/>
      <c r="NUL14" s="1211"/>
      <c r="NUM14" s="1211"/>
      <c r="NUN14" s="1211"/>
      <c r="NUO14" s="1211"/>
      <c r="NUP14" s="1211"/>
      <c r="NUQ14" s="1211"/>
      <c r="NUR14" s="1211"/>
      <c r="NUS14" s="1211"/>
      <c r="NUT14" s="1211"/>
      <c r="NUU14" s="1211"/>
      <c r="NUV14" s="1211"/>
      <c r="NUW14" s="1211"/>
      <c r="NUX14" s="1211"/>
      <c r="NUY14" s="1211"/>
      <c r="NUZ14" s="1211"/>
      <c r="NVA14" s="1211"/>
      <c r="NVB14" s="1211"/>
      <c r="NVC14" s="1211"/>
      <c r="NVD14" s="1211"/>
      <c r="NVE14" s="1211"/>
      <c r="NVF14" s="1211"/>
      <c r="NVG14" s="1211"/>
      <c r="NVH14" s="1211"/>
      <c r="NVI14" s="1211"/>
      <c r="NVJ14" s="1211"/>
      <c r="NVK14" s="1211"/>
      <c r="NVL14" s="1211"/>
      <c r="NVM14" s="1211"/>
      <c r="NVN14" s="1211"/>
      <c r="NVO14" s="1211"/>
      <c r="NVP14" s="1211"/>
      <c r="NVQ14" s="1211"/>
      <c r="NVR14" s="1211"/>
      <c r="NVS14" s="1211"/>
      <c r="NVT14" s="1211"/>
      <c r="NVU14" s="1211"/>
      <c r="NVV14" s="1211"/>
      <c r="NVW14" s="1211"/>
      <c r="NVX14" s="1211"/>
      <c r="NVY14" s="1211"/>
      <c r="NVZ14" s="1211"/>
      <c r="NWA14" s="1211"/>
      <c r="NWB14" s="1211"/>
      <c r="NWC14" s="1211"/>
      <c r="NWD14" s="1211"/>
      <c r="NWE14" s="1211"/>
      <c r="NWF14" s="1211"/>
      <c r="NWG14" s="1211"/>
      <c r="NWH14" s="1211"/>
      <c r="NWI14" s="1211"/>
      <c r="NWJ14" s="1211"/>
      <c r="NWK14" s="1211"/>
      <c r="NWL14" s="1211"/>
      <c r="NWM14" s="1211"/>
      <c r="NWN14" s="1211"/>
      <c r="NWO14" s="1211"/>
      <c r="NWP14" s="1211"/>
      <c r="NWQ14" s="1211"/>
      <c r="NWR14" s="1211"/>
      <c r="NWS14" s="1211"/>
      <c r="NWT14" s="1211"/>
      <c r="NWU14" s="1211"/>
      <c r="NWV14" s="1211"/>
      <c r="NWW14" s="1211"/>
      <c r="NWX14" s="1211"/>
      <c r="NWY14" s="1211"/>
      <c r="NWZ14" s="1211"/>
      <c r="NXA14" s="1211"/>
      <c r="NXB14" s="1211"/>
      <c r="NXC14" s="1211"/>
      <c r="NXD14" s="1211"/>
      <c r="NXE14" s="1211"/>
      <c r="NXF14" s="1211"/>
      <c r="NXG14" s="1211"/>
      <c r="NXH14" s="1211"/>
      <c r="NXI14" s="1211"/>
      <c r="NXJ14" s="1211"/>
      <c r="NXK14" s="1211"/>
      <c r="NXL14" s="1211"/>
      <c r="NXM14" s="1211"/>
      <c r="NXN14" s="1211"/>
      <c r="NXO14" s="1211"/>
      <c r="NXP14" s="1211"/>
      <c r="NXQ14" s="1211"/>
      <c r="NXR14" s="1211"/>
      <c r="NXS14" s="1211"/>
      <c r="NXT14" s="1211"/>
      <c r="NXU14" s="1211"/>
      <c r="NXV14" s="1211"/>
      <c r="NXW14" s="1211"/>
      <c r="NXX14" s="1211"/>
      <c r="NXY14" s="1211"/>
      <c r="NXZ14" s="1211"/>
      <c r="NYA14" s="1211"/>
      <c r="NYB14" s="1211"/>
      <c r="NYC14" s="1211"/>
      <c r="NYD14" s="1211"/>
      <c r="NYE14" s="1211"/>
      <c r="NYF14" s="1211"/>
      <c r="NYG14" s="1211"/>
      <c r="NYH14" s="1211"/>
      <c r="NYI14" s="1211"/>
      <c r="NYJ14" s="1211"/>
      <c r="NYK14" s="1211"/>
      <c r="NYL14" s="1211"/>
      <c r="NYM14" s="1211"/>
      <c r="NYN14" s="1211"/>
      <c r="NYO14" s="1211"/>
      <c r="NYP14" s="1211"/>
      <c r="NYQ14" s="1211"/>
      <c r="NYR14" s="1211"/>
      <c r="NYS14" s="1211"/>
      <c r="NYT14" s="1211"/>
      <c r="NYU14" s="1211"/>
      <c r="NYV14" s="1211"/>
      <c r="NYW14" s="1211"/>
      <c r="NYX14" s="1211"/>
      <c r="NYY14" s="1211"/>
      <c r="NYZ14" s="1211"/>
      <c r="NZA14" s="1211"/>
      <c r="NZB14" s="1211"/>
      <c r="NZC14" s="1211"/>
      <c r="NZD14" s="1211"/>
      <c r="NZE14" s="1211"/>
      <c r="NZF14" s="1211"/>
      <c r="NZG14" s="1211"/>
      <c r="NZH14" s="1211"/>
      <c r="NZI14" s="1211"/>
      <c r="NZJ14" s="1211"/>
      <c r="NZK14" s="1211"/>
      <c r="NZL14" s="1211"/>
      <c r="NZM14" s="1211"/>
      <c r="NZN14" s="1211"/>
      <c r="NZO14" s="1211"/>
      <c r="NZP14" s="1211"/>
      <c r="NZQ14" s="1211"/>
      <c r="NZR14" s="1211"/>
      <c r="NZS14" s="1211"/>
      <c r="NZT14" s="1211"/>
      <c r="NZU14" s="1211"/>
      <c r="NZV14" s="1211"/>
      <c r="NZW14" s="1211"/>
      <c r="NZX14" s="1211"/>
      <c r="NZY14" s="1211"/>
      <c r="NZZ14" s="1211"/>
      <c r="OAA14" s="1211"/>
      <c r="OAB14" s="1211"/>
      <c r="OAC14" s="1211"/>
      <c r="OAD14" s="1211"/>
      <c r="OAE14" s="1211"/>
      <c r="OAF14" s="1211"/>
      <c r="OAG14" s="1211"/>
      <c r="OAH14" s="1211"/>
      <c r="OAI14" s="1211"/>
      <c r="OAJ14" s="1211"/>
      <c r="OAK14" s="1211"/>
      <c r="OAL14" s="1211"/>
      <c r="OAM14" s="1211"/>
      <c r="OAN14" s="1211"/>
      <c r="OAO14" s="1211"/>
      <c r="OAP14" s="1211"/>
      <c r="OAQ14" s="1211"/>
      <c r="OAR14" s="1211"/>
      <c r="OAS14" s="1211"/>
      <c r="OAT14" s="1211"/>
      <c r="OAU14" s="1211"/>
      <c r="OAV14" s="1211"/>
      <c r="OAW14" s="1211"/>
      <c r="OAX14" s="1211"/>
      <c r="OAY14" s="1211"/>
      <c r="OAZ14" s="1211"/>
      <c r="OBA14" s="1211"/>
      <c r="OBB14" s="1211"/>
      <c r="OBC14" s="1211"/>
      <c r="OBD14" s="1211"/>
      <c r="OBE14" s="1211"/>
      <c r="OBF14" s="1211"/>
      <c r="OBG14" s="1211"/>
      <c r="OBH14" s="1211"/>
      <c r="OBI14" s="1211"/>
      <c r="OBJ14" s="1211"/>
      <c r="OBK14" s="1211"/>
      <c r="OBL14" s="1211"/>
      <c r="OBM14" s="1211"/>
      <c r="OBN14" s="1211"/>
      <c r="OBO14" s="1211"/>
      <c r="OBP14" s="1211"/>
      <c r="OBQ14" s="1211"/>
      <c r="OBR14" s="1211"/>
      <c r="OBS14" s="1211"/>
      <c r="OBT14" s="1211"/>
      <c r="OBU14" s="1211"/>
      <c r="OBV14" s="1211"/>
      <c r="OBW14" s="1211"/>
      <c r="OBX14" s="1211"/>
      <c r="OBY14" s="1211"/>
      <c r="OBZ14" s="1211"/>
      <c r="OCA14" s="1211"/>
      <c r="OCB14" s="1211"/>
      <c r="OCC14" s="1211"/>
      <c r="OCD14" s="1211"/>
      <c r="OCE14" s="1211"/>
      <c r="OCF14" s="1211"/>
      <c r="OCG14" s="1211"/>
      <c r="OCH14" s="1211"/>
      <c r="OCI14" s="1211"/>
      <c r="OCJ14" s="1211"/>
      <c r="OCK14" s="1211"/>
      <c r="OCL14" s="1211"/>
      <c r="OCM14" s="1211"/>
      <c r="OCN14" s="1211"/>
      <c r="OCO14" s="1211"/>
      <c r="OCP14" s="1211"/>
      <c r="OCQ14" s="1211"/>
      <c r="OCR14" s="1211"/>
      <c r="OCS14" s="1211"/>
      <c r="OCT14" s="1211"/>
      <c r="OCU14" s="1211"/>
      <c r="OCV14" s="1211"/>
      <c r="OCW14" s="1211"/>
      <c r="OCX14" s="1211"/>
      <c r="OCY14" s="1211"/>
      <c r="OCZ14" s="1211"/>
      <c r="ODA14" s="1211"/>
      <c r="ODB14" s="1211"/>
      <c r="ODC14" s="1211"/>
      <c r="ODD14" s="1211"/>
      <c r="ODE14" s="1211"/>
      <c r="ODF14" s="1211"/>
      <c r="ODG14" s="1211"/>
      <c r="ODH14" s="1211"/>
      <c r="ODI14" s="1211"/>
      <c r="ODJ14" s="1211"/>
      <c r="ODK14" s="1211"/>
      <c r="ODL14" s="1211"/>
      <c r="ODM14" s="1211"/>
      <c r="ODN14" s="1211"/>
      <c r="ODO14" s="1211"/>
      <c r="ODP14" s="1211"/>
      <c r="ODQ14" s="1211"/>
      <c r="ODR14" s="1211"/>
      <c r="ODS14" s="1211"/>
      <c r="ODT14" s="1211"/>
      <c r="ODU14" s="1211"/>
      <c r="ODV14" s="1211"/>
      <c r="ODW14" s="1211"/>
      <c r="ODX14" s="1211"/>
      <c r="ODY14" s="1211"/>
      <c r="ODZ14" s="1211"/>
      <c r="OEA14" s="1211"/>
      <c r="OEB14" s="1211"/>
      <c r="OEC14" s="1211"/>
      <c r="OED14" s="1211"/>
      <c r="OEE14" s="1211"/>
      <c r="OEF14" s="1211"/>
      <c r="OEG14" s="1211"/>
      <c r="OEH14" s="1211"/>
      <c r="OEI14" s="1211"/>
      <c r="OEJ14" s="1211"/>
      <c r="OEK14" s="1211"/>
      <c r="OEL14" s="1211"/>
      <c r="OEM14" s="1211"/>
      <c r="OEN14" s="1211"/>
      <c r="OEO14" s="1211"/>
      <c r="OEP14" s="1211"/>
      <c r="OEQ14" s="1211"/>
      <c r="OER14" s="1211"/>
      <c r="OES14" s="1211"/>
      <c r="OET14" s="1211"/>
      <c r="OEU14" s="1211"/>
      <c r="OEV14" s="1211"/>
      <c r="OEW14" s="1211"/>
      <c r="OEX14" s="1211"/>
      <c r="OEY14" s="1211"/>
      <c r="OEZ14" s="1211"/>
      <c r="OFA14" s="1211"/>
      <c r="OFB14" s="1211"/>
      <c r="OFC14" s="1211"/>
      <c r="OFD14" s="1211"/>
      <c r="OFE14" s="1211"/>
      <c r="OFF14" s="1211"/>
      <c r="OFG14" s="1211"/>
      <c r="OFH14" s="1211"/>
      <c r="OFI14" s="1211"/>
      <c r="OFJ14" s="1211"/>
      <c r="OFK14" s="1211"/>
      <c r="OFL14" s="1211"/>
      <c r="OFM14" s="1211"/>
      <c r="OFN14" s="1211"/>
      <c r="OFO14" s="1211"/>
      <c r="OFP14" s="1211"/>
      <c r="OFQ14" s="1211"/>
      <c r="OFR14" s="1211"/>
      <c r="OFS14" s="1211"/>
      <c r="OFT14" s="1211"/>
      <c r="OFU14" s="1211"/>
      <c r="OFV14" s="1211"/>
      <c r="OFW14" s="1211"/>
      <c r="OFX14" s="1211"/>
      <c r="OFY14" s="1211"/>
      <c r="OFZ14" s="1211"/>
      <c r="OGA14" s="1211"/>
      <c r="OGB14" s="1211"/>
      <c r="OGC14" s="1211"/>
      <c r="OGD14" s="1211"/>
      <c r="OGE14" s="1211"/>
      <c r="OGF14" s="1211"/>
      <c r="OGG14" s="1211"/>
      <c r="OGH14" s="1211"/>
      <c r="OGI14" s="1211"/>
      <c r="OGJ14" s="1211"/>
      <c r="OGK14" s="1211"/>
      <c r="OGL14" s="1211"/>
      <c r="OGM14" s="1211"/>
      <c r="OGN14" s="1211"/>
      <c r="OGO14" s="1211"/>
      <c r="OGP14" s="1211"/>
      <c r="OGQ14" s="1211"/>
      <c r="OGR14" s="1211"/>
      <c r="OGS14" s="1211"/>
      <c r="OGT14" s="1211"/>
      <c r="OGU14" s="1211"/>
      <c r="OGV14" s="1211"/>
      <c r="OGW14" s="1211"/>
      <c r="OGX14" s="1211"/>
      <c r="OGY14" s="1211"/>
      <c r="OGZ14" s="1211"/>
      <c r="OHA14" s="1211"/>
      <c r="OHB14" s="1211"/>
      <c r="OHC14" s="1211"/>
      <c r="OHD14" s="1211"/>
      <c r="OHE14" s="1211"/>
      <c r="OHF14" s="1211"/>
      <c r="OHG14" s="1211"/>
      <c r="OHH14" s="1211"/>
      <c r="OHI14" s="1211"/>
      <c r="OHJ14" s="1211"/>
      <c r="OHK14" s="1211"/>
      <c r="OHL14" s="1211"/>
      <c r="OHM14" s="1211"/>
      <c r="OHN14" s="1211"/>
      <c r="OHO14" s="1211"/>
      <c r="OHP14" s="1211"/>
      <c r="OHQ14" s="1211"/>
      <c r="OHR14" s="1211"/>
      <c r="OHS14" s="1211"/>
      <c r="OHT14" s="1211"/>
      <c r="OHU14" s="1211"/>
      <c r="OHV14" s="1211"/>
      <c r="OHW14" s="1211"/>
      <c r="OHX14" s="1211"/>
      <c r="OHY14" s="1211"/>
      <c r="OHZ14" s="1211"/>
      <c r="OIA14" s="1211"/>
      <c r="OIB14" s="1211"/>
      <c r="OIC14" s="1211"/>
      <c r="OID14" s="1211"/>
      <c r="OIE14" s="1211"/>
      <c r="OIF14" s="1211"/>
      <c r="OIG14" s="1211"/>
      <c r="OIH14" s="1211"/>
      <c r="OII14" s="1211"/>
      <c r="OIJ14" s="1211"/>
      <c r="OIK14" s="1211"/>
      <c r="OIL14" s="1211"/>
      <c r="OIM14" s="1211"/>
      <c r="OIN14" s="1211"/>
      <c r="OIO14" s="1211"/>
      <c r="OIP14" s="1211"/>
      <c r="OIQ14" s="1211"/>
      <c r="OIR14" s="1211"/>
      <c r="OIS14" s="1211"/>
      <c r="OIT14" s="1211"/>
      <c r="OIU14" s="1211"/>
      <c r="OIV14" s="1211"/>
      <c r="OIW14" s="1211"/>
      <c r="OIX14" s="1211"/>
      <c r="OIY14" s="1211"/>
      <c r="OIZ14" s="1211"/>
      <c r="OJA14" s="1211"/>
      <c r="OJB14" s="1211"/>
      <c r="OJC14" s="1211"/>
      <c r="OJD14" s="1211"/>
      <c r="OJE14" s="1211"/>
      <c r="OJF14" s="1211"/>
      <c r="OJG14" s="1211"/>
      <c r="OJH14" s="1211"/>
      <c r="OJI14" s="1211"/>
      <c r="OJJ14" s="1211"/>
      <c r="OJK14" s="1211"/>
      <c r="OJL14" s="1211"/>
      <c r="OJM14" s="1211"/>
      <c r="OJN14" s="1211"/>
      <c r="OJO14" s="1211"/>
      <c r="OJP14" s="1211"/>
      <c r="OJQ14" s="1211"/>
      <c r="OJR14" s="1211"/>
      <c r="OJS14" s="1211"/>
      <c r="OJT14" s="1211"/>
      <c r="OJU14" s="1211"/>
      <c r="OJV14" s="1211"/>
      <c r="OJW14" s="1211"/>
      <c r="OJX14" s="1211"/>
      <c r="OJY14" s="1211"/>
      <c r="OJZ14" s="1211"/>
      <c r="OKA14" s="1211"/>
      <c r="OKB14" s="1211"/>
      <c r="OKC14" s="1211"/>
      <c r="OKD14" s="1211"/>
      <c r="OKE14" s="1211"/>
      <c r="OKF14" s="1211"/>
      <c r="OKG14" s="1211"/>
      <c r="OKH14" s="1211"/>
      <c r="OKI14" s="1211"/>
      <c r="OKJ14" s="1211"/>
      <c r="OKK14" s="1211"/>
      <c r="OKL14" s="1211"/>
      <c r="OKM14" s="1211"/>
      <c r="OKN14" s="1211"/>
      <c r="OKO14" s="1211"/>
      <c r="OKP14" s="1211"/>
      <c r="OKQ14" s="1211"/>
      <c r="OKR14" s="1211"/>
      <c r="OKS14" s="1211"/>
      <c r="OKT14" s="1211"/>
      <c r="OKU14" s="1211"/>
      <c r="OKV14" s="1211"/>
      <c r="OKW14" s="1211"/>
      <c r="OKX14" s="1211"/>
      <c r="OKY14" s="1211"/>
      <c r="OKZ14" s="1211"/>
      <c r="OLA14" s="1211"/>
      <c r="OLB14" s="1211"/>
      <c r="OLC14" s="1211"/>
      <c r="OLD14" s="1211"/>
      <c r="OLE14" s="1211"/>
      <c r="OLF14" s="1211"/>
      <c r="OLG14" s="1211"/>
      <c r="OLH14" s="1211"/>
      <c r="OLI14" s="1211"/>
      <c r="OLJ14" s="1211"/>
      <c r="OLK14" s="1211"/>
      <c r="OLL14" s="1211"/>
      <c r="OLM14" s="1211"/>
      <c r="OLN14" s="1211"/>
      <c r="OLO14" s="1211"/>
      <c r="OLP14" s="1211"/>
      <c r="OLQ14" s="1211"/>
      <c r="OLR14" s="1211"/>
      <c r="OLS14" s="1211"/>
      <c r="OLT14" s="1211"/>
      <c r="OLU14" s="1211"/>
      <c r="OLV14" s="1211"/>
      <c r="OLW14" s="1211"/>
      <c r="OLX14" s="1211"/>
      <c r="OLY14" s="1211"/>
      <c r="OLZ14" s="1211"/>
      <c r="OMA14" s="1211"/>
      <c r="OMB14" s="1211"/>
      <c r="OMC14" s="1211"/>
      <c r="OMD14" s="1211"/>
      <c r="OME14" s="1211"/>
      <c r="OMF14" s="1211"/>
      <c r="OMG14" s="1211"/>
      <c r="OMH14" s="1211"/>
      <c r="OMI14" s="1211"/>
      <c r="OMJ14" s="1211"/>
      <c r="OMK14" s="1211"/>
      <c r="OML14" s="1211"/>
      <c r="OMM14" s="1211"/>
      <c r="OMN14" s="1211"/>
      <c r="OMO14" s="1211"/>
      <c r="OMP14" s="1211"/>
      <c r="OMQ14" s="1211"/>
      <c r="OMR14" s="1211"/>
      <c r="OMS14" s="1211"/>
      <c r="OMT14" s="1211"/>
      <c r="OMU14" s="1211"/>
      <c r="OMV14" s="1211"/>
      <c r="OMW14" s="1211"/>
      <c r="OMX14" s="1211"/>
      <c r="OMY14" s="1211"/>
      <c r="OMZ14" s="1211"/>
      <c r="ONA14" s="1211"/>
      <c r="ONB14" s="1211"/>
      <c r="ONC14" s="1211"/>
      <c r="OND14" s="1211"/>
      <c r="ONE14" s="1211"/>
      <c r="ONF14" s="1211"/>
      <c r="ONG14" s="1211"/>
      <c r="ONH14" s="1211"/>
      <c r="ONI14" s="1211"/>
      <c r="ONJ14" s="1211"/>
      <c r="ONK14" s="1211"/>
      <c r="ONL14" s="1211"/>
      <c r="ONM14" s="1211"/>
      <c r="ONN14" s="1211"/>
      <c r="ONO14" s="1211"/>
      <c r="ONP14" s="1211"/>
      <c r="ONQ14" s="1211"/>
      <c r="ONR14" s="1211"/>
      <c r="ONS14" s="1211"/>
      <c r="ONT14" s="1211"/>
      <c r="ONU14" s="1211"/>
      <c r="ONV14" s="1211"/>
      <c r="ONW14" s="1211"/>
      <c r="ONX14" s="1211"/>
      <c r="ONY14" s="1211"/>
      <c r="ONZ14" s="1211"/>
      <c r="OOA14" s="1211"/>
      <c r="OOB14" s="1211"/>
      <c r="OOC14" s="1211"/>
      <c r="OOD14" s="1211"/>
      <c r="OOE14" s="1211"/>
      <c r="OOF14" s="1211"/>
      <c r="OOG14" s="1211"/>
      <c r="OOH14" s="1211"/>
      <c r="OOI14" s="1211"/>
      <c r="OOJ14" s="1211"/>
      <c r="OOK14" s="1211"/>
      <c r="OOL14" s="1211"/>
      <c r="OOM14" s="1211"/>
      <c r="OON14" s="1211"/>
      <c r="OOO14" s="1211"/>
      <c r="OOP14" s="1211"/>
      <c r="OOQ14" s="1211"/>
      <c r="OOR14" s="1211"/>
      <c r="OOS14" s="1211"/>
      <c r="OOT14" s="1211"/>
      <c r="OOU14" s="1211"/>
      <c r="OOV14" s="1211"/>
      <c r="OOW14" s="1211"/>
      <c r="OOX14" s="1211"/>
      <c r="OOY14" s="1211"/>
      <c r="OOZ14" s="1211"/>
      <c r="OPA14" s="1211"/>
      <c r="OPB14" s="1211"/>
      <c r="OPC14" s="1211"/>
      <c r="OPD14" s="1211"/>
      <c r="OPE14" s="1211"/>
      <c r="OPF14" s="1211"/>
      <c r="OPG14" s="1211"/>
      <c r="OPH14" s="1211"/>
      <c r="OPI14" s="1211"/>
      <c r="OPJ14" s="1211"/>
      <c r="OPK14" s="1211"/>
      <c r="OPL14" s="1211"/>
      <c r="OPM14" s="1211"/>
      <c r="OPN14" s="1211"/>
      <c r="OPO14" s="1211"/>
      <c r="OPP14" s="1211"/>
      <c r="OPQ14" s="1211"/>
      <c r="OPR14" s="1211"/>
      <c r="OPS14" s="1211"/>
      <c r="OPT14" s="1211"/>
      <c r="OPU14" s="1211"/>
      <c r="OPV14" s="1211"/>
      <c r="OPW14" s="1211"/>
      <c r="OPX14" s="1211"/>
      <c r="OPY14" s="1211"/>
      <c r="OPZ14" s="1211"/>
      <c r="OQA14" s="1211"/>
      <c r="OQB14" s="1211"/>
      <c r="OQC14" s="1211"/>
      <c r="OQD14" s="1211"/>
      <c r="OQE14" s="1211"/>
      <c r="OQF14" s="1211"/>
      <c r="OQG14" s="1211"/>
      <c r="OQH14" s="1211"/>
      <c r="OQI14" s="1211"/>
      <c r="OQJ14" s="1211"/>
      <c r="OQK14" s="1211"/>
      <c r="OQL14" s="1211"/>
      <c r="OQM14" s="1211"/>
      <c r="OQN14" s="1211"/>
      <c r="OQO14" s="1211"/>
      <c r="OQP14" s="1211"/>
      <c r="OQQ14" s="1211"/>
      <c r="OQR14" s="1211"/>
      <c r="OQS14" s="1211"/>
      <c r="OQT14" s="1211"/>
      <c r="OQU14" s="1211"/>
      <c r="OQV14" s="1211"/>
      <c r="OQW14" s="1211"/>
      <c r="OQX14" s="1211"/>
      <c r="OQY14" s="1211"/>
      <c r="OQZ14" s="1211"/>
      <c r="ORA14" s="1211"/>
      <c r="ORB14" s="1211"/>
      <c r="ORC14" s="1211"/>
      <c r="ORD14" s="1211"/>
      <c r="ORE14" s="1211"/>
      <c r="ORF14" s="1211"/>
      <c r="ORG14" s="1211"/>
      <c r="ORH14" s="1211"/>
      <c r="ORI14" s="1211"/>
      <c r="ORJ14" s="1211"/>
      <c r="ORK14" s="1211"/>
      <c r="ORL14" s="1211"/>
      <c r="ORM14" s="1211"/>
      <c r="ORN14" s="1211"/>
      <c r="ORO14" s="1211"/>
      <c r="ORP14" s="1211"/>
      <c r="ORQ14" s="1211"/>
      <c r="ORR14" s="1211"/>
      <c r="ORS14" s="1211"/>
      <c r="ORT14" s="1211"/>
      <c r="ORU14" s="1211"/>
      <c r="ORV14" s="1211"/>
      <c r="ORW14" s="1211"/>
      <c r="ORX14" s="1211"/>
      <c r="ORY14" s="1211"/>
      <c r="ORZ14" s="1211"/>
      <c r="OSA14" s="1211"/>
      <c r="OSB14" s="1211"/>
      <c r="OSC14" s="1211"/>
      <c r="OSD14" s="1211"/>
      <c r="OSE14" s="1211"/>
      <c r="OSF14" s="1211"/>
      <c r="OSG14" s="1211"/>
      <c r="OSH14" s="1211"/>
      <c r="OSI14" s="1211"/>
      <c r="OSJ14" s="1211"/>
      <c r="OSK14" s="1211"/>
      <c r="OSL14" s="1211"/>
      <c r="OSM14" s="1211"/>
      <c r="OSN14" s="1211"/>
      <c r="OSO14" s="1211"/>
      <c r="OSP14" s="1211"/>
      <c r="OSQ14" s="1211"/>
      <c r="OSR14" s="1211"/>
      <c r="OSS14" s="1211"/>
      <c r="OST14" s="1211"/>
      <c r="OSU14" s="1211"/>
      <c r="OSV14" s="1211"/>
      <c r="OSW14" s="1211"/>
      <c r="OSX14" s="1211"/>
      <c r="OSY14" s="1211"/>
      <c r="OSZ14" s="1211"/>
      <c r="OTA14" s="1211"/>
      <c r="OTB14" s="1211"/>
      <c r="OTC14" s="1211"/>
      <c r="OTD14" s="1211"/>
      <c r="OTE14" s="1211"/>
      <c r="OTF14" s="1211"/>
      <c r="OTG14" s="1211"/>
      <c r="OTH14" s="1211"/>
      <c r="OTI14" s="1211"/>
      <c r="OTJ14" s="1211"/>
      <c r="OTK14" s="1211"/>
      <c r="OTL14" s="1211"/>
      <c r="OTM14" s="1211"/>
      <c r="OTN14" s="1211"/>
      <c r="OTO14" s="1211"/>
      <c r="OTP14" s="1211"/>
      <c r="OTQ14" s="1211"/>
      <c r="OTR14" s="1211"/>
      <c r="OTS14" s="1211"/>
      <c r="OTT14" s="1211"/>
      <c r="OTU14" s="1211"/>
      <c r="OTV14" s="1211"/>
      <c r="OTW14" s="1211"/>
      <c r="OTX14" s="1211"/>
      <c r="OTY14" s="1211"/>
      <c r="OTZ14" s="1211"/>
      <c r="OUA14" s="1211"/>
      <c r="OUB14" s="1211"/>
      <c r="OUC14" s="1211"/>
      <c r="OUD14" s="1211"/>
      <c r="OUE14" s="1211"/>
      <c r="OUF14" s="1211"/>
      <c r="OUG14" s="1211"/>
      <c r="OUH14" s="1211"/>
      <c r="OUI14" s="1211"/>
      <c r="OUJ14" s="1211"/>
      <c r="OUK14" s="1211"/>
      <c r="OUL14" s="1211"/>
      <c r="OUM14" s="1211"/>
      <c r="OUN14" s="1211"/>
      <c r="OUO14" s="1211"/>
      <c r="OUP14" s="1211"/>
      <c r="OUQ14" s="1211"/>
      <c r="OUR14" s="1211"/>
      <c r="OUS14" s="1211"/>
      <c r="OUT14" s="1211"/>
      <c r="OUU14" s="1211"/>
      <c r="OUV14" s="1211"/>
      <c r="OUW14" s="1211"/>
      <c r="OUX14" s="1211"/>
      <c r="OUY14" s="1211"/>
      <c r="OUZ14" s="1211"/>
      <c r="OVA14" s="1211"/>
      <c r="OVB14" s="1211"/>
      <c r="OVC14" s="1211"/>
      <c r="OVD14" s="1211"/>
      <c r="OVE14" s="1211"/>
      <c r="OVF14" s="1211"/>
      <c r="OVG14" s="1211"/>
      <c r="OVH14" s="1211"/>
      <c r="OVI14" s="1211"/>
      <c r="OVJ14" s="1211"/>
      <c r="OVK14" s="1211"/>
      <c r="OVL14" s="1211"/>
      <c r="OVM14" s="1211"/>
      <c r="OVN14" s="1211"/>
      <c r="OVO14" s="1211"/>
      <c r="OVP14" s="1211"/>
      <c r="OVQ14" s="1211"/>
      <c r="OVR14" s="1211"/>
      <c r="OVS14" s="1211"/>
      <c r="OVT14" s="1211"/>
      <c r="OVU14" s="1211"/>
      <c r="OVV14" s="1211"/>
      <c r="OVW14" s="1211"/>
      <c r="OVX14" s="1211"/>
      <c r="OVY14" s="1211"/>
      <c r="OVZ14" s="1211"/>
      <c r="OWA14" s="1211"/>
      <c r="OWB14" s="1211"/>
      <c r="OWC14" s="1211"/>
      <c r="OWD14" s="1211"/>
      <c r="OWE14" s="1211"/>
      <c r="OWF14" s="1211"/>
      <c r="OWG14" s="1211"/>
      <c r="OWH14" s="1211"/>
      <c r="OWI14" s="1211"/>
      <c r="OWJ14" s="1211"/>
      <c r="OWK14" s="1211"/>
      <c r="OWL14" s="1211"/>
      <c r="OWM14" s="1211"/>
      <c r="OWN14" s="1211"/>
      <c r="OWO14" s="1211"/>
      <c r="OWP14" s="1211"/>
      <c r="OWQ14" s="1211"/>
      <c r="OWR14" s="1211"/>
      <c r="OWS14" s="1211"/>
      <c r="OWT14" s="1211"/>
      <c r="OWU14" s="1211"/>
      <c r="OWV14" s="1211"/>
      <c r="OWW14" s="1211"/>
      <c r="OWX14" s="1211"/>
      <c r="OWY14" s="1211"/>
      <c r="OWZ14" s="1211"/>
      <c r="OXA14" s="1211"/>
      <c r="OXB14" s="1211"/>
      <c r="OXC14" s="1211"/>
      <c r="OXD14" s="1211"/>
      <c r="OXE14" s="1211"/>
      <c r="OXF14" s="1211"/>
      <c r="OXG14" s="1211"/>
      <c r="OXH14" s="1211"/>
      <c r="OXI14" s="1211"/>
      <c r="OXJ14" s="1211"/>
      <c r="OXK14" s="1211"/>
      <c r="OXL14" s="1211"/>
      <c r="OXM14" s="1211"/>
      <c r="OXN14" s="1211"/>
      <c r="OXO14" s="1211"/>
      <c r="OXP14" s="1211"/>
      <c r="OXQ14" s="1211"/>
      <c r="OXR14" s="1211"/>
      <c r="OXS14" s="1211"/>
      <c r="OXT14" s="1211"/>
      <c r="OXU14" s="1211"/>
      <c r="OXV14" s="1211"/>
      <c r="OXW14" s="1211"/>
      <c r="OXX14" s="1211"/>
      <c r="OXY14" s="1211"/>
      <c r="OXZ14" s="1211"/>
      <c r="OYA14" s="1211"/>
      <c r="OYB14" s="1211"/>
      <c r="OYC14" s="1211"/>
      <c r="OYD14" s="1211"/>
      <c r="OYE14" s="1211"/>
      <c r="OYF14" s="1211"/>
      <c r="OYG14" s="1211"/>
      <c r="OYH14" s="1211"/>
      <c r="OYI14" s="1211"/>
      <c r="OYJ14" s="1211"/>
      <c r="OYK14" s="1211"/>
      <c r="OYL14" s="1211"/>
      <c r="OYM14" s="1211"/>
      <c r="OYN14" s="1211"/>
      <c r="OYO14" s="1211"/>
      <c r="OYP14" s="1211"/>
      <c r="OYQ14" s="1211"/>
      <c r="OYR14" s="1211"/>
      <c r="OYS14" s="1211"/>
      <c r="OYT14" s="1211"/>
      <c r="OYU14" s="1211"/>
      <c r="OYV14" s="1211"/>
      <c r="OYW14" s="1211"/>
      <c r="OYX14" s="1211"/>
      <c r="OYY14" s="1211"/>
      <c r="OYZ14" s="1211"/>
      <c r="OZA14" s="1211"/>
      <c r="OZB14" s="1211"/>
      <c r="OZC14" s="1211"/>
      <c r="OZD14" s="1211"/>
      <c r="OZE14" s="1211"/>
      <c r="OZF14" s="1211"/>
      <c r="OZG14" s="1211"/>
      <c r="OZH14" s="1211"/>
      <c r="OZI14" s="1211"/>
      <c r="OZJ14" s="1211"/>
      <c r="OZK14" s="1211"/>
      <c r="OZL14" s="1211"/>
      <c r="OZM14" s="1211"/>
      <c r="OZN14" s="1211"/>
      <c r="OZO14" s="1211"/>
      <c r="OZP14" s="1211"/>
      <c r="OZQ14" s="1211"/>
      <c r="OZR14" s="1211"/>
      <c r="OZS14" s="1211"/>
      <c r="OZT14" s="1211"/>
      <c r="OZU14" s="1211"/>
      <c r="OZV14" s="1211"/>
      <c r="OZW14" s="1211"/>
      <c r="OZX14" s="1211"/>
      <c r="OZY14" s="1211"/>
      <c r="OZZ14" s="1211"/>
      <c r="PAA14" s="1211"/>
      <c r="PAB14" s="1211"/>
      <c r="PAC14" s="1211"/>
      <c r="PAD14" s="1211"/>
      <c r="PAE14" s="1211"/>
      <c r="PAF14" s="1211"/>
      <c r="PAG14" s="1211"/>
      <c r="PAH14" s="1211"/>
      <c r="PAI14" s="1211"/>
      <c r="PAJ14" s="1211"/>
      <c r="PAK14" s="1211"/>
      <c r="PAL14" s="1211"/>
      <c r="PAM14" s="1211"/>
      <c r="PAN14" s="1211"/>
      <c r="PAO14" s="1211"/>
      <c r="PAP14" s="1211"/>
      <c r="PAQ14" s="1211"/>
      <c r="PAR14" s="1211"/>
      <c r="PAS14" s="1211"/>
      <c r="PAT14" s="1211"/>
      <c r="PAU14" s="1211"/>
      <c r="PAV14" s="1211"/>
      <c r="PAW14" s="1211"/>
      <c r="PAX14" s="1211"/>
      <c r="PAY14" s="1211"/>
      <c r="PAZ14" s="1211"/>
      <c r="PBA14" s="1211"/>
      <c r="PBB14" s="1211"/>
      <c r="PBC14" s="1211"/>
      <c r="PBD14" s="1211"/>
      <c r="PBE14" s="1211"/>
      <c r="PBF14" s="1211"/>
      <c r="PBG14" s="1211"/>
      <c r="PBH14" s="1211"/>
      <c r="PBI14" s="1211"/>
      <c r="PBJ14" s="1211"/>
      <c r="PBK14" s="1211"/>
      <c r="PBL14" s="1211"/>
      <c r="PBM14" s="1211"/>
      <c r="PBN14" s="1211"/>
      <c r="PBO14" s="1211"/>
      <c r="PBP14" s="1211"/>
      <c r="PBQ14" s="1211"/>
      <c r="PBR14" s="1211"/>
      <c r="PBS14" s="1211"/>
      <c r="PBT14" s="1211"/>
      <c r="PBU14" s="1211"/>
      <c r="PBV14" s="1211"/>
      <c r="PBW14" s="1211"/>
      <c r="PBX14" s="1211"/>
      <c r="PBY14" s="1211"/>
      <c r="PBZ14" s="1211"/>
      <c r="PCA14" s="1211"/>
      <c r="PCB14" s="1211"/>
      <c r="PCC14" s="1211"/>
      <c r="PCD14" s="1211"/>
      <c r="PCE14" s="1211"/>
      <c r="PCF14" s="1211"/>
      <c r="PCG14" s="1211"/>
      <c r="PCH14" s="1211"/>
      <c r="PCI14" s="1211"/>
      <c r="PCJ14" s="1211"/>
      <c r="PCK14" s="1211"/>
      <c r="PCL14" s="1211"/>
      <c r="PCM14" s="1211"/>
      <c r="PCN14" s="1211"/>
      <c r="PCO14" s="1211"/>
      <c r="PCP14" s="1211"/>
      <c r="PCQ14" s="1211"/>
      <c r="PCR14" s="1211"/>
      <c r="PCS14" s="1211"/>
      <c r="PCT14" s="1211"/>
      <c r="PCU14" s="1211"/>
      <c r="PCV14" s="1211"/>
      <c r="PCW14" s="1211"/>
      <c r="PCX14" s="1211"/>
      <c r="PCY14" s="1211"/>
      <c r="PCZ14" s="1211"/>
      <c r="PDA14" s="1211"/>
      <c r="PDB14" s="1211"/>
      <c r="PDC14" s="1211"/>
      <c r="PDD14" s="1211"/>
      <c r="PDE14" s="1211"/>
      <c r="PDF14" s="1211"/>
      <c r="PDG14" s="1211"/>
      <c r="PDH14" s="1211"/>
      <c r="PDI14" s="1211"/>
      <c r="PDJ14" s="1211"/>
      <c r="PDK14" s="1211"/>
      <c r="PDL14" s="1211"/>
      <c r="PDM14" s="1211"/>
      <c r="PDN14" s="1211"/>
      <c r="PDO14" s="1211"/>
      <c r="PDP14" s="1211"/>
      <c r="PDQ14" s="1211"/>
      <c r="PDR14" s="1211"/>
      <c r="PDS14" s="1211"/>
      <c r="PDT14" s="1211"/>
      <c r="PDU14" s="1211"/>
      <c r="PDV14" s="1211"/>
      <c r="PDW14" s="1211"/>
      <c r="PDX14" s="1211"/>
      <c r="PDY14" s="1211"/>
      <c r="PDZ14" s="1211"/>
      <c r="PEA14" s="1211"/>
      <c r="PEB14" s="1211"/>
      <c r="PEC14" s="1211"/>
      <c r="PED14" s="1211"/>
      <c r="PEE14" s="1211"/>
      <c r="PEF14" s="1211"/>
      <c r="PEG14" s="1211"/>
      <c r="PEH14" s="1211"/>
      <c r="PEI14" s="1211"/>
      <c r="PEJ14" s="1211"/>
      <c r="PEK14" s="1211"/>
      <c r="PEL14" s="1211"/>
      <c r="PEM14" s="1211"/>
      <c r="PEN14" s="1211"/>
      <c r="PEO14" s="1211"/>
      <c r="PEP14" s="1211"/>
      <c r="PEQ14" s="1211"/>
      <c r="PER14" s="1211"/>
      <c r="PES14" s="1211"/>
      <c r="PET14" s="1211"/>
      <c r="PEU14" s="1211"/>
      <c r="PEV14" s="1211"/>
      <c r="PEW14" s="1211"/>
      <c r="PEX14" s="1211"/>
      <c r="PEY14" s="1211"/>
      <c r="PEZ14" s="1211"/>
      <c r="PFA14" s="1211"/>
      <c r="PFB14" s="1211"/>
      <c r="PFC14" s="1211"/>
      <c r="PFD14" s="1211"/>
      <c r="PFE14" s="1211"/>
      <c r="PFF14" s="1211"/>
      <c r="PFG14" s="1211"/>
      <c r="PFH14" s="1211"/>
      <c r="PFI14" s="1211"/>
      <c r="PFJ14" s="1211"/>
      <c r="PFK14" s="1211"/>
      <c r="PFL14" s="1211"/>
      <c r="PFM14" s="1211"/>
      <c r="PFN14" s="1211"/>
      <c r="PFO14" s="1211"/>
      <c r="PFP14" s="1211"/>
      <c r="PFQ14" s="1211"/>
      <c r="PFR14" s="1211"/>
      <c r="PFS14" s="1211"/>
      <c r="PFT14" s="1211"/>
      <c r="PFU14" s="1211"/>
      <c r="PFV14" s="1211"/>
      <c r="PFW14" s="1211"/>
      <c r="PFX14" s="1211"/>
      <c r="PFY14" s="1211"/>
      <c r="PFZ14" s="1211"/>
      <c r="PGA14" s="1211"/>
      <c r="PGB14" s="1211"/>
      <c r="PGC14" s="1211"/>
      <c r="PGD14" s="1211"/>
      <c r="PGE14" s="1211"/>
      <c r="PGF14" s="1211"/>
      <c r="PGG14" s="1211"/>
      <c r="PGH14" s="1211"/>
      <c r="PGI14" s="1211"/>
      <c r="PGJ14" s="1211"/>
      <c r="PGK14" s="1211"/>
      <c r="PGL14" s="1211"/>
      <c r="PGM14" s="1211"/>
      <c r="PGN14" s="1211"/>
      <c r="PGO14" s="1211"/>
      <c r="PGP14" s="1211"/>
      <c r="PGQ14" s="1211"/>
      <c r="PGR14" s="1211"/>
      <c r="PGS14" s="1211"/>
      <c r="PGT14" s="1211"/>
      <c r="PGU14" s="1211"/>
      <c r="PGV14" s="1211"/>
      <c r="PGW14" s="1211"/>
      <c r="PGX14" s="1211"/>
      <c r="PGY14" s="1211"/>
      <c r="PGZ14" s="1211"/>
      <c r="PHA14" s="1211"/>
      <c r="PHB14" s="1211"/>
      <c r="PHC14" s="1211"/>
      <c r="PHD14" s="1211"/>
      <c r="PHE14" s="1211"/>
      <c r="PHF14" s="1211"/>
      <c r="PHG14" s="1211"/>
      <c r="PHH14" s="1211"/>
      <c r="PHI14" s="1211"/>
      <c r="PHJ14" s="1211"/>
      <c r="PHK14" s="1211"/>
      <c r="PHL14" s="1211"/>
      <c r="PHM14" s="1211"/>
      <c r="PHN14" s="1211"/>
      <c r="PHO14" s="1211"/>
      <c r="PHP14" s="1211"/>
      <c r="PHQ14" s="1211"/>
      <c r="PHR14" s="1211"/>
      <c r="PHS14" s="1211"/>
      <c r="PHT14" s="1211"/>
      <c r="PHU14" s="1211"/>
      <c r="PHV14" s="1211"/>
      <c r="PHW14" s="1211"/>
      <c r="PHX14" s="1211"/>
      <c r="PHY14" s="1211"/>
      <c r="PHZ14" s="1211"/>
      <c r="PIA14" s="1211"/>
      <c r="PIB14" s="1211"/>
      <c r="PIC14" s="1211"/>
      <c r="PID14" s="1211"/>
      <c r="PIE14" s="1211"/>
      <c r="PIF14" s="1211"/>
      <c r="PIG14" s="1211"/>
      <c r="PIH14" s="1211"/>
      <c r="PII14" s="1211"/>
      <c r="PIJ14" s="1211"/>
      <c r="PIK14" s="1211"/>
      <c r="PIL14" s="1211"/>
      <c r="PIM14" s="1211"/>
      <c r="PIN14" s="1211"/>
      <c r="PIO14" s="1211"/>
      <c r="PIP14" s="1211"/>
      <c r="PIQ14" s="1211"/>
      <c r="PIR14" s="1211"/>
      <c r="PIS14" s="1211"/>
      <c r="PIT14" s="1211"/>
      <c r="PIU14" s="1211"/>
      <c r="PIV14" s="1211"/>
      <c r="PIW14" s="1211"/>
      <c r="PIX14" s="1211"/>
      <c r="PIY14" s="1211"/>
      <c r="PIZ14" s="1211"/>
      <c r="PJA14" s="1211"/>
      <c r="PJB14" s="1211"/>
      <c r="PJC14" s="1211"/>
      <c r="PJD14" s="1211"/>
      <c r="PJE14" s="1211"/>
      <c r="PJF14" s="1211"/>
      <c r="PJG14" s="1211"/>
      <c r="PJH14" s="1211"/>
      <c r="PJI14" s="1211"/>
      <c r="PJJ14" s="1211"/>
      <c r="PJK14" s="1211"/>
      <c r="PJL14" s="1211"/>
      <c r="PJM14" s="1211"/>
      <c r="PJN14" s="1211"/>
      <c r="PJO14" s="1211"/>
      <c r="PJP14" s="1211"/>
      <c r="PJQ14" s="1211"/>
      <c r="PJR14" s="1211"/>
      <c r="PJS14" s="1211"/>
      <c r="PJT14" s="1211"/>
      <c r="PJU14" s="1211"/>
      <c r="PJV14" s="1211"/>
      <c r="PJW14" s="1211"/>
      <c r="PJX14" s="1211"/>
      <c r="PJY14" s="1211"/>
      <c r="PJZ14" s="1211"/>
      <c r="PKA14" s="1211"/>
      <c r="PKB14" s="1211"/>
      <c r="PKC14" s="1211"/>
      <c r="PKD14" s="1211"/>
      <c r="PKE14" s="1211"/>
      <c r="PKF14" s="1211"/>
      <c r="PKG14" s="1211"/>
      <c r="PKH14" s="1211"/>
      <c r="PKI14" s="1211"/>
      <c r="PKJ14" s="1211"/>
      <c r="PKK14" s="1211"/>
      <c r="PKL14" s="1211"/>
      <c r="PKM14" s="1211"/>
      <c r="PKN14" s="1211"/>
      <c r="PKO14" s="1211"/>
      <c r="PKP14" s="1211"/>
      <c r="PKQ14" s="1211"/>
      <c r="PKR14" s="1211"/>
      <c r="PKS14" s="1211"/>
      <c r="PKT14" s="1211"/>
      <c r="PKU14" s="1211"/>
      <c r="PKV14" s="1211"/>
      <c r="PKW14" s="1211"/>
      <c r="PKX14" s="1211"/>
      <c r="PKY14" s="1211"/>
      <c r="PKZ14" s="1211"/>
      <c r="PLA14" s="1211"/>
      <c r="PLB14" s="1211"/>
      <c r="PLC14" s="1211"/>
      <c r="PLD14" s="1211"/>
      <c r="PLE14" s="1211"/>
      <c r="PLF14" s="1211"/>
      <c r="PLG14" s="1211"/>
      <c r="PLH14" s="1211"/>
      <c r="PLI14" s="1211"/>
      <c r="PLJ14" s="1211"/>
      <c r="PLK14" s="1211"/>
      <c r="PLL14" s="1211"/>
      <c r="PLM14" s="1211"/>
      <c r="PLN14" s="1211"/>
      <c r="PLO14" s="1211"/>
      <c r="PLP14" s="1211"/>
      <c r="PLQ14" s="1211"/>
      <c r="PLR14" s="1211"/>
      <c r="PLS14" s="1211"/>
      <c r="PLT14" s="1211"/>
      <c r="PLU14" s="1211"/>
      <c r="PLV14" s="1211"/>
      <c r="PLW14" s="1211"/>
      <c r="PLX14" s="1211"/>
      <c r="PLY14" s="1211"/>
      <c r="PLZ14" s="1211"/>
      <c r="PMA14" s="1211"/>
      <c r="PMB14" s="1211"/>
      <c r="PMC14" s="1211"/>
      <c r="PMD14" s="1211"/>
      <c r="PME14" s="1211"/>
      <c r="PMF14" s="1211"/>
      <c r="PMG14" s="1211"/>
      <c r="PMH14" s="1211"/>
      <c r="PMI14" s="1211"/>
      <c r="PMJ14" s="1211"/>
      <c r="PMK14" s="1211"/>
      <c r="PML14" s="1211"/>
      <c r="PMM14" s="1211"/>
      <c r="PMN14" s="1211"/>
      <c r="PMO14" s="1211"/>
      <c r="PMP14" s="1211"/>
      <c r="PMQ14" s="1211"/>
      <c r="PMR14" s="1211"/>
      <c r="PMS14" s="1211"/>
      <c r="PMT14" s="1211"/>
      <c r="PMU14" s="1211"/>
      <c r="PMV14" s="1211"/>
      <c r="PMW14" s="1211"/>
      <c r="PMX14" s="1211"/>
      <c r="PMY14" s="1211"/>
      <c r="PMZ14" s="1211"/>
      <c r="PNA14" s="1211"/>
      <c r="PNB14" s="1211"/>
      <c r="PNC14" s="1211"/>
      <c r="PND14" s="1211"/>
      <c r="PNE14" s="1211"/>
      <c r="PNF14" s="1211"/>
      <c r="PNG14" s="1211"/>
      <c r="PNH14" s="1211"/>
      <c r="PNI14" s="1211"/>
      <c r="PNJ14" s="1211"/>
      <c r="PNK14" s="1211"/>
      <c r="PNL14" s="1211"/>
      <c r="PNM14" s="1211"/>
      <c r="PNN14" s="1211"/>
      <c r="PNO14" s="1211"/>
      <c r="PNP14" s="1211"/>
      <c r="PNQ14" s="1211"/>
      <c r="PNR14" s="1211"/>
      <c r="PNS14" s="1211"/>
      <c r="PNT14" s="1211"/>
      <c r="PNU14" s="1211"/>
      <c r="PNV14" s="1211"/>
      <c r="PNW14" s="1211"/>
      <c r="PNX14" s="1211"/>
      <c r="PNY14" s="1211"/>
      <c r="PNZ14" s="1211"/>
      <c r="POA14" s="1211"/>
      <c r="POB14" s="1211"/>
      <c r="POC14" s="1211"/>
      <c r="POD14" s="1211"/>
      <c r="POE14" s="1211"/>
      <c r="POF14" s="1211"/>
      <c r="POG14" s="1211"/>
      <c r="POH14" s="1211"/>
      <c r="POI14" s="1211"/>
      <c r="POJ14" s="1211"/>
      <c r="POK14" s="1211"/>
      <c r="POL14" s="1211"/>
      <c r="POM14" s="1211"/>
      <c r="PON14" s="1211"/>
      <c r="POO14" s="1211"/>
      <c r="POP14" s="1211"/>
      <c r="POQ14" s="1211"/>
      <c r="POR14" s="1211"/>
      <c r="POS14" s="1211"/>
      <c r="POT14" s="1211"/>
      <c r="POU14" s="1211"/>
      <c r="POV14" s="1211"/>
      <c r="POW14" s="1211"/>
      <c r="POX14" s="1211"/>
      <c r="POY14" s="1211"/>
      <c r="POZ14" s="1211"/>
      <c r="PPA14" s="1211"/>
      <c r="PPB14" s="1211"/>
      <c r="PPC14" s="1211"/>
      <c r="PPD14" s="1211"/>
      <c r="PPE14" s="1211"/>
      <c r="PPF14" s="1211"/>
      <c r="PPG14" s="1211"/>
      <c r="PPH14" s="1211"/>
      <c r="PPI14" s="1211"/>
      <c r="PPJ14" s="1211"/>
      <c r="PPK14" s="1211"/>
      <c r="PPL14" s="1211"/>
      <c r="PPM14" s="1211"/>
      <c r="PPN14" s="1211"/>
      <c r="PPO14" s="1211"/>
      <c r="PPP14" s="1211"/>
      <c r="PPQ14" s="1211"/>
      <c r="PPR14" s="1211"/>
      <c r="PPS14" s="1211"/>
      <c r="PPT14" s="1211"/>
      <c r="PPU14" s="1211"/>
      <c r="PPV14" s="1211"/>
      <c r="PPW14" s="1211"/>
      <c r="PPX14" s="1211"/>
      <c r="PPY14" s="1211"/>
      <c r="PPZ14" s="1211"/>
      <c r="PQA14" s="1211"/>
      <c r="PQB14" s="1211"/>
      <c r="PQC14" s="1211"/>
      <c r="PQD14" s="1211"/>
      <c r="PQE14" s="1211"/>
      <c r="PQF14" s="1211"/>
      <c r="PQG14" s="1211"/>
      <c r="PQH14" s="1211"/>
      <c r="PQI14" s="1211"/>
      <c r="PQJ14" s="1211"/>
      <c r="PQK14" s="1211"/>
      <c r="PQL14" s="1211"/>
      <c r="PQM14" s="1211"/>
      <c r="PQN14" s="1211"/>
      <c r="PQO14" s="1211"/>
      <c r="PQP14" s="1211"/>
      <c r="PQQ14" s="1211"/>
      <c r="PQR14" s="1211"/>
      <c r="PQS14" s="1211"/>
      <c r="PQT14" s="1211"/>
      <c r="PQU14" s="1211"/>
      <c r="PQV14" s="1211"/>
      <c r="PQW14" s="1211"/>
      <c r="PQX14" s="1211"/>
      <c r="PQY14" s="1211"/>
      <c r="PQZ14" s="1211"/>
      <c r="PRA14" s="1211"/>
      <c r="PRB14" s="1211"/>
      <c r="PRC14" s="1211"/>
      <c r="PRD14" s="1211"/>
      <c r="PRE14" s="1211"/>
      <c r="PRF14" s="1211"/>
      <c r="PRG14" s="1211"/>
      <c r="PRH14" s="1211"/>
      <c r="PRI14" s="1211"/>
      <c r="PRJ14" s="1211"/>
      <c r="PRK14" s="1211"/>
      <c r="PRL14" s="1211"/>
      <c r="PRM14" s="1211"/>
      <c r="PRN14" s="1211"/>
      <c r="PRO14" s="1211"/>
      <c r="PRP14" s="1211"/>
      <c r="PRQ14" s="1211"/>
      <c r="PRR14" s="1211"/>
      <c r="PRS14" s="1211"/>
      <c r="PRT14" s="1211"/>
      <c r="PRU14" s="1211"/>
      <c r="PRV14" s="1211"/>
      <c r="PRW14" s="1211"/>
      <c r="PRX14" s="1211"/>
      <c r="PRY14" s="1211"/>
      <c r="PRZ14" s="1211"/>
      <c r="PSA14" s="1211"/>
      <c r="PSB14" s="1211"/>
      <c r="PSC14" s="1211"/>
      <c r="PSD14" s="1211"/>
      <c r="PSE14" s="1211"/>
      <c r="PSF14" s="1211"/>
      <c r="PSG14" s="1211"/>
      <c r="PSH14" s="1211"/>
      <c r="PSI14" s="1211"/>
      <c r="PSJ14" s="1211"/>
      <c r="PSK14" s="1211"/>
      <c r="PSL14" s="1211"/>
      <c r="PSM14" s="1211"/>
      <c r="PSN14" s="1211"/>
      <c r="PSO14" s="1211"/>
      <c r="PSP14" s="1211"/>
      <c r="PSQ14" s="1211"/>
      <c r="PSR14" s="1211"/>
      <c r="PSS14" s="1211"/>
      <c r="PST14" s="1211"/>
      <c r="PSU14" s="1211"/>
      <c r="PSV14" s="1211"/>
      <c r="PSW14" s="1211"/>
      <c r="PSX14" s="1211"/>
      <c r="PSY14" s="1211"/>
      <c r="PSZ14" s="1211"/>
      <c r="PTA14" s="1211"/>
      <c r="PTB14" s="1211"/>
      <c r="PTC14" s="1211"/>
      <c r="PTD14" s="1211"/>
      <c r="PTE14" s="1211"/>
      <c r="PTF14" s="1211"/>
      <c r="PTG14" s="1211"/>
      <c r="PTH14" s="1211"/>
      <c r="PTI14" s="1211"/>
      <c r="PTJ14" s="1211"/>
      <c r="PTK14" s="1211"/>
      <c r="PTL14" s="1211"/>
      <c r="PTM14" s="1211"/>
      <c r="PTN14" s="1211"/>
      <c r="PTO14" s="1211"/>
      <c r="PTP14" s="1211"/>
      <c r="PTQ14" s="1211"/>
      <c r="PTR14" s="1211"/>
      <c r="PTS14" s="1211"/>
      <c r="PTT14" s="1211"/>
      <c r="PTU14" s="1211"/>
      <c r="PTV14" s="1211"/>
      <c r="PTW14" s="1211"/>
      <c r="PTX14" s="1211"/>
      <c r="PTY14" s="1211"/>
      <c r="PTZ14" s="1211"/>
      <c r="PUA14" s="1211"/>
      <c r="PUB14" s="1211"/>
      <c r="PUC14" s="1211"/>
      <c r="PUD14" s="1211"/>
      <c r="PUE14" s="1211"/>
      <c r="PUF14" s="1211"/>
      <c r="PUG14" s="1211"/>
      <c r="PUH14" s="1211"/>
      <c r="PUI14" s="1211"/>
      <c r="PUJ14" s="1211"/>
      <c r="PUK14" s="1211"/>
      <c r="PUL14" s="1211"/>
      <c r="PUM14" s="1211"/>
      <c r="PUN14" s="1211"/>
      <c r="PUO14" s="1211"/>
      <c r="PUP14" s="1211"/>
      <c r="PUQ14" s="1211"/>
      <c r="PUR14" s="1211"/>
      <c r="PUS14" s="1211"/>
      <c r="PUT14" s="1211"/>
      <c r="PUU14" s="1211"/>
      <c r="PUV14" s="1211"/>
      <c r="PUW14" s="1211"/>
      <c r="PUX14" s="1211"/>
      <c r="PUY14" s="1211"/>
      <c r="PUZ14" s="1211"/>
      <c r="PVA14" s="1211"/>
      <c r="PVB14" s="1211"/>
      <c r="PVC14" s="1211"/>
      <c r="PVD14" s="1211"/>
      <c r="PVE14" s="1211"/>
      <c r="PVF14" s="1211"/>
      <c r="PVG14" s="1211"/>
      <c r="PVH14" s="1211"/>
      <c r="PVI14" s="1211"/>
      <c r="PVJ14" s="1211"/>
      <c r="PVK14" s="1211"/>
      <c r="PVL14" s="1211"/>
      <c r="PVM14" s="1211"/>
      <c r="PVN14" s="1211"/>
      <c r="PVO14" s="1211"/>
      <c r="PVP14" s="1211"/>
      <c r="PVQ14" s="1211"/>
      <c r="PVR14" s="1211"/>
      <c r="PVS14" s="1211"/>
      <c r="PVT14" s="1211"/>
      <c r="PVU14" s="1211"/>
      <c r="PVV14" s="1211"/>
      <c r="PVW14" s="1211"/>
      <c r="PVX14" s="1211"/>
      <c r="PVY14" s="1211"/>
      <c r="PVZ14" s="1211"/>
      <c r="PWA14" s="1211"/>
      <c r="PWB14" s="1211"/>
      <c r="PWC14" s="1211"/>
      <c r="PWD14" s="1211"/>
      <c r="PWE14" s="1211"/>
      <c r="PWF14" s="1211"/>
      <c r="PWG14" s="1211"/>
      <c r="PWH14" s="1211"/>
      <c r="PWI14" s="1211"/>
      <c r="PWJ14" s="1211"/>
      <c r="PWK14" s="1211"/>
      <c r="PWL14" s="1211"/>
      <c r="PWM14" s="1211"/>
      <c r="PWN14" s="1211"/>
      <c r="PWO14" s="1211"/>
      <c r="PWP14" s="1211"/>
      <c r="PWQ14" s="1211"/>
      <c r="PWR14" s="1211"/>
      <c r="PWS14" s="1211"/>
      <c r="PWT14" s="1211"/>
      <c r="PWU14" s="1211"/>
      <c r="PWV14" s="1211"/>
      <c r="PWW14" s="1211"/>
      <c r="PWX14" s="1211"/>
      <c r="PWY14" s="1211"/>
      <c r="PWZ14" s="1211"/>
      <c r="PXA14" s="1211"/>
      <c r="PXB14" s="1211"/>
      <c r="PXC14" s="1211"/>
      <c r="PXD14" s="1211"/>
      <c r="PXE14" s="1211"/>
      <c r="PXF14" s="1211"/>
      <c r="PXG14" s="1211"/>
      <c r="PXH14" s="1211"/>
      <c r="PXI14" s="1211"/>
      <c r="PXJ14" s="1211"/>
      <c r="PXK14" s="1211"/>
      <c r="PXL14" s="1211"/>
      <c r="PXM14" s="1211"/>
      <c r="PXN14" s="1211"/>
      <c r="PXO14" s="1211"/>
      <c r="PXP14" s="1211"/>
      <c r="PXQ14" s="1211"/>
      <c r="PXR14" s="1211"/>
      <c r="PXS14" s="1211"/>
      <c r="PXT14" s="1211"/>
      <c r="PXU14" s="1211"/>
      <c r="PXV14" s="1211"/>
      <c r="PXW14" s="1211"/>
      <c r="PXX14" s="1211"/>
      <c r="PXY14" s="1211"/>
      <c r="PXZ14" s="1211"/>
      <c r="PYA14" s="1211"/>
      <c r="PYB14" s="1211"/>
      <c r="PYC14" s="1211"/>
      <c r="PYD14" s="1211"/>
      <c r="PYE14" s="1211"/>
      <c r="PYF14" s="1211"/>
      <c r="PYG14" s="1211"/>
      <c r="PYH14" s="1211"/>
      <c r="PYI14" s="1211"/>
      <c r="PYJ14" s="1211"/>
      <c r="PYK14" s="1211"/>
      <c r="PYL14" s="1211"/>
      <c r="PYM14" s="1211"/>
      <c r="PYN14" s="1211"/>
      <c r="PYO14" s="1211"/>
      <c r="PYP14" s="1211"/>
      <c r="PYQ14" s="1211"/>
      <c r="PYR14" s="1211"/>
      <c r="PYS14" s="1211"/>
      <c r="PYT14" s="1211"/>
      <c r="PYU14" s="1211"/>
      <c r="PYV14" s="1211"/>
      <c r="PYW14" s="1211"/>
      <c r="PYX14" s="1211"/>
      <c r="PYY14" s="1211"/>
      <c r="PYZ14" s="1211"/>
      <c r="PZA14" s="1211"/>
      <c r="PZB14" s="1211"/>
      <c r="PZC14" s="1211"/>
      <c r="PZD14" s="1211"/>
      <c r="PZE14" s="1211"/>
      <c r="PZF14" s="1211"/>
      <c r="PZG14" s="1211"/>
      <c r="PZH14" s="1211"/>
      <c r="PZI14" s="1211"/>
      <c r="PZJ14" s="1211"/>
      <c r="PZK14" s="1211"/>
      <c r="PZL14" s="1211"/>
      <c r="PZM14" s="1211"/>
      <c r="PZN14" s="1211"/>
      <c r="PZO14" s="1211"/>
      <c r="PZP14" s="1211"/>
      <c r="PZQ14" s="1211"/>
      <c r="PZR14" s="1211"/>
      <c r="PZS14" s="1211"/>
      <c r="PZT14" s="1211"/>
      <c r="PZU14" s="1211"/>
      <c r="PZV14" s="1211"/>
      <c r="PZW14" s="1211"/>
      <c r="PZX14" s="1211"/>
      <c r="PZY14" s="1211"/>
      <c r="PZZ14" s="1211"/>
      <c r="QAA14" s="1211"/>
      <c r="QAB14" s="1211"/>
      <c r="QAC14" s="1211"/>
      <c r="QAD14" s="1211"/>
      <c r="QAE14" s="1211"/>
      <c r="QAF14" s="1211"/>
      <c r="QAG14" s="1211"/>
      <c r="QAH14" s="1211"/>
      <c r="QAI14" s="1211"/>
      <c r="QAJ14" s="1211"/>
      <c r="QAK14" s="1211"/>
      <c r="QAL14" s="1211"/>
      <c r="QAM14" s="1211"/>
      <c r="QAN14" s="1211"/>
      <c r="QAO14" s="1211"/>
      <c r="QAP14" s="1211"/>
      <c r="QAQ14" s="1211"/>
      <c r="QAR14" s="1211"/>
      <c r="QAS14" s="1211"/>
      <c r="QAT14" s="1211"/>
      <c r="QAU14" s="1211"/>
      <c r="QAV14" s="1211"/>
      <c r="QAW14" s="1211"/>
      <c r="QAX14" s="1211"/>
      <c r="QAY14" s="1211"/>
      <c r="QAZ14" s="1211"/>
      <c r="QBA14" s="1211"/>
      <c r="QBB14" s="1211"/>
      <c r="QBC14" s="1211"/>
      <c r="QBD14" s="1211"/>
      <c r="QBE14" s="1211"/>
      <c r="QBF14" s="1211"/>
      <c r="QBG14" s="1211"/>
      <c r="QBH14" s="1211"/>
      <c r="QBI14" s="1211"/>
      <c r="QBJ14" s="1211"/>
      <c r="QBK14" s="1211"/>
      <c r="QBL14" s="1211"/>
      <c r="QBM14" s="1211"/>
      <c r="QBN14" s="1211"/>
      <c r="QBO14" s="1211"/>
      <c r="QBP14" s="1211"/>
      <c r="QBQ14" s="1211"/>
      <c r="QBR14" s="1211"/>
      <c r="QBS14" s="1211"/>
      <c r="QBT14" s="1211"/>
      <c r="QBU14" s="1211"/>
      <c r="QBV14" s="1211"/>
      <c r="QBW14" s="1211"/>
      <c r="QBX14" s="1211"/>
      <c r="QBY14" s="1211"/>
      <c r="QBZ14" s="1211"/>
      <c r="QCA14" s="1211"/>
      <c r="QCB14" s="1211"/>
      <c r="QCC14" s="1211"/>
      <c r="QCD14" s="1211"/>
      <c r="QCE14" s="1211"/>
      <c r="QCF14" s="1211"/>
      <c r="QCG14" s="1211"/>
      <c r="QCH14" s="1211"/>
      <c r="QCI14" s="1211"/>
      <c r="QCJ14" s="1211"/>
      <c r="QCK14" s="1211"/>
      <c r="QCL14" s="1211"/>
      <c r="QCM14" s="1211"/>
      <c r="QCN14" s="1211"/>
      <c r="QCO14" s="1211"/>
      <c r="QCP14" s="1211"/>
      <c r="QCQ14" s="1211"/>
      <c r="QCR14" s="1211"/>
      <c r="QCS14" s="1211"/>
      <c r="QCT14" s="1211"/>
      <c r="QCU14" s="1211"/>
      <c r="QCV14" s="1211"/>
      <c r="QCW14" s="1211"/>
      <c r="QCX14" s="1211"/>
      <c r="QCY14" s="1211"/>
      <c r="QCZ14" s="1211"/>
      <c r="QDA14" s="1211"/>
      <c r="QDB14" s="1211"/>
      <c r="QDC14" s="1211"/>
      <c r="QDD14" s="1211"/>
      <c r="QDE14" s="1211"/>
      <c r="QDF14" s="1211"/>
      <c r="QDG14" s="1211"/>
      <c r="QDH14" s="1211"/>
      <c r="QDI14" s="1211"/>
      <c r="QDJ14" s="1211"/>
      <c r="QDK14" s="1211"/>
      <c r="QDL14" s="1211"/>
      <c r="QDM14" s="1211"/>
      <c r="QDN14" s="1211"/>
      <c r="QDO14" s="1211"/>
      <c r="QDP14" s="1211"/>
      <c r="QDQ14" s="1211"/>
      <c r="QDR14" s="1211"/>
      <c r="QDS14" s="1211"/>
      <c r="QDT14" s="1211"/>
      <c r="QDU14" s="1211"/>
      <c r="QDV14" s="1211"/>
      <c r="QDW14" s="1211"/>
      <c r="QDX14" s="1211"/>
      <c r="QDY14" s="1211"/>
      <c r="QDZ14" s="1211"/>
      <c r="QEA14" s="1211"/>
      <c r="QEB14" s="1211"/>
      <c r="QEC14" s="1211"/>
      <c r="QED14" s="1211"/>
      <c r="QEE14" s="1211"/>
      <c r="QEF14" s="1211"/>
      <c r="QEG14" s="1211"/>
      <c r="QEH14" s="1211"/>
      <c r="QEI14" s="1211"/>
      <c r="QEJ14" s="1211"/>
      <c r="QEK14" s="1211"/>
      <c r="QEL14" s="1211"/>
      <c r="QEM14" s="1211"/>
      <c r="QEN14" s="1211"/>
      <c r="QEO14" s="1211"/>
      <c r="QEP14" s="1211"/>
      <c r="QEQ14" s="1211"/>
      <c r="QER14" s="1211"/>
      <c r="QES14" s="1211"/>
      <c r="QET14" s="1211"/>
      <c r="QEU14" s="1211"/>
      <c r="QEV14" s="1211"/>
      <c r="QEW14" s="1211"/>
      <c r="QEX14" s="1211"/>
      <c r="QEY14" s="1211"/>
      <c r="QEZ14" s="1211"/>
      <c r="QFA14" s="1211"/>
      <c r="QFB14" s="1211"/>
      <c r="QFC14" s="1211"/>
      <c r="QFD14" s="1211"/>
      <c r="QFE14" s="1211"/>
      <c r="QFF14" s="1211"/>
      <c r="QFG14" s="1211"/>
      <c r="QFH14" s="1211"/>
      <c r="QFI14" s="1211"/>
      <c r="QFJ14" s="1211"/>
      <c r="QFK14" s="1211"/>
      <c r="QFL14" s="1211"/>
      <c r="QFM14" s="1211"/>
      <c r="QFN14" s="1211"/>
      <c r="QFO14" s="1211"/>
      <c r="QFP14" s="1211"/>
      <c r="QFQ14" s="1211"/>
      <c r="QFR14" s="1211"/>
      <c r="QFS14" s="1211"/>
      <c r="QFT14" s="1211"/>
      <c r="QFU14" s="1211"/>
      <c r="QFV14" s="1211"/>
      <c r="QFW14" s="1211"/>
      <c r="QFX14" s="1211"/>
      <c r="QFY14" s="1211"/>
      <c r="QFZ14" s="1211"/>
      <c r="QGA14" s="1211"/>
      <c r="QGB14" s="1211"/>
      <c r="QGC14" s="1211"/>
      <c r="QGD14" s="1211"/>
      <c r="QGE14" s="1211"/>
      <c r="QGF14" s="1211"/>
      <c r="QGG14" s="1211"/>
      <c r="QGH14" s="1211"/>
      <c r="QGI14" s="1211"/>
      <c r="QGJ14" s="1211"/>
      <c r="QGK14" s="1211"/>
      <c r="QGL14" s="1211"/>
      <c r="QGM14" s="1211"/>
      <c r="QGN14" s="1211"/>
      <c r="QGO14" s="1211"/>
      <c r="QGP14" s="1211"/>
      <c r="QGQ14" s="1211"/>
      <c r="QGR14" s="1211"/>
      <c r="QGS14" s="1211"/>
      <c r="QGT14" s="1211"/>
      <c r="QGU14" s="1211"/>
      <c r="QGV14" s="1211"/>
      <c r="QGW14" s="1211"/>
      <c r="QGX14" s="1211"/>
      <c r="QGY14" s="1211"/>
      <c r="QGZ14" s="1211"/>
      <c r="QHA14" s="1211"/>
      <c r="QHB14" s="1211"/>
      <c r="QHC14" s="1211"/>
      <c r="QHD14" s="1211"/>
      <c r="QHE14" s="1211"/>
      <c r="QHF14" s="1211"/>
      <c r="QHG14" s="1211"/>
      <c r="QHH14" s="1211"/>
      <c r="QHI14" s="1211"/>
      <c r="QHJ14" s="1211"/>
      <c r="QHK14" s="1211"/>
      <c r="QHL14" s="1211"/>
      <c r="QHM14" s="1211"/>
      <c r="QHN14" s="1211"/>
      <c r="QHO14" s="1211"/>
      <c r="QHP14" s="1211"/>
      <c r="QHQ14" s="1211"/>
      <c r="QHR14" s="1211"/>
      <c r="QHS14" s="1211"/>
      <c r="QHT14" s="1211"/>
      <c r="QHU14" s="1211"/>
      <c r="QHV14" s="1211"/>
      <c r="QHW14" s="1211"/>
      <c r="QHX14" s="1211"/>
      <c r="QHY14" s="1211"/>
      <c r="QHZ14" s="1211"/>
      <c r="QIA14" s="1211"/>
      <c r="QIB14" s="1211"/>
      <c r="QIC14" s="1211"/>
      <c r="QID14" s="1211"/>
      <c r="QIE14" s="1211"/>
      <c r="QIF14" s="1211"/>
      <c r="QIG14" s="1211"/>
      <c r="QIH14" s="1211"/>
      <c r="QII14" s="1211"/>
      <c r="QIJ14" s="1211"/>
      <c r="QIK14" s="1211"/>
      <c r="QIL14" s="1211"/>
      <c r="QIM14" s="1211"/>
      <c r="QIN14" s="1211"/>
      <c r="QIO14" s="1211"/>
      <c r="QIP14" s="1211"/>
      <c r="QIQ14" s="1211"/>
      <c r="QIR14" s="1211"/>
      <c r="QIS14" s="1211"/>
      <c r="QIT14" s="1211"/>
      <c r="QIU14" s="1211"/>
      <c r="QIV14" s="1211"/>
      <c r="QIW14" s="1211"/>
      <c r="QIX14" s="1211"/>
      <c r="QIY14" s="1211"/>
      <c r="QIZ14" s="1211"/>
      <c r="QJA14" s="1211"/>
      <c r="QJB14" s="1211"/>
      <c r="QJC14" s="1211"/>
      <c r="QJD14" s="1211"/>
      <c r="QJE14" s="1211"/>
      <c r="QJF14" s="1211"/>
      <c r="QJG14" s="1211"/>
      <c r="QJH14" s="1211"/>
      <c r="QJI14" s="1211"/>
      <c r="QJJ14" s="1211"/>
      <c r="QJK14" s="1211"/>
      <c r="QJL14" s="1211"/>
      <c r="QJM14" s="1211"/>
      <c r="QJN14" s="1211"/>
      <c r="QJO14" s="1211"/>
      <c r="QJP14" s="1211"/>
      <c r="QJQ14" s="1211"/>
      <c r="QJR14" s="1211"/>
      <c r="QJS14" s="1211"/>
      <c r="QJT14" s="1211"/>
      <c r="QJU14" s="1211"/>
      <c r="QJV14" s="1211"/>
      <c r="QJW14" s="1211"/>
      <c r="QJX14" s="1211"/>
      <c r="QJY14" s="1211"/>
      <c r="QJZ14" s="1211"/>
      <c r="QKA14" s="1211"/>
      <c r="QKB14" s="1211"/>
      <c r="QKC14" s="1211"/>
      <c r="QKD14" s="1211"/>
      <c r="QKE14" s="1211"/>
      <c r="QKF14" s="1211"/>
      <c r="QKG14" s="1211"/>
      <c r="QKH14" s="1211"/>
      <c r="QKI14" s="1211"/>
      <c r="QKJ14" s="1211"/>
      <c r="QKK14" s="1211"/>
      <c r="QKL14" s="1211"/>
      <c r="QKM14" s="1211"/>
      <c r="QKN14" s="1211"/>
      <c r="QKO14" s="1211"/>
      <c r="QKP14" s="1211"/>
      <c r="QKQ14" s="1211"/>
      <c r="QKR14" s="1211"/>
      <c r="QKS14" s="1211"/>
      <c r="QKT14" s="1211"/>
      <c r="QKU14" s="1211"/>
      <c r="QKV14" s="1211"/>
      <c r="QKW14" s="1211"/>
      <c r="QKX14" s="1211"/>
      <c r="QKY14" s="1211"/>
      <c r="QKZ14" s="1211"/>
      <c r="QLA14" s="1211"/>
      <c r="QLB14" s="1211"/>
      <c r="QLC14" s="1211"/>
      <c r="QLD14" s="1211"/>
      <c r="QLE14" s="1211"/>
      <c r="QLF14" s="1211"/>
      <c r="QLG14" s="1211"/>
      <c r="QLH14" s="1211"/>
      <c r="QLI14" s="1211"/>
      <c r="QLJ14" s="1211"/>
      <c r="QLK14" s="1211"/>
      <c r="QLL14" s="1211"/>
      <c r="QLM14" s="1211"/>
      <c r="QLN14" s="1211"/>
      <c r="QLO14" s="1211"/>
      <c r="QLP14" s="1211"/>
      <c r="QLQ14" s="1211"/>
      <c r="QLR14" s="1211"/>
      <c r="QLS14" s="1211"/>
      <c r="QLT14" s="1211"/>
      <c r="QLU14" s="1211"/>
      <c r="QLV14" s="1211"/>
      <c r="QLW14" s="1211"/>
      <c r="QLX14" s="1211"/>
      <c r="QLY14" s="1211"/>
      <c r="QLZ14" s="1211"/>
      <c r="QMA14" s="1211"/>
      <c r="QMB14" s="1211"/>
      <c r="QMC14" s="1211"/>
      <c r="QMD14" s="1211"/>
      <c r="QME14" s="1211"/>
      <c r="QMF14" s="1211"/>
      <c r="QMG14" s="1211"/>
      <c r="QMH14" s="1211"/>
      <c r="QMI14" s="1211"/>
      <c r="QMJ14" s="1211"/>
      <c r="QMK14" s="1211"/>
      <c r="QML14" s="1211"/>
      <c r="QMM14" s="1211"/>
      <c r="QMN14" s="1211"/>
      <c r="QMO14" s="1211"/>
      <c r="QMP14" s="1211"/>
      <c r="QMQ14" s="1211"/>
      <c r="QMR14" s="1211"/>
      <c r="QMS14" s="1211"/>
      <c r="QMT14" s="1211"/>
      <c r="QMU14" s="1211"/>
      <c r="QMV14" s="1211"/>
      <c r="QMW14" s="1211"/>
      <c r="QMX14" s="1211"/>
      <c r="QMY14" s="1211"/>
      <c r="QMZ14" s="1211"/>
      <c r="QNA14" s="1211"/>
      <c r="QNB14" s="1211"/>
      <c r="QNC14" s="1211"/>
      <c r="QND14" s="1211"/>
      <c r="QNE14" s="1211"/>
      <c r="QNF14" s="1211"/>
      <c r="QNG14" s="1211"/>
      <c r="QNH14" s="1211"/>
      <c r="QNI14" s="1211"/>
      <c r="QNJ14" s="1211"/>
      <c r="QNK14" s="1211"/>
      <c r="QNL14" s="1211"/>
      <c r="QNM14" s="1211"/>
      <c r="QNN14" s="1211"/>
      <c r="QNO14" s="1211"/>
      <c r="QNP14" s="1211"/>
      <c r="QNQ14" s="1211"/>
      <c r="QNR14" s="1211"/>
      <c r="QNS14" s="1211"/>
      <c r="QNT14" s="1211"/>
      <c r="QNU14" s="1211"/>
      <c r="QNV14" s="1211"/>
      <c r="QNW14" s="1211"/>
      <c r="QNX14" s="1211"/>
      <c r="QNY14" s="1211"/>
      <c r="QNZ14" s="1211"/>
      <c r="QOA14" s="1211"/>
      <c r="QOB14" s="1211"/>
      <c r="QOC14" s="1211"/>
      <c r="QOD14" s="1211"/>
      <c r="QOE14" s="1211"/>
      <c r="QOF14" s="1211"/>
      <c r="QOG14" s="1211"/>
      <c r="QOH14" s="1211"/>
      <c r="QOI14" s="1211"/>
      <c r="QOJ14" s="1211"/>
      <c r="QOK14" s="1211"/>
      <c r="QOL14" s="1211"/>
      <c r="QOM14" s="1211"/>
      <c r="QON14" s="1211"/>
      <c r="QOO14" s="1211"/>
      <c r="QOP14" s="1211"/>
      <c r="QOQ14" s="1211"/>
      <c r="QOR14" s="1211"/>
      <c r="QOS14" s="1211"/>
      <c r="QOT14" s="1211"/>
      <c r="QOU14" s="1211"/>
      <c r="QOV14" s="1211"/>
      <c r="QOW14" s="1211"/>
      <c r="QOX14" s="1211"/>
      <c r="QOY14" s="1211"/>
      <c r="QOZ14" s="1211"/>
      <c r="QPA14" s="1211"/>
      <c r="QPB14" s="1211"/>
      <c r="QPC14" s="1211"/>
      <c r="QPD14" s="1211"/>
      <c r="QPE14" s="1211"/>
      <c r="QPF14" s="1211"/>
      <c r="QPG14" s="1211"/>
      <c r="QPH14" s="1211"/>
      <c r="QPI14" s="1211"/>
      <c r="QPJ14" s="1211"/>
      <c r="QPK14" s="1211"/>
      <c r="QPL14" s="1211"/>
      <c r="QPM14" s="1211"/>
      <c r="QPN14" s="1211"/>
      <c r="QPO14" s="1211"/>
      <c r="QPP14" s="1211"/>
      <c r="QPQ14" s="1211"/>
      <c r="QPR14" s="1211"/>
      <c r="QPS14" s="1211"/>
      <c r="QPT14" s="1211"/>
      <c r="QPU14" s="1211"/>
      <c r="QPV14" s="1211"/>
      <c r="QPW14" s="1211"/>
      <c r="QPX14" s="1211"/>
      <c r="QPY14" s="1211"/>
      <c r="QPZ14" s="1211"/>
      <c r="QQA14" s="1211"/>
      <c r="QQB14" s="1211"/>
      <c r="QQC14" s="1211"/>
      <c r="QQD14" s="1211"/>
      <c r="QQE14" s="1211"/>
      <c r="QQF14" s="1211"/>
      <c r="QQG14" s="1211"/>
      <c r="QQH14" s="1211"/>
      <c r="QQI14" s="1211"/>
      <c r="QQJ14" s="1211"/>
      <c r="QQK14" s="1211"/>
      <c r="QQL14" s="1211"/>
      <c r="QQM14" s="1211"/>
      <c r="QQN14" s="1211"/>
      <c r="QQO14" s="1211"/>
      <c r="QQP14" s="1211"/>
      <c r="QQQ14" s="1211"/>
      <c r="QQR14" s="1211"/>
      <c r="QQS14" s="1211"/>
      <c r="QQT14" s="1211"/>
      <c r="QQU14" s="1211"/>
      <c r="QQV14" s="1211"/>
      <c r="QQW14" s="1211"/>
      <c r="QQX14" s="1211"/>
      <c r="QQY14" s="1211"/>
      <c r="QQZ14" s="1211"/>
      <c r="QRA14" s="1211"/>
      <c r="QRB14" s="1211"/>
      <c r="QRC14" s="1211"/>
      <c r="QRD14" s="1211"/>
      <c r="QRE14" s="1211"/>
      <c r="QRF14" s="1211"/>
      <c r="QRG14" s="1211"/>
      <c r="QRH14" s="1211"/>
      <c r="QRI14" s="1211"/>
      <c r="QRJ14" s="1211"/>
      <c r="QRK14" s="1211"/>
      <c r="QRL14" s="1211"/>
      <c r="QRM14" s="1211"/>
      <c r="QRN14" s="1211"/>
      <c r="QRO14" s="1211"/>
      <c r="QRP14" s="1211"/>
      <c r="QRQ14" s="1211"/>
      <c r="QRR14" s="1211"/>
      <c r="QRS14" s="1211"/>
      <c r="QRT14" s="1211"/>
      <c r="QRU14" s="1211"/>
      <c r="QRV14" s="1211"/>
      <c r="QRW14" s="1211"/>
      <c r="QRX14" s="1211"/>
      <c r="QRY14" s="1211"/>
      <c r="QRZ14" s="1211"/>
      <c r="QSA14" s="1211"/>
      <c r="QSB14" s="1211"/>
      <c r="QSC14" s="1211"/>
      <c r="QSD14" s="1211"/>
      <c r="QSE14" s="1211"/>
      <c r="QSF14" s="1211"/>
      <c r="QSG14" s="1211"/>
      <c r="QSH14" s="1211"/>
      <c r="QSI14" s="1211"/>
      <c r="QSJ14" s="1211"/>
      <c r="QSK14" s="1211"/>
      <c r="QSL14" s="1211"/>
      <c r="QSM14" s="1211"/>
      <c r="QSN14" s="1211"/>
      <c r="QSO14" s="1211"/>
      <c r="QSP14" s="1211"/>
      <c r="QSQ14" s="1211"/>
      <c r="QSR14" s="1211"/>
      <c r="QSS14" s="1211"/>
      <c r="QST14" s="1211"/>
      <c r="QSU14" s="1211"/>
      <c r="QSV14" s="1211"/>
      <c r="QSW14" s="1211"/>
      <c r="QSX14" s="1211"/>
      <c r="QSY14" s="1211"/>
      <c r="QSZ14" s="1211"/>
      <c r="QTA14" s="1211"/>
      <c r="QTB14" s="1211"/>
      <c r="QTC14" s="1211"/>
      <c r="QTD14" s="1211"/>
      <c r="QTE14" s="1211"/>
      <c r="QTF14" s="1211"/>
      <c r="QTG14" s="1211"/>
      <c r="QTH14" s="1211"/>
      <c r="QTI14" s="1211"/>
      <c r="QTJ14" s="1211"/>
      <c r="QTK14" s="1211"/>
      <c r="QTL14" s="1211"/>
      <c r="QTM14" s="1211"/>
      <c r="QTN14" s="1211"/>
      <c r="QTO14" s="1211"/>
      <c r="QTP14" s="1211"/>
      <c r="QTQ14" s="1211"/>
      <c r="QTR14" s="1211"/>
      <c r="QTS14" s="1211"/>
      <c r="QTT14" s="1211"/>
      <c r="QTU14" s="1211"/>
      <c r="QTV14" s="1211"/>
      <c r="QTW14" s="1211"/>
      <c r="QTX14" s="1211"/>
      <c r="QTY14" s="1211"/>
      <c r="QTZ14" s="1211"/>
      <c r="QUA14" s="1211"/>
      <c r="QUB14" s="1211"/>
      <c r="QUC14" s="1211"/>
      <c r="QUD14" s="1211"/>
      <c r="QUE14" s="1211"/>
      <c r="QUF14" s="1211"/>
      <c r="QUG14" s="1211"/>
      <c r="QUH14" s="1211"/>
      <c r="QUI14" s="1211"/>
      <c r="QUJ14" s="1211"/>
      <c r="QUK14" s="1211"/>
      <c r="QUL14" s="1211"/>
      <c r="QUM14" s="1211"/>
      <c r="QUN14" s="1211"/>
      <c r="QUO14" s="1211"/>
      <c r="QUP14" s="1211"/>
      <c r="QUQ14" s="1211"/>
      <c r="QUR14" s="1211"/>
      <c r="QUS14" s="1211"/>
      <c r="QUT14" s="1211"/>
      <c r="QUU14" s="1211"/>
      <c r="QUV14" s="1211"/>
      <c r="QUW14" s="1211"/>
      <c r="QUX14" s="1211"/>
      <c r="QUY14" s="1211"/>
      <c r="QUZ14" s="1211"/>
      <c r="QVA14" s="1211"/>
      <c r="QVB14" s="1211"/>
      <c r="QVC14" s="1211"/>
      <c r="QVD14" s="1211"/>
      <c r="QVE14" s="1211"/>
      <c r="QVF14" s="1211"/>
      <c r="QVG14" s="1211"/>
      <c r="QVH14" s="1211"/>
      <c r="QVI14" s="1211"/>
      <c r="QVJ14" s="1211"/>
      <c r="QVK14" s="1211"/>
      <c r="QVL14" s="1211"/>
      <c r="QVM14" s="1211"/>
      <c r="QVN14" s="1211"/>
      <c r="QVO14" s="1211"/>
      <c r="QVP14" s="1211"/>
      <c r="QVQ14" s="1211"/>
      <c r="QVR14" s="1211"/>
      <c r="QVS14" s="1211"/>
      <c r="QVT14" s="1211"/>
      <c r="QVU14" s="1211"/>
      <c r="QVV14" s="1211"/>
      <c r="QVW14" s="1211"/>
      <c r="QVX14" s="1211"/>
      <c r="QVY14" s="1211"/>
      <c r="QVZ14" s="1211"/>
      <c r="QWA14" s="1211"/>
      <c r="QWB14" s="1211"/>
      <c r="QWC14" s="1211"/>
      <c r="QWD14" s="1211"/>
      <c r="QWE14" s="1211"/>
      <c r="QWF14" s="1211"/>
      <c r="QWG14" s="1211"/>
      <c r="QWH14" s="1211"/>
      <c r="QWI14" s="1211"/>
      <c r="QWJ14" s="1211"/>
      <c r="QWK14" s="1211"/>
      <c r="QWL14" s="1211"/>
      <c r="QWM14" s="1211"/>
      <c r="QWN14" s="1211"/>
      <c r="QWO14" s="1211"/>
      <c r="QWP14" s="1211"/>
      <c r="QWQ14" s="1211"/>
      <c r="QWR14" s="1211"/>
      <c r="QWS14" s="1211"/>
      <c r="QWT14" s="1211"/>
      <c r="QWU14" s="1211"/>
      <c r="QWV14" s="1211"/>
      <c r="QWW14" s="1211"/>
      <c r="QWX14" s="1211"/>
      <c r="QWY14" s="1211"/>
      <c r="QWZ14" s="1211"/>
      <c r="QXA14" s="1211"/>
      <c r="QXB14" s="1211"/>
      <c r="QXC14" s="1211"/>
      <c r="QXD14" s="1211"/>
      <c r="QXE14" s="1211"/>
      <c r="QXF14" s="1211"/>
      <c r="QXG14" s="1211"/>
      <c r="QXH14" s="1211"/>
      <c r="QXI14" s="1211"/>
      <c r="QXJ14" s="1211"/>
      <c r="QXK14" s="1211"/>
      <c r="QXL14" s="1211"/>
      <c r="QXM14" s="1211"/>
      <c r="QXN14" s="1211"/>
      <c r="QXO14" s="1211"/>
      <c r="QXP14" s="1211"/>
      <c r="QXQ14" s="1211"/>
      <c r="QXR14" s="1211"/>
      <c r="QXS14" s="1211"/>
      <c r="QXT14" s="1211"/>
      <c r="QXU14" s="1211"/>
      <c r="QXV14" s="1211"/>
      <c r="QXW14" s="1211"/>
      <c r="QXX14" s="1211"/>
      <c r="QXY14" s="1211"/>
      <c r="QXZ14" s="1211"/>
      <c r="QYA14" s="1211"/>
      <c r="QYB14" s="1211"/>
      <c r="QYC14" s="1211"/>
      <c r="QYD14" s="1211"/>
      <c r="QYE14" s="1211"/>
      <c r="QYF14" s="1211"/>
      <c r="QYG14" s="1211"/>
      <c r="QYH14" s="1211"/>
      <c r="QYI14" s="1211"/>
      <c r="QYJ14" s="1211"/>
      <c r="QYK14" s="1211"/>
      <c r="QYL14" s="1211"/>
      <c r="QYM14" s="1211"/>
      <c r="QYN14" s="1211"/>
      <c r="QYO14" s="1211"/>
      <c r="QYP14" s="1211"/>
      <c r="QYQ14" s="1211"/>
      <c r="QYR14" s="1211"/>
      <c r="QYS14" s="1211"/>
      <c r="QYT14" s="1211"/>
      <c r="QYU14" s="1211"/>
      <c r="QYV14" s="1211"/>
      <c r="QYW14" s="1211"/>
      <c r="QYX14" s="1211"/>
      <c r="QYY14" s="1211"/>
      <c r="QYZ14" s="1211"/>
      <c r="QZA14" s="1211"/>
      <c r="QZB14" s="1211"/>
      <c r="QZC14" s="1211"/>
      <c r="QZD14" s="1211"/>
      <c r="QZE14" s="1211"/>
      <c r="QZF14" s="1211"/>
      <c r="QZG14" s="1211"/>
      <c r="QZH14" s="1211"/>
      <c r="QZI14" s="1211"/>
      <c r="QZJ14" s="1211"/>
      <c r="QZK14" s="1211"/>
      <c r="QZL14" s="1211"/>
      <c r="QZM14" s="1211"/>
      <c r="QZN14" s="1211"/>
      <c r="QZO14" s="1211"/>
      <c r="QZP14" s="1211"/>
      <c r="QZQ14" s="1211"/>
      <c r="QZR14" s="1211"/>
      <c r="QZS14" s="1211"/>
      <c r="QZT14" s="1211"/>
      <c r="QZU14" s="1211"/>
      <c r="QZV14" s="1211"/>
      <c r="QZW14" s="1211"/>
      <c r="QZX14" s="1211"/>
      <c r="QZY14" s="1211"/>
      <c r="QZZ14" s="1211"/>
      <c r="RAA14" s="1211"/>
      <c r="RAB14" s="1211"/>
      <c r="RAC14" s="1211"/>
      <c r="RAD14" s="1211"/>
      <c r="RAE14" s="1211"/>
      <c r="RAF14" s="1211"/>
      <c r="RAG14" s="1211"/>
      <c r="RAH14" s="1211"/>
      <c r="RAI14" s="1211"/>
      <c r="RAJ14" s="1211"/>
      <c r="RAK14" s="1211"/>
      <c r="RAL14" s="1211"/>
      <c r="RAM14" s="1211"/>
      <c r="RAN14" s="1211"/>
      <c r="RAO14" s="1211"/>
      <c r="RAP14" s="1211"/>
      <c r="RAQ14" s="1211"/>
      <c r="RAR14" s="1211"/>
      <c r="RAS14" s="1211"/>
      <c r="RAT14" s="1211"/>
      <c r="RAU14" s="1211"/>
      <c r="RAV14" s="1211"/>
      <c r="RAW14" s="1211"/>
      <c r="RAX14" s="1211"/>
      <c r="RAY14" s="1211"/>
      <c r="RAZ14" s="1211"/>
      <c r="RBA14" s="1211"/>
      <c r="RBB14" s="1211"/>
      <c r="RBC14" s="1211"/>
      <c r="RBD14" s="1211"/>
      <c r="RBE14" s="1211"/>
      <c r="RBF14" s="1211"/>
      <c r="RBG14" s="1211"/>
      <c r="RBH14" s="1211"/>
      <c r="RBI14" s="1211"/>
      <c r="RBJ14" s="1211"/>
      <c r="RBK14" s="1211"/>
      <c r="RBL14" s="1211"/>
      <c r="RBM14" s="1211"/>
      <c r="RBN14" s="1211"/>
      <c r="RBO14" s="1211"/>
      <c r="RBP14" s="1211"/>
      <c r="RBQ14" s="1211"/>
      <c r="RBR14" s="1211"/>
      <c r="RBS14" s="1211"/>
      <c r="RBT14" s="1211"/>
      <c r="RBU14" s="1211"/>
      <c r="RBV14" s="1211"/>
      <c r="RBW14" s="1211"/>
      <c r="RBX14" s="1211"/>
      <c r="RBY14" s="1211"/>
      <c r="RBZ14" s="1211"/>
      <c r="RCA14" s="1211"/>
      <c r="RCB14" s="1211"/>
      <c r="RCC14" s="1211"/>
      <c r="RCD14" s="1211"/>
      <c r="RCE14" s="1211"/>
      <c r="RCF14" s="1211"/>
      <c r="RCG14" s="1211"/>
      <c r="RCH14" s="1211"/>
      <c r="RCI14" s="1211"/>
      <c r="RCJ14" s="1211"/>
      <c r="RCK14" s="1211"/>
      <c r="RCL14" s="1211"/>
      <c r="RCM14" s="1211"/>
      <c r="RCN14" s="1211"/>
      <c r="RCO14" s="1211"/>
      <c r="RCP14" s="1211"/>
      <c r="RCQ14" s="1211"/>
      <c r="RCR14" s="1211"/>
      <c r="RCS14" s="1211"/>
      <c r="RCT14" s="1211"/>
      <c r="RCU14" s="1211"/>
      <c r="RCV14" s="1211"/>
      <c r="RCW14" s="1211"/>
      <c r="RCX14" s="1211"/>
      <c r="RCY14" s="1211"/>
      <c r="RCZ14" s="1211"/>
      <c r="RDA14" s="1211"/>
      <c r="RDB14" s="1211"/>
      <c r="RDC14" s="1211"/>
      <c r="RDD14" s="1211"/>
      <c r="RDE14" s="1211"/>
      <c r="RDF14" s="1211"/>
      <c r="RDG14" s="1211"/>
      <c r="RDH14" s="1211"/>
      <c r="RDI14" s="1211"/>
      <c r="RDJ14" s="1211"/>
      <c r="RDK14" s="1211"/>
      <c r="RDL14" s="1211"/>
      <c r="RDM14" s="1211"/>
      <c r="RDN14" s="1211"/>
      <c r="RDO14" s="1211"/>
      <c r="RDP14" s="1211"/>
      <c r="RDQ14" s="1211"/>
      <c r="RDR14" s="1211"/>
      <c r="RDS14" s="1211"/>
      <c r="RDT14" s="1211"/>
      <c r="RDU14" s="1211"/>
      <c r="RDV14" s="1211"/>
      <c r="RDW14" s="1211"/>
      <c r="RDX14" s="1211"/>
      <c r="RDY14" s="1211"/>
      <c r="RDZ14" s="1211"/>
      <c r="REA14" s="1211"/>
      <c r="REB14" s="1211"/>
      <c r="REC14" s="1211"/>
      <c r="RED14" s="1211"/>
      <c r="REE14" s="1211"/>
      <c r="REF14" s="1211"/>
      <c r="REG14" s="1211"/>
      <c r="REH14" s="1211"/>
      <c r="REI14" s="1211"/>
      <c r="REJ14" s="1211"/>
      <c r="REK14" s="1211"/>
      <c r="REL14" s="1211"/>
      <c r="REM14" s="1211"/>
      <c r="REN14" s="1211"/>
      <c r="REO14" s="1211"/>
      <c r="REP14" s="1211"/>
      <c r="REQ14" s="1211"/>
      <c r="RER14" s="1211"/>
      <c r="RES14" s="1211"/>
      <c r="RET14" s="1211"/>
      <c r="REU14" s="1211"/>
      <c r="REV14" s="1211"/>
      <c r="REW14" s="1211"/>
      <c r="REX14" s="1211"/>
      <c r="REY14" s="1211"/>
      <c r="REZ14" s="1211"/>
      <c r="RFA14" s="1211"/>
      <c r="RFB14" s="1211"/>
      <c r="RFC14" s="1211"/>
      <c r="RFD14" s="1211"/>
      <c r="RFE14" s="1211"/>
      <c r="RFF14" s="1211"/>
      <c r="RFG14" s="1211"/>
      <c r="RFH14" s="1211"/>
      <c r="RFI14" s="1211"/>
      <c r="RFJ14" s="1211"/>
      <c r="RFK14" s="1211"/>
      <c r="RFL14" s="1211"/>
      <c r="RFM14" s="1211"/>
      <c r="RFN14" s="1211"/>
      <c r="RFO14" s="1211"/>
      <c r="RFP14" s="1211"/>
      <c r="RFQ14" s="1211"/>
      <c r="RFR14" s="1211"/>
      <c r="RFS14" s="1211"/>
      <c r="RFT14" s="1211"/>
      <c r="RFU14" s="1211"/>
      <c r="RFV14" s="1211"/>
      <c r="RFW14" s="1211"/>
      <c r="RFX14" s="1211"/>
      <c r="RFY14" s="1211"/>
      <c r="RFZ14" s="1211"/>
      <c r="RGA14" s="1211"/>
      <c r="RGB14" s="1211"/>
      <c r="RGC14" s="1211"/>
      <c r="RGD14" s="1211"/>
      <c r="RGE14" s="1211"/>
      <c r="RGF14" s="1211"/>
      <c r="RGG14" s="1211"/>
      <c r="RGH14" s="1211"/>
      <c r="RGI14" s="1211"/>
      <c r="RGJ14" s="1211"/>
      <c r="RGK14" s="1211"/>
      <c r="RGL14" s="1211"/>
      <c r="RGM14" s="1211"/>
      <c r="RGN14" s="1211"/>
      <c r="RGO14" s="1211"/>
      <c r="RGP14" s="1211"/>
      <c r="RGQ14" s="1211"/>
      <c r="RGR14" s="1211"/>
      <c r="RGS14" s="1211"/>
      <c r="RGT14" s="1211"/>
      <c r="RGU14" s="1211"/>
      <c r="RGV14" s="1211"/>
      <c r="RGW14" s="1211"/>
      <c r="RGX14" s="1211"/>
      <c r="RGY14" s="1211"/>
      <c r="RGZ14" s="1211"/>
      <c r="RHA14" s="1211"/>
      <c r="RHB14" s="1211"/>
      <c r="RHC14" s="1211"/>
      <c r="RHD14" s="1211"/>
      <c r="RHE14" s="1211"/>
      <c r="RHF14" s="1211"/>
      <c r="RHG14" s="1211"/>
      <c r="RHH14" s="1211"/>
      <c r="RHI14" s="1211"/>
      <c r="RHJ14" s="1211"/>
      <c r="RHK14" s="1211"/>
      <c r="RHL14" s="1211"/>
      <c r="RHM14" s="1211"/>
      <c r="RHN14" s="1211"/>
      <c r="RHO14" s="1211"/>
      <c r="RHP14" s="1211"/>
      <c r="RHQ14" s="1211"/>
      <c r="RHR14" s="1211"/>
      <c r="RHS14" s="1211"/>
      <c r="RHT14" s="1211"/>
      <c r="RHU14" s="1211"/>
      <c r="RHV14" s="1211"/>
      <c r="RHW14" s="1211"/>
      <c r="RHX14" s="1211"/>
      <c r="RHY14" s="1211"/>
      <c r="RHZ14" s="1211"/>
      <c r="RIA14" s="1211"/>
      <c r="RIB14" s="1211"/>
      <c r="RIC14" s="1211"/>
      <c r="RID14" s="1211"/>
      <c r="RIE14" s="1211"/>
      <c r="RIF14" s="1211"/>
      <c r="RIG14" s="1211"/>
      <c r="RIH14" s="1211"/>
      <c r="RII14" s="1211"/>
      <c r="RIJ14" s="1211"/>
      <c r="RIK14" s="1211"/>
      <c r="RIL14" s="1211"/>
      <c r="RIM14" s="1211"/>
      <c r="RIN14" s="1211"/>
      <c r="RIO14" s="1211"/>
      <c r="RIP14" s="1211"/>
      <c r="RIQ14" s="1211"/>
      <c r="RIR14" s="1211"/>
      <c r="RIS14" s="1211"/>
      <c r="RIT14" s="1211"/>
      <c r="RIU14" s="1211"/>
      <c r="RIV14" s="1211"/>
      <c r="RIW14" s="1211"/>
      <c r="RIX14" s="1211"/>
      <c r="RIY14" s="1211"/>
      <c r="RIZ14" s="1211"/>
      <c r="RJA14" s="1211"/>
      <c r="RJB14" s="1211"/>
      <c r="RJC14" s="1211"/>
      <c r="RJD14" s="1211"/>
      <c r="RJE14" s="1211"/>
      <c r="RJF14" s="1211"/>
      <c r="RJG14" s="1211"/>
      <c r="RJH14" s="1211"/>
      <c r="RJI14" s="1211"/>
      <c r="RJJ14" s="1211"/>
      <c r="RJK14" s="1211"/>
      <c r="RJL14" s="1211"/>
      <c r="RJM14" s="1211"/>
      <c r="RJN14" s="1211"/>
      <c r="RJO14" s="1211"/>
      <c r="RJP14" s="1211"/>
      <c r="RJQ14" s="1211"/>
      <c r="RJR14" s="1211"/>
      <c r="RJS14" s="1211"/>
      <c r="RJT14" s="1211"/>
      <c r="RJU14" s="1211"/>
      <c r="RJV14" s="1211"/>
      <c r="RJW14" s="1211"/>
      <c r="RJX14" s="1211"/>
      <c r="RJY14" s="1211"/>
      <c r="RJZ14" s="1211"/>
      <c r="RKA14" s="1211"/>
      <c r="RKB14" s="1211"/>
      <c r="RKC14" s="1211"/>
      <c r="RKD14" s="1211"/>
      <c r="RKE14" s="1211"/>
      <c r="RKF14" s="1211"/>
      <c r="RKG14" s="1211"/>
      <c r="RKH14" s="1211"/>
      <c r="RKI14" s="1211"/>
      <c r="RKJ14" s="1211"/>
      <c r="RKK14" s="1211"/>
      <c r="RKL14" s="1211"/>
      <c r="RKM14" s="1211"/>
      <c r="RKN14" s="1211"/>
      <c r="RKO14" s="1211"/>
      <c r="RKP14" s="1211"/>
      <c r="RKQ14" s="1211"/>
      <c r="RKR14" s="1211"/>
      <c r="RKS14" s="1211"/>
      <c r="RKT14" s="1211"/>
      <c r="RKU14" s="1211"/>
      <c r="RKV14" s="1211"/>
      <c r="RKW14" s="1211"/>
      <c r="RKX14" s="1211"/>
      <c r="RKY14" s="1211"/>
      <c r="RKZ14" s="1211"/>
      <c r="RLA14" s="1211"/>
      <c r="RLB14" s="1211"/>
      <c r="RLC14" s="1211"/>
      <c r="RLD14" s="1211"/>
      <c r="RLE14" s="1211"/>
      <c r="RLF14" s="1211"/>
      <c r="RLG14" s="1211"/>
      <c r="RLH14" s="1211"/>
      <c r="RLI14" s="1211"/>
      <c r="RLJ14" s="1211"/>
      <c r="RLK14" s="1211"/>
      <c r="RLL14" s="1211"/>
      <c r="RLM14" s="1211"/>
      <c r="RLN14" s="1211"/>
      <c r="RLO14" s="1211"/>
      <c r="RLP14" s="1211"/>
      <c r="RLQ14" s="1211"/>
      <c r="RLR14" s="1211"/>
      <c r="RLS14" s="1211"/>
      <c r="RLT14" s="1211"/>
      <c r="RLU14" s="1211"/>
      <c r="RLV14" s="1211"/>
      <c r="RLW14" s="1211"/>
      <c r="RLX14" s="1211"/>
      <c r="RLY14" s="1211"/>
      <c r="RLZ14" s="1211"/>
      <c r="RMA14" s="1211"/>
      <c r="RMB14" s="1211"/>
      <c r="RMC14" s="1211"/>
      <c r="RMD14" s="1211"/>
      <c r="RME14" s="1211"/>
      <c r="RMF14" s="1211"/>
      <c r="RMG14" s="1211"/>
      <c r="RMH14" s="1211"/>
      <c r="RMI14" s="1211"/>
      <c r="RMJ14" s="1211"/>
      <c r="RMK14" s="1211"/>
      <c r="RML14" s="1211"/>
      <c r="RMM14" s="1211"/>
      <c r="RMN14" s="1211"/>
      <c r="RMO14" s="1211"/>
      <c r="RMP14" s="1211"/>
      <c r="RMQ14" s="1211"/>
      <c r="RMR14" s="1211"/>
      <c r="RMS14" s="1211"/>
      <c r="RMT14" s="1211"/>
      <c r="RMU14" s="1211"/>
      <c r="RMV14" s="1211"/>
      <c r="RMW14" s="1211"/>
      <c r="RMX14" s="1211"/>
      <c r="RMY14" s="1211"/>
      <c r="RMZ14" s="1211"/>
      <c r="RNA14" s="1211"/>
      <c r="RNB14" s="1211"/>
      <c r="RNC14" s="1211"/>
      <c r="RND14" s="1211"/>
      <c r="RNE14" s="1211"/>
      <c r="RNF14" s="1211"/>
      <c r="RNG14" s="1211"/>
      <c r="RNH14" s="1211"/>
      <c r="RNI14" s="1211"/>
      <c r="RNJ14" s="1211"/>
      <c r="RNK14" s="1211"/>
      <c r="RNL14" s="1211"/>
      <c r="RNM14" s="1211"/>
      <c r="RNN14" s="1211"/>
      <c r="RNO14" s="1211"/>
      <c r="RNP14" s="1211"/>
      <c r="RNQ14" s="1211"/>
      <c r="RNR14" s="1211"/>
      <c r="RNS14" s="1211"/>
      <c r="RNT14" s="1211"/>
      <c r="RNU14" s="1211"/>
      <c r="RNV14" s="1211"/>
      <c r="RNW14" s="1211"/>
      <c r="RNX14" s="1211"/>
      <c r="RNY14" s="1211"/>
      <c r="RNZ14" s="1211"/>
      <c r="ROA14" s="1211"/>
      <c r="ROB14" s="1211"/>
      <c r="ROC14" s="1211"/>
      <c r="ROD14" s="1211"/>
      <c r="ROE14" s="1211"/>
      <c r="ROF14" s="1211"/>
      <c r="ROG14" s="1211"/>
      <c r="ROH14" s="1211"/>
      <c r="ROI14" s="1211"/>
      <c r="ROJ14" s="1211"/>
      <c r="ROK14" s="1211"/>
      <c r="ROL14" s="1211"/>
      <c r="ROM14" s="1211"/>
      <c r="RON14" s="1211"/>
      <c r="ROO14" s="1211"/>
      <c r="ROP14" s="1211"/>
      <c r="ROQ14" s="1211"/>
      <c r="ROR14" s="1211"/>
      <c r="ROS14" s="1211"/>
      <c r="ROT14" s="1211"/>
      <c r="ROU14" s="1211"/>
      <c r="ROV14" s="1211"/>
      <c r="ROW14" s="1211"/>
      <c r="ROX14" s="1211"/>
      <c r="ROY14" s="1211"/>
      <c r="ROZ14" s="1211"/>
      <c r="RPA14" s="1211"/>
      <c r="RPB14" s="1211"/>
      <c r="RPC14" s="1211"/>
      <c r="RPD14" s="1211"/>
      <c r="RPE14" s="1211"/>
      <c r="RPF14" s="1211"/>
      <c r="RPG14" s="1211"/>
      <c r="RPH14" s="1211"/>
      <c r="RPI14" s="1211"/>
      <c r="RPJ14" s="1211"/>
      <c r="RPK14" s="1211"/>
      <c r="RPL14" s="1211"/>
      <c r="RPM14" s="1211"/>
      <c r="RPN14" s="1211"/>
      <c r="RPO14" s="1211"/>
      <c r="RPP14" s="1211"/>
      <c r="RPQ14" s="1211"/>
      <c r="RPR14" s="1211"/>
      <c r="RPS14" s="1211"/>
      <c r="RPT14" s="1211"/>
      <c r="RPU14" s="1211"/>
      <c r="RPV14" s="1211"/>
      <c r="RPW14" s="1211"/>
      <c r="RPX14" s="1211"/>
      <c r="RPY14" s="1211"/>
      <c r="RPZ14" s="1211"/>
      <c r="RQA14" s="1211"/>
      <c r="RQB14" s="1211"/>
      <c r="RQC14" s="1211"/>
      <c r="RQD14" s="1211"/>
      <c r="RQE14" s="1211"/>
      <c r="RQF14" s="1211"/>
      <c r="RQG14" s="1211"/>
      <c r="RQH14" s="1211"/>
      <c r="RQI14" s="1211"/>
      <c r="RQJ14" s="1211"/>
      <c r="RQK14" s="1211"/>
      <c r="RQL14" s="1211"/>
      <c r="RQM14" s="1211"/>
      <c r="RQN14" s="1211"/>
      <c r="RQO14" s="1211"/>
      <c r="RQP14" s="1211"/>
      <c r="RQQ14" s="1211"/>
      <c r="RQR14" s="1211"/>
      <c r="RQS14" s="1211"/>
      <c r="RQT14" s="1211"/>
      <c r="RQU14" s="1211"/>
      <c r="RQV14" s="1211"/>
      <c r="RQW14" s="1211"/>
      <c r="RQX14" s="1211"/>
      <c r="RQY14" s="1211"/>
      <c r="RQZ14" s="1211"/>
      <c r="RRA14" s="1211"/>
      <c r="RRB14" s="1211"/>
      <c r="RRC14" s="1211"/>
      <c r="RRD14" s="1211"/>
      <c r="RRE14" s="1211"/>
      <c r="RRF14" s="1211"/>
      <c r="RRG14" s="1211"/>
      <c r="RRH14" s="1211"/>
      <c r="RRI14" s="1211"/>
      <c r="RRJ14" s="1211"/>
      <c r="RRK14" s="1211"/>
      <c r="RRL14" s="1211"/>
      <c r="RRM14" s="1211"/>
      <c r="RRN14" s="1211"/>
      <c r="RRO14" s="1211"/>
      <c r="RRP14" s="1211"/>
      <c r="RRQ14" s="1211"/>
      <c r="RRR14" s="1211"/>
      <c r="RRS14" s="1211"/>
      <c r="RRT14" s="1211"/>
      <c r="RRU14" s="1211"/>
      <c r="RRV14" s="1211"/>
      <c r="RRW14" s="1211"/>
      <c r="RRX14" s="1211"/>
      <c r="RRY14" s="1211"/>
      <c r="RRZ14" s="1211"/>
      <c r="RSA14" s="1211"/>
      <c r="RSB14" s="1211"/>
      <c r="RSC14" s="1211"/>
      <c r="RSD14" s="1211"/>
      <c r="RSE14" s="1211"/>
      <c r="RSF14" s="1211"/>
      <c r="RSG14" s="1211"/>
      <c r="RSH14" s="1211"/>
      <c r="RSI14" s="1211"/>
      <c r="RSJ14" s="1211"/>
      <c r="RSK14" s="1211"/>
      <c r="RSL14" s="1211"/>
      <c r="RSM14" s="1211"/>
      <c r="RSN14" s="1211"/>
      <c r="RSO14" s="1211"/>
      <c r="RSP14" s="1211"/>
      <c r="RSQ14" s="1211"/>
      <c r="RSR14" s="1211"/>
      <c r="RSS14" s="1211"/>
      <c r="RST14" s="1211"/>
      <c r="RSU14" s="1211"/>
      <c r="RSV14" s="1211"/>
      <c r="RSW14" s="1211"/>
      <c r="RSX14" s="1211"/>
      <c r="RSY14" s="1211"/>
      <c r="RSZ14" s="1211"/>
      <c r="RTA14" s="1211"/>
      <c r="RTB14" s="1211"/>
      <c r="RTC14" s="1211"/>
      <c r="RTD14" s="1211"/>
      <c r="RTE14" s="1211"/>
      <c r="RTF14" s="1211"/>
      <c r="RTG14" s="1211"/>
      <c r="RTH14" s="1211"/>
      <c r="RTI14" s="1211"/>
      <c r="RTJ14" s="1211"/>
      <c r="RTK14" s="1211"/>
      <c r="RTL14" s="1211"/>
      <c r="RTM14" s="1211"/>
      <c r="RTN14" s="1211"/>
      <c r="RTO14" s="1211"/>
      <c r="RTP14" s="1211"/>
      <c r="RTQ14" s="1211"/>
      <c r="RTR14" s="1211"/>
      <c r="RTS14" s="1211"/>
      <c r="RTT14" s="1211"/>
      <c r="RTU14" s="1211"/>
      <c r="RTV14" s="1211"/>
      <c r="RTW14" s="1211"/>
      <c r="RTX14" s="1211"/>
      <c r="RTY14" s="1211"/>
      <c r="RTZ14" s="1211"/>
      <c r="RUA14" s="1211"/>
      <c r="RUB14" s="1211"/>
      <c r="RUC14" s="1211"/>
      <c r="RUD14" s="1211"/>
      <c r="RUE14" s="1211"/>
      <c r="RUF14" s="1211"/>
      <c r="RUG14" s="1211"/>
      <c r="RUH14" s="1211"/>
      <c r="RUI14" s="1211"/>
      <c r="RUJ14" s="1211"/>
      <c r="RUK14" s="1211"/>
      <c r="RUL14" s="1211"/>
      <c r="RUM14" s="1211"/>
      <c r="RUN14" s="1211"/>
      <c r="RUO14" s="1211"/>
      <c r="RUP14" s="1211"/>
      <c r="RUQ14" s="1211"/>
      <c r="RUR14" s="1211"/>
      <c r="RUS14" s="1211"/>
      <c r="RUT14" s="1211"/>
      <c r="RUU14" s="1211"/>
      <c r="RUV14" s="1211"/>
      <c r="RUW14" s="1211"/>
      <c r="RUX14" s="1211"/>
      <c r="RUY14" s="1211"/>
      <c r="RUZ14" s="1211"/>
      <c r="RVA14" s="1211"/>
      <c r="RVB14" s="1211"/>
      <c r="RVC14" s="1211"/>
      <c r="RVD14" s="1211"/>
      <c r="RVE14" s="1211"/>
      <c r="RVF14" s="1211"/>
      <c r="RVG14" s="1211"/>
      <c r="RVH14" s="1211"/>
      <c r="RVI14" s="1211"/>
      <c r="RVJ14" s="1211"/>
      <c r="RVK14" s="1211"/>
      <c r="RVL14" s="1211"/>
      <c r="RVM14" s="1211"/>
      <c r="RVN14" s="1211"/>
      <c r="RVO14" s="1211"/>
      <c r="RVP14" s="1211"/>
      <c r="RVQ14" s="1211"/>
      <c r="RVR14" s="1211"/>
      <c r="RVS14" s="1211"/>
      <c r="RVT14" s="1211"/>
      <c r="RVU14" s="1211"/>
      <c r="RVV14" s="1211"/>
      <c r="RVW14" s="1211"/>
      <c r="RVX14" s="1211"/>
      <c r="RVY14" s="1211"/>
      <c r="RVZ14" s="1211"/>
      <c r="RWA14" s="1211"/>
      <c r="RWB14" s="1211"/>
      <c r="RWC14" s="1211"/>
      <c r="RWD14" s="1211"/>
      <c r="RWE14" s="1211"/>
      <c r="RWF14" s="1211"/>
      <c r="RWG14" s="1211"/>
      <c r="RWH14" s="1211"/>
      <c r="RWI14" s="1211"/>
      <c r="RWJ14" s="1211"/>
      <c r="RWK14" s="1211"/>
      <c r="RWL14" s="1211"/>
      <c r="RWM14" s="1211"/>
      <c r="RWN14" s="1211"/>
      <c r="RWO14" s="1211"/>
      <c r="RWP14" s="1211"/>
      <c r="RWQ14" s="1211"/>
      <c r="RWR14" s="1211"/>
      <c r="RWS14" s="1211"/>
      <c r="RWT14" s="1211"/>
      <c r="RWU14" s="1211"/>
      <c r="RWV14" s="1211"/>
      <c r="RWW14" s="1211"/>
      <c r="RWX14" s="1211"/>
      <c r="RWY14" s="1211"/>
      <c r="RWZ14" s="1211"/>
      <c r="RXA14" s="1211"/>
      <c r="RXB14" s="1211"/>
      <c r="RXC14" s="1211"/>
      <c r="RXD14" s="1211"/>
      <c r="RXE14" s="1211"/>
      <c r="RXF14" s="1211"/>
      <c r="RXG14" s="1211"/>
      <c r="RXH14" s="1211"/>
      <c r="RXI14" s="1211"/>
      <c r="RXJ14" s="1211"/>
      <c r="RXK14" s="1211"/>
      <c r="RXL14" s="1211"/>
      <c r="RXM14" s="1211"/>
      <c r="RXN14" s="1211"/>
      <c r="RXO14" s="1211"/>
      <c r="RXP14" s="1211"/>
      <c r="RXQ14" s="1211"/>
      <c r="RXR14" s="1211"/>
      <c r="RXS14" s="1211"/>
      <c r="RXT14" s="1211"/>
      <c r="RXU14" s="1211"/>
      <c r="RXV14" s="1211"/>
      <c r="RXW14" s="1211"/>
      <c r="RXX14" s="1211"/>
      <c r="RXY14" s="1211"/>
      <c r="RXZ14" s="1211"/>
      <c r="RYA14" s="1211"/>
      <c r="RYB14" s="1211"/>
      <c r="RYC14" s="1211"/>
      <c r="RYD14" s="1211"/>
      <c r="RYE14" s="1211"/>
      <c r="RYF14" s="1211"/>
      <c r="RYG14" s="1211"/>
      <c r="RYH14" s="1211"/>
      <c r="RYI14" s="1211"/>
      <c r="RYJ14" s="1211"/>
      <c r="RYK14" s="1211"/>
      <c r="RYL14" s="1211"/>
      <c r="RYM14" s="1211"/>
      <c r="RYN14" s="1211"/>
      <c r="RYO14" s="1211"/>
      <c r="RYP14" s="1211"/>
      <c r="RYQ14" s="1211"/>
      <c r="RYR14" s="1211"/>
      <c r="RYS14" s="1211"/>
      <c r="RYT14" s="1211"/>
      <c r="RYU14" s="1211"/>
      <c r="RYV14" s="1211"/>
      <c r="RYW14" s="1211"/>
      <c r="RYX14" s="1211"/>
      <c r="RYY14" s="1211"/>
      <c r="RYZ14" s="1211"/>
      <c r="RZA14" s="1211"/>
      <c r="RZB14" s="1211"/>
      <c r="RZC14" s="1211"/>
      <c r="RZD14" s="1211"/>
      <c r="RZE14" s="1211"/>
      <c r="RZF14" s="1211"/>
      <c r="RZG14" s="1211"/>
      <c r="RZH14" s="1211"/>
      <c r="RZI14" s="1211"/>
      <c r="RZJ14" s="1211"/>
      <c r="RZK14" s="1211"/>
      <c r="RZL14" s="1211"/>
      <c r="RZM14" s="1211"/>
      <c r="RZN14" s="1211"/>
      <c r="RZO14" s="1211"/>
      <c r="RZP14" s="1211"/>
      <c r="RZQ14" s="1211"/>
      <c r="RZR14" s="1211"/>
      <c r="RZS14" s="1211"/>
      <c r="RZT14" s="1211"/>
      <c r="RZU14" s="1211"/>
      <c r="RZV14" s="1211"/>
      <c r="RZW14" s="1211"/>
      <c r="RZX14" s="1211"/>
      <c r="RZY14" s="1211"/>
      <c r="RZZ14" s="1211"/>
      <c r="SAA14" s="1211"/>
      <c r="SAB14" s="1211"/>
      <c r="SAC14" s="1211"/>
      <c r="SAD14" s="1211"/>
      <c r="SAE14" s="1211"/>
      <c r="SAF14" s="1211"/>
      <c r="SAG14" s="1211"/>
      <c r="SAH14" s="1211"/>
      <c r="SAI14" s="1211"/>
      <c r="SAJ14" s="1211"/>
      <c r="SAK14" s="1211"/>
      <c r="SAL14" s="1211"/>
      <c r="SAM14" s="1211"/>
      <c r="SAN14" s="1211"/>
      <c r="SAO14" s="1211"/>
      <c r="SAP14" s="1211"/>
      <c r="SAQ14" s="1211"/>
      <c r="SAR14" s="1211"/>
      <c r="SAS14" s="1211"/>
      <c r="SAT14" s="1211"/>
      <c r="SAU14" s="1211"/>
      <c r="SAV14" s="1211"/>
      <c r="SAW14" s="1211"/>
      <c r="SAX14" s="1211"/>
      <c r="SAY14" s="1211"/>
      <c r="SAZ14" s="1211"/>
      <c r="SBA14" s="1211"/>
      <c r="SBB14" s="1211"/>
      <c r="SBC14" s="1211"/>
      <c r="SBD14" s="1211"/>
      <c r="SBE14" s="1211"/>
      <c r="SBF14" s="1211"/>
      <c r="SBG14" s="1211"/>
      <c r="SBH14" s="1211"/>
      <c r="SBI14" s="1211"/>
      <c r="SBJ14" s="1211"/>
      <c r="SBK14" s="1211"/>
      <c r="SBL14" s="1211"/>
      <c r="SBM14" s="1211"/>
      <c r="SBN14" s="1211"/>
      <c r="SBO14" s="1211"/>
      <c r="SBP14" s="1211"/>
      <c r="SBQ14" s="1211"/>
      <c r="SBR14" s="1211"/>
      <c r="SBS14" s="1211"/>
      <c r="SBT14" s="1211"/>
      <c r="SBU14" s="1211"/>
      <c r="SBV14" s="1211"/>
      <c r="SBW14" s="1211"/>
      <c r="SBX14" s="1211"/>
      <c r="SBY14" s="1211"/>
      <c r="SBZ14" s="1211"/>
      <c r="SCA14" s="1211"/>
      <c r="SCB14" s="1211"/>
      <c r="SCC14" s="1211"/>
      <c r="SCD14" s="1211"/>
      <c r="SCE14" s="1211"/>
      <c r="SCF14" s="1211"/>
      <c r="SCG14" s="1211"/>
      <c r="SCH14" s="1211"/>
      <c r="SCI14" s="1211"/>
      <c r="SCJ14" s="1211"/>
      <c r="SCK14" s="1211"/>
      <c r="SCL14" s="1211"/>
      <c r="SCM14" s="1211"/>
      <c r="SCN14" s="1211"/>
      <c r="SCO14" s="1211"/>
      <c r="SCP14" s="1211"/>
      <c r="SCQ14" s="1211"/>
      <c r="SCR14" s="1211"/>
      <c r="SCS14" s="1211"/>
      <c r="SCT14" s="1211"/>
      <c r="SCU14" s="1211"/>
      <c r="SCV14" s="1211"/>
      <c r="SCW14" s="1211"/>
      <c r="SCX14" s="1211"/>
      <c r="SCY14" s="1211"/>
      <c r="SCZ14" s="1211"/>
      <c r="SDA14" s="1211"/>
      <c r="SDB14" s="1211"/>
      <c r="SDC14" s="1211"/>
      <c r="SDD14" s="1211"/>
      <c r="SDE14" s="1211"/>
      <c r="SDF14" s="1211"/>
      <c r="SDG14" s="1211"/>
      <c r="SDH14" s="1211"/>
      <c r="SDI14" s="1211"/>
      <c r="SDJ14" s="1211"/>
      <c r="SDK14" s="1211"/>
      <c r="SDL14" s="1211"/>
      <c r="SDM14" s="1211"/>
      <c r="SDN14" s="1211"/>
      <c r="SDO14" s="1211"/>
      <c r="SDP14" s="1211"/>
      <c r="SDQ14" s="1211"/>
      <c r="SDR14" s="1211"/>
      <c r="SDS14" s="1211"/>
      <c r="SDT14" s="1211"/>
      <c r="SDU14" s="1211"/>
      <c r="SDV14" s="1211"/>
      <c r="SDW14" s="1211"/>
      <c r="SDX14" s="1211"/>
      <c r="SDY14" s="1211"/>
      <c r="SDZ14" s="1211"/>
      <c r="SEA14" s="1211"/>
      <c r="SEB14" s="1211"/>
      <c r="SEC14" s="1211"/>
      <c r="SED14" s="1211"/>
      <c r="SEE14" s="1211"/>
      <c r="SEF14" s="1211"/>
      <c r="SEG14" s="1211"/>
      <c r="SEH14" s="1211"/>
      <c r="SEI14" s="1211"/>
      <c r="SEJ14" s="1211"/>
      <c r="SEK14" s="1211"/>
      <c r="SEL14" s="1211"/>
      <c r="SEM14" s="1211"/>
      <c r="SEN14" s="1211"/>
      <c r="SEO14" s="1211"/>
      <c r="SEP14" s="1211"/>
      <c r="SEQ14" s="1211"/>
      <c r="SER14" s="1211"/>
      <c r="SES14" s="1211"/>
      <c r="SET14" s="1211"/>
      <c r="SEU14" s="1211"/>
      <c r="SEV14" s="1211"/>
      <c r="SEW14" s="1211"/>
      <c r="SEX14" s="1211"/>
      <c r="SEY14" s="1211"/>
      <c r="SEZ14" s="1211"/>
      <c r="SFA14" s="1211"/>
      <c r="SFB14" s="1211"/>
      <c r="SFC14" s="1211"/>
      <c r="SFD14" s="1211"/>
      <c r="SFE14" s="1211"/>
      <c r="SFF14" s="1211"/>
      <c r="SFG14" s="1211"/>
      <c r="SFH14" s="1211"/>
      <c r="SFI14" s="1211"/>
      <c r="SFJ14" s="1211"/>
      <c r="SFK14" s="1211"/>
      <c r="SFL14" s="1211"/>
      <c r="SFM14" s="1211"/>
      <c r="SFN14" s="1211"/>
      <c r="SFO14" s="1211"/>
      <c r="SFP14" s="1211"/>
      <c r="SFQ14" s="1211"/>
      <c r="SFR14" s="1211"/>
      <c r="SFS14" s="1211"/>
      <c r="SFT14" s="1211"/>
      <c r="SFU14" s="1211"/>
      <c r="SFV14" s="1211"/>
      <c r="SFW14" s="1211"/>
      <c r="SFX14" s="1211"/>
      <c r="SFY14" s="1211"/>
      <c r="SFZ14" s="1211"/>
      <c r="SGA14" s="1211"/>
      <c r="SGB14" s="1211"/>
      <c r="SGC14" s="1211"/>
      <c r="SGD14" s="1211"/>
      <c r="SGE14" s="1211"/>
      <c r="SGF14" s="1211"/>
      <c r="SGG14" s="1211"/>
      <c r="SGH14" s="1211"/>
      <c r="SGI14" s="1211"/>
      <c r="SGJ14" s="1211"/>
      <c r="SGK14" s="1211"/>
      <c r="SGL14" s="1211"/>
      <c r="SGM14" s="1211"/>
      <c r="SGN14" s="1211"/>
      <c r="SGO14" s="1211"/>
      <c r="SGP14" s="1211"/>
      <c r="SGQ14" s="1211"/>
      <c r="SGR14" s="1211"/>
      <c r="SGS14" s="1211"/>
      <c r="SGT14" s="1211"/>
      <c r="SGU14" s="1211"/>
      <c r="SGV14" s="1211"/>
      <c r="SGW14" s="1211"/>
      <c r="SGX14" s="1211"/>
      <c r="SGY14" s="1211"/>
      <c r="SGZ14" s="1211"/>
      <c r="SHA14" s="1211"/>
      <c r="SHB14" s="1211"/>
      <c r="SHC14" s="1211"/>
      <c r="SHD14" s="1211"/>
      <c r="SHE14" s="1211"/>
      <c r="SHF14" s="1211"/>
      <c r="SHG14" s="1211"/>
      <c r="SHH14" s="1211"/>
      <c r="SHI14" s="1211"/>
      <c r="SHJ14" s="1211"/>
      <c r="SHK14" s="1211"/>
      <c r="SHL14" s="1211"/>
      <c r="SHM14" s="1211"/>
      <c r="SHN14" s="1211"/>
      <c r="SHO14" s="1211"/>
      <c r="SHP14" s="1211"/>
      <c r="SHQ14" s="1211"/>
      <c r="SHR14" s="1211"/>
      <c r="SHS14" s="1211"/>
      <c r="SHT14" s="1211"/>
      <c r="SHU14" s="1211"/>
      <c r="SHV14" s="1211"/>
      <c r="SHW14" s="1211"/>
      <c r="SHX14" s="1211"/>
      <c r="SHY14" s="1211"/>
      <c r="SHZ14" s="1211"/>
      <c r="SIA14" s="1211"/>
      <c r="SIB14" s="1211"/>
      <c r="SIC14" s="1211"/>
      <c r="SID14" s="1211"/>
      <c r="SIE14" s="1211"/>
      <c r="SIF14" s="1211"/>
      <c r="SIG14" s="1211"/>
      <c r="SIH14" s="1211"/>
      <c r="SII14" s="1211"/>
      <c r="SIJ14" s="1211"/>
      <c r="SIK14" s="1211"/>
      <c r="SIL14" s="1211"/>
      <c r="SIM14" s="1211"/>
      <c r="SIN14" s="1211"/>
      <c r="SIO14" s="1211"/>
      <c r="SIP14" s="1211"/>
      <c r="SIQ14" s="1211"/>
      <c r="SIR14" s="1211"/>
      <c r="SIS14" s="1211"/>
      <c r="SIT14" s="1211"/>
      <c r="SIU14" s="1211"/>
      <c r="SIV14" s="1211"/>
      <c r="SIW14" s="1211"/>
      <c r="SIX14" s="1211"/>
      <c r="SIY14" s="1211"/>
      <c r="SIZ14" s="1211"/>
      <c r="SJA14" s="1211"/>
      <c r="SJB14" s="1211"/>
      <c r="SJC14" s="1211"/>
      <c r="SJD14" s="1211"/>
      <c r="SJE14" s="1211"/>
      <c r="SJF14" s="1211"/>
      <c r="SJG14" s="1211"/>
      <c r="SJH14" s="1211"/>
      <c r="SJI14" s="1211"/>
      <c r="SJJ14" s="1211"/>
      <c r="SJK14" s="1211"/>
      <c r="SJL14" s="1211"/>
      <c r="SJM14" s="1211"/>
      <c r="SJN14" s="1211"/>
      <c r="SJO14" s="1211"/>
      <c r="SJP14" s="1211"/>
      <c r="SJQ14" s="1211"/>
      <c r="SJR14" s="1211"/>
      <c r="SJS14" s="1211"/>
      <c r="SJT14" s="1211"/>
      <c r="SJU14" s="1211"/>
      <c r="SJV14" s="1211"/>
      <c r="SJW14" s="1211"/>
      <c r="SJX14" s="1211"/>
      <c r="SJY14" s="1211"/>
      <c r="SJZ14" s="1211"/>
      <c r="SKA14" s="1211"/>
      <c r="SKB14" s="1211"/>
      <c r="SKC14" s="1211"/>
      <c r="SKD14" s="1211"/>
      <c r="SKE14" s="1211"/>
      <c r="SKF14" s="1211"/>
      <c r="SKG14" s="1211"/>
      <c r="SKH14" s="1211"/>
      <c r="SKI14" s="1211"/>
      <c r="SKJ14" s="1211"/>
      <c r="SKK14" s="1211"/>
      <c r="SKL14" s="1211"/>
      <c r="SKM14" s="1211"/>
      <c r="SKN14" s="1211"/>
      <c r="SKO14" s="1211"/>
      <c r="SKP14" s="1211"/>
      <c r="SKQ14" s="1211"/>
      <c r="SKR14" s="1211"/>
      <c r="SKS14" s="1211"/>
      <c r="SKT14" s="1211"/>
      <c r="SKU14" s="1211"/>
      <c r="SKV14" s="1211"/>
      <c r="SKW14" s="1211"/>
      <c r="SKX14" s="1211"/>
      <c r="SKY14" s="1211"/>
      <c r="SKZ14" s="1211"/>
      <c r="SLA14" s="1211"/>
      <c r="SLB14" s="1211"/>
      <c r="SLC14" s="1211"/>
      <c r="SLD14" s="1211"/>
      <c r="SLE14" s="1211"/>
      <c r="SLF14" s="1211"/>
      <c r="SLG14" s="1211"/>
      <c r="SLH14" s="1211"/>
      <c r="SLI14" s="1211"/>
      <c r="SLJ14" s="1211"/>
      <c r="SLK14" s="1211"/>
      <c r="SLL14" s="1211"/>
      <c r="SLM14" s="1211"/>
      <c r="SLN14" s="1211"/>
      <c r="SLO14" s="1211"/>
      <c r="SLP14" s="1211"/>
      <c r="SLQ14" s="1211"/>
      <c r="SLR14" s="1211"/>
      <c r="SLS14" s="1211"/>
      <c r="SLT14" s="1211"/>
      <c r="SLU14" s="1211"/>
      <c r="SLV14" s="1211"/>
      <c r="SLW14" s="1211"/>
      <c r="SLX14" s="1211"/>
      <c r="SLY14" s="1211"/>
      <c r="SLZ14" s="1211"/>
      <c r="SMA14" s="1211"/>
      <c r="SMB14" s="1211"/>
      <c r="SMC14" s="1211"/>
      <c r="SMD14" s="1211"/>
      <c r="SME14" s="1211"/>
      <c r="SMF14" s="1211"/>
      <c r="SMG14" s="1211"/>
      <c r="SMH14" s="1211"/>
      <c r="SMI14" s="1211"/>
      <c r="SMJ14" s="1211"/>
      <c r="SMK14" s="1211"/>
      <c r="SML14" s="1211"/>
      <c r="SMM14" s="1211"/>
      <c r="SMN14" s="1211"/>
      <c r="SMO14" s="1211"/>
      <c r="SMP14" s="1211"/>
      <c r="SMQ14" s="1211"/>
      <c r="SMR14" s="1211"/>
      <c r="SMS14" s="1211"/>
      <c r="SMT14" s="1211"/>
      <c r="SMU14" s="1211"/>
      <c r="SMV14" s="1211"/>
      <c r="SMW14" s="1211"/>
      <c r="SMX14" s="1211"/>
      <c r="SMY14" s="1211"/>
      <c r="SMZ14" s="1211"/>
      <c r="SNA14" s="1211"/>
      <c r="SNB14" s="1211"/>
      <c r="SNC14" s="1211"/>
      <c r="SND14" s="1211"/>
      <c r="SNE14" s="1211"/>
      <c r="SNF14" s="1211"/>
      <c r="SNG14" s="1211"/>
      <c r="SNH14" s="1211"/>
      <c r="SNI14" s="1211"/>
      <c r="SNJ14" s="1211"/>
      <c r="SNK14" s="1211"/>
      <c r="SNL14" s="1211"/>
      <c r="SNM14" s="1211"/>
      <c r="SNN14" s="1211"/>
      <c r="SNO14" s="1211"/>
      <c r="SNP14" s="1211"/>
      <c r="SNQ14" s="1211"/>
      <c r="SNR14" s="1211"/>
      <c r="SNS14" s="1211"/>
      <c r="SNT14" s="1211"/>
      <c r="SNU14" s="1211"/>
      <c r="SNV14" s="1211"/>
      <c r="SNW14" s="1211"/>
      <c r="SNX14" s="1211"/>
      <c r="SNY14" s="1211"/>
      <c r="SNZ14" s="1211"/>
      <c r="SOA14" s="1211"/>
      <c r="SOB14" s="1211"/>
      <c r="SOC14" s="1211"/>
      <c r="SOD14" s="1211"/>
      <c r="SOE14" s="1211"/>
      <c r="SOF14" s="1211"/>
      <c r="SOG14" s="1211"/>
      <c r="SOH14" s="1211"/>
      <c r="SOI14" s="1211"/>
      <c r="SOJ14" s="1211"/>
      <c r="SOK14" s="1211"/>
      <c r="SOL14" s="1211"/>
      <c r="SOM14" s="1211"/>
      <c r="SON14" s="1211"/>
      <c r="SOO14" s="1211"/>
      <c r="SOP14" s="1211"/>
      <c r="SOQ14" s="1211"/>
      <c r="SOR14" s="1211"/>
      <c r="SOS14" s="1211"/>
      <c r="SOT14" s="1211"/>
      <c r="SOU14" s="1211"/>
      <c r="SOV14" s="1211"/>
      <c r="SOW14" s="1211"/>
      <c r="SOX14" s="1211"/>
      <c r="SOY14" s="1211"/>
      <c r="SOZ14" s="1211"/>
      <c r="SPA14" s="1211"/>
      <c r="SPB14" s="1211"/>
      <c r="SPC14" s="1211"/>
      <c r="SPD14" s="1211"/>
      <c r="SPE14" s="1211"/>
      <c r="SPF14" s="1211"/>
      <c r="SPG14" s="1211"/>
      <c r="SPH14" s="1211"/>
      <c r="SPI14" s="1211"/>
      <c r="SPJ14" s="1211"/>
      <c r="SPK14" s="1211"/>
      <c r="SPL14" s="1211"/>
      <c r="SPM14" s="1211"/>
      <c r="SPN14" s="1211"/>
      <c r="SPO14" s="1211"/>
      <c r="SPP14" s="1211"/>
      <c r="SPQ14" s="1211"/>
      <c r="SPR14" s="1211"/>
      <c r="SPS14" s="1211"/>
      <c r="SPT14" s="1211"/>
      <c r="SPU14" s="1211"/>
      <c r="SPV14" s="1211"/>
      <c r="SPW14" s="1211"/>
      <c r="SPX14" s="1211"/>
      <c r="SPY14" s="1211"/>
      <c r="SPZ14" s="1211"/>
      <c r="SQA14" s="1211"/>
      <c r="SQB14" s="1211"/>
      <c r="SQC14" s="1211"/>
      <c r="SQD14" s="1211"/>
      <c r="SQE14" s="1211"/>
      <c r="SQF14" s="1211"/>
      <c r="SQG14" s="1211"/>
      <c r="SQH14" s="1211"/>
      <c r="SQI14" s="1211"/>
      <c r="SQJ14" s="1211"/>
      <c r="SQK14" s="1211"/>
      <c r="SQL14" s="1211"/>
      <c r="SQM14" s="1211"/>
      <c r="SQN14" s="1211"/>
      <c r="SQO14" s="1211"/>
      <c r="SQP14" s="1211"/>
      <c r="SQQ14" s="1211"/>
      <c r="SQR14" s="1211"/>
      <c r="SQS14" s="1211"/>
      <c r="SQT14" s="1211"/>
      <c r="SQU14" s="1211"/>
      <c r="SQV14" s="1211"/>
      <c r="SQW14" s="1211"/>
      <c r="SQX14" s="1211"/>
      <c r="SQY14" s="1211"/>
      <c r="SQZ14" s="1211"/>
      <c r="SRA14" s="1211"/>
      <c r="SRB14" s="1211"/>
      <c r="SRC14" s="1211"/>
      <c r="SRD14" s="1211"/>
      <c r="SRE14" s="1211"/>
      <c r="SRF14" s="1211"/>
      <c r="SRG14" s="1211"/>
      <c r="SRH14" s="1211"/>
      <c r="SRI14" s="1211"/>
      <c r="SRJ14" s="1211"/>
      <c r="SRK14" s="1211"/>
      <c r="SRL14" s="1211"/>
      <c r="SRM14" s="1211"/>
      <c r="SRN14" s="1211"/>
      <c r="SRO14" s="1211"/>
      <c r="SRP14" s="1211"/>
      <c r="SRQ14" s="1211"/>
      <c r="SRR14" s="1211"/>
      <c r="SRS14" s="1211"/>
      <c r="SRT14" s="1211"/>
      <c r="SRU14" s="1211"/>
      <c r="SRV14" s="1211"/>
      <c r="SRW14" s="1211"/>
      <c r="SRX14" s="1211"/>
      <c r="SRY14" s="1211"/>
      <c r="SRZ14" s="1211"/>
      <c r="SSA14" s="1211"/>
      <c r="SSB14" s="1211"/>
      <c r="SSC14" s="1211"/>
      <c r="SSD14" s="1211"/>
      <c r="SSE14" s="1211"/>
      <c r="SSF14" s="1211"/>
      <c r="SSG14" s="1211"/>
      <c r="SSH14" s="1211"/>
      <c r="SSI14" s="1211"/>
      <c r="SSJ14" s="1211"/>
      <c r="SSK14" s="1211"/>
      <c r="SSL14" s="1211"/>
      <c r="SSM14" s="1211"/>
      <c r="SSN14" s="1211"/>
      <c r="SSO14" s="1211"/>
      <c r="SSP14" s="1211"/>
      <c r="SSQ14" s="1211"/>
      <c r="SSR14" s="1211"/>
      <c r="SSS14" s="1211"/>
      <c r="SST14" s="1211"/>
      <c r="SSU14" s="1211"/>
      <c r="SSV14" s="1211"/>
      <c r="SSW14" s="1211"/>
      <c r="SSX14" s="1211"/>
      <c r="SSY14" s="1211"/>
      <c r="SSZ14" s="1211"/>
      <c r="STA14" s="1211"/>
      <c r="STB14" s="1211"/>
      <c r="STC14" s="1211"/>
      <c r="STD14" s="1211"/>
      <c r="STE14" s="1211"/>
      <c r="STF14" s="1211"/>
      <c r="STG14" s="1211"/>
      <c r="STH14" s="1211"/>
      <c r="STI14" s="1211"/>
      <c r="STJ14" s="1211"/>
      <c r="STK14" s="1211"/>
      <c r="STL14" s="1211"/>
      <c r="STM14" s="1211"/>
      <c r="STN14" s="1211"/>
      <c r="STO14" s="1211"/>
      <c r="STP14" s="1211"/>
      <c r="STQ14" s="1211"/>
      <c r="STR14" s="1211"/>
      <c r="STS14" s="1211"/>
      <c r="STT14" s="1211"/>
      <c r="STU14" s="1211"/>
      <c r="STV14" s="1211"/>
      <c r="STW14" s="1211"/>
      <c r="STX14" s="1211"/>
      <c r="STY14" s="1211"/>
      <c r="STZ14" s="1211"/>
      <c r="SUA14" s="1211"/>
      <c r="SUB14" s="1211"/>
      <c r="SUC14" s="1211"/>
      <c r="SUD14" s="1211"/>
      <c r="SUE14" s="1211"/>
      <c r="SUF14" s="1211"/>
      <c r="SUG14" s="1211"/>
      <c r="SUH14" s="1211"/>
      <c r="SUI14" s="1211"/>
      <c r="SUJ14" s="1211"/>
      <c r="SUK14" s="1211"/>
      <c r="SUL14" s="1211"/>
      <c r="SUM14" s="1211"/>
      <c r="SUN14" s="1211"/>
      <c r="SUO14" s="1211"/>
      <c r="SUP14" s="1211"/>
      <c r="SUQ14" s="1211"/>
      <c r="SUR14" s="1211"/>
      <c r="SUS14" s="1211"/>
      <c r="SUT14" s="1211"/>
      <c r="SUU14" s="1211"/>
      <c r="SUV14" s="1211"/>
      <c r="SUW14" s="1211"/>
      <c r="SUX14" s="1211"/>
      <c r="SUY14" s="1211"/>
      <c r="SUZ14" s="1211"/>
      <c r="SVA14" s="1211"/>
      <c r="SVB14" s="1211"/>
      <c r="SVC14" s="1211"/>
      <c r="SVD14" s="1211"/>
      <c r="SVE14" s="1211"/>
      <c r="SVF14" s="1211"/>
      <c r="SVG14" s="1211"/>
      <c r="SVH14" s="1211"/>
      <c r="SVI14" s="1211"/>
      <c r="SVJ14" s="1211"/>
      <c r="SVK14" s="1211"/>
      <c r="SVL14" s="1211"/>
      <c r="SVM14" s="1211"/>
      <c r="SVN14" s="1211"/>
      <c r="SVO14" s="1211"/>
      <c r="SVP14" s="1211"/>
      <c r="SVQ14" s="1211"/>
      <c r="SVR14" s="1211"/>
      <c r="SVS14" s="1211"/>
      <c r="SVT14" s="1211"/>
      <c r="SVU14" s="1211"/>
      <c r="SVV14" s="1211"/>
      <c r="SVW14" s="1211"/>
      <c r="SVX14" s="1211"/>
      <c r="SVY14" s="1211"/>
      <c r="SVZ14" s="1211"/>
      <c r="SWA14" s="1211"/>
      <c r="SWB14" s="1211"/>
      <c r="SWC14" s="1211"/>
      <c r="SWD14" s="1211"/>
      <c r="SWE14" s="1211"/>
      <c r="SWF14" s="1211"/>
      <c r="SWG14" s="1211"/>
      <c r="SWH14" s="1211"/>
      <c r="SWI14" s="1211"/>
      <c r="SWJ14" s="1211"/>
      <c r="SWK14" s="1211"/>
      <c r="SWL14" s="1211"/>
      <c r="SWM14" s="1211"/>
      <c r="SWN14" s="1211"/>
      <c r="SWO14" s="1211"/>
      <c r="SWP14" s="1211"/>
      <c r="SWQ14" s="1211"/>
      <c r="SWR14" s="1211"/>
      <c r="SWS14" s="1211"/>
      <c r="SWT14" s="1211"/>
      <c r="SWU14" s="1211"/>
      <c r="SWV14" s="1211"/>
      <c r="SWW14" s="1211"/>
      <c r="SWX14" s="1211"/>
      <c r="SWY14" s="1211"/>
      <c r="SWZ14" s="1211"/>
      <c r="SXA14" s="1211"/>
      <c r="SXB14" s="1211"/>
      <c r="SXC14" s="1211"/>
      <c r="SXD14" s="1211"/>
      <c r="SXE14" s="1211"/>
      <c r="SXF14" s="1211"/>
      <c r="SXG14" s="1211"/>
      <c r="SXH14" s="1211"/>
      <c r="SXI14" s="1211"/>
      <c r="SXJ14" s="1211"/>
      <c r="SXK14" s="1211"/>
      <c r="SXL14" s="1211"/>
      <c r="SXM14" s="1211"/>
      <c r="SXN14" s="1211"/>
      <c r="SXO14" s="1211"/>
      <c r="SXP14" s="1211"/>
      <c r="SXQ14" s="1211"/>
      <c r="SXR14" s="1211"/>
      <c r="SXS14" s="1211"/>
      <c r="SXT14" s="1211"/>
      <c r="SXU14" s="1211"/>
      <c r="SXV14" s="1211"/>
      <c r="SXW14" s="1211"/>
      <c r="SXX14" s="1211"/>
      <c r="SXY14" s="1211"/>
      <c r="SXZ14" s="1211"/>
      <c r="SYA14" s="1211"/>
      <c r="SYB14" s="1211"/>
      <c r="SYC14" s="1211"/>
      <c r="SYD14" s="1211"/>
      <c r="SYE14" s="1211"/>
      <c r="SYF14" s="1211"/>
      <c r="SYG14" s="1211"/>
      <c r="SYH14" s="1211"/>
      <c r="SYI14" s="1211"/>
      <c r="SYJ14" s="1211"/>
      <c r="SYK14" s="1211"/>
      <c r="SYL14" s="1211"/>
      <c r="SYM14" s="1211"/>
      <c r="SYN14" s="1211"/>
      <c r="SYO14" s="1211"/>
      <c r="SYP14" s="1211"/>
      <c r="SYQ14" s="1211"/>
      <c r="SYR14" s="1211"/>
      <c r="SYS14" s="1211"/>
      <c r="SYT14" s="1211"/>
      <c r="SYU14" s="1211"/>
      <c r="SYV14" s="1211"/>
      <c r="SYW14" s="1211"/>
      <c r="SYX14" s="1211"/>
      <c r="SYY14" s="1211"/>
      <c r="SYZ14" s="1211"/>
      <c r="SZA14" s="1211"/>
      <c r="SZB14" s="1211"/>
      <c r="SZC14" s="1211"/>
      <c r="SZD14" s="1211"/>
      <c r="SZE14" s="1211"/>
      <c r="SZF14" s="1211"/>
      <c r="SZG14" s="1211"/>
      <c r="SZH14" s="1211"/>
      <c r="SZI14" s="1211"/>
      <c r="SZJ14" s="1211"/>
      <c r="SZK14" s="1211"/>
      <c r="SZL14" s="1211"/>
      <c r="SZM14" s="1211"/>
      <c r="SZN14" s="1211"/>
      <c r="SZO14" s="1211"/>
      <c r="SZP14" s="1211"/>
      <c r="SZQ14" s="1211"/>
      <c r="SZR14" s="1211"/>
      <c r="SZS14" s="1211"/>
      <c r="SZT14" s="1211"/>
      <c r="SZU14" s="1211"/>
      <c r="SZV14" s="1211"/>
      <c r="SZW14" s="1211"/>
      <c r="SZX14" s="1211"/>
      <c r="SZY14" s="1211"/>
      <c r="SZZ14" s="1211"/>
      <c r="TAA14" s="1211"/>
      <c r="TAB14" s="1211"/>
      <c r="TAC14" s="1211"/>
      <c r="TAD14" s="1211"/>
      <c r="TAE14" s="1211"/>
      <c r="TAF14" s="1211"/>
      <c r="TAG14" s="1211"/>
      <c r="TAH14" s="1211"/>
      <c r="TAI14" s="1211"/>
      <c r="TAJ14" s="1211"/>
      <c r="TAK14" s="1211"/>
      <c r="TAL14" s="1211"/>
      <c r="TAM14" s="1211"/>
      <c r="TAN14" s="1211"/>
      <c r="TAO14" s="1211"/>
      <c r="TAP14" s="1211"/>
      <c r="TAQ14" s="1211"/>
      <c r="TAR14" s="1211"/>
      <c r="TAS14" s="1211"/>
      <c r="TAT14" s="1211"/>
      <c r="TAU14" s="1211"/>
      <c r="TAV14" s="1211"/>
      <c r="TAW14" s="1211"/>
      <c r="TAX14" s="1211"/>
      <c r="TAY14" s="1211"/>
      <c r="TAZ14" s="1211"/>
      <c r="TBA14" s="1211"/>
      <c r="TBB14" s="1211"/>
      <c r="TBC14" s="1211"/>
      <c r="TBD14" s="1211"/>
      <c r="TBE14" s="1211"/>
      <c r="TBF14" s="1211"/>
      <c r="TBG14" s="1211"/>
      <c r="TBH14" s="1211"/>
      <c r="TBI14" s="1211"/>
      <c r="TBJ14" s="1211"/>
      <c r="TBK14" s="1211"/>
      <c r="TBL14" s="1211"/>
      <c r="TBM14" s="1211"/>
      <c r="TBN14" s="1211"/>
      <c r="TBO14" s="1211"/>
      <c r="TBP14" s="1211"/>
      <c r="TBQ14" s="1211"/>
      <c r="TBR14" s="1211"/>
      <c r="TBS14" s="1211"/>
      <c r="TBT14" s="1211"/>
      <c r="TBU14" s="1211"/>
      <c r="TBV14" s="1211"/>
      <c r="TBW14" s="1211"/>
      <c r="TBX14" s="1211"/>
      <c r="TBY14" s="1211"/>
      <c r="TBZ14" s="1211"/>
      <c r="TCA14" s="1211"/>
      <c r="TCB14" s="1211"/>
      <c r="TCC14" s="1211"/>
      <c r="TCD14" s="1211"/>
      <c r="TCE14" s="1211"/>
      <c r="TCF14" s="1211"/>
      <c r="TCG14" s="1211"/>
      <c r="TCH14" s="1211"/>
      <c r="TCI14" s="1211"/>
      <c r="TCJ14" s="1211"/>
      <c r="TCK14" s="1211"/>
      <c r="TCL14" s="1211"/>
      <c r="TCM14" s="1211"/>
      <c r="TCN14" s="1211"/>
      <c r="TCO14" s="1211"/>
      <c r="TCP14" s="1211"/>
      <c r="TCQ14" s="1211"/>
      <c r="TCR14" s="1211"/>
      <c r="TCS14" s="1211"/>
      <c r="TCT14" s="1211"/>
      <c r="TCU14" s="1211"/>
      <c r="TCV14" s="1211"/>
      <c r="TCW14" s="1211"/>
      <c r="TCX14" s="1211"/>
      <c r="TCY14" s="1211"/>
      <c r="TCZ14" s="1211"/>
      <c r="TDA14" s="1211"/>
      <c r="TDB14" s="1211"/>
      <c r="TDC14" s="1211"/>
      <c r="TDD14" s="1211"/>
      <c r="TDE14" s="1211"/>
      <c r="TDF14" s="1211"/>
      <c r="TDG14" s="1211"/>
      <c r="TDH14" s="1211"/>
      <c r="TDI14" s="1211"/>
      <c r="TDJ14" s="1211"/>
      <c r="TDK14" s="1211"/>
      <c r="TDL14" s="1211"/>
      <c r="TDM14" s="1211"/>
      <c r="TDN14" s="1211"/>
      <c r="TDO14" s="1211"/>
      <c r="TDP14" s="1211"/>
      <c r="TDQ14" s="1211"/>
      <c r="TDR14" s="1211"/>
      <c r="TDS14" s="1211"/>
      <c r="TDT14" s="1211"/>
      <c r="TDU14" s="1211"/>
      <c r="TDV14" s="1211"/>
      <c r="TDW14" s="1211"/>
      <c r="TDX14" s="1211"/>
      <c r="TDY14" s="1211"/>
      <c r="TDZ14" s="1211"/>
      <c r="TEA14" s="1211"/>
      <c r="TEB14" s="1211"/>
      <c r="TEC14" s="1211"/>
      <c r="TED14" s="1211"/>
      <c r="TEE14" s="1211"/>
      <c r="TEF14" s="1211"/>
      <c r="TEG14" s="1211"/>
      <c r="TEH14" s="1211"/>
      <c r="TEI14" s="1211"/>
      <c r="TEJ14" s="1211"/>
      <c r="TEK14" s="1211"/>
      <c r="TEL14" s="1211"/>
      <c r="TEM14" s="1211"/>
      <c r="TEN14" s="1211"/>
      <c r="TEO14" s="1211"/>
      <c r="TEP14" s="1211"/>
      <c r="TEQ14" s="1211"/>
      <c r="TER14" s="1211"/>
      <c r="TES14" s="1211"/>
      <c r="TET14" s="1211"/>
      <c r="TEU14" s="1211"/>
      <c r="TEV14" s="1211"/>
      <c r="TEW14" s="1211"/>
      <c r="TEX14" s="1211"/>
      <c r="TEY14" s="1211"/>
      <c r="TEZ14" s="1211"/>
      <c r="TFA14" s="1211"/>
      <c r="TFB14" s="1211"/>
      <c r="TFC14" s="1211"/>
      <c r="TFD14" s="1211"/>
      <c r="TFE14" s="1211"/>
      <c r="TFF14" s="1211"/>
      <c r="TFG14" s="1211"/>
      <c r="TFH14" s="1211"/>
      <c r="TFI14" s="1211"/>
      <c r="TFJ14" s="1211"/>
      <c r="TFK14" s="1211"/>
      <c r="TFL14" s="1211"/>
      <c r="TFM14" s="1211"/>
      <c r="TFN14" s="1211"/>
      <c r="TFO14" s="1211"/>
      <c r="TFP14" s="1211"/>
      <c r="TFQ14" s="1211"/>
      <c r="TFR14" s="1211"/>
      <c r="TFS14" s="1211"/>
      <c r="TFT14" s="1211"/>
      <c r="TFU14" s="1211"/>
      <c r="TFV14" s="1211"/>
      <c r="TFW14" s="1211"/>
      <c r="TFX14" s="1211"/>
      <c r="TFY14" s="1211"/>
      <c r="TFZ14" s="1211"/>
      <c r="TGA14" s="1211"/>
      <c r="TGB14" s="1211"/>
      <c r="TGC14" s="1211"/>
      <c r="TGD14" s="1211"/>
      <c r="TGE14" s="1211"/>
      <c r="TGF14" s="1211"/>
      <c r="TGG14" s="1211"/>
      <c r="TGH14" s="1211"/>
      <c r="TGI14" s="1211"/>
      <c r="TGJ14" s="1211"/>
      <c r="TGK14" s="1211"/>
      <c r="TGL14" s="1211"/>
      <c r="TGM14" s="1211"/>
      <c r="TGN14" s="1211"/>
      <c r="TGO14" s="1211"/>
      <c r="TGP14" s="1211"/>
      <c r="TGQ14" s="1211"/>
      <c r="TGR14" s="1211"/>
      <c r="TGS14" s="1211"/>
      <c r="TGT14" s="1211"/>
      <c r="TGU14" s="1211"/>
      <c r="TGV14" s="1211"/>
      <c r="TGW14" s="1211"/>
      <c r="TGX14" s="1211"/>
      <c r="TGY14" s="1211"/>
      <c r="TGZ14" s="1211"/>
      <c r="THA14" s="1211"/>
      <c r="THB14" s="1211"/>
      <c r="THC14" s="1211"/>
      <c r="THD14" s="1211"/>
      <c r="THE14" s="1211"/>
      <c r="THF14" s="1211"/>
      <c r="THG14" s="1211"/>
      <c r="THH14" s="1211"/>
      <c r="THI14" s="1211"/>
      <c r="THJ14" s="1211"/>
      <c r="THK14" s="1211"/>
      <c r="THL14" s="1211"/>
      <c r="THM14" s="1211"/>
      <c r="THN14" s="1211"/>
      <c r="THO14" s="1211"/>
      <c r="THP14" s="1211"/>
      <c r="THQ14" s="1211"/>
      <c r="THR14" s="1211"/>
      <c r="THS14" s="1211"/>
      <c r="THT14" s="1211"/>
      <c r="THU14" s="1211"/>
      <c r="THV14" s="1211"/>
      <c r="THW14" s="1211"/>
      <c r="THX14" s="1211"/>
      <c r="THY14" s="1211"/>
      <c r="THZ14" s="1211"/>
      <c r="TIA14" s="1211"/>
      <c r="TIB14" s="1211"/>
      <c r="TIC14" s="1211"/>
      <c r="TID14" s="1211"/>
      <c r="TIE14" s="1211"/>
      <c r="TIF14" s="1211"/>
      <c r="TIG14" s="1211"/>
      <c r="TIH14" s="1211"/>
      <c r="TII14" s="1211"/>
      <c r="TIJ14" s="1211"/>
      <c r="TIK14" s="1211"/>
      <c r="TIL14" s="1211"/>
      <c r="TIM14" s="1211"/>
      <c r="TIN14" s="1211"/>
      <c r="TIO14" s="1211"/>
      <c r="TIP14" s="1211"/>
      <c r="TIQ14" s="1211"/>
      <c r="TIR14" s="1211"/>
      <c r="TIS14" s="1211"/>
      <c r="TIT14" s="1211"/>
      <c r="TIU14" s="1211"/>
      <c r="TIV14" s="1211"/>
      <c r="TIW14" s="1211"/>
      <c r="TIX14" s="1211"/>
      <c r="TIY14" s="1211"/>
      <c r="TIZ14" s="1211"/>
      <c r="TJA14" s="1211"/>
      <c r="TJB14" s="1211"/>
      <c r="TJC14" s="1211"/>
      <c r="TJD14" s="1211"/>
      <c r="TJE14" s="1211"/>
      <c r="TJF14" s="1211"/>
      <c r="TJG14" s="1211"/>
      <c r="TJH14" s="1211"/>
      <c r="TJI14" s="1211"/>
      <c r="TJJ14" s="1211"/>
      <c r="TJK14" s="1211"/>
      <c r="TJL14" s="1211"/>
      <c r="TJM14" s="1211"/>
      <c r="TJN14" s="1211"/>
      <c r="TJO14" s="1211"/>
      <c r="TJP14" s="1211"/>
      <c r="TJQ14" s="1211"/>
      <c r="TJR14" s="1211"/>
      <c r="TJS14" s="1211"/>
      <c r="TJT14" s="1211"/>
      <c r="TJU14" s="1211"/>
      <c r="TJV14" s="1211"/>
      <c r="TJW14" s="1211"/>
      <c r="TJX14" s="1211"/>
      <c r="TJY14" s="1211"/>
      <c r="TJZ14" s="1211"/>
      <c r="TKA14" s="1211"/>
      <c r="TKB14" s="1211"/>
      <c r="TKC14" s="1211"/>
      <c r="TKD14" s="1211"/>
      <c r="TKE14" s="1211"/>
      <c r="TKF14" s="1211"/>
      <c r="TKG14" s="1211"/>
      <c r="TKH14" s="1211"/>
      <c r="TKI14" s="1211"/>
      <c r="TKJ14" s="1211"/>
      <c r="TKK14" s="1211"/>
      <c r="TKL14" s="1211"/>
      <c r="TKM14" s="1211"/>
      <c r="TKN14" s="1211"/>
      <c r="TKO14" s="1211"/>
      <c r="TKP14" s="1211"/>
      <c r="TKQ14" s="1211"/>
      <c r="TKR14" s="1211"/>
      <c r="TKS14" s="1211"/>
      <c r="TKT14" s="1211"/>
      <c r="TKU14" s="1211"/>
      <c r="TKV14" s="1211"/>
      <c r="TKW14" s="1211"/>
      <c r="TKX14" s="1211"/>
      <c r="TKY14" s="1211"/>
      <c r="TKZ14" s="1211"/>
      <c r="TLA14" s="1211"/>
      <c r="TLB14" s="1211"/>
      <c r="TLC14" s="1211"/>
      <c r="TLD14" s="1211"/>
      <c r="TLE14" s="1211"/>
      <c r="TLF14" s="1211"/>
      <c r="TLG14" s="1211"/>
      <c r="TLH14" s="1211"/>
      <c r="TLI14" s="1211"/>
      <c r="TLJ14" s="1211"/>
      <c r="TLK14" s="1211"/>
      <c r="TLL14" s="1211"/>
      <c r="TLM14" s="1211"/>
      <c r="TLN14" s="1211"/>
      <c r="TLO14" s="1211"/>
      <c r="TLP14" s="1211"/>
      <c r="TLQ14" s="1211"/>
      <c r="TLR14" s="1211"/>
      <c r="TLS14" s="1211"/>
      <c r="TLT14" s="1211"/>
      <c r="TLU14" s="1211"/>
      <c r="TLV14" s="1211"/>
      <c r="TLW14" s="1211"/>
      <c r="TLX14" s="1211"/>
      <c r="TLY14" s="1211"/>
      <c r="TLZ14" s="1211"/>
      <c r="TMA14" s="1211"/>
      <c r="TMB14" s="1211"/>
      <c r="TMC14" s="1211"/>
      <c r="TMD14" s="1211"/>
      <c r="TME14" s="1211"/>
      <c r="TMF14" s="1211"/>
      <c r="TMG14" s="1211"/>
      <c r="TMH14" s="1211"/>
      <c r="TMI14" s="1211"/>
      <c r="TMJ14" s="1211"/>
      <c r="TMK14" s="1211"/>
      <c r="TML14" s="1211"/>
      <c r="TMM14" s="1211"/>
      <c r="TMN14" s="1211"/>
      <c r="TMO14" s="1211"/>
      <c r="TMP14" s="1211"/>
      <c r="TMQ14" s="1211"/>
      <c r="TMR14" s="1211"/>
      <c r="TMS14" s="1211"/>
      <c r="TMT14" s="1211"/>
      <c r="TMU14" s="1211"/>
      <c r="TMV14" s="1211"/>
      <c r="TMW14" s="1211"/>
      <c r="TMX14" s="1211"/>
      <c r="TMY14" s="1211"/>
      <c r="TMZ14" s="1211"/>
      <c r="TNA14" s="1211"/>
      <c r="TNB14" s="1211"/>
      <c r="TNC14" s="1211"/>
      <c r="TND14" s="1211"/>
      <c r="TNE14" s="1211"/>
      <c r="TNF14" s="1211"/>
      <c r="TNG14" s="1211"/>
      <c r="TNH14" s="1211"/>
      <c r="TNI14" s="1211"/>
      <c r="TNJ14" s="1211"/>
      <c r="TNK14" s="1211"/>
      <c r="TNL14" s="1211"/>
      <c r="TNM14" s="1211"/>
      <c r="TNN14" s="1211"/>
      <c r="TNO14" s="1211"/>
      <c r="TNP14" s="1211"/>
      <c r="TNQ14" s="1211"/>
      <c r="TNR14" s="1211"/>
      <c r="TNS14" s="1211"/>
      <c r="TNT14" s="1211"/>
      <c r="TNU14" s="1211"/>
      <c r="TNV14" s="1211"/>
      <c r="TNW14" s="1211"/>
      <c r="TNX14" s="1211"/>
      <c r="TNY14" s="1211"/>
      <c r="TNZ14" s="1211"/>
      <c r="TOA14" s="1211"/>
      <c r="TOB14" s="1211"/>
      <c r="TOC14" s="1211"/>
      <c r="TOD14" s="1211"/>
      <c r="TOE14" s="1211"/>
      <c r="TOF14" s="1211"/>
      <c r="TOG14" s="1211"/>
      <c r="TOH14" s="1211"/>
      <c r="TOI14" s="1211"/>
      <c r="TOJ14" s="1211"/>
      <c r="TOK14" s="1211"/>
      <c r="TOL14" s="1211"/>
      <c r="TOM14" s="1211"/>
      <c r="TON14" s="1211"/>
      <c r="TOO14" s="1211"/>
      <c r="TOP14" s="1211"/>
      <c r="TOQ14" s="1211"/>
      <c r="TOR14" s="1211"/>
      <c r="TOS14" s="1211"/>
      <c r="TOT14" s="1211"/>
      <c r="TOU14" s="1211"/>
      <c r="TOV14" s="1211"/>
      <c r="TOW14" s="1211"/>
      <c r="TOX14" s="1211"/>
      <c r="TOY14" s="1211"/>
      <c r="TOZ14" s="1211"/>
      <c r="TPA14" s="1211"/>
      <c r="TPB14" s="1211"/>
      <c r="TPC14" s="1211"/>
      <c r="TPD14" s="1211"/>
      <c r="TPE14" s="1211"/>
      <c r="TPF14" s="1211"/>
      <c r="TPG14" s="1211"/>
      <c r="TPH14" s="1211"/>
      <c r="TPI14" s="1211"/>
      <c r="TPJ14" s="1211"/>
      <c r="TPK14" s="1211"/>
      <c r="TPL14" s="1211"/>
      <c r="TPM14" s="1211"/>
      <c r="TPN14" s="1211"/>
      <c r="TPO14" s="1211"/>
      <c r="TPP14" s="1211"/>
      <c r="TPQ14" s="1211"/>
      <c r="TPR14" s="1211"/>
      <c r="TPS14" s="1211"/>
      <c r="TPT14" s="1211"/>
      <c r="TPU14" s="1211"/>
      <c r="TPV14" s="1211"/>
      <c r="TPW14" s="1211"/>
      <c r="TPX14" s="1211"/>
      <c r="TPY14" s="1211"/>
      <c r="TPZ14" s="1211"/>
      <c r="TQA14" s="1211"/>
      <c r="TQB14" s="1211"/>
      <c r="TQC14" s="1211"/>
      <c r="TQD14" s="1211"/>
      <c r="TQE14" s="1211"/>
      <c r="TQF14" s="1211"/>
      <c r="TQG14" s="1211"/>
      <c r="TQH14" s="1211"/>
      <c r="TQI14" s="1211"/>
      <c r="TQJ14" s="1211"/>
      <c r="TQK14" s="1211"/>
      <c r="TQL14" s="1211"/>
      <c r="TQM14" s="1211"/>
      <c r="TQN14" s="1211"/>
      <c r="TQO14" s="1211"/>
      <c r="TQP14" s="1211"/>
      <c r="TQQ14" s="1211"/>
      <c r="TQR14" s="1211"/>
      <c r="TQS14" s="1211"/>
      <c r="TQT14" s="1211"/>
      <c r="TQU14" s="1211"/>
      <c r="TQV14" s="1211"/>
      <c r="TQW14" s="1211"/>
      <c r="TQX14" s="1211"/>
      <c r="TQY14" s="1211"/>
      <c r="TQZ14" s="1211"/>
      <c r="TRA14" s="1211"/>
      <c r="TRB14" s="1211"/>
      <c r="TRC14" s="1211"/>
      <c r="TRD14" s="1211"/>
      <c r="TRE14" s="1211"/>
      <c r="TRF14" s="1211"/>
      <c r="TRG14" s="1211"/>
      <c r="TRH14" s="1211"/>
      <c r="TRI14" s="1211"/>
      <c r="TRJ14" s="1211"/>
      <c r="TRK14" s="1211"/>
      <c r="TRL14" s="1211"/>
      <c r="TRM14" s="1211"/>
      <c r="TRN14" s="1211"/>
      <c r="TRO14" s="1211"/>
      <c r="TRP14" s="1211"/>
      <c r="TRQ14" s="1211"/>
      <c r="TRR14" s="1211"/>
      <c r="TRS14" s="1211"/>
      <c r="TRT14" s="1211"/>
      <c r="TRU14" s="1211"/>
      <c r="TRV14" s="1211"/>
      <c r="TRW14" s="1211"/>
      <c r="TRX14" s="1211"/>
      <c r="TRY14" s="1211"/>
      <c r="TRZ14" s="1211"/>
      <c r="TSA14" s="1211"/>
      <c r="TSB14" s="1211"/>
      <c r="TSC14" s="1211"/>
      <c r="TSD14" s="1211"/>
      <c r="TSE14" s="1211"/>
      <c r="TSF14" s="1211"/>
      <c r="TSG14" s="1211"/>
      <c r="TSH14" s="1211"/>
      <c r="TSI14" s="1211"/>
      <c r="TSJ14" s="1211"/>
      <c r="TSK14" s="1211"/>
      <c r="TSL14" s="1211"/>
      <c r="TSM14" s="1211"/>
      <c r="TSN14" s="1211"/>
      <c r="TSO14" s="1211"/>
      <c r="TSP14" s="1211"/>
      <c r="TSQ14" s="1211"/>
      <c r="TSR14" s="1211"/>
      <c r="TSS14" s="1211"/>
      <c r="TST14" s="1211"/>
      <c r="TSU14" s="1211"/>
      <c r="TSV14" s="1211"/>
      <c r="TSW14" s="1211"/>
      <c r="TSX14" s="1211"/>
      <c r="TSY14" s="1211"/>
      <c r="TSZ14" s="1211"/>
      <c r="TTA14" s="1211"/>
      <c r="TTB14" s="1211"/>
      <c r="TTC14" s="1211"/>
      <c r="TTD14" s="1211"/>
      <c r="TTE14" s="1211"/>
      <c r="TTF14" s="1211"/>
      <c r="TTG14" s="1211"/>
      <c r="TTH14" s="1211"/>
      <c r="TTI14" s="1211"/>
      <c r="TTJ14" s="1211"/>
      <c r="TTK14" s="1211"/>
      <c r="TTL14" s="1211"/>
      <c r="TTM14" s="1211"/>
      <c r="TTN14" s="1211"/>
      <c r="TTO14" s="1211"/>
      <c r="TTP14" s="1211"/>
      <c r="TTQ14" s="1211"/>
      <c r="TTR14" s="1211"/>
      <c r="TTS14" s="1211"/>
      <c r="TTT14" s="1211"/>
      <c r="TTU14" s="1211"/>
      <c r="TTV14" s="1211"/>
      <c r="TTW14" s="1211"/>
      <c r="TTX14" s="1211"/>
      <c r="TTY14" s="1211"/>
      <c r="TTZ14" s="1211"/>
      <c r="TUA14" s="1211"/>
      <c r="TUB14" s="1211"/>
      <c r="TUC14" s="1211"/>
      <c r="TUD14" s="1211"/>
      <c r="TUE14" s="1211"/>
      <c r="TUF14" s="1211"/>
      <c r="TUG14" s="1211"/>
      <c r="TUH14" s="1211"/>
      <c r="TUI14" s="1211"/>
      <c r="TUJ14" s="1211"/>
      <c r="TUK14" s="1211"/>
      <c r="TUL14" s="1211"/>
      <c r="TUM14" s="1211"/>
      <c r="TUN14" s="1211"/>
      <c r="TUO14" s="1211"/>
      <c r="TUP14" s="1211"/>
      <c r="TUQ14" s="1211"/>
      <c r="TUR14" s="1211"/>
      <c r="TUS14" s="1211"/>
      <c r="TUT14" s="1211"/>
      <c r="TUU14" s="1211"/>
      <c r="TUV14" s="1211"/>
      <c r="TUW14" s="1211"/>
      <c r="TUX14" s="1211"/>
      <c r="TUY14" s="1211"/>
      <c r="TUZ14" s="1211"/>
      <c r="TVA14" s="1211"/>
      <c r="TVB14" s="1211"/>
      <c r="TVC14" s="1211"/>
      <c r="TVD14" s="1211"/>
      <c r="TVE14" s="1211"/>
      <c r="TVF14" s="1211"/>
      <c r="TVG14" s="1211"/>
      <c r="TVH14" s="1211"/>
      <c r="TVI14" s="1211"/>
      <c r="TVJ14" s="1211"/>
      <c r="TVK14" s="1211"/>
      <c r="TVL14" s="1211"/>
      <c r="TVM14" s="1211"/>
      <c r="TVN14" s="1211"/>
      <c r="TVO14" s="1211"/>
      <c r="TVP14" s="1211"/>
      <c r="TVQ14" s="1211"/>
      <c r="TVR14" s="1211"/>
      <c r="TVS14" s="1211"/>
      <c r="TVT14" s="1211"/>
      <c r="TVU14" s="1211"/>
      <c r="TVV14" s="1211"/>
      <c r="TVW14" s="1211"/>
      <c r="TVX14" s="1211"/>
      <c r="TVY14" s="1211"/>
      <c r="TVZ14" s="1211"/>
      <c r="TWA14" s="1211"/>
      <c r="TWB14" s="1211"/>
      <c r="TWC14" s="1211"/>
      <c r="TWD14" s="1211"/>
      <c r="TWE14" s="1211"/>
      <c r="TWF14" s="1211"/>
      <c r="TWG14" s="1211"/>
      <c r="TWH14" s="1211"/>
      <c r="TWI14" s="1211"/>
      <c r="TWJ14" s="1211"/>
      <c r="TWK14" s="1211"/>
      <c r="TWL14" s="1211"/>
      <c r="TWM14" s="1211"/>
      <c r="TWN14" s="1211"/>
      <c r="TWO14" s="1211"/>
      <c r="TWP14" s="1211"/>
      <c r="TWQ14" s="1211"/>
      <c r="TWR14" s="1211"/>
      <c r="TWS14" s="1211"/>
      <c r="TWT14" s="1211"/>
      <c r="TWU14" s="1211"/>
      <c r="TWV14" s="1211"/>
      <c r="TWW14" s="1211"/>
      <c r="TWX14" s="1211"/>
      <c r="TWY14" s="1211"/>
      <c r="TWZ14" s="1211"/>
      <c r="TXA14" s="1211"/>
      <c r="TXB14" s="1211"/>
      <c r="TXC14" s="1211"/>
      <c r="TXD14" s="1211"/>
      <c r="TXE14" s="1211"/>
      <c r="TXF14" s="1211"/>
      <c r="TXG14" s="1211"/>
      <c r="TXH14" s="1211"/>
      <c r="TXI14" s="1211"/>
      <c r="TXJ14" s="1211"/>
      <c r="TXK14" s="1211"/>
      <c r="TXL14" s="1211"/>
      <c r="TXM14" s="1211"/>
      <c r="TXN14" s="1211"/>
      <c r="TXO14" s="1211"/>
      <c r="TXP14" s="1211"/>
      <c r="TXQ14" s="1211"/>
      <c r="TXR14" s="1211"/>
      <c r="TXS14" s="1211"/>
      <c r="TXT14" s="1211"/>
      <c r="TXU14" s="1211"/>
      <c r="TXV14" s="1211"/>
      <c r="TXW14" s="1211"/>
      <c r="TXX14" s="1211"/>
      <c r="TXY14" s="1211"/>
      <c r="TXZ14" s="1211"/>
      <c r="TYA14" s="1211"/>
      <c r="TYB14" s="1211"/>
      <c r="TYC14" s="1211"/>
      <c r="TYD14" s="1211"/>
      <c r="TYE14" s="1211"/>
      <c r="TYF14" s="1211"/>
      <c r="TYG14" s="1211"/>
      <c r="TYH14" s="1211"/>
      <c r="TYI14" s="1211"/>
      <c r="TYJ14" s="1211"/>
      <c r="TYK14" s="1211"/>
      <c r="TYL14" s="1211"/>
      <c r="TYM14" s="1211"/>
      <c r="TYN14" s="1211"/>
      <c r="TYO14" s="1211"/>
      <c r="TYP14" s="1211"/>
      <c r="TYQ14" s="1211"/>
      <c r="TYR14" s="1211"/>
      <c r="TYS14" s="1211"/>
      <c r="TYT14" s="1211"/>
      <c r="TYU14" s="1211"/>
      <c r="TYV14" s="1211"/>
      <c r="TYW14" s="1211"/>
      <c r="TYX14" s="1211"/>
      <c r="TYY14" s="1211"/>
      <c r="TYZ14" s="1211"/>
      <c r="TZA14" s="1211"/>
      <c r="TZB14" s="1211"/>
      <c r="TZC14" s="1211"/>
      <c r="TZD14" s="1211"/>
      <c r="TZE14" s="1211"/>
      <c r="TZF14" s="1211"/>
      <c r="TZG14" s="1211"/>
      <c r="TZH14" s="1211"/>
      <c r="TZI14" s="1211"/>
      <c r="TZJ14" s="1211"/>
      <c r="TZK14" s="1211"/>
      <c r="TZL14" s="1211"/>
      <c r="TZM14" s="1211"/>
      <c r="TZN14" s="1211"/>
      <c r="TZO14" s="1211"/>
      <c r="TZP14" s="1211"/>
      <c r="TZQ14" s="1211"/>
      <c r="TZR14" s="1211"/>
      <c r="TZS14" s="1211"/>
      <c r="TZT14" s="1211"/>
      <c r="TZU14" s="1211"/>
      <c r="TZV14" s="1211"/>
      <c r="TZW14" s="1211"/>
      <c r="TZX14" s="1211"/>
      <c r="TZY14" s="1211"/>
      <c r="TZZ14" s="1211"/>
      <c r="UAA14" s="1211"/>
      <c r="UAB14" s="1211"/>
      <c r="UAC14" s="1211"/>
      <c r="UAD14" s="1211"/>
      <c r="UAE14" s="1211"/>
      <c r="UAF14" s="1211"/>
      <c r="UAG14" s="1211"/>
      <c r="UAH14" s="1211"/>
      <c r="UAI14" s="1211"/>
      <c r="UAJ14" s="1211"/>
      <c r="UAK14" s="1211"/>
      <c r="UAL14" s="1211"/>
      <c r="UAM14" s="1211"/>
      <c r="UAN14" s="1211"/>
      <c r="UAO14" s="1211"/>
      <c r="UAP14" s="1211"/>
      <c r="UAQ14" s="1211"/>
      <c r="UAR14" s="1211"/>
      <c r="UAS14" s="1211"/>
      <c r="UAT14" s="1211"/>
      <c r="UAU14" s="1211"/>
      <c r="UAV14" s="1211"/>
      <c r="UAW14" s="1211"/>
      <c r="UAX14" s="1211"/>
      <c r="UAY14" s="1211"/>
      <c r="UAZ14" s="1211"/>
      <c r="UBA14" s="1211"/>
      <c r="UBB14" s="1211"/>
      <c r="UBC14" s="1211"/>
      <c r="UBD14" s="1211"/>
      <c r="UBE14" s="1211"/>
      <c r="UBF14" s="1211"/>
      <c r="UBG14" s="1211"/>
      <c r="UBH14" s="1211"/>
      <c r="UBI14" s="1211"/>
      <c r="UBJ14" s="1211"/>
      <c r="UBK14" s="1211"/>
      <c r="UBL14" s="1211"/>
      <c r="UBM14" s="1211"/>
      <c r="UBN14" s="1211"/>
      <c r="UBO14" s="1211"/>
      <c r="UBP14" s="1211"/>
      <c r="UBQ14" s="1211"/>
      <c r="UBR14" s="1211"/>
      <c r="UBS14" s="1211"/>
      <c r="UBT14" s="1211"/>
      <c r="UBU14" s="1211"/>
      <c r="UBV14" s="1211"/>
      <c r="UBW14" s="1211"/>
      <c r="UBX14" s="1211"/>
      <c r="UBY14" s="1211"/>
      <c r="UBZ14" s="1211"/>
      <c r="UCA14" s="1211"/>
      <c r="UCB14" s="1211"/>
      <c r="UCC14" s="1211"/>
      <c r="UCD14" s="1211"/>
      <c r="UCE14" s="1211"/>
      <c r="UCF14" s="1211"/>
      <c r="UCG14" s="1211"/>
      <c r="UCH14" s="1211"/>
      <c r="UCI14" s="1211"/>
      <c r="UCJ14" s="1211"/>
      <c r="UCK14" s="1211"/>
      <c r="UCL14" s="1211"/>
      <c r="UCM14" s="1211"/>
      <c r="UCN14" s="1211"/>
      <c r="UCO14" s="1211"/>
      <c r="UCP14" s="1211"/>
      <c r="UCQ14" s="1211"/>
      <c r="UCR14" s="1211"/>
      <c r="UCS14" s="1211"/>
      <c r="UCT14" s="1211"/>
      <c r="UCU14" s="1211"/>
      <c r="UCV14" s="1211"/>
      <c r="UCW14" s="1211"/>
      <c r="UCX14" s="1211"/>
      <c r="UCY14" s="1211"/>
      <c r="UCZ14" s="1211"/>
      <c r="UDA14" s="1211"/>
      <c r="UDB14" s="1211"/>
      <c r="UDC14" s="1211"/>
      <c r="UDD14" s="1211"/>
      <c r="UDE14" s="1211"/>
      <c r="UDF14" s="1211"/>
      <c r="UDG14" s="1211"/>
      <c r="UDH14" s="1211"/>
      <c r="UDI14" s="1211"/>
      <c r="UDJ14" s="1211"/>
      <c r="UDK14" s="1211"/>
      <c r="UDL14" s="1211"/>
      <c r="UDM14" s="1211"/>
      <c r="UDN14" s="1211"/>
      <c r="UDO14" s="1211"/>
      <c r="UDP14" s="1211"/>
      <c r="UDQ14" s="1211"/>
      <c r="UDR14" s="1211"/>
      <c r="UDS14" s="1211"/>
      <c r="UDT14" s="1211"/>
      <c r="UDU14" s="1211"/>
      <c r="UDV14" s="1211"/>
      <c r="UDW14" s="1211"/>
      <c r="UDX14" s="1211"/>
      <c r="UDY14" s="1211"/>
      <c r="UDZ14" s="1211"/>
      <c r="UEA14" s="1211"/>
      <c r="UEB14" s="1211"/>
      <c r="UEC14" s="1211"/>
      <c r="UED14" s="1211"/>
      <c r="UEE14" s="1211"/>
      <c r="UEF14" s="1211"/>
      <c r="UEG14" s="1211"/>
      <c r="UEH14" s="1211"/>
      <c r="UEI14" s="1211"/>
      <c r="UEJ14" s="1211"/>
      <c r="UEK14" s="1211"/>
      <c r="UEL14" s="1211"/>
      <c r="UEM14" s="1211"/>
      <c r="UEN14" s="1211"/>
      <c r="UEO14" s="1211"/>
      <c r="UEP14" s="1211"/>
      <c r="UEQ14" s="1211"/>
      <c r="UER14" s="1211"/>
      <c r="UES14" s="1211"/>
      <c r="UET14" s="1211"/>
      <c r="UEU14" s="1211"/>
      <c r="UEV14" s="1211"/>
      <c r="UEW14" s="1211"/>
      <c r="UEX14" s="1211"/>
      <c r="UEY14" s="1211"/>
      <c r="UEZ14" s="1211"/>
      <c r="UFA14" s="1211"/>
      <c r="UFB14" s="1211"/>
      <c r="UFC14" s="1211"/>
      <c r="UFD14" s="1211"/>
      <c r="UFE14" s="1211"/>
      <c r="UFF14" s="1211"/>
      <c r="UFG14" s="1211"/>
      <c r="UFH14" s="1211"/>
      <c r="UFI14" s="1211"/>
      <c r="UFJ14" s="1211"/>
      <c r="UFK14" s="1211"/>
      <c r="UFL14" s="1211"/>
      <c r="UFM14" s="1211"/>
      <c r="UFN14" s="1211"/>
      <c r="UFO14" s="1211"/>
      <c r="UFP14" s="1211"/>
      <c r="UFQ14" s="1211"/>
      <c r="UFR14" s="1211"/>
      <c r="UFS14" s="1211"/>
      <c r="UFT14" s="1211"/>
      <c r="UFU14" s="1211"/>
      <c r="UFV14" s="1211"/>
      <c r="UFW14" s="1211"/>
      <c r="UFX14" s="1211"/>
      <c r="UFY14" s="1211"/>
      <c r="UFZ14" s="1211"/>
      <c r="UGA14" s="1211"/>
      <c r="UGB14" s="1211"/>
      <c r="UGC14" s="1211"/>
      <c r="UGD14" s="1211"/>
      <c r="UGE14" s="1211"/>
      <c r="UGF14" s="1211"/>
      <c r="UGG14" s="1211"/>
      <c r="UGH14" s="1211"/>
      <c r="UGI14" s="1211"/>
      <c r="UGJ14" s="1211"/>
      <c r="UGK14" s="1211"/>
      <c r="UGL14" s="1211"/>
      <c r="UGM14" s="1211"/>
      <c r="UGN14" s="1211"/>
      <c r="UGO14" s="1211"/>
      <c r="UGP14" s="1211"/>
      <c r="UGQ14" s="1211"/>
      <c r="UGR14" s="1211"/>
      <c r="UGS14" s="1211"/>
      <c r="UGT14" s="1211"/>
      <c r="UGU14" s="1211"/>
      <c r="UGV14" s="1211"/>
      <c r="UGW14" s="1211"/>
      <c r="UGX14" s="1211"/>
      <c r="UGY14" s="1211"/>
      <c r="UGZ14" s="1211"/>
      <c r="UHA14" s="1211"/>
      <c r="UHB14" s="1211"/>
      <c r="UHC14" s="1211"/>
      <c r="UHD14" s="1211"/>
      <c r="UHE14" s="1211"/>
      <c r="UHF14" s="1211"/>
      <c r="UHG14" s="1211"/>
      <c r="UHH14" s="1211"/>
      <c r="UHI14" s="1211"/>
      <c r="UHJ14" s="1211"/>
      <c r="UHK14" s="1211"/>
      <c r="UHL14" s="1211"/>
      <c r="UHM14" s="1211"/>
      <c r="UHN14" s="1211"/>
      <c r="UHO14" s="1211"/>
      <c r="UHP14" s="1211"/>
      <c r="UHQ14" s="1211"/>
      <c r="UHR14" s="1211"/>
      <c r="UHS14" s="1211"/>
      <c r="UHT14" s="1211"/>
      <c r="UHU14" s="1211"/>
      <c r="UHV14" s="1211"/>
      <c r="UHW14" s="1211"/>
      <c r="UHX14" s="1211"/>
      <c r="UHY14" s="1211"/>
      <c r="UHZ14" s="1211"/>
      <c r="UIA14" s="1211"/>
      <c r="UIB14" s="1211"/>
      <c r="UIC14" s="1211"/>
      <c r="UID14" s="1211"/>
      <c r="UIE14" s="1211"/>
      <c r="UIF14" s="1211"/>
      <c r="UIG14" s="1211"/>
      <c r="UIH14" s="1211"/>
      <c r="UII14" s="1211"/>
      <c r="UIJ14" s="1211"/>
      <c r="UIK14" s="1211"/>
      <c r="UIL14" s="1211"/>
      <c r="UIM14" s="1211"/>
      <c r="UIN14" s="1211"/>
      <c r="UIO14" s="1211"/>
      <c r="UIP14" s="1211"/>
      <c r="UIQ14" s="1211"/>
      <c r="UIR14" s="1211"/>
      <c r="UIS14" s="1211"/>
      <c r="UIT14" s="1211"/>
      <c r="UIU14" s="1211"/>
      <c r="UIV14" s="1211"/>
      <c r="UIW14" s="1211"/>
      <c r="UIX14" s="1211"/>
      <c r="UIY14" s="1211"/>
      <c r="UIZ14" s="1211"/>
      <c r="UJA14" s="1211"/>
      <c r="UJB14" s="1211"/>
      <c r="UJC14" s="1211"/>
      <c r="UJD14" s="1211"/>
      <c r="UJE14" s="1211"/>
      <c r="UJF14" s="1211"/>
      <c r="UJG14" s="1211"/>
      <c r="UJH14" s="1211"/>
      <c r="UJI14" s="1211"/>
      <c r="UJJ14" s="1211"/>
      <c r="UJK14" s="1211"/>
      <c r="UJL14" s="1211"/>
      <c r="UJM14" s="1211"/>
      <c r="UJN14" s="1211"/>
      <c r="UJO14" s="1211"/>
      <c r="UJP14" s="1211"/>
      <c r="UJQ14" s="1211"/>
      <c r="UJR14" s="1211"/>
      <c r="UJS14" s="1211"/>
      <c r="UJT14" s="1211"/>
      <c r="UJU14" s="1211"/>
      <c r="UJV14" s="1211"/>
      <c r="UJW14" s="1211"/>
      <c r="UJX14" s="1211"/>
      <c r="UJY14" s="1211"/>
      <c r="UJZ14" s="1211"/>
      <c r="UKA14" s="1211"/>
      <c r="UKB14" s="1211"/>
      <c r="UKC14" s="1211"/>
      <c r="UKD14" s="1211"/>
      <c r="UKE14" s="1211"/>
      <c r="UKF14" s="1211"/>
      <c r="UKG14" s="1211"/>
      <c r="UKH14" s="1211"/>
      <c r="UKI14" s="1211"/>
      <c r="UKJ14" s="1211"/>
      <c r="UKK14" s="1211"/>
      <c r="UKL14" s="1211"/>
      <c r="UKM14" s="1211"/>
      <c r="UKN14" s="1211"/>
      <c r="UKO14" s="1211"/>
      <c r="UKP14" s="1211"/>
      <c r="UKQ14" s="1211"/>
      <c r="UKR14" s="1211"/>
      <c r="UKS14" s="1211"/>
      <c r="UKT14" s="1211"/>
      <c r="UKU14" s="1211"/>
      <c r="UKV14" s="1211"/>
      <c r="UKW14" s="1211"/>
      <c r="UKX14" s="1211"/>
      <c r="UKY14" s="1211"/>
      <c r="UKZ14" s="1211"/>
      <c r="ULA14" s="1211"/>
      <c r="ULB14" s="1211"/>
      <c r="ULC14" s="1211"/>
      <c r="ULD14" s="1211"/>
      <c r="ULE14" s="1211"/>
      <c r="ULF14" s="1211"/>
      <c r="ULG14" s="1211"/>
      <c r="ULH14" s="1211"/>
      <c r="ULI14" s="1211"/>
      <c r="ULJ14" s="1211"/>
      <c r="ULK14" s="1211"/>
      <c r="ULL14" s="1211"/>
      <c r="ULM14" s="1211"/>
      <c r="ULN14" s="1211"/>
      <c r="ULO14" s="1211"/>
      <c r="ULP14" s="1211"/>
      <c r="ULQ14" s="1211"/>
      <c r="ULR14" s="1211"/>
      <c r="ULS14" s="1211"/>
      <c r="ULT14" s="1211"/>
      <c r="ULU14" s="1211"/>
      <c r="ULV14" s="1211"/>
      <c r="ULW14" s="1211"/>
      <c r="ULX14" s="1211"/>
      <c r="ULY14" s="1211"/>
      <c r="ULZ14" s="1211"/>
      <c r="UMA14" s="1211"/>
      <c r="UMB14" s="1211"/>
      <c r="UMC14" s="1211"/>
      <c r="UMD14" s="1211"/>
      <c r="UME14" s="1211"/>
      <c r="UMF14" s="1211"/>
      <c r="UMG14" s="1211"/>
      <c r="UMH14" s="1211"/>
      <c r="UMI14" s="1211"/>
      <c r="UMJ14" s="1211"/>
      <c r="UMK14" s="1211"/>
      <c r="UML14" s="1211"/>
      <c r="UMM14" s="1211"/>
      <c r="UMN14" s="1211"/>
      <c r="UMO14" s="1211"/>
      <c r="UMP14" s="1211"/>
      <c r="UMQ14" s="1211"/>
      <c r="UMR14" s="1211"/>
      <c r="UMS14" s="1211"/>
      <c r="UMT14" s="1211"/>
      <c r="UMU14" s="1211"/>
      <c r="UMV14" s="1211"/>
      <c r="UMW14" s="1211"/>
      <c r="UMX14" s="1211"/>
      <c r="UMY14" s="1211"/>
      <c r="UMZ14" s="1211"/>
      <c r="UNA14" s="1211"/>
      <c r="UNB14" s="1211"/>
      <c r="UNC14" s="1211"/>
      <c r="UND14" s="1211"/>
      <c r="UNE14" s="1211"/>
      <c r="UNF14" s="1211"/>
      <c r="UNG14" s="1211"/>
      <c r="UNH14" s="1211"/>
      <c r="UNI14" s="1211"/>
      <c r="UNJ14" s="1211"/>
      <c r="UNK14" s="1211"/>
      <c r="UNL14" s="1211"/>
      <c r="UNM14" s="1211"/>
      <c r="UNN14" s="1211"/>
      <c r="UNO14" s="1211"/>
      <c r="UNP14" s="1211"/>
      <c r="UNQ14" s="1211"/>
      <c r="UNR14" s="1211"/>
      <c r="UNS14" s="1211"/>
      <c r="UNT14" s="1211"/>
      <c r="UNU14" s="1211"/>
      <c r="UNV14" s="1211"/>
      <c r="UNW14" s="1211"/>
      <c r="UNX14" s="1211"/>
      <c r="UNY14" s="1211"/>
      <c r="UNZ14" s="1211"/>
      <c r="UOA14" s="1211"/>
      <c r="UOB14" s="1211"/>
      <c r="UOC14" s="1211"/>
      <c r="UOD14" s="1211"/>
      <c r="UOE14" s="1211"/>
      <c r="UOF14" s="1211"/>
      <c r="UOG14" s="1211"/>
      <c r="UOH14" s="1211"/>
      <c r="UOI14" s="1211"/>
      <c r="UOJ14" s="1211"/>
      <c r="UOK14" s="1211"/>
      <c r="UOL14" s="1211"/>
      <c r="UOM14" s="1211"/>
      <c r="UON14" s="1211"/>
      <c r="UOO14" s="1211"/>
      <c r="UOP14" s="1211"/>
      <c r="UOQ14" s="1211"/>
      <c r="UOR14" s="1211"/>
      <c r="UOS14" s="1211"/>
      <c r="UOT14" s="1211"/>
      <c r="UOU14" s="1211"/>
      <c r="UOV14" s="1211"/>
      <c r="UOW14" s="1211"/>
      <c r="UOX14" s="1211"/>
      <c r="UOY14" s="1211"/>
      <c r="UOZ14" s="1211"/>
      <c r="UPA14" s="1211"/>
      <c r="UPB14" s="1211"/>
      <c r="UPC14" s="1211"/>
      <c r="UPD14" s="1211"/>
      <c r="UPE14" s="1211"/>
      <c r="UPF14" s="1211"/>
      <c r="UPG14" s="1211"/>
      <c r="UPH14" s="1211"/>
      <c r="UPI14" s="1211"/>
      <c r="UPJ14" s="1211"/>
      <c r="UPK14" s="1211"/>
      <c r="UPL14" s="1211"/>
      <c r="UPM14" s="1211"/>
      <c r="UPN14" s="1211"/>
      <c r="UPO14" s="1211"/>
      <c r="UPP14" s="1211"/>
      <c r="UPQ14" s="1211"/>
      <c r="UPR14" s="1211"/>
      <c r="UPS14" s="1211"/>
      <c r="UPT14" s="1211"/>
      <c r="UPU14" s="1211"/>
      <c r="UPV14" s="1211"/>
      <c r="UPW14" s="1211"/>
      <c r="UPX14" s="1211"/>
      <c r="UPY14" s="1211"/>
      <c r="UPZ14" s="1211"/>
      <c r="UQA14" s="1211"/>
      <c r="UQB14" s="1211"/>
      <c r="UQC14" s="1211"/>
      <c r="UQD14" s="1211"/>
      <c r="UQE14" s="1211"/>
      <c r="UQF14" s="1211"/>
      <c r="UQG14" s="1211"/>
      <c r="UQH14" s="1211"/>
      <c r="UQI14" s="1211"/>
      <c r="UQJ14" s="1211"/>
      <c r="UQK14" s="1211"/>
      <c r="UQL14" s="1211"/>
      <c r="UQM14" s="1211"/>
      <c r="UQN14" s="1211"/>
      <c r="UQO14" s="1211"/>
      <c r="UQP14" s="1211"/>
      <c r="UQQ14" s="1211"/>
      <c r="UQR14" s="1211"/>
      <c r="UQS14" s="1211"/>
      <c r="UQT14" s="1211"/>
      <c r="UQU14" s="1211"/>
      <c r="UQV14" s="1211"/>
      <c r="UQW14" s="1211"/>
      <c r="UQX14" s="1211"/>
      <c r="UQY14" s="1211"/>
      <c r="UQZ14" s="1211"/>
      <c r="URA14" s="1211"/>
      <c r="URB14" s="1211"/>
      <c r="URC14" s="1211"/>
      <c r="URD14" s="1211"/>
      <c r="URE14" s="1211"/>
      <c r="URF14" s="1211"/>
      <c r="URG14" s="1211"/>
      <c r="URH14" s="1211"/>
      <c r="URI14" s="1211"/>
      <c r="URJ14" s="1211"/>
      <c r="URK14" s="1211"/>
      <c r="URL14" s="1211"/>
      <c r="URM14" s="1211"/>
      <c r="URN14" s="1211"/>
      <c r="URO14" s="1211"/>
      <c r="URP14" s="1211"/>
      <c r="URQ14" s="1211"/>
      <c r="URR14" s="1211"/>
      <c r="URS14" s="1211"/>
      <c r="URT14" s="1211"/>
      <c r="URU14" s="1211"/>
      <c r="URV14" s="1211"/>
      <c r="URW14" s="1211"/>
      <c r="URX14" s="1211"/>
      <c r="URY14" s="1211"/>
      <c r="URZ14" s="1211"/>
      <c r="USA14" s="1211"/>
      <c r="USB14" s="1211"/>
      <c r="USC14" s="1211"/>
      <c r="USD14" s="1211"/>
      <c r="USE14" s="1211"/>
      <c r="USF14" s="1211"/>
      <c r="USG14" s="1211"/>
      <c r="USH14" s="1211"/>
      <c r="USI14" s="1211"/>
      <c r="USJ14" s="1211"/>
      <c r="USK14" s="1211"/>
      <c r="USL14" s="1211"/>
      <c r="USM14" s="1211"/>
      <c r="USN14" s="1211"/>
      <c r="USO14" s="1211"/>
      <c r="USP14" s="1211"/>
      <c r="USQ14" s="1211"/>
      <c r="USR14" s="1211"/>
      <c r="USS14" s="1211"/>
      <c r="UST14" s="1211"/>
      <c r="USU14" s="1211"/>
      <c r="USV14" s="1211"/>
      <c r="USW14" s="1211"/>
      <c r="USX14" s="1211"/>
      <c r="USY14" s="1211"/>
      <c r="USZ14" s="1211"/>
      <c r="UTA14" s="1211"/>
      <c r="UTB14" s="1211"/>
      <c r="UTC14" s="1211"/>
      <c r="UTD14" s="1211"/>
      <c r="UTE14" s="1211"/>
      <c r="UTF14" s="1211"/>
      <c r="UTG14" s="1211"/>
      <c r="UTH14" s="1211"/>
      <c r="UTI14" s="1211"/>
      <c r="UTJ14" s="1211"/>
      <c r="UTK14" s="1211"/>
      <c r="UTL14" s="1211"/>
      <c r="UTM14" s="1211"/>
      <c r="UTN14" s="1211"/>
      <c r="UTO14" s="1211"/>
      <c r="UTP14" s="1211"/>
      <c r="UTQ14" s="1211"/>
      <c r="UTR14" s="1211"/>
      <c r="UTS14" s="1211"/>
      <c r="UTT14" s="1211"/>
      <c r="UTU14" s="1211"/>
      <c r="UTV14" s="1211"/>
      <c r="UTW14" s="1211"/>
      <c r="UTX14" s="1211"/>
      <c r="UTY14" s="1211"/>
      <c r="UTZ14" s="1211"/>
      <c r="UUA14" s="1211"/>
      <c r="UUB14" s="1211"/>
      <c r="UUC14" s="1211"/>
      <c r="UUD14" s="1211"/>
      <c r="UUE14" s="1211"/>
      <c r="UUF14" s="1211"/>
      <c r="UUG14" s="1211"/>
      <c r="UUH14" s="1211"/>
      <c r="UUI14" s="1211"/>
      <c r="UUJ14" s="1211"/>
      <c r="UUK14" s="1211"/>
      <c r="UUL14" s="1211"/>
      <c r="UUM14" s="1211"/>
      <c r="UUN14" s="1211"/>
      <c r="UUO14" s="1211"/>
      <c r="UUP14" s="1211"/>
      <c r="UUQ14" s="1211"/>
      <c r="UUR14" s="1211"/>
      <c r="UUS14" s="1211"/>
      <c r="UUT14" s="1211"/>
      <c r="UUU14" s="1211"/>
      <c r="UUV14" s="1211"/>
      <c r="UUW14" s="1211"/>
      <c r="UUX14" s="1211"/>
      <c r="UUY14" s="1211"/>
      <c r="UUZ14" s="1211"/>
      <c r="UVA14" s="1211"/>
      <c r="UVB14" s="1211"/>
      <c r="UVC14" s="1211"/>
      <c r="UVD14" s="1211"/>
      <c r="UVE14" s="1211"/>
      <c r="UVF14" s="1211"/>
      <c r="UVG14" s="1211"/>
      <c r="UVH14" s="1211"/>
      <c r="UVI14" s="1211"/>
      <c r="UVJ14" s="1211"/>
      <c r="UVK14" s="1211"/>
      <c r="UVL14" s="1211"/>
      <c r="UVM14" s="1211"/>
      <c r="UVN14" s="1211"/>
      <c r="UVO14" s="1211"/>
      <c r="UVP14" s="1211"/>
      <c r="UVQ14" s="1211"/>
      <c r="UVR14" s="1211"/>
      <c r="UVS14" s="1211"/>
      <c r="UVT14" s="1211"/>
      <c r="UVU14" s="1211"/>
      <c r="UVV14" s="1211"/>
      <c r="UVW14" s="1211"/>
      <c r="UVX14" s="1211"/>
      <c r="UVY14" s="1211"/>
      <c r="UVZ14" s="1211"/>
      <c r="UWA14" s="1211"/>
      <c r="UWB14" s="1211"/>
      <c r="UWC14" s="1211"/>
      <c r="UWD14" s="1211"/>
      <c r="UWE14" s="1211"/>
      <c r="UWF14" s="1211"/>
      <c r="UWG14" s="1211"/>
      <c r="UWH14" s="1211"/>
      <c r="UWI14" s="1211"/>
      <c r="UWJ14" s="1211"/>
      <c r="UWK14" s="1211"/>
      <c r="UWL14" s="1211"/>
      <c r="UWM14" s="1211"/>
      <c r="UWN14" s="1211"/>
      <c r="UWO14" s="1211"/>
      <c r="UWP14" s="1211"/>
      <c r="UWQ14" s="1211"/>
      <c r="UWR14" s="1211"/>
      <c r="UWS14" s="1211"/>
      <c r="UWT14" s="1211"/>
      <c r="UWU14" s="1211"/>
      <c r="UWV14" s="1211"/>
      <c r="UWW14" s="1211"/>
      <c r="UWX14" s="1211"/>
      <c r="UWY14" s="1211"/>
      <c r="UWZ14" s="1211"/>
      <c r="UXA14" s="1211"/>
      <c r="UXB14" s="1211"/>
      <c r="UXC14" s="1211"/>
      <c r="UXD14" s="1211"/>
      <c r="UXE14" s="1211"/>
      <c r="UXF14" s="1211"/>
      <c r="UXG14" s="1211"/>
      <c r="UXH14" s="1211"/>
      <c r="UXI14" s="1211"/>
      <c r="UXJ14" s="1211"/>
      <c r="UXK14" s="1211"/>
      <c r="UXL14" s="1211"/>
      <c r="UXM14" s="1211"/>
      <c r="UXN14" s="1211"/>
      <c r="UXO14" s="1211"/>
      <c r="UXP14" s="1211"/>
      <c r="UXQ14" s="1211"/>
      <c r="UXR14" s="1211"/>
      <c r="UXS14" s="1211"/>
      <c r="UXT14" s="1211"/>
      <c r="UXU14" s="1211"/>
      <c r="UXV14" s="1211"/>
      <c r="UXW14" s="1211"/>
      <c r="UXX14" s="1211"/>
      <c r="UXY14" s="1211"/>
      <c r="UXZ14" s="1211"/>
      <c r="UYA14" s="1211"/>
      <c r="UYB14" s="1211"/>
      <c r="UYC14" s="1211"/>
      <c r="UYD14" s="1211"/>
      <c r="UYE14" s="1211"/>
      <c r="UYF14" s="1211"/>
      <c r="UYG14" s="1211"/>
      <c r="UYH14" s="1211"/>
      <c r="UYI14" s="1211"/>
      <c r="UYJ14" s="1211"/>
      <c r="UYK14" s="1211"/>
      <c r="UYL14" s="1211"/>
      <c r="UYM14" s="1211"/>
      <c r="UYN14" s="1211"/>
      <c r="UYO14" s="1211"/>
      <c r="UYP14" s="1211"/>
      <c r="UYQ14" s="1211"/>
      <c r="UYR14" s="1211"/>
      <c r="UYS14" s="1211"/>
      <c r="UYT14" s="1211"/>
      <c r="UYU14" s="1211"/>
      <c r="UYV14" s="1211"/>
      <c r="UYW14" s="1211"/>
      <c r="UYX14" s="1211"/>
      <c r="UYY14" s="1211"/>
      <c r="UYZ14" s="1211"/>
      <c r="UZA14" s="1211"/>
      <c r="UZB14" s="1211"/>
      <c r="UZC14" s="1211"/>
      <c r="UZD14" s="1211"/>
      <c r="UZE14" s="1211"/>
      <c r="UZF14" s="1211"/>
      <c r="UZG14" s="1211"/>
      <c r="UZH14" s="1211"/>
      <c r="UZI14" s="1211"/>
      <c r="UZJ14" s="1211"/>
      <c r="UZK14" s="1211"/>
      <c r="UZL14" s="1211"/>
      <c r="UZM14" s="1211"/>
      <c r="UZN14" s="1211"/>
      <c r="UZO14" s="1211"/>
      <c r="UZP14" s="1211"/>
      <c r="UZQ14" s="1211"/>
      <c r="UZR14" s="1211"/>
      <c r="UZS14" s="1211"/>
      <c r="UZT14" s="1211"/>
      <c r="UZU14" s="1211"/>
      <c r="UZV14" s="1211"/>
      <c r="UZW14" s="1211"/>
      <c r="UZX14" s="1211"/>
      <c r="UZY14" s="1211"/>
      <c r="UZZ14" s="1211"/>
      <c r="VAA14" s="1211"/>
      <c r="VAB14" s="1211"/>
      <c r="VAC14" s="1211"/>
      <c r="VAD14" s="1211"/>
      <c r="VAE14" s="1211"/>
      <c r="VAF14" s="1211"/>
      <c r="VAG14" s="1211"/>
      <c r="VAH14" s="1211"/>
      <c r="VAI14" s="1211"/>
      <c r="VAJ14" s="1211"/>
      <c r="VAK14" s="1211"/>
      <c r="VAL14" s="1211"/>
      <c r="VAM14" s="1211"/>
      <c r="VAN14" s="1211"/>
      <c r="VAO14" s="1211"/>
      <c r="VAP14" s="1211"/>
      <c r="VAQ14" s="1211"/>
      <c r="VAR14" s="1211"/>
      <c r="VAS14" s="1211"/>
      <c r="VAT14" s="1211"/>
      <c r="VAU14" s="1211"/>
      <c r="VAV14" s="1211"/>
      <c r="VAW14" s="1211"/>
      <c r="VAX14" s="1211"/>
      <c r="VAY14" s="1211"/>
      <c r="VAZ14" s="1211"/>
      <c r="VBA14" s="1211"/>
      <c r="VBB14" s="1211"/>
      <c r="VBC14" s="1211"/>
      <c r="VBD14" s="1211"/>
      <c r="VBE14" s="1211"/>
      <c r="VBF14" s="1211"/>
      <c r="VBG14" s="1211"/>
      <c r="VBH14" s="1211"/>
      <c r="VBI14" s="1211"/>
      <c r="VBJ14" s="1211"/>
      <c r="VBK14" s="1211"/>
      <c r="VBL14" s="1211"/>
      <c r="VBM14" s="1211"/>
      <c r="VBN14" s="1211"/>
      <c r="VBO14" s="1211"/>
      <c r="VBP14" s="1211"/>
      <c r="VBQ14" s="1211"/>
      <c r="VBR14" s="1211"/>
      <c r="VBS14" s="1211"/>
      <c r="VBT14" s="1211"/>
      <c r="VBU14" s="1211"/>
      <c r="VBV14" s="1211"/>
      <c r="VBW14" s="1211"/>
      <c r="VBX14" s="1211"/>
      <c r="VBY14" s="1211"/>
      <c r="VBZ14" s="1211"/>
      <c r="VCA14" s="1211"/>
      <c r="VCB14" s="1211"/>
      <c r="VCC14" s="1211"/>
      <c r="VCD14" s="1211"/>
      <c r="VCE14" s="1211"/>
      <c r="VCF14" s="1211"/>
      <c r="VCG14" s="1211"/>
      <c r="VCH14" s="1211"/>
      <c r="VCI14" s="1211"/>
      <c r="VCJ14" s="1211"/>
      <c r="VCK14" s="1211"/>
      <c r="VCL14" s="1211"/>
      <c r="VCM14" s="1211"/>
      <c r="VCN14" s="1211"/>
      <c r="VCO14" s="1211"/>
      <c r="VCP14" s="1211"/>
      <c r="VCQ14" s="1211"/>
      <c r="VCR14" s="1211"/>
      <c r="VCS14" s="1211"/>
      <c r="VCT14" s="1211"/>
      <c r="VCU14" s="1211"/>
      <c r="VCV14" s="1211"/>
      <c r="VCW14" s="1211"/>
      <c r="VCX14" s="1211"/>
      <c r="VCY14" s="1211"/>
      <c r="VCZ14" s="1211"/>
      <c r="VDA14" s="1211"/>
      <c r="VDB14" s="1211"/>
      <c r="VDC14" s="1211"/>
      <c r="VDD14" s="1211"/>
      <c r="VDE14" s="1211"/>
      <c r="VDF14" s="1211"/>
      <c r="VDG14" s="1211"/>
      <c r="VDH14" s="1211"/>
      <c r="VDI14" s="1211"/>
      <c r="VDJ14" s="1211"/>
      <c r="VDK14" s="1211"/>
      <c r="VDL14" s="1211"/>
      <c r="VDM14" s="1211"/>
      <c r="VDN14" s="1211"/>
      <c r="VDO14" s="1211"/>
      <c r="VDP14" s="1211"/>
      <c r="VDQ14" s="1211"/>
      <c r="VDR14" s="1211"/>
      <c r="VDS14" s="1211"/>
      <c r="VDT14" s="1211"/>
      <c r="VDU14" s="1211"/>
      <c r="VDV14" s="1211"/>
      <c r="VDW14" s="1211"/>
      <c r="VDX14" s="1211"/>
      <c r="VDY14" s="1211"/>
      <c r="VDZ14" s="1211"/>
      <c r="VEA14" s="1211"/>
      <c r="VEB14" s="1211"/>
      <c r="VEC14" s="1211"/>
      <c r="VED14" s="1211"/>
      <c r="VEE14" s="1211"/>
      <c r="VEF14" s="1211"/>
      <c r="VEG14" s="1211"/>
      <c r="VEH14" s="1211"/>
      <c r="VEI14" s="1211"/>
      <c r="VEJ14" s="1211"/>
      <c r="VEK14" s="1211"/>
      <c r="VEL14" s="1211"/>
      <c r="VEM14" s="1211"/>
      <c r="VEN14" s="1211"/>
      <c r="VEO14" s="1211"/>
      <c r="VEP14" s="1211"/>
      <c r="VEQ14" s="1211"/>
      <c r="VER14" s="1211"/>
      <c r="VES14" s="1211"/>
      <c r="VET14" s="1211"/>
      <c r="VEU14" s="1211"/>
      <c r="VEV14" s="1211"/>
      <c r="VEW14" s="1211"/>
      <c r="VEX14" s="1211"/>
      <c r="VEY14" s="1211"/>
      <c r="VEZ14" s="1211"/>
      <c r="VFA14" s="1211"/>
      <c r="VFB14" s="1211"/>
      <c r="VFC14" s="1211"/>
      <c r="VFD14" s="1211"/>
      <c r="VFE14" s="1211"/>
      <c r="VFF14" s="1211"/>
      <c r="VFG14" s="1211"/>
      <c r="VFH14" s="1211"/>
      <c r="VFI14" s="1211"/>
      <c r="VFJ14" s="1211"/>
      <c r="VFK14" s="1211"/>
      <c r="VFL14" s="1211"/>
      <c r="VFM14" s="1211"/>
      <c r="VFN14" s="1211"/>
      <c r="VFO14" s="1211"/>
      <c r="VFP14" s="1211"/>
      <c r="VFQ14" s="1211"/>
      <c r="VFR14" s="1211"/>
      <c r="VFS14" s="1211"/>
      <c r="VFT14" s="1211"/>
      <c r="VFU14" s="1211"/>
      <c r="VFV14" s="1211"/>
      <c r="VFW14" s="1211"/>
      <c r="VFX14" s="1211"/>
      <c r="VFY14" s="1211"/>
      <c r="VFZ14" s="1211"/>
      <c r="VGA14" s="1211"/>
      <c r="VGB14" s="1211"/>
      <c r="VGC14" s="1211"/>
      <c r="VGD14" s="1211"/>
      <c r="VGE14" s="1211"/>
      <c r="VGF14" s="1211"/>
      <c r="VGG14" s="1211"/>
      <c r="VGH14" s="1211"/>
      <c r="VGI14" s="1211"/>
      <c r="VGJ14" s="1211"/>
      <c r="VGK14" s="1211"/>
      <c r="VGL14" s="1211"/>
      <c r="VGM14" s="1211"/>
      <c r="VGN14" s="1211"/>
      <c r="VGO14" s="1211"/>
      <c r="VGP14" s="1211"/>
      <c r="VGQ14" s="1211"/>
      <c r="VGR14" s="1211"/>
      <c r="VGS14" s="1211"/>
      <c r="VGT14" s="1211"/>
      <c r="VGU14" s="1211"/>
      <c r="VGV14" s="1211"/>
      <c r="VGW14" s="1211"/>
      <c r="VGX14" s="1211"/>
      <c r="VGY14" s="1211"/>
      <c r="VGZ14" s="1211"/>
      <c r="VHA14" s="1211"/>
      <c r="VHB14" s="1211"/>
      <c r="VHC14" s="1211"/>
      <c r="VHD14" s="1211"/>
      <c r="VHE14" s="1211"/>
      <c r="VHF14" s="1211"/>
      <c r="VHG14" s="1211"/>
      <c r="VHH14" s="1211"/>
      <c r="VHI14" s="1211"/>
      <c r="VHJ14" s="1211"/>
      <c r="VHK14" s="1211"/>
      <c r="VHL14" s="1211"/>
      <c r="VHM14" s="1211"/>
      <c r="VHN14" s="1211"/>
      <c r="VHO14" s="1211"/>
      <c r="VHP14" s="1211"/>
      <c r="VHQ14" s="1211"/>
      <c r="VHR14" s="1211"/>
      <c r="VHS14" s="1211"/>
      <c r="VHT14" s="1211"/>
      <c r="VHU14" s="1211"/>
      <c r="VHV14" s="1211"/>
      <c r="VHW14" s="1211"/>
      <c r="VHX14" s="1211"/>
      <c r="VHY14" s="1211"/>
      <c r="VHZ14" s="1211"/>
      <c r="VIA14" s="1211"/>
      <c r="VIB14" s="1211"/>
      <c r="VIC14" s="1211"/>
      <c r="VID14" s="1211"/>
      <c r="VIE14" s="1211"/>
      <c r="VIF14" s="1211"/>
      <c r="VIG14" s="1211"/>
      <c r="VIH14" s="1211"/>
      <c r="VII14" s="1211"/>
      <c r="VIJ14" s="1211"/>
      <c r="VIK14" s="1211"/>
      <c r="VIL14" s="1211"/>
      <c r="VIM14" s="1211"/>
      <c r="VIN14" s="1211"/>
      <c r="VIO14" s="1211"/>
      <c r="VIP14" s="1211"/>
      <c r="VIQ14" s="1211"/>
      <c r="VIR14" s="1211"/>
      <c r="VIS14" s="1211"/>
      <c r="VIT14" s="1211"/>
      <c r="VIU14" s="1211"/>
      <c r="VIV14" s="1211"/>
      <c r="VIW14" s="1211"/>
      <c r="VIX14" s="1211"/>
      <c r="VIY14" s="1211"/>
      <c r="VIZ14" s="1211"/>
      <c r="VJA14" s="1211"/>
      <c r="VJB14" s="1211"/>
      <c r="VJC14" s="1211"/>
      <c r="VJD14" s="1211"/>
      <c r="VJE14" s="1211"/>
      <c r="VJF14" s="1211"/>
      <c r="VJG14" s="1211"/>
      <c r="VJH14" s="1211"/>
      <c r="VJI14" s="1211"/>
      <c r="VJJ14" s="1211"/>
      <c r="VJK14" s="1211"/>
      <c r="VJL14" s="1211"/>
      <c r="VJM14" s="1211"/>
      <c r="VJN14" s="1211"/>
      <c r="VJO14" s="1211"/>
      <c r="VJP14" s="1211"/>
      <c r="VJQ14" s="1211"/>
      <c r="VJR14" s="1211"/>
      <c r="VJS14" s="1211"/>
      <c r="VJT14" s="1211"/>
      <c r="VJU14" s="1211"/>
      <c r="VJV14" s="1211"/>
      <c r="VJW14" s="1211"/>
      <c r="VJX14" s="1211"/>
      <c r="VJY14" s="1211"/>
      <c r="VJZ14" s="1211"/>
      <c r="VKA14" s="1211"/>
      <c r="VKB14" s="1211"/>
      <c r="VKC14" s="1211"/>
      <c r="VKD14" s="1211"/>
      <c r="VKE14" s="1211"/>
      <c r="VKF14" s="1211"/>
      <c r="VKG14" s="1211"/>
      <c r="VKH14" s="1211"/>
      <c r="VKI14" s="1211"/>
      <c r="VKJ14" s="1211"/>
      <c r="VKK14" s="1211"/>
      <c r="VKL14" s="1211"/>
      <c r="VKM14" s="1211"/>
      <c r="VKN14" s="1211"/>
      <c r="VKO14" s="1211"/>
      <c r="VKP14" s="1211"/>
      <c r="VKQ14" s="1211"/>
      <c r="VKR14" s="1211"/>
      <c r="VKS14" s="1211"/>
      <c r="VKT14" s="1211"/>
      <c r="VKU14" s="1211"/>
      <c r="VKV14" s="1211"/>
      <c r="VKW14" s="1211"/>
      <c r="VKX14" s="1211"/>
      <c r="VKY14" s="1211"/>
      <c r="VKZ14" s="1211"/>
      <c r="VLA14" s="1211"/>
      <c r="VLB14" s="1211"/>
      <c r="VLC14" s="1211"/>
      <c r="VLD14" s="1211"/>
      <c r="VLE14" s="1211"/>
      <c r="VLF14" s="1211"/>
      <c r="VLG14" s="1211"/>
      <c r="VLH14" s="1211"/>
      <c r="VLI14" s="1211"/>
      <c r="VLJ14" s="1211"/>
      <c r="VLK14" s="1211"/>
      <c r="VLL14" s="1211"/>
      <c r="VLM14" s="1211"/>
      <c r="VLN14" s="1211"/>
      <c r="VLO14" s="1211"/>
      <c r="VLP14" s="1211"/>
      <c r="VLQ14" s="1211"/>
      <c r="VLR14" s="1211"/>
      <c r="VLS14" s="1211"/>
      <c r="VLT14" s="1211"/>
      <c r="VLU14" s="1211"/>
      <c r="VLV14" s="1211"/>
      <c r="VLW14" s="1211"/>
      <c r="VLX14" s="1211"/>
      <c r="VLY14" s="1211"/>
      <c r="VLZ14" s="1211"/>
      <c r="VMA14" s="1211"/>
      <c r="VMB14" s="1211"/>
      <c r="VMC14" s="1211"/>
      <c r="VMD14" s="1211"/>
      <c r="VME14" s="1211"/>
      <c r="VMF14" s="1211"/>
      <c r="VMG14" s="1211"/>
      <c r="VMH14" s="1211"/>
      <c r="VMI14" s="1211"/>
      <c r="VMJ14" s="1211"/>
      <c r="VMK14" s="1211"/>
      <c r="VML14" s="1211"/>
      <c r="VMM14" s="1211"/>
      <c r="VMN14" s="1211"/>
      <c r="VMO14" s="1211"/>
      <c r="VMP14" s="1211"/>
      <c r="VMQ14" s="1211"/>
      <c r="VMR14" s="1211"/>
      <c r="VMS14" s="1211"/>
      <c r="VMT14" s="1211"/>
      <c r="VMU14" s="1211"/>
      <c r="VMV14" s="1211"/>
      <c r="VMW14" s="1211"/>
      <c r="VMX14" s="1211"/>
      <c r="VMY14" s="1211"/>
      <c r="VMZ14" s="1211"/>
      <c r="VNA14" s="1211"/>
      <c r="VNB14" s="1211"/>
      <c r="VNC14" s="1211"/>
      <c r="VND14" s="1211"/>
      <c r="VNE14" s="1211"/>
      <c r="VNF14" s="1211"/>
      <c r="VNG14" s="1211"/>
      <c r="VNH14" s="1211"/>
      <c r="VNI14" s="1211"/>
      <c r="VNJ14" s="1211"/>
      <c r="VNK14" s="1211"/>
      <c r="VNL14" s="1211"/>
      <c r="VNM14" s="1211"/>
      <c r="VNN14" s="1211"/>
      <c r="VNO14" s="1211"/>
      <c r="VNP14" s="1211"/>
      <c r="VNQ14" s="1211"/>
      <c r="VNR14" s="1211"/>
      <c r="VNS14" s="1211"/>
      <c r="VNT14" s="1211"/>
      <c r="VNU14" s="1211"/>
      <c r="VNV14" s="1211"/>
      <c r="VNW14" s="1211"/>
      <c r="VNX14" s="1211"/>
      <c r="VNY14" s="1211"/>
      <c r="VNZ14" s="1211"/>
      <c r="VOA14" s="1211"/>
      <c r="VOB14" s="1211"/>
      <c r="VOC14" s="1211"/>
      <c r="VOD14" s="1211"/>
      <c r="VOE14" s="1211"/>
      <c r="VOF14" s="1211"/>
      <c r="VOG14" s="1211"/>
      <c r="VOH14" s="1211"/>
      <c r="VOI14" s="1211"/>
      <c r="VOJ14" s="1211"/>
      <c r="VOK14" s="1211"/>
      <c r="VOL14" s="1211"/>
      <c r="VOM14" s="1211"/>
      <c r="VON14" s="1211"/>
      <c r="VOO14" s="1211"/>
      <c r="VOP14" s="1211"/>
      <c r="VOQ14" s="1211"/>
      <c r="VOR14" s="1211"/>
      <c r="VOS14" s="1211"/>
      <c r="VOT14" s="1211"/>
      <c r="VOU14" s="1211"/>
      <c r="VOV14" s="1211"/>
      <c r="VOW14" s="1211"/>
      <c r="VOX14" s="1211"/>
      <c r="VOY14" s="1211"/>
      <c r="VOZ14" s="1211"/>
      <c r="VPA14" s="1211"/>
      <c r="VPB14" s="1211"/>
      <c r="VPC14" s="1211"/>
      <c r="VPD14" s="1211"/>
      <c r="VPE14" s="1211"/>
      <c r="VPF14" s="1211"/>
      <c r="VPG14" s="1211"/>
      <c r="VPH14" s="1211"/>
      <c r="VPI14" s="1211"/>
      <c r="VPJ14" s="1211"/>
      <c r="VPK14" s="1211"/>
      <c r="VPL14" s="1211"/>
      <c r="VPM14" s="1211"/>
      <c r="VPN14" s="1211"/>
      <c r="VPO14" s="1211"/>
      <c r="VPP14" s="1211"/>
      <c r="VPQ14" s="1211"/>
      <c r="VPR14" s="1211"/>
      <c r="VPS14" s="1211"/>
      <c r="VPT14" s="1211"/>
      <c r="VPU14" s="1211"/>
      <c r="VPV14" s="1211"/>
      <c r="VPW14" s="1211"/>
      <c r="VPX14" s="1211"/>
      <c r="VPY14" s="1211"/>
      <c r="VPZ14" s="1211"/>
      <c r="VQA14" s="1211"/>
      <c r="VQB14" s="1211"/>
      <c r="VQC14" s="1211"/>
      <c r="VQD14" s="1211"/>
      <c r="VQE14" s="1211"/>
      <c r="VQF14" s="1211"/>
      <c r="VQG14" s="1211"/>
      <c r="VQH14" s="1211"/>
      <c r="VQI14" s="1211"/>
      <c r="VQJ14" s="1211"/>
      <c r="VQK14" s="1211"/>
      <c r="VQL14" s="1211"/>
      <c r="VQM14" s="1211"/>
      <c r="VQN14" s="1211"/>
      <c r="VQO14" s="1211"/>
      <c r="VQP14" s="1211"/>
      <c r="VQQ14" s="1211"/>
      <c r="VQR14" s="1211"/>
      <c r="VQS14" s="1211"/>
      <c r="VQT14" s="1211"/>
      <c r="VQU14" s="1211"/>
      <c r="VQV14" s="1211"/>
      <c r="VQW14" s="1211"/>
      <c r="VQX14" s="1211"/>
      <c r="VQY14" s="1211"/>
      <c r="VQZ14" s="1211"/>
      <c r="VRA14" s="1211"/>
      <c r="VRB14" s="1211"/>
      <c r="VRC14" s="1211"/>
      <c r="VRD14" s="1211"/>
      <c r="VRE14" s="1211"/>
      <c r="VRF14" s="1211"/>
      <c r="VRG14" s="1211"/>
      <c r="VRH14" s="1211"/>
      <c r="VRI14" s="1211"/>
      <c r="VRJ14" s="1211"/>
      <c r="VRK14" s="1211"/>
      <c r="VRL14" s="1211"/>
      <c r="VRM14" s="1211"/>
      <c r="VRN14" s="1211"/>
      <c r="VRO14" s="1211"/>
      <c r="VRP14" s="1211"/>
      <c r="VRQ14" s="1211"/>
      <c r="VRR14" s="1211"/>
      <c r="VRS14" s="1211"/>
      <c r="VRT14" s="1211"/>
      <c r="VRU14" s="1211"/>
      <c r="VRV14" s="1211"/>
      <c r="VRW14" s="1211"/>
      <c r="VRX14" s="1211"/>
      <c r="VRY14" s="1211"/>
      <c r="VRZ14" s="1211"/>
      <c r="VSA14" s="1211"/>
      <c r="VSB14" s="1211"/>
      <c r="VSC14" s="1211"/>
      <c r="VSD14" s="1211"/>
      <c r="VSE14" s="1211"/>
      <c r="VSF14" s="1211"/>
      <c r="VSG14" s="1211"/>
      <c r="VSH14" s="1211"/>
      <c r="VSI14" s="1211"/>
      <c r="VSJ14" s="1211"/>
      <c r="VSK14" s="1211"/>
      <c r="VSL14" s="1211"/>
      <c r="VSM14" s="1211"/>
      <c r="VSN14" s="1211"/>
      <c r="VSO14" s="1211"/>
      <c r="VSP14" s="1211"/>
      <c r="VSQ14" s="1211"/>
      <c r="VSR14" s="1211"/>
      <c r="VSS14" s="1211"/>
      <c r="VST14" s="1211"/>
      <c r="VSU14" s="1211"/>
      <c r="VSV14" s="1211"/>
      <c r="VSW14" s="1211"/>
      <c r="VSX14" s="1211"/>
      <c r="VSY14" s="1211"/>
      <c r="VSZ14" s="1211"/>
      <c r="VTA14" s="1211"/>
      <c r="VTB14" s="1211"/>
      <c r="VTC14" s="1211"/>
      <c r="VTD14" s="1211"/>
      <c r="VTE14" s="1211"/>
      <c r="VTF14" s="1211"/>
      <c r="VTG14" s="1211"/>
      <c r="VTH14" s="1211"/>
      <c r="VTI14" s="1211"/>
      <c r="VTJ14" s="1211"/>
      <c r="VTK14" s="1211"/>
      <c r="VTL14" s="1211"/>
      <c r="VTM14" s="1211"/>
      <c r="VTN14" s="1211"/>
      <c r="VTO14" s="1211"/>
      <c r="VTP14" s="1211"/>
      <c r="VTQ14" s="1211"/>
      <c r="VTR14" s="1211"/>
      <c r="VTS14" s="1211"/>
      <c r="VTT14" s="1211"/>
      <c r="VTU14" s="1211"/>
      <c r="VTV14" s="1211"/>
      <c r="VTW14" s="1211"/>
      <c r="VTX14" s="1211"/>
      <c r="VTY14" s="1211"/>
      <c r="VTZ14" s="1211"/>
      <c r="VUA14" s="1211"/>
      <c r="VUB14" s="1211"/>
      <c r="VUC14" s="1211"/>
      <c r="VUD14" s="1211"/>
      <c r="VUE14" s="1211"/>
      <c r="VUF14" s="1211"/>
      <c r="VUG14" s="1211"/>
      <c r="VUH14" s="1211"/>
      <c r="VUI14" s="1211"/>
      <c r="VUJ14" s="1211"/>
      <c r="VUK14" s="1211"/>
      <c r="VUL14" s="1211"/>
      <c r="VUM14" s="1211"/>
      <c r="VUN14" s="1211"/>
      <c r="VUO14" s="1211"/>
      <c r="VUP14" s="1211"/>
      <c r="VUQ14" s="1211"/>
      <c r="VUR14" s="1211"/>
      <c r="VUS14" s="1211"/>
      <c r="VUT14" s="1211"/>
      <c r="VUU14" s="1211"/>
      <c r="VUV14" s="1211"/>
      <c r="VUW14" s="1211"/>
      <c r="VUX14" s="1211"/>
      <c r="VUY14" s="1211"/>
      <c r="VUZ14" s="1211"/>
      <c r="VVA14" s="1211"/>
      <c r="VVB14" s="1211"/>
      <c r="VVC14" s="1211"/>
      <c r="VVD14" s="1211"/>
      <c r="VVE14" s="1211"/>
      <c r="VVF14" s="1211"/>
      <c r="VVG14" s="1211"/>
      <c r="VVH14" s="1211"/>
      <c r="VVI14" s="1211"/>
      <c r="VVJ14" s="1211"/>
      <c r="VVK14" s="1211"/>
      <c r="VVL14" s="1211"/>
      <c r="VVM14" s="1211"/>
      <c r="VVN14" s="1211"/>
      <c r="VVO14" s="1211"/>
      <c r="VVP14" s="1211"/>
      <c r="VVQ14" s="1211"/>
      <c r="VVR14" s="1211"/>
      <c r="VVS14" s="1211"/>
      <c r="VVT14" s="1211"/>
      <c r="VVU14" s="1211"/>
      <c r="VVV14" s="1211"/>
      <c r="VVW14" s="1211"/>
      <c r="VVX14" s="1211"/>
      <c r="VVY14" s="1211"/>
      <c r="VVZ14" s="1211"/>
      <c r="VWA14" s="1211"/>
      <c r="VWB14" s="1211"/>
      <c r="VWC14" s="1211"/>
      <c r="VWD14" s="1211"/>
      <c r="VWE14" s="1211"/>
      <c r="VWF14" s="1211"/>
      <c r="VWG14" s="1211"/>
      <c r="VWH14" s="1211"/>
      <c r="VWI14" s="1211"/>
      <c r="VWJ14" s="1211"/>
      <c r="VWK14" s="1211"/>
      <c r="VWL14" s="1211"/>
      <c r="VWM14" s="1211"/>
      <c r="VWN14" s="1211"/>
      <c r="VWO14" s="1211"/>
      <c r="VWP14" s="1211"/>
      <c r="VWQ14" s="1211"/>
      <c r="VWR14" s="1211"/>
      <c r="VWS14" s="1211"/>
      <c r="VWT14" s="1211"/>
      <c r="VWU14" s="1211"/>
      <c r="VWV14" s="1211"/>
      <c r="VWW14" s="1211"/>
      <c r="VWX14" s="1211"/>
      <c r="VWY14" s="1211"/>
      <c r="VWZ14" s="1211"/>
      <c r="VXA14" s="1211"/>
      <c r="VXB14" s="1211"/>
      <c r="VXC14" s="1211"/>
      <c r="VXD14" s="1211"/>
      <c r="VXE14" s="1211"/>
      <c r="VXF14" s="1211"/>
      <c r="VXG14" s="1211"/>
      <c r="VXH14" s="1211"/>
      <c r="VXI14" s="1211"/>
      <c r="VXJ14" s="1211"/>
      <c r="VXK14" s="1211"/>
      <c r="VXL14" s="1211"/>
      <c r="VXM14" s="1211"/>
      <c r="VXN14" s="1211"/>
      <c r="VXO14" s="1211"/>
      <c r="VXP14" s="1211"/>
      <c r="VXQ14" s="1211"/>
      <c r="VXR14" s="1211"/>
      <c r="VXS14" s="1211"/>
      <c r="VXT14" s="1211"/>
      <c r="VXU14" s="1211"/>
      <c r="VXV14" s="1211"/>
      <c r="VXW14" s="1211"/>
      <c r="VXX14" s="1211"/>
      <c r="VXY14" s="1211"/>
      <c r="VXZ14" s="1211"/>
      <c r="VYA14" s="1211"/>
      <c r="VYB14" s="1211"/>
      <c r="VYC14" s="1211"/>
      <c r="VYD14" s="1211"/>
      <c r="VYE14" s="1211"/>
      <c r="VYF14" s="1211"/>
      <c r="VYG14" s="1211"/>
      <c r="VYH14" s="1211"/>
      <c r="VYI14" s="1211"/>
      <c r="VYJ14" s="1211"/>
      <c r="VYK14" s="1211"/>
      <c r="VYL14" s="1211"/>
      <c r="VYM14" s="1211"/>
      <c r="VYN14" s="1211"/>
      <c r="VYO14" s="1211"/>
      <c r="VYP14" s="1211"/>
      <c r="VYQ14" s="1211"/>
      <c r="VYR14" s="1211"/>
      <c r="VYS14" s="1211"/>
      <c r="VYT14" s="1211"/>
      <c r="VYU14" s="1211"/>
      <c r="VYV14" s="1211"/>
      <c r="VYW14" s="1211"/>
      <c r="VYX14" s="1211"/>
      <c r="VYY14" s="1211"/>
      <c r="VYZ14" s="1211"/>
      <c r="VZA14" s="1211"/>
      <c r="VZB14" s="1211"/>
      <c r="VZC14" s="1211"/>
      <c r="VZD14" s="1211"/>
      <c r="VZE14" s="1211"/>
      <c r="VZF14" s="1211"/>
      <c r="VZG14" s="1211"/>
      <c r="VZH14" s="1211"/>
      <c r="VZI14" s="1211"/>
      <c r="VZJ14" s="1211"/>
      <c r="VZK14" s="1211"/>
      <c r="VZL14" s="1211"/>
      <c r="VZM14" s="1211"/>
      <c r="VZN14" s="1211"/>
      <c r="VZO14" s="1211"/>
      <c r="VZP14" s="1211"/>
      <c r="VZQ14" s="1211"/>
      <c r="VZR14" s="1211"/>
      <c r="VZS14" s="1211"/>
      <c r="VZT14" s="1211"/>
      <c r="VZU14" s="1211"/>
      <c r="VZV14" s="1211"/>
      <c r="VZW14" s="1211"/>
      <c r="VZX14" s="1211"/>
      <c r="VZY14" s="1211"/>
      <c r="VZZ14" s="1211"/>
      <c r="WAA14" s="1211"/>
      <c r="WAB14" s="1211"/>
      <c r="WAC14" s="1211"/>
      <c r="WAD14" s="1211"/>
      <c r="WAE14" s="1211"/>
      <c r="WAF14" s="1211"/>
      <c r="WAG14" s="1211"/>
      <c r="WAH14" s="1211"/>
      <c r="WAI14" s="1211"/>
      <c r="WAJ14" s="1211"/>
      <c r="WAK14" s="1211"/>
      <c r="WAL14" s="1211"/>
      <c r="WAM14" s="1211"/>
      <c r="WAN14" s="1211"/>
      <c r="WAO14" s="1211"/>
      <c r="WAP14" s="1211"/>
      <c r="WAQ14" s="1211"/>
      <c r="WAR14" s="1211"/>
      <c r="WAS14" s="1211"/>
      <c r="WAT14" s="1211"/>
      <c r="WAU14" s="1211"/>
      <c r="WAV14" s="1211"/>
      <c r="WAW14" s="1211"/>
      <c r="WAX14" s="1211"/>
      <c r="WAY14" s="1211"/>
      <c r="WAZ14" s="1211"/>
      <c r="WBA14" s="1211"/>
      <c r="WBB14" s="1211"/>
      <c r="WBC14" s="1211"/>
      <c r="WBD14" s="1211"/>
      <c r="WBE14" s="1211"/>
      <c r="WBF14" s="1211"/>
      <c r="WBG14" s="1211"/>
      <c r="WBH14" s="1211"/>
      <c r="WBI14" s="1211"/>
      <c r="WBJ14" s="1211"/>
      <c r="WBK14" s="1211"/>
      <c r="WBL14" s="1211"/>
      <c r="WBM14" s="1211"/>
      <c r="WBN14" s="1211"/>
      <c r="WBO14" s="1211"/>
      <c r="WBP14" s="1211"/>
      <c r="WBQ14" s="1211"/>
      <c r="WBR14" s="1211"/>
      <c r="WBS14" s="1211"/>
      <c r="WBT14" s="1211"/>
      <c r="WBU14" s="1211"/>
      <c r="WBV14" s="1211"/>
      <c r="WBW14" s="1211"/>
      <c r="WBX14" s="1211"/>
      <c r="WBY14" s="1211"/>
      <c r="WBZ14" s="1211"/>
      <c r="WCA14" s="1211"/>
      <c r="WCB14" s="1211"/>
      <c r="WCC14" s="1211"/>
      <c r="WCD14" s="1211"/>
      <c r="WCE14" s="1211"/>
      <c r="WCF14" s="1211"/>
      <c r="WCG14" s="1211"/>
      <c r="WCH14" s="1211"/>
      <c r="WCI14" s="1211"/>
      <c r="WCJ14" s="1211"/>
      <c r="WCK14" s="1211"/>
      <c r="WCL14" s="1211"/>
      <c r="WCM14" s="1211"/>
      <c r="WCN14" s="1211"/>
      <c r="WCO14" s="1211"/>
      <c r="WCP14" s="1211"/>
      <c r="WCQ14" s="1211"/>
      <c r="WCR14" s="1211"/>
      <c r="WCS14" s="1211"/>
      <c r="WCT14" s="1211"/>
      <c r="WCU14" s="1211"/>
      <c r="WCV14" s="1211"/>
      <c r="WCW14" s="1211"/>
      <c r="WCX14" s="1211"/>
      <c r="WCY14" s="1211"/>
      <c r="WCZ14" s="1211"/>
      <c r="WDA14" s="1211"/>
      <c r="WDB14" s="1211"/>
      <c r="WDC14" s="1211"/>
      <c r="WDD14" s="1211"/>
      <c r="WDE14" s="1211"/>
      <c r="WDF14" s="1211"/>
      <c r="WDG14" s="1211"/>
      <c r="WDH14" s="1211"/>
      <c r="WDI14" s="1211"/>
      <c r="WDJ14" s="1211"/>
      <c r="WDK14" s="1211"/>
      <c r="WDL14" s="1211"/>
      <c r="WDM14" s="1211"/>
      <c r="WDN14" s="1211"/>
      <c r="WDO14" s="1211"/>
      <c r="WDP14" s="1211"/>
      <c r="WDQ14" s="1211"/>
      <c r="WDR14" s="1211"/>
      <c r="WDS14" s="1211"/>
      <c r="WDT14" s="1211"/>
      <c r="WDU14" s="1211"/>
      <c r="WDV14" s="1211"/>
      <c r="WDW14" s="1211"/>
      <c r="WDX14" s="1211"/>
      <c r="WDY14" s="1211"/>
      <c r="WDZ14" s="1211"/>
      <c r="WEA14" s="1211"/>
      <c r="WEB14" s="1211"/>
      <c r="WEC14" s="1211"/>
      <c r="WED14" s="1211"/>
      <c r="WEE14" s="1211"/>
      <c r="WEF14" s="1211"/>
      <c r="WEG14" s="1211"/>
      <c r="WEH14" s="1211"/>
      <c r="WEI14" s="1211"/>
      <c r="WEJ14" s="1211"/>
      <c r="WEK14" s="1211"/>
      <c r="WEL14" s="1211"/>
      <c r="WEM14" s="1211"/>
      <c r="WEN14" s="1211"/>
      <c r="WEO14" s="1211"/>
      <c r="WEP14" s="1211"/>
      <c r="WEQ14" s="1211"/>
      <c r="WER14" s="1211"/>
      <c r="WES14" s="1211"/>
      <c r="WET14" s="1211"/>
      <c r="WEU14" s="1211"/>
      <c r="WEV14" s="1211"/>
      <c r="WEW14" s="1211"/>
      <c r="WEX14" s="1211"/>
      <c r="WEY14" s="1211"/>
      <c r="WEZ14" s="1211"/>
      <c r="WFA14" s="1211"/>
      <c r="WFB14" s="1211"/>
      <c r="WFC14" s="1211"/>
      <c r="WFD14" s="1211"/>
      <c r="WFE14" s="1211"/>
      <c r="WFF14" s="1211"/>
      <c r="WFG14" s="1211"/>
      <c r="WFH14" s="1211"/>
      <c r="WFI14" s="1211"/>
      <c r="WFJ14" s="1211"/>
      <c r="WFK14" s="1211"/>
      <c r="WFL14" s="1211"/>
      <c r="WFM14" s="1211"/>
      <c r="WFN14" s="1211"/>
      <c r="WFO14" s="1211"/>
      <c r="WFP14" s="1211"/>
      <c r="WFQ14" s="1211"/>
      <c r="WFR14" s="1211"/>
      <c r="WFS14" s="1211"/>
      <c r="WFT14" s="1211"/>
      <c r="WFU14" s="1211"/>
      <c r="WFV14" s="1211"/>
      <c r="WFW14" s="1211"/>
      <c r="WFX14" s="1211"/>
      <c r="WFY14" s="1211"/>
      <c r="WFZ14" s="1211"/>
      <c r="WGA14" s="1211"/>
      <c r="WGB14" s="1211"/>
      <c r="WGC14" s="1211"/>
      <c r="WGD14" s="1211"/>
      <c r="WGE14" s="1211"/>
      <c r="WGF14" s="1211"/>
      <c r="WGG14" s="1211"/>
      <c r="WGH14" s="1211"/>
      <c r="WGI14" s="1211"/>
      <c r="WGJ14" s="1211"/>
      <c r="WGK14" s="1211"/>
      <c r="WGL14" s="1211"/>
      <c r="WGM14" s="1211"/>
      <c r="WGN14" s="1211"/>
      <c r="WGO14" s="1211"/>
      <c r="WGP14" s="1211"/>
      <c r="WGQ14" s="1211"/>
      <c r="WGR14" s="1211"/>
      <c r="WGS14" s="1211"/>
      <c r="WGT14" s="1211"/>
      <c r="WGU14" s="1211"/>
      <c r="WGV14" s="1211"/>
      <c r="WGW14" s="1211"/>
      <c r="WGX14" s="1211"/>
      <c r="WGY14" s="1211"/>
      <c r="WGZ14" s="1211"/>
      <c r="WHA14" s="1211"/>
      <c r="WHB14" s="1211"/>
      <c r="WHC14" s="1211"/>
      <c r="WHD14" s="1211"/>
      <c r="WHE14" s="1211"/>
      <c r="WHF14" s="1211"/>
      <c r="WHG14" s="1211"/>
      <c r="WHH14" s="1211"/>
      <c r="WHI14" s="1211"/>
      <c r="WHJ14" s="1211"/>
      <c r="WHK14" s="1211"/>
      <c r="WHL14" s="1211"/>
      <c r="WHM14" s="1211"/>
      <c r="WHN14" s="1211"/>
      <c r="WHO14" s="1211"/>
      <c r="WHP14" s="1211"/>
      <c r="WHQ14" s="1211"/>
      <c r="WHR14" s="1211"/>
      <c r="WHS14" s="1211"/>
      <c r="WHT14" s="1211"/>
      <c r="WHU14" s="1211"/>
      <c r="WHV14" s="1211"/>
      <c r="WHW14" s="1211"/>
      <c r="WHX14" s="1211"/>
      <c r="WHY14" s="1211"/>
      <c r="WHZ14" s="1211"/>
      <c r="WIA14" s="1211"/>
      <c r="WIB14" s="1211"/>
      <c r="WIC14" s="1211"/>
      <c r="WID14" s="1211"/>
      <c r="WIE14" s="1211"/>
      <c r="WIF14" s="1211"/>
      <c r="WIG14" s="1211"/>
      <c r="WIH14" s="1211"/>
      <c r="WII14" s="1211"/>
      <c r="WIJ14" s="1211"/>
      <c r="WIK14" s="1211"/>
      <c r="WIL14" s="1211"/>
      <c r="WIM14" s="1211"/>
      <c r="WIN14" s="1211"/>
      <c r="WIO14" s="1211"/>
      <c r="WIP14" s="1211"/>
      <c r="WIQ14" s="1211"/>
      <c r="WIR14" s="1211"/>
      <c r="WIS14" s="1211"/>
      <c r="WIT14" s="1211"/>
      <c r="WIU14" s="1211"/>
      <c r="WIV14" s="1211"/>
      <c r="WIW14" s="1211"/>
      <c r="WIX14" s="1211"/>
      <c r="WIY14" s="1211"/>
      <c r="WIZ14" s="1211"/>
      <c r="WJA14" s="1211"/>
      <c r="WJB14" s="1211"/>
      <c r="WJC14" s="1211"/>
      <c r="WJD14" s="1211"/>
      <c r="WJE14" s="1211"/>
      <c r="WJF14" s="1211"/>
      <c r="WJG14" s="1211"/>
      <c r="WJH14" s="1211"/>
      <c r="WJI14" s="1211"/>
      <c r="WJJ14" s="1211"/>
      <c r="WJK14" s="1211"/>
      <c r="WJL14" s="1211"/>
      <c r="WJM14" s="1211"/>
      <c r="WJN14" s="1211"/>
      <c r="WJO14" s="1211"/>
      <c r="WJP14" s="1211"/>
      <c r="WJQ14" s="1211"/>
      <c r="WJR14" s="1211"/>
      <c r="WJS14" s="1211"/>
      <c r="WJT14" s="1211"/>
      <c r="WJU14" s="1211"/>
      <c r="WJV14" s="1211"/>
      <c r="WJW14" s="1211"/>
      <c r="WJX14" s="1211"/>
      <c r="WJY14" s="1211"/>
      <c r="WJZ14" s="1211"/>
      <c r="WKA14" s="1211"/>
      <c r="WKB14" s="1211"/>
      <c r="WKC14" s="1211"/>
      <c r="WKD14" s="1211"/>
      <c r="WKE14" s="1211"/>
      <c r="WKF14" s="1211"/>
      <c r="WKG14" s="1211"/>
      <c r="WKH14" s="1211"/>
      <c r="WKI14" s="1211"/>
      <c r="WKJ14" s="1211"/>
      <c r="WKK14" s="1211"/>
      <c r="WKL14" s="1211"/>
      <c r="WKM14" s="1211"/>
      <c r="WKN14" s="1211"/>
      <c r="WKO14" s="1211"/>
      <c r="WKP14" s="1211"/>
      <c r="WKQ14" s="1211"/>
      <c r="WKR14" s="1211"/>
      <c r="WKS14" s="1211"/>
      <c r="WKT14" s="1211"/>
      <c r="WKU14" s="1211"/>
      <c r="WKV14" s="1211"/>
      <c r="WKW14" s="1211"/>
      <c r="WKX14" s="1211"/>
      <c r="WKY14" s="1211"/>
      <c r="WKZ14" s="1211"/>
      <c r="WLA14" s="1211"/>
      <c r="WLB14" s="1211"/>
      <c r="WLC14" s="1211"/>
      <c r="WLD14" s="1211"/>
      <c r="WLE14" s="1211"/>
      <c r="WLF14" s="1211"/>
      <c r="WLG14" s="1211"/>
      <c r="WLH14" s="1211"/>
      <c r="WLI14" s="1211"/>
      <c r="WLJ14" s="1211"/>
      <c r="WLK14" s="1211"/>
      <c r="WLL14" s="1211"/>
      <c r="WLM14" s="1211"/>
      <c r="WLN14" s="1211"/>
      <c r="WLO14" s="1211"/>
      <c r="WLP14" s="1211"/>
      <c r="WLQ14" s="1211"/>
      <c r="WLR14" s="1211"/>
      <c r="WLS14" s="1211"/>
      <c r="WLT14" s="1211"/>
      <c r="WLU14" s="1211"/>
      <c r="WLV14" s="1211"/>
      <c r="WLW14" s="1211"/>
      <c r="WLX14" s="1211"/>
      <c r="WLY14" s="1211"/>
      <c r="WLZ14" s="1211"/>
      <c r="WMA14" s="1211"/>
      <c r="WMB14" s="1211"/>
      <c r="WMC14" s="1211"/>
      <c r="WMD14" s="1211"/>
      <c r="WME14" s="1211"/>
      <c r="WMF14" s="1211"/>
      <c r="WMG14" s="1211"/>
      <c r="WMH14" s="1211"/>
      <c r="WMI14" s="1211"/>
      <c r="WMJ14" s="1211"/>
      <c r="WMK14" s="1211"/>
      <c r="WML14" s="1211"/>
      <c r="WMM14" s="1211"/>
      <c r="WMN14" s="1211"/>
      <c r="WMO14" s="1211"/>
      <c r="WMP14" s="1211"/>
      <c r="WMQ14" s="1211"/>
      <c r="WMR14" s="1211"/>
      <c r="WMS14" s="1211"/>
      <c r="WMT14" s="1211"/>
      <c r="WMU14" s="1211"/>
      <c r="WMV14" s="1211"/>
      <c r="WMW14" s="1211"/>
      <c r="WMX14" s="1211"/>
      <c r="WMY14" s="1211"/>
      <c r="WMZ14" s="1211"/>
      <c r="WNA14" s="1211"/>
      <c r="WNB14" s="1211"/>
      <c r="WNC14" s="1211"/>
      <c r="WND14" s="1211"/>
      <c r="WNE14" s="1211"/>
      <c r="WNF14" s="1211"/>
      <c r="WNG14" s="1211"/>
      <c r="WNH14" s="1211"/>
      <c r="WNI14" s="1211"/>
      <c r="WNJ14" s="1211"/>
      <c r="WNK14" s="1211"/>
      <c r="WNL14" s="1211"/>
      <c r="WNM14" s="1211"/>
      <c r="WNN14" s="1211"/>
      <c r="WNO14" s="1211"/>
      <c r="WNP14" s="1211"/>
      <c r="WNQ14" s="1211"/>
      <c r="WNR14" s="1211"/>
      <c r="WNS14" s="1211"/>
      <c r="WNT14" s="1211"/>
      <c r="WNU14" s="1211"/>
      <c r="WNV14" s="1211"/>
      <c r="WNW14" s="1211"/>
      <c r="WNX14" s="1211"/>
      <c r="WNY14" s="1211"/>
      <c r="WNZ14" s="1211"/>
      <c r="WOA14" s="1211"/>
      <c r="WOB14" s="1211"/>
      <c r="WOC14" s="1211"/>
      <c r="WOD14" s="1211"/>
      <c r="WOE14" s="1211"/>
      <c r="WOF14" s="1211"/>
      <c r="WOG14" s="1211"/>
      <c r="WOH14" s="1211"/>
      <c r="WOI14" s="1211"/>
      <c r="WOJ14" s="1211"/>
      <c r="WOK14" s="1211"/>
      <c r="WOL14" s="1211"/>
      <c r="WOM14" s="1211"/>
      <c r="WON14" s="1211"/>
      <c r="WOO14" s="1211"/>
      <c r="WOP14" s="1211"/>
      <c r="WOQ14" s="1211"/>
      <c r="WOR14" s="1211"/>
      <c r="WOS14" s="1211"/>
      <c r="WOT14" s="1211"/>
      <c r="WOU14" s="1211"/>
      <c r="WOV14" s="1211"/>
      <c r="WOW14" s="1211"/>
      <c r="WOX14" s="1211"/>
      <c r="WOY14" s="1211"/>
      <c r="WOZ14" s="1211"/>
      <c r="WPA14" s="1211"/>
      <c r="WPB14" s="1211"/>
      <c r="WPC14" s="1211"/>
      <c r="WPD14" s="1211"/>
      <c r="WPE14" s="1211"/>
      <c r="WPF14" s="1211"/>
      <c r="WPG14" s="1211"/>
      <c r="WPH14" s="1211"/>
      <c r="WPI14" s="1211"/>
      <c r="WPJ14" s="1211"/>
      <c r="WPK14" s="1211"/>
      <c r="WPL14" s="1211"/>
      <c r="WPM14" s="1211"/>
      <c r="WPN14" s="1211"/>
      <c r="WPO14" s="1211"/>
      <c r="WPP14" s="1211"/>
      <c r="WPQ14" s="1211"/>
      <c r="WPR14" s="1211"/>
      <c r="WPS14" s="1211"/>
      <c r="WPT14" s="1211"/>
      <c r="WPU14" s="1211"/>
      <c r="WPV14" s="1211"/>
      <c r="WPW14" s="1211"/>
      <c r="WPX14" s="1211"/>
      <c r="WPY14" s="1211"/>
      <c r="WPZ14" s="1211"/>
      <c r="WQA14" s="1211"/>
      <c r="WQB14" s="1211"/>
      <c r="WQC14" s="1211"/>
      <c r="WQD14" s="1211"/>
      <c r="WQE14" s="1211"/>
      <c r="WQF14" s="1211"/>
      <c r="WQG14" s="1211"/>
      <c r="WQH14" s="1211"/>
      <c r="WQI14" s="1211"/>
      <c r="WQJ14" s="1211"/>
      <c r="WQK14" s="1211"/>
      <c r="WQL14" s="1211"/>
      <c r="WQM14" s="1211"/>
      <c r="WQN14" s="1211"/>
      <c r="WQO14" s="1211"/>
      <c r="WQP14" s="1211"/>
      <c r="WQQ14" s="1211"/>
      <c r="WQR14" s="1211"/>
      <c r="WQS14" s="1211"/>
      <c r="WQT14" s="1211"/>
      <c r="WQU14" s="1211"/>
      <c r="WQV14" s="1211"/>
      <c r="WQW14" s="1211"/>
      <c r="WQX14" s="1211"/>
      <c r="WQY14" s="1211"/>
      <c r="WQZ14" s="1211"/>
      <c r="WRA14" s="1211"/>
      <c r="WRB14" s="1211"/>
      <c r="WRC14" s="1211"/>
      <c r="WRD14" s="1211"/>
      <c r="WRE14" s="1211"/>
      <c r="WRF14" s="1211"/>
      <c r="WRG14" s="1211"/>
      <c r="WRH14" s="1211"/>
      <c r="WRI14" s="1211"/>
      <c r="WRJ14" s="1211"/>
      <c r="WRK14" s="1211"/>
      <c r="WRL14" s="1211"/>
      <c r="WRM14" s="1211"/>
      <c r="WRN14" s="1211"/>
      <c r="WRO14" s="1211"/>
      <c r="WRP14" s="1211"/>
      <c r="WRQ14" s="1211"/>
      <c r="WRR14" s="1211"/>
      <c r="WRS14" s="1211"/>
      <c r="WRT14" s="1211"/>
      <c r="WRU14" s="1211"/>
      <c r="WRV14" s="1211"/>
      <c r="WRW14" s="1211"/>
      <c r="WRX14" s="1211"/>
      <c r="WRY14" s="1211"/>
      <c r="WRZ14" s="1211"/>
      <c r="WSA14" s="1211"/>
      <c r="WSB14" s="1211"/>
      <c r="WSC14" s="1211"/>
      <c r="WSD14" s="1211"/>
      <c r="WSE14" s="1211"/>
      <c r="WSF14" s="1211"/>
      <c r="WSG14" s="1211"/>
      <c r="WSH14" s="1211"/>
      <c r="WSI14" s="1211"/>
      <c r="WSJ14" s="1211"/>
      <c r="WSK14" s="1211"/>
      <c r="WSL14" s="1211"/>
      <c r="WSM14" s="1211"/>
      <c r="WSN14" s="1211"/>
      <c r="WSO14" s="1211"/>
      <c r="WSP14" s="1211"/>
      <c r="WSQ14" s="1211"/>
      <c r="WSR14" s="1211"/>
      <c r="WSS14" s="1211"/>
      <c r="WST14" s="1211"/>
      <c r="WSU14" s="1211"/>
      <c r="WSV14" s="1211"/>
      <c r="WSW14" s="1211"/>
      <c r="WSX14" s="1211"/>
      <c r="WSY14" s="1211"/>
      <c r="WSZ14" s="1211"/>
      <c r="WTA14" s="1211"/>
      <c r="WTB14" s="1211"/>
      <c r="WTC14" s="1211"/>
      <c r="WTD14" s="1211"/>
      <c r="WTE14" s="1211"/>
      <c r="WTF14" s="1211"/>
      <c r="WTG14" s="1211"/>
      <c r="WTH14" s="1211"/>
      <c r="WTI14" s="1211"/>
      <c r="WTJ14" s="1211"/>
      <c r="WTK14" s="1211"/>
      <c r="WTL14" s="1211"/>
      <c r="WTM14" s="1211"/>
      <c r="WTN14" s="1211"/>
      <c r="WTO14" s="1211"/>
      <c r="WTP14" s="1211"/>
      <c r="WTQ14" s="1211"/>
      <c r="WTR14" s="1211"/>
      <c r="WTS14" s="1211"/>
      <c r="WTT14" s="1211"/>
      <c r="WTU14" s="1211"/>
      <c r="WTV14" s="1211"/>
      <c r="WTW14" s="1211"/>
      <c r="WTX14" s="1211"/>
      <c r="WTY14" s="1211"/>
      <c r="WTZ14" s="1211"/>
      <c r="WUA14" s="1211"/>
      <c r="WUB14" s="1211"/>
      <c r="WUC14" s="1211"/>
      <c r="WUD14" s="1211"/>
      <c r="WUE14" s="1211"/>
      <c r="WUF14" s="1211"/>
      <c r="WUG14" s="1211"/>
      <c r="WUH14" s="1211"/>
      <c r="WUI14" s="1211"/>
      <c r="WUJ14" s="1211"/>
      <c r="WUK14" s="1211"/>
      <c r="WUL14" s="1211"/>
      <c r="WUM14" s="1211"/>
      <c r="WUN14" s="1211"/>
      <c r="WUO14" s="1211"/>
      <c r="WUP14" s="1211"/>
      <c r="WUQ14" s="1211"/>
      <c r="WUR14" s="1211"/>
      <c r="WUS14" s="1211"/>
      <c r="WUT14" s="1211"/>
      <c r="WUU14" s="1211"/>
      <c r="WUV14" s="1211"/>
      <c r="WUW14" s="1211"/>
      <c r="WUX14" s="1211"/>
      <c r="WUY14" s="1211"/>
      <c r="WUZ14" s="1211"/>
      <c r="WVA14" s="1211"/>
      <c r="WVB14" s="1211"/>
      <c r="WVC14" s="1211"/>
      <c r="WVD14" s="1211"/>
      <c r="WVE14" s="1211"/>
      <c r="WVF14" s="1211"/>
      <c r="WVG14" s="1211"/>
      <c r="WVH14" s="1211"/>
      <c r="WVI14" s="1211"/>
      <c r="WVJ14" s="1211"/>
      <c r="WVK14" s="1211"/>
      <c r="WVL14" s="1211"/>
      <c r="WVM14" s="1211"/>
      <c r="WVN14" s="1211"/>
      <c r="WVO14" s="1211"/>
      <c r="WVP14" s="1211"/>
      <c r="WVQ14" s="1211"/>
      <c r="WVR14" s="1211"/>
      <c r="WVS14" s="1211"/>
      <c r="WVT14" s="1211"/>
      <c r="WVU14" s="1211"/>
      <c r="WVV14" s="1211"/>
      <c r="WVW14" s="1211"/>
      <c r="WVX14" s="1211"/>
      <c r="WVY14" s="1211"/>
      <c r="WVZ14" s="1211"/>
      <c r="WWA14" s="1211"/>
      <c r="WWB14" s="1211"/>
      <c r="WWC14" s="1211"/>
      <c r="WWD14" s="1211"/>
      <c r="WWE14" s="1211"/>
      <c r="WWF14" s="1211"/>
      <c r="WWG14" s="1211"/>
      <c r="WWH14" s="1211"/>
      <c r="WWI14" s="1211"/>
      <c r="WWJ14" s="1211"/>
      <c r="WWK14" s="1211"/>
      <c r="WWL14" s="1211"/>
      <c r="WWM14" s="1211"/>
      <c r="WWN14" s="1211"/>
      <c r="WWO14" s="1211"/>
      <c r="WWP14" s="1211"/>
      <c r="WWQ14" s="1211"/>
      <c r="WWR14" s="1211"/>
      <c r="WWS14" s="1211"/>
      <c r="WWT14" s="1211"/>
      <c r="WWU14" s="1211"/>
      <c r="WWV14" s="1211"/>
      <c r="WWW14" s="1211"/>
      <c r="WWX14" s="1211"/>
      <c r="WWY14" s="1211"/>
      <c r="WWZ14" s="1211"/>
      <c r="WXA14" s="1211"/>
      <c r="WXB14" s="1211"/>
      <c r="WXC14" s="1211"/>
      <c r="WXD14" s="1211"/>
      <c r="WXE14" s="1211"/>
      <c r="WXF14" s="1211"/>
      <c r="WXG14" s="1211"/>
      <c r="WXH14" s="1211"/>
      <c r="WXI14" s="1211"/>
      <c r="WXJ14" s="1211"/>
      <c r="WXK14" s="1211"/>
      <c r="WXL14" s="1211"/>
      <c r="WXM14" s="1211"/>
      <c r="WXN14" s="1211"/>
      <c r="WXO14" s="1211"/>
      <c r="WXP14" s="1211"/>
      <c r="WXQ14" s="1211"/>
      <c r="WXR14" s="1211"/>
      <c r="WXS14" s="1211"/>
      <c r="WXT14" s="1211"/>
      <c r="WXU14" s="1211"/>
      <c r="WXV14" s="1211"/>
      <c r="WXW14" s="1211"/>
      <c r="WXX14" s="1211"/>
      <c r="WXY14" s="1211"/>
      <c r="WXZ14" s="1211"/>
      <c r="WYA14" s="1211"/>
      <c r="WYB14" s="1211"/>
      <c r="WYC14" s="1211"/>
      <c r="WYD14" s="1211"/>
      <c r="WYE14" s="1211"/>
      <c r="WYF14" s="1211"/>
      <c r="WYG14" s="1211"/>
      <c r="WYH14" s="1211"/>
      <c r="WYI14" s="1211"/>
      <c r="WYJ14" s="1211"/>
      <c r="WYK14" s="1211"/>
      <c r="WYL14" s="1211"/>
      <c r="WYM14" s="1211"/>
      <c r="WYN14" s="1211"/>
      <c r="WYO14" s="1211"/>
      <c r="WYP14" s="1211"/>
      <c r="WYQ14" s="1211"/>
      <c r="WYR14" s="1211"/>
      <c r="WYS14" s="1211"/>
      <c r="WYT14" s="1211"/>
      <c r="WYU14" s="1211"/>
      <c r="WYV14" s="1211"/>
      <c r="WYW14" s="1211"/>
      <c r="WYX14" s="1211"/>
      <c r="WYY14" s="1211"/>
      <c r="WYZ14" s="1211"/>
      <c r="WZA14" s="1211"/>
      <c r="WZB14" s="1211"/>
      <c r="WZC14" s="1211"/>
      <c r="WZD14" s="1211"/>
      <c r="WZE14" s="1211"/>
      <c r="WZF14" s="1211"/>
      <c r="WZG14" s="1211"/>
      <c r="WZH14" s="1211"/>
      <c r="WZI14" s="1211"/>
      <c r="WZJ14" s="1211"/>
      <c r="WZK14" s="1211"/>
      <c r="WZL14" s="1211"/>
      <c r="WZM14" s="1211"/>
      <c r="WZN14" s="1211"/>
      <c r="WZO14" s="1211"/>
      <c r="WZP14" s="1211"/>
      <c r="WZQ14" s="1211"/>
      <c r="WZR14" s="1211"/>
      <c r="WZS14" s="1211"/>
      <c r="WZT14" s="1211"/>
      <c r="WZU14" s="1211"/>
      <c r="WZV14" s="1211"/>
      <c r="WZW14" s="1211"/>
      <c r="WZX14" s="1211"/>
      <c r="WZY14" s="1211"/>
      <c r="WZZ14" s="1211"/>
      <c r="XAA14" s="1211"/>
      <c r="XAB14" s="1211"/>
      <c r="XAC14" s="1211"/>
      <c r="XAD14" s="1211"/>
      <c r="XAE14" s="1211"/>
      <c r="XAF14" s="1211"/>
      <c r="XAG14" s="1211"/>
      <c r="XAH14" s="1211"/>
      <c r="XAI14" s="1211"/>
      <c r="XAJ14" s="1211"/>
      <c r="XAK14" s="1211"/>
      <c r="XAL14" s="1211"/>
      <c r="XAM14" s="1211"/>
      <c r="XAN14" s="1211"/>
      <c r="XAO14" s="1211"/>
      <c r="XAP14" s="1211"/>
      <c r="XAQ14" s="1211"/>
      <c r="XAR14" s="1211"/>
      <c r="XAS14" s="1211"/>
      <c r="XAT14" s="1211"/>
      <c r="XAU14" s="1211"/>
      <c r="XAV14" s="1211"/>
      <c r="XAW14" s="1211"/>
      <c r="XAX14" s="1211"/>
      <c r="XAY14" s="1211"/>
      <c r="XAZ14" s="1211"/>
      <c r="XBA14" s="1211"/>
      <c r="XBB14" s="1211"/>
      <c r="XBC14" s="1211"/>
      <c r="XBD14" s="1211"/>
      <c r="XBE14" s="1211"/>
      <c r="XBF14" s="1211"/>
      <c r="XBG14" s="1211"/>
      <c r="XBH14" s="1211"/>
      <c r="XBI14" s="1211"/>
      <c r="XBJ14" s="1211"/>
      <c r="XBK14" s="1211"/>
      <c r="XBL14" s="1211"/>
      <c r="XBM14" s="1211"/>
      <c r="XBN14" s="1211"/>
      <c r="XBO14" s="1211"/>
      <c r="XBP14" s="1211"/>
      <c r="XBQ14" s="1211"/>
      <c r="XBR14" s="1211"/>
      <c r="XBS14" s="1211"/>
      <c r="XBT14" s="1211"/>
      <c r="XBU14" s="1211"/>
      <c r="XBV14" s="1211"/>
      <c r="XBW14" s="1211"/>
      <c r="XBX14" s="1211"/>
      <c r="XBY14" s="1211"/>
      <c r="XBZ14" s="1211"/>
      <c r="XCA14" s="1211"/>
      <c r="XCB14" s="1211"/>
      <c r="XCC14" s="1211"/>
      <c r="XCD14" s="1211"/>
      <c r="XCE14" s="1211"/>
      <c r="XCF14" s="1211"/>
      <c r="XCG14" s="1211"/>
      <c r="XCH14" s="1211"/>
      <c r="XCI14" s="1211"/>
      <c r="XCJ14" s="1211"/>
      <c r="XCK14" s="1211"/>
      <c r="XCL14" s="1211"/>
      <c r="XCM14" s="1211"/>
      <c r="XCN14" s="1211"/>
      <c r="XCO14" s="1211"/>
      <c r="XCP14" s="1211"/>
      <c r="XCQ14" s="1211"/>
      <c r="XCR14" s="1211"/>
      <c r="XCS14" s="1211"/>
      <c r="XCT14" s="1211"/>
      <c r="XCU14" s="1211"/>
      <c r="XCV14" s="1211"/>
      <c r="XCW14" s="1211"/>
      <c r="XCX14" s="1211"/>
      <c r="XCY14" s="1211"/>
      <c r="XCZ14" s="1211"/>
      <c r="XDA14" s="1211"/>
      <c r="XDB14" s="1211"/>
      <c r="XDC14" s="1211"/>
      <c r="XDD14" s="1211"/>
      <c r="XDE14" s="1211"/>
      <c r="XDF14" s="1211"/>
      <c r="XDG14" s="1211"/>
      <c r="XDH14" s="1211"/>
      <c r="XDI14" s="1211"/>
      <c r="XDJ14" s="1211"/>
      <c r="XDK14" s="1211"/>
      <c r="XDL14" s="1211"/>
      <c r="XDM14" s="1211"/>
      <c r="XDN14" s="1211"/>
      <c r="XDO14" s="1211"/>
      <c r="XDP14" s="1211"/>
      <c r="XDQ14" s="1211"/>
      <c r="XDR14" s="1211"/>
      <c r="XDS14" s="1211"/>
      <c r="XDT14" s="1211"/>
      <c r="XDU14" s="1211"/>
      <c r="XDV14" s="1211"/>
      <c r="XDW14" s="1211"/>
      <c r="XDX14" s="1211"/>
      <c r="XDY14" s="1211"/>
      <c r="XDZ14" s="1211"/>
      <c r="XEA14" s="1211"/>
      <c r="XEB14" s="1211"/>
      <c r="XEC14" s="1211"/>
      <c r="XED14" s="1211"/>
      <c r="XEE14" s="1211"/>
      <c r="XEF14" s="1211"/>
      <c r="XEG14" s="1211"/>
      <c r="XEH14" s="1211"/>
      <c r="XEI14" s="1211"/>
      <c r="XEJ14" s="1211"/>
      <c r="XEK14" s="1211"/>
      <c r="XEL14" s="1211"/>
      <c r="XEM14" s="1211"/>
      <c r="XEN14" s="1211"/>
      <c r="XEO14" s="1211"/>
      <c r="XEP14" s="1211"/>
      <c r="XEQ14" s="1211"/>
      <c r="XER14" s="1211"/>
      <c r="XES14" s="1211"/>
      <c r="XET14" s="1211"/>
      <c r="XEU14" s="1211"/>
      <c r="XEV14" s="1211"/>
      <c r="XEW14" s="1211"/>
      <c r="XEX14" s="1211"/>
      <c r="XEY14" s="1211"/>
      <c r="XEZ14" s="1211"/>
      <c r="XFA14" s="1211"/>
      <c r="XFB14" s="1211"/>
      <c r="XFC14" s="1211"/>
      <c r="XFD14" s="1211"/>
    </row>
    <row r="15" spans="1:16384" ht="38.25" customHeight="1">
      <c r="A15" s="4">
        <v>12</v>
      </c>
      <c r="B15" s="5" t="s">
        <v>186</v>
      </c>
      <c r="C15" s="5" t="s">
        <v>187</v>
      </c>
      <c r="D15" s="13"/>
      <c r="E15" s="13"/>
      <c r="F15" s="13"/>
      <c r="G15" s="13"/>
      <c r="H15" s="13"/>
      <c r="I15" s="13"/>
      <c r="J15" s="13"/>
      <c r="K15" s="13"/>
      <c r="L15" s="13"/>
      <c r="M15" s="13"/>
      <c r="N15" s="13"/>
      <c r="O15" s="1211"/>
      <c r="P15" s="1211"/>
      <c r="Q15" s="1211"/>
      <c r="R15" s="1211"/>
      <c r="S15" s="1211"/>
      <c r="T15" s="1211"/>
      <c r="U15" s="1211"/>
      <c r="V15" s="1211"/>
      <c r="W15" s="1211"/>
      <c r="X15" s="1211"/>
      <c r="Y15" s="1211"/>
      <c r="Z15" s="1211"/>
      <c r="AA15" s="1211"/>
      <c r="AB15" s="1211"/>
      <c r="AC15" s="1211"/>
      <c r="AD15" s="1211"/>
      <c r="AE15" s="1211"/>
      <c r="AF15" s="1211"/>
      <c r="AG15" s="1211"/>
      <c r="AH15" s="1211"/>
      <c r="AI15" s="1211"/>
      <c r="AJ15" s="1211"/>
      <c r="AK15" s="1211"/>
      <c r="AL15" s="1211"/>
      <c r="AM15" s="1211"/>
      <c r="AN15" s="1211"/>
      <c r="AO15" s="1211"/>
      <c r="AP15" s="1211"/>
      <c r="AQ15" s="1211"/>
      <c r="AR15" s="1211"/>
      <c r="AS15" s="1211"/>
      <c r="AT15" s="1211"/>
      <c r="AU15" s="1211"/>
      <c r="AV15" s="1211"/>
      <c r="AW15" s="1211"/>
      <c r="AX15" s="1211"/>
      <c r="AY15" s="1211"/>
      <c r="AZ15" s="1211"/>
      <c r="BA15" s="1211"/>
      <c r="BB15" s="1211"/>
      <c r="BC15" s="1211"/>
      <c r="BD15" s="1211"/>
      <c r="BE15" s="1211"/>
      <c r="BF15" s="1211"/>
      <c r="BG15" s="1211"/>
      <c r="BH15" s="1211"/>
      <c r="BI15" s="1211"/>
      <c r="BJ15" s="1211"/>
      <c r="BK15" s="1211"/>
      <c r="BL15" s="1211"/>
      <c r="BM15" s="1211"/>
      <c r="BN15" s="1211"/>
      <c r="BO15" s="1211"/>
      <c r="BP15" s="1211"/>
      <c r="BQ15" s="1211"/>
      <c r="BR15" s="1211"/>
      <c r="BS15" s="1211"/>
      <c r="BT15" s="1211"/>
      <c r="BU15" s="1211"/>
      <c r="BV15" s="1211"/>
      <c r="BW15" s="1211"/>
      <c r="BX15" s="1211"/>
      <c r="BY15" s="1211"/>
      <c r="BZ15" s="1211"/>
      <c r="CA15" s="1211"/>
      <c r="CB15" s="1211"/>
      <c r="CC15" s="1211"/>
      <c r="CD15" s="1211"/>
      <c r="CE15" s="1211"/>
      <c r="CF15" s="1211"/>
      <c r="CG15" s="1211"/>
      <c r="CH15" s="1211"/>
      <c r="CI15" s="1211"/>
      <c r="CJ15" s="1211"/>
      <c r="CK15" s="1211"/>
      <c r="CL15" s="1211"/>
      <c r="CM15" s="1211"/>
      <c r="CN15" s="1211"/>
      <c r="CO15" s="1211"/>
      <c r="CP15" s="1211"/>
      <c r="CQ15" s="1211"/>
      <c r="CR15" s="1211"/>
      <c r="CS15" s="1211"/>
      <c r="CT15" s="1211"/>
      <c r="CU15" s="1211"/>
      <c r="CV15" s="1211"/>
      <c r="CW15" s="1211"/>
      <c r="CX15" s="1211"/>
      <c r="CY15" s="1211"/>
      <c r="CZ15" s="1211"/>
      <c r="DA15" s="1211"/>
      <c r="DB15" s="1211"/>
      <c r="DC15" s="1211"/>
      <c r="DD15" s="1211"/>
      <c r="DE15" s="1211"/>
      <c r="DF15" s="1211"/>
      <c r="DG15" s="1211"/>
      <c r="DH15" s="1211"/>
      <c r="DI15" s="1211"/>
      <c r="DJ15" s="1211"/>
      <c r="DK15" s="1211"/>
      <c r="DL15" s="1211"/>
      <c r="DM15" s="1211"/>
      <c r="DN15" s="1211"/>
      <c r="DO15" s="1211"/>
      <c r="DP15" s="1211"/>
      <c r="DQ15" s="1211"/>
      <c r="DR15" s="1211"/>
      <c r="DS15" s="1211"/>
      <c r="DT15" s="1211"/>
      <c r="DU15" s="1211"/>
      <c r="DV15" s="1211"/>
      <c r="DW15" s="1211"/>
      <c r="DX15" s="1211"/>
      <c r="DY15" s="1211"/>
      <c r="DZ15" s="1211"/>
      <c r="EA15" s="1211"/>
      <c r="EB15" s="1211"/>
      <c r="EC15" s="1211"/>
      <c r="ED15" s="1211"/>
      <c r="EE15" s="1211"/>
      <c r="EF15" s="1211"/>
      <c r="EG15" s="1211"/>
      <c r="EH15" s="1211"/>
      <c r="EI15" s="1211"/>
      <c r="EJ15" s="1211"/>
      <c r="EK15" s="1211"/>
      <c r="EL15" s="1211"/>
      <c r="EM15" s="1211"/>
      <c r="EN15" s="1211"/>
      <c r="EO15" s="1211"/>
      <c r="EP15" s="1211"/>
      <c r="EQ15" s="1211"/>
      <c r="ER15" s="1211"/>
      <c r="ES15" s="1211"/>
      <c r="ET15" s="1211"/>
      <c r="EU15" s="1211"/>
      <c r="EV15" s="1211"/>
      <c r="EW15" s="1211"/>
      <c r="EX15" s="1211"/>
      <c r="EY15" s="1211"/>
      <c r="EZ15" s="1211"/>
      <c r="FA15" s="1211"/>
      <c r="FB15" s="1211"/>
      <c r="FC15" s="1211"/>
      <c r="FD15" s="1211"/>
      <c r="FE15" s="1211"/>
      <c r="FF15" s="1211"/>
      <c r="FG15" s="1211"/>
      <c r="FH15" s="1211"/>
      <c r="FI15" s="1211"/>
      <c r="FJ15" s="1211"/>
      <c r="FK15" s="1211"/>
      <c r="FL15" s="1211"/>
      <c r="FM15" s="1211"/>
      <c r="FN15" s="1211"/>
      <c r="FO15" s="1211"/>
      <c r="FP15" s="1211"/>
      <c r="FQ15" s="1211"/>
      <c r="FR15" s="1211"/>
      <c r="FS15" s="1211"/>
      <c r="FT15" s="1211"/>
      <c r="FU15" s="1211"/>
      <c r="FV15" s="1211"/>
      <c r="FW15" s="1211"/>
      <c r="FX15" s="1211"/>
      <c r="FY15" s="1211"/>
      <c r="FZ15" s="1211"/>
      <c r="GA15" s="1211"/>
      <c r="GB15" s="1211"/>
      <c r="GC15" s="1211"/>
      <c r="GD15" s="1211"/>
      <c r="GE15" s="1211"/>
      <c r="GF15" s="1211"/>
      <c r="GG15" s="1211"/>
      <c r="GH15" s="1211"/>
      <c r="GI15" s="1211"/>
      <c r="GJ15" s="1211"/>
      <c r="GK15" s="1211"/>
      <c r="GL15" s="1211"/>
      <c r="GM15" s="1211"/>
      <c r="GN15" s="1211"/>
      <c r="GO15" s="1211"/>
      <c r="GP15" s="1211"/>
      <c r="GQ15" s="1211"/>
      <c r="GR15" s="1211"/>
      <c r="GS15" s="1211"/>
      <c r="GT15" s="1211"/>
      <c r="GU15" s="1211"/>
      <c r="GV15" s="1211"/>
      <c r="GW15" s="1211"/>
      <c r="GX15" s="1211"/>
      <c r="GY15" s="1211"/>
      <c r="GZ15" s="1211"/>
      <c r="HA15" s="1211"/>
      <c r="HB15" s="1211"/>
      <c r="HC15" s="1211"/>
      <c r="HD15" s="1211"/>
      <c r="HE15" s="1211"/>
      <c r="HF15" s="1211"/>
      <c r="HG15" s="1211"/>
      <c r="HH15" s="1211"/>
      <c r="HI15" s="1211"/>
      <c r="HJ15" s="1211"/>
      <c r="HK15" s="1211"/>
      <c r="HL15" s="1211"/>
      <c r="HM15" s="1211"/>
      <c r="HN15" s="1211"/>
      <c r="HO15" s="1211"/>
      <c r="HP15" s="1211"/>
      <c r="HQ15" s="1211"/>
      <c r="HR15" s="1211"/>
      <c r="HS15" s="1211"/>
      <c r="HT15" s="1211"/>
      <c r="HU15" s="1211"/>
      <c r="HV15" s="1211"/>
      <c r="HW15" s="1211"/>
      <c r="HX15" s="1211"/>
      <c r="HY15" s="1211"/>
      <c r="HZ15" s="1211"/>
      <c r="IA15" s="1211"/>
      <c r="IB15" s="1211"/>
      <c r="IC15" s="1211"/>
      <c r="ID15" s="1211"/>
      <c r="IE15" s="1211"/>
      <c r="IF15" s="1211"/>
      <c r="IG15" s="1211"/>
      <c r="IH15" s="1211"/>
      <c r="II15" s="1211"/>
      <c r="IJ15" s="1211"/>
      <c r="IK15" s="1211"/>
      <c r="IL15" s="1211"/>
      <c r="IM15" s="1211"/>
      <c r="IN15" s="1211"/>
      <c r="IO15" s="1211"/>
      <c r="IP15" s="1211"/>
      <c r="IQ15" s="1211"/>
      <c r="IR15" s="1211"/>
      <c r="IS15" s="1211"/>
      <c r="IT15" s="1211"/>
      <c r="IU15" s="1211"/>
      <c r="IV15" s="1211"/>
      <c r="IW15" s="1211"/>
      <c r="IX15" s="1211"/>
      <c r="IY15" s="1211"/>
      <c r="IZ15" s="1211"/>
      <c r="JA15" s="1211"/>
      <c r="JB15" s="1211"/>
      <c r="JC15" s="1211"/>
      <c r="JD15" s="1211"/>
      <c r="JE15" s="1211"/>
      <c r="JF15" s="1211"/>
      <c r="JG15" s="1211"/>
      <c r="JH15" s="1211"/>
      <c r="JI15" s="1211"/>
      <c r="JJ15" s="1211"/>
      <c r="JK15" s="1211"/>
      <c r="JL15" s="1211"/>
      <c r="JM15" s="1211"/>
      <c r="JN15" s="1211"/>
      <c r="JO15" s="1211"/>
      <c r="JP15" s="1211"/>
      <c r="JQ15" s="1211"/>
      <c r="JR15" s="1211"/>
      <c r="JS15" s="1211"/>
      <c r="JT15" s="1211"/>
      <c r="JU15" s="1211"/>
      <c r="JV15" s="1211"/>
      <c r="JW15" s="1211"/>
      <c r="JX15" s="1211"/>
      <c r="JY15" s="1211"/>
      <c r="JZ15" s="1211"/>
      <c r="KA15" s="1211"/>
      <c r="KB15" s="1211"/>
      <c r="KC15" s="1211"/>
      <c r="KD15" s="1211"/>
      <c r="KE15" s="1211"/>
      <c r="KF15" s="1211"/>
      <c r="KG15" s="1211"/>
      <c r="KH15" s="1211"/>
      <c r="KI15" s="1211"/>
      <c r="KJ15" s="1211"/>
      <c r="KK15" s="1211"/>
      <c r="KL15" s="1211"/>
      <c r="KM15" s="1211"/>
      <c r="KN15" s="1211"/>
      <c r="KO15" s="1211"/>
      <c r="KP15" s="1211"/>
      <c r="KQ15" s="1211"/>
      <c r="KR15" s="1211"/>
      <c r="KS15" s="1211"/>
      <c r="KT15" s="1211"/>
      <c r="KU15" s="1211"/>
      <c r="KV15" s="1211"/>
      <c r="KW15" s="1211"/>
      <c r="KX15" s="1211"/>
      <c r="KY15" s="1211"/>
      <c r="KZ15" s="1211"/>
      <c r="LA15" s="1211"/>
      <c r="LB15" s="1211"/>
      <c r="LC15" s="1211"/>
      <c r="LD15" s="1211"/>
      <c r="LE15" s="1211"/>
      <c r="LF15" s="1211"/>
      <c r="LG15" s="1211"/>
      <c r="LH15" s="1211"/>
      <c r="LI15" s="1211"/>
      <c r="LJ15" s="1211"/>
      <c r="LK15" s="1211"/>
      <c r="LL15" s="1211"/>
      <c r="LM15" s="1211"/>
      <c r="LN15" s="1211"/>
      <c r="LO15" s="1211"/>
      <c r="LP15" s="1211"/>
      <c r="LQ15" s="1211"/>
      <c r="LR15" s="1211"/>
      <c r="LS15" s="1211"/>
      <c r="LT15" s="1211"/>
      <c r="LU15" s="1211"/>
      <c r="LV15" s="1211"/>
      <c r="LW15" s="1211"/>
      <c r="LX15" s="1211"/>
      <c r="LY15" s="1211"/>
      <c r="LZ15" s="1211"/>
      <c r="MA15" s="1211"/>
      <c r="MB15" s="1211"/>
      <c r="MC15" s="1211"/>
      <c r="MD15" s="1211"/>
      <c r="ME15" s="1211"/>
      <c r="MF15" s="1211"/>
      <c r="MG15" s="1211"/>
      <c r="MH15" s="1211"/>
      <c r="MI15" s="1211"/>
      <c r="MJ15" s="1211"/>
      <c r="MK15" s="1211"/>
      <c r="ML15" s="1211"/>
      <c r="MM15" s="1211"/>
      <c r="MN15" s="1211"/>
      <c r="MO15" s="1211"/>
      <c r="MP15" s="1211"/>
      <c r="MQ15" s="1211"/>
      <c r="MR15" s="1211"/>
      <c r="MS15" s="1211"/>
      <c r="MT15" s="1211"/>
      <c r="MU15" s="1211"/>
      <c r="MV15" s="1211"/>
      <c r="MW15" s="1211"/>
      <c r="MX15" s="1211"/>
      <c r="MY15" s="1211"/>
      <c r="MZ15" s="1211"/>
      <c r="NA15" s="1211"/>
      <c r="NB15" s="1211"/>
      <c r="NC15" s="1211"/>
      <c r="ND15" s="1211"/>
      <c r="NE15" s="1211"/>
      <c r="NF15" s="1211"/>
      <c r="NG15" s="1211"/>
      <c r="NH15" s="1211"/>
      <c r="NI15" s="1211"/>
      <c r="NJ15" s="1211"/>
      <c r="NK15" s="1211"/>
      <c r="NL15" s="1211"/>
      <c r="NM15" s="1211"/>
      <c r="NN15" s="1211"/>
      <c r="NO15" s="1211"/>
      <c r="NP15" s="1211"/>
      <c r="NQ15" s="1211"/>
      <c r="NR15" s="1211"/>
      <c r="NS15" s="1211"/>
      <c r="NT15" s="1211"/>
      <c r="NU15" s="1211"/>
      <c r="NV15" s="1211"/>
      <c r="NW15" s="1211"/>
      <c r="NX15" s="1211"/>
      <c r="NY15" s="1211"/>
      <c r="NZ15" s="1211"/>
      <c r="OA15" s="1211"/>
      <c r="OB15" s="1211"/>
      <c r="OC15" s="1211"/>
      <c r="OD15" s="1211"/>
      <c r="OE15" s="1211"/>
      <c r="OF15" s="1211"/>
      <c r="OG15" s="1211"/>
      <c r="OH15" s="1211"/>
      <c r="OI15" s="1211"/>
      <c r="OJ15" s="1211"/>
      <c r="OK15" s="1211"/>
      <c r="OL15" s="1211"/>
      <c r="OM15" s="1211"/>
      <c r="ON15" s="1211"/>
      <c r="OO15" s="1211"/>
      <c r="OP15" s="1211"/>
      <c r="OQ15" s="1211"/>
      <c r="OR15" s="1211"/>
      <c r="OS15" s="1211"/>
      <c r="OT15" s="1211"/>
      <c r="OU15" s="1211"/>
      <c r="OV15" s="1211"/>
      <c r="OW15" s="1211"/>
      <c r="OX15" s="1211"/>
      <c r="OY15" s="1211"/>
      <c r="OZ15" s="1211"/>
      <c r="PA15" s="1211"/>
      <c r="PB15" s="1211"/>
      <c r="PC15" s="1211"/>
      <c r="PD15" s="1211"/>
      <c r="PE15" s="1211"/>
      <c r="PF15" s="1211"/>
      <c r="PG15" s="1211"/>
      <c r="PH15" s="1211"/>
      <c r="PI15" s="1211"/>
      <c r="PJ15" s="1211"/>
      <c r="PK15" s="1211"/>
      <c r="PL15" s="1211"/>
      <c r="PM15" s="1211"/>
      <c r="PN15" s="1211"/>
      <c r="PO15" s="1211"/>
      <c r="PP15" s="1211"/>
      <c r="PQ15" s="1211"/>
      <c r="PR15" s="1211"/>
      <c r="PS15" s="1211"/>
      <c r="PT15" s="1211"/>
      <c r="PU15" s="1211"/>
      <c r="PV15" s="1211"/>
      <c r="PW15" s="1211"/>
      <c r="PX15" s="1211"/>
      <c r="PY15" s="1211"/>
      <c r="PZ15" s="1211"/>
      <c r="QA15" s="1211"/>
      <c r="QB15" s="1211"/>
      <c r="QC15" s="1211"/>
      <c r="QD15" s="1211"/>
      <c r="QE15" s="1211"/>
      <c r="QF15" s="1211"/>
      <c r="QG15" s="1211"/>
      <c r="QH15" s="1211"/>
      <c r="QI15" s="1211"/>
      <c r="QJ15" s="1211"/>
      <c r="QK15" s="1211"/>
      <c r="QL15" s="1211"/>
      <c r="QM15" s="1211"/>
      <c r="QN15" s="1211"/>
      <c r="QO15" s="1211"/>
      <c r="QP15" s="1211"/>
      <c r="QQ15" s="1211"/>
      <c r="QR15" s="1211"/>
      <c r="QS15" s="1211"/>
      <c r="QT15" s="1211"/>
      <c r="QU15" s="1211"/>
      <c r="QV15" s="1211"/>
      <c r="QW15" s="1211"/>
      <c r="QX15" s="1211"/>
      <c r="QY15" s="1211"/>
      <c r="QZ15" s="1211"/>
      <c r="RA15" s="1211"/>
      <c r="RB15" s="1211"/>
      <c r="RC15" s="1211"/>
      <c r="RD15" s="1211"/>
      <c r="RE15" s="1211"/>
      <c r="RF15" s="1211"/>
      <c r="RG15" s="1211"/>
      <c r="RH15" s="1211"/>
      <c r="RI15" s="1211"/>
      <c r="RJ15" s="1211"/>
      <c r="RK15" s="1211"/>
      <c r="RL15" s="1211"/>
      <c r="RM15" s="1211"/>
      <c r="RN15" s="1211"/>
      <c r="RO15" s="1211"/>
      <c r="RP15" s="1211"/>
      <c r="RQ15" s="1211"/>
      <c r="RR15" s="1211"/>
      <c r="RS15" s="1211"/>
      <c r="RT15" s="1211"/>
      <c r="RU15" s="1211"/>
      <c r="RV15" s="1211"/>
      <c r="RW15" s="1211"/>
      <c r="RX15" s="1211"/>
      <c r="RY15" s="1211"/>
      <c r="RZ15" s="1211"/>
      <c r="SA15" s="1211"/>
      <c r="SB15" s="1211"/>
      <c r="SC15" s="1211"/>
      <c r="SD15" s="1211"/>
      <c r="SE15" s="1211"/>
      <c r="SF15" s="1211"/>
      <c r="SG15" s="1211"/>
      <c r="SH15" s="1211"/>
      <c r="SI15" s="1211"/>
      <c r="SJ15" s="1211"/>
      <c r="SK15" s="1211"/>
      <c r="SL15" s="1211"/>
      <c r="SM15" s="1211"/>
      <c r="SN15" s="1211"/>
      <c r="SO15" s="1211"/>
      <c r="SP15" s="1211"/>
      <c r="SQ15" s="1211"/>
      <c r="SR15" s="1211"/>
      <c r="SS15" s="1211"/>
      <c r="ST15" s="1211"/>
      <c r="SU15" s="1211"/>
      <c r="SV15" s="1211"/>
      <c r="SW15" s="1211"/>
      <c r="SX15" s="1211"/>
      <c r="SY15" s="1211"/>
      <c r="SZ15" s="1211"/>
      <c r="TA15" s="1211"/>
      <c r="TB15" s="1211"/>
      <c r="TC15" s="1211"/>
      <c r="TD15" s="1211"/>
      <c r="TE15" s="1211"/>
      <c r="TF15" s="1211"/>
      <c r="TG15" s="1211"/>
      <c r="TH15" s="1211"/>
      <c r="TI15" s="1211"/>
      <c r="TJ15" s="1211"/>
      <c r="TK15" s="1211"/>
      <c r="TL15" s="1211"/>
      <c r="TM15" s="1211"/>
      <c r="TN15" s="1211"/>
      <c r="TO15" s="1211"/>
      <c r="TP15" s="1211"/>
      <c r="TQ15" s="1211"/>
      <c r="TR15" s="1211"/>
      <c r="TS15" s="1211"/>
      <c r="TT15" s="1211"/>
      <c r="TU15" s="1211"/>
      <c r="TV15" s="1211"/>
      <c r="TW15" s="1211"/>
      <c r="TX15" s="1211"/>
      <c r="TY15" s="1211"/>
      <c r="TZ15" s="1211"/>
      <c r="UA15" s="1211"/>
      <c r="UB15" s="1211"/>
      <c r="UC15" s="1211"/>
      <c r="UD15" s="1211"/>
      <c r="UE15" s="1211"/>
      <c r="UF15" s="1211"/>
      <c r="UG15" s="1211"/>
      <c r="UH15" s="1211"/>
      <c r="UI15" s="1211"/>
      <c r="UJ15" s="1211"/>
      <c r="UK15" s="1211"/>
      <c r="UL15" s="1211"/>
      <c r="UM15" s="1211"/>
      <c r="UN15" s="1211"/>
      <c r="UO15" s="1211"/>
      <c r="UP15" s="1211"/>
      <c r="UQ15" s="1211"/>
      <c r="UR15" s="1211"/>
      <c r="US15" s="1211"/>
      <c r="UT15" s="1211"/>
      <c r="UU15" s="1211"/>
      <c r="UV15" s="1211"/>
      <c r="UW15" s="1211"/>
      <c r="UX15" s="1211"/>
      <c r="UY15" s="1211"/>
      <c r="UZ15" s="1211"/>
      <c r="VA15" s="1211"/>
      <c r="VB15" s="1211"/>
      <c r="VC15" s="1211"/>
      <c r="VD15" s="1211"/>
      <c r="VE15" s="1211"/>
      <c r="VF15" s="1211"/>
      <c r="VG15" s="1211"/>
      <c r="VH15" s="1211"/>
      <c r="VI15" s="1211"/>
      <c r="VJ15" s="1211"/>
      <c r="VK15" s="1211"/>
      <c r="VL15" s="1211"/>
      <c r="VM15" s="1211"/>
      <c r="VN15" s="1211"/>
      <c r="VO15" s="1211"/>
      <c r="VP15" s="1211"/>
      <c r="VQ15" s="1211"/>
      <c r="VR15" s="1211"/>
      <c r="VS15" s="1211"/>
      <c r="VT15" s="1211"/>
      <c r="VU15" s="1211"/>
      <c r="VV15" s="1211"/>
      <c r="VW15" s="1211"/>
      <c r="VX15" s="1211"/>
      <c r="VY15" s="1211"/>
      <c r="VZ15" s="1211"/>
      <c r="WA15" s="1211"/>
      <c r="WB15" s="1211"/>
      <c r="WC15" s="1211"/>
      <c r="WD15" s="1211"/>
      <c r="WE15" s="1211"/>
      <c r="WF15" s="1211"/>
      <c r="WG15" s="1211"/>
      <c r="WH15" s="1211"/>
      <c r="WI15" s="1211"/>
      <c r="WJ15" s="1211"/>
      <c r="WK15" s="1211"/>
      <c r="WL15" s="1211"/>
      <c r="WM15" s="1211"/>
      <c r="WN15" s="1211"/>
      <c r="WO15" s="1211"/>
      <c r="WP15" s="1211"/>
      <c r="WQ15" s="1211"/>
      <c r="WR15" s="1211"/>
      <c r="WS15" s="1211"/>
      <c r="WT15" s="1211"/>
      <c r="WU15" s="1211"/>
      <c r="WV15" s="1211"/>
      <c r="WW15" s="1211"/>
      <c r="WX15" s="1211"/>
      <c r="WY15" s="1211"/>
      <c r="WZ15" s="1211"/>
      <c r="XA15" s="1211"/>
      <c r="XB15" s="1211"/>
      <c r="XC15" s="1211"/>
      <c r="XD15" s="1211"/>
      <c r="XE15" s="1211"/>
      <c r="XF15" s="1211"/>
      <c r="XG15" s="1211"/>
      <c r="XH15" s="1211"/>
      <c r="XI15" s="1211"/>
      <c r="XJ15" s="1211"/>
      <c r="XK15" s="1211"/>
      <c r="XL15" s="1211"/>
      <c r="XM15" s="1211"/>
      <c r="XN15" s="1211"/>
      <c r="XO15" s="1211"/>
      <c r="XP15" s="1211"/>
      <c r="XQ15" s="1211"/>
      <c r="XR15" s="1211"/>
      <c r="XS15" s="1211"/>
      <c r="XT15" s="1211"/>
      <c r="XU15" s="1211"/>
      <c r="XV15" s="1211"/>
      <c r="XW15" s="1211"/>
      <c r="XX15" s="1211"/>
      <c r="XY15" s="1211"/>
      <c r="XZ15" s="1211"/>
      <c r="YA15" s="1211"/>
      <c r="YB15" s="1211"/>
      <c r="YC15" s="1211"/>
      <c r="YD15" s="1211"/>
      <c r="YE15" s="1211"/>
      <c r="YF15" s="1211"/>
      <c r="YG15" s="1211"/>
      <c r="YH15" s="1211"/>
      <c r="YI15" s="1211"/>
      <c r="YJ15" s="1211"/>
      <c r="YK15" s="1211"/>
      <c r="YL15" s="1211"/>
      <c r="YM15" s="1211"/>
      <c r="YN15" s="1211"/>
      <c r="YO15" s="1211"/>
      <c r="YP15" s="1211"/>
      <c r="YQ15" s="1211"/>
      <c r="YR15" s="1211"/>
      <c r="YS15" s="1211"/>
      <c r="YT15" s="1211"/>
      <c r="YU15" s="1211"/>
      <c r="YV15" s="1211"/>
      <c r="YW15" s="1211"/>
      <c r="YX15" s="1211"/>
      <c r="YY15" s="1211"/>
      <c r="YZ15" s="1211"/>
      <c r="ZA15" s="1211"/>
      <c r="ZB15" s="1211"/>
      <c r="ZC15" s="1211"/>
      <c r="ZD15" s="1211"/>
      <c r="ZE15" s="1211"/>
      <c r="ZF15" s="1211"/>
      <c r="ZG15" s="1211"/>
      <c r="ZH15" s="1211"/>
      <c r="ZI15" s="1211"/>
      <c r="ZJ15" s="1211"/>
      <c r="ZK15" s="1211"/>
      <c r="ZL15" s="1211"/>
      <c r="ZM15" s="1211"/>
      <c r="ZN15" s="1211"/>
      <c r="ZO15" s="1211"/>
      <c r="ZP15" s="1211"/>
      <c r="ZQ15" s="1211"/>
      <c r="ZR15" s="1211"/>
      <c r="ZS15" s="1211"/>
      <c r="ZT15" s="1211"/>
      <c r="ZU15" s="1211"/>
      <c r="ZV15" s="1211"/>
      <c r="ZW15" s="1211"/>
      <c r="ZX15" s="1211"/>
      <c r="ZY15" s="1211"/>
      <c r="ZZ15" s="1211"/>
      <c r="AAA15" s="1211"/>
      <c r="AAB15" s="1211"/>
      <c r="AAC15" s="1211"/>
      <c r="AAD15" s="1211"/>
      <c r="AAE15" s="1211"/>
      <c r="AAF15" s="1211"/>
      <c r="AAG15" s="1211"/>
      <c r="AAH15" s="1211"/>
      <c r="AAI15" s="1211"/>
      <c r="AAJ15" s="1211"/>
      <c r="AAK15" s="1211"/>
      <c r="AAL15" s="1211"/>
      <c r="AAM15" s="1211"/>
      <c r="AAN15" s="1211"/>
      <c r="AAO15" s="1211"/>
      <c r="AAP15" s="1211"/>
      <c r="AAQ15" s="1211"/>
      <c r="AAR15" s="1211"/>
      <c r="AAS15" s="1211"/>
      <c r="AAT15" s="1211"/>
      <c r="AAU15" s="1211"/>
      <c r="AAV15" s="1211"/>
      <c r="AAW15" s="1211"/>
      <c r="AAX15" s="1211"/>
      <c r="AAY15" s="1211"/>
      <c r="AAZ15" s="1211"/>
      <c r="ABA15" s="1211"/>
      <c r="ABB15" s="1211"/>
      <c r="ABC15" s="1211"/>
      <c r="ABD15" s="1211"/>
      <c r="ABE15" s="1211"/>
      <c r="ABF15" s="1211"/>
      <c r="ABG15" s="1211"/>
      <c r="ABH15" s="1211"/>
      <c r="ABI15" s="1211"/>
      <c r="ABJ15" s="1211"/>
      <c r="ABK15" s="1211"/>
      <c r="ABL15" s="1211"/>
      <c r="ABM15" s="1211"/>
      <c r="ABN15" s="1211"/>
      <c r="ABO15" s="1211"/>
      <c r="ABP15" s="1211"/>
      <c r="ABQ15" s="1211"/>
      <c r="ABR15" s="1211"/>
      <c r="ABS15" s="1211"/>
      <c r="ABT15" s="1211"/>
      <c r="ABU15" s="1211"/>
      <c r="ABV15" s="1211"/>
      <c r="ABW15" s="1211"/>
      <c r="ABX15" s="1211"/>
      <c r="ABY15" s="1211"/>
      <c r="ABZ15" s="1211"/>
      <c r="ACA15" s="1211"/>
      <c r="ACB15" s="1211"/>
      <c r="ACC15" s="1211"/>
      <c r="ACD15" s="1211"/>
      <c r="ACE15" s="1211"/>
      <c r="ACF15" s="1211"/>
      <c r="ACG15" s="1211"/>
      <c r="ACH15" s="1211"/>
      <c r="ACI15" s="1211"/>
      <c r="ACJ15" s="1211"/>
      <c r="ACK15" s="1211"/>
      <c r="ACL15" s="1211"/>
      <c r="ACM15" s="1211"/>
      <c r="ACN15" s="1211"/>
      <c r="ACO15" s="1211"/>
      <c r="ACP15" s="1211"/>
      <c r="ACQ15" s="1211"/>
      <c r="ACR15" s="1211"/>
      <c r="ACS15" s="1211"/>
      <c r="ACT15" s="1211"/>
      <c r="ACU15" s="1211"/>
      <c r="ACV15" s="1211"/>
      <c r="ACW15" s="1211"/>
      <c r="ACX15" s="1211"/>
      <c r="ACY15" s="1211"/>
      <c r="ACZ15" s="1211"/>
      <c r="ADA15" s="1211"/>
      <c r="ADB15" s="1211"/>
      <c r="ADC15" s="1211"/>
      <c r="ADD15" s="1211"/>
      <c r="ADE15" s="1211"/>
      <c r="ADF15" s="1211"/>
      <c r="ADG15" s="1211"/>
      <c r="ADH15" s="1211"/>
      <c r="ADI15" s="1211"/>
      <c r="ADJ15" s="1211"/>
      <c r="ADK15" s="1211"/>
      <c r="ADL15" s="1211"/>
      <c r="ADM15" s="1211"/>
      <c r="ADN15" s="1211"/>
      <c r="ADO15" s="1211"/>
      <c r="ADP15" s="1211"/>
      <c r="ADQ15" s="1211"/>
      <c r="ADR15" s="1211"/>
      <c r="ADS15" s="1211"/>
      <c r="ADT15" s="1211"/>
      <c r="ADU15" s="1211"/>
      <c r="ADV15" s="1211"/>
      <c r="ADW15" s="1211"/>
      <c r="ADX15" s="1211"/>
      <c r="ADY15" s="1211"/>
      <c r="ADZ15" s="1211"/>
      <c r="AEA15" s="1211"/>
      <c r="AEB15" s="1211"/>
      <c r="AEC15" s="1211"/>
      <c r="AED15" s="1211"/>
      <c r="AEE15" s="1211"/>
      <c r="AEF15" s="1211"/>
      <c r="AEG15" s="1211"/>
      <c r="AEH15" s="1211"/>
      <c r="AEI15" s="1211"/>
      <c r="AEJ15" s="1211"/>
      <c r="AEK15" s="1211"/>
      <c r="AEL15" s="1211"/>
      <c r="AEM15" s="1211"/>
      <c r="AEN15" s="1211"/>
      <c r="AEO15" s="1211"/>
      <c r="AEP15" s="1211"/>
      <c r="AEQ15" s="1211"/>
      <c r="AER15" s="1211"/>
      <c r="AES15" s="1211"/>
      <c r="AET15" s="1211"/>
      <c r="AEU15" s="1211"/>
      <c r="AEV15" s="1211"/>
      <c r="AEW15" s="1211"/>
      <c r="AEX15" s="1211"/>
      <c r="AEY15" s="1211"/>
      <c r="AEZ15" s="1211"/>
      <c r="AFA15" s="1211"/>
      <c r="AFB15" s="1211"/>
      <c r="AFC15" s="1211"/>
      <c r="AFD15" s="1211"/>
      <c r="AFE15" s="1211"/>
      <c r="AFF15" s="1211"/>
      <c r="AFG15" s="1211"/>
      <c r="AFH15" s="1211"/>
      <c r="AFI15" s="1211"/>
      <c r="AFJ15" s="1211"/>
      <c r="AFK15" s="1211"/>
      <c r="AFL15" s="1211"/>
      <c r="AFM15" s="1211"/>
      <c r="AFN15" s="1211"/>
      <c r="AFO15" s="1211"/>
      <c r="AFP15" s="1211"/>
      <c r="AFQ15" s="1211"/>
      <c r="AFR15" s="1211"/>
      <c r="AFS15" s="1211"/>
      <c r="AFT15" s="1211"/>
      <c r="AFU15" s="1211"/>
      <c r="AFV15" s="1211"/>
      <c r="AFW15" s="1211"/>
      <c r="AFX15" s="1211"/>
      <c r="AFY15" s="1211"/>
      <c r="AFZ15" s="1211"/>
      <c r="AGA15" s="1211"/>
      <c r="AGB15" s="1211"/>
      <c r="AGC15" s="1211"/>
      <c r="AGD15" s="1211"/>
      <c r="AGE15" s="1211"/>
      <c r="AGF15" s="1211"/>
      <c r="AGG15" s="1211"/>
      <c r="AGH15" s="1211"/>
      <c r="AGI15" s="1211"/>
      <c r="AGJ15" s="1211"/>
      <c r="AGK15" s="1211"/>
      <c r="AGL15" s="1211"/>
      <c r="AGM15" s="1211"/>
      <c r="AGN15" s="1211"/>
      <c r="AGO15" s="1211"/>
      <c r="AGP15" s="1211"/>
      <c r="AGQ15" s="1211"/>
      <c r="AGR15" s="1211"/>
      <c r="AGS15" s="1211"/>
      <c r="AGT15" s="1211"/>
      <c r="AGU15" s="1211"/>
      <c r="AGV15" s="1211"/>
      <c r="AGW15" s="1211"/>
      <c r="AGX15" s="1211"/>
      <c r="AGY15" s="1211"/>
      <c r="AGZ15" s="1211"/>
      <c r="AHA15" s="1211"/>
      <c r="AHB15" s="1211"/>
      <c r="AHC15" s="1211"/>
      <c r="AHD15" s="1211"/>
      <c r="AHE15" s="1211"/>
      <c r="AHF15" s="1211"/>
      <c r="AHG15" s="1211"/>
      <c r="AHH15" s="1211"/>
      <c r="AHI15" s="1211"/>
      <c r="AHJ15" s="1211"/>
      <c r="AHK15" s="1211"/>
      <c r="AHL15" s="1211"/>
      <c r="AHM15" s="1211"/>
      <c r="AHN15" s="1211"/>
      <c r="AHO15" s="1211"/>
      <c r="AHP15" s="1211"/>
      <c r="AHQ15" s="1211"/>
      <c r="AHR15" s="1211"/>
      <c r="AHS15" s="1211"/>
      <c r="AHT15" s="1211"/>
      <c r="AHU15" s="1211"/>
      <c r="AHV15" s="1211"/>
      <c r="AHW15" s="1211"/>
      <c r="AHX15" s="1211"/>
      <c r="AHY15" s="1211"/>
      <c r="AHZ15" s="1211"/>
      <c r="AIA15" s="1211"/>
      <c r="AIB15" s="1211"/>
      <c r="AIC15" s="1211"/>
      <c r="AID15" s="1211"/>
      <c r="AIE15" s="1211"/>
      <c r="AIF15" s="1211"/>
      <c r="AIG15" s="1211"/>
      <c r="AIH15" s="1211"/>
      <c r="AII15" s="1211"/>
      <c r="AIJ15" s="1211"/>
      <c r="AIK15" s="1211"/>
      <c r="AIL15" s="1211"/>
      <c r="AIM15" s="1211"/>
      <c r="AIN15" s="1211"/>
      <c r="AIO15" s="1211"/>
      <c r="AIP15" s="1211"/>
      <c r="AIQ15" s="1211"/>
      <c r="AIR15" s="1211"/>
      <c r="AIS15" s="1211"/>
      <c r="AIT15" s="1211"/>
      <c r="AIU15" s="1211"/>
      <c r="AIV15" s="1211"/>
      <c r="AIW15" s="1211"/>
      <c r="AIX15" s="1211"/>
      <c r="AIY15" s="1211"/>
      <c r="AIZ15" s="1211"/>
      <c r="AJA15" s="1211"/>
      <c r="AJB15" s="1211"/>
      <c r="AJC15" s="1211"/>
      <c r="AJD15" s="1211"/>
      <c r="AJE15" s="1211"/>
      <c r="AJF15" s="1211"/>
      <c r="AJG15" s="1211"/>
      <c r="AJH15" s="1211"/>
      <c r="AJI15" s="1211"/>
      <c r="AJJ15" s="1211"/>
      <c r="AJK15" s="1211"/>
      <c r="AJL15" s="1211"/>
      <c r="AJM15" s="1211"/>
      <c r="AJN15" s="1211"/>
      <c r="AJO15" s="1211"/>
      <c r="AJP15" s="1211"/>
      <c r="AJQ15" s="1211"/>
      <c r="AJR15" s="1211"/>
      <c r="AJS15" s="1211"/>
      <c r="AJT15" s="1211"/>
      <c r="AJU15" s="1211"/>
      <c r="AJV15" s="1211"/>
      <c r="AJW15" s="1211"/>
      <c r="AJX15" s="1211"/>
      <c r="AJY15" s="1211"/>
      <c r="AJZ15" s="1211"/>
      <c r="AKA15" s="1211"/>
      <c r="AKB15" s="1211"/>
      <c r="AKC15" s="1211"/>
      <c r="AKD15" s="1211"/>
      <c r="AKE15" s="1211"/>
      <c r="AKF15" s="1211"/>
      <c r="AKG15" s="1211"/>
      <c r="AKH15" s="1211"/>
      <c r="AKI15" s="1211"/>
      <c r="AKJ15" s="1211"/>
      <c r="AKK15" s="1211"/>
      <c r="AKL15" s="1211"/>
      <c r="AKM15" s="1211"/>
      <c r="AKN15" s="1211"/>
      <c r="AKO15" s="1211"/>
      <c r="AKP15" s="1211"/>
      <c r="AKQ15" s="1211"/>
      <c r="AKR15" s="1211"/>
      <c r="AKS15" s="1211"/>
      <c r="AKT15" s="1211"/>
      <c r="AKU15" s="1211"/>
      <c r="AKV15" s="1211"/>
      <c r="AKW15" s="1211"/>
      <c r="AKX15" s="1211"/>
      <c r="AKY15" s="1211"/>
      <c r="AKZ15" s="1211"/>
      <c r="ALA15" s="1211"/>
      <c r="ALB15" s="1211"/>
      <c r="ALC15" s="1211"/>
      <c r="ALD15" s="1211"/>
      <c r="ALE15" s="1211"/>
      <c r="ALF15" s="1211"/>
      <c r="ALG15" s="1211"/>
      <c r="ALH15" s="1211"/>
      <c r="ALI15" s="1211"/>
      <c r="ALJ15" s="1211"/>
      <c r="ALK15" s="1211"/>
      <c r="ALL15" s="1211"/>
      <c r="ALM15" s="1211"/>
      <c r="ALN15" s="1211"/>
      <c r="ALO15" s="1211"/>
      <c r="ALP15" s="1211"/>
      <c r="ALQ15" s="1211"/>
      <c r="ALR15" s="1211"/>
      <c r="ALS15" s="1211"/>
      <c r="ALT15" s="1211"/>
      <c r="ALU15" s="1211"/>
      <c r="ALV15" s="1211"/>
      <c r="ALW15" s="1211"/>
      <c r="ALX15" s="1211"/>
      <c r="ALY15" s="1211"/>
      <c r="ALZ15" s="1211"/>
      <c r="AMA15" s="1211"/>
      <c r="AMB15" s="1211"/>
      <c r="AMC15" s="1211"/>
      <c r="AMD15" s="1211"/>
      <c r="AME15" s="1211"/>
      <c r="AMF15" s="1211"/>
      <c r="AMG15" s="1211"/>
      <c r="AMH15" s="1211"/>
      <c r="AMI15" s="1211"/>
      <c r="AMJ15" s="1211"/>
      <c r="AMK15" s="1211"/>
      <c r="AML15" s="1211"/>
      <c r="AMM15" s="1211"/>
      <c r="AMN15" s="1211"/>
      <c r="AMO15" s="1211"/>
      <c r="AMP15" s="1211"/>
      <c r="AMQ15" s="1211"/>
      <c r="AMR15" s="1211"/>
      <c r="AMS15" s="1211"/>
      <c r="AMT15" s="1211"/>
      <c r="AMU15" s="1211"/>
      <c r="AMV15" s="1211"/>
      <c r="AMW15" s="1211"/>
      <c r="AMX15" s="1211"/>
      <c r="AMY15" s="1211"/>
      <c r="AMZ15" s="1211"/>
      <c r="ANA15" s="1211"/>
      <c r="ANB15" s="1211"/>
      <c r="ANC15" s="1211"/>
      <c r="AND15" s="1211"/>
      <c r="ANE15" s="1211"/>
      <c r="ANF15" s="1211"/>
      <c r="ANG15" s="1211"/>
      <c r="ANH15" s="1211"/>
      <c r="ANI15" s="1211"/>
      <c r="ANJ15" s="1211"/>
      <c r="ANK15" s="1211"/>
      <c r="ANL15" s="1211"/>
      <c r="ANM15" s="1211"/>
      <c r="ANN15" s="1211"/>
      <c r="ANO15" s="1211"/>
      <c r="ANP15" s="1211"/>
      <c r="ANQ15" s="1211"/>
      <c r="ANR15" s="1211"/>
      <c r="ANS15" s="1211"/>
      <c r="ANT15" s="1211"/>
      <c r="ANU15" s="1211"/>
      <c r="ANV15" s="1211"/>
      <c r="ANW15" s="1211"/>
      <c r="ANX15" s="1211"/>
      <c r="ANY15" s="1211"/>
      <c r="ANZ15" s="1211"/>
      <c r="AOA15" s="1211"/>
      <c r="AOB15" s="1211"/>
      <c r="AOC15" s="1211"/>
      <c r="AOD15" s="1211"/>
      <c r="AOE15" s="1211"/>
      <c r="AOF15" s="1211"/>
      <c r="AOG15" s="1211"/>
      <c r="AOH15" s="1211"/>
      <c r="AOI15" s="1211"/>
      <c r="AOJ15" s="1211"/>
      <c r="AOK15" s="1211"/>
      <c r="AOL15" s="1211"/>
      <c r="AOM15" s="1211"/>
      <c r="AON15" s="1211"/>
      <c r="AOO15" s="1211"/>
      <c r="AOP15" s="1211"/>
      <c r="AOQ15" s="1211"/>
      <c r="AOR15" s="1211"/>
      <c r="AOS15" s="1211"/>
      <c r="AOT15" s="1211"/>
      <c r="AOU15" s="1211"/>
      <c r="AOV15" s="1211"/>
      <c r="AOW15" s="1211"/>
      <c r="AOX15" s="1211"/>
      <c r="AOY15" s="1211"/>
      <c r="AOZ15" s="1211"/>
      <c r="APA15" s="1211"/>
      <c r="APB15" s="1211"/>
      <c r="APC15" s="1211"/>
      <c r="APD15" s="1211"/>
      <c r="APE15" s="1211"/>
      <c r="APF15" s="1211"/>
      <c r="APG15" s="1211"/>
      <c r="APH15" s="1211"/>
      <c r="API15" s="1211"/>
      <c r="APJ15" s="1211"/>
      <c r="APK15" s="1211"/>
      <c r="APL15" s="1211"/>
      <c r="APM15" s="1211"/>
      <c r="APN15" s="1211"/>
      <c r="APO15" s="1211"/>
      <c r="APP15" s="1211"/>
      <c r="APQ15" s="1211"/>
      <c r="APR15" s="1211"/>
      <c r="APS15" s="1211"/>
      <c r="APT15" s="1211"/>
      <c r="APU15" s="1211"/>
      <c r="APV15" s="1211"/>
      <c r="APW15" s="1211"/>
      <c r="APX15" s="1211"/>
      <c r="APY15" s="1211"/>
      <c r="APZ15" s="1211"/>
      <c r="AQA15" s="1211"/>
      <c r="AQB15" s="1211"/>
      <c r="AQC15" s="1211"/>
      <c r="AQD15" s="1211"/>
      <c r="AQE15" s="1211"/>
      <c r="AQF15" s="1211"/>
      <c r="AQG15" s="1211"/>
      <c r="AQH15" s="1211"/>
      <c r="AQI15" s="1211"/>
      <c r="AQJ15" s="1211"/>
      <c r="AQK15" s="1211"/>
      <c r="AQL15" s="1211"/>
      <c r="AQM15" s="1211"/>
      <c r="AQN15" s="1211"/>
      <c r="AQO15" s="1211"/>
      <c r="AQP15" s="1211"/>
      <c r="AQQ15" s="1211"/>
      <c r="AQR15" s="1211"/>
      <c r="AQS15" s="1211"/>
      <c r="AQT15" s="1211"/>
      <c r="AQU15" s="1211"/>
      <c r="AQV15" s="1211"/>
      <c r="AQW15" s="1211"/>
      <c r="AQX15" s="1211"/>
      <c r="AQY15" s="1211"/>
      <c r="AQZ15" s="1211"/>
      <c r="ARA15" s="1211"/>
      <c r="ARB15" s="1211"/>
      <c r="ARC15" s="1211"/>
      <c r="ARD15" s="1211"/>
      <c r="ARE15" s="1211"/>
      <c r="ARF15" s="1211"/>
      <c r="ARG15" s="1211"/>
      <c r="ARH15" s="1211"/>
      <c r="ARI15" s="1211"/>
      <c r="ARJ15" s="1211"/>
      <c r="ARK15" s="1211"/>
      <c r="ARL15" s="1211"/>
      <c r="ARM15" s="1211"/>
      <c r="ARN15" s="1211"/>
      <c r="ARO15" s="1211"/>
      <c r="ARP15" s="1211"/>
      <c r="ARQ15" s="1211"/>
      <c r="ARR15" s="1211"/>
      <c r="ARS15" s="1211"/>
      <c r="ART15" s="1211"/>
      <c r="ARU15" s="1211"/>
      <c r="ARV15" s="1211"/>
      <c r="ARW15" s="1211"/>
      <c r="ARX15" s="1211"/>
      <c r="ARY15" s="1211"/>
      <c r="ARZ15" s="1211"/>
      <c r="ASA15" s="1211"/>
      <c r="ASB15" s="1211"/>
      <c r="ASC15" s="1211"/>
      <c r="ASD15" s="1211"/>
      <c r="ASE15" s="1211"/>
      <c r="ASF15" s="1211"/>
      <c r="ASG15" s="1211"/>
      <c r="ASH15" s="1211"/>
      <c r="ASI15" s="1211"/>
      <c r="ASJ15" s="1211"/>
      <c r="ASK15" s="1211"/>
      <c r="ASL15" s="1211"/>
      <c r="ASM15" s="1211"/>
      <c r="ASN15" s="1211"/>
      <c r="ASO15" s="1211"/>
      <c r="ASP15" s="1211"/>
      <c r="ASQ15" s="1211"/>
      <c r="ASR15" s="1211"/>
      <c r="ASS15" s="1211"/>
      <c r="AST15" s="1211"/>
      <c r="ASU15" s="1211"/>
      <c r="ASV15" s="1211"/>
      <c r="ASW15" s="1211"/>
      <c r="ASX15" s="1211"/>
      <c r="ASY15" s="1211"/>
      <c r="ASZ15" s="1211"/>
      <c r="ATA15" s="1211"/>
      <c r="ATB15" s="1211"/>
      <c r="ATC15" s="1211"/>
      <c r="ATD15" s="1211"/>
      <c r="ATE15" s="1211"/>
      <c r="ATF15" s="1211"/>
      <c r="ATG15" s="1211"/>
      <c r="ATH15" s="1211"/>
      <c r="ATI15" s="1211"/>
      <c r="ATJ15" s="1211"/>
      <c r="ATK15" s="1211"/>
      <c r="ATL15" s="1211"/>
      <c r="ATM15" s="1211"/>
      <c r="ATN15" s="1211"/>
      <c r="ATO15" s="1211"/>
      <c r="ATP15" s="1211"/>
      <c r="ATQ15" s="1211"/>
      <c r="ATR15" s="1211"/>
      <c r="ATS15" s="1211"/>
      <c r="ATT15" s="1211"/>
      <c r="ATU15" s="1211"/>
      <c r="ATV15" s="1211"/>
      <c r="ATW15" s="1211"/>
      <c r="ATX15" s="1211"/>
      <c r="ATY15" s="1211"/>
      <c r="ATZ15" s="1211"/>
      <c r="AUA15" s="1211"/>
      <c r="AUB15" s="1211"/>
      <c r="AUC15" s="1211"/>
      <c r="AUD15" s="1211"/>
      <c r="AUE15" s="1211"/>
      <c r="AUF15" s="1211"/>
      <c r="AUG15" s="1211"/>
      <c r="AUH15" s="1211"/>
      <c r="AUI15" s="1211"/>
      <c r="AUJ15" s="1211"/>
      <c r="AUK15" s="1211"/>
      <c r="AUL15" s="1211"/>
      <c r="AUM15" s="1211"/>
      <c r="AUN15" s="1211"/>
      <c r="AUO15" s="1211"/>
      <c r="AUP15" s="1211"/>
      <c r="AUQ15" s="1211"/>
      <c r="AUR15" s="1211"/>
      <c r="AUS15" s="1211"/>
      <c r="AUT15" s="1211"/>
      <c r="AUU15" s="1211"/>
      <c r="AUV15" s="1211"/>
      <c r="AUW15" s="1211"/>
      <c r="AUX15" s="1211"/>
      <c r="AUY15" s="1211"/>
      <c r="AUZ15" s="1211"/>
      <c r="AVA15" s="1211"/>
      <c r="AVB15" s="1211"/>
      <c r="AVC15" s="1211"/>
      <c r="AVD15" s="1211"/>
      <c r="AVE15" s="1211"/>
      <c r="AVF15" s="1211"/>
      <c r="AVG15" s="1211"/>
      <c r="AVH15" s="1211"/>
      <c r="AVI15" s="1211"/>
      <c r="AVJ15" s="1211"/>
      <c r="AVK15" s="1211"/>
      <c r="AVL15" s="1211"/>
      <c r="AVM15" s="1211"/>
      <c r="AVN15" s="1211"/>
      <c r="AVO15" s="1211"/>
      <c r="AVP15" s="1211"/>
      <c r="AVQ15" s="1211"/>
      <c r="AVR15" s="1211"/>
      <c r="AVS15" s="1211"/>
      <c r="AVT15" s="1211"/>
      <c r="AVU15" s="1211"/>
      <c r="AVV15" s="1211"/>
      <c r="AVW15" s="1211"/>
      <c r="AVX15" s="1211"/>
      <c r="AVY15" s="1211"/>
      <c r="AVZ15" s="1211"/>
      <c r="AWA15" s="1211"/>
      <c r="AWB15" s="1211"/>
      <c r="AWC15" s="1211"/>
      <c r="AWD15" s="1211"/>
      <c r="AWE15" s="1211"/>
      <c r="AWF15" s="1211"/>
      <c r="AWG15" s="1211"/>
      <c r="AWH15" s="1211"/>
      <c r="AWI15" s="1211"/>
      <c r="AWJ15" s="1211"/>
      <c r="AWK15" s="1211"/>
      <c r="AWL15" s="1211"/>
      <c r="AWM15" s="1211"/>
      <c r="AWN15" s="1211"/>
      <c r="AWO15" s="1211"/>
      <c r="AWP15" s="1211"/>
      <c r="AWQ15" s="1211"/>
      <c r="AWR15" s="1211"/>
      <c r="AWS15" s="1211"/>
      <c r="AWT15" s="1211"/>
      <c r="AWU15" s="1211"/>
      <c r="AWV15" s="1211"/>
      <c r="AWW15" s="1211"/>
      <c r="AWX15" s="1211"/>
      <c r="AWY15" s="1211"/>
      <c r="AWZ15" s="1211"/>
      <c r="AXA15" s="1211"/>
      <c r="AXB15" s="1211"/>
      <c r="AXC15" s="1211"/>
      <c r="AXD15" s="1211"/>
      <c r="AXE15" s="1211"/>
      <c r="AXF15" s="1211"/>
      <c r="AXG15" s="1211"/>
      <c r="AXH15" s="1211"/>
      <c r="AXI15" s="1211"/>
      <c r="AXJ15" s="1211"/>
      <c r="AXK15" s="1211"/>
      <c r="AXL15" s="1211"/>
      <c r="AXM15" s="1211"/>
      <c r="AXN15" s="1211"/>
      <c r="AXO15" s="1211"/>
      <c r="AXP15" s="1211"/>
      <c r="AXQ15" s="1211"/>
      <c r="AXR15" s="1211"/>
      <c r="AXS15" s="1211"/>
      <c r="AXT15" s="1211"/>
      <c r="AXU15" s="1211"/>
      <c r="AXV15" s="1211"/>
      <c r="AXW15" s="1211"/>
      <c r="AXX15" s="1211"/>
      <c r="AXY15" s="1211"/>
      <c r="AXZ15" s="1211"/>
      <c r="AYA15" s="1211"/>
      <c r="AYB15" s="1211"/>
      <c r="AYC15" s="1211"/>
      <c r="AYD15" s="1211"/>
      <c r="AYE15" s="1211"/>
      <c r="AYF15" s="1211"/>
      <c r="AYG15" s="1211"/>
      <c r="AYH15" s="1211"/>
      <c r="AYI15" s="1211"/>
      <c r="AYJ15" s="1211"/>
      <c r="AYK15" s="1211"/>
      <c r="AYL15" s="1211"/>
      <c r="AYM15" s="1211"/>
      <c r="AYN15" s="1211"/>
      <c r="AYO15" s="1211"/>
      <c r="AYP15" s="1211"/>
      <c r="AYQ15" s="1211"/>
      <c r="AYR15" s="1211"/>
      <c r="AYS15" s="1211"/>
      <c r="AYT15" s="1211"/>
      <c r="AYU15" s="1211"/>
      <c r="AYV15" s="1211"/>
      <c r="AYW15" s="1211"/>
      <c r="AYX15" s="1211"/>
      <c r="AYY15" s="1211"/>
      <c r="AYZ15" s="1211"/>
      <c r="AZA15" s="1211"/>
      <c r="AZB15" s="1211"/>
      <c r="AZC15" s="1211"/>
      <c r="AZD15" s="1211"/>
      <c r="AZE15" s="1211"/>
      <c r="AZF15" s="1211"/>
      <c r="AZG15" s="1211"/>
      <c r="AZH15" s="1211"/>
      <c r="AZI15" s="1211"/>
      <c r="AZJ15" s="1211"/>
      <c r="AZK15" s="1211"/>
      <c r="AZL15" s="1211"/>
      <c r="AZM15" s="1211"/>
      <c r="AZN15" s="1211"/>
      <c r="AZO15" s="1211"/>
      <c r="AZP15" s="1211"/>
      <c r="AZQ15" s="1211"/>
      <c r="AZR15" s="1211"/>
      <c r="AZS15" s="1211"/>
      <c r="AZT15" s="1211"/>
      <c r="AZU15" s="1211"/>
      <c r="AZV15" s="1211"/>
      <c r="AZW15" s="1211"/>
      <c r="AZX15" s="1211"/>
      <c r="AZY15" s="1211"/>
      <c r="AZZ15" s="1211"/>
      <c r="BAA15" s="1211"/>
      <c r="BAB15" s="1211"/>
      <c r="BAC15" s="1211"/>
      <c r="BAD15" s="1211"/>
      <c r="BAE15" s="1211"/>
      <c r="BAF15" s="1211"/>
      <c r="BAG15" s="1211"/>
      <c r="BAH15" s="1211"/>
      <c r="BAI15" s="1211"/>
      <c r="BAJ15" s="1211"/>
      <c r="BAK15" s="1211"/>
      <c r="BAL15" s="1211"/>
      <c r="BAM15" s="1211"/>
      <c r="BAN15" s="1211"/>
      <c r="BAO15" s="1211"/>
      <c r="BAP15" s="1211"/>
      <c r="BAQ15" s="1211"/>
      <c r="BAR15" s="1211"/>
      <c r="BAS15" s="1211"/>
      <c r="BAT15" s="1211"/>
      <c r="BAU15" s="1211"/>
      <c r="BAV15" s="1211"/>
      <c r="BAW15" s="1211"/>
      <c r="BAX15" s="1211"/>
      <c r="BAY15" s="1211"/>
      <c r="BAZ15" s="1211"/>
      <c r="BBA15" s="1211"/>
      <c r="BBB15" s="1211"/>
      <c r="BBC15" s="1211"/>
      <c r="BBD15" s="1211"/>
      <c r="BBE15" s="1211"/>
      <c r="BBF15" s="1211"/>
      <c r="BBG15" s="1211"/>
      <c r="BBH15" s="1211"/>
      <c r="BBI15" s="1211"/>
      <c r="BBJ15" s="1211"/>
      <c r="BBK15" s="1211"/>
      <c r="BBL15" s="1211"/>
      <c r="BBM15" s="1211"/>
      <c r="BBN15" s="1211"/>
      <c r="BBO15" s="1211"/>
      <c r="BBP15" s="1211"/>
      <c r="BBQ15" s="1211"/>
      <c r="BBR15" s="1211"/>
      <c r="BBS15" s="1211"/>
      <c r="BBT15" s="1211"/>
      <c r="BBU15" s="1211"/>
      <c r="BBV15" s="1211"/>
      <c r="BBW15" s="1211"/>
      <c r="BBX15" s="1211"/>
      <c r="BBY15" s="1211"/>
      <c r="BBZ15" s="1211"/>
      <c r="BCA15" s="1211"/>
      <c r="BCB15" s="1211"/>
      <c r="BCC15" s="1211"/>
      <c r="BCD15" s="1211"/>
      <c r="BCE15" s="1211"/>
      <c r="BCF15" s="1211"/>
      <c r="BCG15" s="1211"/>
      <c r="BCH15" s="1211"/>
      <c r="BCI15" s="1211"/>
      <c r="BCJ15" s="1211"/>
      <c r="BCK15" s="1211"/>
      <c r="BCL15" s="1211"/>
      <c r="BCM15" s="1211"/>
      <c r="BCN15" s="1211"/>
      <c r="BCO15" s="1211"/>
      <c r="BCP15" s="1211"/>
      <c r="BCQ15" s="1211"/>
      <c r="BCR15" s="1211"/>
      <c r="BCS15" s="1211"/>
      <c r="BCT15" s="1211"/>
      <c r="BCU15" s="1211"/>
      <c r="BCV15" s="1211"/>
      <c r="BCW15" s="1211"/>
      <c r="BCX15" s="1211"/>
      <c r="BCY15" s="1211"/>
      <c r="BCZ15" s="1211"/>
      <c r="BDA15" s="1211"/>
      <c r="BDB15" s="1211"/>
      <c r="BDC15" s="1211"/>
      <c r="BDD15" s="1211"/>
      <c r="BDE15" s="1211"/>
      <c r="BDF15" s="1211"/>
      <c r="BDG15" s="1211"/>
      <c r="BDH15" s="1211"/>
      <c r="BDI15" s="1211"/>
      <c r="BDJ15" s="1211"/>
      <c r="BDK15" s="1211"/>
      <c r="BDL15" s="1211"/>
      <c r="BDM15" s="1211"/>
      <c r="BDN15" s="1211"/>
      <c r="BDO15" s="1211"/>
      <c r="BDP15" s="1211"/>
      <c r="BDQ15" s="1211"/>
      <c r="BDR15" s="1211"/>
      <c r="BDS15" s="1211"/>
      <c r="BDT15" s="1211"/>
      <c r="BDU15" s="1211"/>
      <c r="BDV15" s="1211"/>
      <c r="BDW15" s="1211"/>
      <c r="BDX15" s="1211"/>
      <c r="BDY15" s="1211"/>
      <c r="BDZ15" s="1211"/>
      <c r="BEA15" s="1211"/>
      <c r="BEB15" s="1211"/>
      <c r="BEC15" s="1211"/>
      <c r="BED15" s="1211"/>
      <c r="BEE15" s="1211"/>
      <c r="BEF15" s="1211"/>
      <c r="BEG15" s="1211"/>
      <c r="BEH15" s="1211"/>
      <c r="BEI15" s="1211"/>
      <c r="BEJ15" s="1211"/>
      <c r="BEK15" s="1211"/>
      <c r="BEL15" s="1211"/>
      <c r="BEM15" s="1211"/>
      <c r="BEN15" s="1211"/>
      <c r="BEO15" s="1211"/>
      <c r="BEP15" s="1211"/>
      <c r="BEQ15" s="1211"/>
      <c r="BER15" s="1211"/>
      <c r="BES15" s="1211"/>
      <c r="BET15" s="1211"/>
      <c r="BEU15" s="1211"/>
      <c r="BEV15" s="1211"/>
      <c r="BEW15" s="1211"/>
      <c r="BEX15" s="1211"/>
      <c r="BEY15" s="1211"/>
      <c r="BEZ15" s="1211"/>
      <c r="BFA15" s="1211"/>
      <c r="BFB15" s="1211"/>
      <c r="BFC15" s="1211"/>
      <c r="BFD15" s="1211"/>
      <c r="BFE15" s="1211"/>
      <c r="BFF15" s="1211"/>
      <c r="BFG15" s="1211"/>
      <c r="BFH15" s="1211"/>
      <c r="BFI15" s="1211"/>
      <c r="BFJ15" s="1211"/>
      <c r="BFK15" s="1211"/>
      <c r="BFL15" s="1211"/>
      <c r="BFM15" s="1211"/>
      <c r="BFN15" s="1211"/>
      <c r="BFO15" s="1211"/>
      <c r="BFP15" s="1211"/>
      <c r="BFQ15" s="1211"/>
      <c r="BFR15" s="1211"/>
      <c r="BFS15" s="1211"/>
      <c r="BFT15" s="1211"/>
      <c r="BFU15" s="1211"/>
      <c r="BFV15" s="1211"/>
      <c r="BFW15" s="1211"/>
      <c r="BFX15" s="1211"/>
      <c r="BFY15" s="1211"/>
      <c r="BFZ15" s="1211"/>
      <c r="BGA15" s="1211"/>
      <c r="BGB15" s="1211"/>
      <c r="BGC15" s="1211"/>
      <c r="BGD15" s="1211"/>
      <c r="BGE15" s="1211"/>
      <c r="BGF15" s="1211"/>
      <c r="BGG15" s="1211"/>
      <c r="BGH15" s="1211"/>
      <c r="BGI15" s="1211"/>
      <c r="BGJ15" s="1211"/>
      <c r="BGK15" s="1211"/>
      <c r="BGL15" s="1211"/>
      <c r="BGM15" s="1211"/>
      <c r="BGN15" s="1211"/>
      <c r="BGO15" s="1211"/>
      <c r="BGP15" s="1211"/>
      <c r="BGQ15" s="1211"/>
      <c r="BGR15" s="1211"/>
      <c r="BGS15" s="1211"/>
      <c r="BGT15" s="1211"/>
      <c r="BGU15" s="1211"/>
      <c r="BGV15" s="1211"/>
      <c r="BGW15" s="1211"/>
      <c r="BGX15" s="1211"/>
      <c r="BGY15" s="1211"/>
      <c r="BGZ15" s="1211"/>
      <c r="BHA15" s="1211"/>
      <c r="BHB15" s="1211"/>
      <c r="BHC15" s="1211"/>
      <c r="BHD15" s="1211"/>
      <c r="BHE15" s="1211"/>
      <c r="BHF15" s="1211"/>
      <c r="BHG15" s="1211"/>
      <c r="BHH15" s="1211"/>
      <c r="BHI15" s="1211"/>
      <c r="BHJ15" s="1211"/>
      <c r="BHK15" s="1211"/>
      <c r="BHL15" s="1211"/>
      <c r="BHM15" s="1211"/>
      <c r="BHN15" s="1211"/>
      <c r="BHO15" s="1211"/>
      <c r="BHP15" s="1211"/>
      <c r="BHQ15" s="1211"/>
      <c r="BHR15" s="1211"/>
      <c r="BHS15" s="1211"/>
      <c r="BHT15" s="1211"/>
      <c r="BHU15" s="1211"/>
      <c r="BHV15" s="1211"/>
      <c r="BHW15" s="1211"/>
      <c r="BHX15" s="1211"/>
      <c r="BHY15" s="1211"/>
      <c r="BHZ15" s="1211"/>
      <c r="BIA15" s="1211"/>
      <c r="BIB15" s="1211"/>
      <c r="BIC15" s="1211"/>
      <c r="BID15" s="1211"/>
      <c r="BIE15" s="1211"/>
      <c r="BIF15" s="1211"/>
      <c r="BIG15" s="1211"/>
      <c r="BIH15" s="1211"/>
      <c r="BII15" s="1211"/>
      <c r="BIJ15" s="1211"/>
      <c r="BIK15" s="1211"/>
      <c r="BIL15" s="1211"/>
      <c r="BIM15" s="1211"/>
      <c r="BIN15" s="1211"/>
      <c r="BIO15" s="1211"/>
      <c r="BIP15" s="1211"/>
      <c r="BIQ15" s="1211"/>
      <c r="BIR15" s="1211"/>
      <c r="BIS15" s="1211"/>
      <c r="BIT15" s="1211"/>
      <c r="BIU15" s="1211"/>
      <c r="BIV15" s="1211"/>
      <c r="BIW15" s="1211"/>
      <c r="BIX15" s="1211"/>
      <c r="BIY15" s="1211"/>
      <c r="BIZ15" s="1211"/>
      <c r="BJA15" s="1211"/>
      <c r="BJB15" s="1211"/>
      <c r="BJC15" s="1211"/>
      <c r="BJD15" s="1211"/>
      <c r="BJE15" s="1211"/>
      <c r="BJF15" s="1211"/>
      <c r="BJG15" s="1211"/>
      <c r="BJH15" s="1211"/>
      <c r="BJI15" s="1211"/>
      <c r="BJJ15" s="1211"/>
      <c r="BJK15" s="1211"/>
      <c r="BJL15" s="1211"/>
      <c r="BJM15" s="1211"/>
      <c r="BJN15" s="1211"/>
      <c r="BJO15" s="1211"/>
      <c r="BJP15" s="1211"/>
      <c r="BJQ15" s="1211"/>
      <c r="BJR15" s="1211"/>
      <c r="BJS15" s="1211"/>
      <c r="BJT15" s="1211"/>
      <c r="BJU15" s="1211"/>
      <c r="BJV15" s="1211"/>
      <c r="BJW15" s="1211"/>
      <c r="BJX15" s="1211"/>
      <c r="BJY15" s="1211"/>
      <c r="BJZ15" s="1211"/>
      <c r="BKA15" s="1211"/>
      <c r="BKB15" s="1211"/>
      <c r="BKC15" s="1211"/>
      <c r="BKD15" s="1211"/>
      <c r="BKE15" s="1211"/>
      <c r="BKF15" s="1211"/>
      <c r="BKG15" s="1211"/>
      <c r="BKH15" s="1211"/>
      <c r="BKI15" s="1211"/>
      <c r="BKJ15" s="1211"/>
      <c r="BKK15" s="1211"/>
      <c r="BKL15" s="1211"/>
      <c r="BKM15" s="1211"/>
      <c r="BKN15" s="1211"/>
      <c r="BKO15" s="1211"/>
      <c r="BKP15" s="1211"/>
      <c r="BKQ15" s="1211"/>
      <c r="BKR15" s="1211"/>
      <c r="BKS15" s="1211"/>
      <c r="BKT15" s="1211"/>
      <c r="BKU15" s="1211"/>
      <c r="BKV15" s="1211"/>
      <c r="BKW15" s="1211"/>
      <c r="BKX15" s="1211"/>
      <c r="BKY15" s="1211"/>
      <c r="BKZ15" s="1211"/>
      <c r="BLA15" s="1211"/>
      <c r="BLB15" s="1211"/>
      <c r="BLC15" s="1211"/>
      <c r="BLD15" s="1211"/>
      <c r="BLE15" s="1211"/>
      <c r="BLF15" s="1211"/>
      <c r="BLG15" s="1211"/>
      <c r="BLH15" s="1211"/>
      <c r="BLI15" s="1211"/>
      <c r="BLJ15" s="1211"/>
      <c r="BLK15" s="1211"/>
      <c r="BLL15" s="1211"/>
      <c r="BLM15" s="1211"/>
      <c r="BLN15" s="1211"/>
      <c r="BLO15" s="1211"/>
      <c r="BLP15" s="1211"/>
      <c r="BLQ15" s="1211"/>
      <c r="BLR15" s="1211"/>
      <c r="BLS15" s="1211"/>
      <c r="BLT15" s="1211"/>
      <c r="BLU15" s="1211"/>
      <c r="BLV15" s="1211"/>
      <c r="BLW15" s="1211"/>
      <c r="BLX15" s="1211"/>
      <c r="BLY15" s="1211"/>
      <c r="BLZ15" s="1211"/>
      <c r="BMA15" s="1211"/>
      <c r="BMB15" s="1211"/>
      <c r="BMC15" s="1211"/>
      <c r="BMD15" s="1211"/>
      <c r="BME15" s="1211"/>
      <c r="BMF15" s="1211"/>
      <c r="BMG15" s="1211"/>
      <c r="BMH15" s="1211"/>
      <c r="BMI15" s="1211"/>
      <c r="BMJ15" s="1211"/>
      <c r="BMK15" s="1211"/>
      <c r="BML15" s="1211"/>
      <c r="BMM15" s="1211"/>
      <c r="BMN15" s="1211"/>
      <c r="BMO15" s="1211"/>
      <c r="BMP15" s="1211"/>
      <c r="BMQ15" s="1211"/>
      <c r="BMR15" s="1211"/>
      <c r="BMS15" s="1211"/>
      <c r="BMT15" s="1211"/>
      <c r="BMU15" s="1211"/>
      <c r="BMV15" s="1211"/>
      <c r="BMW15" s="1211"/>
      <c r="BMX15" s="1211"/>
      <c r="BMY15" s="1211"/>
      <c r="BMZ15" s="1211"/>
      <c r="BNA15" s="1211"/>
      <c r="BNB15" s="1211"/>
      <c r="BNC15" s="1211"/>
      <c r="BND15" s="1211"/>
      <c r="BNE15" s="1211"/>
      <c r="BNF15" s="1211"/>
      <c r="BNG15" s="1211"/>
      <c r="BNH15" s="1211"/>
      <c r="BNI15" s="1211"/>
      <c r="BNJ15" s="1211"/>
      <c r="BNK15" s="1211"/>
      <c r="BNL15" s="1211"/>
      <c r="BNM15" s="1211"/>
      <c r="BNN15" s="1211"/>
      <c r="BNO15" s="1211"/>
      <c r="BNP15" s="1211"/>
      <c r="BNQ15" s="1211"/>
      <c r="BNR15" s="1211"/>
      <c r="BNS15" s="1211"/>
      <c r="BNT15" s="1211"/>
      <c r="BNU15" s="1211"/>
      <c r="BNV15" s="1211"/>
      <c r="BNW15" s="1211"/>
      <c r="BNX15" s="1211"/>
      <c r="BNY15" s="1211"/>
      <c r="BNZ15" s="1211"/>
      <c r="BOA15" s="1211"/>
      <c r="BOB15" s="1211"/>
      <c r="BOC15" s="1211"/>
      <c r="BOD15" s="1211"/>
      <c r="BOE15" s="1211"/>
      <c r="BOF15" s="1211"/>
      <c r="BOG15" s="1211"/>
      <c r="BOH15" s="1211"/>
      <c r="BOI15" s="1211"/>
      <c r="BOJ15" s="1211"/>
      <c r="BOK15" s="1211"/>
      <c r="BOL15" s="1211"/>
      <c r="BOM15" s="1211"/>
      <c r="BON15" s="1211"/>
      <c r="BOO15" s="1211"/>
      <c r="BOP15" s="1211"/>
      <c r="BOQ15" s="1211"/>
      <c r="BOR15" s="1211"/>
      <c r="BOS15" s="1211"/>
      <c r="BOT15" s="1211"/>
      <c r="BOU15" s="1211"/>
      <c r="BOV15" s="1211"/>
      <c r="BOW15" s="1211"/>
      <c r="BOX15" s="1211"/>
      <c r="BOY15" s="1211"/>
      <c r="BOZ15" s="1211"/>
      <c r="BPA15" s="1211"/>
      <c r="BPB15" s="1211"/>
      <c r="BPC15" s="1211"/>
      <c r="BPD15" s="1211"/>
      <c r="BPE15" s="1211"/>
      <c r="BPF15" s="1211"/>
      <c r="BPG15" s="1211"/>
      <c r="BPH15" s="1211"/>
      <c r="BPI15" s="1211"/>
      <c r="BPJ15" s="1211"/>
      <c r="BPK15" s="1211"/>
      <c r="BPL15" s="1211"/>
      <c r="BPM15" s="1211"/>
      <c r="BPN15" s="1211"/>
      <c r="BPO15" s="1211"/>
      <c r="BPP15" s="1211"/>
      <c r="BPQ15" s="1211"/>
      <c r="BPR15" s="1211"/>
      <c r="BPS15" s="1211"/>
      <c r="BPT15" s="1211"/>
      <c r="BPU15" s="1211"/>
      <c r="BPV15" s="1211"/>
      <c r="BPW15" s="1211"/>
      <c r="BPX15" s="1211"/>
      <c r="BPY15" s="1211"/>
      <c r="BPZ15" s="1211"/>
      <c r="BQA15" s="1211"/>
      <c r="BQB15" s="1211"/>
      <c r="BQC15" s="1211"/>
      <c r="BQD15" s="1211"/>
      <c r="BQE15" s="1211"/>
      <c r="BQF15" s="1211"/>
      <c r="BQG15" s="1211"/>
      <c r="BQH15" s="1211"/>
      <c r="BQI15" s="1211"/>
      <c r="BQJ15" s="1211"/>
      <c r="BQK15" s="1211"/>
      <c r="BQL15" s="1211"/>
      <c r="BQM15" s="1211"/>
      <c r="BQN15" s="1211"/>
      <c r="BQO15" s="1211"/>
      <c r="BQP15" s="1211"/>
      <c r="BQQ15" s="1211"/>
      <c r="BQR15" s="1211"/>
      <c r="BQS15" s="1211"/>
      <c r="BQT15" s="1211"/>
      <c r="BQU15" s="1211"/>
      <c r="BQV15" s="1211"/>
      <c r="BQW15" s="1211"/>
      <c r="BQX15" s="1211"/>
      <c r="BQY15" s="1211"/>
      <c r="BQZ15" s="1211"/>
      <c r="BRA15" s="1211"/>
      <c r="BRB15" s="1211"/>
      <c r="BRC15" s="1211"/>
      <c r="BRD15" s="1211"/>
      <c r="BRE15" s="1211"/>
      <c r="BRF15" s="1211"/>
      <c r="BRG15" s="1211"/>
      <c r="BRH15" s="1211"/>
      <c r="BRI15" s="1211"/>
      <c r="BRJ15" s="1211"/>
      <c r="BRK15" s="1211"/>
      <c r="BRL15" s="1211"/>
      <c r="BRM15" s="1211"/>
      <c r="BRN15" s="1211"/>
      <c r="BRO15" s="1211"/>
      <c r="BRP15" s="1211"/>
      <c r="BRQ15" s="1211"/>
      <c r="BRR15" s="1211"/>
      <c r="BRS15" s="1211"/>
      <c r="BRT15" s="1211"/>
      <c r="BRU15" s="1211"/>
      <c r="BRV15" s="1211"/>
      <c r="BRW15" s="1211"/>
      <c r="BRX15" s="1211"/>
      <c r="BRY15" s="1211"/>
      <c r="BRZ15" s="1211"/>
      <c r="BSA15" s="1211"/>
      <c r="BSB15" s="1211"/>
      <c r="BSC15" s="1211"/>
      <c r="BSD15" s="1211"/>
      <c r="BSE15" s="1211"/>
      <c r="BSF15" s="1211"/>
      <c r="BSG15" s="1211"/>
      <c r="BSH15" s="1211"/>
      <c r="BSI15" s="1211"/>
      <c r="BSJ15" s="1211"/>
      <c r="BSK15" s="1211"/>
      <c r="BSL15" s="1211"/>
      <c r="BSM15" s="1211"/>
      <c r="BSN15" s="1211"/>
      <c r="BSO15" s="1211"/>
      <c r="BSP15" s="1211"/>
      <c r="BSQ15" s="1211"/>
      <c r="BSR15" s="1211"/>
      <c r="BSS15" s="1211"/>
      <c r="BST15" s="1211"/>
      <c r="BSU15" s="1211"/>
      <c r="BSV15" s="1211"/>
      <c r="BSW15" s="1211"/>
      <c r="BSX15" s="1211"/>
      <c r="BSY15" s="1211"/>
      <c r="BSZ15" s="1211"/>
      <c r="BTA15" s="1211"/>
      <c r="BTB15" s="1211"/>
      <c r="BTC15" s="1211"/>
      <c r="BTD15" s="1211"/>
      <c r="BTE15" s="1211"/>
      <c r="BTF15" s="1211"/>
      <c r="BTG15" s="1211"/>
      <c r="BTH15" s="1211"/>
      <c r="BTI15" s="1211"/>
      <c r="BTJ15" s="1211"/>
      <c r="BTK15" s="1211"/>
      <c r="BTL15" s="1211"/>
      <c r="BTM15" s="1211"/>
      <c r="BTN15" s="1211"/>
      <c r="BTO15" s="1211"/>
      <c r="BTP15" s="1211"/>
      <c r="BTQ15" s="1211"/>
      <c r="BTR15" s="1211"/>
      <c r="BTS15" s="1211"/>
      <c r="BTT15" s="1211"/>
      <c r="BTU15" s="1211"/>
      <c r="BTV15" s="1211"/>
      <c r="BTW15" s="1211"/>
      <c r="BTX15" s="1211"/>
      <c r="BTY15" s="1211"/>
      <c r="BTZ15" s="1211"/>
      <c r="BUA15" s="1211"/>
      <c r="BUB15" s="1211"/>
      <c r="BUC15" s="1211"/>
      <c r="BUD15" s="1211"/>
      <c r="BUE15" s="1211"/>
      <c r="BUF15" s="1211"/>
      <c r="BUG15" s="1211"/>
      <c r="BUH15" s="1211"/>
      <c r="BUI15" s="1211"/>
      <c r="BUJ15" s="1211"/>
      <c r="BUK15" s="1211"/>
      <c r="BUL15" s="1211"/>
      <c r="BUM15" s="1211"/>
      <c r="BUN15" s="1211"/>
      <c r="BUO15" s="1211"/>
      <c r="BUP15" s="1211"/>
      <c r="BUQ15" s="1211"/>
      <c r="BUR15" s="1211"/>
      <c r="BUS15" s="1211"/>
      <c r="BUT15" s="1211"/>
      <c r="BUU15" s="1211"/>
      <c r="BUV15" s="1211"/>
      <c r="BUW15" s="1211"/>
      <c r="BUX15" s="1211"/>
      <c r="BUY15" s="1211"/>
      <c r="BUZ15" s="1211"/>
      <c r="BVA15" s="1211"/>
      <c r="BVB15" s="1211"/>
      <c r="BVC15" s="1211"/>
      <c r="BVD15" s="1211"/>
      <c r="BVE15" s="1211"/>
      <c r="BVF15" s="1211"/>
      <c r="BVG15" s="1211"/>
      <c r="BVH15" s="1211"/>
      <c r="BVI15" s="1211"/>
      <c r="BVJ15" s="1211"/>
      <c r="BVK15" s="1211"/>
      <c r="BVL15" s="1211"/>
      <c r="BVM15" s="1211"/>
      <c r="BVN15" s="1211"/>
      <c r="BVO15" s="1211"/>
      <c r="BVP15" s="1211"/>
      <c r="BVQ15" s="1211"/>
      <c r="BVR15" s="1211"/>
      <c r="BVS15" s="1211"/>
      <c r="BVT15" s="1211"/>
      <c r="BVU15" s="1211"/>
      <c r="BVV15" s="1211"/>
      <c r="BVW15" s="1211"/>
      <c r="BVX15" s="1211"/>
      <c r="BVY15" s="1211"/>
      <c r="BVZ15" s="1211"/>
      <c r="BWA15" s="1211"/>
      <c r="BWB15" s="1211"/>
      <c r="BWC15" s="1211"/>
      <c r="BWD15" s="1211"/>
      <c r="BWE15" s="1211"/>
      <c r="BWF15" s="1211"/>
      <c r="BWG15" s="1211"/>
      <c r="BWH15" s="1211"/>
      <c r="BWI15" s="1211"/>
      <c r="BWJ15" s="1211"/>
      <c r="BWK15" s="1211"/>
      <c r="BWL15" s="1211"/>
      <c r="BWM15" s="1211"/>
      <c r="BWN15" s="1211"/>
      <c r="BWO15" s="1211"/>
      <c r="BWP15" s="1211"/>
      <c r="BWQ15" s="1211"/>
      <c r="BWR15" s="1211"/>
      <c r="BWS15" s="1211"/>
      <c r="BWT15" s="1211"/>
      <c r="BWU15" s="1211"/>
      <c r="BWV15" s="1211"/>
      <c r="BWW15" s="1211"/>
      <c r="BWX15" s="1211"/>
      <c r="BWY15" s="1211"/>
      <c r="BWZ15" s="1211"/>
      <c r="BXA15" s="1211"/>
      <c r="BXB15" s="1211"/>
      <c r="BXC15" s="1211"/>
      <c r="BXD15" s="1211"/>
      <c r="BXE15" s="1211"/>
      <c r="BXF15" s="1211"/>
      <c r="BXG15" s="1211"/>
      <c r="BXH15" s="1211"/>
      <c r="BXI15" s="1211"/>
      <c r="BXJ15" s="1211"/>
      <c r="BXK15" s="1211"/>
      <c r="BXL15" s="1211"/>
      <c r="BXM15" s="1211"/>
      <c r="BXN15" s="1211"/>
      <c r="BXO15" s="1211"/>
      <c r="BXP15" s="1211"/>
      <c r="BXQ15" s="1211"/>
      <c r="BXR15" s="1211"/>
      <c r="BXS15" s="1211"/>
      <c r="BXT15" s="1211"/>
      <c r="BXU15" s="1211"/>
      <c r="BXV15" s="1211"/>
      <c r="BXW15" s="1211"/>
      <c r="BXX15" s="1211"/>
      <c r="BXY15" s="1211"/>
      <c r="BXZ15" s="1211"/>
      <c r="BYA15" s="1211"/>
      <c r="BYB15" s="1211"/>
      <c r="BYC15" s="1211"/>
      <c r="BYD15" s="1211"/>
      <c r="BYE15" s="1211"/>
      <c r="BYF15" s="1211"/>
      <c r="BYG15" s="1211"/>
      <c r="BYH15" s="1211"/>
      <c r="BYI15" s="1211"/>
      <c r="BYJ15" s="1211"/>
      <c r="BYK15" s="1211"/>
      <c r="BYL15" s="1211"/>
      <c r="BYM15" s="1211"/>
      <c r="BYN15" s="1211"/>
      <c r="BYO15" s="1211"/>
      <c r="BYP15" s="1211"/>
      <c r="BYQ15" s="1211"/>
      <c r="BYR15" s="1211"/>
      <c r="BYS15" s="1211"/>
      <c r="BYT15" s="1211"/>
      <c r="BYU15" s="1211"/>
      <c r="BYV15" s="1211"/>
      <c r="BYW15" s="1211"/>
      <c r="BYX15" s="1211"/>
      <c r="BYY15" s="1211"/>
      <c r="BYZ15" s="1211"/>
      <c r="BZA15" s="1211"/>
      <c r="BZB15" s="1211"/>
      <c r="BZC15" s="1211"/>
      <c r="BZD15" s="1211"/>
      <c r="BZE15" s="1211"/>
      <c r="BZF15" s="1211"/>
      <c r="BZG15" s="1211"/>
      <c r="BZH15" s="1211"/>
      <c r="BZI15" s="1211"/>
      <c r="BZJ15" s="1211"/>
      <c r="BZK15" s="1211"/>
      <c r="BZL15" s="1211"/>
      <c r="BZM15" s="1211"/>
      <c r="BZN15" s="1211"/>
      <c r="BZO15" s="1211"/>
      <c r="BZP15" s="1211"/>
      <c r="BZQ15" s="1211"/>
      <c r="BZR15" s="1211"/>
      <c r="BZS15" s="1211"/>
      <c r="BZT15" s="1211"/>
      <c r="BZU15" s="1211"/>
      <c r="BZV15" s="1211"/>
      <c r="BZW15" s="1211"/>
      <c r="BZX15" s="1211"/>
      <c r="BZY15" s="1211"/>
      <c r="BZZ15" s="1211"/>
      <c r="CAA15" s="1211"/>
      <c r="CAB15" s="1211"/>
      <c r="CAC15" s="1211"/>
      <c r="CAD15" s="1211"/>
      <c r="CAE15" s="1211"/>
      <c r="CAF15" s="1211"/>
      <c r="CAG15" s="1211"/>
      <c r="CAH15" s="1211"/>
      <c r="CAI15" s="1211"/>
      <c r="CAJ15" s="1211"/>
      <c r="CAK15" s="1211"/>
      <c r="CAL15" s="1211"/>
      <c r="CAM15" s="1211"/>
      <c r="CAN15" s="1211"/>
      <c r="CAO15" s="1211"/>
      <c r="CAP15" s="1211"/>
      <c r="CAQ15" s="1211"/>
      <c r="CAR15" s="1211"/>
      <c r="CAS15" s="1211"/>
      <c r="CAT15" s="1211"/>
      <c r="CAU15" s="1211"/>
      <c r="CAV15" s="1211"/>
      <c r="CAW15" s="1211"/>
      <c r="CAX15" s="1211"/>
      <c r="CAY15" s="1211"/>
      <c r="CAZ15" s="1211"/>
      <c r="CBA15" s="1211"/>
      <c r="CBB15" s="1211"/>
      <c r="CBC15" s="1211"/>
      <c r="CBD15" s="1211"/>
      <c r="CBE15" s="1211"/>
      <c r="CBF15" s="1211"/>
      <c r="CBG15" s="1211"/>
      <c r="CBH15" s="1211"/>
      <c r="CBI15" s="1211"/>
      <c r="CBJ15" s="1211"/>
      <c r="CBK15" s="1211"/>
      <c r="CBL15" s="1211"/>
      <c r="CBM15" s="1211"/>
      <c r="CBN15" s="1211"/>
      <c r="CBO15" s="1211"/>
      <c r="CBP15" s="1211"/>
      <c r="CBQ15" s="1211"/>
      <c r="CBR15" s="1211"/>
      <c r="CBS15" s="1211"/>
      <c r="CBT15" s="1211"/>
      <c r="CBU15" s="1211"/>
      <c r="CBV15" s="1211"/>
      <c r="CBW15" s="1211"/>
      <c r="CBX15" s="1211"/>
      <c r="CBY15" s="1211"/>
      <c r="CBZ15" s="1211"/>
      <c r="CCA15" s="1211"/>
      <c r="CCB15" s="1211"/>
      <c r="CCC15" s="1211"/>
      <c r="CCD15" s="1211"/>
      <c r="CCE15" s="1211"/>
      <c r="CCF15" s="1211"/>
      <c r="CCG15" s="1211"/>
      <c r="CCH15" s="1211"/>
      <c r="CCI15" s="1211"/>
      <c r="CCJ15" s="1211"/>
      <c r="CCK15" s="1211"/>
      <c r="CCL15" s="1211"/>
      <c r="CCM15" s="1211"/>
      <c r="CCN15" s="1211"/>
      <c r="CCO15" s="1211"/>
      <c r="CCP15" s="1211"/>
      <c r="CCQ15" s="1211"/>
      <c r="CCR15" s="1211"/>
      <c r="CCS15" s="1211"/>
      <c r="CCT15" s="1211"/>
      <c r="CCU15" s="1211"/>
      <c r="CCV15" s="1211"/>
      <c r="CCW15" s="1211"/>
      <c r="CCX15" s="1211"/>
      <c r="CCY15" s="1211"/>
      <c r="CCZ15" s="1211"/>
      <c r="CDA15" s="1211"/>
      <c r="CDB15" s="1211"/>
      <c r="CDC15" s="1211"/>
      <c r="CDD15" s="1211"/>
      <c r="CDE15" s="1211"/>
      <c r="CDF15" s="1211"/>
      <c r="CDG15" s="1211"/>
      <c r="CDH15" s="1211"/>
      <c r="CDI15" s="1211"/>
      <c r="CDJ15" s="1211"/>
      <c r="CDK15" s="1211"/>
      <c r="CDL15" s="1211"/>
      <c r="CDM15" s="1211"/>
      <c r="CDN15" s="1211"/>
      <c r="CDO15" s="1211"/>
      <c r="CDP15" s="1211"/>
      <c r="CDQ15" s="1211"/>
      <c r="CDR15" s="1211"/>
      <c r="CDS15" s="1211"/>
      <c r="CDT15" s="1211"/>
      <c r="CDU15" s="1211"/>
      <c r="CDV15" s="1211"/>
      <c r="CDW15" s="1211"/>
      <c r="CDX15" s="1211"/>
      <c r="CDY15" s="1211"/>
      <c r="CDZ15" s="1211"/>
      <c r="CEA15" s="1211"/>
      <c r="CEB15" s="1211"/>
      <c r="CEC15" s="1211"/>
      <c r="CED15" s="1211"/>
      <c r="CEE15" s="1211"/>
      <c r="CEF15" s="1211"/>
      <c r="CEG15" s="1211"/>
      <c r="CEH15" s="1211"/>
      <c r="CEI15" s="1211"/>
      <c r="CEJ15" s="1211"/>
      <c r="CEK15" s="1211"/>
      <c r="CEL15" s="1211"/>
      <c r="CEM15" s="1211"/>
      <c r="CEN15" s="1211"/>
      <c r="CEO15" s="1211"/>
      <c r="CEP15" s="1211"/>
      <c r="CEQ15" s="1211"/>
      <c r="CER15" s="1211"/>
      <c r="CES15" s="1211"/>
      <c r="CET15" s="1211"/>
      <c r="CEU15" s="1211"/>
      <c r="CEV15" s="1211"/>
      <c r="CEW15" s="1211"/>
      <c r="CEX15" s="1211"/>
      <c r="CEY15" s="1211"/>
      <c r="CEZ15" s="1211"/>
      <c r="CFA15" s="1211"/>
      <c r="CFB15" s="1211"/>
      <c r="CFC15" s="1211"/>
      <c r="CFD15" s="1211"/>
      <c r="CFE15" s="1211"/>
      <c r="CFF15" s="1211"/>
      <c r="CFG15" s="1211"/>
      <c r="CFH15" s="1211"/>
      <c r="CFI15" s="1211"/>
      <c r="CFJ15" s="1211"/>
      <c r="CFK15" s="1211"/>
      <c r="CFL15" s="1211"/>
      <c r="CFM15" s="1211"/>
      <c r="CFN15" s="1211"/>
      <c r="CFO15" s="1211"/>
      <c r="CFP15" s="1211"/>
      <c r="CFQ15" s="1211"/>
      <c r="CFR15" s="1211"/>
      <c r="CFS15" s="1211"/>
      <c r="CFT15" s="1211"/>
      <c r="CFU15" s="1211"/>
      <c r="CFV15" s="1211"/>
      <c r="CFW15" s="1211"/>
      <c r="CFX15" s="1211"/>
      <c r="CFY15" s="1211"/>
      <c r="CFZ15" s="1211"/>
      <c r="CGA15" s="1211"/>
      <c r="CGB15" s="1211"/>
      <c r="CGC15" s="1211"/>
      <c r="CGD15" s="1211"/>
      <c r="CGE15" s="1211"/>
      <c r="CGF15" s="1211"/>
      <c r="CGG15" s="1211"/>
      <c r="CGH15" s="1211"/>
      <c r="CGI15" s="1211"/>
      <c r="CGJ15" s="1211"/>
      <c r="CGK15" s="1211"/>
      <c r="CGL15" s="1211"/>
      <c r="CGM15" s="1211"/>
      <c r="CGN15" s="1211"/>
      <c r="CGO15" s="1211"/>
      <c r="CGP15" s="1211"/>
      <c r="CGQ15" s="1211"/>
      <c r="CGR15" s="1211"/>
      <c r="CGS15" s="1211"/>
      <c r="CGT15" s="1211"/>
      <c r="CGU15" s="1211"/>
      <c r="CGV15" s="1211"/>
      <c r="CGW15" s="1211"/>
      <c r="CGX15" s="1211"/>
      <c r="CGY15" s="1211"/>
      <c r="CGZ15" s="1211"/>
      <c r="CHA15" s="1211"/>
      <c r="CHB15" s="1211"/>
      <c r="CHC15" s="1211"/>
      <c r="CHD15" s="1211"/>
      <c r="CHE15" s="1211"/>
      <c r="CHF15" s="1211"/>
      <c r="CHG15" s="1211"/>
      <c r="CHH15" s="1211"/>
      <c r="CHI15" s="1211"/>
      <c r="CHJ15" s="1211"/>
      <c r="CHK15" s="1211"/>
      <c r="CHL15" s="1211"/>
      <c r="CHM15" s="1211"/>
      <c r="CHN15" s="1211"/>
      <c r="CHO15" s="1211"/>
      <c r="CHP15" s="1211"/>
      <c r="CHQ15" s="1211"/>
      <c r="CHR15" s="1211"/>
      <c r="CHS15" s="1211"/>
      <c r="CHT15" s="1211"/>
      <c r="CHU15" s="1211"/>
      <c r="CHV15" s="1211"/>
      <c r="CHW15" s="1211"/>
      <c r="CHX15" s="1211"/>
      <c r="CHY15" s="1211"/>
      <c r="CHZ15" s="1211"/>
      <c r="CIA15" s="1211"/>
      <c r="CIB15" s="1211"/>
      <c r="CIC15" s="1211"/>
      <c r="CID15" s="1211"/>
      <c r="CIE15" s="1211"/>
      <c r="CIF15" s="1211"/>
      <c r="CIG15" s="1211"/>
      <c r="CIH15" s="1211"/>
      <c r="CII15" s="1211"/>
      <c r="CIJ15" s="1211"/>
      <c r="CIK15" s="1211"/>
      <c r="CIL15" s="1211"/>
      <c r="CIM15" s="1211"/>
      <c r="CIN15" s="1211"/>
      <c r="CIO15" s="1211"/>
      <c r="CIP15" s="1211"/>
      <c r="CIQ15" s="1211"/>
      <c r="CIR15" s="1211"/>
      <c r="CIS15" s="1211"/>
      <c r="CIT15" s="1211"/>
      <c r="CIU15" s="1211"/>
      <c r="CIV15" s="1211"/>
      <c r="CIW15" s="1211"/>
      <c r="CIX15" s="1211"/>
      <c r="CIY15" s="1211"/>
      <c r="CIZ15" s="1211"/>
      <c r="CJA15" s="1211"/>
      <c r="CJB15" s="1211"/>
      <c r="CJC15" s="1211"/>
      <c r="CJD15" s="1211"/>
      <c r="CJE15" s="1211"/>
      <c r="CJF15" s="1211"/>
      <c r="CJG15" s="1211"/>
      <c r="CJH15" s="1211"/>
      <c r="CJI15" s="1211"/>
      <c r="CJJ15" s="1211"/>
      <c r="CJK15" s="1211"/>
      <c r="CJL15" s="1211"/>
      <c r="CJM15" s="1211"/>
      <c r="CJN15" s="1211"/>
      <c r="CJO15" s="1211"/>
      <c r="CJP15" s="1211"/>
      <c r="CJQ15" s="1211"/>
      <c r="CJR15" s="1211"/>
      <c r="CJS15" s="1211"/>
      <c r="CJT15" s="1211"/>
      <c r="CJU15" s="1211"/>
      <c r="CJV15" s="1211"/>
      <c r="CJW15" s="1211"/>
      <c r="CJX15" s="1211"/>
      <c r="CJY15" s="1211"/>
      <c r="CJZ15" s="1211"/>
      <c r="CKA15" s="1211"/>
      <c r="CKB15" s="1211"/>
      <c r="CKC15" s="1211"/>
      <c r="CKD15" s="1211"/>
      <c r="CKE15" s="1211"/>
      <c r="CKF15" s="1211"/>
      <c r="CKG15" s="1211"/>
      <c r="CKH15" s="1211"/>
      <c r="CKI15" s="1211"/>
      <c r="CKJ15" s="1211"/>
      <c r="CKK15" s="1211"/>
      <c r="CKL15" s="1211"/>
      <c r="CKM15" s="1211"/>
      <c r="CKN15" s="1211"/>
      <c r="CKO15" s="1211"/>
      <c r="CKP15" s="1211"/>
      <c r="CKQ15" s="1211"/>
      <c r="CKR15" s="1211"/>
      <c r="CKS15" s="1211"/>
      <c r="CKT15" s="1211"/>
      <c r="CKU15" s="1211"/>
      <c r="CKV15" s="1211"/>
      <c r="CKW15" s="1211"/>
      <c r="CKX15" s="1211"/>
      <c r="CKY15" s="1211"/>
      <c r="CKZ15" s="1211"/>
      <c r="CLA15" s="1211"/>
      <c r="CLB15" s="1211"/>
      <c r="CLC15" s="1211"/>
      <c r="CLD15" s="1211"/>
      <c r="CLE15" s="1211"/>
      <c r="CLF15" s="1211"/>
      <c r="CLG15" s="1211"/>
      <c r="CLH15" s="1211"/>
      <c r="CLI15" s="1211"/>
      <c r="CLJ15" s="1211"/>
      <c r="CLK15" s="1211"/>
      <c r="CLL15" s="1211"/>
      <c r="CLM15" s="1211"/>
      <c r="CLN15" s="1211"/>
      <c r="CLO15" s="1211"/>
      <c r="CLP15" s="1211"/>
      <c r="CLQ15" s="1211"/>
      <c r="CLR15" s="1211"/>
      <c r="CLS15" s="1211"/>
      <c r="CLT15" s="1211"/>
      <c r="CLU15" s="1211"/>
      <c r="CLV15" s="1211"/>
      <c r="CLW15" s="1211"/>
      <c r="CLX15" s="1211"/>
      <c r="CLY15" s="1211"/>
      <c r="CLZ15" s="1211"/>
      <c r="CMA15" s="1211"/>
      <c r="CMB15" s="1211"/>
      <c r="CMC15" s="1211"/>
      <c r="CMD15" s="1211"/>
      <c r="CME15" s="1211"/>
      <c r="CMF15" s="1211"/>
      <c r="CMG15" s="1211"/>
      <c r="CMH15" s="1211"/>
      <c r="CMI15" s="1211"/>
      <c r="CMJ15" s="1211"/>
      <c r="CMK15" s="1211"/>
      <c r="CML15" s="1211"/>
      <c r="CMM15" s="1211"/>
      <c r="CMN15" s="1211"/>
      <c r="CMO15" s="1211"/>
      <c r="CMP15" s="1211"/>
      <c r="CMQ15" s="1211"/>
      <c r="CMR15" s="1211"/>
      <c r="CMS15" s="1211"/>
      <c r="CMT15" s="1211"/>
      <c r="CMU15" s="1211"/>
      <c r="CMV15" s="1211"/>
      <c r="CMW15" s="1211"/>
      <c r="CMX15" s="1211"/>
      <c r="CMY15" s="1211"/>
      <c r="CMZ15" s="1211"/>
      <c r="CNA15" s="1211"/>
      <c r="CNB15" s="1211"/>
      <c r="CNC15" s="1211"/>
      <c r="CND15" s="1211"/>
      <c r="CNE15" s="1211"/>
      <c r="CNF15" s="1211"/>
      <c r="CNG15" s="1211"/>
      <c r="CNH15" s="1211"/>
      <c r="CNI15" s="1211"/>
      <c r="CNJ15" s="1211"/>
      <c r="CNK15" s="1211"/>
      <c r="CNL15" s="1211"/>
      <c r="CNM15" s="1211"/>
      <c r="CNN15" s="1211"/>
      <c r="CNO15" s="1211"/>
      <c r="CNP15" s="1211"/>
      <c r="CNQ15" s="1211"/>
      <c r="CNR15" s="1211"/>
      <c r="CNS15" s="1211"/>
      <c r="CNT15" s="1211"/>
      <c r="CNU15" s="1211"/>
      <c r="CNV15" s="1211"/>
      <c r="CNW15" s="1211"/>
      <c r="CNX15" s="1211"/>
      <c r="CNY15" s="1211"/>
      <c r="CNZ15" s="1211"/>
      <c r="COA15" s="1211"/>
      <c r="COB15" s="1211"/>
      <c r="COC15" s="1211"/>
      <c r="COD15" s="1211"/>
      <c r="COE15" s="1211"/>
      <c r="COF15" s="1211"/>
      <c r="COG15" s="1211"/>
      <c r="COH15" s="1211"/>
      <c r="COI15" s="1211"/>
      <c r="COJ15" s="1211"/>
      <c r="COK15" s="1211"/>
      <c r="COL15" s="1211"/>
      <c r="COM15" s="1211"/>
      <c r="CON15" s="1211"/>
      <c r="COO15" s="1211"/>
      <c r="COP15" s="1211"/>
      <c r="COQ15" s="1211"/>
      <c r="COR15" s="1211"/>
      <c r="COS15" s="1211"/>
      <c r="COT15" s="1211"/>
      <c r="COU15" s="1211"/>
      <c r="COV15" s="1211"/>
      <c r="COW15" s="1211"/>
      <c r="COX15" s="1211"/>
      <c r="COY15" s="1211"/>
      <c r="COZ15" s="1211"/>
      <c r="CPA15" s="1211"/>
      <c r="CPB15" s="1211"/>
      <c r="CPC15" s="1211"/>
      <c r="CPD15" s="1211"/>
      <c r="CPE15" s="1211"/>
      <c r="CPF15" s="1211"/>
      <c r="CPG15" s="1211"/>
      <c r="CPH15" s="1211"/>
      <c r="CPI15" s="1211"/>
      <c r="CPJ15" s="1211"/>
      <c r="CPK15" s="1211"/>
      <c r="CPL15" s="1211"/>
      <c r="CPM15" s="1211"/>
      <c r="CPN15" s="1211"/>
      <c r="CPO15" s="1211"/>
      <c r="CPP15" s="1211"/>
      <c r="CPQ15" s="1211"/>
      <c r="CPR15" s="1211"/>
      <c r="CPS15" s="1211"/>
      <c r="CPT15" s="1211"/>
      <c r="CPU15" s="1211"/>
      <c r="CPV15" s="1211"/>
      <c r="CPW15" s="1211"/>
      <c r="CPX15" s="1211"/>
      <c r="CPY15" s="1211"/>
      <c r="CPZ15" s="1211"/>
      <c r="CQA15" s="1211"/>
      <c r="CQB15" s="1211"/>
      <c r="CQC15" s="1211"/>
      <c r="CQD15" s="1211"/>
      <c r="CQE15" s="1211"/>
      <c r="CQF15" s="1211"/>
      <c r="CQG15" s="1211"/>
      <c r="CQH15" s="1211"/>
      <c r="CQI15" s="1211"/>
      <c r="CQJ15" s="1211"/>
      <c r="CQK15" s="1211"/>
      <c r="CQL15" s="1211"/>
      <c r="CQM15" s="1211"/>
      <c r="CQN15" s="1211"/>
      <c r="CQO15" s="1211"/>
      <c r="CQP15" s="1211"/>
      <c r="CQQ15" s="1211"/>
      <c r="CQR15" s="1211"/>
      <c r="CQS15" s="1211"/>
      <c r="CQT15" s="1211"/>
      <c r="CQU15" s="1211"/>
      <c r="CQV15" s="1211"/>
      <c r="CQW15" s="1211"/>
      <c r="CQX15" s="1211"/>
      <c r="CQY15" s="1211"/>
      <c r="CQZ15" s="1211"/>
      <c r="CRA15" s="1211"/>
      <c r="CRB15" s="1211"/>
      <c r="CRC15" s="1211"/>
      <c r="CRD15" s="1211"/>
      <c r="CRE15" s="1211"/>
      <c r="CRF15" s="1211"/>
      <c r="CRG15" s="1211"/>
      <c r="CRH15" s="1211"/>
      <c r="CRI15" s="1211"/>
      <c r="CRJ15" s="1211"/>
      <c r="CRK15" s="1211"/>
      <c r="CRL15" s="1211"/>
      <c r="CRM15" s="1211"/>
      <c r="CRN15" s="1211"/>
      <c r="CRO15" s="1211"/>
      <c r="CRP15" s="1211"/>
      <c r="CRQ15" s="1211"/>
      <c r="CRR15" s="1211"/>
      <c r="CRS15" s="1211"/>
      <c r="CRT15" s="1211"/>
      <c r="CRU15" s="1211"/>
      <c r="CRV15" s="1211"/>
      <c r="CRW15" s="1211"/>
      <c r="CRX15" s="1211"/>
      <c r="CRY15" s="1211"/>
      <c r="CRZ15" s="1211"/>
      <c r="CSA15" s="1211"/>
      <c r="CSB15" s="1211"/>
      <c r="CSC15" s="1211"/>
      <c r="CSD15" s="1211"/>
      <c r="CSE15" s="1211"/>
      <c r="CSF15" s="1211"/>
      <c r="CSG15" s="1211"/>
      <c r="CSH15" s="1211"/>
      <c r="CSI15" s="1211"/>
      <c r="CSJ15" s="1211"/>
      <c r="CSK15" s="1211"/>
      <c r="CSL15" s="1211"/>
      <c r="CSM15" s="1211"/>
      <c r="CSN15" s="1211"/>
      <c r="CSO15" s="1211"/>
      <c r="CSP15" s="1211"/>
      <c r="CSQ15" s="1211"/>
      <c r="CSR15" s="1211"/>
      <c r="CSS15" s="1211"/>
      <c r="CST15" s="1211"/>
      <c r="CSU15" s="1211"/>
      <c r="CSV15" s="1211"/>
      <c r="CSW15" s="1211"/>
      <c r="CSX15" s="1211"/>
      <c r="CSY15" s="1211"/>
      <c r="CSZ15" s="1211"/>
      <c r="CTA15" s="1211"/>
      <c r="CTB15" s="1211"/>
      <c r="CTC15" s="1211"/>
      <c r="CTD15" s="1211"/>
      <c r="CTE15" s="1211"/>
      <c r="CTF15" s="1211"/>
      <c r="CTG15" s="1211"/>
      <c r="CTH15" s="1211"/>
      <c r="CTI15" s="1211"/>
      <c r="CTJ15" s="1211"/>
      <c r="CTK15" s="1211"/>
      <c r="CTL15" s="1211"/>
      <c r="CTM15" s="1211"/>
      <c r="CTN15" s="1211"/>
      <c r="CTO15" s="1211"/>
      <c r="CTP15" s="1211"/>
      <c r="CTQ15" s="1211"/>
      <c r="CTR15" s="1211"/>
      <c r="CTS15" s="1211"/>
      <c r="CTT15" s="1211"/>
      <c r="CTU15" s="1211"/>
      <c r="CTV15" s="1211"/>
      <c r="CTW15" s="1211"/>
      <c r="CTX15" s="1211"/>
      <c r="CTY15" s="1211"/>
      <c r="CTZ15" s="1211"/>
      <c r="CUA15" s="1211"/>
      <c r="CUB15" s="1211"/>
      <c r="CUC15" s="1211"/>
      <c r="CUD15" s="1211"/>
      <c r="CUE15" s="1211"/>
      <c r="CUF15" s="1211"/>
      <c r="CUG15" s="1211"/>
      <c r="CUH15" s="1211"/>
      <c r="CUI15" s="1211"/>
      <c r="CUJ15" s="1211"/>
      <c r="CUK15" s="1211"/>
      <c r="CUL15" s="1211"/>
      <c r="CUM15" s="1211"/>
      <c r="CUN15" s="1211"/>
      <c r="CUO15" s="1211"/>
      <c r="CUP15" s="1211"/>
      <c r="CUQ15" s="1211"/>
      <c r="CUR15" s="1211"/>
      <c r="CUS15" s="1211"/>
      <c r="CUT15" s="1211"/>
      <c r="CUU15" s="1211"/>
      <c r="CUV15" s="1211"/>
      <c r="CUW15" s="1211"/>
      <c r="CUX15" s="1211"/>
      <c r="CUY15" s="1211"/>
      <c r="CUZ15" s="1211"/>
      <c r="CVA15" s="1211"/>
      <c r="CVB15" s="1211"/>
      <c r="CVC15" s="1211"/>
      <c r="CVD15" s="1211"/>
      <c r="CVE15" s="1211"/>
      <c r="CVF15" s="1211"/>
      <c r="CVG15" s="1211"/>
      <c r="CVH15" s="1211"/>
      <c r="CVI15" s="1211"/>
      <c r="CVJ15" s="1211"/>
      <c r="CVK15" s="1211"/>
      <c r="CVL15" s="1211"/>
      <c r="CVM15" s="1211"/>
      <c r="CVN15" s="1211"/>
      <c r="CVO15" s="1211"/>
      <c r="CVP15" s="1211"/>
      <c r="CVQ15" s="1211"/>
      <c r="CVR15" s="1211"/>
      <c r="CVS15" s="1211"/>
      <c r="CVT15" s="1211"/>
      <c r="CVU15" s="1211"/>
      <c r="CVV15" s="1211"/>
      <c r="CVW15" s="1211"/>
      <c r="CVX15" s="1211"/>
      <c r="CVY15" s="1211"/>
      <c r="CVZ15" s="1211"/>
      <c r="CWA15" s="1211"/>
      <c r="CWB15" s="1211"/>
      <c r="CWC15" s="1211"/>
      <c r="CWD15" s="1211"/>
      <c r="CWE15" s="1211"/>
      <c r="CWF15" s="1211"/>
      <c r="CWG15" s="1211"/>
      <c r="CWH15" s="1211"/>
      <c r="CWI15" s="1211"/>
      <c r="CWJ15" s="1211"/>
      <c r="CWK15" s="1211"/>
      <c r="CWL15" s="1211"/>
      <c r="CWM15" s="1211"/>
      <c r="CWN15" s="1211"/>
      <c r="CWO15" s="1211"/>
      <c r="CWP15" s="1211"/>
      <c r="CWQ15" s="1211"/>
      <c r="CWR15" s="1211"/>
      <c r="CWS15" s="1211"/>
      <c r="CWT15" s="1211"/>
      <c r="CWU15" s="1211"/>
      <c r="CWV15" s="1211"/>
      <c r="CWW15" s="1211"/>
      <c r="CWX15" s="1211"/>
      <c r="CWY15" s="1211"/>
      <c r="CWZ15" s="1211"/>
      <c r="CXA15" s="1211"/>
      <c r="CXB15" s="1211"/>
      <c r="CXC15" s="1211"/>
      <c r="CXD15" s="1211"/>
      <c r="CXE15" s="1211"/>
      <c r="CXF15" s="1211"/>
      <c r="CXG15" s="1211"/>
      <c r="CXH15" s="1211"/>
      <c r="CXI15" s="1211"/>
      <c r="CXJ15" s="1211"/>
      <c r="CXK15" s="1211"/>
      <c r="CXL15" s="1211"/>
      <c r="CXM15" s="1211"/>
      <c r="CXN15" s="1211"/>
      <c r="CXO15" s="1211"/>
      <c r="CXP15" s="1211"/>
      <c r="CXQ15" s="1211"/>
      <c r="CXR15" s="1211"/>
      <c r="CXS15" s="1211"/>
      <c r="CXT15" s="1211"/>
      <c r="CXU15" s="1211"/>
      <c r="CXV15" s="1211"/>
      <c r="CXW15" s="1211"/>
      <c r="CXX15" s="1211"/>
      <c r="CXY15" s="1211"/>
      <c r="CXZ15" s="1211"/>
      <c r="CYA15" s="1211"/>
      <c r="CYB15" s="1211"/>
      <c r="CYC15" s="1211"/>
      <c r="CYD15" s="1211"/>
      <c r="CYE15" s="1211"/>
      <c r="CYF15" s="1211"/>
      <c r="CYG15" s="1211"/>
      <c r="CYH15" s="1211"/>
      <c r="CYI15" s="1211"/>
      <c r="CYJ15" s="1211"/>
      <c r="CYK15" s="1211"/>
      <c r="CYL15" s="1211"/>
      <c r="CYM15" s="1211"/>
      <c r="CYN15" s="1211"/>
      <c r="CYO15" s="1211"/>
      <c r="CYP15" s="1211"/>
      <c r="CYQ15" s="1211"/>
      <c r="CYR15" s="1211"/>
      <c r="CYS15" s="1211"/>
      <c r="CYT15" s="1211"/>
      <c r="CYU15" s="1211"/>
      <c r="CYV15" s="1211"/>
      <c r="CYW15" s="1211"/>
      <c r="CYX15" s="1211"/>
      <c r="CYY15" s="1211"/>
      <c r="CYZ15" s="1211"/>
      <c r="CZA15" s="1211"/>
      <c r="CZB15" s="1211"/>
      <c r="CZC15" s="1211"/>
      <c r="CZD15" s="1211"/>
      <c r="CZE15" s="1211"/>
      <c r="CZF15" s="1211"/>
      <c r="CZG15" s="1211"/>
      <c r="CZH15" s="1211"/>
      <c r="CZI15" s="1211"/>
      <c r="CZJ15" s="1211"/>
      <c r="CZK15" s="1211"/>
      <c r="CZL15" s="1211"/>
      <c r="CZM15" s="1211"/>
      <c r="CZN15" s="1211"/>
      <c r="CZO15" s="1211"/>
      <c r="CZP15" s="1211"/>
      <c r="CZQ15" s="1211"/>
      <c r="CZR15" s="1211"/>
      <c r="CZS15" s="1211"/>
      <c r="CZT15" s="1211"/>
      <c r="CZU15" s="1211"/>
      <c r="CZV15" s="1211"/>
      <c r="CZW15" s="1211"/>
      <c r="CZX15" s="1211"/>
      <c r="CZY15" s="1211"/>
      <c r="CZZ15" s="1211"/>
      <c r="DAA15" s="1211"/>
      <c r="DAB15" s="1211"/>
      <c r="DAC15" s="1211"/>
      <c r="DAD15" s="1211"/>
      <c r="DAE15" s="1211"/>
      <c r="DAF15" s="1211"/>
      <c r="DAG15" s="1211"/>
      <c r="DAH15" s="1211"/>
      <c r="DAI15" s="1211"/>
      <c r="DAJ15" s="1211"/>
      <c r="DAK15" s="1211"/>
      <c r="DAL15" s="1211"/>
      <c r="DAM15" s="1211"/>
      <c r="DAN15" s="1211"/>
      <c r="DAO15" s="1211"/>
      <c r="DAP15" s="1211"/>
      <c r="DAQ15" s="1211"/>
      <c r="DAR15" s="1211"/>
      <c r="DAS15" s="1211"/>
      <c r="DAT15" s="1211"/>
      <c r="DAU15" s="1211"/>
      <c r="DAV15" s="1211"/>
      <c r="DAW15" s="1211"/>
      <c r="DAX15" s="1211"/>
      <c r="DAY15" s="1211"/>
      <c r="DAZ15" s="1211"/>
      <c r="DBA15" s="1211"/>
      <c r="DBB15" s="1211"/>
      <c r="DBC15" s="1211"/>
      <c r="DBD15" s="1211"/>
      <c r="DBE15" s="1211"/>
      <c r="DBF15" s="1211"/>
      <c r="DBG15" s="1211"/>
      <c r="DBH15" s="1211"/>
      <c r="DBI15" s="1211"/>
      <c r="DBJ15" s="1211"/>
      <c r="DBK15" s="1211"/>
      <c r="DBL15" s="1211"/>
      <c r="DBM15" s="1211"/>
      <c r="DBN15" s="1211"/>
      <c r="DBO15" s="1211"/>
      <c r="DBP15" s="1211"/>
      <c r="DBQ15" s="1211"/>
      <c r="DBR15" s="1211"/>
      <c r="DBS15" s="1211"/>
      <c r="DBT15" s="1211"/>
      <c r="DBU15" s="1211"/>
      <c r="DBV15" s="1211"/>
      <c r="DBW15" s="1211"/>
      <c r="DBX15" s="1211"/>
      <c r="DBY15" s="1211"/>
      <c r="DBZ15" s="1211"/>
      <c r="DCA15" s="1211"/>
      <c r="DCB15" s="1211"/>
      <c r="DCC15" s="1211"/>
      <c r="DCD15" s="1211"/>
      <c r="DCE15" s="1211"/>
      <c r="DCF15" s="1211"/>
      <c r="DCG15" s="1211"/>
      <c r="DCH15" s="1211"/>
      <c r="DCI15" s="1211"/>
      <c r="DCJ15" s="1211"/>
      <c r="DCK15" s="1211"/>
      <c r="DCL15" s="1211"/>
      <c r="DCM15" s="1211"/>
      <c r="DCN15" s="1211"/>
      <c r="DCO15" s="1211"/>
      <c r="DCP15" s="1211"/>
      <c r="DCQ15" s="1211"/>
      <c r="DCR15" s="1211"/>
      <c r="DCS15" s="1211"/>
      <c r="DCT15" s="1211"/>
      <c r="DCU15" s="1211"/>
      <c r="DCV15" s="1211"/>
      <c r="DCW15" s="1211"/>
      <c r="DCX15" s="1211"/>
      <c r="DCY15" s="1211"/>
      <c r="DCZ15" s="1211"/>
      <c r="DDA15" s="1211"/>
      <c r="DDB15" s="1211"/>
      <c r="DDC15" s="1211"/>
      <c r="DDD15" s="1211"/>
      <c r="DDE15" s="1211"/>
      <c r="DDF15" s="1211"/>
      <c r="DDG15" s="1211"/>
      <c r="DDH15" s="1211"/>
      <c r="DDI15" s="1211"/>
      <c r="DDJ15" s="1211"/>
      <c r="DDK15" s="1211"/>
      <c r="DDL15" s="1211"/>
      <c r="DDM15" s="1211"/>
      <c r="DDN15" s="1211"/>
      <c r="DDO15" s="1211"/>
      <c r="DDP15" s="1211"/>
      <c r="DDQ15" s="1211"/>
      <c r="DDR15" s="1211"/>
      <c r="DDS15" s="1211"/>
      <c r="DDT15" s="1211"/>
      <c r="DDU15" s="1211"/>
      <c r="DDV15" s="1211"/>
      <c r="DDW15" s="1211"/>
      <c r="DDX15" s="1211"/>
      <c r="DDY15" s="1211"/>
      <c r="DDZ15" s="1211"/>
      <c r="DEA15" s="1211"/>
      <c r="DEB15" s="1211"/>
      <c r="DEC15" s="1211"/>
      <c r="DED15" s="1211"/>
      <c r="DEE15" s="1211"/>
      <c r="DEF15" s="1211"/>
      <c r="DEG15" s="1211"/>
      <c r="DEH15" s="1211"/>
      <c r="DEI15" s="1211"/>
      <c r="DEJ15" s="1211"/>
      <c r="DEK15" s="1211"/>
      <c r="DEL15" s="1211"/>
      <c r="DEM15" s="1211"/>
      <c r="DEN15" s="1211"/>
      <c r="DEO15" s="1211"/>
      <c r="DEP15" s="1211"/>
      <c r="DEQ15" s="1211"/>
      <c r="DER15" s="1211"/>
      <c r="DES15" s="1211"/>
      <c r="DET15" s="1211"/>
      <c r="DEU15" s="1211"/>
      <c r="DEV15" s="1211"/>
      <c r="DEW15" s="1211"/>
      <c r="DEX15" s="1211"/>
      <c r="DEY15" s="1211"/>
      <c r="DEZ15" s="1211"/>
      <c r="DFA15" s="1211"/>
      <c r="DFB15" s="1211"/>
      <c r="DFC15" s="1211"/>
      <c r="DFD15" s="1211"/>
      <c r="DFE15" s="1211"/>
      <c r="DFF15" s="1211"/>
      <c r="DFG15" s="1211"/>
      <c r="DFH15" s="1211"/>
      <c r="DFI15" s="1211"/>
      <c r="DFJ15" s="1211"/>
      <c r="DFK15" s="1211"/>
      <c r="DFL15" s="1211"/>
      <c r="DFM15" s="1211"/>
      <c r="DFN15" s="1211"/>
      <c r="DFO15" s="1211"/>
      <c r="DFP15" s="1211"/>
      <c r="DFQ15" s="1211"/>
      <c r="DFR15" s="1211"/>
      <c r="DFS15" s="1211"/>
      <c r="DFT15" s="1211"/>
      <c r="DFU15" s="1211"/>
      <c r="DFV15" s="1211"/>
      <c r="DFW15" s="1211"/>
      <c r="DFX15" s="1211"/>
      <c r="DFY15" s="1211"/>
      <c r="DFZ15" s="1211"/>
      <c r="DGA15" s="1211"/>
      <c r="DGB15" s="1211"/>
      <c r="DGC15" s="1211"/>
      <c r="DGD15" s="1211"/>
      <c r="DGE15" s="1211"/>
      <c r="DGF15" s="1211"/>
      <c r="DGG15" s="1211"/>
      <c r="DGH15" s="1211"/>
      <c r="DGI15" s="1211"/>
      <c r="DGJ15" s="1211"/>
      <c r="DGK15" s="1211"/>
      <c r="DGL15" s="1211"/>
      <c r="DGM15" s="1211"/>
      <c r="DGN15" s="1211"/>
      <c r="DGO15" s="1211"/>
      <c r="DGP15" s="1211"/>
      <c r="DGQ15" s="1211"/>
      <c r="DGR15" s="1211"/>
      <c r="DGS15" s="1211"/>
      <c r="DGT15" s="1211"/>
      <c r="DGU15" s="1211"/>
      <c r="DGV15" s="1211"/>
      <c r="DGW15" s="1211"/>
      <c r="DGX15" s="1211"/>
      <c r="DGY15" s="1211"/>
      <c r="DGZ15" s="1211"/>
      <c r="DHA15" s="1211"/>
      <c r="DHB15" s="1211"/>
      <c r="DHC15" s="1211"/>
      <c r="DHD15" s="1211"/>
      <c r="DHE15" s="1211"/>
      <c r="DHF15" s="1211"/>
      <c r="DHG15" s="1211"/>
      <c r="DHH15" s="1211"/>
      <c r="DHI15" s="1211"/>
      <c r="DHJ15" s="1211"/>
      <c r="DHK15" s="1211"/>
      <c r="DHL15" s="1211"/>
      <c r="DHM15" s="1211"/>
      <c r="DHN15" s="1211"/>
      <c r="DHO15" s="1211"/>
      <c r="DHP15" s="1211"/>
      <c r="DHQ15" s="1211"/>
      <c r="DHR15" s="1211"/>
      <c r="DHS15" s="1211"/>
      <c r="DHT15" s="1211"/>
      <c r="DHU15" s="1211"/>
      <c r="DHV15" s="1211"/>
      <c r="DHW15" s="1211"/>
      <c r="DHX15" s="1211"/>
      <c r="DHY15" s="1211"/>
      <c r="DHZ15" s="1211"/>
      <c r="DIA15" s="1211"/>
      <c r="DIB15" s="1211"/>
      <c r="DIC15" s="1211"/>
      <c r="DID15" s="1211"/>
      <c r="DIE15" s="1211"/>
      <c r="DIF15" s="1211"/>
      <c r="DIG15" s="1211"/>
      <c r="DIH15" s="1211"/>
      <c r="DII15" s="1211"/>
      <c r="DIJ15" s="1211"/>
      <c r="DIK15" s="1211"/>
      <c r="DIL15" s="1211"/>
      <c r="DIM15" s="1211"/>
      <c r="DIN15" s="1211"/>
      <c r="DIO15" s="1211"/>
      <c r="DIP15" s="1211"/>
      <c r="DIQ15" s="1211"/>
      <c r="DIR15" s="1211"/>
      <c r="DIS15" s="1211"/>
      <c r="DIT15" s="1211"/>
      <c r="DIU15" s="1211"/>
      <c r="DIV15" s="1211"/>
      <c r="DIW15" s="1211"/>
      <c r="DIX15" s="1211"/>
      <c r="DIY15" s="1211"/>
      <c r="DIZ15" s="1211"/>
      <c r="DJA15" s="1211"/>
      <c r="DJB15" s="1211"/>
      <c r="DJC15" s="1211"/>
      <c r="DJD15" s="1211"/>
      <c r="DJE15" s="1211"/>
      <c r="DJF15" s="1211"/>
      <c r="DJG15" s="1211"/>
      <c r="DJH15" s="1211"/>
      <c r="DJI15" s="1211"/>
      <c r="DJJ15" s="1211"/>
      <c r="DJK15" s="1211"/>
      <c r="DJL15" s="1211"/>
      <c r="DJM15" s="1211"/>
      <c r="DJN15" s="1211"/>
      <c r="DJO15" s="1211"/>
      <c r="DJP15" s="1211"/>
      <c r="DJQ15" s="1211"/>
      <c r="DJR15" s="1211"/>
      <c r="DJS15" s="1211"/>
      <c r="DJT15" s="1211"/>
      <c r="DJU15" s="1211"/>
      <c r="DJV15" s="1211"/>
      <c r="DJW15" s="1211"/>
      <c r="DJX15" s="1211"/>
      <c r="DJY15" s="1211"/>
      <c r="DJZ15" s="1211"/>
      <c r="DKA15" s="1211"/>
      <c r="DKB15" s="1211"/>
      <c r="DKC15" s="1211"/>
      <c r="DKD15" s="1211"/>
      <c r="DKE15" s="1211"/>
      <c r="DKF15" s="1211"/>
      <c r="DKG15" s="1211"/>
      <c r="DKH15" s="1211"/>
      <c r="DKI15" s="1211"/>
      <c r="DKJ15" s="1211"/>
      <c r="DKK15" s="1211"/>
      <c r="DKL15" s="1211"/>
      <c r="DKM15" s="1211"/>
      <c r="DKN15" s="1211"/>
      <c r="DKO15" s="1211"/>
      <c r="DKP15" s="1211"/>
      <c r="DKQ15" s="1211"/>
      <c r="DKR15" s="1211"/>
      <c r="DKS15" s="1211"/>
      <c r="DKT15" s="1211"/>
      <c r="DKU15" s="1211"/>
      <c r="DKV15" s="1211"/>
      <c r="DKW15" s="1211"/>
      <c r="DKX15" s="1211"/>
      <c r="DKY15" s="1211"/>
      <c r="DKZ15" s="1211"/>
      <c r="DLA15" s="1211"/>
      <c r="DLB15" s="1211"/>
      <c r="DLC15" s="1211"/>
      <c r="DLD15" s="1211"/>
      <c r="DLE15" s="1211"/>
      <c r="DLF15" s="1211"/>
      <c r="DLG15" s="1211"/>
      <c r="DLH15" s="1211"/>
      <c r="DLI15" s="1211"/>
      <c r="DLJ15" s="1211"/>
      <c r="DLK15" s="1211"/>
      <c r="DLL15" s="1211"/>
      <c r="DLM15" s="1211"/>
      <c r="DLN15" s="1211"/>
      <c r="DLO15" s="1211"/>
      <c r="DLP15" s="1211"/>
      <c r="DLQ15" s="1211"/>
      <c r="DLR15" s="1211"/>
      <c r="DLS15" s="1211"/>
      <c r="DLT15" s="1211"/>
      <c r="DLU15" s="1211"/>
      <c r="DLV15" s="1211"/>
      <c r="DLW15" s="1211"/>
      <c r="DLX15" s="1211"/>
      <c r="DLY15" s="1211"/>
      <c r="DLZ15" s="1211"/>
      <c r="DMA15" s="1211"/>
      <c r="DMB15" s="1211"/>
      <c r="DMC15" s="1211"/>
      <c r="DMD15" s="1211"/>
      <c r="DME15" s="1211"/>
      <c r="DMF15" s="1211"/>
      <c r="DMG15" s="1211"/>
      <c r="DMH15" s="1211"/>
      <c r="DMI15" s="1211"/>
      <c r="DMJ15" s="1211"/>
      <c r="DMK15" s="1211"/>
      <c r="DML15" s="1211"/>
      <c r="DMM15" s="1211"/>
      <c r="DMN15" s="1211"/>
      <c r="DMO15" s="1211"/>
      <c r="DMP15" s="1211"/>
      <c r="DMQ15" s="1211"/>
      <c r="DMR15" s="1211"/>
      <c r="DMS15" s="1211"/>
      <c r="DMT15" s="1211"/>
      <c r="DMU15" s="1211"/>
      <c r="DMV15" s="1211"/>
      <c r="DMW15" s="1211"/>
      <c r="DMX15" s="1211"/>
      <c r="DMY15" s="1211"/>
      <c r="DMZ15" s="1211"/>
      <c r="DNA15" s="1211"/>
      <c r="DNB15" s="1211"/>
      <c r="DNC15" s="1211"/>
      <c r="DND15" s="1211"/>
      <c r="DNE15" s="1211"/>
      <c r="DNF15" s="1211"/>
      <c r="DNG15" s="1211"/>
      <c r="DNH15" s="1211"/>
      <c r="DNI15" s="1211"/>
      <c r="DNJ15" s="1211"/>
      <c r="DNK15" s="1211"/>
      <c r="DNL15" s="1211"/>
      <c r="DNM15" s="1211"/>
      <c r="DNN15" s="1211"/>
      <c r="DNO15" s="1211"/>
      <c r="DNP15" s="1211"/>
      <c r="DNQ15" s="1211"/>
      <c r="DNR15" s="1211"/>
      <c r="DNS15" s="1211"/>
      <c r="DNT15" s="1211"/>
      <c r="DNU15" s="1211"/>
      <c r="DNV15" s="1211"/>
      <c r="DNW15" s="1211"/>
      <c r="DNX15" s="1211"/>
      <c r="DNY15" s="1211"/>
      <c r="DNZ15" s="1211"/>
      <c r="DOA15" s="1211"/>
      <c r="DOB15" s="1211"/>
      <c r="DOC15" s="1211"/>
      <c r="DOD15" s="1211"/>
      <c r="DOE15" s="1211"/>
      <c r="DOF15" s="1211"/>
      <c r="DOG15" s="1211"/>
      <c r="DOH15" s="1211"/>
      <c r="DOI15" s="1211"/>
      <c r="DOJ15" s="1211"/>
      <c r="DOK15" s="1211"/>
      <c r="DOL15" s="1211"/>
      <c r="DOM15" s="1211"/>
      <c r="DON15" s="1211"/>
      <c r="DOO15" s="1211"/>
      <c r="DOP15" s="1211"/>
      <c r="DOQ15" s="1211"/>
      <c r="DOR15" s="1211"/>
      <c r="DOS15" s="1211"/>
      <c r="DOT15" s="1211"/>
      <c r="DOU15" s="1211"/>
      <c r="DOV15" s="1211"/>
      <c r="DOW15" s="1211"/>
      <c r="DOX15" s="1211"/>
      <c r="DOY15" s="1211"/>
      <c r="DOZ15" s="1211"/>
      <c r="DPA15" s="1211"/>
      <c r="DPB15" s="1211"/>
      <c r="DPC15" s="1211"/>
      <c r="DPD15" s="1211"/>
      <c r="DPE15" s="1211"/>
      <c r="DPF15" s="1211"/>
      <c r="DPG15" s="1211"/>
      <c r="DPH15" s="1211"/>
      <c r="DPI15" s="1211"/>
      <c r="DPJ15" s="1211"/>
      <c r="DPK15" s="1211"/>
      <c r="DPL15" s="1211"/>
      <c r="DPM15" s="1211"/>
      <c r="DPN15" s="1211"/>
      <c r="DPO15" s="1211"/>
      <c r="DPP15" s="1211"/>
      <c r="DPQ15" s="1211"/>
      <c r="DPR15" s="1211"/>
      <c r="DPS15" s="1211"/>
      <c r="DPT15" s="1211"/>
      <c r="DPU15" s="1211"/>
      <c r="DPV15" s="1211"/>
      <c r="DPW15" s="1211"/>
      <c r="DPX15" s="1211"/>
      <c r="DPY15" s="1211"/>
      <c r="DPZ15" s="1211"/>
      <c r="DQA15" s="1211"/>
      <c r="DQB15" s="1211"/>
      <c r="DQC15" s="1211"/>
      <c r="DQD15" s="1211"/>
      <c r="DQE15" s="1211"/>
      <c r="DQF15" s="1211"/>
      <c r="DQG15" s="1211"/>
      <c r="DQH15" s="1211"/>
      <c r="DQI15" s="1211"/>
      <c r="DQJ15" s="1211"/>
      <c r="DQK15" s="1211"/>
      <c r="DQL15" s="1211"/>
      <c r="DQM15" s="1211"/>
      <c r="DQN15" s="1211"/>
      <c r="DQO15" s="1211"/>
      <c r="DQP15" s="1211"/>
      <c r="DQQ15" s="1211"/>
      <c r="DQR15" s="1211"/>
      <c r="DQS15" s="1211"/>
      <c r="DQT15" s="1211"/>
      <c r="DQU15" s="1211"/>
      <c r="DQV15" s="1211"/>
      <c r="DQW15" s="1211"/>
      <c r="DQX15" s="1211"/>
      <c r="DQY15" s="1211"/>
      <c r="DQZ15" s="1211"/>
      <c r="DRA15" s="1211"/>
      <c r="DRB15" s="1211"/>
      <c r="DRC15" s="1211"/>
      <c r="DRD15" s="1211"/>
      <c r="DRE15" s="1211"/>
      <c r="DRF15" s="1211"/>
      <c r="DRG15" s="1211"/>
      <c r="DRH15" s="1211"/>
      <c r="DRI15" s="1211"/>
      <c r="DRJ15" s="1211"/>
      <c r="DRK15" s="1211"/>
      <c r="DRL15" s="1211"/>
      <c r="DRM15" s="1211"/>
      <c r="DRN15" s="1211"/>
      <c r="DRO15" s="1211"/>
      <c r="DRP15" s="1211"/>
      <c r="DRQ15" s="1211"/>
      <c r="DRR15" s="1211"/>
      <c r="DRS15" s="1211"/>
      <c r="DRT15" s="1211"/>
      <c r="DRU15" s="1211"/>
      <c r="DRV15" s="1211"/>
      <c r="DRW15" s="1211"/>
      <c r="DRX15" s="1211"/>
      <c r="DRY15" s="1211"/>
      <c r="DRZ15" s="1211"/>
      <c r="DSA15" s="1211"/>
      <c r="DSB15" s="1211"/>
      <c r="DSC15" s="1211"/>
      <c r="DSD15" s="1211"/>
      <c r="DSE15" s="1211"/>
      <c r="DSF15" s="1211"/>
      <c r="DSG15" s="1211"/>
      <c r="DSH15" s="1211"/>
      <c r="DSI15" s="1211"/>
      <c r="DSJ15" s="1211"/>
      <c r="DSK15" s="1211"/>
      <c r="DSL15" s="1211"/>
      <c r="DSM15" s="1211"/>
      <c r="DSN15" s="1211"/>
      <c r="DSO15" s="1211"/>
      <c r="DSP15" s="1211"/>
      <c r="DSQ15" s="1211"/>
      <c r="DSR15" s="1211"/>
      <c r="DSS15" s="1211"/>
      <c r="DST15" s="1211"/>
      <c r="DSU15" s="1211"/>
      <c r="DSV15" s="1211"/>
      <c r="DSW15" s="1211"/>
      <c r="DSX15" s="1211"/>
      <c r="DSY15" s="1211"/>
      <c r="DSZ15" s="1211"/>
      <c r="DTA15" s="1211"/>
      <c r="DTB15" s="1211"/>
      <c r="DTC15" s="1211"/>
      <c r="DTD15" s="1211"/>
      <c r="DTE15" s="1211"/>
      <c r="DTF15" s="1211"/>
      <c r="DTG15" s="1211"/>
      <c r="DTH15" s="1211"/>
      <c r="DTI15" s="1211"/>
      <c r="DTJ15" s="1211"/>
      <c r="DTK15" s="1211"/>
      <c r="DTL15" s="1211"/>
      <c r="DTM15" s="1211"/>
      <c r="DTN15" s="1211"/>
      <c r="DTO15" s="1211"/>
      <c r="DTP15" s="1211"/>
      <c r="DTQ15" s="1211"/>
      <c r="DTR15" s="1211"/>
      <c r="DTS15" s="1211"/>
      <c r="DTT15" s="1211"/>
      <c r="DTU15" s="1211"/>
      <c r="DTV15" s="1211"/>
      <c r="DTW15" s="1211"/>
      <c r="DTX15" s="1211"/>
      <c r="DTY15" s="1211"/>
      <c r="DTZ15" s="1211"/>
      <c r="DUA15" s="1211"/>
      <c r="DUB15" s="1211"/>
      <c r="DUC15" s="1211"/>
      <c r="DUD15" s="1211"/>
      <c r="DUE15" s="1211"/>
      <c r="DUF15" s="1211"/>
      <c r="DUG15" s="1211"/>
      <c r="DUH15" s="1211"/>
      <c r="DUI15" s="1211"/>
      <c r="DUJ15" s="1211"/>
      <c r="DUK15" s="1211"/>
      <c r="DUL15" s="1211"/>
      <c r="DUM15" s="1211"/>
      <c r="DUN15" s="1211"/>
      <c r="DUO15" s="1211"/>
      <c r="DUP15" s="1211"/>
      <c r="DUQ15" s="1211"/>
      <c r="DUR15" s="1211"/>
      <c r="DUS15" s="1211"/>
      <c r="DUT15" s="1211"/>
      <c r="DUU15" s="1211"/>
      <c r="DUV15" s="1211"/>
      <c r="DUW15" s="1211"/>
      <c r="DUX15" s="1211"/>
      <c r="DUY15" s="1211"/>
      <c r="DUZ15" s="1211"/>
      <c r="DVA15" s="1211"/>
      <c r="DVB15" s="1211"/>
      <c r="DVC15" s="1211"/>
      <c r="DVD15" s="1211"/>
      <c r="DVE15" s="1211"/>
      <c r="DVF15" s="1211"/>
      <c r="DVG15" s="1211"/>
      <c r="DVH15" s="1211"/>
      <c r="DVI15" s="1211"/>
      <c r="DVJ15" s="1211"/>
      <c r="DVK15" s="1211"/>
      <c r="DVL15" s="1211"/>
      <c r="DVM15" s="1211"/>
      <c r="DVN15" s="1211"/>
      <c r="DVO15" s="1211"/>
      <c r="DVP15" s="1211"/>
      <c r="DVQ15" s="1211"/>
      <c r="DVR15" s="1211"/>
      <c r="DVS15" s="1211"/>
      <c r="DVT15" s="1211"/>
      <c r="DVU15" s="1211"/>
      <c r="DVV15" s="1211"/>
      <c r="DVW15" s="1211"/>
      <c r="DVX15" s="1211"/>
      <c r="DVY15" s="1211"/>
      <c r="DVZ15" s="1211"/>
      <c r="DWA15" s="1211"/>
      <c r="DWB15" s="1211"/>
      <c r="DWC15" s="1211"/>
      <c r="DWD15" s="1211"/>
      <c r="DWE15" s="1211"/>
      <c r="DWF15" s="1211"/>
      <c r="DWG15" s="1211"/>
      <c r="DWH15" s="1211"/>
      <c r="DWI15" s="1211"/>
      <c r="DWJ15" s="1211"/>
      <c r="DWK15" s="1211"/>
      <c r="DWL15" s="1211"/>
      <c r="DWM15" s="1211"/>
      <c r="DWN15" s="1211"/>
      <c r="DWO15" s="1211"/>
      <c r="DWP15" s="1211"/>
      <c r="DWQ15" s="1211"/>
      <c r="DWR15" s="1211"/>
      <c r="DWS15" s="1211"/>
      <c r="DWT15" s="1211"/>
      <c r="DWU15" s="1211"/>
      <c r="DWV15" s="1211"/>
      <c r="DWW15" s="1211"/>
      <c r="DWX15" s="1211"/>
      <c r="DWY15" s="1211"/>
      <c r="DWZ15" s="1211"/>
      <c r="DXA15" s="1211"/>
      <c r="DXB15" s="1211"/>
      <c r="DXC15" s="1211"/>
      <c r="DXD15" s="1211"/>
      <c r="DXE15" s="1211"/>
      <c r="DXF15" s="1211"/>
      <c r="DXG15" s="1211"/>
      <c r="DXH15" s="1211"/>
      <c r="DXI15" s="1211"/>
      <c r="DXJ15" s="1211"/>
      <c r="DXK15" s="1211"/>
      <c r="DXL15" s="1211"/>
      <c r="DXM15" s="1211"/>
      <c r="DXN15" s="1211"/>
      <c r="DXO15" s="1211"/>
      <c r="DXP15" s="1211"/>
      <c r="DXQ15" s="1211"/>
      <c r="DXR15" s="1211"/>
      <c r="DXS15" s="1211"/>
      <c r="DXT15" s="1211"/>
      <c r="DXU15" s="1211"/>
      <c r="DXV15" s="1211"/>
      <c r="DXW15" s="1211"/>
      <c r="DXX15" s="1211"/>
      <c r="DXY15" s="1211"/>
      <c r="DXZ15" s="1211"/>
      <c r="DYA15" s="1211"/>
      <c r="DYB15" s="1211"/>
      <c r="DYC15" s="1211"/>
      <c r="DYD15" s="1211"/>
      <c r="DYE15" s="1211"/>
      <c r="DYF15" s="1211"/>
      <c r="DYG15" s="1211"/>
      <c r="DYH15" s="1211"/>
      <c r="DYI15" s="1211"/>
      <c r="DYJ15" s="1211"/>
      <c r="DYK15" s="1211"/>
      <c r="DYL15" s="1211"/>
      <c r="DYM15" s="1211"/>
      <c r="DYN15" s="1211"/>
      <c r="DYO15" s="1211"/>
      <c r="DYP15" s="1211"/>
      <c r="DYQ15" s="1211"/>
      <c r="DYR15" s="1211"/>
      <c r="DYS15" s="1211"/>
      <c r="DYT15" s="1211"/>
      <c r="DYU15" s="1211"/>
      <c r="DYV15" s="1211"/>
      <c r="DYW15" s="1211"/>
      <c r="DYX15" s="1211"/>
      <c r="DYY15" s="1211"/>
      <c r="DYZ15" s="1211"/>
      <c r="DZA15" s="1211"/>
      <c r="DZB15" s="1211"/>
      <c r="DZC15" s="1211"/>
      <c r="DZD15" s="1211"/>
      <c r="DZE15" s="1211"/>
      <c r="DZF15" s="1211"/>
      <c r="DZG15" s="1211"/>
      <c r="DZH15" s="1211"/>
      <c r="DZI15" s="1211"/>
      <c r="DZJ15" s="1211"/>
      <c r="DZK15" s="1211"/>
      <c r="DZL15" s="1211"/>
      <c r="DZM15" s="1211"/>
      <c r="DZN15" s="1211"/>
      <c r="DZO15" s="1211"/>
      <c r="DZP15" s="1211"/>
      <c r="DZQ15" s="1211"/>
      <c r="DZR15" s="1211"/>
      <c r="DZS15" s="1211"/>
      <c r="DZT15" s="1211"/>
      <c r="DZU15" s="1211"/>
      <c r="DZV15" s="1211"/>
      <c r="DZW15" s="1211"/>
      <c r="DZX15" s="1211"/>
      <c r="DZY15" s="1211"/>
      <c r="DZZ15" s="1211"/>
      <c r="EAA15" s="1211"/>
      <c r="EAB15" s="1211"/>
      <c r="EAC15" s="1211"/>
      <c r="EAD15" s="1211"/>
      <c r="EAE15" s="1211"/>
      <c r="EAF15" s="1211"/>
      <c r="EAG15" s="1211"/>
      <c r="EAH15" s="1211"/>
      <c r="EAI15" s="1211"/>
      <c r="EAJ15" s="1211"/>
      <c r="EAK15" s="1211"/>
      <c r="EAL15" s="1211"/>
      <c r="EAM15" s="1211"/>
      <c r="EAN15" s="1211"/>
      <c r="EAO15" s="1211"/>
      <c r="EAP15" s="1211"/>
      <c r="EAQ15" s="1211"/>
      <c r="EAR15" s="1211"/>
      <c r="EAS15" s="1211"/>
      <c r="EAT15" s="1211"/>
      <c r="EAU15" s="1211"/>
      <c r="EAV15" s="1211"/>
      <c r="EAW15" s="1211"/>
      <c r="EAX15" s="1211"/>
      <c r="EAY15" s="1211"/>
      <c r="EAZ15" s="1211"/>
      <c r="EBA15" s="1211"/>
      <c r="EBB15" s="1211"/>
      <c r="EBC15" s="1211"/>
      <c r="EBD15" s="1211"/>
      <c r="EBE15" s="1211"/>
      <c r="EBF15" s="1211"/>
      <c r="EBG15" s="1211"/>
      <c r="EBH15" s="1211"/>
      <c r="EBI15" s="1211"/>
      <c r="EBJ15" s="1211"/>
      <c r="EBK15" s="1211"/>
      <c r="EBL15" s="1211"/>
      <c r="EBM15" s="1211"/>
      <c r="EBN15" s="1211"/>
      <c r="EBO15" s="1211"/>
      <c r="EBP15" s="1211"/>
      <c r="EBQ15" s="1211"/>
      <c r="EBR15" s="1211"/>
      <c r="EBS15" s="1211"/>
      <c r="EBT15" s="1211"/>
      <c r="EBU15" s="1211"/>
      <c r="EBV15" s="1211"/>
      <c r="EBW15" s="1211"/>
      <c r="EBX15" s="1211"/>
      <c r="EBY15" s="1211"/>
      <c r="EBZ15" s="1211"/>
      <c r="ECA15" s="1211"/>
      <c r="ECB15" s="1211"/>
      <c r="ECC15" s="1211"/>
      <c r="ECD15" s="1211"/>
      <c r="ECE15" s="1211"/>
      <c r="ECF15" s="1211"/>
      <c r="ECG15" s="1211"/>
      <c r="ECH15" s="1211"/>
      <c r="ECI15" s="1211"/>
      <c r="ECJ15" s="1211"/>
      <c r="ECK15" s="1211"/>
      <c r="ECL15" s="1211"/>
      <c r="ECM15" s="1211"/>
      <c r="ECN15" s="1211"/>
      <c r="ECO15" s="1211"/>
      <c r="ECP15" s="1211"/>
      <c r="ECQ15" s="1211"/>
      <c r="ECR15" s="1211"/>
      <c r="ECS15" s="1211"/>
      <c r="ECT15" s="1211"/>
      <c r="ECU15" s="1211"/>
      <c r="ECV15" s="1211"/>
      <c r="ECW15" s="1211"/>
      <c r="ECX15" s="1211"/>
      <c r="ECY15" s="1211"/>
      <c r="ECZ15" s="1211"/>
      <c r="EDA15" s="1211"/>
      <c r="EDB15" s="1211"/>
      <c r="EDC15" s="1211"/>
      <c r="EDD15" s="1211"/>
      <c r="EDE15" s="1211"/>
      <c r="EDF15" s="1211"/>
      <c r="EDG15" s="1211"/>
      <c r="EDH15" s="1211"/>
      <c r="EDI15" s="1211"/>
      <c r="EDJ15" s="1211"/>
      <c r="EDK15" s="1211"/>
      <c r="EDL15" s="1211"/>
      <c r="EDM15" s="1211"/>
      <c r="EDN15" s="1211"/>
      <c r="EDO15" s="1211"/>
      <c r="EDP15" s="1211"/>
      <c r="EDQ15" s="1211"/>
      <c r="EDR15" s="1211"/>
      <c r="EDS15" s="1211"/>
      <c r="EDT15" s="1211"/>
      <c r="EDU15" s="1211"/>
      <c r="EDV15" s="1211"/>
      <c r="EDW15" s="1211"/>
      <c r="EDX15" s="1211"/>
      <c r="EDY15" s="1211"/>
      <c r="EDZ15" s="1211"/>
      <c r="EEA15" s="1211"/>
      <c r="EEB15" s="1211"/>
      <c r="EEC15" s="1211"/>
      <c r="EED15" s="1211"/>
      <c r="EEE15" s="1211"/>
      <c r="EEF15" s="1211"/>
      <c r="EEG15" s="1211"/>
      <c r="EEH15" s="1211"/>
      <c r="EEI15" s="1211"/>
      <c r="EEJ15" s="1211"/>
      <c r="EEK15" s="1211"/>
      <c r="EEL15" s="1211"/>
      <c r="EEM15" s="1211"/>
      <c r="EEN15" s="1211"/>
      <c r="EEO15" s="1211"/>
      <c r="EEP15" s="1211"/>
      <c r="EEQ15" s="1211"/>
      <c r="EER15" s="1211"/>
      <c r="EES15" s="1211"/>
      <c r="EET15" s="1211"/>
      <c r="EEU15" s="1211"/>
      <c r="EEV15" s="1211"/>
      <c r="EEW15" s="1211"/>
      <c r="EEX15" s="1211"/>
      <c r="EEY15" s="1211"/>
      <c r="EEZ15" s="1211"/>
      <c r="EFA15" s="1211"/>
      <c r="EFB15" s="1211"/>
      <c r="EFC15" s="1211"/>
      <c r="EFD15" s="1211"/>
      <c r="EFE15" s="1211"/>
      <c r="EFF15" s="1211"/>
      <c r="EFG15" s="1211"/>
      <c r="EFH15" s="1211"/>
      <c r="EFI15" s="1211"/>
      <c r="EFJ15" s="1211"/>
      <c r="EFK15" s="1211"/>
      <c r="EFL15" s="1211"/>
      <c r="EFM15" s="1211"/>
      <c r="EFN15" s="1211"/>
      <c r="EFO15" s="1211"/>
      <c r="EFP15" s="1211"/>
      <c r="EFQ15" s="1211"/>
      <c r="EFR15" s="1211"/>
      <c r="EFS15" s="1211"/>
      <c r="EFT15" s="1211"/>
      <c r="EFU15" s="1211"/>
      <c r="EFV15" s="1211"/>
      <c r="EFW15" s="1211"/>
      <c r="EFX15" s="1211"/>
      <c r="EFY15" s="1211"/>
      <c r="EFZ15" s="1211"/>
      <c r="EGA15" s="1211"/>
      <c r="EGB15" s="1211"/>
      <c r="EGC15" s="1211"/>
      <c r="EGD15" s="1211"/>
      <c r="EGE15" s="1211"/>
      <c r="EGF15" s="1211"/>
      <c r="EGG15" s="1211"/>
      <c r="EGH15" s="1211"/>
      <c r="EGI15" s="1211"/>
      <c r="EGJ15" s="1211"/>
      <c r="EGK15" s="1211"/>
      <c r="EGL15" s="1211"/>
      <c r="EGM15" s="1211"/>
      <c r="EGN15" s="1211"/>
      <c r="EGO15" s="1211"/>
      <c r="EGP15" s="1211"/>
      <c r="EGQ15" s="1211"/>
      <c r="EGR15" s="1211"/>
      <c r="EGS15" s="1211"/>
      <c r="EGT15" s="1211"/>
      <c r="EGU15" s="1211"/>
      <c r="EGV15" s="1211"/>
      <c r="EGW15" s="1211"/>
      <c r="EGX15" s="1211"/>
      <c r="EGY15" s="1211"/>
      <c r="EGZ15" s="1211"/>
      <c r="EHA15" s="1211"/>
      <c r="EHB15" s="1211"/>
      <c r="EHC15" s="1211"/>
      <c r="EHD15" s="1211"/>
      <c r="EHE15" s="1211"/>
      <c r="EHF15" s="1211"/>
      <c r="EHG15" s="1211"/>
      <c r="EHH15" s="1211"/>
      <c r="EHI15" s="1211"/>
      <c r="EHJ15" s="1211"/>
      <c r="EHK15" s="1211"/>
      <c r="EHL15" s="1211"/>
      <c r="EHM15" s="1211"/>
      <c r="EHN15" s="1211"/>
      <c r="EHO15" s="1211"/>
      <c r="EHP15" s="1211"/>
      <c r="EHQ15" s="1211"/>
      <c r="EHR15" s="1211"/>
      <c r="EHS15" s="1211"/>
      <c r="EHT15" s="1211"/>
      <c r="EHU15" s="1211"/>
      <c r="EHV15" s="1211"/>
      <c r="EHW15" s="1211"/>
      <c r="EHX15" s="1211"/>
      <c r="EHY15" s="1211"/>
      <c r="EHZ15" s="1211"/>
      <c r="EIA15" s="1211"/>
      <c r="EIB15" s="1211"/>
      <c r="EIC15" s="1211"/>
      <c r="EID15" s="1211"/>
      <c r="EIE15" s="1211"/>
      <c r="EIF15" s="1211"/>
      <c r="EIG15" s="1211"/>
      <c r="EIH15" s="1211"/>
      <c r="EII15" s="1211"/>
      <c r="EIJ15" s="1211"/>
      <c r="EIK15" s="1211"/>
      <c r="EIL15" s="1211"/>
      <c r="EIM15" s="1211"/>
      <c r="EIN15" s="1211"/>
      <c r="EIO15" s="1211"/>
      <c r="EIP15" s="1211"/>
      <c r="EIQ15" s="1211"/>
      <c r="EIR15" s="1211"/>
      <c r="EIS15" s="1211"/>
      <c r="EIT15" s="1211"/>
      <c r="EIU15" s="1211"/>
      <c r="EIV15" s="1211"/>
      <c r="EIW15" s="1211"/>
      <c r="EIX15" s="1211"/>
      <c r="EIY15" s="1211"/>
      <c r="EIZ15" s="1211"/>
      <c r="EJA15" s="1211"/>
      <c r="EJB15" s="1211"/>
      <c r="EJC15" s="1211"/>
      <c r="EJD15" s="1211"/>
      <c r="EJE15" s="1211"/>
      <c r="EJF15" s="1211"/>
      <c r="EJG15" s="1211"/>
      <c r="EJH15" s="1211"/>
      <c r="EJI15" s="1211"/>
      <c r="EJJ15" s="1211"/>
      <c r="EJK15" s="1211"/>
      <c r="EJL15" s="1211"/>
      <c r="EJM15" s="1211"/>
      <c r="EJN15" s="1211"/>
      <c r="EJO15" s="1211"/>
      <c r="EJP15" s="1211"/>
      <c r="EJQ15" s="1211"/>
      <c r="EJR15" s="1211"/>
      <c r="EJS15" s="1211"/>
      <c r="EJT15" s="1211"/>
      <c r="EJU15" s="1211"/>
      <c r="EJV15" s="1211"/>
      <c r="EJW15" s="1211"/>
      <c r="EJX15" s="1211"/>
      <c r="EJY15" s="1211"/>
      <c r="EJZ15" s="1211"/>
      <c r="EKA15" s="1211"/>
      <c r="EKB15" s="1211"/>
      <c r="EKC15" s="1211"/>
      <c r="EKD15" s="1211"/>
      <c r="EKE15" s="1211"/>
      <c r="EKF15" s="1211"/>
      <c r="EKG15" s="1211"/>
      <c r="EKH15" s="1211"/>
      <c r="EKI15" s="1211"/>
      <c r="EKJ15" s="1211"/>
      <c r="EKK15" s="1211"/>
      <c r="EKL15" s="1211"/>
      <c r="EKM15" s="1211"/>
      <c r="EKN15" s="1211"/>
      <c r="EKO15" s="1211"/>
      <c r="EKP15" s="1211"/>
      <c r="EKQ15" s="1211"/>
      <c r="EKR15" s="1211"/>
      <c r="EKS15" s="1211"/>
      <c r="EKT15" s="1211"/>
      <c r="EKU15" s="1211"/>
      <c r="EKV15" s="1211"/>
      <c r="EKW15" s="1211"/>
      <c r="EKX15" s="1211"/>
      <c r="EKY15" s="1211"/>
      <c r="EKZ15" s="1211"/>
      <c r="ELA15" s="1211"/>
      <c r="ELB15" s="1211"/>
      <c r="ELC15" s="1211"/>
      <c r="ELD15" s="1211"/>
      <c r="ELE15" s="1211"/>
      <c r="ELF15" s="1211"/>
      <c r="ELG15" s="1211"/>
      <c r="ELH15" s="1211"/>
      <c r="ELI15" s="1211"/>
      <c r="ELJ15" s="1211"/>
      <c r="ELK15" s="1211"/>
      <c r="ELL15" s="1211"/>
      <c r="ELM15" s="1211"/>
      <c r="ELN15" s="1211"/>
      <c r="ELO15" s="1211"/>
      <c r="ELP15" s="1211"/>
      <c r="ELQ15" s="1211"/>
      <c r="ELR15" s="1211"/>
      <c r="ELS15" s="1211"/>
      <c r="ELT15" s="1211"/>
      <c r="ELU15" s="1211"/>
      <c r="ELV15" s="1211"/>
      <c r="ELW15" s="1211"/>
      <c r="ELX15" s="1211"/>
      <c r="ELY15" s="1211"/>
      <c r="ELZ15" s="1211"/>
      <c r="EMA15" s="1211"/>
      <c r="EMB15" s="1211"/>
      <c r="EMC15" s="1211"/>
      <c r="EMD15" s="1211"/>
      <c r="EME15" s="1211"/>
      <c r="EMF15" s="1211"/>
      <c r="EMG15" s="1211"/>
      <c r="EMH15" s="1211"/>
      <c r="EMI15" s="1211"/>
      <c r="EMJ15" s="1211"/>
      <c r="EMK15" s="1211"/>
      <c r="EML15" s="1211"/>
      <c r="EMM15" s="1211"/>
      <c r="EMN15" s="1211"/>
      <c r="EMO15" s="1211"/>
      <c r="EMP15" s="1211"/>
      <c r="EMQ15" s="1211"/>
      <c r="EMR15" s="1211"/>
      <c r="EMS15" s="1211"/>
      <c r="EMT15" s="1211"/>
      <c r="EMU15" s="1211"/>
      <c r="EMV15" s="1211"/>
      <c r="EMW15" s="1211"/>
      <c r="EMX15" s="1211"/>
      <c r="EMY15" s="1211"/>
      <c r="EMZ15" s="1211"/>
      <c r="ENA15" s="1211"/>
      <c r="ENB15" s="1211"/>
      <c r="ENC15" s="1211"/>
      <c r="END15" s="1211"/>
      <c r="ENE15" s="1211"/>
      <c r="ENF15" s="1211"/>
      <c r="ENG15" s="1211"/>
      <c r="ENH15" s="1211"/>
      <c r="ENI15" s="1211"/>
      <c r="ENJ15" s="1211"/>
      <c r="ENK15" s="1211"/>
      <c r="ENL15" s="1211"/>
      <c r="ENM15" s="1211"/>
      <c r="ENN15" s="1211"/>
      <c r="ENO15" s="1211"/>
      <c r="ENP15" s="1211"/>
      <c r="ENQ15" s="1211"/>
      <c r="ENR15" s="1211"/>
      <c r="ENS15" s="1211"/>
      <c r="ENT15" s="1211"/>
      <c r="ENU15" s="1211"/>
      <c r="ENV15" s="1211"/>
      <c r="ENW15" s="1211"/>
      <c r="ENX15" s="1211"/>
      <c r="ENY15" s="1211"/>
      <c r="ENZ15" s="1211"/>
      <c r="EOA15" s="1211"/>
      <c r="EOB15" s="1211"/>
      <c r="EOC15" s="1211"/>
      <c r="EOD15" s="1211"/>
      <c r="EOE15" s="1211"/>
      <c r="EOF15" s="1211"/>
      <c r="EOG15" s="1211"/>
      <c r="EOH15" s="1211"/>
      <c r="EOI15" s="1211"/>
      <c r="EOJ15" s="1211"/>
      <c r="EOK15" s="1211"/>
      <c r="EOL15" s="1211"/>
      <c r="EOM15" s="1211"/>
      <c r="EON15" s="1211"/>
      <c r="EOO15" s="1211"/>
      <c r="EOP15" s="1211"/>
      <c r="EOQ15" s="1211"/>
      <c r="EOR15" s="1211"/>
      <c r="EOS15" s="1211"/>
      <c r="EOT15" s="1211"/>
      <c r="EOU15" s="1211"/>
      <c r="EOV15" s="1211"/>
      <c r="EOW15" s="1211"/>
      <c r="EOX15" s="1211"/>
      <c r="EOY15" s="1211"/>
      <c r="EOZ15" s="1211"/>
      <c r="EPA15" s="1211"/>
      <c r="EPB15" s="1211"/>
      <c r="EPC15" s="1211"/>
      <c r="EPD15" s="1211"/>
      <c r="EPE15" s="1211"/>
      <c r="EPF15" s="1211"/>
      <c r="EPG15" s="1211"/>
      <c r="EPH15" s="1211"/>
      <c r="EPI15" s="1211"/>
      <c r="EPJ15" s="1211"/>
      <c r="EPK15" s="1211"/>
      <c r="EPL15" s="1211"/>
      <c r="EPM15" s="1211"/>
      <c r="EPN15" s="1211"/>
      <c r="EPO15" s="1211"/>
      <c r="EPP15" s="1211"/>
      <c r="EPQ15" s="1211"/>
      <c r="EPR15" s="1211"/>
      <c r="EPS15" s="1211"/>
      <c r="EPT15" s="1211"/>
      <c r="EPU15" s="1211"/>
      <c r="EPV15" s="1211"/>
      <c r="EPW15" s="1211"/>
      <c r="EPX15" s="1211"/>
      <c r="EPY15" s="1211"/>
      <c r="EPZ15" s="1211"/>
      <c r="EQA15" s="1211"/>
      <c r="EQB15" s="1211"/>
      <c r="EQC15" s="1211"/>
      <c r="EQD15" s="1211"/>
      <c r="EQE15" s="1211"/>
      <c r="EQF15" s="1211"/>
      <c r="EQG15" s="1211"/>
      <c r="EQH15" s="1211"/>
      <c r="EQI15" s="1211"/>
      <c r="EQJ15" s="1211"/>
      <c r="EQK15" s="1211"/>
      <c r="EQL15" s="1211"/>
      <c r="EQM15" s="1211"/>
      <c r="EQN15" s="1211"/>
      <c r="EQO15" s="1211"/>
      <c r="EQP15" s="1211"/>
      <c r="EQQ15" s="1211"/>
      <c r="EQR15" s="1211"/>
      <c r="EQS15" s="1211"/>
      <c r="EQT15" s="1211"/>
      <c r="EQU15" s="1211"/>
      <c r="EQV15" s="1211"/>
      <c r="EQW15" s="1211"/>
      <c r="EQX15" s="1211"/>
      <c r="EQY15" s="1211"/>
      <c r="EQZ15" s="1211"/>
      <c r="ERA15" s="1211"/>
      <c r="ERB15" s="1211"/>
      <c r="ERC15" s="1211"/>
      <c r="ERD15" s="1211"/>
      <c r="ERE15" s="1211"/>
      <c r="ERF15" s="1211"/>
      <c r="ERG15" s="1211"/>
      <c r="ERH15" s="1211"/>
      <c r="ERI15" s="1211"/>
      <c r="ERJ15" s="1211"/>
      <c r="ERK15" s="1211"/>
      <c r="ERL15" s="1211"/>
      <c r="ERM15" s="1211"/>
      <c r="ERN15" s="1211"/>
      <c r="ERO15" s="1211"/>
      <c r="ERP15" s="1211"/>
      <c r="ERQ15" s="1211"/>
      <c r="ERR15" s="1211"/>
      <c r="ERS15" s="1211"/>
      <c r="ERT15" s="1211"/>
      <c r="ERU15" s="1211"/>
      <c r="ERV15" s="1211"/>
      <c r="ERW15" s="1211"/>
      <c r="ERX15" s="1211"/>
      <c r="ERY15" s="1211"/>
      <c r="ERZ15" s="1211"/>
      <c r="ESA15" s="1211"/>
      <c r="ESB15" s="1211"/>
      <c r="ESC15" s="1211"/>
      <c r="ESD15" s="1211"/>
      <c r="ESE15" s="1211"/>
      <c r="ESF15" s="1211"/>
      <c r="ESG15" s="1211"/>
      <c r="ESH15" s="1211"/>
      <c r="ESI15" s="1211"/>
      <c r="ESJ15" s="1211"/>
      <c r="ESK15" s="1211"/>
      <c r="ESL15" s="1211"/>
      <c r="ESM15" s="1211"/>
      <c r="ESN15" s="1211"/>
      <c r="ESO15" s="1211"/>
      <c r="ESP15" s="1211"/>
      <c r="ESQ15" s="1211"/>
      <c r="ESR15" s="1211"/>
      <c r="ESS15" s="1211"/>
      <c r="EST15" s="1211"/>
      <c r="ESU15" s="1211"/>
      <c r="ESV15" s="1211"/>
      <c r="ESW15" s="1211"/>
      <c r="ESX15" s="1211"/>
      <c r="ESY15" s="1211"/>
      <c r="ESZ15" s="1211"/>
      <c r="ETA15" s="1211"/>
      <c r="ETB15" s="1211"/>
      <c r="ETC15" s="1211"/>
      <c r="ETD15" s="1211"/>
      <c r="ETE15" s="1211"/>
      <c r="ETF15" s="1211"/>
      <c r="ETG15" s="1211"/>
      <c r="ETH15" s="1211"/>
      <c r="ETI15" s="1211"/>
      <c r="ETJ15" s="1211"/>
      <c r="ETK15" s="1211"/>
      <c r="ETL15" s="1211"/>
      <c r="ETM15" s="1211"/>
      <c r="ETN15" s="1211"/>
      <c r="ETO15" s="1211"/>
      <c r="ETP15" s="1211"/>
      <c r="ETQ15" s="1211"/>
      <c r="ETR15" s="1211"/>
      <c r="ETS15" s="1211"/>
      <c r="ETT15" s="1211"/>
      <c r="ETU15" s="1211"/>
      <c r="ETV15" s="1211"/>
      <c r="ETW15" s="1211"/>
      <c r="ETX15" s="1211"/>
      <c r="ETY15" s="1211"/>
      <c r="ETZ15" s="1211"/>
      <c r="EUA15" s="1211"/>
      <c r="EUB15" s="1211"/>
      <c r="EUC15" s="1211"/>
      <c r="EUD15" s="1211"/>
      <c r="EUE15" s="1211"/>
      <c r="EUF15" s="1211"/>
      <c r="EUG15" s="1211"/>
      <c r="EUH15" s="1211"/>
      <c r="EUI15" s="1211"/>
      <c r="EUJ15" s="1211"/>
      <c r="EUK15" s="1211"/>
      <c r="EUL15" s="1211"/>
      <c r="EUM15" s="1211"/>
      <c r="EUN15" s="1211"/>
      <c r="EUO15" s="1211"/>
      <c r="EUP15" s="1211"/>
      <c r="EUQ15" s="1211"/>
      <c r="EUR15" s="1211"/>
      <c r="EUS15" s="1211"/>
      <c r="EUT15" s="1211"/>
      <c r="EUU15" s="1211"/>
      <c r="EUV15" s="1211"/>
      <c r="EUW15" s="1211"/>
      <c r="EUX15" s="1211"/>
      <c r="EUY15" s="1211"/>
      <c r="EUZ15" s="1211"/>
      <c r="EVA15" s="1211"/>
      <c r="EVB15" s="1211"/>
      <c r="EVC15" s="1211"/>
      <c r="EVD15" s="1211"/>
      <c r="EVE15" s="1211"/>
      <c r="EVF15" s="1211"/>
      <c r="EVG15" s="1211"/>
      <c r="EVH15" s="1211"/>
      <c r="EVI15" s="1211"/>
      <c r="EVJ15" s="1211"/>
      <c r="EVK15" s="1211"/>
      <c r="EVL15" s="1211"/>
      <c r="EVM15" s="1211"/>
      <c r="EVN15" s="1211"/>
      <c r="EVO15" s="1211"/>
      <c r="EVP15" s="1211"/>
      <c r="EVQ15" s="1211"/>
      <c r="EVR15" s="1211"/>
      <c r="EVS15" s="1211"/>
      <c r="EVT15" s="1211"/>
      <c r="EVU15" s="1211"/>
      <c r="EVV15" s="1211"/>
      <c r="EVW15" s="1211"/>
      <c r="EVX15" s="1211"/>
      <c r="EVY15" s="1211"/>
      <c r="EVZ15" s="1211"/>
      <c r="EWA15" s="1211"/>
      <c r="EWB15" s="1211"/>
      <c r="EWC15" s="1211"/>
      <c r="EWD15" s="1211"/>
      <c r="EWE15" s="1211"/>
      <c r="EWF15" s="1211"/>
      <c r="EWG15" s="1211"/>
      <c r="EWH15" s="1211"/>
      <c r="EWI15" s="1211"/>
      <c r="EWJ15" s="1211"/>
      <c r="EWK15" s="1211"/>
      <c r="EWL15" s="1211"/>
      <c r="EWM15" s="1211"/>
      <c r="EWN15" s="1211"/>
      <c r="EWO15" s="1211"/>
      <c r="EWP15" s="1211"/>
      <c r="EWQ15" s="1211"/>
      <c r="EWR15" s="1211"/>
      <c r="EWS15" s="1211"/>
      <c r="EWT15" s="1211"/>
      <c r="EWU15" s="1211"/>
      <c r="EWV15" s="1211"/>
      <c r="EWW15" s="1211"/>
      <c r="EWX15" s="1211"/>
      <c r="EWY15" s="1211"/>
      <c r="EWZ15" s="1211"/>
      <c r="EXA15" s="1211"/>
      <c r="EXB15" s="1211"/>
      <c r="EXC15" s="1211"/>
      <c r="EXD15" s="1211"/>
      <c r="EXE15" s="1211"/>
      <c r="EXF15" s="1211"/>
      <c r="EXG15" s="1211"/>
      <c r="EXH15" s="1211"/>
      <c r="EXI15" s="1211"/>
      <c r="EXJ15" s="1211"/>
      <c r="EXK15" s="1211"/>
      <c r="EXL15" s="1211"/>
      <c r="EXM15" s="1211"/>
      <c r="EXN15" s="1211"/>
      <c r="EXO15" s="1211"/>
      <c r="EXP15" s="1211"/>
      <c r="EXQ15" s="1211"/>
      <c r="EXR15" s="1211"/>
      <c r="EXS15" s="1211"/>
      <c r="EXT15" s="1211"/>
      <c r="EXU15" s="1211"/>
      <c r="EXV15" s="1211"/>
      <c r="EXW15" s="1211"/>
      <c r="EXX15" s="1211"/>
      <c r="EXY15" s="1211"/>
      <c r="EXZ15" s="1211"/>
      <c r="EYA15" s="1211"/>
      <c r="EYB15" s="1211"/>
      <c r="EYC15" s="1211"/>
      <c r="EYD15" s="1211"/>
      <c r="EYE15" s="1211"/>
      <c r="EYF15" s="1211"/>
      <c r="EYG15" s="1211"/>
      <c r="EYH15" s="1211"/>
      <c r="EYI15" s="1211"/>
      <c r="EYJ15" s="1211"/>
      <c r="EYK15" s="1211"/>
      <c r="EYL15" s="1211"/>
      <c r="EYM15" s="1211"/>
      <c r="EYN15" s="1211"/>
      <c r="EYO15" s="1211"/>
      <c r="EYP15" s="1211"/>
      <c r="EYQ15" s="1211"/>
      <c r="EYR15" s="1211"/>
      <c r="EYS15" s="1211"/>
      <c r="EYT15" s="1211"/>
      <c r="EYU15" s="1211"/>
      <c r="EYV15" s="1211"/>
      <c r="EYW15" s="1211"/>
      <c r="EYX15" s="1211"/>
      <c r="EYY15" s="1211"/>
      <c r="EYZ15" s="1211"/>
      <c r="EZA15" s="1211"/>
      <c r="EZB15" s="1211"/>
      <c r="EZC15" s="1211"/>
      <c r="EZD15" s="1211"/>
      <c r="EZE15" s="1211"/>
      <c r="EZF15" s="1211"/>
      <c r="EZG15" s="1211"/>
      <c r="EZH15" s="1211"/>
      <c r="EZI15" s="1211"/>
      <c r="EZJ15" s="1211"/>
      <c r="EZK15" s="1211"/>
      <c r="EZL15" s="1211"/>
      <c r="EZM15" s="1211"/>
      <c r="EZN15" s="1211"/>
      <c r="EZO15" s="1211"/>
      <c r="EZP15" s="1211"/>
      <c r="EZQ15" s="1211"/>
      <c r="EZR15" s="1211"/>
      <c r="EZS15" s="1211"/>
      <c r="EZT15" s="1211"/>
      <c r="EZU15" s="1211"/>
      <c r="EZV15" s="1211"/>
      <c r="EZW15" s="1211"/>
      <c r="EZX15" s="1211"/>
      <c r="EZY15" s="1211"/>
      <c r="EZZ15" s="1211"/>
      <c r="FAA15" s="1211"/>
      <c r="FAB15" s="1211"/>
      <c r="FAC15" s="1211"/>
      <c r="FAD15" s="1211"/>
      <c r="FAE15" s="1211"/>
      <c r="FAF15" s="1211"/>
      <c r="FAG15" s="1211"/>
      <c r="FAH15" s="1211"/>
      <c r="FAI15" s="1211"/>
      <c r="FAJ15" s="1211"/>
      <c r="FAK15" s="1211"/>
      <c r="FAL15" s="1211"/>
      <c r="FAM15" s="1211"/>
      <c r="FAN15" s="1211"/>
      <c r="FAO15" s="1211"/>
      <c r="FAP15" s="1211"/>
      <c r="FAQ15" s="1211"/>
      <c r="FAR15" s="1211"/>
      <c r="FAS15" s="1211"/>
      <c r="FAT15" s="1211"/>
      <c r="FAU15" s="1211"/>
      <c r="FAV15" s="1211"/>
      <c r="FAW15" s="1211"/>
      <c r="FAX15" s="1211"/>
      <c r="FAY15" s="1211"/>
      <c r="FAZ15" s="1211"/>
      <c r="FBA15" s="1211"/>
      <c r="FBB15" s="1211"/>
      <c r="FBC15" s="1211"/>
      <c r="FBD15" s="1211"/>
      <c r="FBE15" s="1211"/>
      <c r="FBF15" s="1211"/>
      <c r="FBG15" s="1211"/>
      <c r="FBH15" s="1211"/>
      <c r="FBI15" s="1211"/>
      <c r="FBJ15" s="1211"/>
      <c r="FBK15" s="1211"/>
      <c r="FBL15" s="1211"/>
      <c r="FBM15" s="1211"/>
      <c r="FBN15" s="1211"/>
      <c r="FBO15" s="1211"/>
      <c r="FBP15" s="1211"/>
      <c r="FBQ15" s="1211"/>
      <c r="FBR15" s="1211"/>
      <c r="FBS15" s="1211"/>
      <c r="FBT15" s="1211"/>
      <c r="FBU15" s="1211"/>
      <c r="FBV15" s="1211"/>
      <c r="FBW15" s="1211"/>
      <c r="FBX15" s="1211"/>
      <c r="FBY15" s="1211"/>
      <c r="FBZ15" s="1211"/>
      <c r="FCA15" s="1211"/>
      <c r="FCB15" s="1211"/>
      <c r="FCC15" s="1211"/>
      <c r="FCD15" s="1211"/>
      <c r="FCE15" s="1211"/>
      <c r="FCF15" s="1211"/>
      <c r="FCG15" s="1211"/>
      <c r="FCH15" s="1211"/>
      <c r="FCI15" s="1211"/>
      <c r="FCJ15" s="1211"/>
      <c r="FCK15" s="1211"/>
      <c r="FCL15" s="1211"/>
      <c r="FCM15" s="1211"/>
      <c r="FCN15" s="1211"/>
      <c r="FCO15" s="1211"/>
      <c r="FCP15" s="1211"/>
      <c r="FCQ15" s="1211"/>
      <c r="FCR15" s="1211"/>
      <c r="FCS15" s="1211"/>
      <c r="FCT15" s="1211"/>
      <c r="FCU15" s="1211"/>
      <c r="FCV15" s="1211"/>
      <c r="FCW15" s="1211"/>
      <c r="FCX15" s="1211"/>
      <c r="FCY15" s="1211"/>
      <c r="FCZ15" s="1211"/>
      <c r="FDA15" s="1211"/>
      <c r="FDB15" s="1211"/>
      <c r="FDC15" s="1211"/>
      <c r="FDD15" s="1211"/>
      <c r="FDE15" s="1211"/>
      <c r="FDF15" s="1211"/>
      <c r="FDG15" s="1211"/>
      <c r="FDH15" s="1211"/>
      <c r="FDI15" s="1211"/>
      <c r="FDJ15" s="1211"/>
      <c r="FDK15" s="1211"/>
      <c r="FDL15" s="1211"/>
      <c r="FDM15" s="1211"/>
      <c r="FDN15" s="1211"/>
      <c r="FDO15" s="1211"/>
      <c r="FDP15" s="1211"/>
      <c r="FDQ15" s="1211"/>
      <c r="FDR15" s="1211"/>
      <c r="FDS15" s="1211"/>
      <c r="FDT15" s="1211"/>
      <c r="FDU15" s="1211"/>
      <c r="FDV15" s="1211"/>
      <c r="FDW15" s="1211"/>
      <c r="FDX15" s="1211"/>
      <c r="FDY15" s="1211"/>
      <c r="FDZ15" s="1211"/>
      <c r="FEA15" s="1211"/>
      <c r="FEB15" s="1211"/>
      <c r="FEC15" s="1211"/>
      <c r="FED15" s="1211"/>
      <c r="FEE15" s="1211"/>
      <c r="FEF15" s="1211"/>
      <c r="FEG15" s="1211"/>
      <c r="FEH15" s="1211"/>
      <c r="FEI15" s="1211"/>
      <c r="FEJ15" s="1211"/>
      <c r="FEK15" s="1211"/>
      <c r="FEL15" s="1211"/>
      <c r="FEM15" s="1211"/>
      <c r="FEN15" s="1211"/>
      <c r="FEO15" s="1211"/>
      <c r="FEP15" s="1211"/>
      <c r="FEQ15" s="1211"/>
      <c r="FER15" s="1211"/>
      <c r="FES15" s="1211"/>
      <c r="FET15" s="1211"/>
      <c r="FEU15" s="1211"/>
      <c r="FEV15" s="1211"/>
      <c r="FEW15" s="1211"/>
      <c r="FEX15" s="1211"/>
      <c r="FEY15" s="1211"/>
      <c r="FEZ15" s="1211"/>
      <c r="FFA15" s="1211"/>
      <c r="FFB15" s="1211"/>
      <c r="FFC15" s="1211"/>
      <c r="FFD15" s="1211"/>
      <c r="FFE15" s="1211"/>
      <c r="FFF15" s="1211"/>
      <c r="FFG15" s="1211"/>
      <c r="FFH15" s="1211"/>
      <c r="FFI15" s="1211"/>
      <c r="FFJ15" s="1211"/>
      <c r="FFK15" s="1211"/>
      <c r="FFL15" s="1211"/>
      <c r="FFM15" s="1211"/>
      <c r="FFN15" s="1211"/>
      <c r="FFO15" s="1211"/>
      <c r="FFP15" s="1211"/>
      <c r="FFQ15" s="1211"/>
      <c r="FFR15" s="1211"/>
      <c r="FFS15" s="1211"/>
      <c r="FFT15" s="1211"/>
      <c r="FFU15" s="1211"/>
      <c r="FFV15" s="1211"/>
      <c r="FFW15" s="1211"/>
      <c r="FFX15" s="1211"/>
      <c r="FFY15" s="1211"/>
      <c r="FFZ15" s="1211"/>
      <c r="FGA15" s="1211"/>
      <c r="FGB15" s="1211"/>
      <c r="FGC15" s="1211"/>
      <c r="FGD15" s="1211"/>
      <c r="FGE15" s="1211"/>
      <c r="FGF15" s="1211"/>
      <c r="FGG15" s="1211"/>
      <c r="FGH15" s="1211"/>
      <c r="FGI15" s="1211"/>
      <c r="FGJ15" s="1211"/>
      <c r="FGK15" s="1211"/>
      <c r="FGL15" s="1211"/>
      <c r="FGM15" s="1211"/>
      <c r="FGN15" s="1211"/>
      <c r="FGO15" s="1211"/>
      <c r="FGP15" s="1211"/>
      <c r="FGQ15" s="1211"/>
      <c r="FGR15" s="1211"/>
      <c r="FGS15" s="1211"/>
      <c r="FGT15" s="1211"/>
      <c r="FGU15" s="1211"/>
      <c r="FGV15" s="1211"/>
      <c r="FGW15" s="1211"/>
      <c r="FGX15" s="1211"/>
      <c r="FGY15" s="1211"/>
      <c r="FGZ15" s="1211"/>
      <c r="FHA15" s="1211"/>
      <c r="FHB15" s="1211"/>
      <c r="FHC15" s="1211"/>
      <c r="FHD15" s="1211"/>
      <c r="FHE15" s="1211"/>
      <c r="FHF15" s="1211"/>
      <c r="FHG15" s="1211"/>
      <c r="FHH15" s="1211"/>
      <c r="FHI15" s="1211"/>
      <c r="FHJ15" s="1211"/>
      <c r="FHK15" s="1211"/>
      <c r="FHL15" s="1211"/>
      <c r="FHM15" s="1211"/>
      <c r="FHN15" s="1211"/>
      <c r="FHO15" s="1211"/>
      <c r="FHP15" s="1211"/>
      <c r="FHQ15" s="1211"/>
      <c r="FHR15" s="1211"/>
      <c r="FHS15" s="1211"/>
      <c r="FHT15" s="1211"/>
      <c r="FHU15" s="1211"/>
      <c r="FHV15" s="1211"/>
      <c r="FHW15" s="1211"/>
      <c r="FHX15" s="1211"/>
      <c r="FHY15" s="1211"/>
      <c r="FHZ15" s="1211"/>
      <c r="FIA15" s="1211"/>
      <c r="FIB15" s="1211"/>
      <c r="FIC15" s="1211"/>
      <c r="FID15" s="1211"/>
      <c r="FIE15" s="1211"/>
      <c r="FIF15" s="1211"/>
      <c r="FIG15" s="1211"/>
      <c r="FIH15" s="1211"/>
      <c r="FII15" s="1211"/>
      <c r="FIJ15" s="1211"/>
      <c r="FIK15" s="1211"/>
      <c r="FIL15" s="1211"/>
      <c r="FIM15" s="1211"/>
      <c r="FIN15" s="1211"/>
      <c r="FIO15" s="1211"/>
      <c r="FIP15" s="1211"/>
      <c r="FIQ15" s="1211"/>
      <c r="FIR15" s="1211"/>
      <c r="FIS15" s="1211"/>
      <c r="FIT15" s="1211"/>
      <c r="FIU15" s="1211"/>
      <c r="FIV15" s="1211"/>
      <c r="FIW15" s="1211"/>
      <c r="FIX15" s="1211"/>
      <c r="FIY15" s="1211"/>
      <c r="FIZ15" s="1211"/>
      <c r="FJA15" s="1211"/>
      <c r="FJB15" s="1211"/>
      <c r="FJC15" s="1211"/>
      <c r="FJD15" s="1211"/>
      <c r="FJE15" s="1211"/>
      <c r="FJF15" s="1211"/>
      <c r="FJG15" s="1211"/>
      <c r="FJH15" s="1211"/>
      <c r="FJI15" s="1211"/>
      <c r="FJJ15" s="1211"/>
      <c r="FJK15" s="1211"/>
      <c r="FJL15" s="1211"/>
      <c r="FJM15" s="1211"/>
      <c r="FJN15" s="1211"/>
      <c r="FJO15" s="1211"/>
      <c r="FJP15" s="1211"/>
      <c r="FJQ15" s="1211"/>
      <c r="FJR15" s="1211"/>
      <c r="FJS15" s="1211"/>
      <c r="FJT15" s="1211"/>
      <c r="FJU15" s="1211"/>
      <c r="FJV15" s="1211"/>
      <c r="FJW15" s="1211"/>
      <c r="FJX15" s="1211"/>
      <c r="FJY15" s="1211"/>
      <c r="FJZ15" s="1211"/>
      <c r="FKA15" s="1211"/>
      <c r="FKB15" s="1211"/>
      <c r="FKC15" s="1211"/>
      <c r="FKD15" s="1211"/>
      <c r="FKE15" s="1211"/>
      <c r="FKF15" s="1211"/>
      <c r="FKG15" s="1211"/>
      <c r="FKH15" s="1211"/>
      <c r="FKI15" s="1211"/>
      <c r="FKJ15" s="1211"/>
      <c r="FKK15" s="1211"/>
      <c r="FKL15" s="1211"/>
      <c r="FKM15" s="1211"/>
      <c r="FKN15" s="1211"/>
      <c r="FKO15" s="1211"/>
      <c r="FKP15" s="1211"/>
      <c r="FKQ15" s="1211"/>
      <c r="FKR15" s="1211"/>
      <c r="FKS15" s="1211"/>
      <c r="FKT15" s="1211"/>
      <c r="FKU15" s="1211"/>
      <c r="FKV15" s="1211"/>
      <c r="FKW15" s="1211"/>
      <c r="FKX15" s="1211"/>
      <c r="FKY15" s="1211"/>
      <c r="FKZ15" s="1211"/>
      <c r="FLA15" s="1211"/>
      <c r="FLB15" s="1211"/>
      <c r="FLC15" s="1211"/>
      <c r="FLD15" s="1211"/>
      <c r="FLE15" s="1211"/>
      <c r="FLF15" s="1211"/>
      <c r="FLG15" s="1211"/>
      <c r="FLH15" s="1211"/>
      <c r="FLI15" s="1211"/>
      <c r="FLJ15" s="1211"/>
      <c r="FLK15" s="1211"/>
      <c r="FLL15" s="1211"/>
      <c r="FLM15" s="1211"/>
      <c r="FLN15" s="1211"/>
      <c r="FLO15" s="1211"/>
      <c r="FLP15" s="1211"/>
      <c r="FLQ15" s="1211"/>
      <c r="FLR15" s="1211"/>
      <c r="FLS15" s="1211"/>
      <c r="FLT15" s="1211"/>
      <c r="FLU15" s="1211"/>
      <c r="FLV15" s="1211"/>
      <c r="FLW15" s="1211"/>
      <c r="FLX15" s="1211"/>
      <c r="FLY15" s="1211"/>
      <c r="FLZ15" s="1211"/>
      <c r="FMA15" s="1211"/>
      <c r="FMB15" s="1211"/>
      <c r="FMC15" s="1211"/>
      <c r="FMD15" s="1211"/>
      <c r="FME15" s="1211"/>
      <c r="FMF15" s="1211"/>
      <c r="FMG15" s="1211"/>
      <c r="FMH15" s="1211"/>
      <c r="FMI15" s="1211"/>
      <c r="FMJ15" s="1211"/>
      <c r="FMK15" s="1211"/>
      <c r="FML15" s="1211"/>
      <c r="FMM15" s="1211"/>
      <c r="FMN15" s="1211"/>
      <c r="FMO15" s="1211"/>
      <c r="FMP15" s="1211"/>
      <c r="FMQ15" s="1211"/>
      <c r="FMR15" s="1211"/>
      <c r="FMS15" s="1211"/>
      <c r="FMT15" s="1211"/>
      <c r="FMU15" s="1211"/>
      <c r="FMV15" s="1211"/>
      <c r="FMW15" s="1211"/>
      <c r="FMX15" s="1211"/>
      <c r="FMY15" s="1211"/>
      <c r="FMZ15" s="1211"/>
      <c r="FNA15" s="1211"/>
      <c r="FNB15" s="1211"/>
      <c r="FNC15" s="1211"/>
      <c r="FND15" s="1211"/>
      <c r="FNE15" s="1211"/>
      <c r="FNF15" s="1211"/>
      <c r="FNG15" s="1211"/>
      <c r="FNH15" s="1211"/>
      <c r="FNI15" s="1211"/>
      <c r="FNJ15" s="1211"/>
      <c r="FNK15" s="1211"/>
      <c r="FNL15" s="1211"/>
      <c r="FNM15" s="1211"/>
      <c r="FNN15" s="1211"/>
      <c r="FNO15" s="1211"/>
      <c r="FNP15" s="1211"/>
      <c r="FNQ15" s="1211"/>
      <c r="FNR15" s="1211"/>
      <c r="FNS15" s="1211"/>
      <c r="FNT15" s="1211"/>
      <c r="FNU15" s="1211"/>
      <c r="FNV15" s="1211"/>
      <c r="FNW15" s="1211"/>
      <c r="FNX15" s="1211"/>
      <c r="FNY15" s="1211"/>
      <c r="FNZ15" s="1211"/>
      <c r="FOA15" s="1211"/>
      <c r="FOB15" s="1211"/>
      <c r="FOC15" s="1211"/>
      <c r="FOD15" s="1211"/>
      <c r="FOE15" s="1211"/>
      <c r="FOF15" s="1211"/>
      <c r="FOG15" s="1211"/>
      <c r="FOH15" s="1211"/>
      <c r="FOI15" s="1211"/>
      <c r="FOJ15" s="1211"/>
      <c r="FOK15" s="1211"/>
      <c r="FOL15" s="1211"/>
      <c r="FOM15" s="1211"/>
      <c r="FON15" s="1211"/>
      <c r="FOO15" s="1211"/>
      <c r="FOP15" s="1211"/>
      <c r="FOQ15" s="1211"/>
      <c r="FOR15" s="1211"/>
      <c r="FOS15" s="1211"/>
      <c r="FOT15" s="1211"/>
      <c r="FOU15" s="1211"/>
      <c r="FOV15" s="1211"/>
      <c r="FOW15" s="1211"/>
      <c r="FOX15" s="1211"/>
      <c r="FOY15" s="1211"/>
      <c r="FOZ15" s="1211"/>
      <c r="FPA15" s="1211"/>
      <c r="FPB15" s="1211"/>
      <c r="FPC15" s="1211"/>
      <c r="FPD15" s="1211"/>
      <c r="FPE15" s="1211"/>
      <c r="FPF15" s="1211"/>
      <c r="FPG15" s="1211"/>
      <c r="FPH15" s="1211"/>
      <c r="FPI15" s="1211"/>
      <c r="FPJ15" s="1211"/>
      <c r="FPK15" s="1211"/>
      <c r="FPL15" s="1211"/>
      <c r="FPM15" s="1211"/>
      <c r="FPN15" s="1211"/>
      <c r="FPO15" s="1211"/>
      <c r="FPP15" s="1211"/>
      <c r="FPQ15" s="1211"/>
      <c r="FPR15" s="1211"/>
      <c r="FPS15" s="1211"/>
      <c r="FPT15" s="1211"/>
      <c r="FPU15" s="1211"/>
      <c r="FPV15" s="1211"/>
      <c r="FPW15" s="1211"/>
      <c r="FPX15" s="1211"/>
      <c r="FPY15" s="1211"/>
      <c r="FPZ15" s="1211"/>
      <c r="FQA15" s="1211"/>
      <c r="FQB15" s="1211"/>
      <c r="FQC15" s="1211"/>
      <c r="FQD15" s="1211"/>
      <c r="FQE15" s="1211"/>
      <c r="FQF15" s="1211"/>
      <c r="FQG15" s="1211"/>
      <c r="FQH15" s="1211"/>
      <c r="FQI15" s="1211"/>
      <c r="FQJ15" s="1211"/>
      <c r="FQK15" s="1211"/>
      <c r="FQL15" s="1211"/>
      <c r="FQM15" s="1211"/>
      <c r="FQN15" s="1211"/>
      <c r="FQO15" s="1211"/>
      <c r="FQP15" s="1211"/>
      <c r="FQQ15" s="1211"/>
      <c r="FQR15" s="1211"/>
      <c r="FQS15" s="1211"/>
      <c r="FQT15" s="1211"/>
      <c r="FQU15" s="1211"/>
      <c r="FQV15" s="1211"/>
      <c r="FQW15" s="1211"/>
      <c r="FQX15" s="1211"/>
      <c r="FQY15" s="1211"/>
      <c r="FQZ15" s="1211"/>
      <c r="FRA15" s="1211"/>
      <c r="FRB15" s="1211"/>
      <c r="FRC15" s="1211"/>
      <c r="FRD15" s="1211"/>
      <c r="FRE15" s="1211"/>
      <c r="FRF15" s="1211"/>
      <c r="FRG15" s="1211"/>
      <c r="FRH15" s="1211"/>
      <c r="FRI15" s="1211"/>
      <c r="FRJ15" s="1211"/>
      <c r="FRK15" s="1211"/>
      <c r="FRL15" s="1211"/>
      <c r="FRM15" s="1211"/>
      <c r="FRN15" s="1211"/>
      <c r="FRO15" s="1211"/>
      <c r="FRP15" s="1211"/>
      <c r="FRQ15" s="1211"/>
      <c r="FRR15" s="1211"/>
      <c r="FRS15" s="1211"/>
      <c r="FRT15" s="1211"/>
      <c r="FRU15" s="1211"/>
      <c r="FRV15" s="1211"/>
      <c r="FRW15" s="1211"/>
      <c r="FRX15" s="1211"/>
      <c r="FRY15" s="1211"/>
      <c r="FRZ15" s="1211"/>
      <c r="FSA15" s="1211"/>
      <c r="FSB15" s="1211"/>
      <c r="FSC15" s="1211"/>
      <c r="FSD15" s="1211"/>
      <c r="FSE15" s="1211"/>
      <c r="FSF15" s="1211"/>
      <c r="FSG15" s="1211"/>
      <c r="FSH15" s="1211"/>
      <c r="FSI15" s="1211"/>
      <c r="FSJ15" s="1211"/>
      <c r="FSK15" s="1211"/>
      <c r="FSL15" s="1211"/>
      <c r="FSM15" s="1211"/>
      <c r="FSN15" s="1211"/>
      <c r="FSO15" s="1211"/>
      <c r="FSP15" s="1211"/>
      <c r="FSQ15" s="1211"/>
      <c r="FSR15" s="1211"/>
      <c r="FSS15" s="1211"/>
      <c r="FST15" s="1211"/>
      <c r="FSU15" s="1211"/>
      <c r="FSV15" s="1211"/>
      <c r="FSW15" s="1211"/>
      <c r="FSX15" s="1211"/>
      <c r="FSY15" s="1211"/>
      <c r="FSZ15" s="1211"/>
      <c r="FTA15" s="1211"/>
      <c r="FTB15" s="1211"/>
      <c r="FTC15" s="1211"/>
      <c r="FTD15" s="1211"/>
      <c r="FTE15" s="1211"/>
      <c r="FTF15" s="1211"/>
      <c r="FTG15" s="1211"/>
      <c r="FTH15" s="1211"/>
      <c r="FTI15" s="1211"/>
      <c r="FTJ15" s="1211"/>
      <c r="FTK15" s="1211"/>
      <c r="FTL15" s="1211"/>
      <c r="FTM15" s="1211"/>
      <c r="FTN15" s="1211"/>
      <c r="FTO15" s="1211"/>
      <c r="FTP15" s="1211"/>
      <c r="FTQ15" s="1211"/>
      <c r="FTR15" s="1211"/>
      <c r="FTS15" s="1211"/>
      <c r="FTT15" s="1211"/>
      <c r="FTU15" s="1211"/>
      <c r="FTV15" s="1211"/>
      <c r="FTW15" s="1211"/>
      <c r="FTX15" s="1211"/>
      <c r="FTY15" s="1211"/>
      <c r="FTZ15" s="1211"/>
      <c r="FUA15" s="1211"/>
      <c r="FUB15" s="1211"/>
      <c r="FUC15" s="1211"/>
      <c r="FUD15" s="1211"/>
      <c r="FUE15" s="1211"/>
      <c r="FUF15" s="1211"/>
      <c r="FUG15" s="1211"/>
      <c r="FUH15" s="1211"/>
      <c r="FUI15" s="1211"/>
      <c r="FUJ15" s="1211"/>
      <c r="FUK15" s="1211"/>
      <c r="FUL15" s="1211"/>
      <c r="FUM15" s="1211"/>
      <c r="FUN15" s="1211"/>
      <c r="FUO15" s="1211"/>
      <c r="FUP15" s="1211"/>
      <c r="FUQ15" s="1211"/>
      <c r="FUR15" s="1211"/>
      <c r="FUS15" s="1211"/>
      <c r="FUT15" s="1211"/>
      <c r="FUU15" s="1211"/>
      <c r="FUV15" s="1211"/>
      <c r="FUW15" s="1211"/>
      <c r="FUX15" s="1211"/>
      <c r="FUY15" s="1211"/>
      <c r="FUZ15" s="1211"/>
      <c r="FVA15" s="1211"/>
      <c r="FVB15" s="1211"/>
      <c r="FVC15" s="1211"/>
      <c r="FVD15" s="1211"/>
      <c r="FVE15" s="1211"/>
      <c r="FVF15" s="1211"/>
      <c r="FVG15" s="1211"/>
      <c r="FVH15" s="1211"/>
      <c r="FVI15" s="1211"/>
      <c r="FVJ15" s="1211"/>
      <c r="FVK15" s="1211"/>
      <c r="FVL15" s="1211"/>
      <c r="FVM15" s="1211"/>
      <c r="FVN15" s="1211"/>
      <c r="FVO15" s="1211"/>
      <c r="FVP15" s="1211"/>
      <c r="FVQ15" s="1211"/>
      <c r="FVR15" s="1211"/>
      <c r="FVS15" s="1211"/>
      <c r="FVT15" s="1211"/>
      <c r="FVU15" s="1211"/>
      <c r="FVV15" s="1211"/>
      <c r="FVW15" s="1211"/>
      <c r="FVX15" s="1211"/>
      <c r="FVY15" s="1211"/>
      <c r="FVZ15" s="1211"/>
      <c r="FWA15" s="1211"/>
      <c r="FWB15" s="1211"/>
      <c r="FWC15" s="1211"/>
      <c r="FWD15" s="1211"/>
      <c r="FWE15" s="1211"/>
      <c r="FWF15" s="1211"/>
      <c r="FWG15" s="1211"/>
      <c r="FWH15" s="1211"/>
      <c r="FWI15" s="1211"/>
      <c r="FWJ15" s="1211"/>
      <c r="FWK15" s="1211"/>
      <c r="FWL15" s="1211"/>
      <c r="FWM15" s="1211"/>
      <c r="FWN15" s="1211"/>
      <c r="FWO15" s="1211"/>
      <c r="FWP15" s="1211"/>
      <c r="FWQ15" s="1211"/>
      <c r="FWR15" s="1211"/>
      <c r="FWS15" s="1211"/>
      <c r="FWT15" s="1211"/>
      <c r="FWU15" s="1211"/>
      <c r="FWV15" s="1211"/>
      <c r="FWW15" s="1211"/>
      <c r="FWX15" s="1211"/>
      <c r="FWY15" s="1211"/>
      <c r="FWZ15" s="1211"/>
      <c r="FXA15" s="1211"/>
      <c r="FXB15" s="1211"/>
      <c r="FXC15" s="1211"/>
      <c r="FXD15" s="1211"/>
      <c r="FXE15" s="1211"/>
      <c r="FXF15" s="1211"/>
      <c r="FXG15" s="1211"/>
      <c r="FXH15" s="1211"/>
      <c r="FXI15" s="1211"/>
      <c r="FXJ15" s="1211"/>
      <c r="FXK15" s="1211"/>
      <c r="FXL15" s="1211"/>
      <c r="FXM15" s="1211"/>
      <c r="FXN15" s="1211"/>
      <c r="FXO15" s="1211"/>
      <c r="FXP15" s="1211"/>
      <c r="FXQ15" s="1211"/>
      <c r="FXR15" s="1211"/>
      <c r="FXS15" s="1211"/>
      <c r="FXT15" s="1211"/>
      <c r="FXU15" s="1211"/>
      <c r="FXV15" s="1211"/>
      <c r="FXW15" s="1211"/>
      <c r="FXX15" s="1211"/>
      <c r="FXY15" s="1211"/>
      <c r="FXZ15" s="1211"/>
      <c r="FYA15" s="1211"/>
      <c r="FYB15" s="1211"/>
      <c r="FYC15" s="1211"/>
      <c r="FYD15" s="1211"/>
      <c r="FYE15" s="1211"/>
      <c r="FYF15" s="1211"/>
      <c r="FYG15" s="1211"/>
      <c r="FYH15" s="1211"/>
      <c r="FYI15" s="1211"/>
      <c r="FYJ15" s="1211"/>
      <c r="FYK15" s="1211"/>
      <c r="FYL15" s="1211"/>
      <c r="FYM15" s="1211"/>
      <c r="FYN15" s="1211"/>
      <c r="FYO15" s="1211"/>
      <c r="FYP15" s="1211"/>
      <c r="FYQ15" s="1211"/>
      <c r="FYR15" s="1211"/>
      <c r="FYS15" s="1211"/>
      <c r="FYT15" s="1211"/>
      <c r="FYU15" s="1211"/>
      <c r="FYV15" s="1211"/>
      <c r="FYW15" s="1211"/>
      <c r="FYX15" s="1211"/>
      <c r="FYY15" s="1211"/>
      <c r="FYZ15" s="1211"/>
      <c r="FZA15" s="1211"/>
      <c r="FZB15" s="1211"/>
      <c r="FZC15" s="1211"/>
      <c r="FZD15" s="1211"/>
      <c r="FZE15" s="1211"/>
      <c r="FZF15" s="1211"/>
      <c r="FZG15" s="1211"/>
      <c r="FZH15" s="1211"/>
      <c r="FZI15" s="1211"/>
      <c r="FZJ15" s="1211"/>
      <c r="FZK15" s="1211"/>
      <c r="FZL15" s="1211"/>
      <c r="FZM15" s="1211"/>
      <c r="FZN15" s="1211"/>
      <c r="FZO15" s="1211"/>
      <c r="FZP15" s="1211"/>
      <c r="FZQ15" s="1211"/>
      <c r="FZR15" s="1211"/>
      <c r="FZS15" s="1211"/>
      <c r="FZT15" s="1211"/>
      <c r="FZU15" s="1211"/>
      <c r="FZV15" s="1211"/>
      <c r="FZW15" s="1211"/>
      <c r="FZX15" s="1211"/>
      <c r="FZY15" s="1211"/>
      <c r="FZZ15" s="1211"/>
      <c r="GAA15" s="1211"/>
      <c r="GAB15" s="1211"/>
      <c r="GAC15" s="1211"/>
      <c r="GAD15" s="1211"/>
      <c r="GAE15" s="1211"/>
      <c r="GAF15" s="1211"/>
      <c r="GAG15" s="1211"/>
      <c r="GAH15" s="1211"/>
      <c r="GAI15" s="1211"/>
      <c r="GAJ15" s="1211"/>
      <c r="GAK15" s="1211"/>
      <c r="GAL15" s="1211"/>
      <c r="GAM15" s="1211"/>
      <c r="GAN15" s="1211"/>
      <c r="GAO15" s="1211"/>
      <c r="GAP15" s="1211"/>
      <c r="GAQ15" s="1211"/>
      <c r="GAR15" s="1211"/>
      <c r="GAS15" s="1211"/>
      <c r="GAT15" s="1211"/>
      <c r="GAU15" s="1211"/>
      <c r="GAV15" s="1211"/>
      <c r="GAW15" s="1211"/>
      <c r="GAX15" s="1211"/>
      <c r="GAY15" s="1211"/>
      <c r="GAZ15" s="1211"/>
      <c r="GBA15" s="1211"/>
      <c r="GBB15" s="1211"/>
      <c r="GBC15" s="1211"/>
      <c r="GBD15" s="1211"/>
      <c r="GBE15" s="1211"/>
      <c r="GBF15" s="1211"/>
      <c r="GBG15" s="1211"/>
      <c r="GBH15" s="1211"/>
      <c r="GBI15" s="1211"/>
      <c r="GBJ15" s="1211"/>
      <c r="GBK15" s="1211"/>
      <c r="GBL15" s="1211"/>
      <c r="GBM15" s="1211"/>
      <c r="GBN15" s="1211"/>
      <c r="GBO15" s="1211"/>
      <c r="GBP15" s="1211"/>
      <c r="GBQ15" s="1211"/>
      <c r="GBR15" s="1211"/>
      <c r="GBS15" s="1211"/>
      <c r="GBT15" s="1211"/>
      <c r="GBU15" s="1211"/>
      <c r="GBV15" s="1211"/>
      <c r="GBW15" s="1211"/>
      <c r="GBX15" s="1211"/>
      <c r="GBY15" s="1211"/>
      <c r="GBZ15" s="1211"/>
      <c r="GCA15" s="1211"/>
      <c r="GCB15" s="1211"/>
      <c r="GCC15" s="1211"/>
      <c r="GCD15" s="1211"/>
      <c r="GCE15" s="1211"/>
      <c r="GCF15" s="1211"/>
      <c r="GCG15" s="1211"/>
      <c r="GCH15" s="1211"/>
      <c r="GCI15" s="1211"/>
      <c r="GCJ15" s="1211"/>
      <c r="GCK15" s="1211"/>
      <c r="GCL15" s="1211"/>
      <c r="GCM15" s="1211"/>
      <c r="GCN15" s="1211"/>
      <c r="GCO15" s="1211"/>
      <c r="GCP15" s="1211"/>
      <c r="GCQ15" s="1211"/>
      <c r="GCR15" s="1211"/>
      <c r="GCS15" s="1211"/>
      <c r="GCT15" s="1211"/>
      <c r="GCU15" s="1211"/>
      <c r="GCV15" s="1211"/>
      <c r="GCW15" s="1211"/>
      <c r="GCX15" s="1211"/>
      <c r="GCY15" s="1211"/>
      <c r="GCZ15" s="1211"/>
      <c r="GDA15" s="1211"/>
      <c r="GDB15" s="1211"/>
      <c r="GDC15" s="1211"/>
      <c r="GDD15" s="1211"/>
      <c r="GDE15" s="1211"/>
      <c r="GDF15" s="1211"/>
      <c r="GDG15" s="1211"/>
      <c r="GDH15" s="1211"/>
      <c r="GDI15" s="1211"/>
      <c r="GDJ15" s="1211"/>
      <c r="GDK15" s="1211"/>
      <c r="GDL15" s="1211"/>
      <c r="GDM15" s="1211"/>
      <c r="GDN15" s="1211"/>
      <c r="GDO15" s="1211"/>
      <c r="GDP15" s="1211"/>
      <c r="GDQ15" s="1211"/>
      <c r="GDR15" s="1211"/>
      <c r="GDS15" s="1211"/>
      <c r="GDT15" s="1211"/>
      <c r="GDU15" s="1211"/>
      <c r="GDV15" s="1211"/>
      <c r="GDW15" s="1211"/>
      <c r="GDX15" s="1211"/>
      <c r="GDY15" s="1211"/>
      <c r="GDZ15" s="1211"/>
      <c r="GEA15" s="1211"/>
      <c r="GEB15" s="1211"/>
      <c r="GEC15" s="1211"/>
      <c r="GED15" s="1211"/>
      <c r="GEE15" s="1211"/>
      <c r="GEF15" s="1211"/>
      <c r="GEG15" s="1211"/>
      <c r="GEH15" s="1211"/>
      <c r="GEI15" s="1211"/>
      <c r="GEJ15" s="1211"/>
      <c r="GEK15" s="1211"/>
      <c r="GEL15" s="1211"/>
      <c r="GEM15" s="1211"/>
      <c r="GEN15" s="1211"/>
      <c r="GEO15" s="1211"/>
      <c r="GEP15" s="1211"/>
      <c r="GEQ15" s="1211"/>
      <c r="GER15" s="1211"/>
      <c r="GES15" s="1211"/>
      <c r="GET15" s="1211"/>
      <c r="GEU15" s="1211"/>
      <c r="GEV15" s="1211"/>
      <c r="GEW15" s="1211"/>
      <c r="GEX15" s="1211"/>
      <c r="GEY15" s="1211"/>
      <c r="GEZ15" s="1211"/>
      <c r="GFA15" s="1211"/>
      <c r="GFB15" s="1211"/>
      <c r="GFC15" s="1211"/>
      <c r="GFD15" s="1211"/>
      <c r="GFE15" s="1211"/>
      <c r="GFF15" s="1211"/>
      <c r="GFG15" s="1211"/>
      <c r="GFH15" s="1211"/>
      <c r="GFI15" s="1211"/>
      <c r="GFJ15" s="1211"/>
      <c r="GFK15" s="1211"/>
      <c r="GFL15" s="1211"/>
      <c r="GFM15" s="1211"/>
      <c r="GFN15" s="1211"/>
      <c r="GFO15" s="1211"/>
      <c r="GFP15" s="1211"/>
      <c r="GFQ15" s="1211"/>
      <c r="GFR15" s="1211"/>
      <c r="GFS15" s="1211"/>
      <c r="GFT15" s="1211"/>
      <c r="GFU15" s="1211"/>
      <c r="GFV15" s="1211"/>
      <c r="GFW15" s="1211"/>
      <c r="GFX15" s="1211"/>
      <c r="GFY15" s="1211"/>
      <c r="GFZ15" s="1211"/>
      <c r="GGA15" s="1211"/>
      <c r="GGB15" s="1211"/>
      <c r="GGC15" s="1211"/>
      <c r="GGD15" s="1211"/>
      <c r="GGE15" s="1211"/>
      <c r="GGF15" s="1211"/>
      <c r="GGG15" s="1211"/>
      <c r="GGH15" s="1211"/>
      <c r="GGI15" s="1211"/>
      <c r="GGJ15" s="1211"/>
      <c r="GGK15" s="1211"/>
      <c r="GGL15" s="1211"/>
      <c r="GGM15" s="1211"/>
      <c r="GGN15" s="1211"/>
      <c r="GGO15" s="1211"/>
      <c r="GGP15" s="1211"/>
      <c r="GGQ15" s="1211"/>
      <c r="GGR15" s="1211"/>
      <c r="GGS15" s="1211"/>
      <c r="GGT15" s="1211"/>
      <c r="GGU15" s="1211"/>
      <c r="GGV15" s="1211"/>
      <c r="GGW15" s="1211"/>
      <c r="GGX15" s="1211"/>
      <c r="GGY15" s="1211"/>
      <c r="GGZ15" s="1211"/>
      <c r="GHA15" s="1211"/>
      <c r="GHB15" s="1211"/>
      <c r="GHC15" s="1211"/>
      <c r="GHD15" s="1211"/>
      <c r="GHE15" s="1211"/>
      <c r="GHF15" s="1211"/>
      <c r="GHG15" s="1211"/>
      <c r="GHH15" s="1211"/>
      <c r="GHI15" s="1211"/>
      <c r="GHJ15" s="1211"/>
      <c r="GHK15" s="1211"/>
      <c r="GHL15" s="1211"/>
      <c r="GHM15" s="1211"/>
      <c r="GHN15" s="1211"/>
      <c r="GHO15" s="1211"/>
      <c r="GHP15" s="1211"/>
      <c r="GHQ15" s="1211"/>
      <c r="GHR15" s="1211"/>
      <c r="GHS15" s="1211"/>
      <c r="GHT15" s="1211"/>
      <c r="GHU15" s="1211"/>
      <c r="GHV15" s="1211"/>
      <c r="GHW15" s="1211"/>
      <c r="GHX15" s="1211"/>
      <c r="GHY15" s="1211"/>
      <c r="GHZ15" s="1211"/>
      <c r="GIA15" s="1211"/>
      <c r="GIB15" s="1211"/>
      <c r="GIC15" s="1211"/>
      <c r="GID15" s="1211"/>
      <c r="GIE15" s="1211"/>
      <c r="GIF15" s="1211"/>
      <c r="GIG15" s="1211"/>
      <c r="GIH15" s="1211"/>
      <c r="GII15" s="1211"/>
      <c r="GIJ15" s="1211"/>
      <c r="GIK15" s="1211"/>
      <c r="GIL15" s="1211"/>
      <c r="GIM15" s="1211"/>
      <c r="GIN15" s="1211"/>
      <c r="GIO15" s="1211"/>
      <c r="GIP15" s="1211"/>
      <c r="GIQ15" s="1211"/>
      <c r="GIR15" s="1211"/>
      <c r="GIS15" s="1211"/>
      <c r="GIT15" s="1211"/>
      <c r="GIU15" s="1211"/>
      <c r="GIV15" s="1211"/>
      <c r="GIW15" s="1211"/>
      <c r="GIX15" s="1211"/>
      <c r="GIY15" s="1211"/>
      <c r="GIZ15" s="1211"/>
      <c r="GJA15" s="1211"/>
      <c r="GJB15" s="1211"/>
      <c r="GJC15" s="1211"/>
      <c r="GJD15" s="1211"/>
      <c r="GJE15" s="1211"/>
      <c r="GJF15" s="1211"/>
      <c r="GJG15" s="1211"/>
      <c r="GJH15" s="1211"/>
      <c r="GJI15" s="1211"/>
      <c r="GJJ15" s="1211"/>
      <c r="GJK15" s="1211"/>
      <c r="GJL15" s="1211"/>
      <c r="GJM15" s="1211"/>
      <c r="GJN15" s="1211"/>
      <c r="GJO15" s="1211"/>
      <c r="GJP15" s="1211"/>
      <c r="GJQ15" s="1211"/>
      <c r="GJR15" s="1211"/>
      <c r="GJS15" s="1211"/>
      <c r="GJT15" s="1211"/>
      <c r="GJU15" s="1211"/>
      <c r="GJV15" s="1211"/>
      <c r="GJW15" s="1211"/>
      <c r="GJX15" s="1211"/>
      <c r="GJY15" s="1211"/>
      <c r="GJZ15" s="1211"/>
      <c r="GKA15" s="1211"/>
      <c r="GKB15" s="1211"/>
      <c r="GKC15" s="1211"/>
      <c r="GKD15" s="1211"/>
      <c r="GKE15" s="1211"/>
      <c r="GKF15" s="1211"/>
      <c r="GKG15" s="1211"/>
      <c r="GKH15" s="1211"/>
      <c r="GKI15" s="1211"/>
      <c r="GKJ15" s="1211"/>
      <c r="GKK15" s="1211"/>
      <c r="GKL15" s="1211"/>
      <c r="GKM15" s="1211"/>
      <c r="GKN15" s="1211"/>
      <c r="GKO15" s="1211"/>
      <c r="GKP15" s="1211"/>
      <c r="GKQ15" s="1211"/>
      <c r="GKR15" s="1211"/>
      <c r="GKS15" s="1211"/>
      <c r="GKT15" s="1211"/>
      <c r="GKU15" s="1211"/>
      <c r="GKV15" s="1211"/>
      <c r="GKW15" s="1211"/>
      <c r="GKX15" s="1211"/>
      <c r="GKY15" s="1211"/>
      <c r="GKZ15" s="1211"/>
      <c r="GLA15" s="1211"/>
      <c r="GLB15" s="1211"/>
      <c r="GLC15" s="1211"/>
      <c r="GLD15" s="1211"/>
      <c r="GLE15" s="1211"/>
      <c r="GLF15" s="1211"/>
      <c r="GLG15" s="1211"/>
      <c r="GLH15" s="1211"/>
      <c r="GLI15" s="1211"/>
      <c r="GLJ15" s="1211"/>
      <c r="GLK15" s="1211"/>
      <c r="GLL15" s="1211"/>
      <c r="GLM15" s="1211"/>
      <c r="GLN15" s="1211"/>
      <c r="GLO15" s="1211"/>
      <c r="GLP15" s="1211"/>
      <c r="GLQ15" s="1211"/>
      <c r="GLR15" s="1211"/>
      <c r="GLS15" s="1211"/>
      <c r="GLT15" s="1211"/>
      <c r="GLU15" s="1211"/>
      <c r="GLV15" s="1211"/>
      <c r="GLW15" s="1211"/>
      <c r="GLX15" s="1211"/>
      <c r="GLY15" s="1211"/>
      <c r="GLZ15" s="1211"/>
      <c r="GMA15" s="1211"/>
      <c r="GMB15" s="1211"/>
      <c r="GMC15" s="1211"/>
      <c r="GMD15" s="1211"/>
      <c r="GME15" s="1211"/>
      <c r="GMF15" s="1211"/>
      <c r="GMG15" s="1211"/>
      <c r="GMH15" s="1211"/>
      <c r="GMI15" s="1211"/>
      <c r="GMJ15" s="1211"/>
      <c r="GMK15" s="1211"/>
      <c r="GML15" s="1211"/>
      <c r="GMM15" s="1211"/>
      <c r="GMN15" s="1211"/>
      <c r="GMO15" s="1211"/>
      <c r="GMP15" s="1211"/>
      <c r="GMQ15" s="1211"/>
      <c r="GMR15" s="1211"/>
      <c r="GMS15" s="1211"/>
      <c r="GMT15" s="1211"/>
      <c r="GMU15" s="1211"/>
      <c r="GMV15" s="1211"/>
      <c r="GMW15" s="1211"/>
      <c r="GMX15" s="1211"/>
      <c r="GMY15" s="1211"/>
      <c r="GMZ15" s="1211"/>
      <c r="GNA15" s="1211"/>
      <c r="GNB15" s="1211"/>
      <c r="GNC15" s="1211"/>
      <c r="GND15" s="1211"/>
      <c r="GNE15" s="1211"/>
      <c r="GNF15" s="1211"/>
      <c r="GNG15" s="1211"/>
      <c r="GNH15" s="1211"/>
      <c r="GNI15" s="1211"/>
      <c r="GNJ15" s="1211"/>
      <c r="GNK15" s="1211"/>
      <c r="GNL15" s="1211"/>
      <c r="GNM15" s="1211"/>
      <c r="GNN15" s="1211"/>
      <c r="GNO15" s="1211"/>
      <c r="GNP15" s="1211"/>
      <c r="GNQ15" s="1211"/>
      <c r="GNR15" s="1211"/>
      <c r="GNS15" s="1211"/>
      <c r="GNT15" s="1211"/>
      <c r="GNU15" s="1211"/>
      <c r="GNV15" s="1211"/>
      <c r="GNW15" s="1211"/>
      <c r="GNX15" s="1211"/>
      <c r="GNY15" s="1211"/>
      <c r="GNZ15" s="1211"/>
      <c r="GOA15" s="1211"/>
      <c r="GOB15" s="1211"/>
      <c r="GOC15" s="1211"/>
      <c r="GOD15" s="1211"/>
      <c r="GOE15" s="1211"/>
      <c r="GOF15" s="1211"/>
      <c r="GOG15" s="1211"/>
      <c r="GOH15" s="1211"/>
      <c r="GOI15" s="1211"/>
      <c r="GOJ15" s="1211"/>
      <c r="GOK15" s="1211"/>
      <c r="GOL15" s="1211"/>
      <c r="GOM15" s="1211"/>
      <c r="GON15" s="1211"/>
      <c r="GOO15" s="1211"/>
      <c r="GOP15" s="1211"/>
      <c r="GOQ15" s="1211"/>
      <c r="GOR15" s="1211"/>
      <c r="GOS15" s="1211"/>
      <c r="GOT15" s="1211"/>
      <c r="GOU15" s="1211"/>
      <c r="GOV15" s="1211"/>
      <c r="GOW15" s="1211"/>
      <c r="GOX15" s="1211"/>
      <c r="GOY15" s="1211"/>
      <c r="GOZ15" s="1211"/>
      <c r="GPA15" s="1211"/>
      <c r="GPB15" s="1211"/>
      <c r="GPC15" s="1211"/>
      <c r="GPD15" s="1211"/>
      <c r="GPE15" s="1211"/>
      <c r="GPF15" s="1211"/>
      <c r="GPG15" s="1211"/>
      <c r="GPH15" s="1211"/>
      <c r="GPI15" s="1211"/>
      <c r="GPJ15" s="1211"/>
      <c r="GPK15" s="1211"/>
      <c r="GPL15" s="1211"/>
      <c r="GPM15" s="1211"/>
      <c r="GPN15" s="1211"/>
      <c r="GPO15" s="1211"/>
      <c r="GPP15" s="1211"/>
      <c r="GPQ15" s="1211"/>
      <c r="GPR15" s="1211"/>
      <c r="GPS15" s="1211"/>
      <c r="GPT15" s="1211"/>
      <c r="GPU15" s="1211"/>
      <c r="GPV15" s="1211"/>
      <c r="GPW15" s="1211"/>
      <c r="GPX15" s="1211"/>
      <c r="GPY15" s="1211"/>
      <c r="GPZ15" s="1211"/>
      <c r="GQA15" s="1211"/>
      <c r="GQB15" s="1211"/>
      <c r="GQC15" s="1211"/>
      <c r="GQD15" s="1211"/>
      <c r="GQE15" s="1211"/>
      <c r="GQF15" s="1211"/>
      <c r="GQG15" s="1211"/>
      <c r="GQH15" s="1211"/>
      <c r="GQI15" s="1211"/>
      <c r="GQJ15" s="1211"/>
      <c r="GQK15" s="1211"/>
      <c r="GQL15" s="1211"/>
      <c r="GQM15" s="1211"/>
      <c r="GQN15" s="1211"/>
      <c r="GQO15" s="1211"/>
      <c r="GQP15" s="1211"/>
      <c r="GQQ15" s="1211"/>
      <c r="GQR15" s="1211"/>
      <c r="GQS15" s="1211"/>
      <c r="GQT15" s="1211"/>
      <c r="GQU15" s="1211"/>
      <c r="GQV15" s="1211"/>
      <c r="GQW15" s="1211"/>
      <c r="GQX15" s="1211"/>
      <c r="GQY15" s="1211"/>
      <c r="GQZ15" s="1211"/>
      <c r="GRA15" s="1211"/>
      <c r="GRB15" s="1211"/>
      <c r="GRC15" s="1211"/>
      <c r="GRD15" s="1211"/>
      <c r="GRE15" s="1211"/>
      <c r="GRF15" s="1211"/>
      <c r="GRG15" s="1211"/>
      <c r="GRH15" s="1211"/>
      <c r="GRI15" s="1211"/>
      <c r="GRJ15" s="1211"/>
      <c r="GRK15" s="1211"/>
      <c r="GRL15" s="1211"/>
      <c r="GRM15" s="1211"/>
      <c r="GRN15" s="1211"/>
      <c r="GRO15" s="1211"/>
      <c r="GRP15" s="1211"/>
      <c r="GRQ15" s="1211"/>
      <c r="GRR15" s="1211"/>
      <c r="GRS15" s="1211"/>
      <c r="GRT15" s="1211"/>
      <c r="GRU15" s="1211"/>
      <c r="GRV15" s="1211"/>
      <c r="GRW15" s="1211"/>
      <c r="GRX15" s="1211"/>
      <c r="GRY15" s="1211"/>
      <c r="GRZ15" s="1211"/>
      <c r="GSA15" s="1211"/>
      <c r="GSB15" s="1211"/>
      <c r="GSC15" s="1211"/>
      <c r="GSD15" s="1211"/>
      <c r="GSE15" s="1211"/>
      <c r="GSF15" s="1211"/>
      <c r="GSG15" s="1211"/>
      <c r="GSH15" s="1211"/>
      <c r="GSI15" s="1211"/>
      <c r="GSJ15" s="1211"/>
      <c r="GSK15" s="1211"/>
      <c r="GSL15" s="1211"/>
      <c r="GSM15" s="1211"/>
      <c r="GSN15" s="1211"/>
      <c r="GSO15" s="1211"/>
      <c r="GSP15" s="1211"/>
      <c r="GSQ15" s="1211"/>
      <c r="GSR15" s="1211"/>
      <c r="GSS15" s="1211"/>
      <c r="GST15" s="1211"/>
      <c r="GSU15" s="1211"/>
      <c r="GSV15" s="1211"/>
      <c r="GSW15" s="1211"/>
      <c r="GSX15" s="1211"/>
      <c r="GSY15" s="1211"/>
      <c r="GSZ15" s="1211"/>
      <c r="GTA15" s="1211"/>
      <c r="GTB15" s="1211"/>
      <c r="GTC15" s="1211"/>
      <c r="GTD15" s="1211"/>
      <c r="GTE15" s="1211"/>
      <c r="GTF15" s="1211"/>
      <c r="GTG15" s="1211"/>
      <c r="GTH15" s="1211"/>
      <c r="GTI15" s="1211"/>
      <c r="GTJ15" s="1211"/>
      <c r="GTK15" s="1211"/>
      <c r="GTL15" s="1211"/>
      <c r="GTM15" s="1211"/>
      <c r="GTN15" s="1211"/>
      <c r="GTO15" s="1211"/>
      <c r="GTP15" s="1211"/>
      <c r="GTQ15" s="1211"/>
      <c r="GTR15" s="1211"/>
      <c r="GTS15" s="1211"/>
      <c r="GTT15" s="1211"/>
      <c r="GTU15" s="1211"/>
      <c r="GTV15" s="1211"/>
      <c r="GTW15" s="1211"/>
      <c r="GTX15" s="1211"/>
      <c r="GTY15" s="1211"/>
      <c r="GTZ15" s="1211"/>
      <c r="GUA15" s="1211"/>
      <c r="GUB15" s="1211"/>
      <c r="GUC15" s="1211"/>
      <c r="GUD15" s="1211"/>
      <c r="GUE15" s="1211"/>
      <c r="GUF15" s="1211"/>
      <c r="GUG15" s="1211"/>
      <c r="GUH15" s="1211"/>
      <c r="GUI15" s="1211"/>
      <c r="GUJ15" s="1211"/>
      <c r="GUK15" s="1211"/>
      <c r="GUL15" s="1211"/>
      <c r="GUM15" s="1211"/>
      <c r="GUN15" s="1211"/>
      <c r="GUO15" s="1211"/>
      <c r="GUP15" s="1211"/>
      <c r="GUQ15" s="1211"/>
      <c r="GUR15" s="1211"/>
      <c r="GUS15" s="1211"/>
      <c r="GUT15" s="1211"/>
      <c r="GUU15" s="1211"/>
      <c r="GUV15" s="1211"/>
      <c r="GUW15" s="1211"/>
      <c r="GUX15" s="1211"/>
      <c r="GUY15" s="1211"/>
      <c r="GUZ15" s="1211"/>
      <c r="GVA15" s="1211"/>
      <c r="GVB15" s="1211"/>
      <c r="GVC15" s="1211"/>
      <c r="GVD15" s="1211"/>
      <c r="GVE15" s="1211"/>
      <c r="GVF15" s="1211"/>
      <c r="GVG15" s="1211"/>
      <c r="GVH15" s="1211"/>
      <c r="GVI15" s="1211"/>
      <c r="GVJ15" s="1211"/>
      <c r="GVK15" s="1211"/>
      <c r="GVL15" s="1211"/>
      <c r="GVM15" s="1211"/>
      <c r="GVN15" s="1211"/>
      <c r="GVO15" s="1211"/>
      <c r="GVP15" s="1211"/>
      <c r="GVQ15" s="1211"/>
      <c r="GVR15" s="1211"/>
      <c r="GVS15" s="1211"/>
      <c r="GVT15" s="1211"/>
      <c r="GVU15" s="1211"/>
      <c r="GVV15" s="1211"/>
      <c r="GVW15" s="1211"/>
      <c r="GVX15" s="1211"/>
      <c r="GVY15" s="1211"/>
      <c r="GVZ15" s="1211"/>
      <c r="GWA15" s="1211"/>
      <c r="GWB15" s="1211"/>
      <c r="GWC15" s="1211"/>
      <c r="GWD15" s="1211"/>
      <c r="GWE15" s="1211"/>
      <c r="GWF15" s="1211"/>
      <c r="GWG15" s="1211"/>
      <c r="GWH15" s="1211"/>
      <c r="GWI15" s="1211"/>
      <c r="GWJ15" s="1211"/>
      <c r="GWK15" s="1211"/>
      <c r="GWL15" s="1211"/>
      <c r="GWM15" s="1211"/>
      <c r="GWN15" s="1211"/>
      <c r="GWO15" s="1211"/>
      <c r="GWP15" s="1211"/>
      <c r="GWQ15" s="1211"/>
      <c r="GWR15" s="1211"/>
      <c r="GWS15" s="1211"/>
      <c r="GWT15" s="1211"/>
      <c r="GWU15" s="1211"/>
      <c r="GWV15" s="1211"/>
      <c r="GWW15" s="1211"/>
      <c r="GWX15" s="1211"/>
      <c r="GWY15" s="1211"/>
      <c r="GWZ15" s="1211"/>
      <c r="GXA15" s="1211"/>
      <c r="GXB15" s="1211"/>
      <c r="GXC15" s="1211"/>
      <c r="GXD15" s="1211"/>
      <c r="GXE15" s="1211"/>
      <c r="GXF15" s="1211"/>
      <c r="GXG15" s="1211"/>
      <c r="GXH15" s="1211"/>
      <c r="GXI15" s="1211"/>
      <c r="GXJ15" s="1211"/>
      <c r="GXK15" s="1211"/>
      <c r="GXL15" s="1211"/>
      <c r="GXM15" s="1211"/>
      <c r="GXN15" s="1211"/>
      <c r="GXO15" s="1211"/>
      <c r="GXP15" s="1211"/>
      <c r="GXQ15" s="1211"/>
      <c r="GXR15" s="1211"/>
      <c r="GXS15" s="1211"/>
      <c r="GXT15" s="1211"/>
      <c r="GXU15" s="1211"/>
      <c r="GXV15" s="1211"/>
      <c r="GXW15" s="1211"/>
      <c r="GXX15" s="1211"/>
      <c r="GXY15" s="1211"/>
      <c r="GXZ15" s="1211"/>
      <c r="GYA15" s="1211"/>
      <c r="GYB15" s="1211"/>
      <c r="GYC15" s="1211"/>
      <c r="GYD15" s="1211"/>
      <c r="GYE15" s="1211"/>
      <c r="GYF15" s="1211"/>
      <c r="GYG15" s="1211"/>
      <c r="GYH15" s="1211"/>
      <c r="GYI15" s="1211"/>
      <c r="GYJ15" s="1211"/>
      <c r="GYK15" s="1211"/>
      <c r="GYL15" s="1211"/>
      <c r="GYM15" s="1211"/>
      <c r="GYN15" s="1211"/>
      <c r="GYO15" s="1211"/>
      <c r="GYP15" s="1211"/>
      <c r="GYQ15" s="1211"/>
      <c r="GYR15" s="1211"/>
      <c r="GYS15" s="1211"/>
      <c r="GYT15" s="1211"/>
      <c r="GYU15" s="1211"/>
      <c r="GYV15" s="1211"/>
      <c r="GYW15" s="1211"/>
      <c r="GYX15" s="1211"/>
      <c r="GYY15" s="1211"/>
      <c r="GYZ15" s="1211"/>
      <c r="GZA15" s="1211"/>
      <c r="GZB15" s="1211"/>
      <c r="GZC15" s="1211"/>
      <c r="GZD15" s="1211"/>
      <c r="GZE15" s="1211"/>
      <c r="GZF15" s="1211"/>
      <c r="GZG15" s="1211"/>
      <c r="GZH15" s="1211"/>
      <c r="GZI15" s="1211"/>
      <c r="GZJ15" s="1211"/>
      <c r="GZK15" s="1211"/>
      <c r="GZL15" s="1211"/>
      <c r="GZM15" s="1211"/>
      <c r="GZN15" s="1211"/>
      <c r="GZO15" s="1211"/>
      <c r="GZP15" s="1211"/>
      <c r="GZQ15" s="1211"/>
      <c r="GZR15" s="1211"/>
      <c r="GZS15" s="1211"/>
      <c r="GZT15" s="1211"/>
      <c r="GZU15" s="1211"/>
      <c r="GZV15" s="1211"/>
      <c r="GZW15" s="1211"/>
      <c r="GZX15" s="1211"/>
      <c r="GZY15" s="1211"/>
      <c r="GZZ15" s="1211"/>
      <c r="HAA15" s="1211"/>
      <c r="HAB15" s="1211"/>
      <c r="HAC15" s="1211"/>
      <c r="HAD15" s="1211"/>
      <c r="HAE15" s="1211"/>
      <c r="HAF15" s="1211"/>
      <c r="HAG15" s="1211"/>
      <c r="HAH15" s="1211"/>
      <c r="HAI15" s="1211"/>
      <c r="HAJ15" s="1211"/>
      <c r="HAK15" s="1211"/>
      <c r="HAL15" s="1211"/>
      <c r="HAM15" s="1211"/>
      <c r="HAN15" s="1211"/>
      <c r="HAO15" s="1211"/>
      <c r="HAP15" s="1211"/>
      <c r="HAQ15" s="1211"/>
      <c r="HAR15" s="1211"/>
      <c r="HAS15" s="1211"/>
      <c r="HAT15" s="1211"/>
      <c r="HAU15" s="1211"/>
      <c r="HAV15" s="1211"/>
      <c r="HAW15" s="1211"/>
      <c r="HAX15" s="1211"/>
      <c r="HAY15" s="1211"/>
      <c r="HAZ15" s="1211"/>
      <c r="HBA15" s="1211"/>
      <c r="HBB15" s="1211"/>
      <c r="HBC15" s="1211"/>
      <c r="HBD15" s="1211"/>
      <c r="HBE15" s="1211"/>
      <c r="HBF15" s="1211"/>
      <c r="HBG15" s="1211"/>
      <c r="HBH15" s="1211"/>
      <c r="HBI15" s="1211"/>
      <c r="HBJ15" s="1211"/>
      <c r="HBK15" s="1211"/>
      <c r="HBL15" s="1211"/>
      <c r="HBM15" s="1211"/>
      <c r="HBN15" s="1211"/>
      <c r="HBO15" s="1211"/>
      <c r="HBP15" s="1211"/>
      <c r="HBQ15" s="1211"/>
      <c r="HBR15" s="1211"/>
      <c r="HBS15" s="1211"/>
      <c r="HBT15" s="1211"/>
      <c r="HBU15" s="1211"/>
      <c r="HBV15" s="1211"/>
      <c r="HBW15" s="1211"/>
      <c r="HBX15" s="1211"/>
      <c r="HBY15" s="1211"/>
      <c r="HBZ15" s="1211"/>
      <c r="HCA15" s="1211"/>
      <c r="HCB15" s="1211"/>
      <c r="HCC15" s="1211"/>
      <c r="HCD15" s="1211"/>
      <c r="HCE15" s="1211"/>
      <c r="HCF15" s="1211"/>
      <c r="HCG15" s="1211"/>
      <c r="HCH15" s="1211"/>
      <c r="HCI15" s="1211"/>
      <c r="HCJ15" s="1211"/>
      <c r="HCK15" s="1211"/>
      <c r="HCL15" s="1211"/>
      <c r="HCM15" s="1211"/>
      <c r="HCN15" s="1211"/>
      <c r="HCO15" s="1211"/>
      <c r="HCP15" s="1211"/>
      <c r="HCQ15" s="1211"/>
      <c r="HCR15" s="1211"/>
      <c r="HCS15" s="1211"/>
      <c r="HCT15" s="1211"/>
      <c r="HCU15" s="1211"/>
      <c r="HCV15" s="1211"/>
      <c r="HCW15" s="1211"/>
      <c r="HCX15" s="1211"/>
      <c r="HCY15" s="1211"/>
      <c r="HCZ15" s="1211"/>
      <c r="HDA15" s="1211"/>
      <c r="HDB15" s="1211"/>
      <c r="HDC15" s="1211"/>
      <c r="HDD15" s="1211"/>
      <c r="HDE15" s="1211"/>
      <c r="HDF15" s="1211"/>
      <c r="HDG15" s="1211"/>
      <c r="HDH15" s="1211"/>
      <c r="HDI15" s="1211"/>
      <c r="HDJ15" s="1211"/>
      <c r="HDK15" s="1211"/>
      <c r="HDL15" s="1211"/>
      <c r="HDM15" s="1211"/>
      <c r="HDN15" s="1211"/>
      <c r="HDO15" s="1211"/>
      <c r="HDP15" s="1211"/>
      <c r="HDQ15" s="1211"/>
      <c r="HDR15" s="1211"/>
      <c r="HDS15" s="1211"/>
      <c r="HDT15" s="1211"/>
      <c r="HDU15" s="1211"/>
      <c r="HDV15" s="1211"/>
      <c r="HDW15" s="1211"/>
      <c r="HDX15" s="1211"/>
      <c r="HDY15" s="1211"/>
      <c r="HDZ15" s="1211"/>
      <c r="HEA15" s="1211"/>
      <c r="HEB15" s="1211"/>
      <c r="HEC15" s="1211"/>
      <c r="HED15" s="1211"/>
      <c r="HEE15" s="1211"/>
      <c r="HEF15" s="1211"/>
      <c r="HEG15" s="1211"/>
      <c r="HEH15" s="1211"/>
      <c r="HEI15" s="1211"/>
      <c r="HEJ15" s="1211"/>
      <c r="HEK15" s="1211"/>
      <c r="HEL15" s="1211"/>
      <c r="HEM15" s="1211"/>
      <c r="HEN15" s="1211"/>
      <c r="HEO15" s="1211"/>
      <c r="HEP15" s="1211"/>
      <c r="HEQ15" s="1211"/>
      <c r="HER15" s="1211"/>
      <c r="HES15" s="1211"/>
      <c r="HET15" s="1211"/>
      <c r="HEU15" s="1211"/>
      <c r="HEV15" s="1211"/>
      <c r="HEW15" s="1211"/>
      <c r="HEX15" s="1211"/>
      <c r="HEY15" s="1211"/>
      <c r="HEZ15" s="1211"/>
      <c r="HFA15" s="1211"/>
      <c r="HFB15" s="1211"/>
      <c r="HFC15" s="1211"/>
      <c r="HFD15" s="1211"/>
      <c r="HFE15" s="1211"/>
      <c r="HFF15" s="1211"/>
      <c r="HFG15" s="1211"/>
      <c r="HFH15" s="1211"/>
      <c r="HFI15" s="1211"/>
      <c r="HFJ15" s="1211"/>
      <c r="HFK15" s="1211"/>
      <c r="HFL15" s="1211"/>
      <c r="HFM15" s="1211"/>
      <c r="HFN15" s="1211"/>
      <c r="HFO15" s="1211"/>
      <c r="HFP15" s="1211"/>
      <c r="HFQ15" s="1211"/>
      <c r="HFR15" s="1211"/>
      <c r="HFS15" s="1211"/>
      <c r="HFT15" s="1211"/>
      <c r="HFU15" s="1211"/>
      <c r="HFV15" s="1211"/>
      <c r="HFW15" s="1211"/>
      <c r="HFX15" s="1211"/>
      <c r="HFY15" s="1211"/>
      <c r="HFZ15" s="1211"/>
      <c r="HGA15" s="1211"/>
      <c r="HGB15" s="1211"/>
      <c r="HGC15" s="1211"/>
      <c r="HGD15" s="1211"/>
      <c r="HGE15" s="1211"/>
      <c r="HGF15" s="1211"/>
      <c r="HGG15" s="1211"/>
      <c r="HGH15" s="1211"/>
      <c r="HGI15" s="1211"/>
      <c r="HGJ15" s="1211"/>
      <c r="HGK15" s="1211"/>
      <c r="HGL15" s="1211"/>
      <c r="HGM15" s="1211"/>
      <c r="HGN15" s="1211"/>
      <c r="HGO15" s="1211"/>
      <c r="HGP15" s="1211"/>
      <c r="HGQ15" s="1211"/>
      <c r="HGR15" s="1211"/>
      <c r="HGS15" s="1211"/>
      <c r="HGT15" s="1211"/>
      <c r="HGU15" s="1211"/>
      <c r="HGV15" s="1211"/>
      <c r="HGW15" s="1211"/>
      <c r="HGX15" s="1211"/>
      <c r="HGY15" s="1211"/>
      <c r="HGZ15" s="1211"/>
      <c r="HHA15" s="1211"/>
      <c r="HHB15" s="1211"/>
      <c r="HHC15" s="1211"/>
      <c r="HHD15" s="1211"/>
      <c r="HHE15" s="1211"/>
      <c r="HHF15" s="1211"/>
      <c r="HHG15" s="1211"/>
      <c r="HHH15" s="1211"/>
      <c r="HHI15" s="1211"/>
      <c r="HHJ15" s="1211"/>
      <c r="HHK15" s="1211"/>
      <c r="HHL15" s="1211"/>
      <c r="HHM15" s="1211"/>
      <c r="HHN15" s="1211"/>
      <c r="HHO15" s="1211"/>
      <c r="HHP15" s="1211"/>
      <c r="HHQ15" s="1211"/>
      <c r="HHR15" s="1211"/>
      <c r="HHS15" s="1211"/>
      <c r="HHT15" s="1211"/>
      <c r="HHU15" s="1211"/>
      <c r="HHV15" s="1211"/>
      <c r="HHW15" s="1211"/>
      <c r="HHX15" s="1211"/>
      <c r="HHY15" s="1211"/>
      <c r="HHZ15" s="1211"/>
      <c r="HIA15" s="1211"/>
      <c r="HIB15" s="1211"/>
      <c r="HIC15" s="1211"/>
      <c r="HID15" s="1211"/>
      <c r="HIE15" s="1211"/>
      <c r="HIF15" s="1211"/>
      <c r="HIG15" s="1211"/>
      <c r="HIH15" s="1211"/>
      <c r="HII15" s="1211"/>
      <c r="HIJ15" s="1211"/>
      <c r="HIK15" s="1211"/>
      <c r="HIL15" s="1211"/>
      <c r="HIM15" s="1211"/>
      <c r="HIN15" s="1211"/>
      <c r="HIO15" s="1211"/>
      <c r="HIP15" s="1211"/>
      <c r="HIQ15" s="1211"/>
      <c r="HIR15" s="1211"/>
      <c r="HIS15" s="1211"/>
      <c r="HIT15" s="1211"/>
      <c r="HIU15" s="1211"/>
      <c r="HIV15" s="1211"/>
      <c r="HIW15" s="1211"/>
      <c r="HIX15" s="1211"/>
      <c r="HIY15" s="1211"/>
      <c r="HIZ15" s="1211"/>
      <c r="HJA15" s="1211"/>
      <c r="HJB15" s="1211"/>
      <c r="HJC15" s="1211"/>
      <c r="HJD15" s="1211"/>
      <c r="HJE15" s="1211"/>
      <c r="HJF15" s="1211"/>
      <c r="HJG15" s="1211"/>
      <c r="HJH15" s="1211"/>
      <c r="HJI15" s="1211"/>
      <c r="HJJ15" s="1211"/>
      <c r="HJK15" s="1211"/>
      <c r="HJL15" s="1211"/>
      <c r="HJM15" s="1211"/>
      <c r="HJN15" s="1211"/>
      <c r="HJO15" s="1211"/>
      <c r="HJP15" s="1211"/>
      <c r="HJQ15" s="1211"/>
      <c r="HJR15" s="1211"/>
      <c r="HJS15" s="1211"/>
      <c r="HJT15" s="1211"/>
      <c r="HJU15" s="1211"/>
      <c r="HJV15" s="1211"/>
      <c r="HJW15" s="1211"/>
      <c r="HJX15" s="1211"/>
      <c r="HJY15" s="1211"/>
      <c r="HJZ15" s="1211"/>
      <c r="HKA15" s="1211"/>
      <c r="HKB15" s="1211"/>
      <c r="HKC15" s="1211"/>
      <c r="HKD15" s="1211"/>
      <c r="HKE15" s="1211"/>
      <c r="HKF15" s="1211"/>
      <c r="HKG15" s="1211"/>
      <c r="HKH15" s="1211"/>
      <c r="HKI15" s="1211"/>
      <c r="HKJ15" s="1211"/>
      <c r="HKK15" s="1211"/>
      <c r="HKL15" s="1211"/>
      <c r="HKM15" s="1211"/>
      <c r="HKN15" s="1211"/>
      <c r="HKO15" s="1211"/>
      <c r="HKP15" s="1211"/>
      <c r="HKQ15" s="1211"/>
      <c r="HKR15" s="1211"/>
      <c r="HKS15" s="1211"/>
      <c r="HKT15" s="1211"/>
      <c r="HKU15" s="1211"/>
      <c r="HKV15" s="1211"/>
      <c r="HKW15" s="1211"/>
      <c r="HKX15" s="1211"/>
      <c r="HKY15" s="1211"/>
      <c r="HKZ15" s="1211"/>
      <c r="HLA15" s="1211"/>
      <c r="HLB15" s="1211"/>
      <c r="HLC15" s="1211"/>
      <c r="HLD15" s="1211"/>
      <c r="HLE15" s="1211"/>
      <c r="HLF15" s="1211"/>
      <c r="HLG15" s="1211"/>
      <c r="HLH15" s="1211"/>
      <c r="HLI15" s="1211"/>
      <c r="HLJ15" s="1211"/>
      <c r="HLK15" s="1211"/>
      <c r="HLL15" s="1211"/>
      <c r="HLM15" s="1211"/>
      <c r="HLN15" s="1211"/>
      <c r="HLO15" s="1211"/>
      <c r="HLP15" s="1211"/>
      <c r="HLQ15" s="1211"/>
      <c r="HLR15" s="1211"/>
      <c r="HLS15" s="1211"/>
      <c r="HLT15" s="1211"/>
      <c r="HLU15" s="1211"/>
      <c r="HLV15" s="1211"/>
      <c r="HLW15" s="1211"/>
      <c r="HLX15" s="1211"/>
      <c r="HLY15" s="1211"/>
      <c r="HLZ15" s="1211"/>
      <c r="HMA15" s="1211"/>
      <c r="HMB15" s="1211"/>
      <c r="HMC15" s="1211"/>
      <c r="HMD15" s="1211"/>
      <c r="HME15" s="1211"/>
      <c r="HMF15" s="1211"/>
      <c r="HMG15" s="1211"/>
      <c r="HMH15" s="1211"/>
      <c r="HMI15" s="1211"/>
      <c r="HMJ15" s="1211"/>
      <c r="HMK15" s="1211"/>
      <c r="HML15" s="1211"/>
      <c r="HMM15" s="1211"/>
      <c r="HMN15" s="1211"/>
      <c r="HMO15" s="1211"/>
      <c r="HMP15" s="1211"/>
      <c r="HMQ15" s="1211"/>
      <c r="HMR15" s="1211"/>
      <c r="HMS15" s="1211"/>
      <c r="HMT15" s="1211"/>
      <c r="HMU15" s="1211"/>
      <c r="HMV15" s="1211"/>
      <c r="HMW15" s="1211"/>
      <c r="HMX15" s="1211"/>
      <c r="HMY15" s="1211"/>
      <c r="HMZ15" s="1211"/>
      <c r="HNA15" s="1211"/>
      <c r="HNB15" s="1211"/>
      <c r="HNC15" s="1211"/>
      <c r="HND15" s="1211"/>
      <c r="HNE15" s="1211"/>
      <c r="HNF15" s="1211"/>
      <c r="HNG15" s="1211"/>
      <c r="HNH15" s="1211"/>
      <c r="HNI15" s="1211"/>
      <c r="HNJ15" s="1211"/>
      <c r="HNK15" s="1211"/>
      <c r="HNL15" s="1211"/>
      <c r="HNM15" s="1211"/>
      <c r="HNN15" s="1211"/>
      <c r="HNO15" s="1211"/>
      <c r="HNP15" s="1211"/>
      <c r="HNQ15" s="1211"/>
      <c r="HNR15" s="1211"/>
      <c r="HNS15" s="1211"/>
      <c r="HNT15" s="1211"/>
      <c r="HNU15" s="1211"/>
      <c r="HNV15" s="1211"/>
      <c r="HNW15" s="1211"/>
      <c r="HNX15" s="1211"/>
      <c r="HNY15" s="1211"/>
      <c r="HNZ15" s="1211"/>
      <c r="HOA15" s="1211"/>
      <c r="HOB15" s="1211"/>
      <c r="HOC15" s="1211"/>
      <c r="HOD15" s="1211"/>
      <c r="HOE15" s="1211"/>
      <c r="HOF15" s="1211"/>
      <c r="HOG15" s="1211"/>
      <c r="HOH15" s="1211"/>
      <c r="HOI15" s="1211"/>
      <c r="HOJ15" s="1211"/>
      <c r="HOK15" s="1211"/>
      <c r="HOL15" s="1211"/>
      <c r="HOM15" s="1211"/>
      <c r="HON15" s="1211"/>
      <c r="HOO15" s="1211"/>
      <c r="HOP15" s="1211"/>
      <c r="HOQ15" s="1211"/>
      <c r="HOR15" s="1211"/>
      <c r="HOS15" s="1211"/>
      <c r="HOT15" s="1211"/>
      <c r="HOU15" s="1211"/>
      <c r="HOV15" s="1211"/>
      <c r="HOW15" s="1211"/>
      <c r="HOX15" s="1211"/>
      <c r="HOY15" s="1211"/>
      <c r="HOZ15" s="1211"/>
      <c r="HPA15" s="1211"/>
      <c r="HPB15" s="1211"/>
      <c r="HPC15" s="1211"/>
      <c r="HPD15" s="1211"/>
      <c r="HPE15" s="1211"/>
      <c r="HPF15" s="1211"/>
      <c r="HPG15" s="1211"/>
      <c r="HPH15" s="1211"/>
      <c r="HPI15" s="1211"/>
      <c r="HPJ15" s="1211"/>
      <c r="HPK15" s="1211"/>
      <c r="HPL15" s="1211"/>
      <c r="HPM15" s="1211"/>
      <c r="HPN15" s="1211"/>
      <c r="HPO15" s="1211"/>
      <c r="HPP15" s="1211"/>
      <c r="HPQ15" s="1211"/>
      <c r="HPR15" s="1211"/>
      <c r="HPS15" s="1211"/>
      <c r="HPT15" s="1211"/>
      <c r="HPU15" s="1211"/>
      <c r="HPV15" s="1211"/>
      <c r="HPW15" s="1211"/>
      <c r="HPX15" s="1211"/>
      <c r="HPY15" s="1211"/>
      <c r="HPZ15" s="1211"/>
      <c r="HQA15" s="1211"/>
      <c r="HQB15" s="1211"/>
      <c r="HQC15" s="1211"/>
      <c r="HQD15" s="1211"/>
      <c r="HQE15" s="1211"/>
      <c r="HQF15" s="1211"/>
      <c r="HQG15" s="1211"/>
      <c r="HQH15" s="1211"/>
      <c r="HQI15" s="1211"/>
      <c r="HQJ15" s="1211"/>
      <c r="HQK15" s="1211"/>
      <c r="HQL15" s="1211"/>
      <c r="HQM15" s="1211"/>
      <c r="HQN15" s="1211"/>
      <c r="HQO15" s="1211"/>
      <c r="HQP15" s="1211"/>
      <c r="HQQ15" s="1211"/>
      <c r="HQR15" s="1211"/>
      <c r="HQS15" s="1211"/>
      <c r="HQT15" s="1211"/>
      <c r="HQU15" s="1211"/>
      <c r="HQV15" s="1211"/>
      <c r="HQW15" s="1211"/>
      <c r="HQX15" s="1211"/>
      <c r="HQY15" s="1211"/>
      <c r="HQZ15" s="1211"/>
      <c r="HRA15" s="1211"/>
      <c r="HRB15" s="1211"/>
      <c r="HRC15" s="1211"/>
      <c r="HRD15" s="1211"/>
      <c r="HRE15" s="1211"/>
      <c r="HRF15" s="1211"/>
      <c r="HRG15" s="1211"/>
      <c r="HRH15" s="1211"/>
      <c r="HRI15" s="1211"/>
      <c r="HRJ15" s="1211"/>
      <c r="HRK15" s="1211"/>
      <c r="HRL15" s="1211"/>
      <c r="HRM15" s="1211"/>
      <c r="HRN15" s="1211"/>
      <c r="HRO15" s="1211"/>
      <c r="HRP15" s="1211"/>
      <c r="HRQ15" s="1211"/>
      <c r="HRR15" s="1211"/>
      <c r="HRS15" s="1211"/>
      <c r="HRT15" s="1211"/>
      <c r="HRU15" s="1211"/>
      <c r="HRV15" s="1211"/>
      <c r="HRW15" s="1211"/>
      <c r="HRX15" s="1211"/>
      <c r="HRY15" s="1211"/>
      <c r="HRZ15" s="1211"/>
      <c r="HSA15" s="1211"/>
      <c r="HSB15" s="1211"/>
      <c r="HSC15" s="1211"/>
      <c r="HSD15" s="1211"/>
      <c r="HSE15" s="1211"/>
      <c r="HSF15" s="1211"/>
      <c r="HSG15" s="1211"/>
      <c r="HSH15" s="1211"/>
      <c r="HSI15" s="1211"/>
      <c r="HSJ15" s="1211"/>
      <c r="HSK15" s="1211"/>
      <c r="HSL15" s="1211"/>
      <c r="HSM15" s="1211"/>
      <c r="HSN15" s="1211"/>
      <c r="HSO15" s="1211"/>
      <c r="HSP15" s="1211"/>
      <c r="HSQ15" s="1211"/>
      <c r="HSR15" s="1211"/>
      <c r="HSS15" s="1211"/>
      <c r="HST15" s="1211"/>
      <c r="HSU15" s="1211"/>
      <c r="HSV15" s="1211"/>
      <c r="HSW15" s="1211"/>
      <c r="HSX15" s="1211"/>
      <c r="HSY15" s="1211"/>
      <c r="HSZ15" s="1211"/>
      <c r="HTA15" s="1211"/>
      <c r="HTB15" s="1211"/>
      <c r="HTC15" s="1211"/>
      <c r="HTD15" s="1211"/>
      <c r="HTE15" s="1211"/>
      <c r="HTF15" s="1211"/>
      <c r="HTG15" s="1211"/>
      <c r="HTH15" s="1211"/>
      <c r="HTI15" s="1211"/>
      <c r="HTJ15" s="1211"/>
      <c r="HTK15" s="1211"/>
      <c r="HTL15" s="1211"/>
      <c r="HTM15" s="1211"/>
      <c r="HTN15" s="1211"/>
      <c r="HTO15" s="1211"/>
      <c r="HTP15" s="1211"/>
      <c r="HTQ15" s="1211"/>
      <c r="HTR15" s="1211"/>
      <c r="HTS15" s="1211"/>
      <c r="HTT15" s="1211"/>
      <c r="HTU15" s="1211"/>
      <c r="HTV15" s="1211"/>
      <c r="HTW15" s="1211"/>
      <c r="HTX15" s="1211"/>
      <c r="HTY15" s="1211"/>
      <c r="HTZ15" s="1211"/>
      <c r="HUA15" s="1211"/>
      <c r="HUB15" s="1211"/>
      <c r="HUC15" s="1211"/>
      <c r="HUD15" s="1211"/>
      <c r="HUE15" s="1211"/>
      <c r="HUF15" s="1211"/>
      <c r="HUG15" s="1211"/>
      <c r="HUH15" s="1211"/>
      <c r="HUI15" s="1211"/>
      <c r="HUJ15" s="1211"/>
      <c r="HUK15" s="1211"/>
      <c r="HUL15" s="1211"/>
      <c r="HUM15" s="1211"/>
      <c r="HUN15" s="1211"/>
      <c r="HUO15" s="1211"/>
      <c r="HUP15" s="1211"/>
      <c r="HUQ15" s="1211"/>
      <c r="HUR15" s="1211"/>
      <c r="HUS15" s="1211"/>
      <c r="HUT15" s="1211"/>
      <c r="HUU15" s="1211"/>
      <c r="HUV15" s="1211"/>
      <c r="HUW15" s="1211"/>
      <c r="HUX15" s="1211"/>
      <c r="HUY15" s="1211"/>
      <c r="HUZ15" s="1211"/>
      <c r="HVA15" s="1211"/>
      <c r="HVB15" s="1211"/>
      <c r="HVC15" s="1211"/>
      <c r="HVD15" s="1211"/>
      <c r="HVE15" s="1211"/>
      <c r="HVF15" s="1211"/>
      <c r="HVG15" s="1211"/>
      <c r="HVH15" s="1211"/>
      <c r="HVI15" s="1211"/>
      <c r="HVJ15" s="1211"/>
      <c r="HVK15" s="1211"/>
      <c r="HVL15" s="1211"/>
      <c r="HVM15" s="1211"/>
      <c r="HVN15" s="1211"/>
      <c r="HVO15" s="1211"/>
      <c r="HVP15" s="1211"/>
      <c r="HVQ15" s="1211"/>
      <c r="HVR15" s="1211"/>
      <c r="HVS15" s="1211"/>
      <c r="HVT15" s="1211"/>
      <c r="HVU15" s="1211"/>
      <c r="HVV15" s="1211"/>
      <c r="HVW15" s="1211"/>
      <c r="HVX15" s="1211"/>
      <c r="HVY15" s="1211"/>
      <c r="HVZ15" s="1211"/>
      <c r="HWA15" s="1211"/>
      <c r="HWB15" s="1211"/>
      <c r="HWC15" s="1211"/>
      <c r="HWD15" s="1211"/>
      <c r="HWE15" s="1211"/>
      <c r="HWF15" s="1211"/>
      <c r="HWG15" s="1211"/>
      <c r="HWH15" s="1211"/>
      <c r="HWI15" s="1211"/>
      <c r="HWJ15" s="1211"/>
      <c r="HWK15" s="1211"/>
      <c r="HWL15" s="1211"/>
      <c r="HWM15" s="1211"/>
      <c r="HWN15" s="1211"/>
      <c r="HWO15" s="1211"/>
      <c r="HWP15" s="1211"/>
      <c r="HWQ15" s="1211"/>
      <c r="HWR15" s="1211"/>
      <c r="HWS15" s="1211"/>
      <c r="HWT15" s="1211"/>
      <c r="HWU15" s="1211"/>
      <c r="HWV15" s="1211"/>
      <c r="HWW15" s="1211"/>
      <c r="HWX15" s="1211"/>
      <c r="HWY15" s="1211"/>
      <c r="HWZ15" s="1211"/>
      <c r="HXA15" s="1211"/>
      <c r="HXB15" s="1211"/>
      <c r="HXC15" s="1211"/>
      <c r="HXD15" s="1211"/>
      <c r="HXE15" s="1211"/>
      <c r="HXF15" s="1211"/>
      <c r="HXG15" s="1211"/>
      <c r="HXH15" s="1211"/>
      <c r="HXI15" s="1211"/>
      <c r="HXJ15" s="1211"/>
      <c r="HXK15" s="1211"/>
      <c r="HXL15" s="1211"/>
      <c r="HXM15" s="1211"/>
      <c r="HXN15" s="1211"/>
      <c r="HXO15" s="1211"/>
      <c r="HXP15" s="1211"/>
      <c r="HXQ15" s="1211"/>
      <c r="HXR15" s="1211"/>
      <c r="HXS15" s="1211"/>
      <c r="HXT15" s="1211"/>
      <c r="HXU15" s="1211"/>
      <c r="HXV15" s="1211"/>
      <c r="HXW15" s="1211"/>
      <c r="HXX15" s="1211"/>
      <c r="HXY15" s="1211"/>
      <c r="HXZ15" s="1211"/>
      <c r="HYA15" s="1211"/>
      <c r="HYB15" s="1211"/>
      <c r="HYC15" s="1211"/>
      <c r="HYD15" s="1211"/>
      <c r="HYE15" s="1211"/>
      <c r="HYF15" s="1211"/>
      <c r="HYG15" s="1211"/>
      <c r="HYH15" s="1211"/>
      <c r="HYI15" s="1211"/>
      <c r="HYJ15" s="1211"/>
      <c r="HYK15" s="1211"/>
      <c r="HYL15" s="1211"/>
      <c r="HYM15" s="1211"/>
      <c r="HYN15" s="1211"/>
      <c r="HYO15" s="1211"/>
      <c r="HYP15" s="1211"/>
      <c r="HYQ15" s="1211"/>
      <c r="HYR15" s="1211"/>
      <c r="HYS15" s="1211"/>
      <c r="HYT15" s="1211"/>
      <c r="HYU15" s="1211"/>
      <c r="HYV15" s="1211"/>
      <c r="HYW15" s="1211"/>
      <c r="HYX15" s="1211"/>
      <c r="HYY15" s="1211"/>
      <c r="HYZ15" s="1211"/>
      <c r="HZA15" s="1211"/>
      <c r="HZB15" s="1211"/>
      <c r="HZC15" s="1211"/>
      <c r="HZD15" s="1211"/>
      <c r="HZE15" s="1211"/>
      <c r="HZF15" s="1211"/>
      <c r="HZG15" s="1211"/>
      <c r="HZH15" s="1211"/>
      <c r="HZI15" s="1211"/>
      <c r="HZJ15" s="1211"/>
      <c r="HZK15" s="1211"/>
      <c r="HZL15" s="1211"/>
      <c r="HZM15" s="1211"/>
      <c r="HZN15" s="1211"/>
      <c r="HZO15" s="1211"/>
      <c r="HZP15" s="1211"/>
      <c r="HZQ15" s="1211"/>
      <c r="HZR15" s="1211"/>
      <c r="HZS15" s="1211"/>
      <c r="HZT15" s="1211"/>
      <c r="HZU15" s="1211"/>
      <c r="HZV15" s="1211"/>
      <c r="HZW15" s="1211"/>
      <c r="HZX15" s="1211"/>
      <c r="HZY15" s="1211"/>
      <c r="HZZ15" s="1211"/>
      <c r="IAA15" s="1211"/>
      <c r="IAB15" s="1211"/>
      <c r="IAC15" s="1211"/>
      <c r="IAD15" s="1211"/>
      <c r="IAE15" s="1211"/>
      <c r="IAF15" s="1211"/>
      <c r="IAG15" s="1211"/>
      <c r="IAH15" s="1211"/>
      <c r="IAI15" s="1211"/>
      <c r="IAJ15" s="1211"/>
      <c r="IAK15" s="1211"/>
      <c r="IAL15" s="1211"/>
      <c r="IAM15" s="1211"/>
      <c r="IAN15" s="1211"/>
      <c r="IAO15" s="1211"/>
      <c r="IAP15" s="1211"/>
      <c r="IAQ15" s="1211"/>
      <c r="IAR15" s="1211"/>
      <c r="IAS15" s="1211"/>
      <c r="IAT15" s="1211"/>
      <c r="IAU15" s="1211"/>
      <c r="IAV15" s="1211"/>
      <c r="IAW15" s="1211"/>
      <c r="IAX15" s="1211"/>
      <c r="IAY15" s="1211"/>
      <c r="IAZ15" s="1211"/>
      <c r="IBA15" s="1211"/>
      <c r="IBB15" s="1211"/>
      <c r="IBC15" s="1211"/>
      <c r="IBD15" s="1211"/>
      <c r="IBE15" s="1211"/>
      <c r="IBF15" s="1211"/>
      <c r="IBG15" s="1211"/>
      <c r="IBH15" s="1211"/>
      <c r="IBI15" s="1211"/>
      <c r="IBJ15" s="1211"/>
      <c r="IBK15" s="1211"/>
      <c r="IBL15" s="1211"/>
      <c r="IBM15" s="1211"/>
      <c r="IBN15" s="1211"/>
      <c r="IBO15" s="1211"/>
      <c r="IBP15" s="1211"/>
      <c r="IBQ15" s="1211"/>
      <c r="IBR15" s="1211"/>
      <c r="IBS15" s="1211"/>
      <c r="IBT15" s="1211"/>
      <c r="IBU15" s="1211"/>
      <c r="IBV15" s="1211"/>
      <c r="IBW15" s="1211"/>
      <c r="IBX15" s="1211"/>
      <c r="IBY15" s="1211"/>
      <c r="IBZ15" s="1211"/>
      <c r="ICA15" s="1211"/>
      <c r="ICB15" s="1211"/>
      <c r="ICC15" s="1211"/>
      <c r="ICD15" s="1211"/>
      <c r="ICE15" s="1211"/>
      <c r="ICF15" s="1211"/>
      <c r="ICG15" s="1211"/>
      <c r="ICH15" s="1211"/>
      <c r="ICI15" s="1211"/>
      <c r="ICJ15" s="1211"/>
      <c r="ICK15" s="1211"/>
      <c r="ICL15" s="1211"/>
      <c r="ICM15" s="1211"/>
      <c r="ICN15" s="1211"/>
      <c r="ICO15" s="1211"/>
      <c r="ICP15" s="1211"/>
      <c r="ICQ15" s="1211"/>
      <c r="ICR15" s="1211"/>
      <c r="ICS15" s="1211"/>
      <c r="ICT15" s="1211"/>
      <c r="ICU15" s="1211"/>
      <c r="ICV15" s="1211"/>
      <c r="ICW15" s="1211"/>
      <c r="ICX15" s="1211"/>
      <c r="ICY15" s="1211"/>
      <c r="ICZ15" s="1211"/>
      <c r="IDA15" s="1211"/>
      <c r="IDB15" s="1211"/>
      <c r="IDC15" s="1211"/>
      <c r="IDD15" s="1211"/>
      <c r="IDE15" s="1211"/>
      <c r="IDF15" s="1211"/>
      <c r="IDG15" s="1211"/>
      <c r="IDH15" s="1211"/>
      <c r="IDI15" s="1211"/>
      <c r="IDJ15" s="1211"/>
      <c r="IDK15" s="1211"/>
      <c r="IDL15" s="1211"/>
      <c r="IDM15" s="1211"/>
      <c r="IDN15" s="1211"/>
      <c r="IDO15" s="1211"/>
      <c r="IDP15" s="1211"/>
      <c r="IDQ15" s="1211"/>
      <c r="IDR15" s="1211"/>
      <c r="IDS15" s="1211"/>
      <c r="IDT15" s="1211"/>
      <c r="IDU15" s="1211"/>
      <c r="IDV15" s="1211"/>
      <c r="IDW15" s="1211"/>
      <c r="IDX15" s="1211"/>
      <c r="IDY15" s="1211"/>
      <c r="IDZ15" s="1211"/>
      <c r="IEA15" s="1211"/>
      <c r="IEB15" s="1211"/>
      <c r="IEC15" s="1211"/>
      <c r="IED15" s="1211"/>
      <c r="IEE15" s="1211"/>
      <c r="IEF15" s="1211"/>
      <c r="IEG15" s="1211"/>
      <c r="IEH15" s="1211"/>
      <c r="IEI15" s="1211"/>
      <c r="IEJ15" s="1211"/>
      <c r="IEK15" s="1211"/>
      <c r="IEL15" s="1211"/>
      <c r="IEM15" s="1211"/>
      <c r="IEN15" s="1211"/>
      <c r="IEO15" s="1211"/>
      <c r="IEP15" s="1211"/>
      <c r="IEQ15" s="1211"/>
      <c r="IER15" s="1211"/>
      <c r="IES15" s="1211"/>
      <c r="IET15" s="1211"/>
      <c r="IEU15" s="1211"/>
      <c r="IEV15" s="1211"/>
      <c r="IEW15" s="1211"/>
      <c r="IEX15" s="1211"/>
      <c r="IEY15" s="1211"/>
      <c r="IEZ15" s="1211"/>
      <c r="IFA15" s="1211"/>
      <c r="IFB15" s="1211"/>
      <c r="IFC15" s="1211"/>
      <c r="IFD15" s="1211"/>
      <c r="IFE15" s="1211"/>
      <c r="IFF15" s="1211"/>
      <c r="IFG15" s="1211"/>
      <c r="IFH15" s="1211"/>
      <c r="IFI15" s="1211"/>
      <c r="IFJ15" s="1211"/>
      <c r="IFK15" s="1211"/>
      <c r="IFL15" s="1211"/>
      <c r="IFM15" s="1211"/>
      <c r="IFN15" s="1211"/>
      <c r="IFO15" s="1211"/>
      <c r="IFP15" s="1211"/>
      <c r="IFQ15" s="1211"/>
      <c r="IFR15" s="1211"/>
      <c r="IFS15" s="1211"/>
      <c r="IFT15" s="1211"/>
      <c r="IFU15" s="1211"/>
      <c r="IFV15" s="1211"/>
      <c r="IFW15" s="1211"/>
      <c r="IFX15" s="1211"/>
      <c r="IFY15" s="1211"/>
      <c r="IFZ15" s="1211"/>
      <c r="IGA15" s="1211"/>
      <c r="IGB15" s="1211"/>
      <c r="IGC15" s="1211"/>
      <c r="IGD15" s="1211"/>
      <c r="IGE15" s="1211"/>
      <c r="IGF15" s="1211"/>
      <c r="IGG15" s="1211"/>
      <c r="IGH15" s="1211"/>
      <c r="IGI15" s="1211"/>
      <c r="IGJ15" s="1211"/>
      <c r="IGK15" s="1211"/>
      <c r="IGL15" s="1211"/>
      <c r="IGM15" s="1211"/>
      <c r="IGN15" s="1211"/>
      <c r="IGO15" s="1211"/>
      <c r="IGP15" s="1211"/>
      <c r="IGQ15" s="1211"/>
      <c r="IGR15" s="1211"/>
      <c r="IGS15" s="1211"/>
      <c r="IGT15" s="1211"/>
      <c r="IGU15" s="1211"/>
      <c r="IGV15" s="1211"/>
      <c r="IGW15" s="1211"/>
      <c r="IGX15" s="1211"/>
      <c r="IGY15" s="1211"/>
      <c r="IGZ15" s="1211"/>
      <c r="IHA15" s="1211"/>
      <c r="IHB15" s="1211"/>
      <c r="IHC15" s="1211"/>
      <c r="IHD15" s="1211"/>
      <c r="IHE15" s="1211"/>
      <c r="IHF15" s="1211"/>
      <c r="IHG15" s="1211"/>
      <c r="IHH15" s="1211"/>
      <c r="IHI15" s="1211"/>
      <c r="IHJ15" s="1211"/>
      <c r="IHK15" s="1211"/>
      <c r="IHL15" s="1211"/>
      <c r="IHM15" s="1211"/>
      <c r="IHN15" s="1211"/>
      <c r="IHO15" s="1211"/>
      <c r="IHP15" s="1211"/>
      <c r="IHQ15" s="1211"/>
      <c r="IHR15" s="1211"/>
      <c r="IHS15" s="1211"/>
      <c r="IHT15" s="1211"/>
      <c r="IHU15" s="1211"/>
      <c r="IHV15" s="1211"/>
      <c r="IHW15" s="1211"/>
      <c r="IHX15" s="1211"/>
      <c r="IHY15" s="1211"/>
      <c r="IHZ15" s="1211"/>
      <c r="IIA15" s="1211"/>
      <c r="IIB15" s="1211"/>
      <c r="IIC15" s="1211"/>
      <c r="IID15" s="1211"/>
      <c r="IIE15" s="1211"/>
      <c r="IIF15" s="1211"/>
      <c r="IIG15" s="1211"/>
      <c r="IIH15" s="1211"/>
      <c r="III15" s="1211"/>
      <c r="IIJ15" s="1211"/>
      <c r="IIK15" s="1211"/>
      <c r="IIL15" s="1211"/>
      <c r="IIM15" s="1211"/>
      <c r="IIN15" s="1211"/>
      <c r="IIO15" s="1211"/>
      <c r="IIP15" s="1211"/>
      <c r="IIQ15" s="1211"/>
      <c r="IIR15" s="1211"/>
      <c r="IIS15" s="1211"/>
      <c r="IIT15" s="1211"/>
      <c r="IIU15" s="1211"/>
      <c r="IIV15" s="1211"/>
      <c r="IIW15" s="1211"/>
      <c r="IIX15" s="1211"/>
      <c r="IIY15" s="1211"/>
      <c r="IIZ15" s="1211"/>
      <c r="IJA15" s="1211"/>
      <c r="IJB15" s="1211"/>
      <c r="IJC15" s="1211"/>
      <c r="IJD15" s="1211"/>
      <c r="IJE15" s="1211"/>
      <c r="IJF15" s="1211"/>
      <c r="IJG15" s="1211"/>
      <c r="IJH15" s="1211"/>
      <c r="IJI15" s="1211"/>
      <c r="IJJ15" s="1211"/>
      <c r="IJK15" s="1211"/>
      <c r="IJL15" s="1211"/>
      <c r="IJM15" s="1211"/>
      <c r="IJN15" s="1211"/>
      <c r="IJO15" s="1211"/>
      <c r="IJP15" s="1211"/>
      <c r="IJQ15" s="1211"/>
      <c r="IJR15" s="1211"/>
      <c r="IJS15" s="1211"/>
      <c r="IJT15" s="1211"/>
      <c r="IJU15" s="1211"/>
      <c r="IJV15" s="1211"/>
      <c r="IJW15" s="1211"/>
      <c r="IJX15" s="1211"/>
      <c r="IJY15" s="1211"/>
      <c r="IJZ15" s="1211"/>
      <c r="IKA15" s="1211"/>
      <c r="IKB15" s="1211"/>
      <c r="IKC15" s="1211"/>
      <c r="IKD15" s="1211"/>
      <c r="IKE15" s="1211"/>
      <c r="IKF15" s="1211"/>
      <c r="IKG15" s="1211"/>
      <c r="IKH15" s="1211"/>
      <c r="IKI15" s="1211"/>
      <c r="IKJ15" s="1211"/>
      <c r="IKK15" s="1211"/>
      <c r="IKL15" s="1211"/>
      <c r="IKM15" s="1211"/>
      <c r="IKN15" s="1211"/>
      <c r="IKO15" s="1211"/>
      <c r="IKP15" s="1211"/>
      <c r="IKQ15" s="1211"/>
      <c r="IKR15" s="1211"/>
      <c r="IKS15" s="1211"/>
      <c r="IKT15" s="1211"/>
      <c r="IKU15" s="1211"/>
      <c r="IKV15" s="1211"/>
      <c r="IKW15" s="1211"/>
      <c r="IKX15" s="1211"/>
      <c r="IKY15" s="1211"/>
      <c r="IKZ15" s="1211"/>
      <c r="ILA15" s="1211"/>
      <c r="ILB15" s="1211"/>
      <c r="ILC15" s="1211"/>
      <c r="ILD15" s="1211"/>
      <c r="ILE15" s="1211"/>
      <c r="ILF15" s="1211"/>
      <c r="ILG15" s="1211"/>
      <c r="ILH15" s="1211"/>
      <c r="ILI15" s="1211"/>
      <c r="ILJ15" s="1211"/>
      <c r="ILK15" s="1211"/>
      <c r="ILL15" s="1211"/>
      <c r="ILM15" s="1211"/>
      <c r="ILN15" s="1211"/>
      <c r="ILO15" s="1211"/>
      <c r="ILP15" s="1211"/>
      <c r="ILQ15" s="1211"/>
      <c r="ILR15" s="1211"/>
      <c r="ILS15" s="1211"/>
      <c r="ILT15" s="1211"/>
      <c r="ILU15" s="1211"/>
      <c r="ILV15" s="1211"/>
      <c r="ILW15" s="1211"/>
      <c r="ILX15" s="1211"/>
      <c r="ILY15" s="1211"/>
      <c r="ILZ15" s="1211"/>
      <c r="IMA15" s="1211"/>
      <c r="IMB15" s="1211"/>
      <c r="IMC15" s="1211"/>
      <c r="IMD15" s="1211"/>
      <c r="IME15" s="1211"/>
      <c r="IMF15" s="1211"/>
      <c r="IMG15" s="1211"/>
      <c r="IMH15" s="1211"/>
      <c r="IMI15" s="1211"/>
      <c r="IMJ15" s="1211"/>
      <c r="IMK15" s="1211"/>
      <c r="IML15" s="1211"/>
      <c r="IMM15" s="1211"/>
      <c r="IMN15" s="1211"/>
      <c r="IMO15" s="1211"/>
      <c r="IMP15" s="1211"/>
      <c r="IMQ15" s="1211"/>
      <c r="IMR15" s="1211"/>
      <c r="IMS15" s="1211"/>
      <c r="IMT15" s="1211"/>
      <c r="IMU15" s="1211"/>
      <c r="IMV15" s="1211"/>
      <c r="IMW15" s="1211"/>
      <c r="IMX15" s="1211"/>
      <c r="IMY15" s="1211"/>
      <c r="IMZ15" s="1211"/>
      <c r="INA15" s="1211"/>
      <c r="INB15" s="1211"/>
      <c r="INC15" s="1211"/>
      <c r="IND15" s="1211"/>
      <c r="INE15" s="1211"/>
      <c r="INF15" s="1211"/>
      <c r="ING15" s="1211"/>
      <c r="INH15" s="1211"/>
      <c r="INI15" s="1211"/>
      <c r="INJ15" s="1211"/>
      <c r="INK15" s="1211"/>
      <c r="INL15" s="1211"/>
      <c r="INM15" s="1211"/>
      <c r="INN15" s="1211"/>
      <c r="INO15" s="1211"/>
      <c r="INP15" s="1211"/>
      <c r="INQ15" s="1211"/>
      <c r="INR15" s="1211"/>
      <c r="INS15" s="1211"/>
      <c r="INT15" s="1211"/>
      <c r="INU15" s="1211"/>
      <c r="INV15" s="1211"/>
      <c r="INW15" s="1211"/>
      <c r="INX15" s="1211"/>
      <c r="INY15" s="1211"/>
      <c r="INZ15" s="1211"/>
      <c r="IOA15" s="1211"/>
      <c r="IOB15" s="1211"/>
      <c r="IOC15" s="1211"/>
      <c r="IOD15" s="1211"/>
      <c r="IOE15" s="1211"/>
      <c r="IOF15" s="1211"/>
      <c r="IOG15" s="1211"/>
      <c r="IOH15" s="1211"/>
      <c r="IOI15" s="1211"/>
      <c r="IOJ15" s="1211"/>
      <c r="IOK15" s="1211"/>
      <c r="IOL15" s="1211"/>
      <c r="IOM15" s="1211"/>
      <c r="ION15" s="1211"/>
      <c r="IOO15" s="1211"/>
      <c r="IOP15" s="1211"/>
      <c r="IOQ15" s="1211"/>
      <c r="IOR15" s="1211"/>
      <c r="IOS15" s="1211"/>
      <c r="IOT15" s="1211"/>
      <c r="IOU15" s="1211"/>
      <c r="IOV15" s="1211"/>
      <c r="IOW15" s="1211"/>
      <c r="IOX15" s="1211"/>
      <c r="IOY15" s="1211"/>
      <c r="IOZ15" s="1211"/>
      <c r="IPA15" s="1211"/>
      <c r="IPB15" s="1211"/>
      <c r="IPC15" s="1211"/>
      <c r="IPD15" s="1211"/>
      <c r="IPE15" s="1211"/>
      <c r="IPF15" s="1211"/>
      <c r="IPG15" s="1211"/>
      <c r="IPH15" s="1211"/>
      <c r="IPI15" s="1211"/>
      <c r="IPJ15" s="1211"/>
      <c r="IPK15" s="1211"/>
      <c r="IPL15" s="1211"/>
      <c r="IPM15" s="1211"/>
      <c r="IPN15" s="1211"/>
      <c r="IPO15" s="1211"/>
      <c r="IPP15" s="1211"/>
      <c r="IPQ15" s="1211"/>
      <c r="IPR15" s="1211"/>
      <c r="IPS15" s="1211"/>
      <c r="IPT15" s="1211"/>
      <c r="IPU15" s="1211"/>
      <c r="IPV15" s="1211"/>
      <c r="IPW15" s="1211"/>
      <c r="IPX15" s="1211"/>
      <c r="IPY15" s="1211"/>
      <c r="IPZ15" s="1211"/>
      <c r="IQA15" s="1211"/>
      <c r="IQB15" s="1211"/>
      <c r="IQC15" s="1211"/>
      <c r="IQD15" s="1211"/>
      <c r="IQE15" s="1211"/>
      <c r="IQF15" s="1211"/>
      <c r="IQG15" s="1211"/>
      <c r="IQH15" s="1211"/>
      <c r="IQI15" s="1211"/>
      <c r="IQJ15" s="1211"/>
      <c r="IQK15" s="1211"/>
      <c r="IQL15" s="1211"/>
      <c r="IQM15" s="1211"/>
      <c r="IQN15" s="1211"/>
      <c r="IQO15" s="1211"/>
      <c r="IQP15" s="1211"/>
      <c r="IQQ15" s="1211"/>
      <c r="IQR15" s="1211"/>
      <c r="IQS15" s="1211"/>
      <c r="IQT15" s="1211"/>
      <c r="IQU15" s="1211"/>
      <c r="IQV15" s="1211"/>
      <c r="IQW15" s="1211"/>
      <c r="IQX15" s="1211"/>
      <c r="IQY15" s="1211"/>
      <c r="IQZ15" s="1211"/>
      <c r="IRA15" s="1211"/>
      <c r="IRB15" s="1211"/>
      <c r="IRC15" s="1211"/>
      <c r="IRD15" s="1211"/>
      <c r="IRE15" s="1211"/>
      <c r="IRF15" s="1211"/>
      <c r="IRG15" s="1211"/>
      <c r="IRH15" s="1211"/>
      <c r="IRI15" s="1211"/>
      <c r="IRJ15" s="1211"/>
      <c r="IRK15" s="1211"/>
      <c r="IRL15" s="1211"/>
      <c r="IRM15" s="1211"/>
      <c r="IRN15" s="1211"/>
      <c r="IRO15" s="1211"/>
      <c r="IRP15" s="1211"/>
      <c r="IRQ15" s="1211"/>
      <c r="IRR15" s="1211"/>
      <c r="IRS15" s="1211"/>
      <c r="IRT15" s="1211"/>
      <c r="IRU15" s="1211"/>
      <c r="IRV15" s="1211"/>
      <c r="IRW15" s="1211"/>
      <c r="IRX15" s="1211"/>
      <c r="IRY15" s="1211"/>
      <c r="IRZ15" s="1211"/>
      <c r="ISA15" s="1211"/>
      <c r="ISB15" s="1211"/>
      <c r="ISC15" s="1211"/>
      <c r="ISD15" s="1211"/>
      <c r="ISE15" s="1211"/>
      <c r="ISF15" s="1211"/>
      <c r="ISG15" s="1211"/>
      <c r="ISH15" s="1211"/>
      <c r="ISI15" s="1211"/>
      <c r="ISJ15" s="1211"/>
      <c r="ISK15" s="1211"/>
      <c r="ISL15" s="1211"/>
      <c r="ISM15" s="1211"/>
      <c r="ISN15" s="1211"/>
      <c r="ISO15" s="1211"/>
      <c r="ISP15" s="1211"/>
      <c r="ISQ15" s="1211"/>
      <c r="ISR15" s="1211"/>
      <c r="ISS15" s="1211"/>
      <c r="IST15" s="1211"/>
      <c r="ISU15" s="1211"/>
      <c r="ISV15" s="1211"/>
      <c r="ISW15" s="1211"/>
      <c r="ISX15" s="1211"/>
      <c r="ISY15" s="1211"/>
      <c r="ISZ15" s="1211"/>
      <c r="ITA15" s="1211"/>
      <c r="ITB15" s="1211"/>
      <c r="ITC15" s="1211"/>
      <c r="ITD15" s="1211"/>
      <c r="ITE15" s="1211"/>
      <c r="ITF15" s="1211"/>
      <c r="ITG15" s="1211"/>
      <c r="ITH15" s="1211"/>
      <c r="ITI15" s="1211"/>
      <c r="ITJ15" s="1211"/>
      <c r="ITK15" s="1211"/>
      <c r="ITL15" s="1211"/>
      <c r="ITM15" s="1211"/>
      <c r="ITN15" s="1211"/>
      <c r="ITO15" s="1211"/>
      <c r="ITP15" s="1211"/>
      <c r="ITQ15" s="1211"/>
      <c r="ITR15" s="1211"/>
      <c r="ITS15" s="1211"/>
      <c r="ITT15" s="1211"/>
      <c r="ITU15" s="1211"/>
      <c r="ITV15" s="1211"/>
      <c r="ITW15" s="1211"/>
      <c r="ITX15" s="1211"/>
      <c r="ITY15" s="1211"/>
      <c r="ITZ15" s="1211"/>
      <c r="IUA15" s="1211"/>
      <c r="IUB15" s="1211"/>
      <c r="IUC15" s="1211"/>
      <c r="IUD15" s="1211"/>
      <c r="IUE15" s="1211"/>
      <c r="IUF15" s="1211"/>
      <c r="IUG15" s="1211"/>
      <c r="IUH15" s="1211"/>
      <c r="IUI15" s="1211"/>
      <c r="IUJ15" s="1211"/>
      <c r="IUK15" s="1211"/>
      <c r="IUL15" s="1211"/>
      <c r="IUM15" s="1211"/>
      <c r="IUN15" s="1211"/>
      <c r="IUO15" s="1211"/>
      <c r="IUP15" s="1211"/>
      <c r="IUQ15" s="1211"/>
      <c r="IUR15" s="1211"/>
      <c r="IUS15" s="1211"/>
      <c r="IUT15" s="1211"/>
      <c r="IUU15" s="1211"/>
      <c r="IUV15" s="1211"/>
      <c r="IUW15" s="1211"/>
      <c r="IUX15" s="1211"/>
      <c r="IUY15" s="1211"/>
      <c r="IUZ15" s="1211"/>
      <c r="IVA15" s="1211"/>
      <c r="IVB15" s="1211"/>
      <c r="IVC15" s="1211"/>
      <c r="IVD15" s="1211"/>
      <c r="IVE15" s="1211"/>
      <c r="IVF15" s="1211"/>
      <c r="IVG15" s="1211"/>
      <c r="IVH15" s="1211"/>
      <c r="IVI15" s="1211"/>
      <c r="IVJ15" s="1211"/>
      <c r="IVK15" s="1211"/>
      <c r="IVL15" s="1211"/>
      <c r="IVM15" s="1211"/>
      <c r="IVN15" s="1211"/>
      <c r="IVO15" s="1211"/>
      <c r="IVP15" s="1211"/>
      <c r="IVQ15" s="1211"/>
      <c r="IVR15" s="1211"/>
      <c r="IVS15" s="1211"/>
      <c r="IVT15" s="1211"/>
      <c r="IVU15" s="1211"/>
      <c r="IVV15" s="1211"/>
      <c r="IVW15" s="1211"/>
      <c r="IVX15" s="1211"/>
      <c r="IVY15" s="1211"/>
      <c r="IVZ15" s="1211"/>
      <c r="IWA15" s="1211"/>
      <c r="IWB15" s="1211"/>
      <c r="IWC15" s="1211"/>
      <c r="IWD15" s="1211"/>
      <c r="IWE15" s="1211"/>
      <c r="IWF15" s="1211"/>
      <c r="IWG15" s="1211"/>
      <c r="IWH15" s="1211"/>
      <c r="IWI15" s="1211"/>
      <c r="IWJ15" s="1211"/>
      <c r="IWK15" s="1211"/>
      <c r="IWL15" s="1211"/>
      <c r="IWM15" s="1211"/>
      <c r="IWN15" s="1211"/>
      <c r="IWO15" s="1211"/>
      <c r="IWP15" s="1211"/>
      <c r="IWQ15" s="1211"/>
      <c r="IWR15" s="1211"/>
      <c r="IWS15" s="1211"/>
      <c r="IWT15" s="1211"/>
      <c r="IWU15" s="1211"/>
      <c r="IWV15" s="1211"/>
      <c r="IWW15" s="1211"/>
      <c r="IWX15" s="1211"/>
      <c r="IWY15" s="1211"/>
      <c r="IWZ15" s="1211"/>
      <c r="IXA15" s="1211"/>
      <c r="IXB15" s="1211"/>
      <c r="IXC15" s="1211"/>
      <c r="IXD15" s="1211"/>
      <c r="IXE15" s="1211"/>
      <c r="IXF15" s="1211"/>
      <c r="IXG15" s="1211"/>
      <c r="IXH15" s="1211"/>
      <c r="IXI15" s="1211"/>
      <c r="IXJ15" s="1211"/>
      <c r="IXK15" s="1211"/>
      <c r="IXL15" s="1211"/>
      <c r="IXM15" s="1211"/>
      <c r="IXN15" s="1211"/>
      <c r="IXO15" s="1211"/>
      <c r="IXP15" s="1211"/>
      <c r="IXQ15" s="1211"/>
      <c r="IXR15" s="1211"/>
      <c r="IXS15" s="1211"/>
      <c r="IXT15" s="1211"/>
      <c r="IXU15" s="1211"/>
      <c r="IXV15" s="1211"/>
      <c r="IXW15" s="1211"/>
      <c r="IXX15" s="1211"/>
      <c r="IXY15" s="1211"/>
      <c r="IXZ15" s="1211"/>
      <c r="IYA15" s="1211"/>
      <c r="IYB15" s="1211"/>
      <c r="IYC15" s="1211"/>
      <c r="IYD15" s="1211"/>
      <c r="IYE15" s="1211"/>
      <c r="IYF15" s="1211"/>
      <c r="IYG15" s="1211"/>
      <c r="IYH15" s="1211"/>
      <c r="IYI15" s="1211"/>
      <c r="IYJ15" s="1211"/>
      <c r="IYK15" s="1211"/>
      <c r="IYL15" s="1211"/>
      <c r="IYM15" s="1211"/>
      <c r="IYN15" s="1211"/>
      <c r="IYO15" s="1211"/>
      <c r="IYP15" s="1211"/>
      <c r="IYQ15" s="1211"/>
      <c r="IYR15" s="1211"/>
      <c r="IYS15" s="1211"/>
      <c r="IYT15" s="1211"/>
      <c r="IYU15" s="1211"/>
      <c r="IYV15" s="1211"/>
      <c r="IYW15" s="1211"/>
      <c r="IYX15" s="1211"/>
      <c r="IYY15" s="1211"/>
      <c r="IYZ15" s="1211"/>
      <c r="IZA15" s="1211"/>
      <c r="IZB15" s="1211"/>
      <c r="IZC15" s="1211"/>
      <c r="IZD15" s="1211"/>
      <c r="IZE15" s="1211"/>
      <c r="IZF15" s="1211"/>
      <c r="IZG15" s="1211"/>
      <c r="IZH15" s="1211"/>
      <c r="IZI15" s="1211"/>
      <c r="IZJ15" s="1211"/>
      <c r="IZK15" s="1211"/>
      <c r="IZL15" s="1211"/>
      <c r="IZM15" s="1211"/>
      <c r="IZN15" s="1211"/>
      <c r="IZO15" s="1211"/>
      <c r="IZP15" s="1211"/>
      <c r="IZQ15" s="1211"/>
      <c r="IZR15" s="1211"/>
      <c r="IZS15" s="1211"/>
      <c r="IZT15" s="1211"/>
      <c r="IZU15" s="1211"/>
      <c r="IZV15" s="1211"/>
      <c r="IZW15" s="1211"/>
      <c r="IZX15" s="1211"/>
      <c r="IZY15" s="1211"/>
      <c r="IZZ15" s="1211"/>
      <c r="JAA15" s="1211"/>
      <c r="JAB15" s="1211"/>
      <c r="JAC15" s="1211"/>
      <c r="JAD15" s="1211"/>
      <c r="JAE15" s="1211"/>
      <c r="JAF15" s="1211"/>
      <c r="JAG15" s="1211"/>
      <c r="JAH15" s="1211"/>
      <c r="JAI15" s="1211"/>
      <c r="JAJ15" s="1211"/>
      <c r="JAK15" s="1211"/>
      <c r="JAL15" s="1211"/>
      <c r="JAM15" s="1211"/>
      <c r="JAN15" s="1211"/>
      <c r="JAO15" s="1211"/>
      <c r="JAP15" s="1211"/>
      <c r="JAQ15" s="1211"/>
      <c r="JAR15" s="1211"/>
      <c r="JAS15" s="1211"/>
      <c r="JAT15" s="1211"/>
      <c r="JAU15" s="1211"/>
      <c r="JAV15" s="1211"/>
      <c r="JAW15" s="1211"/>
      <c r="JAX15" s="1211"/>
      <c r="JAY15" s="1211"/>
      <c r="JAZ15" s="1211"/>
      <c r="JBA15" s="1211"/>
      <c r="JBB15" s="1211"/>
      <c r="JBC15" s="1211"/>
      <c r="JBD15" s="1211"/>
      <c r="JBE15" s="1211"/>
      <c r="JBF15" s="1211"/>
      <c r="JBG15" s="1211"/>
      <c r="JBH15" s="1211"/>
      <c r="JBI15" s="1211"/>
      <c r="JBJ15" s="1211"/>
      <c r="JBK15" s="1211"/>
      <c r="JBL15" s="1211"/>
      <c r="JBM15" s="1211"/>
      <c r="JBN15" s="1211"/>
      <c r="JBO15" s="1211"/>
      <c r="JBP15" s="1211"/>
      <c r="JBQ15" s="1211"/>
      <c r="JBR15" s="1211"/>
      <c r="JBS15" s="1211"/>
      <c r="JBT15" s="1211"/>
      <c r="JBU15" s="1211"/>
      <c r="JBV15" s="1211"/>
      <c r="JBW15" s="1211"/>
      <c r="JBX15" s="1211"/>
      <c r="JBY15" s="1211"/>
      <c r="JBZ15" s="1211"/>
      <c r="JCA15" s="1211"/>
      <c r="JCB15" s="1211"/>
      <c r="JCC15" s="1211"/>
      <c r="JCD15" s="1211"/>
      <c r="JCE15" s="1211"/>
      <c r="JCF15" s="1211"/>
      <c r="JCG15" s="1211"/>
      <c r="JCH15" s="1211"/>
      <c r="JCI15" s="1211"/>
      <c r="JCJ15" s="1211"/>
      <c r="JCK15" s="1211"/>
      <c r="JCL15" s="1211"/>
      <c r="JCM15" s="1211"/>
      <c r="JCN15" s="1211"/>
      <c r="JCO15" s="1211"/>
      <c r="JCP15" s="1211"/>
      <c r="JCQ15" s="1211"/>
      <c r="JCR15" s="1211"/>
      <c r="JCS15" s="1211"/>
      <c r="JCT15" s="1211"/>
      <c r="JCU15" s="1211"/>
      <c r="JCV15" s="1211"/>
      <c r="JCW15" s="1211"/>
      <c r="JCX15" s="1211"/>
      <c r="JCY15" s="1211"/>
      <c r="JCZ15" s="1211"/>
      <c r="JDA15" s="1211"/>
      <c r="JDB15" s="1211"/>
      <c r="JDC15" s="1211"/>
      <c r="JDD15" s="1211"/>
      <c r="JDE15" s="1211"/>
      <c r="JDF15" s="1211"/>
      <c r="JDG15" s="1211"/>
      <c r="JDH15" s="1211"/>
      <c r="JDI15" s="1211"/>
      <c r="JDJ15" s="1211"/>
      <c r="JDK15" s="1211"/>
      <c r="JDL15" s="1211"/>
      <c r="JDM15" s="1211"/>
      <c r="JDN15" s="1211"/>
      <c r="JDO15" s="1211"/>
      <c r="JDP15" s="1211"/>
      <c r="JDQ15" s="1211"/>
      <c r="JDR15" s="1211"/>
      <c r="JDS15" s="1211"/>
      <c r="JDT15" s="1211"/>
      <c r="JDU15" s="1211"/>
      <c r="JDV15" s="1211"/>
      <c r="JDW15" s="1211"/>
      <c r="JDX15" s="1211"/>
      <c r="JDY15" s="1211"/>
      <c r="JDZ15" s="1211"/>
      <c r="JEA15" s="1211"/>
      <c r="JEB15" s="1211"/>
      <c r="JEC15" s="1211"/>
      <c r="JED15" s="1211"/>
      <c r="JEE15" s="1211"/>
      <c r="JEF15" s="1211"/>
      <c r="JEG15" s="1211"/>
      <c r="JEH15" s="1211"/>
      <c r="JEI15" s="1211"/>
      <c r="JEJ15" s="1211"/>
      <c r="JEK15" s="1211"/>
      <c r="JEL15" s="1211"/>
      <c r="JEM15" s="1211"/>
      <c r="JEN15" s="1211"/>
      <c r="JEO15" s="1211"/>
      <c r="JEP15" s="1211"/>
      <c r="JEQ15" s="1211"/>
      <c r="JER15" s="1211"/>
      <c r="JES15" s="1211"/>
      <c r="JET15" s="1211"/>
      <c r="JEU15" s="1211"/>
      <c r="JEV15" s="1211"/>
      <c r="JEW15" s="1211"/>
      <c r="JEX15" s="1211"/>
      <c r="JEY15" s="1211"/>
      <c r="JEZ15" s="1211"/>
      <c r="JFA15" s="1211"/>
      <c r="JFB15" s="1211"/>
      <c r="JFC15" s="1211"/>
      <c r="JFD15" s="1211"/>
      <c r="JFE15" s="1211"/>
      <c r="JFF15" s="1211"/>
      <c r="JFG15" s="1211"/>
      <c r="JFH15" s="1211"/>
      <c r="JFI15" s="1211"/>
      <c r="JFJ15" s="1211"/>
      <c r="JFK15" s="1211"/>
      <c r="JFL15" s="1211"/>
      <c r="JFM15" s="1211"/>
      <c r="JFN15" s="1211"/>
      <c r="JFO15" s="1211"/>
      <c r="JFP15" s="1211"/>
      <c r="JFQ15" s="1211"/>
      <c r="JFR15" s="1211"/>
      <c r="JFS15" s="1211"/>
      <c r="JFT15" s="1211"/>
      <c r="JFU15" s="1211"/>
      <c r="JFV15" s="1211"/>
      <c r="JFW15" s="1211"/>
      <c r="JFX15" s="1211"/>
      <c r="JFY15" s="1211"/>
      <c r="JFZ15" s="1211"/>
      <c r="JGA15" s="1211"/>
      <c r="JGB15" s="1211"/>
      <c r="JGC15" s="1211"/>
      <c r="JGD15" s="1211"/>
      <c r="JGE15" s="1211"/>
      <c r="JGF15" s="1211"/>
      <c r="JGG15" s="1211"/>
      <c r="JGH15" s="1211"/>
      <c r="JGI15" s="1211"/>
      <c r="JGJ15" s="1211"/>
      <c r="JGK15" s="1211"/>
      <c r="JGL15" s="1211"/>
      <c r="JGM15" s="1211"/>
      <c r="JGN15" s="1211"/>
      <c r="JGO15" s="1211"/>
      <c r="JGP15" s="1211"/>
      <c r="JGQ15" s="1211"/>
      <c r="JGR15" s="1211"/>
      <c r="JGS15" s="1211"/>
      <c r="JGT15" s="1211"/>
      <c r="JGU15" s="1211"/>
      <c r="JGV15" s="1211"/>
      <c r="JGW15" s="1211"/>
      <c r="JGX15" s="1211"/>
      <c r="JGY15" s="1211"/>
      <c r="JGZ15" s="1211"/>
      <c r="JHA15" s="1211"/>
      <c r="JHB15" s="1211"/>
      <c r="JHC15" s="1211"/>
      <c r="JHD15" s="1211"/>
      <c r="JHE15" s="1211"/>
      <c r="JHF15" s="1211"/>
      <c r="JHG15" s="1211"/>
      <c r="JHH15" s="1211"/>
      <c r="JHI15" s="1211"/>
      <c r="JHJ15" s="1211"/>
      <c r="JHK15" s="1211"/>
      <c r="JHL15" s="1211"/>
      <c r="JHM15" s="1211"/>
      <c r="JHN15" s="1211"/>
      <c r="JHO15" s="1211"/>
      <c r="JHP15" s="1211"/>
      <c r="JHQ15" s="1211"/>
      <c r="JHR15" s="1211"/>
      <c r="JHS15" s="1211"/>
      <c r="JHT15" s="1211"/>
      <c r="JHU15" s="1211"/>
      <c r="JHV15" s="1211"/>
      <c r="JHW15" s="1211"/>
      <c r="JHX15" s="1211"/>
      <c r="JHY15" s="1211"/>
      <c r="JHZ15" s="1211"/>
      <c r="JIA15" s="1211"/>
      <c r="JIB15" s="1211"/>
      <c r="JIC15" s="1211"/>
      <c r="JID15" s="1211"/>
      <c r="JIE15" s="1211"/>
      <c r="JIF15" s="1211"/>
      <c r="JIG15" s="1211"/>
      <c r="JIH15" s="1211"/>
      <c r="JII15" s="1211"/>
      <c r="JIJ15" s="1211"/>
      <c r="JIK15" s="1211"/>
      <c r="JIL15" s="1211"/>
      <c r="JIM15" s="1211"/>
      <c r="JIN15" s="1211"/>
      <c r="JIO15" s="1211"/>
      <c r="JIP15" s="1211"/>
      <c r="JIQ15" s="1211"/>
      <c r="JIR15" s="1211"/>
      <c r="JIS15" s="1211"/>
      <c r="JIT15" s="1211"/>
      <c r="JIU15" s="1211"/>
      <c r="JIV15" s="1211"/>
      <c r="JIW15" s="1211"/>
      <c r="JIX15" s="1211"/>
      <c r="JIY15" s="1211"/>
      <c r="JIZ15" s="1211"/>
      <c r="JJA15" s="1211"/>
      <c r="JJB15" s="1211"/>
      <c r="JJC15" s="1211"/>
      <c r="JJD15" s="1211"/>
      <c r="JJE15" s="1211"/>
      <c r="JJF15" s="1211"/>
      <c r="JJG15" s="1211"/>
      <c r="JJH15" s="1211"/>
      <c r="JJI15" s="1211"/>
      <c r="JJJ15" s="1211"/>
      <c r="JJK15" s="1211"/>
      <c r="JJL15" s="1211"/>
      <c r="JJM15" s="1211"/>
      <c r="JJN15" s="1211"/>
      <c r="JJO15" s="1211"/>
      <c r="JJP15" s="1211"/>
      <c r="JJQ15" s="1211"/>
      <c r="JJR15" s="1211"/>
      <c r="JJS15" s="1211"/>
      <c r="JJT15" s="1211"/>
      <c r="JJU15" s="1211"/>
      <c r="JJV15" s="1211"/>
      <c r="JJW15" s="1211"/>
      <c r="JJX15" s="1211"/>
      <c r="JJY15" s="1211"/>
      <c r="JJZ15" s="1211"/>
      <c r="JKA15" s="1211"/>
      <c r="JKB15" s="1211"/>
      <c r="JKC15" s="1211"/>
      <c r="JKD15" s="1211"/>
      <c r="JKE15" s="1211"/>
      <c r="JKF15" s="1211"/>
      <c r="JKG15" s="1211"/>
      <c r="JKH15" s="1211"/>
      <c r="JKI15" s="1211"/>
      <c r="JKJ15" s="1211"/>
      <c r="JKK15" s="1211"/>
      <c r="JKL15" s="1211"/>
      <c r="JKM15" s="1211"/>
      <c r="JKN15" s="1211"/>
      <c r="JKO15" s="1211"/>
      <c r="JKP15" s="1211"/>
      <c r="JKQ15" s="1211"/>
      <c r="JKR15" s="1211"/>
      <c r="JKS15" s="1211"/>
      <c r="JKT15" s="1211"/>
      <c r="JKU15" s="1211"/>
      <c r="JKV15" s="1211"/>
      <c r="JKW15" s="1211"/>
      <c r="JKX15" s="1211"/>
      <c r="JKY15" s="1211"/>
      <c r="JKZ15" s="1211"/>
      <c r="JLA15" s="1211"/>
      <c r="JLB15" s="1211"/>
      <c r="JLC15" s="1211"/>
      <c r="JLD15" s="1211"/>
      <c r="JLE15" s="1211"/>
      <c r="JLF15" s="1211"/>
      <c r="JLG15" s="1211"/>
      <c r="JLH15" s="1211"/>
      <c r="JLI15" s="1211"/>
      <c r="JLJ15" s="1211"/>
      <c r="JLK15" s="1211"/>
      <c r="JLL15" s="1211"/>
      <c r="JLM15" s="1211"/>
      <c r="JLN15" s="1211"/>
      <c r="JLO15" s="1211"/>
      <c r="JLP15" s="1211"/>
      <c r="JLQ15" s="1211"/>
      <c r="JLR15" s="1211"/>
      <c r="JLS15" s="1211"/>
      <c r="JLT15" s="1211"/>
      <c r="JLU15" s="1211"/>
      <c r="JLV15" s="1211"/>
      <c r="JLW15" s="1211"/>
      <c r="JLX15" s="1211"/>
      <c r="JLY15" s="1211"/>
      <c r="JLZ15" s="1211"/>
      <c r="JMA15" s="1211"/>
      <c r="JMB15" s="1211"/>
      <c r="JMC15" s="1211"/>
      <c r="JMD15" s="1211"/>
      <c r="JME15" s="1211"/>
      <c r="JMF15" s="1211"/>
      <c r="JMG15" s="1211"/>
      <c r="JMH15" s="1211"/>
      <c r="JMI15" s="1211"/>
      <c r="JMJ15" s="1211"/>
      <c r="JMK15" s="1211"/>
      <c r="JML15" s="1211"/>
      <c r="JMM15" s="1211"/>
      <c r="JMN15" s="1211"/>
      <c r="JMO15" s="1211"/>
      <c r="JMP15" s="1211"/>
      <c r="JMQ15" s="1211"/>
      <c r="JMR15" s="1211"/>
      <c r="JMS15" s="1211"/>
      <c r="JMT15" s="1211"/>
      <c r="JMU15" s="1211"/>
      <c r="JMV15" s="1211"/>
      <c r="JMW15" s="1211"/>
      <c r="JMX15" s="1211"/>
      <c r="JMY15" s="1211"/>
      <c r="JMZ15" s="1211"/>
      <c r="JNA15" s="1211"/>
      <c r="JNB15" s="1211"/>
      <c r="JNC15" s="1211"/>
      <c r="JND15" s="1211"/>
      <c r="JNE15" s="1211"/>
      <c r="JNF15" s="1211"/>
      <c r="JNG15" s="1211"/>
      <c r="JNH15" s="1211"/>
      <c r="JNI15" s="1211"/>
      <c r="JNJ15" s="1211"/>
      <c r="JNK15" s="1211"/>
      <c r="JNL15" s="1211"/>
      <c r="JNM15" s="1211"/>
      <c r="JNN15" s="1211"/>
      <c r="JNO15" s="1211"/>
      <c r="JNP15" s="1211"/>
      <c r="JNQ15" s="1211"/>
      <c r="JNR15" s="1211"/>
      <c r="JNS15" s="1211"/>
      <c r="JNT15" s="1211"/>
      <c r="JNU15" s="1211"/>
      <c r="JNV15" s="1211"/>
      <c r="JNW15" s="1211"/>
      <c r="JNX15" s="1211"/>
      <c r="JNY15" s="1211"/>
      <c r="JNZ15" s="1211"/>
      <c r="JOA15" s="1211"/>
      <c r="JOB15" s="1211"/>
      <c r="JOC15" s="1211"/>
      <c r="JOD15" s="1211"/>
      <c r="JOE15" s="1211"/>
      <c r="JOF15" s="1211"/>
      <c r="JOG15" s="1211"/>
      <c r="JOH15" s="1211"/>
      <c r="JOI15" s="1211"/>
      <c r="JOJ15" s="1211"/>
      <c r="JOK15" s="1211"/>
      <c r="JOL15" s="1211"/>
      <c r="JOM15" s="1211"/>
      <c r="JON15" s="1211"/>
      <c r="JOO15" s="1211"/>
      <c r="JOP15" s="1211"/>
      <c r="JOQ15" s="1211"/>
      <c r="JOR15" s="1211"/>
      <c r="JOS15" s="1211"/>
      <c r="JOT15" s="1211"/>
      <c r="JOU15" s="1211"/>
      <c r="JOV15" s="1211"/>
      <c r="JOW15" s="1211"/>
      <c r="JOX15" s="1211"/>
      <c r="JOY15" s="1211"/>
      <c r="JOZ15" s="1211"/>
      <c r="JPA15" s="1211"/>
      <c r="JPB15" s="1211"/>
      <c r="JPC15" s="1211"/>
      <c r="JPD15" s="1211"/>
      <c r="JPE15" s="1211"/>
      <c r="JPF15" s="1211"/>
      <c r="JPG15" s="1211"/>
      <c r="JPH15" s="1211"/>
      <c r="JPI15" s="1211"/>
      <c r="JPJ15" s="1211"/>
      <c r="JPK15" s="1211"/>
      <c r="JPL15" s="1211"/>
      <c r="JPM15" s="1211"/>
      <c r="JPN15" s="1211"/>
      <c r="JPO15" s="1211"/>
      <c r="JPP15" s="1211"/>
      <c r="JPQ15" s="1211"/>
      <c r="JPR15" s="1211"/>
      <c r="JPS15" s="1211"/>
      <c r="JPT15" s="1211"/>
      <c r="JPU15" s="1211"/>
      <c r="JPV15" s="1211"/>
      <c r="JPW15" s="1211"/>
      <c r="JPX15" s="1211"/>
      <c r="JPY15" s="1211"/>
      <c r="JPZ15" s="1211"/>
      <c r="JQA15" s="1211"/>
      <c r="JQB15" s="1211"/>
      <c r="JQC15" s="1211"/>
      <c r="JQD15" s="1211"/>
      <c r="JQE15" s="1211"/>
      <c r="JQF15" s="1211"/>
      <c r="JQG15" s="1211"/>
      <c r="JQH15" s="1211"/>
      <c r="JQI15" s="1211"/>
      <c r="JQJ15" s="1211"/>
      <c r="JQK15" s="1211"/>
      <c r="JQL15" s="1211"/>
      <c r="JQM15" s="1211"/>
      <c r="JQN15" s="1211"/>
      <c r="JQO15" s="1211"/>
      <c r="JQP15" s="1211"/>
      <c r="JQQ15" s="1211"/>
      <c r="JQR15" s="1211"/>
      <c r="JQS15" s="1211"/>
      <c r="JQT15" s="1211"/>
      <c r="JQU15" s="1211"/>
      <c r="JQV15" s="1211"/>
      <c r="JQW15" s="1211"/>
      <c r="JQX15" s="1211"/>
      <c r="JQY15" s="1211"/>
      <c r="JQZ15" s="1211"/>
      <c r="JRA15" s="1211"/>
      <c r="JRB15" s="1211"/>
      <c r="JRC15" s="1211"/>
      <c r="JRD15" s="1211"/>
      <c r="JRE15" s="1211"/>
      <c r="JRF15" s="1211"/>
      <c r="JRG15" s="1211"/>
      <c r="JRH15" s="1211"/>
      <c r="JRI15" s="1211"/>
      <c r="JRJ15" s="1211"/>
      <c r="JRK15" s="1211"/>
      <c r="JRL15" s="1211"/>
      <c r="JRM15" s="1211"/>
      <c r="JRN15" s="1211"/>
      <c r="JRO15" s="1211"/>
      <c r="JRP15" s="1211"/>
      <c r="JRQ15" s="1211"/>
      <c r="JRR15" s="1211"/>
      <c r="JRS15" s="1211"/>
      <c r="JRT15" s="1211"/>
      <c r="JRU15" s="1211"/>
      <c r="JRV15" s="1211"/>
      <c r="JRW15" s="1211"/>
      <c r="JRX15" s="1211"/>
      <c r="JRY15" s="1211"/>
      <c r="JRZ15" s="1211"/>
      <c r="JSA15" s="1211"/>
      <c r="JSB15" s="1211"/>
      <c r="JSC15" s="1211"/>
      <c r="JSD15" s="1211"/>
      <c r="JSE15" s="1211"/>
      <c r="JSF15" s="1211"/>
      <c r="JSG15" s="1211"/>
      <c r="JSH15" s="1211"/>
      <c r="JSI15" s="1211"/>
      <c r="JSJ15" s="1211"/>
      <c r="JSK15" s="1211"/>
      <c r="JSL15" s="1211"/>
      <c r="JSM15" s="1211"/>
      <c r="JSN15" s="1211"/>
      <c r="JSO15" s="1211"/>
      <c r="JSP15" s="1211"/>
      <c r="JSQ15" s="1211"/>
      <c r="JSR15" s="1211"/>
      <c r="JSS15" s="1211"/>
      <c r="JST15" s="1211"/>
      <c r="JSU15" s="1211"/>
      <c r="JSV15" s="1211"/>
      <c r="JSW15" s="1211"/>
      <c r="JSX15" s="1211"/>
      <c r="JSY15" s="1211"/>
      <c r="JSZ15" s="1211"/>
      <c r="JTA15" s="1211"/>
      <c r="JTB15" s="1211"/>
      <c r="JTC15" s="1211"/>
      <c r="JTD15" s="1211"/>
      <c r="JTE15" s="1211"/>
      <c r="JTF15" s="1211"/>
      <c r="JTG15" s="1211"/>
      <c r="JTH15" s="1211"/>
      <c r="JTI15" s="1211"/>
      <c r="JTJ15" s="1211"/>
      <c r="JTK15" s="1211"/>
      <c r="JTL15" s="1211"/>
      <c r="JTM15" s="1211"/>
      <c r="JTN15" s="1211"/>
      <c r="JTO15" s="1211"/>
      <c r="JTP15" s="1211"/>
      <c r="JTQ15" s="1211"/>
      <c r="JTR15" s="1211"/>
      <c r="JTS15" s="1211"/>
      <c r="JTT15" s="1211"/>
      <c r="JTU15" s="1211"/>
      <c r="JTV15" s="1211"/>
      <c r="JTW15" s="1211"/>
      <c r="JTX15" s="1211"/>
      <c r="JTY15" s="1211"/>
      <c r="JTZ15" s="1211"/>
      <c r="JUA15" s="1211"/>
      <c r="JUB15" s="1211"/>
      <c r="JUC15" s="1211"/>
      <c r="JUD15" s="1211"/>
      <c r="JUE15" s="1211"/>
      <c r="JUF15" s="1211"/>
      <c r="JUG15" s="1211"/>
      <c r="JUH15" s="1211"/>
      <c r="JUI15" s="1211"/>
      <c r="JUJ15" s="1211"/>
      <c r="JUK15" s="1211"/>
      <c r="JUL15" s="1211"/>
      <c r="JUM15" s="1211"/>
      <c r="JUN15" s="1211"/>
      <c r="JUO15" s="1211"/>
      <c r="JUP15" s="1211"/>
      <c r="JUQ15" s="1211"/>
      <c r="JUR15" s="1211"/>
      <c r="JUS15" s="1211"/>
      <c r="JUT15" s="1211"/>
      <c r="JUU15" s="1211"/>
      <c r="JUV15" s="1211"/>
      <c r="JUW15" s="1211"/>
      <c r="JUX15" s="1211"/>
      <c r="JUY15" s="1211"/>
      <c r="JUZ15" s="1211"/>
      <c r="JVA15" s="1211"/>
      <c r="JVB15" s="1211"/>
      <c r="JVC15" s="1211"/>
      <c r="JVD15" s="1211"/>
      <c r="JVE15" s="1211"/>
      <c r="JVF15" s="1211"/>
      <c r="JVG15" s="1211"/>
      <c r="JVH15" s="1211"/>
      <c r="JVI15" s="1211"/>
      <c r="JVJ15" s="1211"/>
      <c r="JVK15" s="1211"/>
      <c r="JVL15" s="1211"/>
      <c r="JVM15" s="1211"/>
      <c r="JVN15" s="1211"/>
      <c r="JVO15" s="1211"/>
      <c r="JVP15" s="1211"/>
      <c r="JVQ15" s="1211"/>
      <c r="JVR15" s="1211"/>
      <c r="JVS15" s="1211"/>
      <c r="JVT15" s="1211"/>
      <c r="JVU15" s="1211"/>
      <c r="JVV15" s="1211"/>
      <c r="JVW15" s="1211"/>
      <c r="JVX15" s="1211"/>
      <c r="JVY15" s="1211"/>
      <c r="JVZ15" s="1211"/>
      <c r="JWA15" s="1211"/>
      <c r="JWB15" s="1211"/>
      <c r="JWC15" s="1211"/>
      <c r="JWD15" s="1211"/>
      <c r="JWE15" s="1211"/>
      <c r="JWF15" s="1211"/>
      <c r="JWG15" s="1211"/>
      <c r="JWH15" s="1211"/>
      <c r="JWI15" s="1211"/>
      <c r="JWJ15" s="1211"/>
      <c r="JWK15" s="1211"/>
      <c r="JWL15" s="1211"/>
      <c r="JWM15" s="1211"/>
      <c r="JWN15" s="1211"/>
      <c r="JWO15" s="1211"/>
      <c r="JWP15" s="1211"/>
      <c r="JWQ15" s="1211"/>
      <c r="JWR15" s="1211"/>
      <c r="JWS15" s="1211"/>
      <c r="JWT15" s="1211"/>
      <c r="JWU15" s="1211"/>
      <c r="JWV15" s="1211"/>
      <c r="JWW15" s="1211"/>
      <c r="JWX15" s="1211"/>
      <c r="JWY15" s="1211"/>
      <c r="JWZ15" s="1211"/>
      <c r="JXA15" s="1211"/>
      <c r="JXB15" s="1211"/>
      <c r="JXC15" s="1211"/>
      <c r="JXD15" s="1211"/>
      <c r="JXE15" s="1211"/>
      <c r="JXF15" s="1211"/>
      <c r="JXG15" s="1211"/>
      <c r="JXH15" s="1211"/>
      <c r="JXI15" s="1211"/>
      <c r="JXJ15" s="1211"/>
      <c r="JXK15" s="1211"/>
      <c r="JXL15" s="1211"/>
      <c r="JXM15" s="1211"/>
      <c r="JXN15" s="1211"/>
      <c r="JXO15" s="1211"/>
      <c r="JXP15" s="1211"/>
      <c r="JXQ15" s="1211"/>
      <c r="JXR15" s="1211"/>
      <c r="JXS15" s="1211"/>
      <c r="JXT15" s="1211"/>
      <c r="JXU15" s="1211"/>
      <c r="JXV15" s="1211"/>
      <c r="JXW15" s="1211"/>
      <c r="JXX15" s="1211"/>
      <c r="JXY15" s="1211"/>
      <c r="JXZ15" s="1211"/>
      <c r="JYA15" s="1211"/>
      <c r="JYB15" s="1211"/>
      <c r="JYC15" s="1211"/>
      <c r="JYD15" s="1211"/>
      <c r="JYE15" s="1211"/>
      <c r="JYF15" s="1211"/>
      <c r="JYG15" s="1211"/>
      <c r="JYH15" s="1211"/>
      <c r="JYI15" s="1211"/>
      <c r="JYJ15" s="1211"/>
      <c r="JYK15" s="1211"/>
      <c r="JYL15" s="1211"/>
      <c r="JYM15" s="1211"/>
      <c r="JYN15" s="1211"/>
      <c r="JYO15" s="1211"/>
      <c r="JYP15" s="1211"/>
      <c r="JYQ15" s="1211"/>
      <c r="JYR15" s="1211"/>
      <c r="JYS15" s="1211"/>
      <c r="JYT15" s="1211"/>
      <c r="JYU15" s="1211"/>
      <c r="JYV15" s="1211"/>
      <c r="JYW15" s="1211"/>
      <c r="JYX15" s="1211"/>
      <c r="JYY15" s="1211"/>
      <c r="JYZ15" s="1211"/>
      <c r="JZA15" s="1211"/>
      <c r="JZB15" s="1211"/>
      <c r="JZC15" s="1211"/>
      <c r="JZD15" s="1211"/>
      <c r="JZE15" s="1211"/>
      <c r="JZF15" s="1211"/>
      <c r="JZG15" s="1211"/>
      <c r="JZH15" s="1211"/>
      <c r="JZI15" s="1211"/>
      <c r="JZJ15" s="1211"/>
      <c r="JZK15" s="1211"/>
      <c r="JZL15" s="1211"/>
      <c r="JZM15" s="1211"/>
      <c r="JZN15" s="1211"/>
      <c r="JZO15" s="1211"/>
      <c r="JZP15" s="1211"/>
      <c r="JZQ15" s="1211"/>
      <c r="JZR15" s="1211"/>
      <c r="JZS15" s="1211"/>
      <c r="JZT15" s="1211"/>
      <c r="JZU15" s="1211"/>
      <c r="JZV15" s="1211"/>
      <c r="JZW15" s="1211"/>
      <c r="JZX15" s="1211"/>
      <c r="JZY15" s="1211"/>
      <c r="JZZ15" s="1211"/>
      <c r="KAA15" s="1211"/>
      <c r="KAB15" s="1211"/>
      <c r="KAC15" s="1211"/>
      <c r="KAD15" s="1211"/>
      <c r="KAE15" s="1211"/>
      <c r="KAF15" s="1211"/>
      <c r="KAG15" s="1211"/>
      <c r="KAH15" s="1211"/>
      <c r="KAI15" s="1211"/>
      <c r="KAJ15" s="1211"/>
      <c r="KAK15" s="1211"/>
      <c r="KAL15" s="1211"/>
      <c r="KAM15" s="1211"/>
      <c r="KAN15" s="1211"/>
      <c r="KAO15" s="1211"/>
      <c r="KAP15" s="1211"/>
      <c r="KAQ15" s="1211"/>
      <c r="KAR15" s="1211"/>
      <c r="KAS15" s="1211"/>
      <c r="KAT15" s="1211"/>
      <c r="KAU15" s="1211"/>
      <c r="KAV15" s="1211"/>
      <c r="KAW15" s="1211"/>
      <c r="KAX15" s="1211"/>
      <c r="KAY15" s="1211"/>
      <c r="KAZ15" s="1211"/>
      <c r="KBA15" s="1211"/>
      <c r="KBB15" s="1211"/>
      <c r="KBC15" s="1211"/>
      <c r="KBD15" s="1211"/>
      <c r="KBE15" s="1211"/>
      <c r="KBF15" s="1211"/>
      <c r="KBG15" s="1211"/>
      <c r="KBH15" s="1211"/>
      <c r="KBI15" s="1211"/>
      <c r="KBJ15" s="1211"/>
      <c r="KBK15" s="1211"/>
      <c r="KBL15" s="1211"/>
      <c r="KBM15" s="1211"/>
      <c r="KBN15" s="1211"/>
      <c r="KBO15" s="1211"/>
      <c r="KBP15" s="1211"/>
      <c r="KBQ15" s="1211"/>
      <c r="KBR15" s="1211"/>
      <c r="KBS15" s="1211"/>
      <c r="KBT15" s="1211"/>
      <c r="KBU15" s="1211"/>
      <c r="KBV15" s="1211"/>
      <c r="KBW15" s="1211"/>
      <c r="KBX15" s="1211"/>
      <c r="KBY15" s="1211"/>
      <c r="KBZ15" s="1211"/>
      <c r="KCA15" s="1211"/>
      <c r="KCB15" s="1211"/>
      <c r="KCC15" s="1211"/>
      <c r="KCD15" s="1211"/>
      <c r="KCE15" s="1211"/>
      <c r="KCF15" s="1211"/>
      <c r="KCG15" s="1211"/>
      <c r="KCH15" s="1211"/>
      <c r="KCI15" s="1211"/>
      <c r="KCJ15" s="1211"/>
      <c r="KCK15" s="1211"/>
      <c r="KCL15" s="1211"/>
      <c r="KCM15" s="1211"/>
      <c r="KCN15" s="1211"/>
      <c r="KCO15" s="1211"/>
      <c r="KCP15" s="1211"/>
      <c r="KCQ15" s="1211"/>
      <c r="KCR15" s="1211"/>
      <c r="KCS15" s="1211"/>
      <c r="KCT15" s="1211"/>
      <c r="KCU15" s="1211"/>
      <c r="KCV15" s="1211"/>
      <c r="KCW15" s="1211"/>
      <c r="KCX15" s="1211"/>
      <c r="KCY15" s="1211"/>
      <c r="KCZ15" s="1211"/>
      <c r="KDA15" s="1211"/>
      <c r="KDB15" s="1211"/>
      <c r="KDC15" s="1211"/>
      <c r="KDD15" s="1211"/>
      <c r="KDE15" s="1211"/>
      <c r="KDF15" s="1211"/>
      <c r="KDG15" s="1211"/>
      <c r="KDH15" s="1211"/>
      <c r="KDI15" s="1211"/>
      <c r="KDJ15" s="1211"/>
      <c r="KDK15" s="1211"/>
      <c r="KDL15" s="1211"/>
      <c r="KDM15" s="1211"/>
      <c r="KDN15" s="1211"/>
      <c r="KDO15" s="1211"/>
      <c r="KDP15" s="1211"/>
      <c r="KDQ15" s="1211"/>
      <c r="KDR15" s="1211"/>
      <c r="KDS15" s="1211"/>
      <c r="KDT15" s="1211"/>
      <c r="KDU15" s="1211"/>
      <c r="KDV15" s="1211"/>
      <c r="KDW15" s="1211"/>
      <c r="KDX15" s="1211"/>
      <c r="KDY15" s="1211"/>
      <c r="KDZ15" s="1211"/>
      <c r="KEA15" s="1211"/>
      <c r="KEB15" s="1211"/>
      <c r="KEC15" s="1211"/>
      <c r="KED15" s="1211"/>
      <c r="KEE15" s="1211"/>
      <c r="KEF15" s="1211"/>
      <c r="KEG15" s="1211"/>
      <c r="KEH15" s="1211"/>
      <c r="KEI15" s="1211"/>
      <c r="KEJ15" s="1211"/>
      <c r="KEK15" s="1211"/>
      <c r="KEL15" s="1211"/>
      <c r="KEM15" s="1211"/>
      <c r="KEN15" s="1211"/>
      <c r="KEO15" s="1211"/>
      <c r="KEP15" s="1211"/>
      <c r="KEQ15" s="1211"/>
      <c r="KER15" s="1211"/>
      <c r="KES15" s="1211"/>
      <c r="KET15" s="1211"/>
      <c r="KEU15" s="1211"/>
      <c r="KEV15" s="1211"/>
      <c r="KEW15" s="1211"/>
      <c r="KEX15" s="1211"/>
      <c r="KEY15" s="1211"/>
      <c r="KEZ15" s="1211"/>
      <c r="KFA15" s="1211"/>
      <c r="KFB15" s="1211"/>
      <c r="KFC15" s="1211"/>
      <c r="KFD15" s="1211"/>
      <c r="KFE15" s="1211"/>
      <c r="KFF15" s="1211"/>
      <c r="KFG15" s="1211"/>
      <c r="KFH15" s="1211"/>
      <c r="KFI15" s="1211"/>
      <c r="KFJ15" s="1211"/>
      <c r="KFK15" s="1211"/>
      <c r="KFL15" s="1211"/>
      <c r="KFM15" s="1211"/>
      <c r="KFN15" s="1211"/>
      <c r="KFO15" s="1211"/>
      <c r="KFP15" s="1211"/>
      <c r="KFQ15" s="1211"/>
      <c r="KFR15" s="1211"/>
      <c r="KFS15" s="1211"/>
      <c r="KFT15" s="1211"/>
      <c r="KFU15" s="1211"/>
      <c r="KFV15" s="1211"/>
      <c r="KFW15" s="1211"/>
      <c r="KFX15" s="1211"/>
      <c r="KFY15" s="1211"/>
      <c r="KFZ15" s="1211"/>
      <c r="KGA15" s="1211"/>
      <c r="KGB15" s="1211"/>
      <c r="KGC15" s="1211"/>
      <c r="KGD15" s="1211"/>
      <c r="KGE15" s="1211"/>
      <c r="KGF15" s="1211"/>
      <c r="KGG15" s="1211"/>
      <c r="KGH15" s="1211"/>
      <c r="KGI15" s="1211"/>
      <c r="KGJ15" s="1211"/>
      <c r="KGK15" s="1211"/>
      <c r="KGL15" s="1211"/>
      <c r="KGM15" s="1211"/>
      <c r="KGN15" s="1211"/>
      <c r="KGO15" s="1211"/>
      <c r="KGP15" s="1211"/>
      <c r="KGQ15" s="1211"/>
      <c r="KGR15" s="1211"/>
      <c r="KGS15" s="1211"/>
      <c r="KGT15" s="1211"/>
      <c r="KGU15" s="1211"/>
      <c r="KGV15" s="1211"/>
      <c r="KGW15" s="1211"/>
      <c r="KGX15" s="1211"/>
      <c r="KGY15" s="1211"/>
      <c r="KGZ15" s="1211"/>
      <c r="KHA15" s="1211"/>
      <c r="KHB15" s="1211"/>
      <c r="KHC15" s="1211"/>
      <c r="KHD15" s="1211"/>
      <c r="KHE15" s="1211"/>
      <c r="KHF15" s="1211"/>
      <c r="KHG15" s="1211"/>
      <c r="KHH15" s="1211"/>
      <c r="KHI15" s="1211"/>
      <c r="KHJ15" s="1211"/>
      <c r="KHK15" s="1211"/>
      <c r="KHL15" s="1211"/>
      <c r="KHM15" s="1211"/>
      <c r="KHN15" s="1211"/>
      <c r="KHO15" s="1211"/>
      <c r="KHP15" s="1211"/>
      <c r="KHQ15" s="1211"/>
      <c r="KHR15" s="1211"/>
      <c r="KHS15" s="1211"/>
      <c r="KHT15" s="1211"/>
      <c r="KHU15" s="1211"/>
      <c r="KHV15" s="1211"/>
      <c r="KHW15" s="1211"/>
      <c r="KHX15" s="1211"/>
      <c r="KHY15" s="1211"/>
      <c r="KHZ15" s="1211"/>
      <c r="KIA15" s="1211"/>
      <c r="KIB15" s="1211"/>
      <c r="KIC15" s="1211"/>
      <c r="KID15" s="1211"/>
      <c r="KIE15" s="1211"/>
      <c r="KIF15" s="1211"/>
      <c r="KIG15" s="1211"/>
      <c r="KIH15" s="1211"/>
      <c r="KII15" s="1211"/>
      <c r="KIJ15" s="1211"/>
      <c r="KIK15" s="1211"/>
      <c r="KIL15" s="1211"/>
      <c r="KIM15" s="1211"/>
      <c r="KIN15" s="1211"/>
      <c r="KIO15" s="1211"/>
      <c r="KIP15" s="1211"/>
      <c r="KIQ15" s="1211"/>
      <c r="KIR15" s="1211"/>
      <c r="KIS15" s="1211"/>
      <c r="KIT15" s="1211"/>
      <c r="KIU15" s="1211"/>
      <c r="KIV15" s="1211"/>
      <c r="KIW15" s="1211"/>
      <c r="KIX15" s="1211"/>
      <c r="KIY15" s="1211"/>
      <c r="KIZ15" s="1211"/>
      <c r="KJA15" s="1211"/>
      <c r="KJB15" s="1211"/>
      <c r="KJC15" s="1211"/>
      <c r="KJD15" s="1211"/>
      <c r="KJE15" s="1211"/>
      <c r="KJF15" s="1211"/>
      <c r="KJG15" s="1211"/>
      <c r="KJH15" s="1211"/>
      <c r="KJI15" s="1211"/>
      <c r="KJJ15" s="1211"/>
      <c r="KJK15" s="1211"/>
      <c r="KJL15" s="1211"/>
      <c r="KJM15" s="1211"/>
      <c r="KJN15" s="1211"/>
      <c r="KJO15" s="1211"/>
      <c r="KJP15" s="1211"/>
      <c r="KJQ15" s="1211"/>
      <c r="KJR15" s="1211"/>
      <c r="KJS15" s="1211"/>
      <c r="KJT15" s="1211"/>
      <c r="KJU15" s="1211"/>
      <c r="KJV15" s="1211"/>
      <c r="KJW15" s="1211"/>
      <c r="KJX15" s="1211"/>
      <c r="KJY15" s="1211"/>
      <c r="KJZ15" s="1211"/>
      <c r="KKA15" s="1211"/>
      <c r="KKB15" s="1211"/>
      <c r="KKC15" s="1211"/>
      <c r="KKD15" s="1211"/>
      <c r="KKE15" s="1211"/>
      <c r="KKF15" s="1211"/>
      <c r="KKG15" s="1211"/>
      <c r="KKH15" s="1211"/>
      <c r="KKI15" s="1211"/>
      <c r="KKJ15" s="1211"/>
      <c r="KKK15" s="1211"/>
      <c r="KKL15" s="1211"/>
      <c r="KKM15" s="1211"/>
      <c r="KKN15" s="1211"/>
      <c r="KKO15" s="1211"/>
      <c r="KKP15" s="1211"/>
      <c r="KKQ15" s="1211"/>
      <c r="KKR15" s="1211"/>
      <c r="KKS15" s="1211"/>
      <c r="KKT15" s="1211"/>
      <c r="KKU15" s="1211"/>
      <c r="KKV15" s="1211"/>
      <c r="KKW15" s="1211"/>
      <c r="KKX15" s="1211"/>
      <c r="KKY15" s="1211"/>
      <c r="KKZ15" s="1211"/>
      <c r="KLA15" s="1211"/>
      <c r="KLB15" s="1211"/>
      <c r="KLC15" s="1211"/>
      <c r="KLD15" s="1211"/>
      <c r="KLE15" s="1211"/>
      <c r="KLF15" s="1211"/>
      <c r="KLG15" s="1211"/>
      <c r="KLH15" s="1211"/>
      <c r="KLI15" s="1211"/>
      <c r="KLJ15" s="1211"/>
      <c r="KLK15" s="1211"/>
      <c r="KLL15" s="1211"/>
      <c r="KLM15" s="1211"/>
      <c r="KLN15" s="1211"/>
      <c r="KLO15" s="1211"/>
      <c r="KLP15" s="1211"/>
      <c r="KLQ15" s="1211"/>
      <c r="KLR15" s="1211"/>
      <c r="KLS15" s="1211"/>
      <c r="KLT15" s="1211"/>
      <c r="KLU15" s="1211"/>
      <c r="KLV15" s="1211"/>
      <c r="KLW15" s="1211"/>
      <c r="KLX15" s="1211"/>
      <c r="KLY15" s="1211"/>
      <c r="KLZ15" s="1211"/>
      <c r="KMA15" s="1211"/>
      <c r="KMB15" s="1211"/>
      <c r="KMC15" s="1211"/>
      <c r="KMD15" s="1211"/>
      <c r="KME15" s="1211"/>
      <c r="KMF15" s="1211"/>
      <c r="KMG15" s="1211"/>
      <c r="KMH15" s="1211"/>
      <c r="KMI15" s="1211"/>
      <c r="KMJ15" s="1211"/>
      <c r="KMK15" s="1211"/>
      <c r="KML15" s="1211"/>
      <c r="KMM15" s="1211"/>
      <c r="KMN15" s="1211"/>
      <c r="KMO15" s="1211"/>
      <c r="KMP15" s="1211"/>
      <c r="KMQ15" s="1211"/>
      <c r="KMR15" s="1211"/>
      <c r="KMS15" s="1211"/>
      <c r="KMT15" s="1211"/>
      <c r="KMU15" s="1211"/>
      <c r="KMV15" s="1211"/>
      <c r="KMW15" s="1211"/>
      <c r="KMX15" s="1211"/>
      <c r="KMY15" s="1211"/>
      <c r="KMZ15" s="1211"/>
      <c r="KNA15" s="1211"/>
      <c r="KNB15" s="1211"/>
      <c r="KNC15" s="1211"/>
      <c r="KND15" s="1211"/>
      <c r="KNE15" s="1211"/>
      <c r="KNF15" s="1211"/>
      <c r="KNG15" s="1211"/>
      <c r="KNH15" s="1211"/>
      <c r="KNI15" s="1211"/>
      <c r="KNJ15" s="1211"/>
      <c r="KNK15" s="1211"/>
      <c r="KNL15" s="1211"/>
      <c r="KNM15" s="1211"/>
      <c r="KNN15" s="1211"/>
      <c r="KNO15" s="1211"/>
      <c r="KNP15" s="1211"/>
      <c r="KNQ15" s="1211"/>
      <c r="KNR15" s="1211"/>
      <c r="KNS15" s="1211"/>
      <c r="KNT15" s="1211"/>
      <c r="KNU15" s="1211"/>
      <c r="KNV15" s="1211"/>
      <c r="KNW15" s="1211"/>
      <c r="KNX15" s="1211"/>
      <c r="KNY15" s="1211"/>
      <c r="KNZ15" s="1211"/>
      <c r="KOA15" s="1211"/>
      <c r="KOB15" s="1211"/>
      <c r="KOC15" s="1211"/>
      <c r="KOD15" s="1211"/>
      <c r="KOE15" s="1211"/>
      <c r="KOF15" s="1211"/>
      <c r="KOG15" s="1211"/>
      <c r="KOH15" s="1211"/>
      <c r="KOI15" s="1211"/>
      <c r="KOJ15" s="1211"/>
      <c r="KOK15" s="1211"/>
      <c r="KOL15" s="1211"/>
      <c r="KOM15" s="1211"/>
      <c r="KON15" s="1211"/>
      <c r="KOO15" s="1211"/>
      <c r="KOP15" s="1211"/>
      <c r="KOQ15" s="1211"/>
      <c r="KOR15" s="1211"/>
      <c r="KOS15" s="1211"/>
      <c r="KOT15" s="1211"/>
      <c r="KOU15" s="1211"/>
      <c r="KOV15" s="1211"/>
      <c r="KOW15" s="1211"/>
      <c r="KOX15" s="1211"/>
      <c r="KOY15" s="1211"/>
      <c r="KOZ15" s="1211"/>
      <c r="KPA15" s="1211"/>
      <c r="KPB15" s="1211"/>
      <c r="KPC15" s="1211"/>
      <c r="KPD15" s="1211"/>
      <c r="KPE15" s="1211"/>
      <c r="KPF15" s="1211"/>
      <c r="KPG15" s="1211"/>
      <c r="KPH15" s="1211"/>
      <c r="KPI15" s="1211"/>
      <c r="KPJ15" s="1211"/>
      <c r="KPK15" s="1211"/>
      <c r="KPL15" s="1211"/>
      <c r="KPM15" s="1211"/>
      <c r="KPN15" s="1211"/>
      <c r="KPO15" s="1211"/>
      <c r="KPP15" s="1211"/>
      <c r="KPQ15" s="1211"/>
      <c r="KPR15" s="1211"/>
      <c r="KPS15" s="1211"/>
      <c r="KPT15" s="1211"/>
      <c r="KPU15" s="1211"/>
      <c r="KPV15" s="1211"/>
      <c r="KPW15" s="1211"/>
      <c r="KPX15" s="1211"/>
      <c r="KPY15" s="1211"/>
      <c r="KPZ15" s="1211"/>
      <c r="KQA15" s="1211"/>
      <c r="KQB15" s="1211"/>
      <c r="KQC15" s="1211"/>
      <c r="KQD15" s="1211"/>
      <c r="KQE15" s="1211"/>
      <c r="KQF15" s="1211"/>
      <c r="KQG15" s="1211"/>
      <c r="KQH15" s="1211"/>
      <c r="KQI15" s="1211"/>
      <c r="KQJ15" s="1211"/>
      <c r="KQK15" s="1211"/>
      <c r="KQL15" s="1211"/>
      <c r="KQM15" s="1211"/>
      <c r="KQN15" s="1211"/>
      <c r="KQO15" s="1211"/>
      <c r="KQP15" s="1211"/>
      <c r="KQQ15" s="1211"/>
      <c r="KQR15" s="1211"/>
      <c r="KQS15" s="1211"/>
      <c r="KQT15" s="1211"/>
      <c r="KQU15" s="1211"/>
      <c r="KQV15" s="1211"/>
      <c r="KQW15" s="1211"/>
      <c r="KQX15" s="1211"/>
      <c r="KQY15" s="1211"/>
      <c r="KQZ15" s="1211"/>
      <c r="KRA15" s="1211"/>
      <c r="KRB15" s="1211"/>
      <c r="KRC15" s="1211"/>
      <c r="KRD15" s="1211"/>
      <c r="KRE15" s="1211"/>
      <c r="KRF15" s="1211"/>
      <c r="KRG15" s="1211"/>
      <c r="KRH15" s="1211"/>
      <c r="KRI15" s="1211"/>
      <c r="KRJ15" s="1211"/>
      <c r="KRK15" s="1211"/>
      <c r="KRL15" s="1211"/>
      <c r="KRM15" s="1211"/>
      <c r="KRN15" s="1211"/>
      <c r="KRO15" s="1211"/>
      <c r="KRP15" s="1211"/>
      <c r="KRQ15" s="1211"/>
      <c r="KRR15" s="1211"/>
      <c r="KRS15" s="1211"/>
      <c r="KRT15" s="1211"/>
      <c r="KRU15" s="1211"/>
      <c r="KRV15" s="1211"/>
      <c r="KRW15" s="1211"/>
      <c r="KRX15" s="1211"/>
      <c r="KRY15" s="1211"/>
      <c r="KRZ15" s="1211"/>
      <c r="KSA15" s="1211"/>
      <c r="KSB15" s="1211"/>
      <c r="KSC15" s="1211"/>
      <c r="KSD15" s="1211"/>
      <c r="KSE15" s="1211"/>
      <c r="KSF15" s="1211"/>
      <c r="KSG15" s="1211"/>
      <c r="KSH15" s="1211"/>
      <c r="KSI15" s="1211"/>
      <c r="KSJ15" s="1211"/>
      <c r="KSK15" s="1211"/>
      <c r="KSL15" s="1211"/>
      <c r="KSM15" s="1211"/>
      <c r="KSN15" s="1211"/>
      <c r="KSO15" s="1211"/>
      <c r="KSP15" s="1211"/>
      <c r="KSQ15" s="1211"/>
      <c r="KSR15" s="1211"/>
      <c r="KSS15" s="1211"/>
      <c r="KST15" s="1211"/>
      <c r="KSU15" s="1211"/>
      <c r="KSV15" s="1211"/>
      <c r="KSW15" s="1211"/>
      <c r="KSX15" s="1211"/>
      <c r="KSY15" s="1211"/>
      <c r="KSZ15" s="1211"/>
      <c r="KTA15" s="1211"/>
      <c r="KTB15" s="1211"/>
      <c r="KTC15" s="1211"/>
      <c r="KTD15" s="1211"/>
      <c r="KTE15" s="1211"/>
      <c r="KTF15" s="1211"/>
      <c r="KTG15" s="1211"/>
      <c r="KTH15" s="1211"/>
      <c r="KTI15" s="1211"/>
      <c r="KTJ15" s="1211"/>
      <c r="KTK15" s="1211"/>
      <c r="KTL15" s="1211"/>
      <c r="KTM15" s="1211"/>
      <c r="KTN15" s="1211"/>
      <c r="KTO15" s="1211"/>
      <c r="KTP15" s="1211"/>
      <c r="KTQ15" s="1211"/>
      <c r="KTR15" s="1211"/>
      <c r="KTS15" s="1211"/>
      <c r="KTT15" s="1211"/>
      <c r="KTU15" s="1211"/>
      <c r="KTV15" s="1211"/>
      <c r="KTW15" s="1211"/>
      <c r="KTX15" s="1211"/>
      <c r="KTY15" s="1211"/>
      <c r="KTZ15" s="1211"/>
      <c r="KUA15" s="1211"/>
      <c r="KUB15" s="1211"/>
      <c r="KUC15" s="1211"/>
      <c r="KUD15" s="1211"/>
      <c r="KUE15" s="1211"/>
      <c r="KUF15" s="1211"/>
      <c r="KUG15" s="1211"/>
      <c r="KUH15" s="1211"/>
      <c r="KUI15" s="1211"/>
      <c r="KUJ15" s="1211"/>
      <c r="KUK15" s="1211"/>
      <c r="KUL15" s="1211"/>
      <c r="KUM15" s="1211"/>
      <c r="KUN15" s="1211"/>
      <c r="KUO15" s="1211"/>
      <c r="KUP15" s="1211"/>
      <c r="KUQ15" s="1211"/>
      <c r="KUR15" s="1211"/>
      <c r="KUS15" s="1211"/>
      <c r="KUT15" s="1211"/>
      <c r="KUU15" s="1211"/>
      <c r="KUV15" s="1211"/>
      <c r="KUW15" s="1211"/>
      <c r="KUX15" s="1211"/>
      <c r="KUY15" s="1211"/>
      <c r="KUZ15" s="1211"/>
      <c r="KVA15" s="1211"/>
      <c r="KVB15" s="1211"/>
      <c r="KVC15" s="1211"/>
      <c r="KVD15" s="1211"/>
      <c r="KVE15" s="1211"/>
      <c r="KVF15" s="1211"/>
      <c r="KVG15" s="1211"/>
      <c r="KVH15" s="1211"/>
      <c r="KVI15" s="1211"/>
      <c r="KVJ15" s="1211"/>
      <c r="KVK15" s="1211"/>
      <c r="KVL15" s="1211"/>
      <c r="KVM15" s="1211"/>
      <c r="KVN15" s="1211"/>
      <c r="KVO15" s="1211"/>
      <c r="KVP15" s="1211"/>
      <c r="KVQ15" s="1211"/>
      <c r="KVR15" s="1211"/>
      <c r="KVS15" s="1211"/>
      <c r="KVT15" s="1211"/>
      <c r="KVU15" s="1211"/>
      <c r="KVV15" s="1211"/>
      <c r="KVW15" s="1211"/>
      <c r="KVX15" s="1211"/>
      <c r="KVY15" s="1211"/>
      <c r="KVZ15" s="1211"/>
      <c r="KWA15" s="1211"/>
      <c r="KWB15" s="1211"/>
      <c r="KWC15" s="1211"/>
      <c r="KWD15" s="1211"/>
      <c r="KWE15" s="1211"/>
      <c r="KWF15" s="1211"/>
      <c r="KWG15" s="1211"/>
      <c r="KWH15" s="1211"/>
      <c r="KWI15" s="1211"/>
      <c r="KWJ15" s="1211"/>
      <c r="KWK15" s="1211"/>
      <c r="KWL15" s="1211"/>
      <c r="KWM15" s="1211"/>
      <c r="KWN15" s="1211"/>
      <c r="KWO15" s="1211"/>
      <c r="KWP15" s="1211"/>
      <c r="KWQ15" s="1211"/>
      <c r="KWR15" s="1211"/>
      <c r="KWS15" s="1211"/>
      <c r="KWT15" s="1211"/>
      <c r="KWU15" s="1211"/>
      <c r="KWV15" s="1211"/>
      <c r="KWW15" s="1211"/>
      <c r="KWX15" s="1211"/>
      <c r="KWY15" s="1211"/>
      <c r="KWZ15" s="1211"/>
      <c r="KXA15" s="1211"/>
      <c r="KXB15" s="1211"/>
      <c r="KXC15" s="1211"/>
      <c r="KXD15" s="1211"/>
      <c r="KXE15" s="1211"/>
      <c r="KXF15" s="1211"/>
      <c r="KXG15" s="1211"/>
      <c r="KXH15" s="1211"/>
      <c r="KXI15" s="1211"/>
      <c r="KXJ15" s="1211"/>
      <c r="KXK15" s="1211"/>
      <c r="KXL15" s="1211"/>
      <c r="KXM15" s="1211"/>
      <c r="KXN15" s="1211"/>
      <c r="KXO15" s="1211"/>
      <c r="KXP15" s="1211"/>
      <c r="KXQ15" s="1211"/>
      <c r="KXR15" s="1211"/>
      <c r="KXS15" s="1211"/>
      <c r="KXT15" s="1211"/>
      <c r="KXU15" s="1211"/>
      <c r="KXV15" s="1211"/>
      <c r="KXW15" s="1211"/>
      <c r="KXX15" s="1211"/>
      <c r="KXY15" s="1211"/>
      <c r="KXZ15" s="1211"/>
      <c r="KYA15" s="1211"/>
      <c r="KYB15" s="1211"/>
      <c r="KYC15" s="1211"/>
      <c r="KYD15" s="1211"/>
      <c r="KYE15" s="1211"/>
      <c r="KYF15" s="1211"/>
      <c r="KYG15" s="1211"/>
      <c r="KYH15" s="1211"/>
      <c r="KYI15" s="1211"/>
      <c r="KYJ15" s="1211"/>
      <c r="KYK15" s="1211"/>
      <c r="KYL15" s="1211"/>
      <c r="KYM15" s="1211"/>
      <c r="KYN15" s="1211"/>
      <c r="KYO15" s="1211"/>
      <c r="KYP15" s="1211"/>
      <c r="KYQ15" s="1211"/>
      <c r="KYR15" s="1211"/>
      <c r="KYS15" s="1211"/>
      <c r="KYT15" s="1211"/>
      <c r="KYU15" s="1211"/>
      <c r="KYV15" s="1211"/>
      <c r="KYW15" s="1211"/>
      <c r="KYX15" s="1211"/>
      <c r="KYY15" s="1211"/>
      <c r="KYZ15" s="1211"/>
      <c r="KZA15" s="1211"/>
      <c r="KZB15" s="1211"/>
      <c r="KZC15" s="1211"/>
      <c r="KZD15" s="1211"/>
      <c r="KZE15" s="1211"/>
      <c r="KZF15" s="1211"/>
      <c r="KZG15" s="1211"/>
      <c r="KZH15" s="1211"/>
      <c r="KZI15" s="1211"/>
      <c r="KZJ15" s="1211"/>
      <c r="KZK15" s="1211"/>
      <c r="KZL15" s="1211"/>
      <c r="KZM15" s="1211"/>
      <c r="KZN15" s="1211"/>
      <c r="KZO15" s="1211"/>
      <c r="KZP15" s="1211"/>
      <c r="KZQ15" s="1211"/>
      <c r="KZR15" s="1211"/>
      <c r="KZS15" s="1211"/>
      <c r="KZT15" s="1211"/>
      <c r="KZU15" s="1211"/>
      <c r="KZV15" s="1211"/>
      <c r="KZW15" s="1211"/>
      <c r="KZX15" s="1211"/>
      <c r="KZY15" s="1211"/>
      <c r="KZZ15" s="1211"/>
      <c r="LAA15" s="1211"/>
      <c r="LAB15" s="1211"/>
      <c r="LAC15" s="1211"/>
      <c r="LAD15" s="1211"/>
      <c r="LAE15" s="1211"/>
      <c r="LAF15" s="1211"/>
      <c r="LAG15" s="1211"/>
      <c r="LAH15" s="1211"/>
      <c r="LAI15" s="1211"/>
      <c r="LAJ15" s="1211"/>
      <c r="LAK15" s="1211"/>
      <c r="LAL15" s="1211"/>
      <c r="LAM15" s="1211"/>
      <c r="LAN15" s="1211"/>
      <c r="LAO15" s="1211"/>
      <c r="LAP15" s="1211"/>
      <c r="LAQ15" s="1211"/>
      <c r="LAR15" s="1211"/>
      <c r="LAS15" s="1211"/>
      <c r="LAT15" s="1211"/>
      <c r="LAU15" s="1211"/>
      <c r="LAV15" s="1211"/>
      <c r="LAW15" s="1211"/>
      <c r="LAX15" s="1211"/>
      <c r="LAY15" s="1211"/>
      <c r="LAZ15" s="1211"/>
      <c r="LBA15" s="1211"/>
      <c r="LBB15" s="1211"/>
      <c r="LBC15" s="1211"/>
      <c r="LBD15" s="1211"/>
      <c r="LBE15" s="1211"/>
      <c r="LBF15" s="1211"/>
      <c r="LBG15" s="1211"/>
      <c r="LBH15" s="1211"/>
      <c r="LBI15" s="1211"/>
      <c r="LBJ15" s="1211"/>
      <c r="LBK15" s="1211"/>
      <c r="LBL15" s="1211"/>
      <c r="LBM15" s="1211"/>
      <c r="LBN15" s="1211"/>
      <c r="LBO15" s="1211"/>
      <c r="LBP15" s="1211"/>
      <c r="LBQ15" s="1211"/>
      <c r="LBR15" s="1211"/>
      <c r="LBS15" s="1211"/>
      <c r="LBT15" s="1211"/>
      <c r="LBU15" s="1211"/>
      <c r="LBV15" s="1211"/>
      <c r="LBW15" s="1211"/>
      <c r="LBX15" s="1211"/>
      <c r="LBY15" s="1211"/>
      <c r="LBZ15" s="1211"/>
      <c r="LCA15" s="1211"/>
      <c r="LCB15" s="1211"/>
      <c r="LCC15" s="1211"/>
      <c r="LCD15" s="1211"/>
      <c r="LCE15" s="1211"/>
      <c r="LCF15" s="1211"/>
      <c r="LCG15" s="1211"/>
      <c r="LCH15" s="1211"/>
      <c r="LCI15" s="1211"/>
      <c r="LCJ15" s="1211"/>
      <c r="LCK15" s="1211"/>
      <c r="LCL15" s="1211"/>
      <c r="LCM15" s="1211"/>
      <c r="LCN15" s="1211"/>
      <c r="LCO15" s="1211"/>
      <c r="LCP15" s="1211"/>
      <c r="LCQ15" s="1211"/>
      <c r="LCR15" s="1211"/>
      <c r="LCS15" s="1211"/>
      <c r="LCT15" s="1211"/>
      <c r="LCU15" s="1211"/>
      <c r="LCV15" s="1211"/>
      <c r="LCW15" s="1211"/>
      <c r="LCX15" s="1211"/>
      <c r="LCY15" s="1211"/>
      <c r="LCZ15" s="1211"/>
      <c r="LDA15" s="1211"/>
      <c r="LDB15" s="1211"/>
      <c r="LDC15" s="1211"/>
      <c r="LDD15" s="1211"/>
      <c r="LDE15" s="1211"/>
      <c r="LDF15" s="1211"/>
      <c r="LDG15" s="1211"/>
      <c r="LDH15" s="1211"/>
      <c r="LDI15" s="1211"/>
      <c r="LDJ15" s="1211"/>
      <c r="LDK15" s="1211"/>
      <c r="LDL15" s="1211"/>
      <c r="LDM15" s="1211"/>
      <c r="LDN15" s="1211"/>
      <c r="LDO15" s="1211"/>
      <c r="LDP15" s="1211"/>
      <c r="LDQ15" s="1211"/>
      <c r="LDR15" s="1211"/>
      <c r="LDS15" s="1211"/>
      <c r="LDT15" s="1211"/>
      <c r="LDU15" s="1211"/>
      <c r="LDV15" s="1211"/>
      <c r="LDW15" s="1211"/>
      <c r="LDX15" s="1211"/>
      <c r="LDY15" s="1211"/>
      <c r="LDZ15" s="1211"/>
      <c r="LEA15" s="1211"/>
      <c r="LEB15" s="1211"/>
      <c r="LEC15" s="1211"/>
      <c r="LED15" s="1211"/>
      <c r="LEE15" s="1211"/>
      <c r="LEF15" s="1211"/>
      <c r="LEG15" s="1211"/>
      <c r="LEH15" s="1211"/>
      <c r="LEI15" s="1211"/>
      <c r="LEJ15" s="1211"/>
      <c r="LEK15" s="1211"/>
      <c r="LEL15" s="1211"/>
      <c r="LEM15" s="1211"/>
      <c r="LEN15" s="1211"/>
      <c r="LEO15" s="1211"/>
      <c r="LEP15" s="1211"/>
      <c r="LEQ15" s="1211"/>
      <c r="LER15" s="1211"/>
      <c r="LES15" s="1211"/>
      <c r="LET15" s="1211"/>
      <c r="LEU15" s="1211"/>
      <c r="LEV15" s="1211"/>
      <c r="LEW15" s="1211"/>
      <c r="LEX15" s="1211"/>
      <c r="LEY15" s="1211"/>
      <c r="LEZ15" s="1211"/>
      <c r="LFA15" s="1211"/>
      <c r="LFB15" s="1211"/>
      <c r="LFC15" s="1211"/>
      <c r="LFD15" s="1211"/>
      <c r="LFE15" s="1211"/>
      <c r="LFF15" s="1211"/>
      <c r="LFG15" s="1211"/>
      <c r="LFH15" s="1211"/>
      <c r="LFI15" s="1211"/>
      <c r="LFJ15" s="1211"/>
      <c r="LFK15" s="1211"/>
      <c r="LFL15" s="1211"/>
      <c r="LFM15" s="1211"/>
      <c r="LFN15" s="1211"/>
      <c r="LFO15" s="1211"/>
      <c r="LFP15" s="1211"/>
      <c r="LFQ15" s="1211"/>
      <c r="LFR15" s="1211"/>
      <c r="LFS15" s="1211"/>
      <c r="LFT15" s="1211"/>
      <c r="LFU15" s="1211"/>
      <c r="LFV15" s="1211"/>
      <c r="LFW15" s="1211"/>
      <c r="LFX15" s="1211"/>
      <c r="LFY15" s="1211"/>
      <c r="LFZ15" s="1211"/>
      <c r="LGA15" s="1211"/>
      <c r="LGB15" s="1211"/>
      <c r="LGC15" s="1211"/>
      <c r="LGD15" s="1211"/>
      <c r="LGE15" s="1211"/>
      <c r="LGF15" s="1211"/>
      <c r="LGG15" s="1211"/>
      <c r="LGH15" s="1211"/>
      <c r="LGI15" s="1211"/>
      <c r="LGJ15" s="1211"/>
      <c r="LGK15" s="1211"/>
      <c r="LGL15" s="1211"/>
      <c r="LGM15" s="1211"/>
      <c r="LGN15" s="1211"/>
      <c r="LGO15" s="1211"/>
      <c r="LGP15" s="1211"/>
      <c r="LGQ15" s="1211"/>
      <c r="LGR15" s="1211"/>
      <c r="LGS15" s="1211"/>
      <c r="LGT15" s="1211"/>
      <c r="LGU15" s="1211"/>
      <c r="LGV15" s="1211"/>
      <c r="LGW15" s="1211"/>
      <c r="LGX15" s="1211"/>
      <c r="LGY15" s="1211"/>
      <c r="LGZ15" s="1211"/>
      <c r="LHA15" s="1211"/>
      <c r="LHB15" s="1211"/>
      <c r="LHC15" s="1211"/>
      <c r="LHD15" s="1211"/>
      <c r="LHE15" s="1211"/>
      <c r="LHF15" s="1211"/>
      <c r="LHG15" s="1211"/>
      <c r="LHH15" s="1211"/>
      <c r="LHI15" s="1211"/>
      <c r="LHJ15" s="1211"/>
      <c r="LHK15" s="1211"/>
      <c r="LHL15" s="1211"/>
      <c r="LHM15" s="1211"/>
      <c r="LHN15" s="1211"/>
      <c r="LHO15" s="1211"/>
      <c r="LHP15" s="1211"/>
      <c r="LHQ15" s="1211"/>
      <c r="LHR15" s="1211"/>
      <c r="LHS15" s="1211"/>
      <c r="LHT15" s="1211"/>
      <c r="LHU15" s="1211"/>
      <c r="LHV15" s="1211"/>
      <c r="LHW15" s="1211"/>
      <c r="LHX15" s="1211"/>
      <c r="LHY15" s="1211"/>
      <c r="LHZ15" s="1211"/>
      <c r="LIA15" s="1211"/>
      <c r="LIB15" s="1211"/>
      <c r="LIC15" s="1211"/>
      <c r="LID15" s="1211"/>
      <c r="LIE15" s="1211"/>
      <c r="LIF15" s="1211"/>
      <c r="LIG15" s="1211"/>
      <c r="LIH15" s="1211"/>
      <c r="LII15" s="1211"/>
      <c r="LIJ15" s="1211"/>
      <c r="LIK15" s="1211"/>
      <c r="LIL15" s="1211"/>
      <c r="LIM15" s="1211"/>
      <c r="LIN15" s="1211"/>
      <c r="LIO15" s="1211"/>
      <c r="LIP15" s="1211"/>
      <c r="LIQ15" s="1211"/>
      <c r="LIR15" s="1211"/>
      <c r="LIS15" s="1211"/>
      <c r="LIT15" s="1211"/>
      <c r="LIU15" s="1211"/>
      <c r="LIV15" s="1211"/>
      <c r="LIW15" s="1211"/>
      <c r="LIX15" s="1211"/>
      <c r="LIY15" s="1211"/>
      <c r="LIZ15" s="1211"/>
      <c r="LJA15" s="1211"/>
      <c r="LJB15" s="1211"/>
      <c r="LJC15" s="1211"/>
      <c r="LJD15" s="1211"/>
      <c r="LJE15" s="1211"/>
      <c r="LJF15" s="1211"/>
      <c r="LJG15" s="1211"/>
      <c r="LJH15" s="1211"/>
      <c r="LJI15" s="1211"/>
      <c r="LJJ15" s="1211"/>
      <c r="LJK15" s="1211"/>
      <c r="LJL15" s="1211"/>
      <c r="LJM15" s="1211"/>
      <c r="LJN15" s="1211"/>
      <c r="LJO15" s="1211"/>
      <c r="LJP15" s="1211"/>
      <c r="LJQ15" s="1211"/>
      <c r="LJR15" s="1211"/>
      <c r="LJS15" s="1211"/>
      <c r="LJT15" s="1211"/>
      <c r="LJU15" s="1211"/>
      <c r="LJV15" s="1211"/>
      <c r="LJW15" s="1211"/>
      <c r="LJX15" s="1211"/>
      <c r="LJY15" s="1211"/>
      <c r="LJZ15" s="1211"/>
      <c r="LKA15" s="1211"/>
      <c r="LKB15" s="1211"/>
      <c r="LKC15" s="1211"/>
      <c r="LKD15" s="1211"/>
      <c r="LKE15" s="1211"/>
      <c r="LKF15" s="1211"/>
      <c r="LKG15" s="1211"/>
      <c r="LKH15" s="1211"/>
      <c r="LKI15" s="1211"/>
      <c r="LKJ15" s="1211"/>
      <c r="LKK15" s="1211"/>
      <c r="LKL15" s="1211"/>
      <c r="LKM15" s="1211"/>
      <c r="LKN15" s="1211"/>
      <c r="LKO15" s="1211"/>
      <c r="LKP15" s="1211"/>
      <c r="LKQ15" s="1211"/>
      <c r="LKR15" s="1211"/>
      <c r="LKS15" s="1211"/>
      <c r="LKT15" s="1211"/>
      <c r="LKU15" s="1211"/>
      <c r="LKV15" s="1211"/>
      <c r="LKW15" s="1211"/>
      <c r="LKX15" s="1211"/>
      <c r="LKY15" s="1211"/>
      <c r="LKZ15" s="1211"/>
      <c r="LLA15" s="1211"/>
      <c r="LLB15" s="1211"/>
      <c r="LLC15" s="1211"/>
      <c r="LLD15" s="1211"/>
      <c r="LLE15" s="1211"/>
      <c r="LLF15" s="1211"/>
      <c r="LLG15" s="1211"/>
      <c r="LLH15" s="1211"/>
      <c r="LLI15" s="1211"/>
      <c r="LLJ15" s="1211"/>
      <c r="LLK15" s="1211"/>
      <c r="LLL15" s="1211"/>
      <c r="LLM15" s="1211"/>
      <c r="LLN15" s="1211"/>
      <c r="LLO15" s="1211"/>
      <c r="LLP15" s="1211"/>
      <c r="LLQ15" s="1211"/>
      <c r="LLR15" s="1211"/>
      <c r="LLS15" s="1211"/>
      <c r="LLT15" s="1211"/>
      <c r="LLU15" s="1211"/>
      <c r="LLV15" s="1211"/>
      <c r="LLW15" s="1211"/>
      <c r="LLX15" s="1211"/>
      <c r="LLY15" s="1211"/>
      <c r="LLZ15" s="1211"/>
      <c r="LMA15" s="1211"/>
      <c r="LMB15" s="1211"/>
      <c r="LMC15" s="1211"/>
      <c r="LMD15" s="1211"/>
      <c r="LME15" s="1211"/>
      <c r="LMF15" s="1211"/>
      <c r="LMG15" s="1211"/>
      <c r="LMH15" s="1211"/>
      <c r="LMI15" s="1211"/>
      <c r="LMJ15" s="1211"/>
      <c r="LMK15" s="1211"/>
      <c r="LML15" s="1211"/>
      <c r="LMM15" s="1211"/>
      <c r="LMN15" s="1211"/>
      <c r="LMO15" s="1211"/>
      <c r="LMP15" s="1211"/>
      <c r="LMQ15" s="1211"/>
      <c r="LMR15" s="1211"/>
      <c r="LMS15" s="1211"/>
      <c r="LMT15" s="1211"/>
      <c r="LMU15" s="1211"/>
      <c r="LMV15" s="1211"/>
      <c r="LMW15" s="1211"/>
      <c r="LMX15" s="1211"/>
      <c r="LMY15" s="1211"/>
      <c r="LMZ15" s="1211"/>
      <c r="LNA15" s="1211"/>
      <c r="LNB15" s="1211"/>
      <c r="LNC15" s="1211"/>
      <c r="LND15" s="1211"/>
      <c r="LNE15" s="1211"/>
      <c r="LNF15" s="1211"/>
      <c r="LNG15" s="1211"/>
      <c r="LNH15" s="1211"/>
      <c r="LNI15" s="1211"/>
      <c r="LNJ15" s="1211"/>
      <c r="LNK15" s="1211"/>
      <c r="LNL15" s="1211"/>
      <c r="LNM15" s="1211"/>
      <c r="LNN15" s="1211"/>
      <c r="LNO15" s="1211"/>
      <c r="LNP15" s="1211"/>
      <c r="LNQ15" s="1211"/>
      <c r="LNR15" s="1211"/>
      <c r="LNS15" s="1211"/>
      <c r="LNT15" s="1211"/>
      <c r="LNU15" s="1211"/>
      <c r="LNV15" s="1211"/>
      <c r="LNW15" s="1211"/>
      <c r="LNX15" s="1211"/>
      <c r="LNY15" s="1211"/>
      <c r="LNZ15" s="1211"/>
      <c r="LOA15" s="1211"/>
      <c r="LOB15" s="1211"/>
      <c r="LOC15" s="1211"/>
      <c r="LOD15" s="1211"/>
      <c r="LOE15" s="1211"/>
      <c r="LOF15" s="1211"/>
      <c r="LOG15" s="1211"/>
      <c r="LOH15" s="1211"/>
      <c r="LOI15" s="1211"/>
      <c r="LOJ15" s="1211"/>
      <c r="LOK15" s="1211"/>
      <c r="LOL15" s="1211"/>
      <c r="LOM15" s="1211"/>
      <c r="LON15" s="1211"/>
      <c r="LOO15" s="1211"/>
      <c r="LOP15" s="1211"/>
      <c r="LOQ15" s="1211"/>
      <c r="LOR15" s="1211"/>
      <c r="LOS15" s="1211"/>
      <c r="LOT15" s="1211"/>
      <c r="LOU15" s="1211"/>
      <c r="LOV15" s="1211"/>
      <c r="LOW15" s="1211"/>
      <c r="LOX15" s="1211"/>
      <c r="LOY15" s="1211"/>
      <c r="LOZ15" s="1211"/>
      <c r="LPA15" s="1211"/>
      <c r="LPB15" s="1211"/>
      <c r="LPC15" s="1211"/>
      <c r="LPD15" s="1211"/>
      <c r="LPE15" s="1211"/>
      <c r="LPF15" s="1211"/>
      <c r="LPG15" s="1211"/>
      <c r="LPH15" s="1211"/>
      <c r="LPI15" s="1211"/>
      <c r="LPJ15" s="1211"/>
      <c r="LPK15" s="1211"/>
      <c r="LPL15" s="1211"/>
      <c r="LPM15" s="1211"/>
      <c r="LPN15" s="1211"/>
      <c r="LPO15" s="1211"/>
      <c r="LPP15" s="1211"/>
      <c r="LPQ15" s="1211"/>
      <c r="LPR15" s="1211"/>
      <c r="LPS15" s="1211"/>
      <c r="LPT15" s="1211"/>
      <c r="LPU15" s="1211"/>
      <c r="LPV15" s="1211"/>
      <c r="LPW15" s="1211"/>
      <c r="LPX15" s="1211"/>
      <c r="LPY15" s="1211"/>
      <c r="LPZ15" s="1211"/>
      <c r="LQA15" s="1211"/>
      <c r="LQB15" s="1211"/>
      <c r="LQC15" s="1211"/>
      <c r="LQD15" s="1211"/>
      <c r="LQE15" s="1211"/>
      <c r="LQF15" s="1211"/>
      <c r="LQG15" s="1211"/>
      <c r="LQH15" s="1211"/>
      <c r="LQI15" s="1211"/>
      <c r="LQJ15" s="1211"/>
      <c r="LQK15" s="1211"/>
      <c r="LQL15" s="1211"/>
      <c r="LQM15" s="1211"/>
      <c r="LQN15" s="1211"/>
      <c r="LQO15" s="1211"/>
      <c r="LQP15" s="1211"/>
      <c r="LQQ15" s="1211"/>
      <c r="LQR15" s="1211"/>
      <c r="LQS15" s="1211"/>
      <c r="LQT15" s="1211"/>
      <c r="LQU15" s="1211"/>
      <c r="LQV15" s="1211"/>
      <c r="LQW15" s="1211"/>
      <c r="LQX15" s="1211"/>
      <c r="LQY15" s="1211"/>
      <c r="LQZ15" s="1211"/>
      <c r="LRA15" s="1211"/>
      <c r="LRB15" s="1211"/>
      <c r="LRC15" s="1211"/>
      <c r="LRD15" s="1211"/>
      <c r="LRE15" s="1211"/>
      <c r="LRF15" s="1211"/>
      <c r="LRG15" s="1211"/>
      <c r="LRH15" s="1211"/>
      <c r="LRI15" s="1211"/>
      <c r="LRJ15" s="1211"/>
      <c r="LRK15" s="1211"/>
      <c r="LRL15" s="1211"/>
      <c r="LRM15" s="1211"/>
      <c r="LRN15" s="1211"/>
      <c r="LRO15" s="1211"/>
      <c r="LRP15" s="1211"/>
      <c r="LRQ15" s="1211"/>
      <c r="LRR15" s="1211"/>
      <c r="LRS15" s="1211"/>
      <c r="LRT15" s="1211"/>
      <c r="LRU15" s="1211"/>
      <c r="LRV15" s="1211"/>
      <c r="LRW15" s="1211"/>
      <c r="LRX15" s="1211"/>
      <c r="LRY15" s="1211"/>
      <c r="LRZ15" s="1211"/>
      <c r="LSA15" s="1211"/>
      <c r="LSB15" s="1211"/>
      <c r="LSC15" s="1211"/>
      <c r="LSD15" s="1211"/>
      <c r="LSE15" s="1211"/>
      <c r="LSF15" s="1211"/>
      <c r="LSG15" s="1211"/>
      <c r="LSH15" s="1211"/>
      <c r="LSI15" s="1211"/>
      <c r="LSJ15" s="1211"/>
      <c r="LSK15" s="1211"/>
      <c r="LSL15" s="1211"/>
      <c r="LSM15" s="1211"/>
      <c r="LSN15" s="1211"/>
      <c r="LSO15" s="1211"/>
      <c r="LSP15" s="1211"/>
      <c r="LSQ15" s="1211"/>
      <c r="LSR15" s="1211"/>
      <c r="LSS15" s="1211"/>
      <c r="LST15" s="1211"/>
      <c r="LSU15" s="1211"/>
      <c r="LSV15" s="1211"/>
      <c r="LSW15" s="1211"/>
      <c r="LSX15" s="1211"/>
      <c r="LSY15" s="1211"/>
      <c r="LSZ15" s="1211"/>
      <c r="LTA15" s="1211"/>
      <c r="LTB15" s="1211"/>
      <c r="LTC15" s="1211"/>
      <c r="LTD15" s="1211"/>
      <c r="LTE15" s="1211"/>
      <c r="LTF15" s="1211"/>
      <c r="LTG15" s="1211"/>
      <c r="LTH15" s="1211"/>
      <c r="LTI15" s="1211"/>
      <c r="LTJ15" s="1211"/>
      <c r="LTK15" s="1211"/>
      <c r="LTL15" s="1211"/>
      <c r="LTM15" s="1211"/>
      <c r="LTN15" s="1211"/>
      <c r="LTO15" s="1211"/>
      <c r="LTP15" s="1211"/>
      <c r="LTQ15" s="1211"/>
      <c r="LTR15" s="1211"/>
      <c r="LTS15" s="1211"/>
      <c r="LTT15" s="1211"/>
      <c r="LTU15" s="1211"/>
      <c r="LTV15" s="1211"/>
      <c r="LTW15" s="1211"/>
      <c r="LTX15" s="1211"/>
      <c r="LTY15" s="1211"/>
      <c r="LTZ15" s="1211"/>
      <c r="LUA15" s="1211"/>
      <c r="LUB15" s="1211"/>
      <c r="LUC15" s="1211"/>
      <c r="LUD15" s="1211"/>
      <c r="LUE15" s="1211"/>
      <c r="LUF15" s="1211"/>
      <c r="LUG15" s="1211"/>
      <c r="LUH15" s="1211"/>
      <c r="LUI15" s="1211"/>
      <c r="LUJ15" s="1211"/>
      <c r="LUK15" s="1211"/>
      <c r="LUL15" s="1211"/>
      <c r="LUM15" s="1211"/>
      <c r="LUN15" s="1211"/>
      <c r="LUO15" s="1211"/>
      <c r="LUP15" s="1211"/>
      <c r="LUQ15" s="1211"/>
      <c r="LUR15" s="1211"/>
      <c r="LUS15" s="1211"/>
      <c r="LUT15" s="1211"/>
      <c r="LUU15" s="1211"/>
      <c r="LUV15" s="1211"/>
      <c r="LUW15" s="1211"/>
      <c r="LUX15" s="1211"/>
      <c r="LUY15" s="1211"/>
      <c r="LUZ15" s="1211"/>
      <c r="LVA15" s="1211"/>
      <c r="LVB15" s="1211"/>
      <c r="LVC15" s="1211"/>
      <c r="LVD15" s="1211"/>
      <c r="LVE15" s="1211"/>
      <c r="LVF15" s="1211"/>
      <c r="LVG15" s="1211"/>
      <c r="LVH15" s="1211"/>
      <c r="LVI15" s="1211"/>
      <c r="LVJ15" s="1211"/>
      <c r="LVK15" s="1211"/>
      <c r="LVL15" s="1211"/>
      <c r="LVM15" s="1211"/>
      <c r="LVN15" s="1211"/>
      <c r="LVO15" s="1211"/>
      <c r="LVP15" s="1211"/>
      <c r="LVQ15" s="1211"/>
      <c r="LVR15" s="1211"/>
      <c r="LVS15" s="1211"/>
      <c r="LVT15" s="1211"/>
      <c r="LVU15" s="1211"/>
      <c r="LVV15" s="1211"/>
      <c r="LVW15" s="1211"/>
      <c r="LVX15" s="1211"/>
      <c r="LVY15" s="1211"/>
      <c r="LVZ15" s="1211"/>
      <c r="LWA15" s="1211"/>
      <c r="LWB15" s="1211"/>
      <c r="LWC15" s="1211"/>
      <c r="LWD15" s="1211"/>
      <c r="LWE15" s="1211"/>
      <c r="LWF15" s="1211"/>
      <c r="LWG15" s="1211"/>
      <c r="LWH15" s="1211"/>
      <c r="LWI15" s="1211"/>
      <c r="LWJ15" s="1211"/>
      <c r="LWK15" s="1211"/>
      <c r="LWL15" s="1211"/>
      <c r="LWM15" s="1211"/>
      <c r="LWN15" s="1211"/>
      <c r="LWO15" s="1211"/>
      <c r="LWP15" s="1211"/>
      <c r="LWQ15" s="1211"/>
      <c r="LWR15" s="1211"/>
      <c r="LWS15" s="1211"/>
      <c r="LWT15" s="1211"/>
      <c r="LWU15" s="1211"/>
      <c r="LWV15" s="1211"/>
      <c r="LWW15" s="1211"/>
      <c r="LWX15" s="1211"/>
      <c r="LWY15" s="1211"/>
      <c r="LWZ15" s="1211"/>
      <c r="LXA15" s="1211"/>
      <c r="LXB15" s="1211"/>
      <c r="LXC15" s="1211"/>
      <c r="LXD15" s="1211"/>
      <c r="LXE15" s="1211"/>
      <c r="LXF15" s="1211"/>
      <c r="LXG15" s="1211"/>
      <c r="LXH15" s="1211"/>
      <c r="LXI15" s="1211"/>
      <c r="LXJ15" s="1211"/>
      <c r="LXK15" s="1211"/>
      <c r="LXL15" s="1211"/>
      <c r="LXM15" s="1211"/>
      <c r="LXN15" s="1211"/>
      <c r="LXO15" s="1211"/>
      <c r="LXP15" s="1211"/>
      <c r="LXQ15" s="1211"/>
      <c r="LXR15" s="1211"/>
      <c r="LXS15" s="1211"/>
      <c r="LXT15" s="1211"/>
      <c r="LXU15" s="1211"/>
      <c r="LXV15" s="1211"/>
      <c r="LXW15" s="1211"/>
      <c r="LXX15" s="1211"/>
      <c r="LXY15" s="1211"/>
      <c r="LXZ15" s="1211"/>
      <c r="LYA15" s="1211"/>
      <c r="LYB15" s="1211"/>
      <c r="LYC15" s="1211"/>
      <c r="LYD15" s="1211"/>
      <c r="LYE15" s="1211"/>
      <c r="LYF15" s="1211"/>
      <c r="LYG15" s="1211"/>
      <c r="LYH15" s="1211"/>
      <c r="LYI15" s="1211"/>
      <c r="LYJ15" s="1211"/>
      <c r="LYK15" s="1211"/>
      <c r="LYL15" s="1211"/>
      <c r="LYM15" s="1211"/>
      <c r="LYN15" s="1211"/>
      <c r="LYO15" s="1211"/>
      <c r="LYP15" s="1211"/>
      <c r="LYQ15" s="1211"/>
      <c r="LYR15" s="1211"/>
      <c r="LYS15" s="1211"/>
      <c r="LYT15" s="1211"/>
      <c r="LYU15" s="1211"/>
      <c r="LYV15" s="1211"/>
      <c r="LYW15" s="1211"/>
      <c r="LYX15" s="1211"/>
      <c r="LYY15" s="1211"/>
      <c r="LYZ15" s="1211"/>
      <c r="LZA15" s="1211"/>
      <c r="LZB15" s="1211"/>
      <c r="LZC15" s="1211"/>
      <c r="LZD15" s="1211"/>
      <c r="LZE15" s="1211"/>
      <c r="LZF15" s="1211"/>
      <c r="LZG15" s="1211"/>
      <c r="LZH15" s="1211"/>
      <c r="LZI15" s="1211"/>
      <c r="LZJ15" s="1211"/>
      <c r="LZK15" s="1211"/>
      <c r="LZL15" s="1211"/>
      <c r="LZM15" s="1211"/>
      <c r="LZN15" s="1211"/>
      <c r="LZO15" s="1211"/>
      <c r="LZP15" s="1211"/>
      <c r="LZQ15" s="1211"/>
      <c r="LZR15" s="1211"/>
      <c r="LZS15" s="1211"/>
      <c r="LZT15" s="1211"/>
      <c r="LZU15" s="1211"/>
      <c r="LZV15" s="1211"/>
      <c r="LZW15" s="1211"/>
      <c r="LZX15" s="1211"/>
      <c r="LZY15" s="1211"/>
      <c r="LZZ15" s="1211"/>
      <c r="MAA15" s="1211"/>
      <c r="MAB15" s="1211"/>
      <c r="MAC15" s="1211"/>
      <c r="MAD15" s="1211"/>
      <c r="MAE15" s="1211"/>
      <c r="MAF15" s="1211"/>
      <c r="MAG15" s="1211"/>
      <c r="MAH15" s="1211"/>
      <c r="MAI15" s="1211"/>
      <c r="MAJ15" s="1211"/>
      <c r="MAK15" s="1211"/>
      <c r="MAL15" s="1211"/>
      <c r="MAM15" s="1211"/>
      <c r="MAN15" s="1211"/>
      <c r="MAO15" s="1211"/>
      <c r="MAP15" s="1211"/>
      <c r="MAQ15" s="1211"/>
      <c r="MAR15" s="1211"/>
      <c r="MAS15" s="1211"/>
      <c r="MAT15" s="1211"/>
      <c r="MAU15" s="1211"/>
      <c r="MAV15" s="1211"/>
      <c r="MAW15" s="1211"/>
      <c r="MAX15" s="1211"/>
      <c r="MAY15" s="1211"/>
      <c r="MAZ15" s="1211"/>
      <c r="MBA15" s="1211"/>
      <c r="MBB15" s="1211"/>
      <c r="MBC15" s="1211"/>
      <c r="MBD15" s="1211"/>
      <c r="MBE15" s="1211"/>
      <c r="MBF15" s="1211"/>
      <c r="MBG15" s="1211"/>
      <c r="MBH15" s="1211"/>
      <c r="MBI15" s="1211"/>
      <c r="MBJ15" s="1211"/>
      <c r="MBK15" s="1211"/>
      <c r="MBL15" s="1211"/>
      <c r="MBM15" s="1211"/>
      <c r="MBN15" s="1211"/>
      <c r="MBO15" s="1211"/>
      <c r="MBP15" s="1211"/>
      <c r="MBQ15" s="1211"/>
      <c r="MBR15" s="1211"/>
      <c r="MBS15" s="1211"/>
      <c r="MBT15" s="1211"/>
      <c r="MBU15" s="1211"/>
      <c r="MBV15" s="1211"/>
      <c r="MBW15" s="1211"/>
      <c r="MBX15" s="1211"/>
      <c r="MBY15" s="1211"/>
      <c r="MBZ15" s="1211"/>
      <c r="MCA15" s="1211"/>
      <c r="MCB15" s="1211"/>
      <c r="MCC15" s="1211"/>
      <c r="MCD15" s="1211"/>
      <c r="MCE15" s="1211"/>
      <c r="MCF15" s="1211"/>
      <c r="MCG15" s="1211"/>
      <c r="MCH15" s="1211"/>
      <c r="MCI15" s="1211"/>
      <c r="MCJ15" s="1211"/>
      <c r="MCK15" s="1211"/>
      <c r="MCL15" s="1211"/>
      <c r="MCM15" s="1211"/>
      <c r="MCN15" s="1211"/>
      <c r="MCO15" s="1211"/>
      <c r="MCP15" s="1211"/>
      <c r="MCQ15" s="1211"/>
      <c r="MCR15" s="1211"/>
      <c r="MCS15" s="1211"/>
      <c r="MCT15" s="1211"/>
      <c r="MCU15" s="1211"/>
      <c r="MCV15" s="1211"/>
      <c r="MCW15" s="1211"/>
      <c r="MCX15" s="1211"/>
      <c r="MCY15" s="1211"/>
      <c r="MCZ15" s="1211"/>
      <c r="MDA15" s="1211"/>
      <c r="MDB15" s="1211"/>
      <c r="MDC15" s="1211"/>
      <c r="MDD15" s="1211"/>
      <c r="MDE15" s="1211"/>
      <c r="MDF15" s="1211"/>
      <c r="MDG15" s="1211"/>
      <c r="MDH15" s="1211"/>
      <c r="MDI15" s="1211"/>
      <c r="MDJ15" s="1211"/>
      <c r="MDK15" s="1211"/>
      <c r="MDL15" s="1211"/>
      <c r="MDM15" s="1211"/>
      <c r="MDN15" s="1211"/>
      <c r="MDO15" s="1211"/>
      <c r="MDP15" s="1211"/>
      <c r="MDQ15" s="1211"/>
      <c r="MDR15" s="1211"/>
      <c r="MDS15" s="1211"/>
      <c r="MDT15" s="1211"/>
      <c r="MDU15" s="1211"/>
      <c r="MDV15" s="1211"/>
      <c r="MDW15" s="1211"/>
      <c r="MDX15" s="1211"/>
      <c r="MDY15" s="1211"/>
      <c r="MDZ15" s="1211"/>
      <c r="MEA15" s="1211"/>
      <c r="MEB15" s="1211"/>
      <c r="MEC15" s="1211"/>
      <c r="MED15" s="1211"/>
      <c r="MEE15" s="1211"/>
      <c r="MEF15" s="1211"/>
      <c r="MEG15" s="1211"/>
      <c r="MEH15" s="1211"/>
      <c r="MEI15" s="1211"/>
      <c r="MEJ15" s="1211"/>
      <c r="MEK15" s="1211"/>
      <c r="MEL15" s="1211"/>
      <c r="MEM15" s="1211"/>
      <c r="MEN15" s="1211"/>
      <c r="MEO15" s="1211"/>
      <c r="MEP15" s="1211"/>
      <c r="MEQ15" s="1211"/>
      <c r="MER15" s="1211"/>
      <c r="MES15" s="1211"/>
      <c r="MET15" s="1211"/>
      <c r="MEU15" s="1211"/>
      <c r="MEV15" s="1211"/>
      <c r="MEW15" s="1211"/>
      <c r="MEX15" s="1211"/>
      <c r="MEY15" s="1211"/>
      <c r="MEZ15" s="1211"/>
      <c r="MFA15" s="1211"/>
      <c r="MFB15" s="1211"/>
      <c r="MFC15" s="1211"/>
      <c r="MFD15" s="1211"/>
      <c r="MFE15" s="1211"/>
      <c r="MFF15" s="1211"/>
      <c r="MFG15" s="1211"/>
      <c r="MFH15" s="1211"/>
      <c r="MFI15" s="1211"/>
      <c r="MFJ15" s="1211"/>
      <c r="MFK15" s="1211"/>
      <c r="MFL15" s="1211"/>
      <c r="MFM15" s="1211"/>
      <c r="MFN15" s="1211"/>
      <c r="MFO15" s="1211"/>
      <c r="MFP15" s="1211"/>
      <c r="MFQ15" s="1211"/>
      <c r="MFR15" s="1211"/>
      <c r="MFS15" s="1211"/>
      <c r="MFT15" s="1211"/>
      <c r="MFU15" s="1211"/>
      <c r="MFV15" s="1211"/>
      <c r="MFW15" s="1211"/>
      <c r="MFX15" s="1211"/>
      <c r="MFY15" s="1211"/>
      <c r="MFZ15" s="1211"/>
      <c r="MGA15" s="1211"/>
      <c r="MGB15" s="1211"/>
      <c r="MGC15" s="1211"/>
      <c r="MGD15" s="1211"/>
      <c r="MGE15" s="1211"/>
      <c r="MGF15" s="1211"/>
      <c r="MGG15" s="1211"/>
      <c r="MGH15" s="1211"/>
      <c r="MGI15" s="1211"/>
      <c r="MGJ15" s="1211"/>
      <c r="MGK15" s="1211"/>
      <c r="MGL15" s="1211"/>
      <c r="MGM15" s="1211"/>
      <c r="MGN15" s="1211"/>
      <c r="MGO15" s="1211"/>
      <c r="MGP15" s="1211"/>
      <c r="MGQ15" s="1211"/>
      <c r="MGR15" s="1211"/>
      <c r="MGS15" s="1211"/>
      <c r="MGT15" s="1211"/>
      <c r="MGU15" s="1211"/>
      <c r="MGV15" s="1211"/>
      <c r="MGW15" s="1211"/>
      <c r="MGX15" s="1211"/>
      <c r="MGY15" s="1211"/>
      <c r="MGZ15" s="1211"/>
      <c r="MHA15" s="1211"/>
      <c r="MHB15" s="1211"/>
      <c r="MHC15" s="1211"/>
      <c r="MHD15" s="1211"/>
      <c r="MHE15" s="1211"/>
      <c r="MHF15" s="1211"/>
      <c r="MHG15" s="1211"/>
      <c r="MHH15" s="1211"/>
      <c r="MHI15" s="1211"/>
      <c r="MHJ15" s="1211"/>
      <c r="MHK15" s="1211"/>
      <c r="MHL15" s="1211"/>
      <c r="MHM15" s="1211"/>
      <c r="MHN15" s="1211"/>
      <c r="MHO15" s="1211"/>
      <c r="MHP15" s="1211"/>
      <c r="MHQ15" s="1211"/>
      <c r="MHR15" s="1211"/>
      <c r="MHS15" s="1211"/>
      <c r="MHT15" s="1211"/>
      <c r="MHU15" s="1211"/>
      <c r="MHV15" s="1211"/>
      <c r="MHW15" s="1211"/>
      <c r="MHX15" s="1211"/>
      <c r="MHY15" s="1211"/>
      <c r="MHZ15" s="1211"/>
      <c r="MIA15" s="1211"/>
      <c r="MIB15" s="1211"/>
      <c r="MIC15" s="1211"/>
      <c r="MID15" s="1211"/>
      <c r="MIE15" s="1211"/>
      <c r="MIF15" s="1211"/>
      <c r="MIG15" s="1211"/>
      <c r="MIH15" s="1211"/>
      <c r="MII15" s="1211"/>
      <c r="MIJ15" s="1211"/>
      <c r="MIK15" s="1211"/>
      <c r="MIL15" s="1211"/>
      <c r="MIM15" s="1211"/>
      <c r="MIN15" s="1211"/>
      <c r="MIO15" s="1211"/>
      <c r="MIP15" s="1211"/>
      <c r="MIQ15" s="1211"/>
      <c r="MIR15" s="1211"/>
      <c r="MIS15" s="1211"/>
      <c r="MIT15" s="1211"/>
      <c r="MIU15" s="1211"/>
      <c r="MIV15" s="1211"/>
      <c r="MIW15" s="1211"/>
      <c r="MIX15" s="1211"/>
      <c r="MIY15" s="1211"/>
      <c r="MIZ15" s="1211"/>
      <c r="MJA15" s="1211"/>
      <c r="MJB15" s="1211"/>
      <c r="MJC15" s="1211"/>
      <c r="MJD15" s="1211"/>
      <c r="MJE15" s="1211"/>
      <c r="MJF15" s="1211"/>
      <c r="MJG15" s="1211"/>
      <c r="MJH15" s="1211"/>
      <c r="MJI15" s="1211"/>
      <c r="MJJ15" s="1211"/>
      <c r="MJK15" s="1211"/>
      <c r="MJL15" s="1211"/>
      <c r="MJM15" s="1211"/>
      <c r="MJN15" s="1211"/>
      <c r="MJO15" s="1211"/>
      <c r="MJP15" s="1211"/>
      <c r="MJQ15" s="1211"/>
      <c r="MJR15" s="1211"/>
      <c r="MJS15" s="1211"/>
      <c r="MJT15" s="1211"/>
      <c r="MJU15" s="1211"/>
      <c r="MJV15" s="1211"/>
      <c r="MJW15" s="1211"/>
      <c r="MJX15" s="1211"/>
      <c r="MJY15" s="1211"/>
      <c r="MJZ15" s="1211"/>
      <c r="MKA15" s="1211"/>
      <c r="MKB15" s="1211"/>
      <c r="MKC15" s="1211"/>
      <c r="MKD15" s="1211"/>
      <c r="MKE15" s="1211"/>
      <c r="MKF15" s="1211"/>
      <c r="MKG15" s="1211"/>
      <c r="MKH15" s="1211"/>
      <c r="MKI15" s="1211"/>
      <c r="MKJ15" s="1211"/>
      <c r="MKK15" s="1211"/>
      <c r="MKL15" s="1211"/>
      <c r="MKM15" s="1211"/>
      <c r="MKN15" s="1211"/>
      <c r="MKO15" s="1211"/>
      <c r="MKP15" s="1211"/>
      <c r="MKQ15" s="1211"/>
      <c r="MKR15" s="1211"/>
      <c r="MKS15" s="1211"/>
      <c r="MKT15" s="1211"/>
      <c r="MKU15" s="1211"/>
      <c r="MKV15" s="1211"/>
      <c r="MKW15" s="1211"/>
      <c r="MKX15" s="1211"/>
      <c r="MKY15" s="1211"/>
      <c r="MKZ15" s="1211"/>
      <c r="MLA15" s="1211"/>
      <c r="MLB15" s="1211"/>
      <c r="MLC15" s="1211"/>
      <c r="MLD15" s="1211"/>
      <c r="MLE15" s="1211"/>
      <c r="MLF15" s="1211"/>
      <c r="MLG15" s="1211"/>
      <c r="MLH15" s="1211"/>
      <c r="MLI15" s="1211"/>
      <c r="MLJ15" s="1211"/>
      <c r="MLK15" s="1211"/>
      <c r="MLL15" s="1211"/>
      <c r="MLM15" s="1211"/>
      <c r="MLN15" s="1211"/>
      <c r="MLO15" s="1211"/>
      <c r="MLP15" s="1211"/>
      <c r="MLQ15" s="1211"/>
      <c r="MLR15" s="1211"/>
      <c r="MLS15" s="1211"/>
      <c r="MLT15" s="1211"/>
      <c r="MLU15" s="1211"/>
      <c r="MLV15" s="1211"/>
      <c r="MLW15" s="1211"/>
      <c r="MLX15" s="1211"/>
      <c r="MLY15" s="1211"/>
      <c r="MLZ15" s="1211"/>
      <c r="MMA15" s="1211"/>
      <c r="MMB15" s="1211"/>
      <c r="MMC15" s="1211"/>
      <c r="MMD15" s="1211"/>
      <c r="MME15" s="1211"/>
      <c r="MMF15" s="1211"/>
      <c r="MMG15" s="1211"/>
      <c r="MMH15" s="1211"/>
      <c r="MMI15" s="1211"/>
      <c r="MMJ15" s="1211"/>
      <c r="MMK15" s="1211"/>
      <c r="MML15" s="1211"/>
      <c r="MMM15" s="1211"/>
      <c r="MMN15" s="1211"/>
      <c r="MMO15" s="1211"/>
      <c r="MMP15" s="1211"/>
      <c r="MMQ15" s="1211"/>
      <c r="MMR15" s="1211"/>
      <c r="MMS15" s="1211"/>
      <c r="MMT15" s="1211"/>
      <c r="MMU15" s="1211"/>
      <c r="MMV15" s="1211"/>
      <c r="MMW15" s="1211"/>
      <c r="MMX15" s="1211"/>
      <c r="MMY15" s="1211"/>
      <c r="MMZ15" s="1211"/>
      <c r="MNA15" s="1211"/>
      <c r="MNB15" s="1211"/>
      <c r="MNC15" s="1211"/>
      <c r="MND15" s="1211"/>
      <c r="MNE15" s="1211"/>
      <c r="MNF15" s="1211"/>
      <c r="MNG15" s="1211"/>
      <c r="MNH15" s="1211"/>
      <c r="MNI15" s="1211"/>
      <c r="MNJ15" s="1211"/>
      <c r="MNK15" s="1211"/>
      <c r="MNL15" s="1211"/>
      <c r="MNM15" s="1211"/>
      <c r="MNN15" s="1211"/>
      <c r="MNO15" s="1211"/>
      <c r="MNP15" s="1211"/>
      <c r="MNQ15" s="1211"/>
      <c r="MNR15" s="1211"/>
      <c r="MNS15" s="1211"/>
      <c r="MNT15" s="1211"/>
      <c r="MNU15" s="1211"/>
      <c r="MNV15" s="1211"/>
      <c r="MNW15" s="1211"/>
      <c r="MNX15" s="1211"/>
      <c r="MNY15" s="1211"/>
      <c r="MNZ15" s="1211"/>
      <c r="MOA15" s="1211"/>
      <c r="MOB15" s="1211"/>
      <c r="MOC15" s="1211"/>
      <c r="MOD15" s="1211"/>
      <c r="MOE15" s="1211"/>
      <c r="MOF15" s="1211"/>
      <c r="MOG15" s="1211"/>
      <c r="MOH15" s="1211"/>
      <c r="MOI15" s="1211"/>
      <c r="MOJ15" s="1211"/>
      <c r="MOK15" s="1211"/>
      <c r="MOL15" s="1211"/>
      <c r="MOM15" s="1211"/>
      <c r="MON15" s="1211"/>
      <c r="MOO15" s="1211"/>
      <c r="MOP15" s="1211"/>
      <c r="MOQ15" s="1211"/>
      <c r="MOR15" s="1211"/>
      <c r="MOS15" s="1211"/>
      <c r="MOT15" s="1211"/>
      <c r="MOU15" s="1211"/>
      <c r="MOV15" s="1211"/>
      <c r="MOW15" s="1211"/>
      <c r="MOX15" s="1211"/>
      <c r="MOY15" s="1211"/>
      <c r="MOZ15" s="1211"/>
      <c r="MPA15" s="1211"/>
      <c r="MPB15" s="1211"/>
      <c r="MPC15" s="1211"/>
      <c r="MPD15" s="1211"/>
      <c r="MPE15" s="1211"/>
      <c r="MPF15" s="1211"/>
      <c r="MPG15" s="1211"/>
      <c r="MPH15" s="1211"/>
      <c r="MPI15" s="1211"/>
      <c r="MPJ15" s="1211"/>
      <c r="MPK15" s="1211"/>
      <c r="MPL15" s="1211"/>
      <c r="MPM15" s="1211"/>
      <c r="MPN15" s="1211"/>
      <c r="MPO15" s="1211"/>
      <c r="MPP15" s="1211"/>
      <c r="MPQ15" s="1211"/>
      <c r="MPR15" s="1211"/>
      <c r="MPS15" s="1211"/>
      <c r="MPT15" s="1211"/>
      <c r="MPU15" s="1211"/>
      <c r="MPV15" s="1211"/>
      <c r="MPW15" s="1211"/>
      <c r="MPX15" s="1211"/>
      <c r="MPY15" s="1211"/>
      <c r="MPZ15" s="1211"/>
      <c r="MQA15" s="1211"/>
      <c r="MQB15" s="1211"/>
      <c r="MQC15" s="1211"/>
      <c r="MQD15" s="1211"/>
      <c r="MQE15" s="1211"/>
      <c r="MQF15" s="1211"/>
      <c r="MQG15" s="1211"/>
      <c r="MQH15" s="1211"/>
      <c r="MQI15" s="1211"/>
      <c r="MQJ15" s="1211"/>
      <c r="MQK15" s="1211"/>
      <c r="MQL15" s="1211"/>
      <c r="MQM15" s="1211"/>
      <c r="MQN15" s="1211"/>
      <c r="MQO15" s="1211"/>
      <c r="MQP15" s="1211"/>
      <c r="MQQ15" s="1211"/>
      <c r="MQR15" s="1211"/>
      <c r="MQS15" s="1211"/>
      <c r="MQT15" s="1211"/>
      <c r="MQU15" s="1211"/>
      <c r="MQV15" s="1211"/>
      <c r="MQW15" s="1211"/>
      <c r="MQX15" s="1211"/>
      <c r="MQY15" s="1211"/>
      <c r="MQZ15" s="1211"/>
      <c r="MRA15" s="1211"/>
      <c r="MRB15" s="1211"/>
      <c r="MRC15" s="1211"/>
      <c r="MRD15" s="1211"/>
      <c r="MRE15" s="1211"/>
      <c r="MRF15" s="1211"/>
      <c r="MRG15" s="1211"/>
      <c r="MRH15" s="1211"/>
      <c r="MRI15" s="1211"/>
      <c r="MRJ15" s="1211"/>
      <c r="MRK15" s="1211"/>
      <c r="MRL15" s="1211"/>
      <c r="MRM15" s="1211"/>
      <c r="MRN15" s="1211"/>
      <c r="MRO15" s="1211"/>
      <c r="MRP15" s="1211"/>
      <c r="MRQ15" s="1211"/>
      <c r="MRR15" s="1211"/>
      <c r="MRS15" s="1211"/>
      <c r="MRT15" s="1211"/>
      <c r="MRU15" s="1211"/>
      <c r="MRV15" s="1211"/>
      <c r="MRW15" s="1211"/>
      <c r="MRX15" s="1211"/>
      <c r="MRY15" s="1211"/>
      <c r="MRZ15" s="1211"/>
      <c r="MSA15" s="1211"/>
      <c r="MSB15" s="1211"/>
      <c r="MSC15" s="1211"/>
      <c r="MSD15" s="1211"/>
      <c r="MSE15" s="1211"/>
      <c r="MSF15" s="1211"/>
      <c r="MSG15" s="1211"/>
      <c r="MSH15" s="1211"/>
      <c r="MSI15" s="1211"/>
      <c r="MSJ15" s="1211"/>
      <c r="MSK15" s="1211"/>
      <c r="MSL15" s="1211"/>
      <c r="MSM15" s="1211"/>
      <c r="MSN15" s="1211"/>
      <c r="MSO15" s="1211"/>
      <c r="MSP15" s="1211"/>
      <c r="MSQ15" s="1211"/>
      <c r="MSR15" s="1211"/>
      <c r="MSS15" s="1211"/>
      <c r="MST15" s="1211"/>
      <c r="MSU15" s="1211"/>
      <c r="MSV15" s="1211"/>
      <c r="MSW15" s="1211"/>
      <c r="MSX15" s="1211"/>
      <c r="MSY15" s="1211"/>
      <c r="MSZ15" s="1211"/>
      <c r="MTA15" s="1211"/>
      <c r="MTB15" s="1211"/>
      <c r="MTC15" s="1211"/>
      <c r="MTD15" s="1211"/>
      <c r="MTE15" s="1211"/>
      <c r="MTF15" s="1211"/>
      <c r="MTG15" s="1211"/>
      <c r="MTH15" s="1211"/>
      <c r="MTI15" s="1211"/>
      <c r="MTJ15" s="1211"/>
      <c r="MTK15" s="1211"/>
      <c r="MTL15" s="1211"/>
      <c r="MTM15" s="1211"/>
      <c r="MTN15" s="1211"/>
      <c r="MTO15" s="1211"/>
      <c r="MTP15" s="1211"/>
      <c r="MTQ15" s="1211"/>
      <c r="MTR15" s="1211"/>
      <c r="MTS15" s="1211"/>
      <c r="MTT15" s="1211"/>
      <c r="MTU15" s="1211"/>
      <c r="MTV15" s="1211"/>
      <c r="MTW15" s="1211"/>
      <c r="MTX15" s="1211"/>
      <c r="MTY15" s="1211"/>
      <c r="MTZ15" s="1211"/>
      <c r="MUA15" s="1211"/>
      <c r="MUB15" s="1211"/>
      <c r="MUC15" s="1211"/>
      <c r="MUD15" s="1211"/>
      <c r="MUE15" s="1211"/>
      <c r="MUF15" s="1211"/>
      <c r="MUG15" s="1211"/>
      <c r="MUH15" s="1211"/>
      <c r="MUI15" s="1211"/>
      <c r="MUJ15" s="1211"/>
      <c r="MUK15" s="1211"/>
      <c r="MUL15" s="1211"/>
      <c r="MUM15" s="1211"/>
      <c r="MUN15" s="1211"/>
      <c r="MUO15" s="1211"/>
      <c r="MUP15" s="1211"/>
      <c r="MUQ15" s="1211"/>
      <c r="MUR15" s="1211"/>
      <c r="MUS15" s="1211"/>
      <c r="MUT15" s="1211"/>
      <c r="MUU15" s="1211"/>
      <c r="MUV15" s="1211"/>
      <c r="MUW15" s="1211"/>
      <c r="MUX15" s="1211"/>
      <c r="MUY15" s="1211"/>
      <c r="MUZ15" s="1211"/>
      <c r="MVA15" s="1211"/>
      <c r="MVB15" s="1211"/>
      <c r="MVC15" s="1211"/>
      <c r="MVD15" s="1211"/>
      <c r="MVE15" s="1211"/>
      <c r="MVF15" s="1211"/>
      <c r="MVG15" s="1211"/>
      <c r="MVH15" s="1211"/>
      <c r="MVI15" s="1211"/>
      <c r="MVJ15" s="1211"/>
      <c r="MVK15" s="1211"/>
      <c r="MVL15" s="1211"/>
      <c r="MVM15" s="1211"/>
      <c r="MVN15" s="1211"/>
      <c r="MVO15" s="1211"/>
      <c r="MVP15" s="1211"/>
      <c r="MVQ15" s="1211"/>
      <c r="MVR15" s="1211"/>
      <c r="MVS15" s="1211"/>
      <c r="MVT15" s="1211"/>
      <c r="MVU15" s="1211"/>
      <c r="MVV15" s="1211"/>
      <c r="MVW15" s="1211"/>
      <c r="MVX15" s="1211"/>
      <c r="MVY15" s="1211"/>
      <c r="MVZ15" s="1211"/>
      <c r="MWA15" s="1211"/>
      <c r="MWB15" s="1211"/>
      <c r="MWC15" s="1211"/>
      <c r="MWD15" s="1211"/>
      <c r="MWE15" s="1211"/>
      <c r="MWF15" s="1211"/>
      <c r="MWG15" s="1211"/>
      <c r="MWH15" s="1211"/>
      <c r="MWI15" s="1211"/>
      <c r="MWJ15" s="1211"/>
      <c r="MWK15" s="1211"/>
      <c r="MWL15" s="1211"/>
      <c r="MWM15" s="1211"/>
      <c r="MWN15" s="1211"/>
      <c r="MWO15" s="1211"/>
      <c r="MWP15" s="1211"/>
      <c r="MWQ15" s="1211"/>
      <c r="MWR15" s="1211"/>
      <c r="MWS15" s="1211"/>
      <c r="MWT15" s="1211"/>
      <c r="MWU15" s="1211"/>
      <c r="MWV15" s="1211"/>
      <c r="MWW15" s="1211"/>
      <c r="MWX15" s="1211"/>
      <c r="MWY15" s="1211"/>
      <c r="MWZ15" s="1211"/>
      <c r="MXA15" s="1211"/>
      <c r="MXB15" s="1211"/>
      <c r="MXC15" s="1211"/>
      <c r="MXD15" s="1211"/>
      <c r="MXE15" s="1211"/>
      <c r="MXF15" s="1211"/>
      <c r="MXG15" s="1211"/>
      <c r="MXH15" s="1211"/>
      <c r="MXI15" s="1211"/>
      <c r="MXJ15" s="1211"/>
      <c r="MXK15" s="1211"/>
      <c r="MXL15" s="1211"/>
      <c r="MXM15" s="1211"/>
      <c r="MXN15" s="1211"/>
      <c r="MXO15" s="1211"/>
      <c r="MXP15" s="1211"/>
      <c r="MXQ15" s="1211"/>
      <c r="MXR15" s="1211"/>
      <c r="MXS15" s="1211"/>
      <c r="MXT15" s="1211"/>
      <c r="MXU15" s="1211"/>
      <c r="MXV15" s="1211"/>
      <c r="MXW15" s="1211"/>
      <c r="MXX15" s="1211"/>
      <c r="MXY15" s="1211"/>
      <c r="MXZ15" s="1211"/>
      <c r="MYA15" s="1211"/>
      <c r="MYB15" s="1211"/>
      <c r="MYC15" s="1211"/>
      <c r="MYD15" s="1211"/>
      <c r="MYE15" s="1211"/>
      <c r="MYF15" s="1211"/>
      <c r="MYG15" s="1211"/>
      <c r="MYH15" s="1211"/>
      <c r="MYI15" s="1211"/>
      <c r="MYJ15" s="1211"/>
      <c r="MYK15" s="1211"/>
      <c r="MYL15" s="1211"/>
      <c r="MYM15" s="1211"/>
      <c r="MYN15" s="1211"/>
      <c r="MYO15" s="1211"/>
      <c r="MYP15" s="1211"/>
      <c r="MYQ15" s="1211"/>
      <c r="MYR15" s="1211"/>
      <c r="MYS15" s="1211"/>
      <c r="MYT15" s="1211"/>
      <c r="MYU15" s="1211"/>
      <c r="MYV15" s="1211"/>
      <c r="MYW15" s="1211"/>
      <c r="MYX15" s="1211"/>
      <c r="MYY15" s="1211"/>
      <c r="MYZ15" s="1211"/>
      <c r="MZA15" s="1211"/>
      <c r="MZB15" s="1211"/>
      <c r="MZC15" s="1211"/>
      <c r="MZD15" s="1211"/>
      <c r="MZE15" s="1211"/>
      <c r="MZF15" s="1211"/>
      <c r="MZG15" s="1211"/>
      <c r="MZH15" s="1211"/>
      <c r="MZI15" s="1211"/>
      <c r="MZJ15" s="1211"/>
      <c r="MZK15" s="1211"/>
      <c r="MZL15" s="1211"/>
      <c r="MZM15" s="1211"/>
      <c r="MZN15" s="1211"/>
      <c r="MZO15" s="1211"/>
      <c r="MZP15" s="1211"/>
      <c r="MZQ15" s="1211"/>
      <c r="MZR15" s="1211"/>
      <c r="MZS15" s="1211"/>
      <c r="MZT15" s="1211"/>
      <c r="MZU15" s="1211"/>
      <c r="MZV15" s="1211"/>
      <c r="MZW15" s="1211"/>
      <c r="MZX15" s="1211"/>
      <c r="MZY15" s="1211"/>
      <c r="MZZ15" s="1211"/>
      <c r="NAA15" s="1211"/>
      <c r="NAB15" s="1211"/>
      <c r="NAC15" s="1211"/>
      <c r="NAD15" s="1211"/>
      <c r="NAE15" s="1211"/>
      <c r="NAF15" s="1211"/>
      <c r="NAG15" s="1211"/>
      <c r="NAH15" s="1211"/>
      <c r="NAI15" s="1211"/>
      <c r="NAJ15" s="1211"/>
      <c r="NAK15" s="1211"/>
      <c r="NAL15" s="1211"/>
      <c r="NAM15" s="1211"/>
      <c r="NAN15" s="1211"/>
      <c r="NAO15" s="1211"/>
      <c r="NAP15" s="1211"/>
      <c r="NAQ15" s="1211"/>
      <c r="NAR15" s="1211"/>
      <c r="NAS15" s="1211"/>
      <c r="NAT15" s="1211"/>
      <c r="NAU15" s="1211"/>
      <c r="NAV15" s="1211"/>
      <c r="NAW15" s="1211"/>
      <c r="NAX15" s="1211"/>
      <c r="NAY15" s="1211"/>
      <c r="NAZ15" s="1211"/>
      <c r="NBA15" s="1211"/>
      <c r="NBB15" s="1211"/>
      <c r="NBC15" s="1211"/>
      <c r="NBD15" s="1211"/>
      <c r="NBE15" s="1211"/>
      <c r="NBF15" s="1211"/>
      <c r="NBG15" s="1211"/>
      <c r="NBH15" s="1211"/>
      <c r="NBI15" s="1211"/>
      <c r="NBJ15" s="1211"/>
      <c r="NBK15" s="1211"/>
      <c r="NBL15" s="1211"/>
      <c r="NBM15" s="1211"/>
      <c r="NBN15" s="1211"/>
      <c r="NBO15" s="1211"/>
      <c r="NBP15" s="1211"/>
      <c r="NBQ15" s="1211"/>
      <c r="NBR15" s="1211"/>
      <c r="NBS15" s="1211"/>
      <c r="NBT15" s="1211"/>
      <c r="NBU15" s="1211"/>
      <c r="NBV15" s="1211"/>
      <c r="NBW15" s="1211"/>
      <c r="NBX15" s="1211"/>
      <c r="NBY15" s="1211"/>
      <c r="NBZ15" s="1211"/>
      <c r="NCA15" s="1211"/>
      <c r="NCB15" s="1211"/>
      <c r="NCC15" s="1211"/>
      <c r="NCD15" s="1211"/>
      <c r="NCE15" s="1211"/>
      <c r="NCF15" s="1211"/>
      <c r="NCG15" s="1211"/>
      <c r="NCH15" s="1211"/>
      <c r="NCI15" s="1211"/>
      <c r="NCJ15" s="1211"/>
      <c r="NCK15" s="1211"/>
      <c r="NCL15" s="1211"/>
      <c r="NCM15" s="1211"/>
      <c r="NCN15" s="1211"/>
      <c r="NCO15" s="1211"/>
      <c r="NCP15" s="1211"/>
      <c r="NCQ15" s="1211"/>
      <c r="NCR15" s="1211"/>
      <c r="NCS15" s="1211"/>
      <c r="NCT15" s="1211"/>
      <c r="NCU15" s="1211"/>
      <c r="NCV15" s="1211"/>
      <c r="NCW15" s="1211"/>
      <c r="NCX15" s="1211"/>
      <c r="NCY15" s="1211"/>
      <c r="NCZ15" s="1211"/>
      <c r="NDA15" s="1211"/>
      <c r="NDB15" s="1211"/>
      <c r="NDC15" s="1211"/>
      <c r="NDD15" s="1211"/>
      <c r="NDE15" s="1211"/>
      <c r="NDF15" s="1211"/>
      <c r="NDG15" s="1211"/>
      <c r="NDH15" s="1211"/>
      <c r="NDI15" s="1211"/>
      <c r="NDJ15" s="1211"/>
      <c r="NDK15" s="1211"/>
      <c r="NDL15" s="1211"/>
      <c r="NDM15" s="1211"/>
      <c r="NDN15" s="1211"/>
      <c r="NDO15" s="1211"/>
      <c r="NDP15" s="1211"/>
      <c r="NDQ15" s="1211"/>
      <c r="NDR15" s="1211"/>
      <c r="NDS15" s="1211"/>
      <c r="NDT15" s="1211"/>
      <c r="NDU15" s="1211"/>
      <c r="NDV15" s="1211"/>
      <c r="NDW15" s="1211"/>
      <c r="NDX15" s="1211"/>
      <c r="NDY15" s="1211"/>
      <c r="NDZ15" s="1211"/>
      <c r="NEA15" s="1211"/>
      <c r="NEB15" s="1211"/>
      <c r="NEC15" s="1211"/>
      <c r="NED15" s="1211"/>
      <c r="NEE15" s="1211"/>
      <c r="NEF15" s="1211"/>
      <c r="NEG15" s="1211"/>
      <c r="NEH15" s="1211"/>
      <c r="NEI15" s="1211"/>
      <c r="NEJ15" s="1211"/>
      <c r="NEK15" s="1211"/>
      <c r="NEL15" s="1211"/>
      <c r="NEM15" s="1211"/>
      <c r="NEN15" s="1211"/>
      <c r="NEO15" s="1211"/>
      <c r="NEP15" s="1211"/>
      <c r="NEQ15" s="1211"/>
      <c r="NER15" s="1211"/>
      <c r="NES15" s="1211"/>
      <c r="NET15" s="1211"/>
      <c r="NEU15" s="1211"/>
      <c r="NEV15" s="1211"/>
      <c r="NEW15" s="1211"/>
      <c r="NEX15" s="1211"/>
      <c r="NEY15" s="1211"/>
      <c r="NEZ15" s="1211"/>
      <c r="NFA15" s="1211"/>
      <c r="NFB15" s="1211"/>
      <c r="NFC15" s="1211"/>
      <c r="NFD15" s="1211"/>
      <c r="NFE15" s="1211"/>
      <c r="NFF15" s="1211"/>
      <c r="NFG15" s="1211"/>
      <c r="NFH15" s="1211"/>
      <c r="NFI15" s="1211"/>
      <c r="NFJ15" s="1211"/>
      <c r="NFK15" s="1211"/>
      <c r="NFL15" s="1211"/>
      <c r="NFM15" s="1211"/>
      <c r="NFN15" s="1211"/>
      <c r="NFO15" s="1211"/>
      <c r="NFP15" s="1211"/>
      <c r="NFQ15" s="1211"/>
      <c r="NFR15" s="1211"/>
      <c r="NFS15" s="1211"/>
      <c r="NFT15" s="1211"/>
      <c r="NFU15" s="1211"/>
      <c r="NFV15" s="1211"/>
      <c r="NFW15" s="1211"/>
      <c r="NFX15" s="1211"/>
      <c r="NFY15" s="1211"/>
      <c r="NFZ15" s="1211"/>
      <c r="NGA15" s="1211"/>
      <c r="NGB15" s="1211"/>
      <c r="NGC15" s="1211"/>
      <c r="NGD15" s="1211"/>
      <c r="NGE15" s="1211"/>
      <c r="NGF15" s="1211"/>
      <c r="NGG15" s="1211"/>
      <c r="NGH15" s="1211"/>
      <c r="NGI15" s="1211"/>
      <c r="NGJ15" s="1211"/>
      <c r="NGK15" s="1211"/>
      <c r="NGL15" s="1211"/>
      <c r="NGM15" s="1211"/>
      <c r="NGN15" s="1211"/>
      <c r="NGO15" s="1211"/>
      <c r="NGP15" s="1211"/>
      <c r="NGQ15" s="1211"/>
      <c r="NGR15" s="1211"/>
      <c r="NGS15" s="1211"/>
      <c r="NGT15" s="1211"/>
      <c r="NGU15" s="1211"/>
      <c r="NGV15" s="1211"/>
      <c r="NGW15" s="1211"/>
      <c r="NGX15" s="1211"/>
      <c r="NGY15" s="1211"/>
      <c r="NGZ15" s="1211"/>
      <c r="NHA15" s="1211"/>
      <c r="NHB15" s="1211"/>
      <c r="NHC15" s="1211"/>
      <c r="NHD15" s="1211"/>
      <c r="NHE15" s="1211"/>
      <c r="NHF15" s="1211"/>
      <c r="NHG15" s="1211"/>
      <c r="NHH15" s="1211"/>
      <c r="NHI15" s="1211"/>
      <c r="NHJ15" s="1211"/>
      <c r="NHK15" s="1211"/>
      <c r="NHL15" s="1211"/>
      <c r="NHM15" s="1211"/>
      <c r="NHN15" s="1211"/>
      <c r="NHO15" s="1211"/>
      <c r="NHP15" s="1211"/>
      <c r="NHQ15" s="1211"/>
      <c r="NHR15" s="1211"/>
      <c r="NHS15" s="1211"/>
      <c r="NHT15" s="1211"/>
      <c r="NHU15" s="1211"/>
      <c r="NHV15" s="1211"/>
      <c r="NHW15" s="1211"/>
      <c r="NHX15" s="1211"/>
      <c r="NHY15" s="1211"/>
      <c r="NHZ15" s="1211"/>
      <c r="NIA15" s="1211"/>
      <c r="NIB15" s="1211"/>
      <c r="NIC15" s="1211"/>
      <c r="NID15" s="1211"/>
      <c r="NIE15" s="1211"/>
      <c r="NIF15" s="1211"/>
      <c r="NIG15" s="1211"/>
      <c r="NIH15" s="1211"/>
      <c r="NII15" s="1211"/>
      <c r="NIJ15" s="1211"/>
      <c r="NIK15" s="1211"/>
      <c r="NIL15" s="1211"/>
      <c r="NIM15" s="1211"/>
      <c r="NIN15" s="1211"/>
      <c r="NIO15" s="1211"/>
      <c r="NIP15" s="1211"/>
      <c r="NIQ15" s="1211"/>
      <c r="NIR15" s="1211"/>
      <c r="NIS15" s="1211"/>
      <c r="NIT15" s="1211"/>
      <c r="NIU15" s="1211"/>
      <c r="NIV15" s="1211"/>
      <c r="NIW15" s="1211"/>
      <c r="NIX15" s="1211"/>
      <c r="NIY15" s="1211"/>
      <c r="NIZ15" s="1211"/>
      <c r="NJA15" s="1211"/>
      <c r="NJB15" s="1211"/>
      <c r="NJC15" s="1211"/>
      <c r="NJD15" s="1211"/>
      <c r="NJE15" s="1211"/>
      <c r="NJF15" s="1211"/>
      <c r="NJG15" s="1211"/>
      <c r="NJH15" s="1211"/>
      <c r="NJI15" s="1211"/>
      <c r="NJJ15" s="1211"/>
      <c r="NJK15" s="1211"/>
      <c r="NJL15" s="1211"/>
      <c r="NJM15" s="1211"/>
      <c r="NJN15" s="1211"/>
      <c r="NJO15" s="1211"/>
      <c r="NJP15" s="1211"/>
      <c r="NJQ15" s="1211"/>
      <c r="NJR15" s="1211"/>
      <c r="NJS15" s="1211"/>
      <c r="NJT15" s="1211"/>
      <c r="NJU15" s="1211"/>
      <c r="NJV15" s="1211"/>
      <c r="NJW15" s="1211"/>
      <c r="NJX15" s="1211"/>
      <c r="NJY15" s="1211"/>
      <c r="NJZ15" s="1211"/>
      <c r="NKA15" s="1211"/>
      <c r="NKB15" s="1211"/>
      <c r="NKC15" s="1211"/>
      <c r="NKD15" s="1211"/>
      <c r="NKE15" s="1211"/>
      <c r="NKF15" s="1211"/>
      <c r="NKG15" s="1211"/>
      <c r="NKH15" s="1211"/>
      <c r="NKI15" s="1211"/>
      <c r="NKJ15" s="1211"/>
      <c r="NKK15" s="1211"/>
      <c r="NKL15" s="1211"/>
      <c r="NKM15" s="1211"/>
      <c r="NKN15" s="1211"/>
      <c r="NKO15" s="1211"/>
      <c r="NKP15" s="1211"/>
      <c r="NKQ15" s="1211"/>
      <c r="NKR15" s="1211"/>
      <c r="NKS15" s="1211"/>
      <c r="NKT15" s="1211"/>
      <c r="NKU15" s="1211"/>
      <c r="NKV15" s="1211"/>
      <c r="NKW15" s="1211"/>
      <c r="NKX15" s="1211"/>
      <c r="NKY15" s="1211"/>
      <c r="NKZ15" s="1211"/>
      <c r="NLA15" s="1211"/>
      <c r="NLB15" s="1211"/>
      <c r="NLC15" s="1211"/>
      <c r="NLD15" s="1211"/>
      <c r="NLE15" s="1211"/>
      <c r="NLF15" s="1211"/>
      <c r="NLG15" s="1211"/>
      <c r="NLH15" s="1211"/>
      <c r="NLI15" s="1211"/>
      <c r="NLJ15" s="1211"/>
      <c r="NLK15" s="1211"/>
      <c r="NLL15" s="1211"/>
      <c r="NLM15" s="1211"/>
      <c r="NLN15" s="1211"/>
      <c r="NLO15" s="1211"/>
      <c r="NLP15" s="1211"/>
      <c r="NLQ15" s="1211"/>
      <c r="NLR15" s="1211"/>
      <c r="NLS15" s="1211"/>
      <c r="NLT15" s="1211"/>
      <c r="NLU15" s="1211"/>
      <c r="NLV15" s="1211"/>
      <c r="NLW15" s="1211"/>
      <c r="NLX15" s="1211"/>
      <c r="NLY15" s="1211"/>
      <c r="NLZ15" s="1211"/>
      <c r="NMA15" s="1211"/>
      <c r="NMB15" s="1211"/>
      <c r="NMC15" s="1211"/>
      <c r="NMD15" s="1211"/>
      <c r="NME15" s="1211"/>
      <c r="NMF15" s="1211"/>
      <c r="NMG15" s="1211"/>
      <c r="NMH15" s="1211"/>
      <c r="NMI15" s="1211"/>
      <c r="NMJ15" s="1211"/>
      <c r="NMK15" s="1211"/>
      <c r="NML15" s="1211"/>
      <c r="NMM15" s="1211"/>
      <c r="NMN15" s="1211"/>
      <c r="NMO15" s="1211"/>
      <c r="NMP15" s="1211"/>
      <c r="NMQ15" s="1211"/>
      <c r="NMR15" s="1211"/>
      <c r="NMS15" s="1211"/>
      <c r="NMT15" s="1211"/>
      <c r="NMU15" s="1211"/>
      <c r="NMV15" s="1211"/>
      <c r="NMW15" s="1211"/>
      <c r="NMX15" s="1211"/>
      <c r="NMY15" s="1211"/>
      <c r="NMZ15" s="1211"/>
      <c r="NNA15" s="1211"/>
      <c r="NNB15" s="1211"/>
      <c r="NNC15" s="1211"/>
      <c r="NND15" s="1211"/>
      <c r="NNE15" s="1211"/>
      <c r="NNF15" s="1211"/>
      <c r="NNG15" s="1211"/>
      <c r="NNH15" s="1211"/>
      <c r="NNI15" s="1211"/>
      <c r="NNJ15" s="1211"/>
      <c r="NNK15" s="1211"/>
      <c r="NNL15" s="1211"/>
      <c r="NNM15" s="1211"/>
      <c r="NNN15" s="1211"/>
      <c r="NNO15" s="1211"/>
      <c r="NNP15" s="1211"/>
      <c r="NNQ15" s="1211"/>
      <c r="NNR15" s="1211"/>
      <c r="NNS15" s="1211"/>
      <c r="NNT15" s="1211"/>
      <c r="NNU15" s="1211"/>
      <c r="NNV15" s="1211"/>
      <c r="NNW15" s="1211"/>
      <c r="NNX15" s="1211"/>
      <c r="NNY15" s="1211"/>
      <c r="NNZ15" s="1211"/>
      <c r="NOA15" s="1211"/>
      <c r="NOB15" s="1211"/>
      <c r="NOC15" s="1211"/>
      <c r="NOD15" s="1211"/>
      <c r="NOE15" s="1211"/>
      <c r="NOF15" s="1211"/>
      <c r="NOG15" s="1211"/>
      <c r="NOH15" s="1211"/>
      <c r="NOI15" s="1211"/>
      <c r="NOJ15" s="1211"/>
      <c r="NOK15" s="1211"/>
      <c r="NOL15" s="1211"/>
      <c r="NOM15" s="1211"/>
      <c r="NON15" s="1211"/>
      <c r="NOO15" s="1211"/>
      <c r="NOP15" s="1211"/>
      <c r="NOQ15" s="1211"/>
      <c r="NOR15" s="1211"/>
      <c r="NOS15" s="1211"/>
      <c r="NOT15" s="1211"/>
      <c r="NOU15" s="1211"/>
      <c r="NOV15" s="1211"/>
      <c r="NOW15" s="1211"/>
      <c r="NOX15" s="1211"/>
      <c r="NOY15" s="1211"/>
      <c r="NOZ15" s="1211"/>
      <c r="NPA15" s="1211"/>
      <c r="NPB15" s="1211"/>
      <c r="NPC15" s="1211"/>
      <c r="NPD15" s="1211"/>
      <c r="NPE15" s="1211"/>
      <c r="NPF15" s="1211"/>
      <c r="NPG15" s="1211"/>
      <c r="NPH15" s="1211"/>
      <c r="NPI15" s="1211"/>
      <c r="NPJ15" s="1211"/>
      <c r="NPK15" s="1211"/>
      <c r="NPL15" s="1211"/>
      <c r="NPM15" s="1211"/>
      <c r="NPN15" s="1211"/>
      <c r="NPO15" s="1211"/>
      <c r="NPP15" s="1211"/>
      <c r="NPQ15" s="1211"/>
      <c r="NPR15" s="1211"/>
      <c r="NPS15" s="1211"/>
      <c r="NPT15" s="1211"/>
      <c r="NPU15" s="1211"/>
      <c r="NPV15" s="1211"/>
      <c r="NPW15" s="1211"/>
      <c r="NPX15" s="1211"/>
      <c r="NPY15" s="1211"/>
      <c r="NPZ15" s="1211"/>
      <c r="NQA15" s="1211"/>
      <c r="NQB15" s="1211"/>
      <c r="NQC15" s="1211"/>
      <c r="NQD15" s="1211"/>
      <c r="NQE15" s="1211"/>
      <c r="NQF15" s="1211"/>
      <c r="NQG15" s="1211"/>
      <c r="NQH15" s="1211"/>
      <c r="NQI15" s="1211"/>
      <c r="NQJ15" s="1211"/>
      <c r="NQK15" s="1211"/>
      <c r="NQL15" s="1211"/>
      <c r="NQM15" s="1211"/>
      <c r="NQN15" s="1211"/>
      <c r="NQO15" s="1211"/>
      <c r="NQP15" s="1211"/>
      <c r="NQQ15" s="1211"/>
      <c r="NQR15" s="1211"/>
      <c r="NQS15" s="1211"/>
      <c r="NQT15" s="1211"/>
      <c r="NQU15" s="1211"/>
      <c r="NQV15" s="1211"/>
      <c r="NQW15" s="1211"/>
      <c r="NQX15" s="1211"/>
      <c r="NQY15" s="1211"/>
      <c r="NQZ15" s="1211"/>
      <c r="NRA15" s="1211"/>
      <c r="NRB15" s="1211"/>
      <c r="NRC15" s="1211"/>
      <c r="NRD15" s="1211"/>
      <c r="NRE15" s="1211"/>
      <c r="NRF15" s="1211"/>
      <c r="NRG15" s="1211"/>
      <c r="NRH15" s="1211"/>
      <c r="NRI15" s="1211"/>
      <c r="NRJ15" s="1211"/>
      <c r="NRK15" s="1211"/>
      <c r="NRL15" s="1211"/>
      <c r="NRM15" s="1211"/>
      <c r="NRN15" s="1211"/>
      <c r="NRO15" s="1211"/>
      <c r="NRP15" s="1211"/>
      <c r="NRQ15" s="1211"/>
      <c r="NRR15" s="1211"/>
      <c r="NRS15" s="1211"/>
      <c r="NRT15" s="1211"/>
      <c r="NRU15" s="1211"/>
      <c r="NRV15" s="1211"/>
      <c r="NRW15" s="1211"/>
      <c r="NRX15" s="1211"/>
      <c r="NRY15" s="1211"/>
      <c r="NRZ15" s="1211"/>
      <c r="NSA15" s="1211"/>
      <c r="NSB15" s="1211"/>
      <c r="NSC15" s="1211"/>
      <c r="NSD15" s="1211"/>
      <c r="NSE15" s="1211"/>
      <c r="NSF15" s="1211"/>
      <c r="NSG15" s="1211"/>
      <c r="NSH15" s="1211"/>
      <c r="NSI15" s="1211"/>
      <c r="NSJ15" s="1211"/>
      <c r="NSK15" s="1211"/>
      <c r="NSL15" s="1211"/>
      <c r="NSM15" s="1211"/>
      <c r="NSN15" s="1211"/>
      <c r="NSO15" s="1211"/>
      <c r="NSP15" s="1211"/>
      <c r="NSQ15" s="1211"/>
      <c r="NSR15" s="1211"/>
      <c r="NSS15" s="1211"/>
      <c r="NST15" s="1211"/>
      <c r="NSU15" s="1211"/>
      <c r="NSV15" s="1211"/>
      <c r="NSW15" s="1211"/>
      <c r="NSX15" s="1211"/>
      <c r="NSY15" s="1211"/>
      <c r="NSZ15" s="1211"/>
      <c r="NTA15" s="1211"/>
      <c r="NTB15" s="1211"/>
      <c r="NTC15" s="1211"/>
      <c r="NTD15" s="1211"/>
      <c r="NTE15" s="1211"/>
      <c r="NTF15" s="1211"/>
      <c r="NTG15" s="1211"/>
      <c r="NTH15" s="1211"/>
      <c r="NTI15" s="1211"/>
      <c r="NTJ15" s="1211"/>
      <c r="NTK15" s="1211"/>
      <c r="NTL15" s="1211"/>
      <c r="NTM15" s="1211"/>
      <c r="NTN15" s="1211"/>
      <c r="NTO15" s="1211"/>
      <c r="NTP15" s="1211"/>
      <c r="NTQ15" s="1211"/>
      <c r="NTR15" s="1211"/>
      <c r="NTS15" s="1211"/>
      <c r="NTT15" s="1211"/>
      <c r="NTU15" s="1211"/>
      <c r="NTV15" s="1211"/>
      <c r="NTW15" s="1211"/>
      <c r="NTX15" s="1211"/>
      <c r="NTY15" s="1211"/>
      <c r="NTZ15" s="1211"/>
      <c r="NUA15" s="1211"/>
      <c r="NUB15" s="1211"/>
      <c r="NUC15" s="1211"/>
      <c r="NUD15" s="1211"/>
      <c r="NUE15" s="1211"/>
      <c r="NUF15" s="1211"/>
      <c r="NUG15" s="1211"/>
      <c r="NUH15" s="1211"/>
      <c r="NUI15" s="1211"/>
      <c r="NUJ15" s="1211"/>
      <c r="NUK15" s="1211"/>
      <c r="NUL15" s="1211"/>
      <c r="NUM15" s="1211"/>
      <c r="NUN15" s="1211"/>
      <c r="NUO15" s="1211"/>
      <c r="NUP15" s="1211"/>
      <c r="NUQ15" s="1211"/>
      <c r="NUR15" s="1211"/>
      <c r="NUS15" s="1211"/>
      <c r="NUT15" s="1211"/>
      <c r="NUU15" s="1211"/>
      <c r="NUV15" s="1211"/>
      <c r="NUW15" s="1211"/>
      <c r="NUX15" s="1211"/>
      <c r="NUY15" s="1211"/>
      <c r="NUZ15" s="1211"/>
      <c r="NVA15" s="1211"/>
      <c r="NVB15" s="1211"/>
      <c r="NVC15" s="1211"/>
      <c r="NVD15" s="1211"/>
      <c r="NVE15" s="1211"/>
      <c r="NVF15" s="1211"/>
      <c r="NVG15" s="1211"/>
      <c r="NVH15" s="1211"/>
      <c r="NVI15" s="1211"/>
      <c r="NVJ15" s="1211"/>
      <c r="NVK15" s="1211"/>
      <c r="NVL15" s="1211"/>
      <c r="NVM15" s="1211"/>
      <c r="NVN15" s="1211"/>
      <c r="NVO15" s="1211"/>
      <c r="NVP15" s="1211"/>
      <c r="NVQ15" s="1211"/>
      <c r="NVR15" s="1211"/>
      <c r="NVS15" s="1211"/>
      <c r="NVT15" s="1211"/>
      <c r="NVU15" s="1211"/>
      <c r="NVV15" s="1211"/>
      <c r="NVW15" s="1211"/>
      <c r="NVX15" s="1211"/>
      <c r="NVY15" s="1211"/>
      <c r="NVZ15" s="1211"/>
      <c r="NWA15" s="1211"/>
      <c r="NWB15" s="1211"/>
      <c r="NWC15" s="1211"/>
      <c r="NWD15" s="1211"/>
      <c r="NWE15" s="1211"/>
      <c r="NWF15" s="1211"/>
      <c r="NWG15" s="1211"/>
      <c r="NWH15" s="1211"/>
      <c r="NWI15" s="1211"/>
      <c r="NWJ15" s="1211"/>
      <c r="NWK15" s="1211"/>
      <c r="NWL15" s="1211"/>
      <c r="NWM15" s="1211"/>
      <c r="NWN15" s="1211"/>
      <c r="NWO15" s="1211"/>
      <c r="NWP15" s="1211"/>
      <c r="NWQ15" s="1211"/>
      <c r="NWR15" s="1211"/>
      <c r="NWS15" s="1211"/>
      <c r="NWT15" s="1211"/>
      <c r="NWU15" s="1211"/>
      <c r="NWV15" s="1211"/>
      <c r="NWW15" s="1211"/>
      <c r="NWX15" s="1211"/>
      <c r="NWY15" s="1211"/>
      <c r="NWZ15" s="1211"/>
      <c r="NXA15" s="1211"/>
      <c r="NXB15" s="1211"/>
      <c r="NXC15" s="1211"/>
      <c r="NXD15" s="1211"/>
      <c r="NXE15" s="1211"/>
      <c r="NXF15" s="1211"/>
      <c r="NXG15" s="1211"/>
      <c r="NXH15" s="1211"/>
      <c r="NXI15" s="1211"/>
      <c r="NXJ15" s="1211"/>
      <c r="NXK15" s="1211"/>
      <c r="NXL15" s="1211"/>
      <c r="NXM15" s="1211"/>
      <c r="NXN15" s="1211"/>
      <c r="NXO15" s="1211"/>
      <c r="NXP15" s="1211"/>
      <c r="NXQ15" s="1211"/>
      <c r="NXR15" s="1211"/>
      <c r="NXS15" s="1211"/>
      <c r="NXT15" s="1211"/>
      <c r="NXU15" s="1211"/>
      <c r="NXV15" s="1211"/>
      <c r="NXW15" s="1211"/>
      <c r="NXX15" s="1211"/>
      <c r="NXY15" s="1211"/>
      <c r="NXZ15" s="1211"/>
      <c r="NYA15" s="1211"/>
      <c r="NYB15" s="1211"/>
      <c r="NYC15" s="1211"/>
      <c r="NYD15" s="1211"/>
      <c r="NYE15" s="1211"/>
      <c r="NYF15" s="1211"/>
      <c r="NYG15" s="1211"/>
      <c r="NYH15" s="1211"/>
      <c r="NYI15" s="1211"/>
      <c r="NYJ15" s="1211"/>
      <c r="NYK15" s="1211"/>
      <c r="NYL15" s="1211"/>
      <c r="NYM15" s="1211"/>
      <c r="NYN15" s="1211"/>
      <c r="NYO15" s="1211"/>
      <c r="NYP15" s="1211"/>
      <c r="NYQ15" s="1211"/>
      <c r="NYR15" s="1211"/>
      <c r="NYS15" s="1211"/>
      <c r="NYT15" s="1211"/>
      <c r="NYU15" s="1211"/>
      <c r="NYV15" s="1211"/>
      <c r="NYW15" s="1211"/>
      <c r="NYX15" s="1211"/>
      <c r="NYY15" s="1211"/>
      <c r="NYZ15" s="1211"/>
      <c r="NZA15" s="1211"/>
      <c r="NZB15" s="1211"/>
      <c r="NZC15" s="1211"/>
      <c r="NZD15" s="1211"/>
      <c r="NZE15" s="1211"/>
      <c r="NZF15" s="1211"/>
      <c r="NZG15" s="1211"/>
      <c r="NZH15" s="1211"/>
      <c r="NZI15" s="1211"/>
      <c r="NZJ15" s="1211"/>
      <c r="NZK15" s="1211"/>
      <c r="NZL15" s="1211"/>
      <c r="NZM15" s="1211"/>
      <c r="NZN15" s="1211"/>
      <c r="NZO15" s="1211"/>
      <c r="NZP15" s="1211"/>
      <c r="NZQ15" s="1211"/>
      <c r="NZR15" s="1211"/>
      <c r="NZS15" s="1211"/>
      <c r="NZT15" s="1211"/>
      <c r="NZU15" s="1211"/>
      <c r="NZV15" s="1211"/>
      <c r="NZW15" s="1211"/>
      <c r="NZX15" s="1211"/>
      <c r="NZY15" s="1211"/>
      <c r="NZZ15" s="1211"/>
      <c r="OAA15" s="1211"/>
      <c r="OAB15" s="1211"/>
      <c r="OAC15" s="1211"/>
      <c r="OAD15" s="1211"/>
      <c r="OAE15" s="1211"/>
      <c r="OAF15" s="1211"/>
      <c r="OAG15" s="1211"/>
      <c r="OAH15" s="1211"/>
      <c r="OAI15" s="1211"/>
      <c r="OAJ15" s="1211"/>
      <c r="OAK15" s="1211"/>
      <c r="OAL15" s="1211"/>
      <c r="OAM15" s="1211"/>
      <c r="OAN15" s="1211"/>
      <c r="OAO15" s="1211"/>
      <c r="OAP15" s="1211"/>
      <c r="OAQ15" s="1211"/>
      <c r="OAR15" s="1211"/>
      <c r="OAS15" s="1211"/>
      <c r="OAT15" s="1211"/>
      <c r="OAU15" s="1211"/>
      <c r="OAV15" s="1211"/>
      <c r="OAW15" s="1211"/>
      <c r="OAX15" s="1211"/>
      <c r="OAY15" s="1211"/>
      <c r="OAZ15" s="1211"/>
      <c r="OBA15" s="1211"/>
      <c r="OBB15" s="1211"/>
      <c r="OBC15" s="1211"/>
      <c r="OBD15" s="1211"/>
      <c r="OBE15" s="1211"/>
      <c r="OBF15" s="1211"/>
      <c r="OBG15" s="1211"/>
      <c r="OBH15" s="1211"/>
      <c r="OBI15" s="1211"/>
      <c r="OBJ15" s="1211"/>
      <c r="OBK15" s="1211"/>
      <c r="OBL15" s="1211"/>
      <c r="OBM15" s="1211"/>
      <c r="OBN15" s="1211"/>
      <c r="OBO15" s="1211"/>
      <c r="OBP15" s="1211"/>
      <c r="OBQ15" s="1211"/>
      <c r="OBR15" s="1211"/>
      <c r="OBS15" s="1211"/>
      <c r="OBT15" s="1211"/>
      <c r="OBU15" s="1211"/>
      <c r="OBV15" s="1211"/>
      <c r="OBW15" s="1211"/>
      <c r="OBX15" s="1211"/>
      <c r="OBY15" s="1211"/>
      <c r="OBZ15" s="1211"/>
      <c r="OCA15" s="1211"/>
      <c r="OCB15" s="1211"/>
      <c r="OCC15" s="1211"/>
      <c r="OCD15" s="1211"/>
      <c r="OCE15" s="1211"/>
      <c r="OCF15" s="1211"/>
      <c r="OCG15" s="1211"/>
      <c r="OCH15" s="1211"/>
      <c r="OCI15" s="1211"/>
      <c r="OCJ15" s="1211"/>
      <c r="OCK15" s="1211"/>
      <c r="OCL15" s="1211"/>
      <c r="OCM15" s="1211"/>
      <c r="OCN15" s="1211"/>
      <c r="OCO15" s="1211"/>
      <c r="OCP15" s="1211"/>
      <c r="OCQ15" s="1211"/>
      <c r="OCR15" s="1211"/>
      <c r="OCS15" s="1211"/>
      <c r="OCT15" s="1211"/>
      <c r="OCU15" s="1211"/>
      <c r="OCV15" s="1211"/>
      <c r="OCW15" s="1211"/>
      <c r="OCX15" s="1211"/>
      <c r="OCY15" s="1211"/>
      <c r="OCZ15" s="1211"/>
      <c r="ODA15" s="1211"/>
      <c r="ODB15" s="1211"/>
      <c r="ODC15" s="1211"/>
      <c r="ODD15" s="1211"/>
      <c r="ODE15" s="1211"/>
      <c r="ODF15" s="1211"/>
      <c r="ODG15" s="1211"/>
      <c r="ODH15" s="1211"/>
      <c r="ODI15" s="1211"/>
      <c r="ODJ15" s="1211"/>
      <c r="ODK15" s="1211"/>
      <c r="ODL15" s="1211"/>
      <c r="ODM15" s="1211"/>
      <c r="ODN15" s="1211"/>
      <c r="ODO15" s="1211"/>
      <c r="ODP15" s="1211"/>
      <c r="ODQ15" s="1211"/>
      <c r="ODR15" s="1211"/>
      <c r="ODS15" s="1211"/>
      <c r="ODT15" s="1211"/>
      <c r="ODU15" s="1211"/>
      <c r="ODV15" s="1211"/>
      <c r="ODW15" s="1211"/>
      <c r="ODX15" s="1211"/>
      <c r="ODY15" s="1211"/>
      <c r="ODZ15" s="1211"/>
      <c r="OEA15" s="1211"/>
      <c r="OEB15" s="1211"/>
      <c r="OEC15" s="1211"/>
      <c r="OED15" s="1211"/>
      <c r="OEE15" s="1211"/>
      <c r="OEF15" s="1211"/>
      <c r="OEG15" s="1211"/>
      <c r="OEH15" s="1211"/>
      <c r="OEI15" s="1211"/>
      <c r="OEJ15" s="1211"/>
      <c r="OEK15" s="1211"/>
      <c r="OEL15" s="1211"/>
      <c r="OEM15" s="1211"/>
      <c r="OEN15" s="1211"/>
      <c r="OEO15" s="1211"/>
      <c r="OEP15" s="1211"/>
      <c r="OEQ15" s="1211"/>
      <c r="OER15" s="1211"/>
      <c r="OES15" s="1211"/>
      <c r="OET15" s="1211"/>
      <c r="OEU15" s="1211"/>
      <c r="OEV15" s="1211"/>
      <c r="OEW15" s="1211"/>
      <c r="OEX15" s="1211"/>
      <c r="OEY15" s="1211"/>
      <c r="OEZ15" s="1211"/>
      <c r="OFA15" s="1211"/>
      <c r="OFB15" s="1211"/>
      <c r="OFC15" s="1211"/>
      <c r="OFD15" s="1211"/>
      <c r="OFE15" s="1211"/>
      <c r="OFF15" s="1211"/>
      <c r="OFG15" s="1211"/>
      <c r="OFH15" s="1211"/>
      <c r="OFI15" s="1211"/>
      <c r="OFJ15" s="1211"/>
      <c r="OFK15" s="1211"/>
      <c r="OFL15" s="1211"/>
      <c r="OFM15" s="1211"/>
      <c r="OFN15" s="1211"/>
      <c r="OFO15" s="1211"/>
      <c r="OFP15" s="1211"/>
      <c r="OFQ15" s="1211"/>
      <c r="OFR15" s="1211"/>
      <c r="OFS15" s="1211"/>
      <c r="OFT15" s="1211"/>
      <c r="OFU15" s="1211"/>
      <c r="OFV15" s="1211"/>
      <c r="OFW15" s="1211"/>
      <c r="OFX15" s="1211"/>
      <c r="OFY15" s="1211"/>
      <c r="OFZ15" s="1211"/>
      <c r="OGA15" s="1211"/>
      <c r="OGB15" s="1211"/>
      <c r="OGC15" s="1211"/>
      <c r="OGD15" s="1211"/>
      <c r="OGE15" s="1211"/>
      <c r="OGF15" s="1211"/>
      <c r="OGG15" s="1211"/>
      <c r="OGH15" s="1211"/>
      <c r="OGI15" s="1211"/>
      <c r="OGJ15" s="1211"/>
      <c r="OGK15" s="1211"/>
      <c r="OGL15" s="1211"/>
      <c r="OGM15" s="1211"/>
      <c r="OGN15" s="1211"/>
      <c r="OGO15" s="1211"/>
      <c r="OGP15" s="1211"/>
      <c r="OGQ15" s="1211"/>
      <c r="OGR15" s="1211"/>
      <c r="OGS15" s="1211"/>
      <c r="OGT15" s="1211"/>
      <c r="OGU15" s="1211"/>
      <c r="OGV15" s="1211"/>
      <c r="OGW15" s="1211"/>
      <c r="OGX15" s="1211"/>
      <c r="OGY15" s="1211"/>
      <c r="OGZ15" s="1211"/>
      <c r="OHA15" s="1211"/>
      <c r="OHB15" s="1211"/>
      <c r="OHC15" s="1211"/>
      <c r="OHD15" s="1211"/>
      <c r="OHE15" s="1211"/>
      <c r="OHF15" s="1211"/>
      <c r="OHG15" s="1211"/>
      <c r="OHH15" s="1211"/>
      <c r="OHI15" s="1211"/>
      <c r="OHJ15" s="1211"/>
      <c r="OHK15" s="1211"/>
      <c r="OHL15" s="1211"/>
      <c r="OHM15" s="1211"/>
      <c r="OHN15" s="1211"/>
      <c r="OHO15" s="1211"/>
      <c r="OHP15" s="1211"/>
      <c r="OHQ15" s="1211"/>
      <c r="OHR15" s="1211"/>
      <c r="OHS15" s="1211"/>
      <c r="OHT15" s="1211"/>
      <c r="OHU15" s="1211"/>
      <c r="OHV15" s="1211"/>
      <c r="OHW15" s="1211"/>
      <c r="OHX15" s="1211"/>
      <c r="OHY15" s="1211"/>
      <c r="OHZ15" s="1211"/>
      <c r="OIA15" s="1211"/>
      <c r="OIB15" s="1211"/>
      <c r="OIC15" s="1211"/>
      <c r="OID15" s="1211"/>
      <c r="OIE15" s="1211"/>
      <c r="OIF15" s="1211"/>
      <c r="OIG15" s="1211"/>
      <c r="OIH15" s="1211"/>
      <c r="OII15" s="1211"/>
      <c r="OIJ15" s="1211"/>
      <c r="OIK15" s="1211"/>
      <c r="OIL15" s="1211"/>
      <c r="OIM15" s="1211"/>
      <c r="OIN15" s="1211"/>
      <c r="OIO15" s="1211"/>
      <c r="OIP15" s="1211"/>
      <c r="OIQ15" s="1211"/>
      <c r="OIR15" s="1211"/>
      <c r="OIS15" s="1211"/>
      <c r="OIT15" s="1211"/>
      <c r="OIU15" s="1211"/>
      <c r="OIV15" s="1211"/>
      <c r="OIW15" s="1211"/>
      <c r="OIX15" s="1211"/>
      <c r="OIY15" s="1211"/>
      <c r="OIZ15" s="1211"/>
      <c r="OJA15" s="1211"/>
      <c r="OJB15" s="1211"/>
      <c r="OJC15" s="1211"/>
      <c r="OJD15" s="1211"/>
      <c r="OJE15" s="1211"/>
      <c r="OJF15" s="1211"/>
      <c r="OJG15" s="1211"/>
      <c r="OJH15" s="1211"/>
      <c r="OJI15" s="1211"/>
      <c r="OJJ15" s="1211"/>
      <c r="OJK15" s="1211"/>
      <c r="OJL15" s="1211"/>
      <c r="OJM15" s="1211"/>
      <c r="OJN15" s="1211"/>
      <c r="OJO15" s="1211"/>
      <c r="OJP15" s="1211"/>
      <c r="OJQ15" s="1211"/>
      <c r="OJR15" s="1211"/>
      <c r="OJS15" s="1211"/>
      <c r="OJT15" s="1211"/>
      <c r="OJU15" s="1211"/>
      <c r="OJV15" s="1211"/>
      <c r="OJW15" s="1211"/>
      <c r="OJX15" s="1211"/>
      <c r="OJY15" s="1211"/>
      <c r="OJZ15" s="1211"/>
      <c r="OKA15" s="1211"/>
      <c r="OKB15" s="1211"/>
      <c r="OKC15" s="1211"/>
      <c r="OKD15" s="1211"/>
      <c r="OKE15" s="1211"/>
      <c r="OKF15" s="1211"/>
      <c r="OKG15" s="1211"/>
      <c r="OKH15" s="1211"/>
      <c r="OKI15" s="1211"/>
      <c r="OKJ15" s="1211"/>
      <c r="OKK15" s="1211"/>
      <c r="OKL15" s="1211"/>
      <c r="OKM15" s="1211"/>
      <c r="OKN15" s="1211"/>
      <c r="OKO15" s="1211"/>
      <c r="OKP15" s="1211"/>
      <c r="OKQ15" s="1211"/>
      <c r="OKR15" s="1211"/>
      <c r="OKS15" s="1211"/>
      <c r="OKT15" s="1211"/>
      <c r="OKU15" s="1211"/>
      <c r="OKV15" s="1211"/>
      <c r="OKW15" s="1211"/>
      <c r="OKX15" s="1211"/>
      <c r="OKY15" s="1211"/>
      <c r="OKZ15" s="1211"/>
      <c r="OLA15" s="1211"/>
      <c r="OLB15" s="1211"/>
      <c r="OLC15" s="1211"/>
      <c r="OLD15" s="1211"/>
      <c r="OLE15" s="1211"/>
      <c r="OLF15" s="1211"/>
      <c r="OLG15" s="1211"/>
      <c r="OLH15" s="1211"/>
      <c r="OLI15" s="1211"/>
      <c r="OLJ15" s="1211"/>
      <c r="OLK15" s="1211"/>
      <c r="OLL15" s="1211"/>
      <c r="OLM15" s="1211"/>
      <c r="OLN15" s="1211"/>
      <c r="OLO15" s="1211"/>
      <c r="OLP15" s="1211"/>
      <c r="OLQ15" s="1211"/>
      <c r="OLR15" s="1211"/>
      <c r="OLS15" s="1211"/>
      <c r="OLT15" s="1211"/>
      <c r="OLU15" s="1211"/>
      <c r="OLV15" s="1211"/>
      <c r="OLW15" s="1211"/>
      <c r="OLX15" s="1211"/>
      <c r="OLY15" s="1211"/>
      <c r="OLZ15" s="1211"/>
      <c r="OMA15" s="1211"/>
      <c r="OMB15" s="1211"/>
      <c r="OMC15" s="1211"/>
      <c r="OMD15" s="1211"/>
      <c r="OME15" s="1211"/>
      <c r="OMF15" s="1211"/>
      <c r="OMG15" s="1211"/>
      <c r="OMH15" s="1211"/>
      <c r="OMI15" s="1211"/>
      <c r="OMJ15" s="1211"/>
      <c r="OMK15" s="1211"/>
      <c r="OML15" s="1211"/>
      <c r="OMM15" s="1211"/>
      <c r="OMN15" s="1211"/>
      <c r="OMO15" s="1211"/>
      <c r="OMP15" s="1211"/>
      <c r="OMQ15" s="1211"/>
      <c r="OMR15" s="1211"/>
      <c r="OMS15" s="1211"/>
      <c r="OMT15" s="1211"/>
      <c r="OMU15" s="1211"/>
      <c r="OMV15" s="1211"/>
      <c r="OMW15" s="1211"/>
      <c r="OMX15" s="1211"/>
      <c r="OMY15" s="1211"/>
      <c r="OMZ15" s="1211"/>
      <c r="ONA15" s="1211"/>
      <c r="ONB15" s="1211"/>
      <c r="ONC15" s="1211"/>
      <c r="OND15" s="1211"/>
      <c r="ONE15" s="1211"/>
      <c r="ONF15" s="1211"/>
      <c r="ONG15" s="1211"/>
      <c r="ONH15" s="1211"/>
      <c r="ONI15" s="1211"/>
      <c r="ONJ15" s="1211"/>
      <c r="ONK15" s="1211"/>
      <c r="ONL15" s="1211"/>
      <c r="ONM15" s="1211"/>
      <c r="ONN15" s="1211"/>
      <c r="ONO15" s="1211"/>
      <c r="ONP15" s="1211"/>
      <c r="ONQ15" s="1211"/>
      <c r="ONR15" s="1211"/>
      <c r="ONS15" s="1211"/>
      <c r="ONT15" s="1211"/>
      <c r="ONU15" s="1211"/>
      <c r="ONV15" s="1211"/>
      <c r="ONW15" s="1211"/>
      <c r="ONX15" s="1211"/>
      <c r="ONY15" s="1211"/>
      <c r="ONZ15" s="1211"/>
      <c r="OOA15" s="1211"/>
      <c r="OOB15" s="1211"/>
      <c r="OOC15" s="1211"/>
      <c r="OOD15" s="1211"/>
      <c r="OOE15" s="1211"/>
      <c r="OOF15" s="1211"/>
      <c r="OOG15" s="1211"/>
      <c r="OOH15" s="1211"/>
      <c r="OOI15" s="1211"/>
      <c r="OOJ15" s="1211"/>
      <c r="OOK15" s="1211"/>
      <c r="OOL15" s="1211"/>
      <c r="OOM15" s="1211"/>
      <c r="OON15" s="1211"/>
      <c r="OOO15" s="1211"/>
      <c r="OOP15" s="1211"/>
      <c r="OOQ15" s="1211"/>
      <c r="OOR15" s="1211"/>
      <c r="OOS15" s="1211"/>
      <c r="OOT15" s="1211"/>
      <c r="OOU15" s="1211"/>
      <c r="OOV15" s="1211"/>
      <c r="OOW15" s="1211"/>
      <c r="OOX15" s="1211"/>
      <c r="OOY15" s="1211"/>
      <c r="OOZ15" s="1211"/>
      <c r="OPA15" s="1211"/>
      <c r="OPB15" s="1211"/>
      <c r="OPC15" s="1211"/>
      <c r="OPD15" s="1211"/>
      <c r="OPE15" s="1211"/>
      <c r="OPF15" s="1211"/>
      <c r="OPG15" s="1211"/>
      <c r="OPH15" s="1211"/>
      <c r="OPI15" s="1211"/>
      <c r="OPJ15" s="1211"/>
      <c r="OPK15" s="1211"/>
      <c r="OPL15" s="1211"/>
      <c r="OPM15" s="1211"/>
      <c r="OPN15" s="1211"/>
      <c r="OPO15" s="1211"/>
      <c r="OPP15" s="1211"/>
      <c r="OPQ15" s="1211"/>
      <c r="OPR15" s="1211"/>
      <c r="OPS15" s="1211"/>
      <c r="OPT15" s="1211"/>
      <c r="OPU15" s="1211"/>
      <c r="OPV15" s="1211"/>
      <c r="OPW15" s="1211"/>
      <c r="OPX15" s="1211"/>
      <c r="OPY15" s="1211"/>
      <c r="OPZ15" s="1211"/>
      <c r="OQA15" s="1211"/>
      <c r="OQB15" s="1211"/>
      <c r="OQC15" s="1211"/>
      <c r="OQD15" s="1211"/>
      <c r="OQE15" s="1211"/>
      <c r="OQF15" s="1211"/>
      <c r="OQG15" s="1211"/>
      <c r="OQH15" s="1211"/>
      <c r="OQI15" s="1211"/>
      <c r="OQJ15" s="1211"/>
      <c r="OQK15" s="1211"/>
      <c r="OQL15" s="1211"/>
      <c r="OQM15" s="1211"/>
      <c r="OQN15" s="1211"/>
      <c r="OQO15" s="1211"/>
      <c r="OQP15" s="1211"/>
      <c r="OQQ15" s="1211"/>
      <c r="OQR15" s="1211"/>
      <c r="OQS15" s="1211"/>
      <c r="OQT15" s="1211"/>
      <c r="OQU15" s="1211"/>
      <c r="OQV15" s="1211"/>
      <c r="OQW15" s="1211"/>
      <c r="OQX15" s="1211"/>
      <c r="OQY15" s="1211"/>
      <c r="OQZ15" s="1211"/>
      <c r="ORA15" s="1211"/>
      <c r="ORB15" s="1211"/>
      <c r="ORC15" s="1211"/>
      <c r="ORD15" s="1211"/>
      <c r="ORE15" s="1211"/>
      <c r="ORF15" s="1211"/>
      <c r="ORG15" s="1211"/>
      <c r="ORH15" s="1211"/>
      <c r="ORI15" s="1211"/>
      <c r="ORJ15" s="1211"/>
      <c r="ORK15" s="1211"/>
      <c r="ORL15" s="1211"/>
      <c r="ORM15" s="1211"/>
      <c r="ORN15" s="1211"/>
      <c r="ORO15" s="1211"/>
      <c r="ORP15" s="1211"/>
      <c r="ORQ15" s="1211"/>
      <c r="ORR15" s="1211"/>
      <c r="ORS15" s="1211"/>
      <c r="ORT15" s="1211"/>
      <c r="ORU15" s="1211"/>
      <c r="ORV15" s="1211"/>
      <c r="ORW15" s="1211"/>
      <c r="ORX15" s="1211"/>
      <c r="ORY15" s="1211"/>
      <c r="ORZ15" s="1211"/>
      <c r="OSA15" s="1211"/>
      <c r="OSB15" s="1211"/>
      <c r="OSC15" s="1211"/>
      <c r="OSD15" s="1211"/>
      <c r="OSE15" s="1211"/>
      <c r="OSF15" s="1211"/>
      <c r="OSG15" s="1211"/>
      <c r="OSH15" s="1211"/>
      <c r="OSI15" s="1211"/>
      <c r="OSJ15" s="1211"/>
      <c r="OSK15" s="1211"/>
      <c r="OSL15" s="1211"/>
      <c r="OSM15" s="1211"/>
      <c r="OSN15" s="1211"/>
      <c r="OSO15" s="1211"/>
      <c r="OSP15" s="1211"/>
      <c r="OSQ15" s="1211"/>
      <c r="OSR15" s="1211"/>
      <c r="OSS15" s="1211"/>
      <c r="OST15" s="1211"/>
      <c r="OSU15" s="1211"/>
      <c r="OSV15" s="1211"/>
      <c r="OSW15" s="1211"/>
      <c r="OSX15" s="1211"/>
      <c r="OSY15" s="1211"/>
      <c r="OSZ15" s="1211"/>
      <c r="OTA15" s="1211"/>
      <c r="OTB15" s="1211"/>
      <c r="OTC15" s="1211"/>
      <c r="OTD15" s="1211"/>
      <c r="OTE15" s="1211"/>
      <c r="OTF15" s="1211"/>
      <c r="OTG15" s="1211"/>
      <c r="OTH15" s="1211"/>
      <c r="OTI15" s="1211"/>
      <c r="OTJ15" s="1211"/>
      <c r="OTK15" s="1211"/>
      <c r="OTL15" s="1211"/>
      <c r="OTM15" s="1211"/>
      <c r="OTN15" s="1211"/>
      <c r="OTO15" s="1211"/>
      <c r="OTP15" s="1211"/>
      <c r="OTQ15" s="1211"/>
      <c r="OTR15" s="1211"/>
      <c r="OTS15" s="1211"/>
      <c r="OTT15" s="1211"/>
      <c r="OTU15" s="1211"/>
      <c r="OTV15" s="1211"/>
      <c r="OTW15" s="1211"/>
      <c r="OTX15" s="1211"/>
      <c r="OTY15" s="1211"/>
      <c r="OTZ15" s="1211"/>
      <c r="OUA15" s="1211"/>
      <c r="OUB15" s="1211"/>
      <c r="OUC15" s="1211"/>
      <c r="OUD15" s="1211"/>
      <c r="OUE15" s="1211"/>
      <c r="OUF15" s="1211"/>
      <c r="OUG15" s="1211"/>
      <c r="OUH15" s="1211"/>
      <c r="OUI15" s="1211"/>
      <c r="OUJ15" s="1211"/>
      <c r="OUK15" s="1211"/>
      <c r="OUL15" s="1211"/>
      <c r="OUM15" s="1211"/>
      <c r="OUN15" s="1211"/>
      <c r="OUO15" s="1211"/>
      <c r="OUP15" s="1211"/>
      <c r="OUQ15" s="1211"/>
      <c r="OUR15" s="1211"/>
      <c r="OUS15" s="1211"/>
      <c r="OUT15" s="1211"/>
      <c r="OUU15" s="1211"/>
      <c r="OUV15" s="1211"/>
      <c r="OUW15" s="1211"/>
      <c r="OUX15" s="1211"/>
      <c r="OUY15" s="1211"/>
      <c r="OUZ15" s="1211"/>
      <c r="OVA15" s="1211"/>
      <c r="OVB15" s="1211"/>
      <c r="OVC15" s="1211"/>
      <c r="OVD15" s="1211"/>
      <c r="OVE15" s="1211"/>
      <c r="OVF15" s="1211"/>
      <c r="OVG15" s="1211"/>
      <c r="OVH15" s="1211"/>
      <c r="OVI15" s="1211"/>
      <c r="OVJ15" s="1211"/>
      <c r="OVK15" s="1211"/>
      <c r="OVL15" s="1211"/>
      <c r="OVM15" s="1211"/>
      <c r="OVN15" s="1211"/>
      <c r="OVO15" s="1211"/>
      <c r="OVP15" s="1211"/>
      <c r="OVQ15" s="1211"/>
      <c r="OVR15" s="1211"/>
      <c r="OVS15" s="1211"/>
      <c r="OVT15" s="1211"/>
      <c r="OVU15" s="1211"/>
      <c r="OVV15" s="1211"/>
      <c r="OVW15" s="1211"/>
      <c r="OVX15" s="1211"/>
      <c r="OVY15" s="1211"/>
      <c r="OVZ15" s="1211"/>
      <c r="OWA15" s="1211"/>
      <c r="OWB15" s="1211"/>
      <c r="OWC15" s="1211"/>
      <c r="OWD15" s="1211"/>
      <c r="OWE15" s="1211"/>
      <c r="OWF15" s="1211"/>
      <c r="OWG15" s="1211"/>
      <c r="OWH15" s="1211"/>
      <c r="OWI15" s="1211"/>
      <c r="OWJ15" s="1211"/>
      <c r="OWK15" s="1211"/>
      <c r="OWL15" s="1211"/>
      <c r="OWM15" s="1211"/>
      <c r="OWN15" s="1211"/>
      <c r="OWO15" s="1211"/>
      <c r="OWP15" s="1211"/>
      <c r="OWQ15" s="1211"/>
      <c r="OWR15" s="1211"/>
      <c r="OWS15" s="1211"/>
      <c r="OWT15" s="1211"/>
      <c r="OWU15" s="1211"/>
      <c r="OWV15" s="1211"/>
      <c r="OWW15" s="1211"/>
      <c r="OWX15" s="1211"/>
      <c r="OWY15" s="1211"/>
      <c r="OWZ15" s="1211"/>
      <c r="OXA15" s="1211"/>
      <c r="OXB15" s="1211"/>
      <c r="OXC15" s="1211"/>
      <c r="OXD15" s="1211"/>
      <c r="OXE15" s="1211"/>
      <c r="OXF15" s="1211"/>
      <c r="OXG15" s="1211"/>
      <c r="OXH15" s="1211"/>
      <c r="OXI15" s="1211"/>
      <c r="OXJ15" s="1211"/>
      <c r="OXK15" s="1211"/>
      <c r="OXL15" s="1211"/>
      <c r="OXM15" s="1211"/>
      <c r="OXN15" s="1211"/>
      <c r="OXO15" s="1211"/>
      <c r="OXP15" s="1211"/>
      <c r="OXQ15" s="1211"/>
      <c r="OXR15" s="1211"/>
      <c r="OXS15" s="1211"/>
      <c r="OXT15" s="1211"/>
      <c r="OXU15" s="1211"/>
      <c r="OXV15" s="1211"/>
      <c r="OXW15" s="1211"/>
      <c r="OXX15" s="1211"/>
      <c r="OXY15" s="1211"/>
      <c r="OXZ15" s="1211"/>
      <c r="OYA15" s="1211"/>
      <c r="OYB15" s="1211"/>
      <c r="OYC15" s="1211"/>
      <c r="OYD15" s="1211"/>
      <c r="OYE15" s="1211"/>
      <c r="OYF15" s="1211"/>
      <c r="OYG15" s="1211"/>
      <c r="OYH15" s="1211"/>
      <c r="OYI15" s="1211"/>
      <c r="OYJ15" s="1211"/>
      <c r="OYK15" s="1211"/>
      <c r="OYL15" s="1211"/>
      <c r="OYM15" s="1211"/>
      <c r="OYN15" s="1211"/>
      <c r="OYO15" s="1211"/>
      <c r="OYP15" s="1211"/>
      <c r="OYQ15" s="1211"/>
      <c r="OYR15" s="1211"/>
      <c r="OYS15" s="1211"/>
      <c r="OYT15" s="1211"/>
      <c r="OYU15" s="1211"/>
      <c r="OYV15" s="1211"/>
      <c r="OYW15" s="1211"/>
      <c r="OYX15" s="1211"/>
      <c r="OYY15" s="1211"/>
      <c r="OYZ15" s="1211"/>
      <c r="OZA15" s="1211"/>
      <c r="OZB15" s="1211"/>
      <c r="OZC15" s="1211"/>
      <c r="OZD15" s="1211"/>
      <c r="OZE15" s="1211"/>
      <c r="OZF15" s="1211"/>
      <c r="OZG15" s="1211"/>
      <c r="OZH15" s="1211"/>
      <c r="OZI15" s="1211"/>
      <c r="OZJ15" s="1211"/>
      <c r="OZK15" s="1211"/>
      <c r="OZL15" s="1211"/>
      <c r="OZM15" s="1211"/>
      <c r="OZN15" s="1211"/>
      <c r="OZO15" s="1211"/>
      <c r="OZP15" s="1211"/>
      <c r="OZQ15" s="1211"/>
      <c r="OZR15" s="1211"/>
      <c r="OZS15" s="1211"/>
      <c r="OZT15" s="1211"/>
      <c r="OZU15" s="1211"/>
      <c r="OZV15" s="1211"/>
      <c r="OZW15" s="1211"/>
      <c r="OZX15" s="1211"/>
      <c r="OZY15" s="1211"/>
      <c r="OZZ15" s="1211"/>
      <c r="PAA15" s="1211"/>
      <c r="PAB15" s="1211"/>
      <c r="PAC15" s="1211"/>
      <c r="PAD15" s="1211"/>
      <c r="PAE15" s="1211"/>
      <c r="PAF15" s="1211"/>
      <c r="PAG15" s="1211"/>
      <c r="PAH15" s="1211"/>
      <c r="PAI15" s="1211"/>
      <c r="PAJ15" s="1211"/>
      <c r="PAK15" s="1211"/>
      <c r="PAL15" s="1211"/>
      <c r="PAM15" s="1211"/>
      <c r="PAN15" s="1211"/>
      <c r="PAO15" s="1211"/>
      <c r="PAP15" s="1211"/>
      <c r="PAQ15" s="1211"/>
      <c r="PAR15" s="1211"/>
      <c r="PAS15" s="1211"/>
      <c r="PAT15" s="1211"/>
      <c r="PAU15" s="1211"/>
      <c r="PAV15" s="1211"/>
      <c r="PAW15" s="1211"/>
      <c r="PAX15" s="1211"/>
      <c r="PAY15" s="1211"/>
      <c r="PAZ15" s="1211"/>
      <c r="PBA15" s="1211"/>
      <c r="PBB15" s="1211"/>
      <c r="PBC15" s="1211"/>
      <c r="PBD15" s="1211"/>
      <c r="PBE15" s="1211"/>
      <c r="PBF15" s="1211"/>
      <c r="PBG15" s="1211"/>
      <c r="PBH15" s="1211"/>
      <c r="PBI15" s="1211"/>
      <c r="PBJ15" s="1211"/>
      <c r="PBK15" s="1211"/>
      <c r="PBL15" s="1211"/>
      <c r="PBM15" s="1211"/>
      <c r="PBN15" s="1211"/>
      <c r="PBO15" s="1211"/>
      <c r="PBP15" s="1211"/>
      <c r="PBQ15" s="1211"/>
      <c r="PBR15" s="1211"/>
      <c r="PBS15" s="1211"/>
      <c r="PBT15" s="1211"/>
      <c r="PBU15" s="1211"/>
      <c r="PBV15" s="1211"/>
      <c r="PBW15" s="1211"/>
      <c r="PBX15" s="1211"/>
      <c r="PBY15" s="1211"/>
      <c r="PBZ15" s="1211"/>
      <c r="PCA15" s="1211"/>
      <c r="PCB15" s="1211"/>
      <c r="PCC15" s="1211"/>
      <c r="PCD15" s="1211"/>
      <c r="PCE15" s="1211"/>
      <c r="PCF15" s="1211"/>
      <c r="PCG15" s="1211"/>
      <c r="PCH15" s="1211"/>
      <c r="PCI15" s="1211"/>
      <c r="PCJ15" s="1211"/>
      <c r="PCK15" s="1211"/>
      <c r="PCL15" s="1211"/>
      <c r="PCM15" s="1211"/>
      <c r="PCN15" s="1211"/>
      <c r="PCO15" s="1211"/>
      <c r="PCP15" s="1211"/>
      <c r="PCQ15" s="1211"/>
      <c r="PCR15" s="1211"/>
      <c r="PCS15" s="1211"/>
      <c r="PCT15" s="1211"/>
      <c r="PCU15" s="1211"/>
      <c r="PCV15" s="1211"/>
      <c r="PCW15" s="1211"/>
      <c r="PCX15" s="1211"/>
      <c r="PCY15" s="1211"/>
      <c r="PCZ15" s="1211"/>
      <c r="PDA15" s="1211"/>
      <c r="PDB15" s="1211"/>
      <c r="PDC15" s="1211"/>
      <c r="PDD15" s="1211"/>
      <c r="PDE15" s="1211"/>
      <c r="PDF15" s="1211"/>
      <c r="PDG15" s="1211"/>
      <c r="PDH15" s="1211"/>
      <c r="PDI15" s="1211"/>
      <c r="PDJ15" s="1211"/>
      <c r="PDK15" s="1211"/>
      <c r="PDL15" s="1211"/>
      <c r="PDM15" s="1211"/>
      <c r="PDN15" s="1211"/>
      <c r="PDO15" s="1211"/>
      <c r="PDP15" s="1211"/>
      <c r="PDQ15" s="1211"/>
      <c r="PDR15" s="1211"/>
      <c r="PDS15" s="1211"/>
      <c r="PDT15" s="1211"/>
      <c r="PDU15" s="1211"/>
      <c r="PDV15" s="1211"/>
      <c r="PDW15" s="1211"/>
      <c r="PDX15" s="1211"/>
      <c r="PDY15" s="1211"/>
      <c r="PDZ15" s="1211"/>
      <c r="PEA15" s="1211"/>
      <c r="PEB15" s="1211"/>
      <c r="PEC15" s="1211"/>
      <c r="PED15" s="1211"/>
      <c r="PEE15" s="1211"/>
      <c r="PEF15" s="1211"/>
      <c r="PEG15" s="1211"/>
      <c r="PEH15" s="1211"/>
      <c r="PEI15" s="1211"/>
      <c r="PEJ15" s="1211"/>
      <c r="PEK15" s="1211"/>
      <c r="PEL15" s="1211"/>
      <c r="PEM15" s="1211"/>
      <c r="PEN15" s="1211"/>
      <c r="PEO15" s="1211"/>
      <c r="PEP15" s="1211"/>
      <c r="PEQ15" s="1211"/>
      <c r="PER15" s="1211"/>
      <c r="PES15" s="1211"/>
      <c r="PET15" s="1211"/>
      <c r="PEU15" s="1211"/>
      <c r="PEV15" s="1211"/>
      <c r="PEW15" s="1211"/>
      <c r="PEX15" s="1211"/>
      <c r="PEY15" s="1211"/>
      <c r="PEZ15" s="1211"/>
      <c r="PFA15" s="1211"/>
      <c r="PFB15" s="1211"/>
      <c r="PFC15" s="1211"/>
      <c r="PFD15" s="1211"/>
      <c r="PFE15" s="1211"/>
      <c r="PFF15" s="1211"/>
      <c r="PFG15" s="1211"/>
      <c r="PFH15" s="1211"/>
      <c r="PFI15" s="1211"/>
      <c r="PFJ15" s="1211"/>
      <c r="PFK15" s="1211"/>
      <c r="PFL15" s="1211"/>
      <c r="PFM15" s="1211"/>
      <c r="PFN15" s="1211"/>
      <c r="PFO15" s="1211"/>
      <c r="PFP15" s="1211"/>
      <c r="PFQ15" s="1211"/>
      <c r="PFR15" s="1211"/>
      <c r="PFS15" s="1211"/>
      <c r="PFT15" s="1211"/>
      <c r="PFU15" s="1211"/>
      <c r="PFV15" s="1211"/>
      <c r="PFW15" s="1211"/>
      <c r="PFX15" s="1211"/>
      <c r="PFY15" s="1211"/>
      <c r="PFZ15" s="1211"/>
      <c r="PGA15" s="1211"/>
      <c r="PGB15" s="1211"/>
      <c r="PGC15" s="1211"/>
      <c r="PGD15" s="1211"/>
      <c r="PGE15" s="1211"/>
      <c r="PGF15" s="1211"/>
      <c r="PGG15" s="1211"/>
      <c r="PGH15" s="1211"/>
      <c r="PGI15" s="1211"/>
      <c r="PGJ15" s="1211"/>
      <c r="PGK15" s="1211"/>
      <c r="PGL15" s="1211"/>
      <c r="PGM15" s="1211"/>
      <c r="PGN15" s="1211"/>
      <c r="PGO15" s="1211"/>
      <c r="PGP15" s="1211"/>
      <c r="PGQ15" s="1211"/>
      <c r="PGR15" s="1211"/>
      <c r="PGS15" s="1211"/>
      <c r="PGT15" s="1211"/>
      <c r="PGU15" s="1211"/>
      <c r="PGV15" s="1211"/>
      <c r="PGW15" s="1211"/>
      <c r="PGX15" s="1211"/>
      <c r="PGY15" s="1211"/>
      <c r="PGZ15" s="1211"/>
      <c r="PHA15" s="1211"/>
      <c r="PHB15" s="1211"/>
      <c r="PHC15" s="1211"/>
      <c r="PHD15" s="1211"/>
      <c r="PHE15" s="1211"/>
      <c r="PHF15" s="1211"/>
      <c r="PHG15" s="1211"/>
      <c r="PHH15" s="1211"/>
      <c r="PHI15" s="1211"/>
      <c r="PHJ15" s="1211"/>
      <c r="PHK15" s="1211"/>
      <c r="PHL15" s="1211"/>
      <c r="PHM15" s="1211"/>
      <c r="PHN15" s="1211"/>
      <c r="PHO15" s="1211"/>
      <c r="PHP15" s="1211"/>
      <c r="PHQ15" s="1211"/>
      <c r="PHR15" s="1211"/>
      <c r="PHS15" s="1211"/>
      <c r="PHT15" s="1211"/>
      <c r="PHU15" s="1211"/>
      <c r="PHV15" s="1211"/>
      <c r="PHW15" s="1211"/>
      <c r="PHX15" s="1211"/>
      <c r="PHY15" s="1211"/>
      <c r="PHZ15" s="1211"/>
      <c r="PIA15" s="1211"/>
      <c r="PIB15" s="1211"/>
      <c r="PIC15" s="1211"/>
      <c r="PID15" s="1211"/>
      <c r="PIE15" s="1211"/>
      <c r="PIF15" s="1211"/>
      <c r="PIG15" s="1211"/>
      <c r="PIH15" s="1211"/>
      <c r="PII15" s="1211"/>
      <c r="PIJ15" s="1211"/>
      <c r="PIK15" s="1211"/>
      <c r="PIL15" s="1211"/>
      <c r="PIM15" s="1211"/>
      <c r="PIN15" s="1211"/>
      <c r="PIO15" s="1211"/>
      <c r="PIP15" s="1211"/>
      <c r="PIQ15" s="1211"/>
      <c r="PIR15" s="1211"/>
      <c r="PIS15" s="1211"/>
      <c r="PIT15" s="1211"/>
      <c r="PIU15" s="1211"/>
      <c r="PIV15" s="1211"/>
      <c r="PIW15" s="1211"/>
      <c r="PIX15" s="1211"/>
      <c r="PIY15" s="1211"/>
      <c r="PIZ15" s="1211"/>
      <c r="PJA15" s="1211"/>
      <c r="PJB15" s="1211"/>
      <c r="PJC15" s="1211"/>
      <c r="PJD15" s="1211"/>
      <c r="PJE15" s="1211"/>
      <c r="PJF15" s="1211"/>
      <c r="PJG15" s="1211"/>
      <c r="PJH15" s="1211"/>
      <c r="PJI15" s="1211"/>
      <c r="PJJ15" s="1211"/>
      <c r="PJK15" s="1211"/>
      <c r="PJL15" s="1211"/>
      <c r="PJM15" s="1211"/>
      <c r="PJN15" s="1211"/>
      <c r="PJO15" s="1211"/>
      <c r="PJP15" s="1211"/>
      <c r="PJQ15" s="1211"/>
      <c r="PJR15" s="1211"/>
      <c r="PJS15" s="1211"/>
      <c r="PJT15" s="1211"/>
      <c r="PJU15" s="1211"/>
      <c r="PJV15" s="1211"/>
      <c r="PJW15" s="1211"/>
      <c r="PJX15" s="1211"/>
      <c r="PJY15" s="1211"/>
      <c r="PJZ15" s="1211"/>
      <c r="PKA15" s="1211"/>
      <c r="PKB15" s="1211"/>
      <c r="PKC15" s="1211"/>
      <c r="PKD15" s="1211"/>
      <c r="PKE15" s="1211"/>
      <c r="PKF15" s="1211"/>
      <c r="PKG15" s="1211"/>
      <c r="PKH15" s="1211"/>
      <c r="PKI15" s="1211"/>
      <c r="PKJ15" s="1211"/>
      <c r="PKK15" s="1211"/>
      <c r="PKL15" s="1211"/>
      <c r="PKM15" s="1211"/>
      <c r="PKN15" s="1211"/>
      <c r="PKO15" s="1211"/>
      <c r="PKP15" s="1211"/>
      <c r="PKQ15" s="1211"/>
      <c r="PKR15" s="1211"/>
      <c r="PKS15" s="1211"/>
      <c r="PKT15" s="1211"/>
      <c r="PKU15" s="1211"/>
      <c r="PKV15" s="1211"/>
      <c r="PKW15" s="1211"/>
      <c r="PKX15" s="1211"/>
      <c r="PKY15" s="1211"/>
      <c r="PKZ15" s="1211"/>
      <c r="PLA15" s="1211"/>
      <c r="PLB15" s="1211"/>
      <c r="PLC15" s="1211"/>
      <c r="PLD15" s="1211"/>
      <c r="PLE15" s="1211"/>
      <c r="PLF15" s="1211"/>
      <c r="PLG15" s="1211"/>
      <c r="PLH15" s="1211"/>
      <c r="PLI15" s="1211"/>
      <c r="PLJ15" s="1211"/>
      <c r="PLK15" s="1211"/>
      <c r="PLL15" s="1211"/>
      <c r="PLM15" s="1211"/>
      <c r="PLN15" s="1211"/>
      <c r="PLO15" s="1211"/>
      <c r="PLP15" s="1211"/>
      <c r="PLQ15" s="1211"/>
      <c r="PLR15" s="1211"/>
      <c r="PLS15" s="1211"/>
      <c r="PLT15" s="1211"/>
      <c r="PLU15" s="1211"/>
      <c r="PLV15" s="1211"/>
      <c r="PLW15" s="1211"/>
      <c r="PLX15" s="1211"/>
      <c r="PLY15" s="1211"/>
      <c r="PLZ15" s="1211"/>
      <c r="PMA15" s="1211"/>
      <c r="PMB15" s="1211"/>
      <c r="PMC15" s="1211"/>
      <c r="PMD15" s="1211"/>
      <c r="PME15" s="1211"/>
      <c r="PMF15" s="1211"/>
      <c r="PMG15" s="1211"/>
      <c r="PMH15" s="1211"/>
      <c r="PMI15" s="1211"/>
      <c r="PMJ15" s="1211"/>
      <c r="PMK15" s="1211"/>
      <c r="PML15" s="1211"/>
      <c r="PMM15" s="1211"/>
      <c r="PMN15" s="1211"/>
      <c r="PMO15" s="1211"/>
      <c r="PMP15" s="1211"/>
      <c r="PMQ15" s="1211"/>
      <c r="PMR15" s="1211"/>
      <c r="PMS15" s="1211"/>
      <c r="PMT15" s="1211"/>
      <c r="PMU15" s="1211"/>
      <c r="PMV15" s="1211"/>
      <c r="PMW15" s="1211"/>
      <c r="PMX15" s="1211"/>
      <c r="PMY15" s="1211"/>
      <c r="PMZ15" s="1211"/>
      <c r="PNA15" s="1211"/>
      <c r="PNB15" s="1211"/>
      <c r="PNC15" s="1211"/>
      <c r="PND15" s="1211"/>
      <c r="PNE15" s="1211"/>
      <c r="PNF15" s="1211"/>
      <c r="PNG15" s="1211"/>
      <c r="PNH15" s="1211"/>
      <c r="PNI15" s="1211"/>
      <c r="PNJ15" s="1211"/>
      <c r="PNK15" s="1211"/>
      <c r="PNL15" s="1211"/>
      <c r="PNM15" s="1211"/>
      <c r="PNN15" s="1211"/>
      <c r="PNO15" s="1211"/>
      <c r="PNP15" s="1211"/>
      <c r="PNQ15" s="1211"/>
      <c r="PNR15" s="1211"/>
      <c r="PNS15" s="1211"/>
      <c r="PNT15" s="1211"/>
      <c r="PNU15" s="1211"/>
      <c r="PNV15" s="1211"/>
      <c r="PNW15" s="1211"/>
      <c r="PNX15" s="1211"/>
      <c r="PNY15" s="1211"/>
      <c r="PNZ15" s="1211"/>
      <c r="POA15" s="1211"/>
      <c r="POB15" s="1211"/>
      <c r="POC15" s="1211"/>
      <c r="POD15" s="1211"/>
      <c r="POE15" s="1211"/>
      <c r="POF15" s="1211"/>
      <c r="POG15" s="1211"/>
      <c r="POH15" s="1211"/>
      <c r="POI15" s="1211"/>
      <c r="POJ15" s="1211"/>
      <c r="POK15" s="1211"/>
      <c r="POL15" s="1211"/>
      <c r="POM15" s="1211"/>
      <c r="PON15" s="1211"/>
      <c r="POO15" s="1211"/>
      <c r="POP15" s="1211"/>
      <c r="POQ15" s="1211"/>
      <c r="POR15" s="1211"/>
      <c r="POS15" s="1211"/>
      <c r="POT15" s="1211"/>
      <c r="POU15" s="1211"/>
      <c r="POV15" s="1211"/>
      <c r="POW15" s="1211"/>
      <c r="POX15" s="1211"/>
      <c r="POY15" s="1211"/>
      <c r="POZ15" s="1211"/>
      <c r="PPA15" s="1211"/>
      <c r="PPB15" s="1211"/>
      <c r="PPC15" s="1211"/>
      <c r="PPD15" s="1211"/>
      <c r="PPE15" s="1211"/>
      <c r="PPF15" s="1211"/>
      <c r="PPG15" s="1211"/>
      <c r="PPH15" s="1211"/>
      <c r="PPI15" s="1211"/>
      <c r="PPJ15" s="1211"/>
      <c r="PPK15" s="1211"/>
      <c r="PPL15" s="1211"/>
      <c r="PPM15" s="1211"/>
      <c r="PPN15" s="1211"/>
      <c r="PPO15" s="1211"/>
      <c r="PPP15" s="1211"/>
      <c r="PPQ15" s="1211"/>
      <c r="PPR15" s="1211"/>
      <c r="PPS15" s="1211"/>
      <c r="PPT15" s="1211"/>
      <c r="PPU15" s="1211"/>
      <c r="PPV15" s="1211"/>
      <c r="PPW15" s="1211"/>
      <c r="PPX15" s="1211"/>
      <c r="PPY15" s="1211"/>
      <c r="PPZ15" s="1211"/>
      <c r="PQA15" s="1211"/>
      <c r="PQB15" s="1211"/>
      <c r="PQC15" s="1211"/>
      <c r="PQD15" s="1211"/>
      <c r="PQE15" s="1211"/>
      <c r="PQF15" s="1211"/>
      <c r="PQG15" s="1211"/>
      <c r="PQH15" s="1211"/>
      <c r="PQI15" s="1211"/>
      <c r="PQJ15" s="1211"/>
      <c r="PQK15" s="1211"/>
      <c r="PQL15" s="1211"/>
      <c r="PQM15" s="1211"/>
      <c r="PQN15" s="1211"/>
      <c r="PQO15" s="1211"/>
      <c r="PQP15" s="1211"/>
      <c r="PQQ15" s="1211"/>
      <c r="PQR15" s="1211"/>
      <c r="PQS15" s="1211"/>
      <c r="PQT15" s="1211"/>
      <c r="PQU15" s="1211"/>
      <c r="PQV15" s="1211"/>
      <c r="PQW15" s="1211"/>
      <c r="PQX15" s="1211"/>
      <c r="PQY15" s="1211"/>
      <c r="PQZ15" s="1211"/>
      <c r="PRA15" s="1211"/>
      <c r="PRB15" s="1211"/>
      <c r="PRC15" s="1211"/>
      <c r="PRD15" s="1211"/>
      <c r="PRE15" s="1211"/>
      <c r="PRF15" s="1211"/>
      <c r="PRG15" s="1211"/>
      <c r="PRH15" s="1211"/>
      <c r="PRI15" s="1211"/>
      <c r="PRJ15" s="1211"/>
      <c r="PRK15" s="1211"/>
      <c r="PRL15" s="1211"/>
      <c r="PRM15" s="1211"/>
      <c r="PRN15" s="1211"/>
      <c r="PRO15" s="1211"/>
      <c r="PRP15" s="1211"/>
      <c r="PRQ15" s="1211"/>
      <c r="PRR15" s="1211"/>
      <c r="PRS15" s="1211"/>
      <c r="PRT15" s="1211"/>
      <c r="PRU15" s="1211"/>
      <c r="PRV15" s="1211"/>
      <c r="PRW15" s="1211"/>
      <c r="PRX15" s="1211"/>
      <c r="PRY15" s="1211"/>
      <c r="PRZ15" s="1211"/>
      <c r="PSA15" s="1211"/>
      <c r="PSB15" s="1211"/>
      <c r="PSC15" s="1211"/>
      <c r="PSD15" s="1211"/>
      <c r="PSE15" s="1211"/>
      <c r="PSF15" s="1211"/>
      <c r="PSG15" s="1211"/>
      <c r="PSH15" s="1211"/>
      <c r="PSI15" s="1211"/>
      <c r="PSJ15" s="1211"/>
      <c r="PSK15" s="1211"/>
      <c r="PSL15" s="1211"/>
      <c r="PSM15" s="1211"/>
      <c r="PSN15" s="1211"/>
      <c r="PSO15" s="1211"/>
      <c r="PSP15" s="1211"/>
      <c r="PSQ15" s="1211"/>
      <c r="PSR15" s="1211"/>
      <c r="PSS15" s="1211"/>
      <c r="PST15" s="1211"/>
      <c r="PSU15" s="1211"/>
      <c r="PSV15" s="1211"/>
      <c r="PSW15" s="1211"/>
      <c r="PSX15" s="1211"/>
      <c r="PSY15" s="1211"/>
      <c r="PSZ15" s="1211"/>
      <c r="PTA15" s="1211"/>
      <c r="PTB15" s="1211"/>
      <c r="PTC15" s="1211"/>
      <c r="PTD15" s="1211"/>
      <c r="PTE15" s="1211"/>
      <c r="PTF15" s="1211"/>
      <c r="PTG15" s="1211"/>
      <c r="PTH15" s="1211"/>
      <c r="PTI15" s="1211"/>
      <c r="PTJ15" s="1211"/>
      <c r="PTK15" s="1211"/>
      <c r="PTL15" s="1211"/>
      <c r="PTM15" s="1211"/>
      <c r="PTN15" s="1211"/>
      <c r="PTO15" s="1211"/>
      <c r="PTP15" s="1211"/>
      <c r="PTQ15" s="1211"/>
      <c r="PTR15" s="1211"/>
      <c r="PTS15" s="1211"/>
      <c r="PTT15" s="1211"/>
      <c r="PTU15" s="1211"/>
      <c r="PTV15" s="1211"/>
      <c r="PTW15" s="1211"/>
      <c r="PTX15" s="1211"/>
      <c r="PTY15" s="1211"/>
      <c r="PTZ15" s="1211"/>
      <c r="PUA15" s="1211"/>
      <c r="PUB15" s="1211"/>
      <c r="PUC15" s="1211"/>
      <c r="PUD15" s="1211"/>
      <c r="PUE15" s="1211"/>
      <c r="PUF15" s="1211"/>
      <c r="PUG15" s="1211"/>
      <c r="PUH15" s="1211"/>
      <c r="PUI15" s="1211"/>
      <c r="PUJ15" s="1211"/>
      <c r="PUK15" s="1211"/>
      <c r="PUL15" s="1211"/>
      <c r="PUM15" s="1211"/>
      <c r="PUN15" s="1211"/>
      <c r="PUO15" s="1211"/>
      <c r="PUP15" s="1211"/>
      <c r="PUQ15" s="1211"/>
      <c r="PUR15" s="1211"/>
      <c r="PUS15" s="1211"/>
      <c r="PUT15" s="1211"/>
      <c r="PUU15" s="1211"/>
      <c r="PUV15" s="1211"/>
      <c r="PUW15" s="1211"/>
      <c r="PUX15" s="1211"/>
      <c r="PUY15" s="1211"/>
      <c r="PUZ15" s="1211"/>
      <c r="PVA15" s="1211"/>
      <c r="PVB15" s="1211"/>
      <c r="PVC15" s="1211"/>
      <c r="PVD15" s="1211"/>
      <c r="PVE15" s="1211"/>
      <c r="PVF15" s="1211"/>
      <c r="PVG15" s="1211"/>
      <c r="PVH15" s="1211"/>
      <c r="PVI15" s="1211"/>
      <c r="PVJ15" s="1211"/>
      <c r="PVK15" s="1211"/>
      <c r="PVL15" s="1211"/>
      <c r="PVM15" s="1211"/>
      <c r="PVN15" s="1211"/>
      <c r="PVO15" s="1211"/>
      <c r="PVP15" s="1211"/>
      <c r="PVQ15" s="1211"/>
      <c r="PVR15" s="1211"/>
      <c r="PVS15" s="1211"/>
      <c r="PVT15" s="1211"/>
      <c r="PVU15" s="1211"/>
      <c r="PVV15" s="1211"/>
      <c r="PVW15" s="1211"/>
      <c r="PVX15" s="1211"/>
      <c r="PVY15" s="1211"/>
      <c r="PVZ15" s="1211"/>
      <c r="PWA15" s="1211"/>
      <c r="PWB15" s="1211"/>
      <c r="PWC15" s="1211"/>
      <c r="PWD15" s="1211"/>
      <c r="PWE15" s="1211"/>
      <c r="PWF15" s="1211"/>
      <c r="PWG15" s="1211"/>
      <c r="PWH15" s="1211"/>
      <c r="PWI15" s="1211"/>
      <c r="PWJ15" s="1211"/>
      <c r="PWK15" s="1211"/>
      <c r="PWL15" s="1211"/>
      <c r="PWM15" s="1211"/>
      <c r="PWN15" s="1211"/>
      <c r="PWO15" s="1211"/>
      <c r="PWP15" s="1211"/>
      <c r="PWQ15" s="1211"/>
      <c r="PWR15" s="1211"/>
      <c r="PWS15" s="1211"/>
      <c r="PWT15" s="1211"/>
      <c r="PWU15" s="1211"/>
      <c r="PWV15" s="1211"/>
      <c r="PWW15" s="1211"/>
      <c r="PWX15" s="1211"/>
      <c r="PWY15" s="1211"/>
      <c r="PWZ15" s="1211"/>
      <c r="PXA15" s="1211"/>
      <c r="PXB15" s="1211"/>
      <c r="PXC15" s="1211"/>
      <c r="PXD15" s="1211"/>
      <c r="PXE15" s="1211"/>
      <c r="PXF15" s="1211"/>
      <c r="PXG15" s="1211"/>
      <c r="PXH15" s="1211"/>
      <c r="PXI15" s="1211"/>
      <c r="PXJ15" s="1211"/>
      <c r="PXK15" s="1211"/>
      <c r="PXL15" s="1211"/>
      <c r="PXM15" s="1211"/>
      <c r="PXN15" s="1211"/>
      <c r="PXO15" s="1211"/>
      <c r="PXP15" s="1211"/>
      <c r="PXQ15" s="1211"/>
      <c r="PXR15" s="1211"/>
      <c r="PXS15" s="1211"/>
      <c r="PXT15" s="1211"/>
      <c r="PXU15" s="1211"/>
      <c r="PXV15" s="1211"/>
      <c r="PXW15" s="1211"/>
      <c r="PXX15" s="1211"/>
      <c r="PXY15" s="1211"/>
      <c r="PXZ15" s="1211"/>
      <c r="PYA15" s="1211"/>
      <c r="PYB15" s="1211"/>
      <c r="PYC15" s="1211"/>
      <c r="PYD15" s="1211"/>
      <c r="PYE15" s="1211"/>
      <c r="PYF15" s="1211"/>
      <c r="PYG15" s="1211"/>
      <c r="PYH15" s="1211"/>
      <c r="PYI15" s="1211"/>
      <c r="PYJ15" s="1211"/>
      <c r="PYK15" s="1211"/>
      <c r="PYL15" s="1211"/>
      <c r="PYM15" s="1211"/>
      <c r="PYN15" s="1211"/>
      <c r="PYO15" s="1211"/>
      <c r="PYP15" s="1211"/>
      <c r="PYQ15" s="1211"/>
      <c r="PYR15" s="1211"/>
      <c r="PYS15" s="1211"/>
      <c r="PYT15" s="1211"/>
      <c r="PYU15" s="1211"/>
      <c r="PYV15" s="1211"/>
      <c r="PYW15" s="1211"/>
      <c r="PYX15" s="1211"/>
      <c r="PYY15" s="1211"/>
      <c r="PYZ15" s="1211"/>
      <c r="PZA15" s="1211"/>
      <c r="PZB15" s="1211"/>
      <c r="PZC15" s="1211"/>
      <c r="PZD15" s="1211"/>
      <c r="PZE15" s="1211"/>
      <c r="PZF15" s="1211"/>
      <c r="PZG15" s="1211"/>
      <c r="PZH15" s="1211"/>
      <c r="PZI15" s="1211"/>
      <c r="PZJ15" s="1211"/>
      <c r="PZK15" s="1211"/>
      <c r="PZL15" s="1211"/>
      <c r="PZM15" s="1211"/>
      <c r="PZN15" s="1211"/>
      <c r="PZO15" s="1211"/>
      <c r="PZP15" s="1211"/>
      <c r="PZQ15" s="1211"/>
      <c r="PZR15" s="1211"/>
      <c r="PZS15" s="1211"/>
      <c r="PZT15" s="1211"/>
      <c r="PZU15" s="1211"/>
      <c r="PZV15" s="1211"/>
      <c r="PZW15" s="1211"/>
      <c r="PZX15" s="1211"/>
      <c r="PZY15" s="1211"/>
      <c r="PZZ15" s="1211"/>
      <c r="QAA15" s="1211"/>
      <c r="QAB15" s="1211"/>
      <c r="QAC15" s="1211"/>
      <c r="QAD15" s="1211"/>
      <c r="QAE15" s="1211"/>
      <c r="QAF15" s="1211"/>
      <c r="QAG15" s="1211"/>
      <c r="QAH15" s="1211"/>
      <c r="QAI15" s="1211"/>
      <c r="QAJ15" s="1211"/>
      <c r="QAK15" s="1211"/>
      <c r="QAL15" s="1211"/>
      <c r="QAM15" s="1211"/>
      <c r="QAN15" s="1211"/>
      <c r="QAO15" s="1211"/>
      <c r="QAP15" s="1211"/>
      <c r="QAQ15" s="1211"/>
      <c r="QAR15" s="1211"/>
      <c r="QAS15" s="1211"/>
      <c r="QAT15" s="1211"/>
      <c r="QAU15" s="1211"/>
      <c r="QAV15" s="1211"/>
      <c r="QAW15" s="1211"/>
      <c r="QAX15" s="1211"/>
      <c r="QAY15" s="1211"/>
      <c r="QAZ15" s="1211"/>
      <c r="QBA15" s="1211"/>
      <c r="QBB15" s="1211"/>
      <c r="QBC15" s="1211"/>
      <c r="QBD15" s="1211"/>
      <c r="QBE15" s="1211"/>
      <c r="QBF15" s="1211"/>
      <c r="QBG15" s="1211"/>
      <c r="QBH15" s="1211"/>
      <c r="QBI15" s="1211"/>
      <c r="QBJ15" s="1211"/>
      <c r="QBK15" s="1211"/>
      <c r="QBL15" s="1211"/>
      <c r="QBM15" s="1211"/>
      <c r="QBN15" s="1211"/>
      <c r="QBO15" s="1211"/>
      <c r="QBP15" s="1211"/>
      <c r="QBQ15" s="1211"/>
      <c r="QBR15" s="1211"/>
      <c r="QBS15" s="1211"/>
      <c r="QBT15" s="1211"/>
      <c r="QBU15" s="1211"/>
      <c r="QBV15" s="1211"/>
      <c r="QBW15" s="1211"/>
      <c r="QBX15" s="1211"/>
      <c r="QBY15" s="1211"/>
      <c r="QBZ15" s="1211"/>
      <c r="QCA15" s="1211"/>
      <c r="QCB15" s="1211"/>
      <c r="QCC15" s="1211"/>
      <c r="QCD15" s="1211"/>
      <c r="QCE15" s="1211"/>
      <c r="QCF15" s="1211"/>
      <c r="QCG15" s="1211"/>
      <c r="QCH15" s="1211"/>
      <c r="QCI15" s="1211"/>
      <c r="QCJ15" s="1211"/>
      <c r="QCK15" s="1211"/>
      <c r="QCL15" s="1211"/>
      <c r="QCM15" s="1211"/>
      <c r="QCN15" s="1211"/>
      <c r="QCO15" s="1211"/>
      <c r="QCP15" s="1211"/>
      <c r="QCQ15" s="1211"/>
      <c r="QCR15" s="1211"/>
      <c r="QCS15" s="1211"/>
      <c r="QCT15" s="1211"/>
      <c r="QCU15" s="1211"/>
      <c r="QCV15" s="1211"/>
      <c r="QCW15" s="1211"/>
      <c r="QCX15" s="1211"/>
      <c r="QCY15" s="1211"/>
      <c r="QCZ15" s="1211"/>
      <c r="QDA15" s="1211"/>
      <c r="QDB15" s="1211"/>
      <c r="QDC15" s="1211"/>
      <c r="QDD15" s="1211"/>
      <c r="QDE15" s="1211"/>
      <c r="QDF15" s="1211"/>
      <c r="QDG15" s="1211"/>
      <c r="QDH15" s="1211"/>
      <c r="QDI15" s="1211"/>
      <c r="QDJ15" s="1211"/>
      <c r="QDK15" s="1211"/>
      <c r="QDL15" s="1211"/>
      <c r="QDM15" s="1211"/>
      <c r="QDN15" s="1211"/>
      <c r="QDO15" s="1211"/>
      <c r="QDP15" s="1211"/>
      <c r="QDQ15" s="1211"/>
      <c r="QDR15" s="1211"/>
      <c r="QDS15" s="1211"/>
      <c r="QDT15" s="1211"/>
      <c r="QDU15" s="1211"/>
      <c r="QDV15" s="1211"/>
      <c r="QDW15" s="1211"/>
      <c r="QDX15" s="1211"/>
      <c r="QDY15" s="1211"/>
      <c r="QDZ15" s="1211"/>
      <c r="QEA15" s="1211"/>
      <c r="QEB15" s="1211"/>
      <c r="QEC15" s="1211"/>
      <c r="QED15" s="1211"/>
      <c r="QEE15" s="1211"/>
      <c r="QEF15" s="1211"/>
      <c r="QEG15" s="1211"/>
      <c r="QEH15" s="1211"/>
      <c r="QEI15" s="1211"/>
      <c r="QEJ15" s="1211"/>
      <c r="QEK15" s="1211"/>
      <c r="QEL15" s="1211"/>
      <c r="QEM15" s="1211"/>
      <c r="QEN15" s="1211"/>
      <c r="QEO15" s="1211"/>
      <c r="QEP15" s="1211"/>
      <c r="QEQ15" s="1211"/>
      <c r="QER15" s="1211"/>
      <c r="QES15" s="1211"/>
      <c r="QET15" s="1211"/>
      <c r="QEU15" s="1211"/>
      <c r="QEV15" s="1211"/>
      <c r="QEW15" s="1211"/>
      <c r="QEX15" s="1211"/>
      <c r="QEY15" s="1211"/>
      <c r="QEZ15" s="1211"/>
      <c r="QFA15" s="1211"/>
      <c r="QFB15" s="1211"/>
      <c r="QFC15" s="1211"/>
      <c r="QFD15" s="1211"/>
      <c r="QFE15" s="1211"/>
      <c r="QFF15" s="1211"/>
      <c r="QFG15" s="1211"/>
      <c r="QFH15" s="1211"/>
      <c r="QFI15" s="1211"/>
      <c r="QFJ15" s="1211"/>
      <c r="QFK15" s="1211"/>
      <c r="QFL15" s="1211"/>
      <c r="QFM15" s="1211"/>
      <c r="QFN15" s="1211"/>
      <c r="QFO15" s="1211"/>
      <c r="QFP15" s="1211"/>
      <c r="QFQ15" s="1211"/>
      <c r="QFR15" s="1211"/>
      <c r="QFS15" s="1211"/>
      <c r="QFT15" s="1211"/>
      <c r="QFU15" s="1211"/>
      <c r="QFV15" s="1211"/>
      <c r="QFW15" s="1211"/>
      <c r="QFX15" s="1211"/>
      <c r="QFY15" s="1211"/>
      <c r="QFZ15" s="1211"/>
      <c r="QGA15" s="1211"/>
      <c r="QGB15" s="1211"/>
      <c r="QGC15" s="1211"/>
      <c r="QGD15" s="1211"/>
      <c r="QGE15" s="1211"/>
      <c r="QGF15" s="1211"/>
      <c r="QGG15" s="1211"/>
      <c r="QGH15" s="1211"/>
      <c r="QGI15" s="1211"/>
      <c r="QGJ15" s="1211"/>
      <c r="QGK15" s="1211"/>
      <c r="QGL15" s="1211"/>
      <c r="QGM15" s="1211"/>
      <c r="QGN15" s="1211"/>
      <c r="QGO15" s="1211"/>
      <c r="QGP15" s="1211"/>
      <c r="QGQ15" s="1211"/>
      <c r="QGR15" s="1211"/>
      <c r="QGS15" s="1211"/>
      <c r="QGT15" s="1211"/>
      <c r="QGU15" s="1211"/>
      <c r="QGV15" s="1211"/>
      <c r="QGW15" s="1211"/>
      <c r="QGX15" s="1211"/>
      <c r="QGY15" s="1211"/>
      <c r="QGZ15" s="1211"/>
      <c r="QHA15" s="1211"/>
      <c r="QHB15" s="1211"/>
      <c r="QHC15" s="1211"/>
      <c r="QHD15" s="1211"/>
      <c r="QHE15" s="1211"/>
      <c r="QHF15" s="1211"/>
      <c r="QHG15" s="1211"/>
      <c r="QHH15" s="1211"/>
      <c r="QHI15" s="1211"/>
      <c r="QHJ15" s="1211"/>
      <c r="QHK15" s="1211"/>
      <c r="QHL15" s="1211"/>
      <c r="QHM15" s="1211"/>
      <c r="QHN15" s="1211"/>
      <c r="QHO15" s="1211"/>
      <c r="QHP15" s="1211"/>
      <c r="QHQ15" s="1211"/>
      <c r="QHR15" s="1211"/>
      <c r="QHS15" s="1211"/>
      <c r="QHT15" s="1211"/>
      <c r="QHU15" s="1211"/>
      <c r="QHV15" s="1211"/>
      <c r="QHW15" s="1211"/>
      <c r="QHX15" s="1211"/>
      <c r="QHY15" s="1211"/>
      <c r="QHZ15" s="1211"/>
      <c r="QIA15" s="1211"/>
      <c r="QIB15" s="1211"/>
      <c r="QIC15" s="1211"/>
      <c r="QID15" s="1211"/>
      <c r="QIE15" s="1211"/>
      <c r="QIF15" s="1211"/>
      <c r="QIG15" s="1211"/>
      <c r="QIH15" s="1211"/>
      <c r="QII15" s="1211"/>
      <c r="QIJ15" s="1211"/>
      <c r="QIK15" s="1211"/>
      <c r="QIL15" s="1211"/>
      <c r="QIM15" s="1211"/>
      <c r="QIN15" s="1211"/>
      <c r="QIO15" s="1211"/>
      <c r="QIP15" s="1211"/>
      <c r="QIQ15" s="1211"/>
      <c r="QIR15" s="1211"/>
      <c r="QIS15" s="1211"/>
      <c r="QIT15" s="1211"/>
      <c r="QIU15" s="1211"/>
      <c r="QIV15" s="1211"/>
      <c r="QIW15" s="1211"/>
      <c r="QIX15" s="1211"/>
      <c r="QIY15" s="1211"/>
      <c r="QIZ15" s="1211"/>
      <c r="QJA15" s="1211"/>
      <c r="QJB15" s="1211"/>
      <c r="QJC15" s="1211"/>
      <c r="QJD15" s="1211"/>
      <c r="QJE15" s="1211"/>
      <c r="QJF15" s="1211"/>
      <c r="QJG15" s="1211"/>
      <c r="QJH15" s="1211"/>
      <c r="QJI15" s="1211"/>
      <c r="QJJ15" s="1211"/>
      <c r="QJK15" s="1211"/>
      <c r="QJL15" s="1211"/>
      <c r="QJM15" s="1211"/>
      <c r="QJN15" s="1211"/>
      <c r="QJO15" s="1211"/>
      <c r="QJP15" s="1211"/>
      <c r="QJQ15" s="1211"/>
      <c r="QJR15" s="1211"/>
      <c r="QJS15" s="1211"/>
      <c r="QJT15" s="1211"/>
      <c r="QJU15" s="1211"/>
      <c r="QJV15" s="1211"/>
      <c r="QJW15" s="1211"/>
      <c r="QJX15" s="1211"/>
      <c r="QJY15" s="1211"/>
      <c r="QJZ15" s="1211"/>
      <c r="QKA15" s="1211"/>
      <c r="QKB15" s="1211"/>
      <c r="QKC15" s="1211"/>
      <c r="QKD15" s="1211"/>
      <c r="QKE15" s="1211"/>
      <c r="QKF15" s="1211"/>
      <c r="QKG15" s="1211"/>
      <c r="QKH15" s="1211"/>
      <c r="QKI15" s="1211"/>
      <c r="QKJ15" s="1211"/>
      <c r="QKK15" s="1211"/>
      <c r="QKL15" s="1211"/>
      <c r="QKM15" s="1211"/>
      <c r="QKN15" s="1211"/>
      <c r="QKO15" s="1211"/>
      <c r="QKP15" s="1211"/>
      <c r="QKQ15" s="1211"/>
      <c r="QKR15" s="1211"/>
      <c r="QKS15" s="1211"/>
      <c r="QKT15" s="1211"/>
      <c r="QKU15" s="1211"/>
      <c r="QKV15" s="1211"/>
      <c r="QKW15" s="1211"/>
      <c r="QKX15" s="1211"/>
      <c r="QKY15" s="1211"/>
      <c r="QKZ15" s="1211"/>
      <c r="QLA15" s="1211"/>
      <c r="QLB15" s="1211"/>
      <c r="QLC15" s="1211"/>
      <c r="QLD15" s="1211"/>
      <c r="QLE15" s="1211"/>
      <c r="QLF15" s="1211"/>
      <c r="QLG15" s="1211"/>
      <c r="QLH15" s="1211"/>
      <c r="QLI15" s="1211"/>
      <c r="QLJ15" s="1211"/>
      <c r="QLK15" s="1211"/>
      <c r="QLL15" s="1211"/>
      <c r="QLM15" s="1211"/>
      <c r="QLN15" s="1211"/>
      <c r="QLO15" s="1211"/>
      <c r="QLP15" s="1211"/>
      <c r="QLQ15" s="1211"/>
      <c r="QLR15" s="1211"/>
      <c r="QLS15" s="1211"/>
      <c r="QLT15" s="1211"/>
      <c r="QLU15" s="1211"/>
      <c r="QLV15" s="1211"/>
      <c r="QLW15" s="1211"/>
      <c r="QLX15" s="1211"/>
      <c r="QLY15" s="1211"/>
      <c r="QLZ15" s="1211"/>
      <c r="QMA15" s="1211"/>
      <c r="QMB15" s="1211"/>
      <c r="QMC15" s="1211"/>
      <c r="QMD15" s="1211"/>
      <c r="QME15" s="1211"/>
      <c r="QMF15" s="1211"/>
      <c r="QMG15" s="1211"/>
      <c r="QMH15" s="1211"/>
      <c r="QMI15" s="1211"/>
      <c r="QMJ15" s="1211"/>
      <c r="QMK15" s="1211"/>
      <c r="QML15" s="1211"/>
      <c r="QMM15" s="1211"/>
      <c r="QMN15" s="1211"/>
      <c r="QMO15" s="1211"/>
      <c r="QMP15" s="1211"/>
      <c r="QMQ15" s="1211"/>
      <c r="QMR15" s="1211"/>
      <c r="QMS15" s="1211"/>
      <c r="QMT15" s="1211"/>
      <c r="QMU15" s="1211"/>
      <c r="QMV15" s="1211"/>
      <c r="QMW15" s="1211"/>
      <c r="QMX15" s="1211"/>
      <c r="QMY15" s="1211"/>
      <c r="QMZ15" s="1211"/>
      <c r="QNA15" s="1211"/>
      <c r="QNB15" s="1211"/>
      <c r="QNC15" s="1211"/>
      <c r="QND15" s="1211"/>
      <c r="QNE15" s="1211"/>
      <c r="QNF15" s="1211"/>
      <c r="QNG15" s="1211"/>
      <c r="QNH15" s="1211"/>
      <c r="QNI15" s="1211"/>
      <c r="QNJ15" s="1211"/>
      <c r="QNK15" s="1211"/>
      <c r="QNL15" s="1211"/>
      <c r="QNM15" s="1211"/>
      <c r="QNN15" s="1211"/>
      <c r="QNO15" s="1211"/>
      <c r="QNP15" s="1211"/>
      <c r="QNQ15" s="1211"/>
      <c r="QNR15" s="1211"/>
      <c r="QNS15" s="1211"/>
      <c r="QNT15" s="1211"/>
      <c r="QNU15" s="1211"/>
      <c r="QNV15" s="1211"/>
      <c r="QNW15" s="1211"/>
      <c r="QNX15" s="1211"/>
      <c r="QNY15" s="1211"/>
      <c r="QNZ15" s="1211"/>
      <c r="QOA15" s="1211"/>
      <c r="QOB15" s="1211"/>
      <c r="QOC15" s="1211"/>
      <c r="QOD15" s="1211"/>
      <c r="QOE15" s="1211"/>
      <c r="QOF15" s="1211"/>
      <c r="QOG15" s="1211"/>
      <c r="QOH15" s="1211"/>
      <c r="QOI15" s="1211"/>
      <c r="QOJ15" s="1211"/>
      <c r="QOK15" s="1211"/>
      <c r="QOL15" s="1211"/>
      <c r="QOM15" s="1211"/>
      <c r="QON15" s="1211"/>
      <c r="QOO15" s="1211"/>
      <c r="QOP15" s="1211"/>
      <c r="QOQ15" s="1211"/>
      <c r="QOR15" s="1211"/>
      <c r="QOS15" s="1211"/>
      <c r="QOT15" s="1211"/>
      <c r="QOU15" s="1211"/>
      <c r="QOV15" s="1211"/>
      <c r="QOW15" s="1211"/>
      <c r="QOX15" s="1211"/>
      <c r="QOY15" s="1211"/>
      <c r="QOZ15" s="1211"/>
      <c r="QPA15" s="1211"/>
      <c r="QPB15" s="1211"/>
      <c r="QPC15" s="1211"/>
      <c r="QPD15" s="1211"/>
      <c r="QPE15" s="1211"/>
      <c r="QPF15" s="1211"/>
      <c r="QPG15" s="1211"/>
      <c r="QPH15" s="1211"/>
      <c r="QPI15" s="1211"/>
      <c r="QPJ15" s="1211"/>
      <c r="QPK15" s="1211"/>
      <c r="QPL15" s="1211"/>
      <c r="QPM15" s="1211"/>
      <c r="QPN15" s="1211"/>
      <c r="QPO15" s="1211"/>
      <c r="QPP15" s="1211"/>
      <c r="QPQ15" s="1211"/>
      <c r="QPR15" s="1211"/>
      <c r="QPS15" s="1211"/>
      <c r="QPT15" s="1211"/>
      <c r="QPU15" s="1211"/>
      <c r="QPV15" s="1211"/>
      <c r="QPW15" s="1211"/>
      <c r="QPX15" s="1211"/>
      <c r="QPY15" s="1211"/>
      <c r="QPZ15" s="1211"/>
      <c r="QQA15" s="1211"/>
      <c r="QQB15" s="1211"/>
      <c r="QQC15" s="1211"/>
      <c r="QQD15" s="1211"/>
      <c r="QQE15" s="1211"/>
      <c r="QQF15" s="1211"/>
      <c r="QQG15" s="1211"/>
      <c r="QQH15" s="1211"/>
      <c r="QQI15" s="1211"/>
      <c r="QQJ15" s="1211"/>
      <c r="QQK15" s="1211"/>
      <c r="QQL15" s="1211"/>
      <c r="QQM15" s="1211"/>
      <c r="QQN15" s="1211"/>
      <c r="QQO15" s="1211"/>
      <c r="QQP15" s="1211"/>
      <c r="QQQ15" s="1211"/>
      <c r="QQR15" s="1211"/>
      <c r="QQS15" s="1211"/>
      <c r="QQT15" s="1211"/>
      <c r="QQU15" s="1211"/>
      <c r="QQV15" s="1211"/>
      <c r="QQW15" s="1211"/>
      <c r="QQX15" s="1211"/>
      <c r="QQY15" s="1211"/>
      <c r="QQZ15" s="1211"/>
      <c r="QRA15" s="1211"/>
      <c r="QRB15" s="1211"/>
      <c r="QRC15" s="1211"/>
      <c r="QRD15" s="1211"/>
      <c r="QRE15" s="1211"/>
      <c r="QRF15" s="1211"/>
      <c r="QRG15" s="1211"/>
      <c r="QRH15" s="1211"/>
      <c r="QRI15" s="1211"/>
      <c r="QRJ15" s="1211"/>
      <c r="QRK15" s="1211"/>
      <c r="QRL15" s="1211"/>
      <c r="QRM15" s="1211"/>
      <c r="QRN15" s="1211"/>
      <c r="QRO15" s="1211"/>
      <c r="QRP15" s="1211"/>
      <c r="QRQ15" s="1211"/>
      <c r="QRR15" s="1211"/>
      <c r="QRS15" s="1211"/>
      <c r="QRT15" s="1211"/>
      <c r="QRU15" s="1211"/>
      <c r="QRV15" s="1211"/>
      <c r="QRW15" s="1211"/>
      <c r="QRX15" s="1211"/>
      <c r="QRY15" s="1211"/>
      <c r="QRZ15" s="1211"/>
      <c r="QSA15" s="1211"/>
      <c r="QSB15" s="1211"/>
      <c r="QSC15" s="1211"/>
      <c r="QSD15" s="1211"/>
      <c r="QSE15" s="1211"/>
      <c r="QSF15" s="1211"/>
      <c r="QSG15" s="1211"/>
      <c r="QSH15" s="1211"/>
      <c r="QSI15" s="1211"/>
      <c r="QSJ15" s="1211"/>
      <c r="QSK15" s="1211"/>
      <c r="QSL15" s="1211"/>
      <c r="QSM15" s="1211"/>
      <c r="QSN15" s="1211"/>
      <c r="QSO15" s="1211"/>
      <c r="QSP15" s="1211"/>
      <c r="QSQ15" s="1211"/>
      <c r="QSR15" s="1211"/>
      <c r="QSS15" s="1211"/>
      <c r="QST15" s="1211"/>
      <c r="QSU15" s="1211"/>
      <c r="QSV15" s="1211"/>
      <c r="QSW15" s="1211"/>
      <c r="QSX15" s="1211"/>
      <c r="QSY15" s="1211"/>
      <c r="QSZ15" s="1211"/>
      <c r="QTA15" s="1211"/>
      <c r="QTB15" s="1211"/>
      <c r="QTC15" s="1211"/>
      <c r="QTD15" s="1211"/>
      <c r="QTE15" s="1211"/>
      <c r="QTF15" s="1211"/>
      <c r="QTG15" s="1211"/>
      <c r="QTH15" s="1211"/>
      <c r="QTI15" s="1211"/>
      <c r="QTJ15" s="1211"/>
      <c r="QTK15" s="1211"/>
      <c r="QTL15" s="1211"/>
      <c r="QTM15" s="1211"/>
      <c r="QTN15" s="1211"/>
      <c r="QTO15" s="1211"/>
      <c r="QTP15" s="1211"/>
      <c r="QTQ15" s="1211"/>
      <c r="QTR15" s="1211"/>
      <c r="QTS15" s="1211"/>
      <c r="QTT15" s="1211"/>
      <c r="QTU15" s="1211"/>
      <c r="QTV15" s="1211"/>
      <c r="QTW15" s="1211"/>
      <c r="QTX15" s="1211"/>
      <c r="QTY15" s="1211"/>
      <c r="QTZ15" s="1211"/>
      <c r="QUA15" s="1211"/>
      <c r="QUB15" s="1211"/>
      <c r="QUC15" s="1211"/>
      <c r="QUD15" s="1211"/>
      <c r="QUE15" s="1211"/>
      <c r="QUF15" s="1211"/>
      <c r="QUG15" s="1211"/>
      <c r="QUH15" s="1211"/>
      <c r="QUI15" s="1211"/>
      <c r="QUJ15" s="1211"/>
      <c r="QUK15" s="1211"/>
      <c r="QUL15" s="1211"/>
      <c r="QUM15" s="1211"/>
      <c r="QUN15" s="1211"/>
      <c r="QUO15" s="1211"/>
      <c r="QUP15" s="1211"/>
      <c r="QUQ15" s="1211"/>
      <c r="QUR15" s="1211"/>
      <c r="QUS15" s="1211"/>
      <c r="QUT15" s="1211"/>
      <c r="QUU15" s="1211"/>
      <c r="QUV15" s="1211"/>
      <c r="QUW15" s="1211"/>
      <c r="QUX15" s="1211"/>
      <c r="QUY15" s="1211"/>
      <c r="QUZ15" s="1211"/>
      <c r="QVA15" s="1211"/>
      <c r="QVB15" s="1211"/>
      <c r="QVC15" s="1211"/>
      <c r="QVD15" s="1211"/>
      <c r="QVE15" s="1211"/>
      <c r="QVF15" s="1211"/>
      <c r="QVG15" s="1211"/>
      <c r="QVH15" s="1211"/>
      <c r="QVI15" s="1211"/>
      <c r="QVJ15" s="1211"/>
      <c r="QVK15" s="1211"/>
      <c r="QVL15" s="1211"/>
      <c r="QVM15" s="1211"/>
      <c r="QVN15" s="1211"/>
      <c r="QVO15" s="1211"/>
      <c r="QVP15" s="1211"/>
      <c r="QVQ15" s="1211"/>
      <c r="QVR15" s="1211"/>
      <c r="QVS15" s="1211"/>
      <c r="QVT15" s="1211"/>
      <c r="QVU15" s="1211"/>
      <c r="QVV15" s="1211"/>
      <c r="QVW15" s="1211"/>
      <c r="QVX15" s="1211"/>
      <c r="QVY15" s="1211"/>
      <c r="QVZ15" s="1211"/>
      <c r="QWA15" s="1211"/>
      <c r="QWB15" s="1211"/>
      <c r="QWC15" s="1211"/>
      <c r="QWD15" s="1211"/>
      <c r="QWE15" s="1211"/>
      <c r="QWF15" s="1211"/>
      <c r="QWG15" s="1211"/>
      <c r="QWH15" s="1211"/>
      <c r="QWI15" s="1211"/>
      <c r="QWJ15" s="1211"/>
      <c r="QWK15" s="1211"/>
      <c r="QWL15" s="1211"/>
      <c r="QWM15" s="1211"/>
      <c r="QWN15" s="1211"/>
      <c r="QWO15" s="1211"/>
      <c r="QWP15" s="1211"/>
      <c r="QWQ15" s="1211"/>
      <c r="QWR15" s="1211"/>
      <c r="QWS15" s="1211"/>
      <c r="QWT15" s="1211"/>
      <c r="QWU15" s="1211"/>
      <c r="QWV15" s="1211"/>
      <c r="QWW15" s="1211"/>
      <c r="QWX15" s="1211"/>
      <c r="QWY15" s="1211"/>
      <c r="QWZ15" s="1211"/>
      <c r="QXA15" s="1211"/>
      <c r="QXB15" s="1211"/>
      <c r="QXC15" s="1211"/>
      <c r="QXD15" s="1211"/>
      <c r="QXE15" s="1211"/>
      <c r="QXF15" s="1211"/>
      <c r="QXG15" s="1211"/>
      <c r="QXH15" s="1211"/>
      <c r="QXI15" s="1211"/>
      <c r="QXJ15" s="1211"/>
      <c r="QXK15" s="1211"/>
      <c r="QXL15" s="1211"/>
      <c r="QXM15" s="1211"/>
      <c r="QXN15" s="1211"/>
      <c r="QXO15" s="1211"/>
      <c r="QXP15" s="1211"/>
      <c r="QXQ15" s="1211"/>
      <c r="QXR15" s="1211"/>
      <c r="QXS15" s="1211"/>
      <c r="QXT15" s="1211"/>
      <c r="QXU15" s="1211"/>
      <c r="QXV15" s="1211"/>
      <c r="QXW15" s="1211"/>
      <c r="QXX15" s="1211"/>
      <c r="QXY15" s="1211"/>
      <c r="QXZ15" s="1211"/>
      <c r="QYA15" s="1211"/>
      <c r="QYB15" s="1211"/>
      <c r="QYC15" s="1211"/>
      <c r="QYD15" s="1211"/>
      <c r="QYE15" s="1211"/>
      <c r="QYF15" s="1211"/>
      <c r="QYG15" s="1211"/>
      <c r="QYH15" s="1211"/>
      <c r="QYI15" s="1211"/>
      <c r="QYJ15" s="1211"/>
      <c r="QYK15" s="1211"/>
      <c r="QYL15" s="1211"/>
      <c r="QYM15" s="1211"/>
      <c r="QYN15" s="1211"/>
      <c r="QYO15" s="1211"/>
      <c r="QYP15" s="1211"/>
      <c r="QYQ15" s="1211"/>
      <c r="QYR15" s="1211"/>
      <c r="QYS15" s="1211"/>
      <c r="QYT15" s="1211"/>
      <c r="QYU15" s="1211"/>
      <c r="QYV15" s="1211"/>
      <c r="QYW15" s="1211"/>
      <c r="QYX15" s="1211"/>
      <c r="QYY15" s="1211"/>
      <c r="QYZ15" s="1211"/>
      <c r="QZA15" s="1211"/>
      <c r="QZB15" s="1211"/>
      <c r="QZC15" s="1211"/>
      <c r="QZD15" s="1211"/>
      <c r="QZE15" s="1211"/>
      <c r="QZF15" s="1211"/>
      <c r="QZG15" s="1211"/>
      <c r="QZH15" s="1211"/>
      <c r="QZI15" s="1211"/>
      <c r="QZJ15" s="1211"/>
      <c r="QZK15" s="1211"/>
      <c r="QZL15" s="1211"/>
      <c r="QZM15" s="1211"/>
      <c r="QZN15" s="1211"/>
      <c r="QZO15" s="1211"/>
      <c r="QZP15" s="1211"/>
      <c r="QZQ15" s="1211"/>
      <c r="QZR15" s="1211"/>
      <c r="QZS15" s="1211"/>
      <c r="QZT15" s="1211"/>
      <c r="QZU15" s="1211"/>
      <c r="QZV15" s="1211"/>
      <c r="QZW15" s="1211"/>
      <c r="QZX15" s="1211"/>
      <c r="QZY15" s="1211"/>
      <c r="QZZ15" s="1211"/>
      <c r="RAA15" s="1211"/>
      <c r="RAB15" s="1211"/>
      <c r="RAC15" s="1211"/>
      <c r="RAD15" s="1211"/>
      <c r="RAE15" s="1211"/>
      <c r="RAF15" s="1211"/>
      <c r="RAG15" s="1211"/>
      <c r="RAH15" s="1211"/>
      <c r="RAI15" s="1211"/>
      <c r="RAJ15" s="1211"/>
      <c r="RAK15" s="1211"/>
      <c r="RAL15" s="1211"/>
      <c r="RAM15" s="1211"/>
      <c r="RAN15" s="1211"/>
      <c r="RAO15" s="1211"/>
      <c r="RAP15" s="1211"/>
      <c r="RAQ15" s="1211"/>
      <c r="RAR15" s="1211"/>
      <c r="RAS15" s="1211"/>
      <c r="RAT15" s="1211"/>
      <c r="RAU15" s="1211"/>
      <c r="RAV15" s="1211"/>
      <c r="RAW15" s="1211"/>
      <c r="RAX15" s="1211"/>
      <c r="RAY15" s="1211"/>
      <c r="RAZ15" s="1211"/>
      <c r="RBA15" s="1211"/>
      <c r="RBB15" s="1211"/>
      <c r="RBC15" s="1211"/>
      <c r="RBD15" s="1211"/>
      <c r="RBE15" s="1211"/>
      <c r="RBF15" s="1211"/>
      <c r="RBG15" s="1211"/>
      <c r="RBH15" s="1211"/>
      <c r="RBI15" s="1211"/>
      <c r="RBJ15" s="1211"/>
      <c r="RBK15" s="1211"/>
      <c r="RBL15" s="1211"/>
      <c r="RBM15" s="1211"/>
      <c r="RBN15" s="1211"/>
      <c r="RBO15" s="1211"/>
      <c r="RBP15" s="1211"/>
      <c r="RBQ15" s="1211"/>
      <c r="RBR15" s="1211"/>
      <c r="RBS15" s="1211"/>
      <c r="RBT15" s="1211"/>
      <c r="RBU15" s="1211"/>
      <c r="RBV15" s="1211"/>
      <c r="RBW15" s="1211"/>
      <c r="RBX15" s="1211"/>
      <c r="RBY15" s="1211"/>
      <c r="RBZ15" s="1211"/>
      <c r="RCA15" s="1211"/>
      <c r="RCB15" s="1211"/>
      <c r="RCC15" s="1211"/>
      <c r="RCD15" s="1211"/>
      <c r="RCE15" s="1211"/>
      <c r="RCF15" s="1211"/>
      <c r="RCG15" s="1211"/>
      <c r="RCH15" s="1211"/>
      <c r="RCI15" s="1211"/>
      <c r="RCJ15" s="1211"/>
      <c r="RCK15" s="1211"/>
      <c r="RCL15" s="1211"/>
      <c r="RCM15" s="1211"/>
      <c r="RCN15" s="1211"/>
      <c r="RCO15" s="1211"/>
      <c r="RCP15" s="1211"/>
      <c r="RCQ15" s="1211"/>
      <c r="RCR15" s="1211"/>
      <c r="RCS15" s="1211"/>
      <c r="RCT15" s="1211"/>
      <c r="RCU15" s="1211"/>
      <c r="RCV15" s="1211"/>
      <c r="RCW15" s="1211"/>
      <c r="RCX15" s="1211"/>
      <c r="RCY15" s="1211"/>
      <c r="RCZ15" s="1211"/>
      <c r="RDA15" s="1211"/>
      <c r="RDB15" s="1211"/>
      <c r="RDC15" s="1211"/>
      <c r="RDD15" s="1211"/>
      <c r="RDE15" s="1211"/>
      <c r="RDF15" s="1211"/>
      <c r="RDG15" s="1211"/>
      <c r="RDH15" s="1211"/>
      <c r="RDI15" s="1211"/>
      <c r="RDJ15" s="1211"/>
      <c r="RDK15" s="1211"/>
      <c r="RDL15" s="1211"/>
      <c r="RDM15" s="1211"/>
      <c r="RDN15" s="1211"/>
      <c r="RDO15" s="1211"/>
      <c r="RDP15" s="1211"/>
      <c r="RDQ15" s="1211"/>
      <c r="RDR15" s="1211"/>
      <c r="RDS15" s="1211"/>
      <c r="RDT15" s="1211"/>
      <c r="RDU15" s="1211"/>
      <c r="RDV15" s="1211"/>
      <c r="RDW15" s="1211"/>
      <c r="RDX15" s="1211"/>
      <c r="RDY15" s="1211"/>
      <c r="RDZ15" s="1211"/>
      <c r="REA15" s="1211"/>
      <c r="REB15" s="1211"/>
      <c r="REC15" s="1211"/>
      <c r="RED15" s="1211"/>
      <c r="REE15" s="1211"/>
      <c r="REF15" s="1211"/>
      <c r="REG15" s="1211"/>
      <c r="REH15" s="1211"/>
      <c r="REI15" s="1211"/>
      <c r="REJ15" s="1211"/>
      <c r="REK15" s="1211"/>
      <c r="REL15" s="1211"/>
      <c r="REM15" s="1211"/>
      <c r="REN15" s="1211"/>
      <c r="REO15" s="1211"/>
      <c r="REP15" s="1211"/>
      <c r="REQ15" s="1211"/>
      <c r="RER15" s="1211"/>
      <c r="RES15" s="1211"/>
      <c r="RET15" s="1211"/>
      <c r="REU15" s="1211"/>
      <c r="REV15" s="1211"/>
      <c r="REW15" s="1211"/>
      <c r="REX15" s="1211"/>
      <c r="REY15" s="1211"/>
      <c r="REZ15" s="1211"/>
      <c r="RFA15" s="1211"/>
      <c r="RFB15" s="1211"/>
      <c r="RFC15" s="1211"/>
      <c r="RFD15" s="1211"/>
      <c r="RFE15" s="1211"/>
      <c r="RFF15" s="1211"/>
      <c r="RFG15" s="1211"/>
      <c r="RFH15" s="1211"/>
      <c r="RFI15" s="1211"/>
      <c r="RFJ15" s="1211"/>
      <c r="RFK15" s="1211"/>
      <c r="RFL15" s="1211"/>
      <c r="RFM15" s="1211"/>
      <c r="RFN15" s="1211"/>
      <c r="RFO15" s="1211"/>
      <c r="RFP15" s="1211"/>
      <c r="RFQ15" s="1211"/>
      <c r="RFR15" s="1211"/>
      <c r="RFS15" s="1211"/>
      <c r="RFT15" s="1211"/>
      <c r="RFU15" s="1211"/>
      <c r="RFV15" s="1211"/>
      <c r="RFW15" s="1211"/>
      <c r="RFX15" s="1211"/>
      <c r="RFY15" s="1211"/>
      <c r="RFZ15" s="1211"/>
      <c r="RGA15" s="1211"/>
      <c r="RGB15" s="1211"/>
      <c r="RGC15" s="1211"/>
      <c r="RGD15" s="1211"/>
      <c r="RGE15" s="1211"/>
      <c r="RGF15" s="1211"/>
      <c r="RGG15" s="1211"/>
      <c r="RGH15" s="1211"/>
      <c r="RGI15" s="1211"/>
      <c r="RGJ15" s="1211"/>
      <c r="RGK15" s="1211"/>
      <c r="RGL15" s="1211"/>
      <c r="RGM15" s="1211"/>
      <c r="RGN15" s="1211"/>
      <c r="RGO15" s="1211"/>
      <c r="RGP15" s="1211"/>
      <c r="RGQ15" s="1211"/>
      <c r="RGR15" s="1211"/>
      <c r="RGS15" s="1211"/>
      <c r="RGT15" s="1211"/>
      <c r="RGU15" s="1211"/>
      <c r="RGV15" s="1211"/>
      <c r="RGW15" s="1211"/>
      <c r="RGX15" s="1211"/>
      <c r="RGY15" s="1211"/>
      <c r="RGZ15" s="1211"/>
      <c r="RHA15" s="1211"/>
      <c r="RHB15" s="1211"/>
      <c r="RHC15" s="1211"/>
      <c r="RHD15" s="1211"/>
      <c r="RHE15" s="1211"/>
      <c r="RHF15" s="1211"/>
      <c r="RHG15" s="1211"/>
      <c r="RHH15" s="1211"/>
      <c r="RHI15" s="1211"/>
      <c r="RHJ15" s="1211"/>
      <c r="RHK15" s="1211"/>
      <c r="RHL15" s="1211"/>
      <c r="RHM15" s="1211"/>
      <c r="RHN15" s="1211"/>
      <c r="RHO15" s="1211"/>
      <c r="RHP15" s="1211"/>
      <c r="RHQ15" s="1211"/>
      <c r="RHR15" s="1211"/>
      <c r="RHS15" s="1211"/>
      <c r="RHT15" s="1211"/>
      <c r="RHU15" s="1211"/>
      <c r="RHV15" s="1211"/>
      <c r="RHW15" s="1211"/>
      <c r="RHX15" s="1211"/>
      <c r="RHY15" s="1211"/>
      <c r="RHZ15" s="1211"/>
      <c r="RIA15" s="1211"/>
      <c r="RIB15" s="1211"/>
      <c r="RIC15" s="1211"/>
      <c r="RID15" s="1211"/>
      <c r="RIE15" s="1211"/>
      <c r="RIF15" s="1211"/>
      <c r="RIG15" s="1211"/>
      <c r="RIH15" s="1211"/>
      <c r="RII15" s="1211"/>
      <c r="RIJ15" s="1211"/>
      <c r="RIK15" s="1211"/>
      <c r="RIL15" s="1211"/>
      <c r="RIM15" s="1211"/>
      <c r="RIN15" s="1211"/>
      <c r="RIO15" s="1211"/>
      <c r="RIP15" s="1211"/>
      <c r="RIQ15" s="1211"/>
      <c r="RIR15" s="1211"/>
      <c r="RIS15" s="1211"/>
      <c r="RIT15" s="1211"/>
      <c r="RIU15" s="1211"/>
      <c r="RIV15" s="1211"/>
      <c r="RIW15" s="1211"/>
      <c r="RIX15" s="1211"/>
      <c r="RIY15" s="1211"/>
      <c r="RIZ15" s="1211"/>
      <c r="RJA15" s="1211"/>
      <c r="RJB15" s="1211"/>
      <c r="RJC15" s="1211"/>
      <c r="RJD15" s="1211"/>
      <c r="RJE15" s="1211"/>
      <c r="RJF15" s="1211"/>
      <c r="RJG15" s="1211"/>
      <c r="RJH15" s="1211"/>
      <c r="RJI15" s="1211"/>
      <c r="RJJ15" s="1211"/>
      <c r="RJK15" s="1211"/>
      <c r="RJL15" s="1211"/>
      <c r="RJM15" s="1211"/>
      <c r="RJN15" s="1211"/>
      <c r="RJO15" s="1211"/>
      <c r="RJP15" s="1211"/>
      <c r="RJQ15" s="1211"/>
      <c r="RJR15" s="1211"/>
      <c r="RJS15" s="1211"/>
      <c r="RJT15" s="1211"/>
      <c r="RJU15" s="1211"/>
      <c r="RJV15" s="1211"/>
      <c r="RJW15" s="1211"/>
      <c r="RJX15" s="1211"/>
      <c r="RJY15" s="1211"/>
      <c r="RJZ15" s="1211"/>
      <c r="RKA15" s="1211"/>
      <c r="RKB15" s="1211"/>
      <c r="RKC15" s="1211"/>
      <c r="RKD15" s="1211"/>
      <c r="RKE15" s="1211"/>
      <c r="RKF15" s="1211"/>
      <c r="RKG15" s="1211"/>
      <c r="RKH15" s="1211"/>
      <c r="RKI15" s="1211"/>
      <c r="RKJ15" s="1211"/>
      <c r="RKK15" s="1211"/>
      <c r="RKL15" s="1211"/>
      <c r="RKM15" s="1211"/>
      <c r="RKN15" s="1211"/>
      <c r="RKO15" s="1211"/>
      <c r="RKP15" s="1211"/>
      <c r="RKQ15" s="1211"/>
      <c r="RKR15" s="1211"/>
      <c r="RKS15" s="1211"/>
      <c r="RKT15" s="1211"/>
      <c r="RKU15" s="1211"/>
      <c r="RKV15" s="1211"/>
      <c r="RKW15" s="1211"/>
      <c r="RKX15" s="1211"/>
      <c r="RKY15" s="1211"/>
      <c r="RKZ15" s="1211"/>
      <c r="RLA15" s="1211"/>
      <c r="RLB15" s="1211"/>
      <c r="RLC15" s="1211"/>
      <c r="RLD15" s="1211"/>
      <c r="RLE15" s="1211"/>
      <c r="RLF15" s="1211"/>
      <c r="RLG15" s="1211"/>
      <c r="RLH15" s="1211"/>
      <c r="RLI15" s="1211"/>
      <c r="RLJ15" s="1211"/>
      <c r="RLK15" s="1211"/>
      <c r="RLL15" s="1211"/>
      <c r="RLM15" s="1211"/>
      <c r="RLN15" s="1211"/>
      <c r="RLO15" s="1211"/>
      <c r="RLP15" s="1211"/>
      <c r="RLQ15" s="1211"/>
      <c r="RLR15" s="1211"/>
      <c r="RLS15" s="1211"/>
      <c r="RLT15" s="1211"/>
      <c r="RLU15" s="1211"/>
      <c r="RLV15" s="1211"/>
      <c r="RLW15" s="1211"/>
      <c r="RLX15" s="1211"/>
      <c r="RLY15" s="1211"/>
      <c r="RLZ15" s="1211"/>
      <c r="RMA15" s="1211"/>
      <c r="RMB15" s="1211"/>
      <c r="RMC15" s="1211"/>
      <c r="RMD15" s="1211"/>
      <c r="RME15" s="1211"/>
      <c r="RMF15" s="1211"/>
      <c r="RMG15" s="1211"/>
      <c r="RMH15" s="1211"/>
      <c r="RMI15" s="1211"/>
      <c r="RMJ15" s="1211"/>
      <c r="RMK15" s="1211"/>
      <c r="RML15" s="1211"/>
      <c r="RMM15" s="1211"/>
      <c r="RMN15" s="1211"/>
      <c r="RMO15" s="1211"/>
      <c r="RMP15" s="1211"/>
      <c r="RMQ15" s="1211"/>
      <c r="RMR15" s="1211"/>
      <c r="RMS15" s="1211"/>
      <c r="RMT15" s="1211"/>
      <c r="RMU15" s="1211"/>
      <c r="RMV15" s="1211"/>
      <c r="RMW15" s="1211"/>
      <c r="RMX15" s="1211"/>
      <c r="RMY15" s="1211"/>
      <c r="RMZ15" s="1211"/>
      <c r="RNA15" s="1211"/>
      <c r="RNB15" s="1211"/>
      <c r="RNC15" s="1211"/>
      <c r="RND15" s="1211"/>
      <c r="RNE15" s="1211"/>
      <c r="RNF15" s="1211"/>
      <c r="RNG15" s="1211"/>
      <c r="RNH15" s="1211"/>
      <c r="RNI15" s="1211"/>
      <c r="RNJ15" s="1211"/>
      <c r="RNK15" s="1211"/>
      <c r="RNL15" s="1211"/>
      <c r="RNM15" s="1211"/>
      <c r="RNN15" s="1211"/>
      <c r="RNO15" s="1211"/>
      <c r="RNP15" s="1211"/>
      <c r="RNQ15" s="1211"/>
      <c r="RNR15" s="1211"/>
      <c r="RNS15" s="1211"/>
      <c r="RNT15" s="1211"/>
      <c r="RNU15" s="1211"/>
      <c r="RNV15" s="1211"/>
      <c r="RNW15" s="1211"/>
      <c r="RNX15" s="1211"/>
      <c r="RNY15" s="1211"/>
      <c r="RNZ15" s="1211"/>
      <c r="ROA15" s="1211"/>
      <c r="ROB15" s="1211"/>
      <c r="ROC15" s="1211"/>
      <c r="ROD15" s="1211"/>
      <c r="ROE15" s="1211"/>
      <c r="ROF15" s="1211"/>
      <c r="ROG15" s="1211"/>
      <c r="ROH15" s="1211"/>
      <c r="ROI15" s="1211"/>
      <c r="ROJ15" s="1211"/>
      <c r="ROK15" s="1211"/>
      <c r="ROL15" s="1211"/>
      <c r="ROM15" s="1211"/>
      <c r="RON15" s="1211"/>
      <c r="ROO15" s="1211"/>
      <c r="ROP15" s="1211"/>
      <c r="ROQ15" s="1211"/>
      <c r="ROR15" s="1211"/>
      <c r="ROS15" s="1211"/>
      <c r="ROT15" s="1211"/>
      <c r="ROU15" s="1211"/>
      <c r="ROV15" s="1211"/>
      <c r="ROW15" s="1211"/>
      <c r="ROX15" s="1211"/>
      <c r="ROY15" s="1211"/>
      <c r="ROZ15" s="1211"/>
      <c r="RPA15" s="1211"/>
      <c r="RPB15" s="1211"/>
      <c r="RPC15" s="1211"/>
      <c r="RPD15" s="1211"/>
      <c r="RPE15" s="1211"/>
      <c r="RPF15" s="1211"/>
      <c r="RPG15" s="1211"/>
      <c r="RPH15" s="1211"/>
      <c r="RPI15" s="1211"/>
      <c r="RPJ15" s="1211"/>
      <c r="RPK15" s="1211"/>
      <c r="RPL15" s="1211"/>
      <c r="RPM15" s="1211"/>
      <c r="RPN15" s="1211"/>
      <c r="RPO15" s="1211"/>
      <c r="RPP15" s="1211"/>
      <c r="RPQ15" s="1211"/>
      <c r="RPR15" s="1211"/>
      <c r="RPS15" s="1211"/>
      <c r="RPT15" s="1211"/>
      <c r="RPU15" s="1211"/>
      <c r="RPV15" s="1211"/>
      <c r="RPW15" s="1211"/>
      <c r="RPX15" s="1211"/>
      <c r="RPY15" s="1211"/>
      <c r="RPZ15" s="1211"/>
      <c r="RQA15" s="1211"/>
      <c r="RQB15" s="1211"/>
      <c r="RQC15" s="1211"/>
      <c r="RQD15" s="1211"/>
      <c r="RQE15" s="1211"/>
      <c r="RQF15" s="1211"/>
      <c r="RQG15" s="1211"/>
      <c r="RQH15" s="1211"/>
      <c r="RQI15" s="1211"/>
      <c r="RQJ15" s="1211"/>
      <c r="RQK15" s="1211"/>
      <c r="RQL15" s="1211"/>
      <c r="RQM15" s="1211"/>
      <c r="RQN15" s="1211"/>
      <c r="RQO15" s="1211"/>
      <c r="RQP15" s="1211"/>
      <c r="RQQ15" s="1211"/>
      <c r="RQR15" s="1211"/>
      <c r="RQS15" s="1211"/>
      <c r="RQT15" s="1211"/>
      <c r="RQU15" s="1211"/>
      <c r="RQV15" s="1211"/>
      <c r="RQW15" s="1211"/>
      <c r="RQX15" s="1211"/>
      <c r="RQY15" s="1211"/>
      <c r="RQZ15" s="1211"/>
      <c r="RRA15" s="1211"/>
      <c r="RRB15" s="1211"/>
      <c r="RRC15" s="1211"/>
      <c r="RRD15" s="1211"/>
      <c r="RRE15" s="1211"/>
      <c r="RRF15" s="1211"/>
      <c r="RRG15" s="1211"/>
      <c r="RRH15" s="1211"/>
      <c r="RRI15" s="1211"/>
      <c r="RRJ15" s="1211"/>
      <c r="RRK15" s="1211"/>
      <c r="RRL15" s="1211"/>
      <c r="RRM15" s="1211"/>
      <c r="RRN15" s="1211"/>
      <c r="RRO15" s="1211"/>
      <c r="RRP15" s="1211"/>
      <c r="RRQ15" s="1211"/>
      <c r="RRR15" s="1211"/>
      <c r="RRS15" s="1211"/>
      <c r="RRT15" s="1211"/>
      <c r="RRU15" s="1211"/>
      <c r="RRV15" s="1211"/>
      <c r="RRW15" s="1211"/>
      <c r="RRX15" s="1211"/>
      <c r="RRY15" s="1211"/>
      <c r="RRZ15" s="1211"/>
      <c r="RSA15" s="1211"/>
      <c r="RSB15" s="1211"/>
      <c r="RSC15" s="1211"/>
      <c r="RSD15" s="1211"/>
      <c r="RSE15" s="1211"/>
      <c r="RSF15" s="1211"/>
      <c r="RSG15" s="1211"/>
      <c r="RSH15" s="1211"/>
      <c r="RSI15" s="1211"/>
      <c r="RSJ15" s="1211"/>
      <c r="RSK15" s="1211"/>
      <c r="RSL15" s="1211"/>
      <c r="RSM15" s="1211"/>
      <c r="RSN15" s="1211"/>
      <c r="RSO15" s="1211"/>
      <c r="RSP15" s="1211"/>
      <c r="RSQ15" s="1211"/>
      <c r="RSR15" s="1211"/>
      <c r="RSS15" s="1211"/>
      <c r="RST15" s="1211"/>
      <c r="RSU15" s="1211"/>
      <c r="RSV15" s="1211"/>
      <c r="RSW15" s="1211"/>
      <c r="RSX15" s="1211"/>
      <c r="RSY15" s="1211"/>
      <c r="RSZ15" s="1211"/>
      <c r="RTA15" s="1211"/>
      <c r="RTB15" s="1211"/>
      <c r="RTC15" s="1211"/>
      <c r="RTD15" s="1211"/>
      <c r="RTE15" s="1211"/>
      <c r="RTF15" s="1211"/>
      <c r="RTG15" s="1211"/>
      <c r="RTH15" s="1211"/>
      <c r="RTI15" s="1211"/>
      <c r="RTJ15" s="1211"/>
      <c r="RTK15" s="1211"/>
      <c r="RTL15" s="1211"/>
      <c r="RTM15" s="1211"/>
      <c r="RTN15" s="1211"/>
      <c r="RTO15" s="1211"/>
      <c r="RTP15" s="1211"/>
      <c r="RTQ15" s="1211"/>
      <c r="RTR15" s="1211"/>
      <c r="RTS15" s="1211"/>
      <c r="RTT15" s="1211"/>
      <c r="RTU15" s="1211"/>
      <c r="RTV15" s="1211"/>
      <c r="RTW15" s="1211"/>
      <c r="RTX15" s="1211"/>
      <c r="RTY15" s="1211"/>
      <c r="RTZ15" s="1211"/>
      <c r="RUA15" s="1211"/>
      <c r="RUB15" s="1211"/>
      <c r="RUC15" s="1211"/>
      <c r="RUD15" s="1211"/>
      <c r="RUE15" s="1211"/>
      <c r="RUF15" s="1211"/>
      <c r="RUG15" s="1211"/>
      <c r="RUH15" s="1211"/>
      <c r="RUI15" s="1211"/>
      <c r="RUJ15" s="1211"/>
      <c r="RUK15" s="1211"/>
      <c r="RUL15" s="1211"/>
      <c r="RUM15" s="1211"/>
      <c r="RUN15" s="1211"/>
      <c r="RUO15" s="1211"/>
      <c r="RUP15" s="1211"/>
      <c r="RUQ15" s="1211"/>
      <c r="RUR15" s="1211"/>
      <c r="RUS15" s="1211"/>
      <c r="RUT15" s="1211"/>
      <c r="RUU15" s="1211"/>
      <c r="RUV15" s="1211"/>
      <c r="RUW15" s="1211"/>
      <c r="RUX15" s="1211"/>
      <c r="RUY15" s="1211"/>
      <c r="RUZ15" s="1211"/>
      <c r="RVA15" s="1211"/>
      <c r="RVB15" s="1211"/>
      <c r="RVC15" s="1211"/>
      <c r="RVD15" s="1211"/>
      <c r="RVE15" s="1211"/>
      <c r="RVF15" s="1211"/>
      <c r="RVG15" s="1211"/>
      <c r="RVH15" s="1211"/>
      <c r="RVI15" s="1211"/>
      <c r="RVJ15" s="1211"/>
      <c r="RVK15" s="1211"/>
      <c r="RVL15" s="1211"/>
      <c r="RVM15" s="1211"/>
      <c r="RVN15" s="1211"/>
      <c r="RVO15" s="1211"/>
      <c r="RVP15" s="1211"/>
      <c r="RVQ15" s="1211"/>
      <c r="RVR15" s="1211"/>
      <c r="RVS15" s="1211"/>
      <c r="RVT15" s="1211"/>
      <c r="RVU15" s="1211"/>
      <c r="RVV15" s="1211"/>
      <c r="RVW15" s="1211"/>
      <c r="RVX15" s="1211"/>
      <c r="RVY15" s="1211"/>
      <c r="RVZ15" s="1211"/>
      <c r="RWA15" s="1211"/>
      <c r="RWB15" s="1211"/>
      <c r="RWC15" s="1211"/>
      <c r="RWD15" s="1211"/>
      <c r="RWE15" s="1211"/>
      <c r="RWF15" s="1211"/>
      <c r="RWG15" s="1211"/>
      <c r="RWH15" s="1211"/>
      <c r="RWI15" s="1211"/>
      <c r="RWJ15" s="1211"/>
      <c r="RWK15" s="1211"/>
      <c r="RWL15" s="1211"/>
      <c r="RWM15" s="1211"/>
      <c r="RWN15" s="1211"/>
      <c r="RWO15" s="1211"/>
      <c r="RWP15" s="1211"/>
      <c r="RWQ15" s="1211"/>
      <c r="RWR15" s="1211"/>
      <c r="RWS15" s="1211"/>
      <c r="RWT15" s="1211"/>
      <c r="RWU15" s="1211"/>
      <c r="RWV15" s="1211"/>
      <c r="RWW15" s="1211"/>
      <c r="RWX15" s="1211"/>
      <c r="RWY15" s="1211"/>
      <c r="RWZ15" s="1211"/>
      <c r="RXA15" s="1211"/>
      <c r="RXB15" s="1211"/>
      <c r="RXC15" s="1211"/>
      <c r="RXD15" s="1211"/>
      <c r="RXE15" s="1211"/>
      <c r="RXF15" s="1211"/>
      <c r="RXG15" s="1211"/>
      <c r="RXH15" s="1211"/>
      <c r="RXI15" s="1211"/>
      <c r="RXJ15" s="1211"/>
      <c r="RXK15" s="1211"/>
      <c r="RXL15" s="1211"/>
      <c r="RXM15" s="1211"/>
      <c r="RXN15" s="1211"/>
      <c r="RXO15" s="1211"/>
      <c r="RXP15" s="1211"/>
      <c r="RXQ15" s="1211"/>
      <c r="RXR15" s="1211"/>
      <c r="RXS15" s="1211"/>
      <c r="RXT15" s="1211"/>
      <c r="RXU15" s="1211"/>
      <c r="RXV15" s="1211"/>
      <c r="RXW15" s="1211"/>
      <c r="RXX15" s="1211"/>
      <c r="RXY15" s="1211"/>
      <c r="RXZ15" s="1211"/>
      <c r="RYA15" s="1211"/>
      <c r="RYB15" s="1211"/>
      <c r="RYC15" s="1211"/>
      <c r="RYD15" s="1211"/>
      <c r="RYE15" s="1211"/>
      <c r="RYF15" s="1211"/>
      <c r="RYG15" s="1211"/>
      <c r="RYH15" s="1211"/>
      <c r="RYI15" s="1211"/>
      <c r="RYJ15" s="1211"/>
      <c r="RYK15" s="1211"/>
      <c r="RYL15" s="1211"/>
      <c r="RYM15" s="1211"/>
      <c r="RYN15" s="1211"/>
      <c r="RYO15" s="1211"/>
      <c r="RYP15" s="1211"/>
      <c r="RYQ15" s="1211"/>
      <c r="RYR15" s="1211"/>
      <c r="RYS15" s="1211"/>
      <c r="RYT15" s="1211"/>
      <c r="RYU15" s="1211"/>
      <c r="RYV15" s="1211"/>
      <c r="RYW15" s="1211"/>
      <c r="RYX15" s="1211"/>
      <c r="RYY15" s="1211"/>
      <c r="RYZ15" s="1211"/>
      <c r="RZA15" s="1211"/>
      <c r="RZB15" s="1211"/>
      <c r="RZC15" s="1211"/>
      <c r="RZD15" s="1211"/>
      <c r="RZE15" s="1211"/>
      <c r="RZF15" s="1211"/>
      <c r="RZG15" s="1211"/>
      <c r="RZH15" s="1211"/>
      <c r="RZI15" s="1211"/>
      <c r="RZJ15" s="1211"/>
      <c r="RZK15" s="1211"/>
      <c r="RZL15" s="1211"/>
      <c r="RZM15" s="1211"/>
      <c r="RZN15" s="1211"/>
      <c r="RZO15" s="1211"/>
      <c r="RZP15" s="1211"/>
      <c r="RZQ15" s="1211"/>
      <c r="RZR15" s="1211"/>
      <c r="RZS15" s="1211"/>
      <c r="RZT15" s="1211"/>
      <c r="RZU15" s="1211"/>
      <c r="RZV15" s="1211"/>
      <c r="RZW15" s="1211"/>
      <c r="RZX15" s="1211"/>
      <c r="RZY15" s="1211"/>
      <c r="RZZ15" s="1211"/>
      <c r="SAA15" s="1211"/>
      <c r="SAB15" s="1211"/>
      <c r="SAC15" s="1211"/>
      <c r="SAD15" s="1211"/>
      <c r="SAE15" s="1211"/>
      <c r="SAF15" s="1211"/>
      <c r="SAG15" s="1211"/>
      <c r="SAH15" s="1211"/>
      <c r="SAI15" s="1211"/>
      <c r="SAJ15" s="1211"/>
      <c r="SAK15" s="1211"/>
      <c r="SAL15" s="1211"/>
      <c r="SAM15" s="1211"/>
      <c r="SAN15" s="1211"/>
      <c r="SAO15" s="1211"/>
      <c r="SAP15" s="1211"/>
      <c r="SAQ15" s="1211"/>
      <c r="SAR15" s="1211"/>
      <c r="SAS15" s="1211"/>
      <c r="SAT15" s="1211"/>
      <c r="SAU15" s="1211"/>
      <c r="SAV15" s="1211"/>
      <c r="SAW15" s="1211"/>
      <c r="SAX15" s="1211"/>
      <c r="SAY15" s="1211"/>
      <c r="SAZ15" s="1211"/>
      <c r="SBA15" s="1211"/>
      <c r="SBB15" s="1211"/>
      <c r="SBC15" s="1211"/>
      <c r="SBD15" s="1211"/>
      <c r="SBE15" s="1211"/>
      <c r="SBF15" s="1211"/>
      <c r="SBG15" s="1211"/>
      <c r="SBH15" s="1211"/>
      <c r="SBI15" s="1211"/>
      <c r="SBJ15" s="1211"/>
      <c r="SBK15" s="1211"/>
      <c r="SBL15" s="1211"/>
      <c r="SBM15" s="1211"/>
      <c r="SBN15" s="1211"/>
      <c r="SBO15" s="1211"/>
      <c r="SBP15" s="1211"/>
      <c r="SBQ15" s="1211"/>
      <c r="SBR15" s="1211"/>
      <c r="SBS15" s="1211"/>
      <c r="SBT15" s="1211"/>
      <c r="SBU15" s="1211"/>
      <c r="SBV15" s="1211"/>
      <c r="SBW15" s="1211"/>
      <c r="SBX15" s="1211"/>
      <c r="SBY15" s="1211"/>
      <c r="SBZ15" s="1211"/>
      <c r="SCA15" s="1211"/>
      <c r="SCB15" s="1211"/>
      <c r="SCC15" s="1211"/>
      <c r="SCD15" s="1211"/>
      <c r="SCE15" s="1211"/>
      <c r="SCF15" s="1211"/>
      <c r="SCG15" s="1211"/>
      <c r="SCH15" s="1211"/>
      <c r="SCI15" s="1211"/>
      <c r="SCJ15" s="1211"/>
      <c r="SCK15" s="1211"/>
      <c r="SCL15" s="1211"/>
      <c r="SCM15" s="1211"/>
      <c r="SCN15" s="1211"/>
      <c r="SCO15" s="1211"/>
      <c r="SCP15" s="1211"/>
      <c r="SCQ15" s="1211"/>
      <c r="SCR15" s="1211"/>
      <c r="SCS15" s="1211"/>
      <c r="SCT15" s="1211"/>
      <c r="SCU15" s="1211"/>
      <c r="SCV15" s="1211"/>
      <c r="SCW15" s="1211"/>
      <c r="SCX15" s="1211"/>
      <c r="SCY15" s="1211"/>
      <c r="SCZ15" s="1211"/>
      <c r="SDA15" s="1211"/>
      <c r="SDB15" s="1211"/>
      <c r="SDC15" s="1211"/>
      <c r="SDD15" s="1211"/>
      <c r="SDE15" s="1211"/>
      <c r="SDF15" s="1211"/>
      <c r="SDG15" s="1211"/>
      <c r="SDH15" s="1211"/>
      <c r="SDI15" s="1211"/>
      <c r="SDJ15" s="1211"/>
      <c r="SDK15" s="1211"/>
      <c r="SDL15" s="1211"/>
      <c r="SDM15" s="1211"/>
      <c r="SDN15" s="1211"/>
      <c r="SDO15" s="1211"/>
      <c r="SDP15" s="1211"/>
      <c r="SDQ15" s="1211"/>
      <c r="SDR15" s="1211"/>
      <c r="SDS15" s="1211"/>
      <c r="SDT15" s="1211"/>
      <c r="SDU15" s="1211"/>
      <c r="SDV15" s="1211"/>
      <c r="SDW15" s="1211"/>
      <c r="SDX15" s="1211"/>
      <c r="SDY15" s="1211"/>
      <c r="SDZ15" s="1211"/>
      <c r="SEA15" s="1211"/>
      <c r="SEB15" s="1211"/>
      <c r="SEC15" s="1211"/>
      <c r="SED15" s="1211"/>
      <c r="SEE15" s="1211"/>
      <c r="SEF15" s="1211"/>
      <c r="SEG15" s="1211"/>
      <c r="SEH15" s="1211"/>
      <c r="SEI15" s="1211"/>
      <c r="SEJ15" s="1211"/>
      <c r="SEK15" s="1211"/>
      <c r="SEL15" s="1211"/>
      <c r="SEM15" s="1211"/>
      <c r="SEN15" s="1211"/>
      <c r="SEO15" s="1211"/>
      <c r="SEP15" s="1211"/>
      <c r="SEQ15" s="1211"/>
      <c r="SER15" s="1211"/>
      <c r="SES15" s="1211"/>
      <c r="SET15" s="1211"/>
      <c r="SEU15" s="1211"/>
      <c r="SEV15" s="1211"/>
      <c r="SEW15" s="1211"/>
      <c r="SEX15" s="1211"/>
      <c r="SEY15" s="1211"/>
      <c r="SEZ15" s="1211"/>
      <c r="SFA15" s="1211"/>
      <c r="SFB15" s="1211"/>
      <c r="SFC15" s="1211"/>
      <c r="SFD15" s="1211"/>
      <c r="SFE15" s="1211"/>
      <c r="SFF15" s="1211"/>
      <c r="SFG15" s="1211"/>
      <c r="SFH15" s="1211"/>
      <c r="SFI15" s="1211"/>
      <c r="SFJ15" s="1211"/>
      <c r="SFK15" s="1211"/>
      <c r="SFL15" s="1211"/>
      <c r="SFM15" s="1211"/>
      <c r="SFN15" s="1211"/>
      <c r="SFO15" s="1211"/>
      <c r="SFP15" s="1211"/>
      <c r="SFQ15" s="1211"/>
      <c r="SFR15" s="1211"/>
      <c r="SFS15" s="1211"/>
      <c r="SFT15" s="1211"/>
      <c r="SFU15" s="1211"/>
      <c r="SFV15" s="1211"/>
      <c r="SFW15" s="1211"/>
      <c r="SFX15" s="1211"/>
      <c r="SFY15" s="1211"/>
      <c r="SFZ15" s="1211"/>
      <c r="SGA15" s="1211"/>
      <c r="SGB15" s="1211"/>
      <c r="SGC15" s="1211"/>
      <c r="SGD15" s="1211"/>
      <c r="SGE15" s="1211"/>
      <c r="SGF15" s="1211"/>
      <c r="SGG15" s="1211"/>
      <c r="SGH15" s="1211"/>
      <c r="SGI15" s="1211"/>
      <c r="SGJ15" s="1211"/>
      <c r="SGK15" s="1211"/>
      <c r="SGL15" s="1211"/>
      <c r="SGM15" s="1211"/>
      <c r="SGN15" s="1211"/>
      <c r="SGO15" s="1211"/>
      <c r="SGP15" s="1211"/>
      <c r="SGQ15" s="1211"/>
      <c r="SGR15" s="1211"/>
      <c r="SGS15" s="1211"/>
      <c r="SGT15" s="1211"/>
      <c r="SGU15" s="1211"/>
      <c r="SGV15" s="1211"/>
      <c r="SGW15" s="1211"/>
      <c r="SGX15" s="1211"/>
      <c r="SGY15" s="1211"/>
      <c r="SGZ15" s="1211"/>
      <c r="SHA15" s="1211"/>
      <c r="SHB15" s="1211"/>
      <c r="SHC15" s="1211"/>
      <c r="SHD15" s="1211"/>
      <c r="SHE15" s="1211"/>
      <c r="SHF15" s="1211"/>
      <c r="SHG15" s="1211"/>
      <c r="SHH15" s="1211"/>
      <c r="SHI15" s="1211"/>
      <c r="SHJ15" s="1211"/>
      <c r="SHK15" s="1211"/>
      <c r="SHL15" s="1211"/>
      <c r="SHM15" s="1211"/>
      <c r="SHN15" s="1211"/>
      <c r="SHO15" s="1211"/>
      <c r="SHP15" s="1211"/>
      <c r="SHQ15" s="1211"/>
      <c r="SHR15" s="1211"/>
      <c r="SHS15" s="1211"/>
      <c r="SHT15" s="1211"/>
      <c r="SHU15" s="1211"/>
      <c r="SHV15" s="1211"/>
      <c r="SHW15" s="1211"/>
      <c r="SHX15" s="1211"/>
      <c r="SHY15" s="1211"/>
      <c r="SHZ15" s="1211"/>
      <c r="SIA15" s="1211"/>
      <c r="SIB15" s="1211"/>
      <c r="SIC15" s="1211"/>
      <c r="SID15" s="1211"/>
      <c r="SIE15" s="1211"/>
      <c r="SIF15" s="1211"/>
      <c r="SIG15" s="1211"/>
      <c r="SIH15" s="1211"/>
      <c r="SII15" s="1211"/>
      <c r="SIJ15" s="1211"/>
      <c r="SIK15" s="1211"/>
      <c r="SIL15" s="1211"/>
      <c r="SIM15" s="1211"/>
      <c r="SIN15" s="1211"/>
      <c r="SIO15" s="1211"/>
      <c r="SIP15" s="1211"/>
      <c r="SIQ15" s="1211"/>
      <c r="SIR15" s="1211"/>
      <c r="SIS15" s="1211"/>
      <c r="SIT15" s="1211"/>
      <c r="SIU15" s="1211"/>
      <c r="SIV15" s="1211"/>
      <c r="SIW15" s="1211"/>
      <c r="SIX15" s="1211"/>
      <c r="SIY15" s="1211"/>
      <c r="SIZ15" s="1211"/>
      <c r="SJA15" s="1211"/>
      <c r="SJB15" s="1211"/>
      <c r="SJC15" s="1211"/>
      <c r="SJD15" s="1211"/>
      <c r="SJE15" s="1211"/>
      <c r="SJF15" s="1211"/>
      <c r="SJG15" s="1211"/>
      <c r="SJH15" s="1211"/>
      <c r="SJI15" s="1211"/>
      <c r="SJJ15" s="1211"/>
      <c r="SJK15" s="1211"/>
      <c r="SJL15" s="1211"/>
      <c r="SJM15" s="1211"/>
      <c r="SJN15" s="1211"/>
      <c r="SJO15" s="1211"/>
      <c r="SJP15" s="1211"/>
      <c r="SJQ15" s="1211"/>
      <c r="SJR15" s="1211"/>
      <c r="SJS15" s="1211"/>
      <c r="SJT15" s="1211"/>
      <c r="SJU15" s="1211"/>
      <c r="SJV15" s="1211"/>
      <c r="SJW15" s="1211"/>
      <c r="SJX15" s="1211"/>
      <c r="SJY15" s="1211"/>
      <c r="SJZ15" s="1211"/>
      <c r="SKA15" s="1211"/>
      <c r="SKB15" s="1211"/>
      <c r="SKC15" s="1211"/>
      <c r="SKD15" s="1211"/>
      <c r="SKE15" s="1211"/>
      <c r="SKF15" s="1211"/>
      <c r="SKG15" s="1211"/>
      <c r="SKH15" s="1211"/>
      <c r="SKI15" s="1211"/>
      <c r="SKJ15" s="1211"/>
      <c r="SKK15" s="1211"/>
      <c r="SKL15" s="1211"/>
      <c r="SKM15" s="1211"/>
      <c r="SKN15" s="1211"/>
      <c r="SKO15" s="1211"/>
      <c r="SKP15" s="1211"/>
      <c r="SKQ15" s="1211"/>
      <c r="SKR15" s="1211"/>
      <c r="SKS15" s="1211"/>
      <c r="SKT15" s="1211"/>
      <c r="SKU15" s="1211"/>
      <c r="SKV15" s="1211"/>
      <c r="SKW15" s="1211"/>
      <c r="SKX15" s="1211"/>
      <c r="SKY15" s="1211"/>
      <c r="SKZ15" s="1211"/>
      <c r="SLA15" s="1211"/>
      <c r="SLB15" s="1211"/>
      <c r="SLC15" s="1211"/>
      <c r="SLD15" s="1211"/>
      <c r="SLE15" s="1211"/>
      <c r="SLF15" s="1211"/>
      <c r="SLG15" s="1211"/>
      <c r="SLH15" s="1211"/>
      <c r="SLI15" s="1211"/>
      <c r="SLJ15" s="1211"/>
      <c r="SLK15" s="1211"/>
      <c r="SLL15" s="1211"/>
      <c r="SLM15" s="1211"/>
      <c r="SLN15" s="1211"/>
      <c r="SLO15" s="1211"/>
      <c r="SLP15" s="1211"/>
      <c r="SLQ15" s="1211"/>
      <c r="SLR15" s="1211"/>
      <c r="SLS15" s="1211"/>
      <c r="SLT15" s="1211"/>
      <c r="SLU15" s="1211"/>
      <c r="SLV15" s="1211"/>
      <c r="SLW15" s="1211"/>
      <c r="SLX15" s="1211"/>
      <c r="SLY15" s="1211"/>
      <c r="SLZ15" s="1211"/>
      <c r="SMA15" s="1211"/>
      <c r="SMB15" s="1211"/>
      <c r="SMC15" s="1211"/>
      <c r="SMD15" s="1211"/>
      <c r="SME15" s="1211"/>
      <c r="SMF15" s="1211"/>
      <c r="SMG15" s="1211"/>
      <c r="SMH15" s="1211"/>
      <c r="SMI15" s="1211"/>
      <c r="SMJ15" s="1211"/>
      <c r="SMK15" s="1211"/>
      <c r="SML15" s="1211"/>
      <c r="SMM15" s="1211"/>
      <c r="SMN15" s="1211"/>
      <c r="SMO15" s="1211"/>
      <c r="SMP15" s="1211"/>
      <c r="SMQ15" s="1211"/>
      <c r="SMR15" s="1211"/>
      <c r="SMS15" s="1211"/>
      <c r="SMT15" s="1211"/>
      <c r="SMU15" s="1211"/>
      <c r="SMV15" s="1211"/>
      <c r="SMW15" s="1211"/>
      <c r="SMX15" s="1211"/>
      <c r="SMY15" s="1211"/>
      <c r="SMZ15" s="1211"/>
      <c r="SNA15" s="1211"/>
      <c r="SNB15" s="1211"/>
      <c r="SNC15" s="1211"/>
      <c r="SND15" s="1211"/>
      <c r="SNE15" s="1211"/>
      <c r="SNF15" s="1211"/>
      <c r="SNG15" s="1211"/>
      <c r="SNH15" s="1211"/>
      <c r="SNI15" s="1211"/>
      <c r="SNJ15" s="1211"/>
      <c r="SNK15" s="1211"/>
      <c r="SNL15" s="1211"/>
      <c r="SNM15" s="1211"/>
      <c r="SNN15" s="1211"/>
      <c r="SNO15" s="1211"/>
      <c r="SNP15" s="1211"/>
      <c r="SNQ15" s="1211"/>
      <c r="SNR15" s="1211"/>
      <c r="SNS15" s="1211"/>
      <c r="SNT15" s="1211"/>
      <c r="SNU15" s="1211"/>
      <c r="SNV15" s="1211"/>
      <c r="SNW15" s="1211"/>
      <c r="SNX15" s="1211"/>
      <c r="SNY15" s="1211"/>
      <c r="SNZ15" s="1211"/>
      <c r="SOA15" s="1211"/>
      <c r="SOB15" s="1211"/>
      <c r="SOC15" s="1211"/>
      <c r="SOD15" s="1211"/>
      <c r="SOE15" s="1211"/>
      <c r="SOF15" s="1211"/>
      <c r="SOG15" s="1211"/>
      <c r="SOH15" s="1211"/>
      <c r="SOI15" s="1211"/>
      <c r="SOJ15" s="1211"/>
      <c r="SOK15" s="1211"/>
      <c r="SOL15" s="1211"/>
      <c r="SOM15" s="1211"/>
      <c r="SON15" s="1211"/>
      <c r="SOO15" s="1211"/>
      <c r="SOP15" s="1211"/>
      <c r="SOQ15" s="1211"/>
      <c r="SOR15" s="1211"/>
      <c r="SOS15" s="1211"/>
      <c r="SOT15" s="1211"/>
      <c r="SOU15" s="1211"/>
      <c r="SOV15" s="1211"/>
      <c r="SOW15" s="1211"/>
      <c r="SOX15" s="1211"/>
      <c r="SOY15" s="1211"/>
      <c r="SOZ15" s="1211"/>
      <c r="SPA15" s="1211"/>
      <c r="SPB15" s="1211"/>
      <c r="SPC15" s="1211"/>
      <c r="SPD15" s="1211"/>
      <c r="SPE15" s="1211"/>
      <c r="SPF15" s="1211"/>
      <c r="SPG15" s="1211"/>
      <c r="SPH15" s="1211"/>
      <c r="SPI15" s="1211"/>
      <c r="SPJ15" s="1211"/>
      <c r="SPK15" s="1211"/>
      <c r="SPL15" s="1211"/>
      <c r="SPM15" s="1211"/>
      <c r="SPN15" s="1211"/>
      <c r="SPO15" s="1211"/>
      <c r="SPP15" s="1211"/>
      <c r="SPQ15" s="1211"/>
      <c r="SPR15" s="1211"/>
      <c r="SPS15" s="1211"/>
      <c r="SPT15" s="1211"/>
      <c r="SPU15" s="1211"/>
      <c r="SPV15" s="1211"/>
      <c r="SPW15" s="1211"/>
      <c r="SPX15" s="1211"/>
      <c r="SPY15" s="1211"/>
      <c r="SPZ15" s="1211"/>
      <c r="SQA15" s="1211"/>
      <c r="SQB15" s="1211"/>
      <c r="SQC15" s="1211"/>
      <c r="SQD15" s="1211"/>
      <c r="SQE15" s="1211"/>
      <c r="SQF15" s="1211"/>
      <c r="SQG15" s="1211"/>
      <c r="SQH15" s="1211"/>
      <c r="SQI15" s="1211"/>
      <c r="SQJ15" s="1211"/>
      <c r="SQK15" s="1211"/>
      <c r="SQL15" s="1211"/>
      <c r="SQM15" s="1211"/>
      <c r="SQN15" s="1211"/>
      <c r="SQO15" s="1211"/>
      <c r="SQP15" s="1211"/>
      <c r="SQQ15" s="1211"/>
      <c r="SQR15" s="1211"/>
      <c r="SQS15" s="1211"/>
      <c r="SQT15" s="1211"/>
      <c r="SQU15" s="1211"/>
      <c r="SQV15" s="1211"/>
      <c r="SQW15" s="1211"/>
      <c r="SQX15" s="1211"/>
      <c r="SQY15" s="1211"/>
      <c r="SQZ15" s="1211"/>
      <c r="SRA15" s="1211"/>
      <c r="SRB15" s="1211"/>
      <c r="SRC15" s="1211"/>
      <c r="SRD15" s="1211"/>
      <c r="SRE15" s="1211"/>
      <c r="SRF15" s="1211"/>
      <c r="SRG15" s="1211"/>
      <c r="SRH15" s="1211"/>
      <c r="SRI15" s="1211"/>
      <c r="SRJ15" s="1211"/>
      <c r="SRK15" s="1211"/>
      <c r="SRL15" s="1211"/>
      <c r="SRM15" s="1211"/>
      <c r="SRN15" s="1211"/>
      <c r="SRO15" s="1211"/>
      <c r="SRP15" s="1211"/>
      <c r="SRQ15" s="1211"/>
      <c r="SRR15" s="1211"/>
      <c r="SRS15" s="1211"/>
      <c r="SRT15" s="1211"/>
      <c r="SRU15" s="1211"/>
      <c r="SRV15" s="1211"/>
      <c r="SRW15" s="1211"/>
      <c r="SRX15" s="1211"/>
      <c r="SRY15" s="1211"/>
      <c r="SRZ15" s="1211"/>
      <c r="SSA15" s="1211"/>
      <c r="SSB15" s="1211"/>
      <c r="SSC15" s="1211"/>
      <c r="SSD15" s="1211"/>
      <c r="SSE15" s="1211"/>
      <c r="SSF15" s="1211"/>
      <c r="SSG15" s="1211"/>
      <c r="SSH15" s="1211"/>
      <c r="SSI15" s="1211"/>
      <c r="SSJ15" s="1211"/>
      <c r="SSK15" s="1211"/>
      <c r="SSL15" s="1211"/>
      <c r="SSM15" s="1211"/>
      <c r="SSN15" s="1211"/>
      <c r="SSO15" s="1211"/>
      <c r="SSP15" s="1211"/>
      <c r="SSQ15" s="1211"/>
      <c r="SSR15" s="1211"/>
      <c r="SSS15" s="1211"/>
      <c r="SST15" s="1211"/>
      <c r="SSU15" s="1211"/>
      <c r="SSV15" s="1211"/>
      <c r="SSW15" s="1211"/>
      <c r="SSX15" s="1211"/>
      <c r="SSY15" s="1211"/>
      <c r="SSZ15" s="1211"/>
      <c r="STA15" s="1211"/>
      <c r="STB15" s="1211"/>
      <c r="STC15" s="1211"/>
      <c r="STD15" s="1211"/>
      <c r="STE15" s="1211"/>
      <c r="STF15" s="1211"/>
      <c r="STG15" s="1211"/>
      <c r="STH15" s="1211"/>
      <c r="STI15" s="1211"/>
      <c r="STJ15" s="1211"/>
      <c r="STK15" s="1211"/>
      <c r="STL15" s="1211"/>
      <c r="STM15" s="1211"/>
      <c r="STN15" s="1211"/>
      <c r="STO15" s="1211"/>
      <c r="STP15" s="1211"/>
      <c r="STQ15" s="1211"/>
      <c r="STR15" s="1211"/>
      <c r="STS15" s="1211"/>
      <c r="STT15" s="1211"/>
      <c r="STU15" s="1211"/>
      <c r="STV15" s="1211"/>
      <c r="STW15" s="1211"/>
      <c r="STX15" s="1211"/>
      <c r="STY15" s="1211"/>
      <c r="STZ15" s="1211"/>
      <c r="SUA15" s="1211"/>
      <c r="SUB15" s="1211"/>
      <c r="SUC15" s="1211"/>
      <c r="SUD15" s="1211"/>
      <c r="SUE15" s="1211"/>
      <c r="SUF15" s="1211"/>
      <c r="SUG15" s="1211"/>
      <c r="SUH15" s="1211"/>
      <c r="SUI15" s="1211"/>
      <c r="SUJ15" s="1211"/>
      <c r="SUK15" s="1211"/>
      <c r="SUL15" s="1211"/>
      <c r="SUM15" s="1211"/>
      <c r="SUN15" s="1211"/>
      <c r="SUO15" s="1211"/>
      <c r="SUP15" s="1211"/>
      <c r="SUQ15" s="1211"/>
      <c r="SUR15" s="1211"/>
      <c r="SUS15" s="1211"/>
      <c r="SUT15" s="1211"/>
      <c r="SUU15" s="1211"/>
      <c r="SUV15" s="1211"/>
      <c r="SUW15" s="1211"/>
      <c r="SUX15" s="1211"/>
      <c r="SUY15" s="1211"/>
      <c r="SUZ15" s="1211"/>
      <c r="SVA15" s="1211"/>
      <c r="SVB15" s="1211"/>
      <c r="SVC15" s="1211"/>
      <c r="SVD15" s="1211"/>
      <c r="SVE15" s="1211"/>
      <c r="SVF15" s="1211"/>
      <c r="SVG15" s="1211"/>
      <c r="SVH15" s="1211"/>
      <c r="SVI15" s="1211"/>
      <c r="SVJ15" s="1211"/>
      <c r="SVK15" s="1211"/>
      <c r="SVL15" s="1211"/>
      <c r="SVM15" s="1211"/>
      <c r="SVN15" s="1211"/>
      <c r="SVO15" s="1211"/>
      <c r="SVP15" s="1211"/>
      <c r="SVQ15" s="1211"/>
      <c r="SVR15" s="1211"/>
      <c r="SVS15" s="1211"/>
      <c r="SVT15" s="1211"/>
      <c r="SVU15" s="1211"/>
      <c r="SVV15" s="1211"/>
      <c r="SVW15" s="1211"/>
      <c r="SVX15" s="1211"/>
      <c r="SVY15" s="1211"/>
      <c r="SVZ15" s="1211"/>
      <c r="SWA15" s="1211"/>
      <c r="SWB15" s="1211"/>
      <c r="SWC15" s="1211"/>
      <c r="SWD15" s="1211"/>
      <c r="SWE15" s="1211"/>
      <c r="SWF15" s="1211"/>
      <c r="SWG15" s="1211"/>
      <c r="SWH15" s="1211"/>
      <c r="SWI15" s="1211"/>
      <c r="SWJ15" s="1211"/>
      <c r="SWK15" s="1211"/>
      <c r="SWL15" s="1211"/>
      <c r="SWM15" s="1211"/>
      <c r="SWN15" s="1211"/>
      <c r="SWO15" s="1211"/>
      <c r="SWP15" s="1211"/>
      <c r="SWQ15" s="1211"/>
      <c r="SWR15" s="1211"/>
      <c r="SWS15" s="1211"/>
      <c r="SWT15" s="1211"/>
      <c r="SWU15" s="1211"/>
      <c r="SWV15" s="1211"/>
      <c r="SWW15" s="1211"/>
      <c r="SWX15" s="1211"/>
      <c r="SWY15" s="1211"/>
      <c r="SWZ15" s="1211"/>
      <c r="SXA15" s="1211"/>
      <c r="SXB15" s="1211"/>
      <c r="SXC15" s="1211"/>
      <c r="SXD15" s="1211"/>
      <c r="SXE15" s="1211"/>
      <c r="SXF15" s="1211"/>
      <c r="SXG15" s="1211"/>
      <c r="SXH15" s="1211"/>
      <c r="SXI15" s="1211"/>
      <c r="SXJ15" s="1211"/>
      <c r="SXK15" s="1211"/>
      <c r="SXL15" s="1211"/>
      <c r="SXM15" s="1211"/>
      <c r="SXN15" s="1211"/>
      <c r="SXO15" s="1211"/>
      <c r="SXP15" s="1211"/>
      <c r="SXQ15" s="1211"/>
      <c r="SXR15" s="1211"/>
      <c r="SXS15" s="1211"/>
      <c r="SXT15" s="1211"/>
      <c r="SXU15" s="1211"/>
      <c r="SXV15" s="1211"/>
      <c r="SXW15" s="1211"/>
      <c r="SXX15" s="1211"/>
      <c r="SXY15" s="1211"/>
      <c r="SXZ15" s="1211"/>
      <c r="SYA15" s="1211"/>
      <c r="SYB15" s="1211"/>
      <c r="SYC15" s="1211"/>
      <c r="SYD15" s="1211"/>
      <c r="SYE15" s="1211"/>
      <c r="SYF15" s="1211"/>
      <c r="SYG15" s="1211"/>
      <c r="SYH15" s="1211"/>
      <c r="SYI15" s="1211"/>
      <c r="SYJ15" s="1211"/>
      <c r="SYK15" s="1211"/>
      <c r="SYL15" s="1211"/>
      <c r="SYM15" s="1211"/>
      <c r="SYN15" s="1211"/>
      <c r="SYO15" s="1211"/>
      <c r="SYP15" s="1211"/>
      <c r="SYQ15" s="1211"/>
      <c r="SYR15" s="1211"/>
      <c r="SYS15" s="1211"/>
      <c r="SYT15" s="1211"/>
      <c r="SYU15" s="1211"/>
      <c r="SYV15" s="1211"/>
      <c r="SYW15" s="1211"/>
      <c r="SYX15" s="1211"/>
      <c r="SYY15" s="1211"/>
      <c r="SYZ15" s="1211"/>
      <c r="SZA15" s="1211"/>
      <c r="SZB15" s="1211"/>
      <c r="SZC15" s="1211"/>
      <c r="SZD15" s="1211"/>
      <c r="SZE15" s="1211"/>
      <c r="SZF15" s="1211"/>
      <c r="SZG15" s="1211"/>
      <c r="SZH15" s="1211"/>
      <c r="SZI15" s="1211"/>
      <c r="SZJ15" s="1211"/>
      <c r="SZK15" s="1211"/>
      <c r="SZL15" s="1211"/>
      <c r="SZM15" s="1211"/>
      <c r="SZN15" s="1211"/>
      <c r="SZO15" s="1211"/>
      <c r="SZP15" s="1211"/>
      <c r="SZQ15" s="1211"/>
      <c r="SZR15" s="1211"/>
      <c r="SZS15" s="1211"/>
      <c r="SZT15" s="1211"/>
      <c r="SZU15" s="1211"/>
      <c r="SZV15" s="1211"/>
      <c r="SZW15" s="1211"/>
      <c r="SZX15" s="1211"/>
      <c r="SZY15" s="1211"/>
      <c r="SZZ15" s="1211"/>
      <c r="TAA15" s="1211"/>
      <c r="TAB15" s="1211"/>
      <c r="TAC15" s="1211"/>
      <c r="TAD15" s="1211"/>
      <c r="TAE15" s="1211"/>
      <c r="TAF15" s="1211"/>
      <c r="TAG15" s="1211"/>
      <c r="TAH15" s="1211"/>
      <c r="TAI15" s="1211"/>
      <c r="TAJ15" s="1211"/>
      <c r="TAK15" s="1211"/>
      <c r="TAL15" s="1211"/>
      <c r="TAM15" s="1211"/>
      <c r="TAN15" s="1211"/>
      <c r="TAO15" s="1211"/>
      <c r="TAP15" s="1211"/>
      <c r="TAQ15" s="1211"/>
      <c r="TAR15" s="1211"/>
      <c r="TAS15" s="1211"/>
      <c r="TAT15" s="1211"/>
      <c r="TAU15" s="1211"/>
      <c r="TAV15" s="1211"/>
      <c r="TAW15" s="1211"/>
      <c r="TAX15" s="1211"/>
      <c r="TAY15" s="1211"/>
      <c r="TAZ15" s="1211"/>
      <c r="TBA15" s="1211"/>
      <c r="TBB15" s="1211"/>
      <c r="TBC15" s="1211"/>
      <c r="TBD15" s="1211"/>
      <c r="TBE15" s="1211"/>
      <c r="TBF15" s="1211"/>
      <c r="TBG15" s="1211"/>
      <c r="TBH15" s="1211"/>
      <c r="TBI15" s="1211"/>
      <c r="TBJ15" s="1211"/>
      <c r="TBK15" s="1211"/>
      <c r="TBL15" s="1211"/>
      <c r="TBM15" s="1211"/>
      <c r="TBN15" s="1211"/>
      <c r="TBO15" s="1211"/>
      <c r="TBP15" s="1211"/>
      <c r="TBQ15" s="1211"/>
      <c r="TBR15" s="1211"/>
      <c r="TBS15" s="1211"/>
      <c r="TBT15" s="1211"/>
      <c r="TBU15" s="1211"/>
      <c r="TBV15" s="1211"/>
      <c r="TBW15" s="1211"/>
      <c r="TBX15" s="1211"/>
      <c r="TBY15" s="1211"/>
      <c r="TBZ15" s="1211"/>
      <c r="TCA15" s="1211"/>
      <c r="TCB15" s="1211"/>
      <c r="TCC15" s="1211"/>
      <c r="TCD15" s="1211"/>
      <c r="TCE15" s="1211"/>
      <c r="TCF15" s="1211"/>
      <c r="TCG15" s="1211"/>
      <c r="TCH15" s="1211"/>
      <c r="TCI15" s="1211"/>
      <c r="TCJ15" s="1211"/>
      <c r="TCK15" s="1211"/>
      <c r="TCL15" s="1211"/>
      <c r="TCM15" s="1211"/>
      <c r="TCN15" s="1211"/>
      <c r="TCO15" s="1211"/>
      <c r="TCP15" s="1211"/>
      <c r="TCQ15" s="1211"/>
      <c r="TCR15" s="1211"/>
      <c r="TCS15" s="1211"/>
      <c r="TCT15" s="1211"/>
      <c r="TCU15" s="1211"/>
      <c r="TCV15" s="1211"/>
      <c r="TCW15" s="1211"/>
      <c r="TCX15" s="1211"/>
      <c r="TCY15" s="1211"/>
      <c r="TCZ15" s="1211"/>
      <c r="TDA15" s="1211"/>
      <c r="TDB15" s="1211"/>
      <c r="TDC15" s="1211"/>
      <c r="TDD15" s="1211"/>
      <c r="TDE15" s="1211"/>
      <c r="TDF15" s="1211"/>
      <c r="TDG15" s="1211"/>
      <c r="TDH15" s="1211"/>
      <c r="TDI15" s="1211"/>
      <c r="TDJ15" s="1211"/>
      <c r="TDK15" s="1211"/>
      <c r="TDL15" s="1211"/>
      <c r="TDM15" s="1211"/>
      <c r="TDN15" s="1211"/>
      <c r="TDO15" s="1211"/>
      <c r="TDP15" s="1211"/>
      <c r="TDQ15" s="1211"/>
      <c r="TDR15" s="1211"/>
      <c r="TDS15" s="1211"/>
      <c r="TDT15" s="1211"/>
      <c r="TDU15" s="1211"/>
      <c r="TDV15" s="1211"/>
      <c r="TDW15" s="1211"/>
      <c r="TDX15" s="1211"/>
      <c r="TDY15" s="1211"/>
      <c r="TDZ15" s="1211"/>
      <c r="TEA15" s="1211"/>
      <c r="TEB15" s="1211"/>
      <c r="TEC15" s="1211"/>
      <c r="TED15" s="1211"/>
      <c r="TEE15" s="1211"/>
      <c r="TEF15" s="1211"/>
      <c r="TEG15" s="1211"/>
      <c r="TEH15" s="1211"/>
      <c r="TEI15" s="1211"/>
      <c r="TEJ15" s="1211"/>
      <c r="TEK15" s="1211"/>
      <c r="TEL15" s="1211"/>
      <c r="TEM15" s="1211"/>
      <c r="TEN15" s="1211"/>
      <c r="TEO15" s="1211"/>
      <c r="TEP15" s="1211"/>
      <c r="TEQ15" s="1211"/>
      <c r="TER15" s="1211"/>
      <c r="TES15" s="1211"/>
      <c r="TET15" s="1211"/>
      <c r="TEU15" s="1211"/>
      <c r="TEV15" s="1211"/>
      <c r="TEW15" s="1211"/>
      <c r="TEX15" s="1211"/>
      <c r="TEY15" s="1211"/>
      <c r="TEZ15" s="1211"/>
      <c r="TFA15" s="1211"/>
      <c r="TFB15" s="1211"/>
      <c r="TFC15" s="1211"/>
      <c r="TFD15" s="1211"/>
      <c r="TFE15" s="1211"/>
      <c r="TFF15" s="1211"/>
      <c r="TFG15" s="1211"/>
      <c r="TFH15" s="1211"/>
      <c r="TFI15" s="1211"/>
      <c r="TFJ15" s="1211"/>
      <c r="TFK15" s="1211"/>
      <c r="TFL15" s="1211"/>
      <c r="TFM15" s="1211"/>
      <c r="TFN15" s="1211"/>
      <c r="TFO15" s="1211"/>
      <c r="TFP15" s="1211"/>
      <c r="TFQ15" s="1211"/>
      <c r="TFR15" s="1211"/>
      <c r="TFS15" s="1211"/>
      <c r="TFT15" s="1211"/>
      <c r="TFU15" s="1211"/>
      <c r="TFV15" s="1211"/>
      <c r="TFW15" s="1211"/>
      <c r="TFX15" s="1211"/>
      <c r="TFY15" s="1211"/>
      <c r="TFZ15" s="1211"/>
      <c r="TGA15" s="1211"/>
      <c r="TGB15" s="1211"/>
      <c r="TGC15" s="1211"/>
      <c r="TGD15" s="1211"/>
      <c r="TGE15" s="1211"/>
      <c r="TGF15" s="1211"/>
      <c r="TGG15" s="1211"/>
      <c r="TGH15" s="1211"/>
      <c r="TGI15" s="1211"/>
      <c r="TGJ15" s="1211"/>
      <c r="TGK15" s="1211"/>
      <c r="TGL15" s="1211"/>
      <c r="TGM15" s="1211"/>
      <c r="TGN15" s="1211"/>
      <c r="TGO15" s="1211"/>
      <c r="TGP15" s="1211"/>
      <c r="TGQ15" s="1211"/>
      <c r="TGR15" s="1211"/>
      <c r="TGS15" s="1211"/>
      <c r="TGT15" s="1211"/>
      <c r="TGU15" s="1211"/>
      <c r="TGV15" s="1211"/>
      <c r="TGW15" s="1211"/>
      <c r="TGX15" s="1211"/>
      <c r="TGY15" s="1211"/>
      <c r="TGZ15" s="1211"/>
      <c r="THA15" s="1211"/>
      <c r="THB15" s="1211"/>
      <c r="THC15" s="1211"/>
      <c r="THD15" s="1211"/>
      <c r="THE15" s="1211"/>
      <c r="THF15" s="1211"/>
      <c r="THG15" s="1211"/>
      <c r="THH15" s="1211"/>
      <c r="THI15" s="1211"/>
      <c r="THJ15" s="1211"/>
      <c r="THK15" s="1211"/>
      <c r="THL15" s="1211"/>
      <c r="THM15" s="1211"/>
      <c r="THN15" s="1211"/>
      <c r="THO15" s="1211"/>
      <c r="THP15" s="1211"/>
      <c r="THQ15" s="1211"/>
      <c r="THR15" s="1211"/>
      <c r="THS15" s="1211"/>
      <c r="THT15" s="1211"/>
      <c r="THU15" s="1211"/>
      <c r="THV15" s="1211"/>
      <c r="THW15" s="1211"/>
      <c r="THX15" s="1211"/>
      <c r="THY15" s="1211"/>
      <c r="THZ15" s="1211"/>
      <c r="TIA15" s="1211"/>
      <c r="TIB15" s="1211"/>
      <c r="TIC15" s="1211"/>
      <c r="TID15" s="1211"/>
      <c r="TIE15" s="1211"/>
      <c r="TIF15" s="1211"/>
      <c r="TIG15" s="1211"/>
      <c r="TIH15" s="1211"/>
      <c r="TII15" s="1211"/>
      <c r="TIJ15" s="1211"/>
      <c r="TIK15" s="1211"/>
      <c r="TIL15" s="1211"/>
      <c r="TIM15" s="1211"/>
      <c r="TIN15" s="1211"/>
      <c r="TIO15" s="1211"/>
      <c r="TIP15" s="1211"/>
      <c r="TIQ15" s="1211"/>
      <c r="TIR15" s="1211"/>
      <c r="TIS15" s="1211"/>
      <c r="TIT15" s="1211"/>
      <c r="TIU15" s="1211"/>
      <c r="TIV15" s="1211"/>
      <c r="TIW15" s="1211"/>
      <c r="TIX15" s="1211"/>
      <c r="TIY15" s="1211"/>
      <c r="TIZ15" s="1211"/>
      <c r="TJA15" s="1211"/>
      <c r="TJB15" s="1211"/>
      <c r="TJC15" s="1211"/>
      <c r="TJD15" s="1211"/>
      <c r="TJE15" s="1211"/>
      <c r="TJF15" s="1211"/>
      <c r="TJG15" s="1211"/>
      <c r="TJH15" s="1211"/>
      <c r="TJI15" s="1211"/>
      <c r="TJJ15" s="1211"/>
      <c r="TJK15" s="1211"/>
      <c r="TJL15" s="1211"/>
      <c r="TJM15" s="1211"/>
      <c r="TJN15" s="1211"/>
      <c r="TJO15" s="1211"/>
      <c r="TJP15" s="1211"/>
      <c r="TJQ15" s="1211"/>
      <c r="TJR15" s="1211"/>
      <c r="TJS15" s="1211"/>
      <c r="TJT15" s="1211"/>
      <c r="TJU15" s="1211"/>
      <c r="TJV15" s="1211"/>
      <c r="TJW15" s="1211"/>
      <c r="TJX15" s="1211"/>
      <c r="TJY15" s="1211"/>
      <c r="TJZ15" s="1211"/>
      <c r="TKA15" s="1211"/>
      <c r="TKB15" s="1211"/>
      <c r="TKC15" s="1211"/>
      <c r="TKD15" s="1211"/>
      <c r="TKE15" s="1211"/>
      <c r="TKF15" s="1211"/>
      <c r="TKG15" s="1211"/>
      <c r="TKH15" s="1211"/>
      <c r="TKI15" s="1211"/>
      <c r="TKJ15" s="1211"/>
      <c r="TKK15" s="1211"/>
      <c r="TKL15" s="1211"/>
      <c r="TKM15" s="1211"/>
      <c r="TKN15" s="1211"/>
      <c r="TKO15" s="1211"/>
      <c r="TKP15" s="1211"/>
      <c r="TKQ15" s="1211"/>
      <c r="TKR15" s="1211"/>
      <c r="TKS15" s="1211"/>
      <c r="TKT15" s="1211"/>
      <c r="TKU15" s="1211"/>
      <c r="TKV15" s="1211"/>
      <c r="TKW15" s="1211"/>
      <c r="TKX15" s="1211"/>
      <c r="TKY15" s="1211"/>
      <c r="TKZ15" s="1211"/>
      <c r="TLA15" s="1211"/>
      <c r="TLB15" s="1211"/>
      <c r="TLC15" s="1211"/>
      <c r="TLD15" s="1211"/>
      <c r="TLE15" s="1211"/>
      <c r="TLF15" s="1211"/>
      <c r="TLG15" s="1211"/>
      <c r="TLH15" s="1211"/>
      <c r="TLI15" s="1211"/>
      <c r="TLJ15" s="1211"/>
      <c r="TLK15" s="1211"/>
      <c r="TLL15" s="1211"/>
      <c r="TLM15" s="1211"/>
      <c r="TLN15" s="1211"/>
      <c r="TLO15" s="1211"/>
      <c r="TLP15" s="1211"/>
      <c r="TLQ15" s="1211"/>
      <c r="TLR15" s="1211"/>
      <c r="TLS15" s="1211"/>
      <c r="TLT15" s="1211"/>
      <c r="TLU15" s="1211"/>
      <c r="TLV15" s="1211"/>
      <c r="TLW15" s="1211"/>
      <c r="TLX15" s="1211"/>
      <c r="TLY15" s="1211"/>
      <c r="TLZ15" s="1211"/>
      <c r="TMA15" s="1211"/>
      <c r="TMB15" s="1211"/>
      <c r="TMC15" s="1211"/>
      <c r="TMD15" s="1211"/>
      <c r="TME15" s="1211"/>
      <c r="TMF15" s="1211"/>
      <c r="TMG15" s="1211"/>
      <c r="TMH15" s="1211"/>
      <c r="TMI15" s="1211"/>
      <c r="TMJ15" s="1211"/>
      <c r="TMK15" s="1211"/>
      <c r="TML15" s="1211"/>
      <c r="TMM15" s="1211"/>
      <c r="TMN15" s="1211"/>
      <c r="TMO15" s="1211"/>
      <c r="TMP15" s="1211"/>
      <c r="TMQ15" s="1211"/>
      <c r="TMR15" s="1211"/>
      <c r="TMS15" s="1211"/>
      <c r="TMT15" s="1211"/>
      <c r="TMU15" s="1211"/>
      <c r="TMV15" s="1211"/>
      <c r="TMW15" s="1211"/>
      <c r="TMX15" s="1211"/>
      <c r="TMY15" s="1211"/>
      <c r="TMZ15" s="1211"/>
      <c r="TNA15" s="1211"/>
      <c r="TNB15" s="1211"/>
      <c r="TNC15" s="1211"/>
      <c r="TND15" s="1211"/>
      <c r="TNE15" s="1211"/>
      <c r="TNF15" s="1211"/>
      <c r="TNG15" s="1211"/>
      <c r="TNH15" s="1211"/>
      <c r="TNI15" s="1211"/>
      <c r="TNJ15" s="1211"/>
      <c r="TNK15" s="1211"/>
      <c r="TNL15" s="1211"/>
      <c r="TNM15" s="1211"/>
      <c r="TNN15" s="1211"/>
      <c r="TNO15" s="1211"/>
      <c r="TNP15" s="1211"/>
      <c r="TNQ15" s="1211"/>
      <c r="TNR15" s="1211"/>
      <c r="TNS15" s="1211"/>
      <c r="TNT15" s="1211"/>
      <c r="TNU15" s="1211"/>
      <c r="TNV15" s="1211"/>
      <c r="TNW15" s="1211"/>
      <c r="TNX15" s="1211"/>
      <c r="TNY15" s="1211"/>
      <c r="TNZ15" s="1211"/>
      <c r="TOA15" s="1211"/>
      <c r="TOB15" s="1211"/>
      <c r="TOC15" s="1211"/>
      <c r="TOD15" s="1211"/>
      <c r="TOE15" s="1211"/>
      <c r="TOF15" s="1211"/>
      <c r="TOG15" s="1211"/>
      <c r="TOH15" s="1211"/>
      <c r="TOI15" s="1211"/>
      <c r="TOJ15" s="1211"/>
      <c r="TOK15" s="1211"/>
      <c r="TOL15" s="1211"/>
      <c r="TOM15" s="1211"/>
      <c r="TON15" s="1211"/>
      <c r="TOO15" s="1211"/>
      <c r="TOP15" s="1211"/>
      <c r="TOQ15" s="1211"/>
      <c r="TOR15" s="1211"/>
      <c r="TOS15" s="1211"/>
      <c r="TOT15" s="1211"/>
      <c r="TOU15" s="1211"/>
      <c r="TOV15" s="1211"/>
      <c r="TOW15" s="1211"/>
      <c r="TOX15" s="1211"/>
      <c r="TOY15" s="1211"/>
      <c r="TOZ15" s="1211"/>
      <c r="TPA15" s="1211"/>
      <c r="TPB15" s="1211"/>
      <c r="TPC15" s="1211"/>
      <c r="TPD15" s="1211"/>
      <c r="TPE15" s="1211"/>
      <c r="TPF15" s="1211"/>
      <c r="TPG15" s="1211"/>
      <c r="TPH15" s="1211"/>
      <c r="TPI15" s="1211"/>
      <c r="TPJ15" s="1211"/>
      <c r="TPK15" s="1211"/>
      <c r="TPL15" s="1211"/>
      <c r="TPM15" s="1211"/>
      <c r="TPN15" s="1211"/>
      <c r="TPO15" s="1211"/>
      <c r="TPP15" s="1211"/>
      <c r="TPQ15" s="1211"/>
      <c r="TPR15" s="1211"/>
      <c r="TPS15" s="1211"/>
      <c r="TPT15" s="1211"/>
      <c r="TPU15" s="1211"/>
      <c r="TPV15" s="1211"/>
      <c r="TPW15" s="1211"/>
      <c r="TPX15" s="1211"/>
      <c r="TPY15" s="1211"/>
      <c r="TPZ15" s="1211"/>
      <c r="TQA15" s="1211"/>
      <c r="TQB15" s="1211"/>
      <c r="TQC15" s="1211"/>
      <c r="TQD15" s="1211"/>
      <c r="TQE15" s="1211"/>
      <c r="TQF15" s="1211"/>
      <c r="TQG15" s="1211"/>
      <c r="TQH15" s="1211"/>
      <c r="TQI15" s="1211"/>
      <c r="TQJ15" s="1211"/>
      <c r="TQK15" s="1211"/>
      <c r="TQL15" s="1211"/>
      <c r="TQM15" s="1211"/>
      <c r="TQN15" s="1211"/>
      <c r="TQO15" s="1211"/>
      <c r="TQP15" s="1211"/>
      <c r="TQQ15" s="1211"/>
      <c r="TQR15" s="1211"/>
      <c r="TQS15" s="1211"/>
      <c r="TQT15" s="1211"/>
      <c r="TQU15" s="1211"/>
      <c r="TQV15" s="1211"/>
      <c r="TQW15" s="1211"/>
      <c r="TQX15" s="1211"/>
      <c r="TQY15" s="1211"/>
      <c r="TQZ15" s="1211"/>
      <c r="TRA15" s="1211"/>
      <c r="TRB15" s="1211"/>
      <c r="TRC15" s="1211"/>
      <c r="TRD15" s="1211"/>
      <c r="TRE15" s="1211"/>
      <c r="TRF15" s="1211"/>
      <c r="TRG15" s="1211"/>
      <c r="TRH15" s="1211"/>
      <c r="TRI15" s="1211"/>
      <c r="TRJ15" s="1211"/>
      <c r="TRK15" s="1211"/>
      <c r="TRL15" s="1211"/>
      <c r="TRM15" s="1211"/>
      <c r="TRN15" s="1211"/>
      <c r="TRO15" s="1211"/>
      <c r="TRP15" s="1211"/>
      <c r="TRQ15" s="1211"/>
      <c r="TRR15" s="1211"/>
      <c r="TRS15" s="1211"/>
      <c r="TRT15" s="1211"/>
      <c r="TRU15" s="1211"/>
      <c r="TRV15" s="1211"/>
      <c r="TRW15" s="1211"/>
      <c r="TRX15" s="1211"/>
      <c r="TRY15" s="1211"/>
      <c r="TRZ15" s="1211"/>
      <c r="TSA15" s="1211"/>
      <c r="TSB15" s="1211"/>
      <c r="TSC15" s="1211"/>
      <c r="TSD15" s="1211"/>
      <c r="TSE15" s="1211"/>
      <c r="TSF15" s="1211"/>
      <c r="TSG15" s="1211"/>
      <c r="TSH15" s="1211"/>
      <c r="TSI15" s="1211"/>
      <c r="TSJ15" s="1211"/>
      <c r="TSK15" s="1211"/>
      <c r="TSL15" s="1211"/>
      <c r="TSM15" s="1211"/>
      <c r="TSN15" s="1211"/>
      <c r="TSO15" s="1211"/>
      <c r="TSP15" s="1211"/>
      <c r="TSQ15" s="1211"/>
      <c r="TSR15" s="1211"/>
      <c r="TSS15" s="1211"/>
      <c r="TST15" s="1211"/>
      <c r="TSU15" s="1211"/>
      <c r="TSV15" s="1211"/>
      <c r="TSW15" s="1211"/>
      <c r="TSX15" s="1211"/>
      <c r="TSY15" s="1211"/>
      <c r="TSZ15" s="1211"/>
      <c r="TTA15" s="1211"/>
      <c r="TTB15" s="1211"/>
      <c r="TTC15" s="1211"/>
      <c r="TTD15" s="1211"/>
      <c r="TTE15" s="1211"/>
      <c r="TTF15" s="1211"/>
      <c r="TTG15" s="1211"/>
      <c r="TTH15" s="1211"/>
      <c r="TTI15" s="1211"/>
      <c r="TTJ15" s="1211"/>
      <c r="TTK15" s="1211"/>
      <c r="TTL15" s="1211"/>
      <c r="TTM15" s="1211"/>
      <c r="TTN15" s="1211"/>
      <c r="TTO15" s="1211"/>
      <c r="TTP15" s="1211"/>
      <c r="TTQ15" s="1211"/>
      <c r="TTR15" s="1211"/>
      <c r="TTS15" s="1211"/>
      <c r="TTT15" s="1211"/>
      <c r="TTU15" s="1211"/>
      <c r="TTV15" s="1211"/>
      <c r="TTW15" s="1211"/>
      <c r="TTX15" s="1211"/>
      <c r="TTY15" s="1211"/>
      <c r="TTZ15" s="1211"/>
      <c r="TUA15" s="1211"/>
      <c r="TUB15" s="1211"/>
      <c r="TUC15" s="1211"/>
      <c r="TUD15" s="1211"/>
      <c r="TUE15" s="1211"/>
      <c r="TUF15" s="1211"/>
      <c r="TUG15" s="1211"/>
      <c r="TUH15" s="1211"/>
      <c r="TUI15" s="1211"/>
      <c r="TUJ15" s="1211"/>
      <c r="TUK15" s="1211"/>
      <c r="TUL15" s="1211"/>
      <c r="TUM15" s="1211"/>
      <c r="TUN15" s="1211"/>
      <c r="TUO15" s="1211"/>
      <c r="TUP15" s="1211"/>
      <c r="TUQ15" s="1211"/>
      <c r="TUR15" s="1211"/>
      <c r="TUS15" s="1211"/>
      <c r="TUT15" s="1211"/>
      <c r="TUU15" s="1211"/>
      <c r="TUV15" s="1211"/>
      <c r="TUW15" s="1211"/>
      <c r="TUX15" s="1211"/>
      <c r="TUY15" s="1211"/>
      <c r="TUZ15" s="1211"/>
      <c r="TVA15" s="1211"/>
      <c r="TVB15" s="1211"/>
      <c r="TVC15" s="1211"/>
      <c r="TVD15" s="1211"/>
      <c r="TVE15" s="1211"/>
      <c r="TVF15" s="1211"/>
      <c r="TVG15" s="1211"/>
      <c r="TVH15" s="1211"/>
      <c r="TVI15" s="1211"/>
      <c r="TVJ15" s="1211"/>
      <c r="TVK15" s="1211"/>
      <c r="TVL15" s="1211"/>
      <c r="TVM15" s="1211"/>
      <c r="TVN15" s="1211"/>
      <c r="TVO15" s="1211"/>
      <c r="TVP15" s="1211"/>
      <c r="TVQ15" s="1211"/>
      <c r="TVR15" s="1211"/>
      <c r="TVS15" s="1211"/>
      <c r="TVT15" s="1211"/>
      <c r="TVU15" s="1211"/>
      <c r="TVV15" s="1211"/>
      <c r="TVW15" s="1211"/>
      <c r="TVX15" s="1211"/>
      <c r="TVY15" s="1211"/>
      <c r="TVZ15" s="1211"/>
      <c r="TWA15" s="1211"/>
      <c r="TWB15" s="1211"/>
      <c r="TWC15" s="1211"/>
      <c r="TWD15" s="1211"/>
      <c r="TWE15" s="1211"/>
      <c r="TWF15" s="1211"/>
      <c r="TWG15" s="1211"/>
      <c r="TWH15" s="1211"/>
      <c r="TWI15" s="1211"/>
      <c r="TWJ15" s="1211"/>
      <c r="TWK15" s="1211"/>
      <c r="TWL15" s="1211"/>
      <c r="TWM15" s="1211"/>
      <c r="TWN15" s="1211"/>
      <c r="TWO15" s="1211"/>
      <c r="TWP15" s="1211"/>
      <c r="TWQ15" s="1211"/>
      <c r="TWR15" s="1211"/>
      <c r="TWS15" s="1211"/>
      <c r="TWT15" s="1211"/>
      <c r="TWU15" s="1211"/>
      <c r="TWV15" s="1211"/>
      <c r="TWW15" s="1211"/>
      <c r="TWX15" s="1211"/>
      <c r="TWY15" s="1211"/>
      <c r="TWZ15" s="1211"/>
      <c r="TXA15" s="1211"/>
      <c r="TXB15" s="1211"/>
      <c r="TXC15" s="1211"/>
      <c r="TXD15" s="1211"/>
      <c r="TXE15" s="1211"/>
      <c r="TXF15" s="1211"/>
      <c r="TXG15" s="1211"/>
      <c r="TXH15" s="1211"/>
      <c r="TXI15" s="1211"/>
      <c r="TXJ15" s="1211"/>
      <c r="TXK15" s="1211"/>
      <c r="TXL15" s="1211"/>
      <c r="TXM15" s="1211"/>
      <c r="TXN15" s="1211"/>
      <c r="TXO15" s="1211"/>
      <c r="TXP15" s="1211"/>
      <c r="TXQ15" s="1211"/>
      <c r="TXR15" s="1211"/>
      <c r="TXS15" s="1211"/>
      <c r="TXT15" s="1211"/>
      <c r="TXU15" s="1211"/>
      <c r="TXV15" s="1211"/>
      <c r="TXW15" s="1211"/>
      <c r="TXX15" s="1211"/>
      <c r="TXY15" s="1211"/>
      <c r="TXZ15" s="1211"/>
      <c r="TYA15" s="1211"/>
      <c r="TYB15" s="1211"/>
      <c r="TYC15" s="1211"/>
      <c r="TYD15" s="1211"/>
      <c r="TYE15" s="1211"/>
      <c r="TYF15" s="1211"/>
      <c r="TYG15" s="1211"/>
      <c r="TYH15" s="1211"/>
      <c r="TYI15" s="1211"/>
      <c r="TYJ15" s="1211"/>
      <c r="TYK15" s="1211"/>
      <c r="TYL15" s="1211"/>
      <c r="TYM15" s="1211"/>
      <c r="TYN15" s="1211"/>
      <c r="TYO15" s="1211"/>
      <c r="TYP15" s="1211"/>
      <c r="TYQ15" s="1211"/>
      <c r="TYR15" s="1211"/>
      <c r="TYS15" s="1211"/>
      <c r="TYT15" s="1211"/>
      <c r="TYU15" s="1211"/>
      <c r="TYV15" s="1211"/>
      <c r="TYW15" s="1211"/>
      <c r="TYX15" s="1211"/>
      <c r="TYY15" s="1211"/>
      <c r="TYZ15" s="1211"/>
      <c r="TZA15" s="1211"/>
      <c r="TZB15" s="1211"/>
      <c r="TZC15" s="1211"/>
      <c r="TZD15" s="1211"/>
      <c r="TZE15" s="1211"/>
      <c r="TZF15" s="1211"/>
      <c r="TZG15" s="1211"/>
      <c r="TZH15" s="1211"/>
      <c r="TZI15" s="1211"/>
      <c r="TZJ15" s="1211"/>
      <c r="TZK15" s="1211"/>
      <c r="TZL15" s="1211"/>
      <c r="TZM15" s="1211"/>
      <c r="TZN15" s="1211"/>
      <c r="TZO15" s="1211"/>
      <c r="TZP15" s="1211"/>
      <c r="TZQ15" s="1211"/>
      <c r="TZR15" s="1211"/>
      <c r="TZS15" s="1211"/>
      <c r="TZT15" s="1211"/>
      <c r="TZU15" s="1211"/>
      <c r="TZV15" s="1211"/>
      <c r="TZW15" s="1211"/>
      <c r="TZX15" s="1211"/>
      <c r="TZY15" s="1211"/>
      <c r="TZZ15" s="1211"/>
      <c r="UAA15" s="1211"/>
      <c r="UAB15" s="1211"/>
      <c r="UAC15" s="1211"/>
      <c r="UAD15" s="1211"/>
      <c r="UAE15" s="1211"/>
      <c r="UAF15" s="1211"/>
      <c r="UAG15" s="1211"/>
      <c r="UAH15" s="1211"/>
      <c r="UAI15" s="1211"/>
      <c r="UAJ15" s="1211"/>
      <c r="UAK15" s="1211"/>
      <c r="UAL15" s="1211"/>
      <c r="UAM15" s="1211"/>
      <c r="UAN15" s="1211"/>
      <c r="UAO15" s="1211"/>
      <c r="UAP15" s="1211"/>
      <c r="UAQ15" s="1211"/>
      <c r="UAR15" s="1211"/>
      <c r="UAS15" s="1211"/>
      <c r="UAT15" s="1211"/>
      <c r="UAU15" s="1211"/>
      <c r="UAV15" s="1211"/>
      <c r="UAW15" s="1211"/>
      <c r="UAX15" s="1211"/>
      <c r="UAY15" s="1211"/>
      <c r="UAZ15" s="1211"/>
      <c r="UBA15" s="1211"/>
      <c r="UBB15" s="1211"/>
      <c r="UBC15" s="1211"/>
      <c r="UBD15" s="1211"/>
      <c r="UBE15" s="1211"/>
      <c r="UBF15" s="1211"/>
      <c r="UBG15" s="1211"/>
      <c r="UBH15" s="1211"/>
      <c r="UBI15" s="1211"/>
      <c r="UBJ15" s="1211"/>
      <c r="UBK15" s="1211"/>
      <c r="UBL15" s="1211"/>
      <c r="UBM15" s="1211"/>
      <c r="UBN15" s="1211"/>
      <c r="UBO15" s="1211"/>
      <c r="UBP15" s="1211"/>
      <c r="UBQ15" s="1211"/>
      <c r="UBR15" s="1211"/>
      <c r="UBS15" s="1211"/>
      <c r="UBT15" s="1211"/>
      <c r="UBU15" s="1211"/>
      <c r="UBV15" s="1211"/>
      <c r="UBW15" s="1211"/>
      <c r="UBX15" s="1211"/>
      <c r="UBY15" s="1211"/>
      <c r="UBZ15" s="1211"/>
      <c r="UCA15" s="1211"/>
      <c r="UCB15" s="1211"/>
      <c r="UCC15" s="1211"/>
      <c r="UCD15" s="1211"/>
      <c r="UCE15" s="1211"/>
      <c r="UCF15" s="1211"/>
      <c r="UCG15" s="1211"/>
      <c r="UCH15" s="1211"/>
      <c r="UCI15" s="1211"/>
      <c r="UCJ15" s="1211"/>
      <c r="UCK15" s="1211"/>
      <c r="UCL15" s="1211"/>
      <c r="UCM15" s="1211"/>
      <c r="UCN15" s="1211"/>
      <c r="UCO15" s="1211"/>
      <c r="UCP15" s="1211"/>
      <c r="UCQ15" s="1211"/>
      <c r="UCR15" s="1211"/>
      <c r="UCS15" s="1211"/>
      <c r="UCT15" s="1211"/>
      <c r="UCU15" s="1211"/>
      <c r="UCV15" s="1211"/>
      <c r="UCW15" s="1211"/>
      <c r="UCX15" s="1211"/>
      <c r="UCY15" s="1211"/>
      <c r="UCZ15" s="1211"/>
      <c r="UDA15" s="1211"/>
      <c r="UDB15" s="1211"/>
      <c r="UDC15" s="1211"/>
      <c r="UDD15" s="1211"/>
      <c r="UDE15" s="1211"/>
      <c r="UDF15" s="1211"/>
      <c r="UDG15" s="1211"/>
      <c r="UDH15" s="1211"/>
      <c r="UDI15" s="1211"/>
      <c r="UDJ15" s="1211"/>
      <c r="UDK15" s="1211"/>
      <c r="UDL15" s="1211"/>
      <c r="UDM15" s="1211"/>
      <c r="UDN15" s="1211"/>
      <c r="UDO15" s="1211"/>
      <c r="UDP15" s="1211"/>
      <c r="UDQ15" s="1211"/>
      <c r="UDR15" s="1211"/>
      <c r="UDS15" s="1211"/>
      <c r="UDT15" s="1211"/>
      <c r="UDU15" s="1211"/>
      <c r="UDV15" s="1211"/>
      <c r="UDW15" s="1211"/>
      <c r="UDX15" s="1211"/>
      <c r="UDY15" s="1211"/>
      <c r="UDZ15" s="1211"/>
      <c r="UEA15" s="1211"/>
      <c r="UEB15" s="1211"/>
      <c r="UEC15" s="1211"/>
      <c r="UED15" s="1211"/>
      <c r="UEE15" s="1211"/>
      <c r="UEF15" s="1211"/>
      <c r="UEG15" s="1211"/>
      <c r="UEH15" s="1211"/>
      <c r="UEI15" s="1211"/>
      <c r="UEJ15" s="1211"/>
      <c r="UEK15" s="1211"/>
      <c r="UEL15" s="1211"/>
      <c r="UEM15" s="1211"/>
      <c r="UEN15" s="1211"/>
      <c r="UEO15" s="1211"/>
      <c r="UEP15" s="1211"/>
      <c r="UEQ15" s="1211"/>
      <c r="UER15" s="1211"/>
      <c r="UES15" s="1211"/>
      <c r="UET15" s="1211"/>
      <c r="UEU15" s="1211"/>
      <c r="UEV15" s="1211"/>
      <c r="UEW15" s="1211"/>
      <c r="UEX15" s="1211"/>
      <c r="UEY15" s="1211"/>
      <c r="UEZ15" s="1211"/>
      <c r="UFA15" s="1211"/>
      <c r="UFB15" s="1211"/>
      <c r="UFC15" s="1211"/>
      <c r="UFD15" s="1211"/>
      <c r="UFE15" s="1211"/>
      <c r="UFF15" s="1211"/>
      <c r="UFG15" s="1211"/>
      <c r="UFH15" s="1211"/>
      <c r="UFI15" s="1211"/>
      <c r="UFJ15" s="1211"/>
      <c r="UFK15" s="1211"/>
      <c r="UFL15" s="1211"/>
      <c r="UFM15" s="1211"/>
      <c r="UFN15" s="1211"/>
      <c r="UFO15" s="1211"/>
      <c r="UFP15" s="1211"/>
      <c r="UFQ15" s="1211"/>
      <c r="UFR15" s="1211"/>
      <c r="UFS15" s="1211"/>
      <c r="UFT15" s="1211"/>
      <c r="UFU15" s="1211"/>
      <c r="UFV15" s="1211"/>
      <c r="UFW15" s="1211"/>
      <c r="UFX15" s="1211"/>
      <c r="UFY15" s="1211"/>
      <c r="UFZ15" s="1211"/>
      <c r="UGA15" s="1211"/>
      <c r="UGB15" s="1211"/>
      <c r="UGC15" s="1211"/>
      <c r="UGD15" s="1211"/>
      <c r="UGE15" s="1211"/>
      <c r="UGF15" s="1211"/>
      <c r="UGG15" s="1211"/>
      <c r="UGH15" s="1211"/>
      <c r="UGI15" s="1211"/>
      <c r="UGJ15" s="1211"/>
      <c r="UGK15" s="1211"/>
      <c r="UGL15" s="1211"/>
      <c r="UGM15" s="1211"/>
      <c r="UGN15" s="1211"/>
      <c r="UGO15" s="1211"/>
      <c r="UGP15" s="1211"/>
      <c r="UGQ15" s="1211"/>
      <c r="UGR15" s="1211"/>
      <c r="UGS15" s="1211"/>
      <c r="UGT15" s="1211"/>
      <c r="UGU15" s="1211"/>
      <c r="UGV15" s="1211"/>
      <c r="UGW15" s="1211"/>
      <c r="UGX15" s="1211"/>
      <c r="UGY15" s="1211"/>
      <c r="UGZ15" s="1211"/>
      <c r="UHA15" s="1211"/>
      <c r="UHB15" s="1211"/>
      <c r="UHC15" s="1211"/>
      <c r="UHD15" s="1211"/>
      <c r="UHE15" s="1211"/>
      <c r="UHF15" s="1211"/>
      <c r="UHG15" s="1211"/>
      <c r="UHH15" s="1211"/>
      <c r="UHI15" s="1211"/>
      <c r="UHJ15" s="1211"/>
      <c r="UHK15" s="1211"/>
      <c r="UHL15" s="1211"/>
      <c r="UHM15" s="1211"/>
      <c r="UHN15" s="1211"/>
      <c r="UHO15" s="1211"/>
      <c r="UHP15" s="1211"/>
      <c r="UHQ15" s="1211"/>
      <c r="UHR15" s="1211"/>
      <c r="UHS15" s="1211"/>
      <c r="UHT15" s="1211"/>
      <c r="UHU15" s="1211"/>
      <c r="UHV15" s="1211"/>
      <c r="UHW15" s="1211"/>
      <c r="UHX15" s="1211"/>
      <c r="UHY15" s="1211"/>
      <c r="UHZ15" s="1211"/>
      <c r="UIA15" s="1211"/>
      <c r="UIB15" s="1211"/>
      <c r="UIC15" s="1211"/>
      <c r="UID15" s="1211"/>
      <c r="UIE15" s="1211"/>
      <c r="UIF15" s="1211"/>
      <c r="UIG15" s="1211"/>
      <c r="UIH15" s="1211"/>
      <c r="UII15" s="1211"/>
      <c r="UIJ15" s="1211"/>
      <c r="UIK15" s="1211"/>
      <c r="UIL15" s="1211"/>
      <c r="UIM15" s="1211"/>
      <c r="UIN15" s="1211"/>
      <c r="UIO15" s="1211"/>
      <c r="UIP15" s="1211"/>
      <c r="UIQ15" s="1211"/>
      <c r="UIR15" s="1211"/>
      <c r="UIS15" s="1211"/>
      <c r="UIT15" s="1211"/>
      <c r="UIU15" s="1211"/>
      <c r="UIV15" s="1211"/>
      <c r="UIW15" s="1211"/>
      <c r="UIX15" s="1211"/>
      <c r="UIY15" s="1211"/>
      <c r="UIZ15" s="1211"/>
      <c r="UJA15" s="1211"/>
      <c r="UJB15" s="1211"/>
      <c r="UJC15" s="1211"/>
      <c r="UJD15" s="1211"/>
      <c r="UJE15" s="1211"/>
      <c r="UJF15" s="1211"/>
      <c r="UJG15" s="1211"/>
      <c r="UJH15" s="1211"/>
      <c r="UJI15" s="1211"/>
      <c r="UJJ15" s="1211"/>
      <c r="UJK15" s="1211"/>
      <c r="UJL15" s="1211"/>
      <c r="UJM15" s="1211"/>
      <c r="UJN15" s="1211"/>
      <c r="UJO15" s="1211"/>
      <c r="UJP15" s="1211"/>
      <c r="UJQ15" s="1211"/>
      <c r="UJR15" s="1211"/>
      <c r="UJS15" s="1211"/>
      <c r="UJT15" s="1211"/>
      <c r="UJU15" s="1211"/>
      <c r="UJV15" s="1211"/>
      <c r="UJW15" s="1211"/>
      <c r="UJX15" s="1211"/>
      <c r="UJY15" s="1211"/>
      <c r="UJZ15" s="1211"/>
      <c r="UKA15" s="1211"/>
      <c r="UKB15" s="1211"/>
      <c r="UKC15" s="1211"/>
      <c r="UKD15" s="1211"/>
      <c r="UKE15" s="1211"/>
      <c r="UKF15" s="1211"/>
      <c r="UKG15" s="1211"/>
      <c r="UKH15" s="1211"/>
      <c r="UKI15" s="1211"/>
      <c r="UKJ15" s="1211"/>
      <c r="UKK15" s="1211"/>
      <c r="UKL15" s="1211"/>
      <c r="UKM15" s="1211"/>
      <c r="UKN15" s="1211"/>
      <c r="UKO15" s="1211"/>
      <c r="UKP15" s="1211"/>
      <c r="UKQ15" s="1211"/>
      <c r="UKR15" s="1211"/>
      <c r="UKS15" s="1211"/>
      <c r="UKT15" s="1211"/>
      <c r="UKU15" s="1211"/>
      <c r="UKV15" s="1211"/>
      <c r="UKW15" s="1211"/>
      <c r="UKX15" s="1211"/>
      <c r="UKY15" s="1211"/>
      <c r="UKZ15" s="1211"/>
      <c r="ULA15" s="1211"/>
      <c r="ULB15" s="1211"/>
      <c r="ULC15" s="1211"/>
      <c r="ULD15" s="1211"/>
      <c r="ULE15" s="1211"/>
      <c r="ULF15" s="1211"/>
      <c r="ULG15" s="1211"/>
      <c r="ULH15" s="1211"/>
      <c r="ULI15" s="1211"/>
      <c r="ULJ15" s="1211"/>
      <c r="ULK15" s="1211"/>
      <c r="ULL15" s="1211"/>
      <c r="ULM15" s="1211"/>
      <c r="ULN15" s="1211"/>
      <c r="ULO15" s="1211"/>
      <c r="ULP15" s="1211"/>
      <c r="ULQ15" s="1211"/>
      <c r="ULR15" s="1211"/>
      <c r="ULS15" s="1211"/>
      <c r="ULT15" s="1211"/>
      <c r="ULU15" s="1211"/>
      <c r="ULV15" s="1211"/>
      <c r="ULW15" s="1211"/>
      <c r="ULX15" s="1211"/>
      <c r="ULY15" s="1211"/>
      <c r="ULZ15" s="1211"/>
      <c r="UMA15" s="1211"/>
      <c r="UMB15" s="1211"/>
      <c r="UMC15" s="1211"/>
      <c r="UMD15" s="1211"/>
      <c r="UME15" s="1211"/>
      <c r="UMF15" s="1211"/>
      <c r="UMG15" s="1211"/>
      <c r="UMH15" s="1211"/>
      <c r="UMI15" s="1211"/>
      <c r="UMJ15" s="1211"/>
      <c r="UMK15" s="1211"/>
      <c r="UML15" s="1211"/>
      <c r="UMM15" s="1211"/>
      <c r="UMN15" s="1211"/>
      <c r="UMO15" s="1211"/>
      <c r="UMP15" s="1211"/>
      <c r="UMQ15" s="1211"/>
      <c r="UMR15" s="1211"/>
      <c r="UMS15" s="1211"/>
      <c r="UMT15" s="1211"/>
      <c r="UMU15" s="1211"/>
      <c r="UMV15" s="1211"/>
      <c r="UMW15" s="1211"/>
      <c r="UMX15" s="1211"/>
      <c r="UMY15" s="1211"/>
      <c r="UMZ15" s="1211"/>
      <c r="UNA15" s="1211"/>
      <c r="UNB15" s="1211"/>
      <c r="UNC15" s="1211"/>
      <c r="UND15" s="1211"/>
      <c r="UNE15" s="1211"/>
      <c r="UNF15" s="1211"/>
      <c r="UNG15" s="1211"/>
      <c r="UNH15" s="1211"/>
      <c r="UNI15" s="1211"/>
      <c r="UNJ15" s="1211"/>
      <c r="UNK15" s="1211"/>
      <c r="UNL15" s="1211"/>
      <c r="UNM15" s="1211"/>
      <c r="UNN15" s="1211"/>
      <c r="UNO15" s="1211"/>
      <c r="UNP15" s="1211"/>
      <c r="UNQ15" s="1211"/>
      <c r="UNR15" s="1211"/>
      <c r="UNS15" s="1211"/>
      <c r="UNT15" s="1211"/>
      <c r="UNU15" s="1211"/>
      <c r="UNV15" s="1211"/>
      <c r="UNW15" s="1211"/>
      <c r="UNX15" s="1211"/>
      <c r="UNY15" s="1211"/>
      <c r="UNZ15" s="1211"/>
      <c r="UOA15" s="1211"/>
      <c r="UOB15" s="1211"/>
      <c r="UOC15" s="1211"/>
      <c r="UOD15" s="1211"/>
      <c r="UOE15" s="1211"/>
      <c r="UOF15" s="1211"/>
      <c r="UOG15" s="1211"/>
      <c r="UOH15" s="1211"/>
      <c r="UOI15" s="1211"/>
      <c r="UOJ15" s="1211"/>
      <c r="UOK15" s="1211"/>
      <c r="UOL15" s="1211"/>
      <c r="UOM15" s="1211"/>
      <c r="UON15" s="1211"/>
      <c r="UOO15" s="1211"/>
      <c r="UOP15" s="1211"/>
      <c r="UOQ15" s="1211"/>
      <c r="UOR15" s="1211"/>
      <c r="UOS15" s="1211"/>
      <c r="UOT15" s="1211"/>
      <c r="UOU15" s="1211"/>
      <c r="UOV15" s="1211"/>
      <c r="UOW15" s="1211"/>
      <c r="UOX15" s="1211"/>
      <c r="UOY15" s="1211"/>
      <c r="UOZ15" s="1211"/>
      <c r="UPA15" s="1211"/>
      <c r="UPB15" s="1211"/>
      <c r="UPC15" s="1211"/>
      <c r="UPD15" s="1211"/>
      <c r="UPE15" s="1211"/>
      <c r="UPF15" s="1211"/>
      <c r="UPG15" s="1211"/>
      <c r="UPH15" s="1211"/>
      <c r="UPI15" s="1211"/>
      <c r="UPJ15" s="1211"/>
      <c r="UPK15" s="1211"/>
      <c r="UPL15" s="1211"/>
      <c r="UPM15" s="1211"/>
      <c r="UPN15" s="1211"/>
      <c r="UPO15" s="1211"/>
      <c r="UPP15" s="1211"/>
      <c r="UPQ15" s="1211"/>
      <c r="UPR15" s="1211"/>
      <c r="UPS15" s="1211"/>
      <c r="UPT15" s="1211"/>
      <c r="UPU15" s="1211"/>
      <c r="UPV15" s="1211"/>
      <c r="UPW15" s="1211"/>
      <c r="UPX15" s="1211"/>
      <c r="UPY15" s="1211"/>
      <c r="UPZ15" s="1211"/>
      <c r="UQA15" s="1211"/>
      <c r="UQB15" s="1211"/>
      <c r="UQC15" s="1211"/>
      <c r="UQD15" s="1211"/>
      <c r="UQE15" s="1211"/>
      <c r="UQF15" s="1211"/>
      <c r="UQG15" s="1211"/>
      <c r="UQH15" s="1211"/>
      <c r="UQI15" s="1211"/>
      <c r="UQJ15" s="1211"/>
      <c r="UQK15" s="1211"/>
      <c r="UQL15" s="1211"/>
      <c r="UQM15" s="1211"/>
      <c r="UQN15" s="1211"/>
      <c r="UQO15" s="1211"/>
      <c r="UQP15" s="1211"/>
      <c r="UQQ15" s="1211"/>
      <c r="UQR15" s="1211"/>
      <c r="UQS15" s="1211"/>
      <c r="UQT15" s="1211"/>
      <c r="UQU15" s="1211"/>
      <c r="UQV15" s="1211"/>
      <c r="UQW15" s="1211"/>
      <c r="UQX15" s="1211"/>
      <c r="UQY15" s="1211"/>
      <c r="UQZ15" s="1211"/>
      <c r="URA15" s="1211"/>
      <c r="URB15" s="1211"/>
      <c r="URC15" s="1211"/>
      <c r="URD15" s="1211"/>
      <c r="URE15" s="1211"/>
      <c r="URF15" s="1211"/>
      <c r="URG15" s="1211"/>
      <c r="URH15" s="1211"/>
      <c r="URI15" s="1211"/>
      <c r="URJ15" s="1211"/>
      <c r="URK15" s="1211"/>
      <c r="URL15" s="1211"/>
      <c r="URM15" s="1211"/>
      <c r="URN15" s="1211"/>
      <c r="URO15" s="1211"/>
      <c r="URP15" s="1211"/>
      <c r="URQ15" s="1211"/>
      <c r="URR15" s="1211"/>
      <c r="URS15" s="1211"/>
      <c r="URT15" s="1211"/>
      <c r="URU15" s="1211"/>
      <c r="URV15" s="1211"/>
      <c r="URW15" s="1211"/>
      <c r="URX15" s="1211"/>
      <c r="URY15" s="1211"/>
      <c r="URZ15" s="1211"/>
      <c r="USA15" s="1211"/>
      <c r="USB15" s="1211"/>
      <c r="USC15" s="1211"/>
      <c r="USD15" s="1211"/>
      <c r="USE15" s="1211"/>
      <c r="USF15" s="1211"/>
      <c r="USG15" s="1211"/>
      <c r="USH15" s="1211"/>
      <c r="USI15" s="1211"/>
      <c r="USJ15" s="1211"/>
      <c r="USK15" s="1211"/>
      <c r="USL15" s="1211"/>
      <c r="USM15" s="1211"/>
      <c r="USN15" s="1211"/>
      <c r="USO15" s="1211"/>
      <c r="USP15" s="1211"/>
      <c r="USQ15" s="1211"/>
      <c r="USR15" s="1211"/>
      <c r="USS15" s="1211"/>
      <c r="UST15" s="1211"/>
      <c r="USU15" s="1211"/>
      <c r="USV15" s="1211"/>
      <c r="USW15" s="1211"/>
      <c r="USX15" s="1211"/>
      <c r="USY15" s="1211"/>
      <c r="USZ15" s="1211"/>
      <c r="UTA15" s="1211"/>
      <c r="UTB15" s="1211"/>
      <c r="UTC15" s="1211"/>
      <c r="UTD15" s="1211"/>
      <c r="UTE15" s="1211"/>
      <c r="UTF15" s="1211"/>
      <c r="UTG15" s="1211"/>
      <c r="UTH15" s="1211"/>
      <c r="UTI15" s="1211"/>
      <c r="UTJ15" s="1211"/>
      <c r="UTK15" s="1211"/>
      <c r="UTL15" s="1211"/>
      <c r="UTM15" s="1211"/>
      <c r="UTN15" s="1211"/>
      <c r="UTO15" s="1211"/>
      <c r="UTP15" s="1211"/>
      <c r="UTQ15" s="1211"/>
      <c r="UTR15" s="1211"/>
      <c r="UTS15" s="1211"/>
      <c r="UTT15" s="1211"/>
      <c r="UTU15" s="1211"/>
      <c r="UTV15" s="1211"/>
      <c r="UTW15" s="1211"/>
      <c r="UTX15" s="1211"/>
      <c r="UTY15" s="1211"/>
      <c r="UTZ15" s="1211"/>
      <c r="UUA15" s="1211"/>
      <c r="UUB15" s="1211"/>
      <c r="UUC15" s="1211"/>
      <c r="UUD15" s="1211"/>
      <c r="UUE15" s="1211"/>
      <c r="UUF15" s="1211"/>
      <c r="UUG15" s="1211"/>
      <c r="UUH15" s="1211"/>
      <c r="UUI15" s="1211"/>
      <c r="UUJ15" s="1211"/>
      <c r="UUK15" s="1211"/>
      <c r="UUL15" s="1211"/>
      <c r="UUM15" s="1211"/>
      <c r="UUN15" s="1211"/>
      <c r="UUO15" s="1211"/>
      <c r="UUP15" s="1211"/>
      <c r="UUQ15" s="1211"/>
      <c r="UUR15" s="1211"/>
      <c r="UUS15" s="1211"/>
      <c r="UUT15" s="1211"/>
      <c r="UUU15" s="1211"/>
      <c r="UUV15" s="1211"/>
      <c r="UUW15" s="1211"/>
      <c r="UUX15" s="1211"/>
      <c r="UUY15" s="1211"/>
      <c r="UUZ15" s="1211"/>
      <c r="UVA15" s="1211"/>
      <c r="UVB15" s="1211"/>
      <c r="UVC15" s="1211"/>
      <c r="UVD15" s="1211"/>
      <c r="UVE15" s="1211"/>
      <c r="UVF15" s="1211"/>
      <c r="UVG15" s="1211"/>
      <c r="UVH15" s="1211"/>
      <c r="UVI15" s="1211"/>
      <c r="UVJ15" s="1211"/>
      <c r="UVK15" s="1211"/>
      <c r="UVL15" s="1211"/>
      <c r="UVM15" s="1211"/>
      <c r="UVN15" s="1211"/>
      <c r="UVO15" s="1211"/>
      <c r="UVP15" s="1211"/>
      <c r="UVQ15" s="1211"/>
      <c r="UVR15" s="1211"/>
      <c r="UVS15" s="1211"/>
      <c r="UVT15" s="1211"/>
      <c r="UVU15" s="1211"/>
      <c r="UVV15" s="1211"/>
      <c r="UVW15" s="1211"/>
      <c r="UVX15" s="1211"/>
      <c r="UVY15" s="1211"/>
      <c r="UVZ15" s="1211"/>
      <c r="UWA15" s="1211"/>
      <c r="UWB15" s="1211"/>
      <c r="UWC15" s="1211"/>
      <c r="UWD15" s="1211"/>
      <c r="UWE15" s="1211"/>
      <c r="UWF15" s="1211"/>
      <c r="UWG15" s="1211"/>
      <c r="UWH15" s="1211"/>
      <c r="UWI15" s="1211"/>
      <c r="UWJ15" s="1211"/>
      <c r="UWK15" s="1211"/>
      <c r="UWL15" s="1211"/>
      <c r="UWM15" s="1211"/>
      <c r="UWN15" s="1211"/>
      <c r="UWO15" s="1211"/>
      <c r="UWP15" s="1211"/>
      <c r="UWQ15" s="1211"/>
      <c r="UWR15" s="1211"/>
      <c r="UWS15" s="1211"/>
      <c r="UWT15" s="1211"/>
      <c r="UWU15" s="1211"/>
      <c r="UWV15" s="1211"/>
      <c r="UWW15" s="1211"/>
      <c r="UWX15" s="1211"/>
      <c r="UWY15" s="1211"/>
      <c r="UWZ15" s="1211"/>
      <c r="UXA15" s="1211"/>
      <c r="UXB15" s="1211"/>
      <c r="UXC15" s="1211"/>
      <c r="UXD15" s="1211"/>
      <c r="UXE15" s="1211"/>
      <c r="UXF15" s="1211"/>
      <c r="UXG15" s="1211"/>
      <c r="UXH15" s="1211"/>
      <c r="UXI15" s="1211"/>
      <c r="UXJ15" s="1211"/>
      <c r="UXK15" s="1211"/>
      <c r="UXL15" s="1211"/>
      <c r="UXM15" s="1211"/>
      <c r="UXN15" s="1211"/>
      <c r="UXO15" s="1211"/>
      <c r="UXP15" s="1211"/>
      <c r="UXQ15" s="1211"/>
      <c r="UXR15" s="1211"/>
      <c r="UXS15" s="1211"/>
      <c r="UXT15" s="1211"/>
      <c r="UXU15" s="1211"/>
      <c r="UXV15" s="1211"/>
      <c r="UXW15" s="1211"/>
      <c r="UXX15" s="1211"/>
      <c r="UXY15" s="1211"/>
      <c r="UXZ15" s="1211"/>
      <c r="UYA15" s="1211"/>
      <c r="UYB15" s="1211"/>
      <c r="UYC15" s="1211"/>
      <c r="UYD15" s="1211"/>
      <c r="UYE15" s="1211"/>
      <c r="UYF15" s="1211"/>
      <c r="UYG15" s="1211"/>
      <c r="UYH15" s="1211"/>
      <c r="UYI15" s="1211"/>
      <c r="UYJ15" s="1211"/>
      <c r="UYK15" s="1211"/>
      <c r="UYL15" s="1211"/>
      <c r="UYM15" s="1211"/>
      <c r="UYN15" s="1211"/>
      <c r="UYO15" s="1211"/>
      <c r="UYP15" s="1211"/>
      <c r="UYQ15" s="1211"/>
      <c r="UYR15" s="1211"/>
      <c r="UYS15" s="1211"/>
      <c r="UYT15" s="1211"/>
      <c r="UYU15" s="1211"/>
      <c r="UYV15" s="1211"/>
      <c r="UYW15" s="1211"/>
      <c r="UYX15" s="1211"/>
      <c r="UYY15" s="1211"/>
      <c r="UYZ15" s="1211"/>
      <c r="UZA15" s="1211"/>
      <c r="UZB15" s="1211"/>
      <c r="UZC15" s="1211"/>
      <c r="UZD15" s="1211"/>
      <c r="UZE15" s="1211"/>
      <c r="UZF15" s="1211"/>
      <c r="UZG15" s="1211"/>
      <c r="UZH15" s="1211"/>
      <c r="UZI15" s="1211"/>
      <c r="UZJ15" s="1211"/>
      <c r="UZK15" s="1211"/>
      <c r="UZL15" s="1211"/>
      <c r="UZM15" s="1211"/>
      <c r="UZN15" s="1211"/>
      <c r="UZO15" s="1211"/>
      <c r="UZP15" s="1211"/>
      <c r="UZQ15" s="1211"/>
      <c r="UZR15" s="1211"/>
      <c r="UZS15" s="1211"/>
      <c r="UZT15" s="1211"/>
      <c r="UZU15" s="1211"/>
      <c r="UZV15" s="1211"/>
      <c r="UZW15" s="1211"/>
      <c r="UZX15" s="1211"/>
      <c r="UZY15" s="1211"/>
      <c r="UZZ15" s="1211"/>
      <c r="VAA15" s="1211"/>
      <c r="VAB15" s="1211"/>
      <c r="VAC15" s="1211"/>
      <c r="VAD15" s="1211"/>
      <c r="VAE15" s="1211"/>
      <c r="VAF15" s="1211"/>
      <c r="VAG15" s="1211"/>
      <c r="VAH15" s="1211"/>
      <c r="VAI15" s="1211"/>
      <c r="VAJ15" s="1211"/>
      <c r="VAK15" s="1211"/>
      <c r="VAL15" s="1211"/>
      <c r="VAM15" s="1211"/>
      <c r="VAN15" s="1211"/>
      <c r="VAO15" s="1211"/>
      <c r="VAP15" s="1211"/>
      <c r="VAQ15" s="1211"/>
      <c r="VAR15" s="1211"/>
      <c r="VAS15" s="1211"/>
      <c r="VAT15" s="1211"/>
      <c r="VAU15" s="1211"/>
      <c r="VAV15" s="1211"/>
      <c r="VAW15" s="1211"/>
      <c r="VAX15" s="1211"/>
      <c r="VAY15" s="1211"/>
      <c r="VAZ15" s="1211"/>
      <c r="VBA15" s="1211"/>
      <c r="VBB15" s="1211"/>
      <c r="VBC15" s="1211"/>
      <c r="VBD15" s="1211"/>
      <c r="VBE15" s="1211"/>
      <c r="VBF15" s="1211"/>
      <c r="VBG15" s="1211"/>
      <c r="VBH15" s="1211"/>
      <c r="VBI15" s="1211"/>
      <c r="VBJ15" s="1211"/>
      <c r="VBK15" s="1211"/>
      <c r="VBL15" s="1211"/>
      <c r="VBM15" s="1211"/>
      <c r="VBN15" s="1211"/>
      <c r="VBO15" s="1211"/>
      <c r="VBP15" s="1211"/>
      <c r="VBQ15" s="1211"/>
      <c r="VBR15" s="1211"/>
      <c r="VBS15" s="1211"/>
      <c r="VBT15" s="1211"/>
      <c r="VBU15" s="1211"/>
      <c r="VBV15" s="1211"/>
      <c r="VBW15" s="1211"/>
      <c r="VBX15" s="1211"/>
      <c r="VBY15" s="1211"/>
      <c r="VBZ15" s="1211"/>
      <c r="VCA15" s="1211"/>
      <c r="VCB15" s="1211"/>
      <c r="VCC15" s="1211"/>
      <c r="VCD15" s="1211"/>
      <c r="VCE15" s="1211"/>
      <c r="VCF15" s="1211"/>
      <c r="VCG15" s="1211"/>
      <c r="VCH15" s="1211"/>
      <c r="VCI15" s="1211"/>
      <c r="VCJ15" s="1211"/>
      <c r="VCK15" s="1211"/>
      <c r="VCL15" s="1211"/>
      <c r="VCM15" s="1211"/>
      <c r="VCN15" s="1211"/>
      <c r="VCO15" s="1211"/>
      <c r="VCP15" s="1211"/>
      <c r="VCQ15" s="1211"/>
      <c r="VCR15" s="1211"/>
      <c r="VCS15" s="1211"/>
      <c r="VCT15" s="1211"/>
      <c r="VCU15" s="1211"/>
      <c r="VCV15" s="1211"/>
      <c r="VCW15" s="1211"/>
      <c r="VCX15" s="1211"/>
      <c r="VCY15" s="1211"/>
      <c r="VCZ15" s="1211"/>
      <c r="VDA15" s="1211"/>
      <c r="VDB15" s="1211"/>
      <c r="VDC15" s="1211"/>
      <c r="VDD15" s="1211"/>
      <c r="VDE15" s="1211"/>
      <c r="VDF15" s="1211"/>
      <c r="VDG15" s="1211"/>
      <c r="VDH15" s="1211"/>
      <c r="VDI15" s="1211"/>
      <c r="VDJ15" s="1211"/>
      <c r="VDK15" s="1211"/>
      <c r="VDL15" s="1211"/>
      <c r="VDM15" s="1211"/>
      <c r="VDN15" s="1211"/>
      <c r="VDO15" s="1211"/>
      <c r="VDP15" s="1211"/>
      <c r="VDQ15" s="1211"/>
      <c r="VDR15" s="1211"/>
      <c r="VDS15" s="1211"/>
      <c r="VDT15" s="1211"/>
      <c r="VDU15" s="1211"/>
      <c r="VDV15" s="1211"/>
      <c r="VDW15" s="1211"/>
      <c r="VDX15" s="1211"/>
      <c r="VDY15" s="1211"/>
      <c r="VDZ15" s="1211"/>
      <c r="VEA15" s="1211"/>
      <c r="VEB15" s="1211"/>
      <c r="VEC15" s="1211"/>
      <c r="VED15" s="1211"/>
      <c r="VEE15" s="1211"/>
      <c r="VEF15" s="1211"/>
      <c r="VEG15" s="1211"/>
      <c r="VEH15" s="1211"/>
      <c r="VEI15" s="1211"/>
      <c r="VEJ15" s="1211"/>
      <c r="VEK15" s="1211"/>
      <c r="VEL15" s="1211"/>
      <c r="VEM15" s="1211"/>
      <c r="VEN15" s="1211"/>
      <c r="VEO15" s="1211"/>
      <c r="VEP15" s="1211"/>
      <c r="VEQ15" s="1211"/>
      <c r="VER15" s="1211"/>
      <c r="VES15" s="1211"/>
      <c r="VET15" s="1211"/>
      <c r="VEU15" s="1211"/>
      <c r="VEV15" s="1211"/>
      <c r="VEW15" s="1211"/>
      <c r="VEX15" s="1211"/>
      <c r="VEY15" s="1211"/>
      <c r="VEZ15" s="1211"/>
      <c r="VFA15" s="1211"/>
      <c r="VFB15" s="1211"/>
      <c r="VFC15" s="1211"/>
      <c r="VFD15" s="1211"/>
      <c r="VFE15" s="1211"/>
      <c r="VFF15" s="1211"/>
      <c r="VFG15" s="1211"/>
      <c r="VFH15" s="1211"/>
      <c r="VFI15" s="1211"/>
      <c r="VFJ15" s="1211"/>
      <c r="VFK15" s="1211"/>
      <c r="VFL15" s="1211"/>
      <c r="VFM15" s="1211"/>
      <c r="VFN15" s="1211"/>
      <c r="VFO15" s="1211"/>
      <c r="VFP15" s="1211"/>
      <c r="VFQ15" s="1211"/>
      <c r="VFR15" s="1211"/>
      <c r="VFS15" s="1211"/>
      <c r="VFT15" s="1211"/>
      <c r="VFU15" s="1211"/>
      <c r="VFV15" s="1211"/>
      <c r="VFW15" s="1211"/>
      <c r="VFX15" s="1211"/>
      <c r="VFY15" s="1211"/>
      <c r="VFZ15" s="1211"/>
      <c r="VGA15" s="1211"/>
      <c r="VGB15" s="1211"/>
      <c r="VGC15" s="1211"/>
      <c r="VGD15" s="1211"/>
      <c r="VGE15" s="1211"/>
      <c r="VGF15" s="1211"/>
      <c r="VGG15" s="1211"/>
      <c r="VGH15" s="1211"/>
      <c r="VGI15" s="1211"/>
      <c r="VGJ15" s="1211"/>
      <c r="VGK15" s="1211"/>
      <c r="VGL15" s="1211"/>
      <c r="VGM15" s="1211"/>
      <c r="VGN15" s="1211"/>
      <c r="VGO15" s="1211"/>
      <c r="VGP15" s="1211"/>
      <c r="VGQ15" s="1211"/>
      <c r="VGR15" s="1211"/>
      <c r="VGS15" s="1211"/>
      <c r="VGT15" s="1211"/>
      <c r="VGU15" s="1211"/>
      <c r="VGV15" s="1211"/>
      <c r="VGW15" s="1211"/>
      <c r="VGX15" s="1211"/>
      <c r="VGY15" s="1211"/>
      <c r="VGZ15" s="1211"/>
      <c r="VHA15" s="1211"/>
      <c r="VHB15" s="1211"/>
      <c r="VHC15" s="1211"/>
      <c r="VHD15" s="1211"/>
      <c r="VHE15" s="1211"/>
      <c r="VHF15" s="1211"/>
      <c r="VHG15" s="1211"/>
      <c r="VHH15" s="1211"/>
      <c r="VHI15" s="1211"/>
      <c r="VHJ15" s="1211"/>
      <c r="VHK15" s="1211"/>
      <c r="VHL15" s="1211"/>
      <c r="VHM15" s="1211"/>
      <c r="VHN15" s="1211"/>
      <c r="VHO15" s="1211"/>
      <c r="VHP15" s="1211"/>
      <c r="VHQ15" s="1211"/>
      <c r="VHR15" s="1211"/>
      <c r="VHS15" s="1211"/>
      <c r="VHT15" s="1211"/>
      <c r="VHU15" s="1211"/>
      <c r="VHV15" s="1211"/>
      <c r="VHW15" s="1211"/>
      <c r="VHX15" s="1211"/>
      <c r="VHY15" s="1211"/>
      <c r="VHZ15" s="1211"/>
      <c r="VIA15" s="1211"/>
      <c r="VIB15" s="1211"/>
      <c r="VIC15" s="1211"/>
      <c r="VID15" s="1211"/>
      <c r="VIE15" s="1211"/>
      <c r="VIF15" s="1211"/>
      <c r="VIG15" s="1211"/>
      <c r="VIH15" s="1211"/>
      <c r="VII15" s="1211"/>
      <c r="VIJ15" s="1211"/>
      <c r="VIK15" s="1211"/>
      <c r="VIL15" s="1211"/>
      <c r="VIM15" s="1211"/>
      <c r="VIN15" s="1211"/>
      <c r="VIO15" s="1211"/>
      <c r="VIP15" s="1211"/>
      <c r="VIQ15" s="1211"/>
      <c r="VIR15" s="1211"/>
      <c r="VIS15" s="1211"/>
      <c r="VIT15" s="1211"/>
      <c r="VIU15" s="1211"/>
      <c r="VIV15" s="1211"/>
      <c r="VIW15" s="1211"/>
      <c r="VIX15" s="1211"/>
      <c r="VIY15" s="1211"/>
      <c r="VIZ15" s="1211"/>
      <c r="VJA15" s="1211"/>
      <c r="VJB15" s="1211"/>
      <c r="VJC15" s="1211"/>
      <c r="VJD15" s="1211"/>
      <c r="VJE15" s="1211"/>
      <c r="VJF15" s="1211"/>
      <c r="VJG15" s="1211"/>
      <c r="VJH15" s="1211"/>
      <c r="VJI15" s="1211"/>
      <c r="VJJ15" s="1211"/>
      <c r="VJK15" s="1211"/>
      <c r="VJL15" s="1211"/>
      <c r="VJM15" s="1211"/>
      <c r="VJN15" s="1211"/>
      <c r="VJO15" s="1211"/>
      <c r="VJP15" s="1211"/>
      <c r="VJQ15" s="1211"/>
      <c r="VJR15" s="1211"/>
      <c r="VJS15" s="1211"/>
      <c r="VJT15" s="1211"/>
      <c r="VJU15" s="1211"/>
      <c r="VJV15" s="1211"/>
      <c r="VJW15" s="1211"/>
      <c r="VJX15" s="1211"/>
      <c r="VJY15" s="1211"/>
      <c r="VJZ15" s="1211"/>
      <c r="VKA15" s="1211"/>
      <c r="VKB15" s="1211"/>
      <c r="VKC15" s="1211"/>
      <c r="VKD15" s="1211"/>
      <c r="VKE15" s="1211"/>
      <c r="VKF15" s="1211"/>
      <c r="VKG15" s="1211"/>
      <c r="VKH15" s="1211"/>
      <c r="VKI15" s="1211"/>
      <c r="VKJ15" s="1211"/>
      <c r="VKK15" s="1211"/>
      <c r="VKL15" s="1211"/>
      <c r="VKM15" s="1211"/>
      <c r="VKN15" s="1211"/>
      <c r="VKO15" s="1211"/>
      <c r="VKP15" s="1211"/>
      <c r="VKQ15" s="1211"/>
      <c r="VKR15" s="1211"/>
      <c r="VKS15" s="1211"/>
      <c r="VKT15" s="1211"/>
      <c r="VKU15" s="1211"/>
      <c r="VKV15" s="1211"/>
      <c r="VKW15" s="1211"/>
      <c r="VKX15" s="1211"/>
      <c r="VKY15" s="1211"/>
      <c r="VKZ15" s="1211"/>
      <c r="VLA15" s="1211"/>
      <c r="VLB15" s="1211"/>
      <c r="VLC15" s="1211"/>
      <c r="VLD15" s="1211"/>
      <c r="VLE15" s="1211"/>
      <c r="VLF15" s="1211"/>
      <c r="VLG15" s="1211"/>
      <c r="VLH15" s="1211"/>
      <c r="VLI15" s="1211"/>
      <c r="VLJ15" s="1211"/>
      <c r="VLK15" s="1211"/>
      <c r="VLL15" s="1211"/>
      <c r="VLM15" s="1211"/>
      <c r="VLN15" s="1211"/>
      <c r="VLO15" s="1211"/>
      <c r="VLP15" s="1211"/>
      <c r="VLQ15" s="1211"/>
      <c r="VLR15" s="1211"/>
      <c r="VLS15" s="1211"/>
      <c r="VLT15" s="1211"/>
      <c r="VLU15" s="1211"/>
      <c r="VLV15" s="1211"/>
      <c r="VLW15" s="1211"/>
      <c r="VLX15" s="1211"/>
      <c r="VLY15" s="1211"/>
      <c r="VLZ15" s="1211"/>
      <c r="VMA15" s="1211"/>
      <c r="VMB15" s="1211"/>
      <c r="VMC15" s="1211"/>
      <c r="VMD15" s="1211"/>
      <c r="VME15" s="1211"/>
      <c r="VMF15" s="1211"/>
      <c r="VMG15" s="1211"/>
      <c r="VMH15" s="1211"/>
      <c r="VMI15" s="1211"/>
      <c r="VMJ15" s="1211"/>
      <c r="VMK15" s="1211"/>
      <c r="VML15" s="1211"/>
      <c r="VMM15" s="1211"/>
      <c r="VMN15" s="1211"/>
      <c r="VMO15" s="1211"/>
      <c r="VMP15" s="1211"/>
      <c r="VMQ15" s="1211"/>
      <c r="VMR15" s="1211"/>
      <c r="VMS15" s="1211"/>
      <c r="VMT15" s="1211"/>
      <c r="VMU15" s="1211"/>
      <c r="VMV15" s="1211"/>
      <c r="VMW15" s="1211"/>
      <c r="VMX15" s="1211"/>
      <c r="VMY15" s="1211"/>
      <c r="VMZ15" s="1211"/>
      <c r="VNA15" s="1211"/>
      <c r="VNB15" s="1211"/>
      <c r="VNC15" s="1211"/>
      <c r="VND15" s="1211"/>
      <c r="VNE15" s="1211"/>
      <c r="VNF15" s="1211"/>
      <c r="VNG15" s="1211"/>
      <c r="VNH15" s="1211"/>
      <c r="VNI15" s="1211"/>
      <c r="VNJ15" s="1211"/>
      <c r="VNK15" s="1211"/>
      <c r="VNL15" s="1211"/>
      <c r="VNM15" s="1211"/>
      <c r="VNN15" s="1211"/>
      <c r="VNO15" s="1211"/>
      <c r="VNP15" s="1211"/>
      <c r="VNQ15" s="1211"/>
      <c r="VNR15" s="1211"/>
      <c r="VNS15" s="1211"/>
      <c r="VNT15" s="1211"/>
      <c r="VNU15" s="1211"/>
      <c r="VNV15" s="1211"/>
      <c r="VNW15" s="1211"/>
      <c r="VNX15" s="1211"/>
      <c r="VNY15" s="1211"/>
      <c r="VNZ15" s="1211"/>
      <c r="VOA15" s="1211"/>
      <c r="VOB15" s="1211"/>
      <c r="VOC15" s="1211"/>
      <c r="VOD15" s="1211"/>
      <c r="VOE15" s="1211"/>
      <c r="VOF15" s="1211"/>
      <c r="VOG15" s="1211"/>
      <c r="VOH15" s="1211"/>
      <c r="VOI15" s="1211"/>
      <c r="VOJ15" s="1211"/>
      <c r="VOK15" s="1211"/>
      <c r="VOL15" s="1211"/>
      <c r="VOM15" s="1211"/>
      <c r="VON15" s="1211"/>
      <c r="VOO15" s="1211"/>
      <c r="VOP15" s="1211"/>
      <c r="VOQ15" s="1211"/>
      <c r="VOR15" s="1211"/>
      <c r="VOS15" s="1211"/>
      <c r="VOT15" s="1211"/>
      <c r="VOU15" s="1211"/>
      <c r="VOV15" s="1211"/>
      <c r="VOW15" s="1211"/>
      <c r="VOX15" s="1211"/>
      <c r="VOY15" s="1211"/>
      <c r="VOZ15" s="1211"/>
      <c r="VPA15" s="1211"/>
      <c r="VPB15" s="1211"/>
      <c r="VPC15" s="1211"/>
      <c r="VPD15" s="1211"/>
      <c r="VPE15" s="1211"/>
      <c r="VPF15" s="1211"/>
      <c r="VPG15" s="1211"/>
      <c r="VPH15" s="1211"/>
      <c r="VPI15" s="1211"/>
      <c r="VPJ15" s="1211"/>
      <c r="VPK15" s="1211"/>
      <c r="VPL15" s="1211"/>
      <c r="VPM15" s="1211"/>
      <c r="VPN15" s="1211"/>
      <c r="VPO15" s="1211"/>
      <c r="VPP15" s="1211"/>
      <c r="VPQ15" s="1211"/>
      <c r="VPR15" s="1211"/>
      <c r="VPS15" s="1211"/>
      <c r="VPT15" s="1211"/>
      <c r="VPU15" s="1211"/>
      <c r="VPV15" s="1211"/>
      <c r="VPW15" s="1211"/>
      <c r="VPX15" s="1211"/>
      <c r="VPY15" s="1211"/>
      <c r="VPZ15" s="1211"/>
      <c r="VQA15" s="1211"/>
      <c r="VQB15" s="1211"/>
      <c r="VQC15" s="1211"/>
      <c r="VQD15" s="1211"/>
      <c r="VQE15" s="1211"/>
      <c r="VQF15" s="1211"/>
      <c r="VQG15" s="1211"/>
      <c r="VQH15" s="1211"/>
      <c r="VQI15" s="1211"/>
      <c r="VQJ15" s="1211"/>
      <c r="VQK15" s="1211"/>
      <c r="VQL15" s="1211"/>
      <c r="VQM15" s="1211"/>
      <c r="VQN15" s="1211"/>
      <c r="VQO15" s="1211"/>
      <c r="VQP15" s="1211"/>
      <c r="VQQ15" s="1211"/>
      <c r="VQR15" s="1211"/>
      <c r="VQS15" s="1211"/>
      <c r="VQT15" s="1211"/>
      <c r="VQU15" s="1211"/>
      <c r="VQV15" s="1211"/>
      <c r="VQW15" s="1211"/>
      <c r="VQX15" s="1211"/>
      <c r="VQY15" s="1211"/>
      <c r="VQZ15" s="1211"/>
      <c r="VRA15" s="1211"/>
      <c r="VRB15" s="1211"/>
      <c r="VRC15" s="1211"/>
      <c r="VRD15" s="1211"/>
      <c r="VRE15" s="1211"/>
      <c r="VRF15" s="1211"/>
      <c r="VRG15" s="1211"/>
      <c r="VRH15" s="1211"/>
      <c r="VRI15" s="1211"/>
      <c r="VRJ15" s="1211"/>
      <c r="VRK15" s="1211"/>
      <c r="VRL15" s="1211"/>
      <c r="VRM15" s="1211"/>
      <c r="VRN15" s="1211"/>
      <c r="VRO15" s="1211"/>
      <c r="VRP15" s="1211"/>
      <c r="VRQ15" s="1211"/>
      <c r="VRR15" s="1211"/>
      <c r="VRS15" s="1211"/>
      <c r="VRT15" s="1211"/>
      <c r="VRU15" s="1211"/>
      <c r="VRV15" s="1211"/>
      <c r="VRW15" s="1211"/>
      <c r="VRX15" s="1211"/>
      <c r="VRY15" s="1211"/>
      <c r="VRZ15" s="1211"/>
      <c r="VSA15" s="1211"/>
      <c r="VSB15" s="1211"/>
      <c r="VSC15" s="1211"/>
      <c r="VSD15" s="1211"/>
      <c r="VSE15" s="1211"/>
      <c r="VSF15" s="1211"/>
      <c r="VSG15" s="1211"/>
      <c r="VSH15" s="1211"/>
      <c r="VSI15" s="1211"/>
      <c r="VSJ15" s="1211"/>
      <c r="VSK15" s="1211"/>
      <c r="VSL15" s="1211"/>
      <c r="VSM15" s="1211"/>
      <c r="VSN15" s="1211"/>
      <c r="VSO15" s="1211"/>
      <c r="VSP15" s="1211"/>
      <c r="VSQ15" s="1211"/>
      <c r="VSR15" s="1211"/>
      <c r="VSS15" s="1211"/>
      <c r="VST15" s="1211"/>
      <c r="VSU15" s="1211"/>
      <c r="VSV15" s="1211"/>
      <c r="VSW15" s="1211"/>
      <c r="VSX15" s="1211"/>
      <c r="VSY15" s="1211"/>
      <c r="VSZ15" s="1211"/>
      <c r="VTA15" s="1211"/>
      <c r="VTB15" s="1211"/>
      <c r="VTC15" s="1211"/>
      <c r="VTD15" s="1211"/>
      <c r="VTE15" s="1211"/>
      <c r="VTF15" s="1211"/>
      <c r="VTG15" s="1211"/>
      <c r="VTH15" s="1211"/>
      <c r="VTI15" s="1211"/>
      <c r="VTJ15" s="1211"/>
      <c r="VTK15" s="1211"/>
      <c r="VTL15" s="1211"/>
      <c r="VTM15" s="1211"/>
      <c r="VTN15" s="1211"/>
      <c r="VTO15" s="1211"/>
      <c r="VTP15" s="1211"/>
      <c r="VTQ15" s="1211"/>
      <c r="VTR15" s="1211"/>
      <c r="VTS15" s="1211"/>
      <c r="VTT15" s="1211"/>
      <c r="VTU15" s="1211"/>
      <c r="VTV15" s="1211"/>
      <c r="VTW15" s="1211"/>
      <c r="VTX15" s="1211"/>
      <c r="VTY15" s="1211"/>
      <c r="VTZ15" s="1211"/>
      <c r="VUA15" s="1211"/>
      <c r="VUB15" s="1211"/>
      <c r="VUC15" s="1211"/>
      <c r="VUD15" s="1211"/>
      <c r="VUE15" s="1211"/>
      <c r="VUF15" s="1211"/>
      <c r="VUG15" s="1211"/>
      <c r="VUH15" s="1211"/>
      <c r="VUI15" s="1211"/>
      <c r="VUJ15" s="1211"/>
      <c r="VUK15" s="1211"/>
      <c r="VUL15" s="1211"/>
      <c r="VUM15" s="1211"/>
      <c r="VUN15" s="1211"/>
      <c r="VUO15" s="1211"/>
      <c r="VUP15" s="1211"/>
      <c r="VUQ15" s="1211"/>
      <c r="VUR15" s="1211"/>
      <c r="VUS15" s="1211"/>
      <c r="VUT15" s="1211"/>
      <c r="VUU15" s="1211"/>
      <c r="VUV15" s="1211"/>
      <c r="VUW15" s="1211"/>
      <c r="VUX15" s="1211"/>
      <c r="VUY15" s="1211"/>
      <c r="VUZ15" s="1211"/>
      <c r="VVA15" s="1211"/>
      <c r="VVB15" s="1211"/>
      <c r="VVC15" s="1211"/>
      <c r="VVD15" s="1211"/>
      <c r="VVE15" s="1211"/>
      <c r="VVF15" s="1211"/>
      <c r="VVG15" s="1211"/>
      <c r="VVH15" s="1211"/>
      <c r="VVI15" s="1211"/>
      <c r="VVJ15" s="1211"/>
      <c r="VVK15" s="1211"/>
      <c r="VVL15" s="1211"/>
      <c r="VVM15" s="1211"/>
      <c r="VVN15" s="1211"/>
      <c r="VVO15" s="1211"/>
      <c r="VVP15" s="1211"/>
      <c r="VVQ15" s="1211"/>
      <c r="VVR15" s="1211"/>
      <c r="VVS15" s="1211"/>
      <c r="VVT15" s="1211"/>
      <c r="VVU15" s="1211"/>
      <c r="VVV15" s="1211"/>
      <c r="VVW15" s="1211"/>
      <c r="VVX15" s="1211"/>
      <c r="VVY15" s="1211"/>
      <c r="VVZ15" s="1211"/>
      <c r="VWA15" s="1211"/>
      <c r="VWB15" s="1211"/>
      <c r="VWC15" s="1211"/>
      <c r="VWD15" s="1211"/>
      <c r="VWE15" s="1211"/>
      <c r="VWF15" s="1211"/>
      <c r="VWG15" s="1211"/>
      <c r="VWH15" s="1211"/>
      <c r="VWI15" s="1211"/>
      <c r="VWJ15" s="1211"/>
      <c r="VWK15" s="1211"/>
      <c r="VWL15" s="1211"/>
      <c r="VWM15" s="1211"/>
      <c r="VWN15" s="1211"/>
      <c r="VWO15" s="1211"/>
      <c r="VWP15" s="1211"/>
      <c r="VWQ15" s="1211"/>
      <c r="VWR15" s="1211"/>
      <c r="VWS15" s="1211"/>
      <c r="VWT15" s="1211"/>
      <c r="VWU15" s="1211"/>
      <c r="VWV15" s="1211"/>
      <c r="VWW15" s="1211"/>
      <c r="VWX15" s="1211"/>
      <c r="VWY15" s="1211"/>
      <c r="VWZ15" s="1211"/>
      <c r="VXA15" s="1211"/>
      <c r="VXB15" s="1211"/>
      <c r="VXC15" s="1211"/>
      <c r="VXD15" s="1211"/>
      <c r="VXE15" s="1211"/>
      <c r="VXF15" s="1211"/>
      <c r="VXG15" s="1211"/>
      <c r="VXH15" s="1211"/>
      <c r="VXI15" s="1211"/>
      <c r="VXJ15" s="1211"/>
      <c r="VXK15" s="1211"/>
      <c r="VXL15" s="1211"/>
      <c r="VXM15" s="1211"/>
      <c r="VXN15" s="1211"/>
      <c r="VXO15" s="1211"/>
      <c r="VXP15" s="1211"/>
      <c r="VXQ15" s="1211"/>
      <c r="VXR15" s="1211"/>
      <c r="VXS15" s="1211"/>
      <c r="VXT15" s="1211"/>
      <c r="VXU15" s="1211"/>
      <c r="VXV15" s="1211"/>
      <c r="VXW15" s="1211"/>
      <c r="VXX15" s="1211"/>
      <c r="VXY15" s="1211"/>
      <c r="VXZ15" s="1211"/>
      <c r="VYA15" s="1211"/>
      <c r="VYB15" s="1211"/>
      <c r="VYC15" s="1211"/>
      <c r="VYD15" s="1211"/>
      <c r="VYE15" s="1211"/>
      <c r="VYF15" s="1211"/>
      <c r="VYG15" s="1211"/>
      <c r="VYH15" s="1211"/>
      <c r="VYI15" s="1211"/>
      <c r="VYJ15" s="1211"/>
      <c r="VYK15" s="1211"/>
      <c r="VYL15" s="1211"/>
      <c r="VYM15" s="1211"/>
      <c r="VYN15" s="1211"/>
      <c r="VYO15" s="1211"/>
      <c r="VYP15" s="1211"/>
      <c r="VYQ15" s="1211"/>
      <c r="VYR15" s="1211"/>
      <c r="VYS15" s="1211"/>
      <c r="VYT15" s="1211"/>
      <c r="VYU15" s="1211"/>
      <c r="VYV15" s="1211"/>
      <c r="VYW15" s="1211"/>
      <c r="VYX15" s="1211"/>
      <c r="VYY15" s="1211"/>
      <c r="VYZ15" s="1211"/>
      <c r="VZA15" s="1211"/>
      <c r="VZB15" s="1211"/>
      <c r="VZC15" s="1211"/>
      <c r="VZD15" s="1211"/>
      <c r="VZE15" s="1211"/>
      <c r="VZF15" s="1211"/>
      <c r="VZG15" s="1211"/>
      <c r="VZH15" s="1211"/>
      <c r="VZI15" s="1211"/>
      <c r="VZJ15" s="1211"/>
      <c r="VZK15" s="1211"/>
      <c r="VZL15" s="1211"/>
      <c r="VZM15" s="1211"/>
      <c r="VZN15" s="1211"/>
      <c r="VZO15" s="1211"/>
      <c r="VZP15" s="1211"/>
      <c r="VZQ15" s="1211"/>
      <c r="VZR15" s="1211"/>
      <c r="VZS15" s="1211"/>
      <c r="VZT15" s="1211"/>
      <c r="VZU15" s="1211"/>
      <c r="VZV15" s="1211"/>
      <c r="VZW15" s="1211"/>
      <c r="VZX15" s="1211"/>
      <c r="VZY15" s="1211"/>
      <c r="VZZ15" s="1211"/>
      <c r="WAA15" s="1211"/>
      <c r="WAB15" s="1211"/>
      <c r="WAC15" s="1211"/>
      <c r="WAD15" s="1211"/>
      <c r="WAE15" s="1211"/>
      <c r="WAF15" s="1211"/>
      <c r="WAG15" s="1211"/>
      <c r="WAH15" s="1211"/>
      <c r="WAI15" s="1211"/>
      <c r="WAJ15" s="1211"/>
      <c r="WAK15" s="1211"/>
      <c r="WAL15" s="1211"/>
      <c r="WAM15" s="1211"/>
      <c r="WAN15" s="1211"/>
      <c r="WAO15" s="1211"/>
      <c r="WAP15" s="1211"/>
      <c r="WAQ15" s="1211"/>
      <c r="WAR15" s="1211"/>
      <c r="WAS15" s="1211"/>
      <c r="WAT15" s="1211"/>
      <c r="WAU15" s="1211"/>
      <c r="WAV15" s="1211"/>
      <c r="WAW15" s="1211"/>
      <c r="WAX15" s="1211"/>
      <c r="WAY15" s="1211"/>
      <c r="WAZ15" s="1211"/>
      <c r="WBA15" s="1211"/>
      <c r="WBB15" s="1211"/>
      <c r="WBC15" s="1211"/>
      <c r="WBD15" s="1211"/>
      <c r="WBE15" s="1211"/>
      <c r="WBF15" s="1211"/>
      <c r="WBG15" s="1211"/>
      <c r="WBH15" s="1211"/>
      <c r="WBI15" s="1211"/>
      <c r="WBJ15" s="1211"/>
      <c r="WBK15" s="1211"/>
      <c r="WBL15" s="1211"/>
      <c r="WBM15" s="1211"/>
      <c r="WBN15" s="1211"/>
      <c r="WBO15" s="1211"/>
      <c r="WBP15" s="1211"/>
      <c r="WBQ15" s="1211"/>
      <c r="WBR15" s="1211"/>
      <c r="WBS15" s="1211"/>
      <c r="WBT15" s="1211"/>
      <c r="WBU15" s="1211"/>
      <c r="WBV15" s="1211"/>
      <c r="WBW15" s="1211"/>
      <c r="WBX15" s="1211"/>
      <c r="WBY15" s="1211"/>
      <c r="WBZ15" s="1211"/>
      <c r="WCA15" s="1211"/>
      <c r="WCB15" s="1211"/>
      <c r="WCC15" s="1211"/>
      <c r="WCD15" s="1211"/>
      <c r="WCE15" s="1211"/>
      <c r="WCF15" s="1211"/>
      <c r="WCG15" s="1211"/>
      <c r="WCH15" s="1211"/>
      <c r="WCI15" s="1211"/>
      <c r="WCJ15" s="1211"/>
      <c r="WCK15" s="1211"/>
      <c r="WCL15" s="1211"/>
      <c r="WCM15" s="1211"/>
      <c r="WCN15" s="1211"/>
      <c r="WCO15" s="1211"/>
      <c r="WCP15" s="1211"/>
      <c r="WCQ15" s="1211"/>
      <c r="WCR15" s="1211"/>
      <c r="WCS15" s="1211"/>
      <c r="WCT15" s="1211"/>
      <c r="WCU15" s="1211"/>
      <c r="WCV15" s="1211"/>
      <c r="WCW15" s="1211"/>
      <c r="WCX15" s="1211"/>
      <c r="WCY15" s="1211"/>
      <c r="WCZ15" s="1211"/>
      <c r="WDA15" s="1211"/>
      <c r="WDB15" s="1211"/>
      <c r="WDC15" s="1211"/>
      <c r="WDD15" s="1211"/>
      <c r="WDE15" s="1211"/>
      <c r="WDF15" s="1211"/>
      <c r="WDG15" s="1211"/>
      <c r="WDH15" s="1211"/>
      <c r="WDI15" s="1211"/>
      <c r="WDJ15" s="1211"/>
      <c r="WDK15" s="1211"/>
      <c r="WDL15" s="1211"/>
      <c r="WDM15" s="1211"/>
      <c r="WDN15" s="1211"/>
      <c r="WDO15" s="1211"/>
      <c r="WDP15" s="1211"/>
      <c r="WDQ15" s="1211"/>
      <c r="WDR15" s="1211"/>
      <c r="WDS15" s="1211"/>
      <c r="WDT15" s="1211"/>
      <c r="WDU15" s="1211"/>
      <c r="WDV15" s="1211"/>
      <c r="WDW15" s="1211"/>
      <c r="WDX15" s="1211"/>
      <c r="WDY15" s="1211"/>
      <c r="WDZ15" s="1211"/>
      <c r="WEA15" s="1211"/>
      <c r="WEB15" s="1211"/>
      <c r="WEC15" s="1211"/>
      <c r="WED15" s="1211"/>
      <c r="WEE15" s="1211"/>
      <c r="WEF15" s="1211"/>
      <c r="WEG15" s="1211"/>
      <c r="WEH15" s="1211"/>
      <c r="WEI15" s="1211"/>
      <c r="WEJ15" s="1211"/>
      <c r="WEK15" s="1211"/>
      <c r="WEL15" s="1211"/>
      <c r="WEM15" s="1211"/>
      <c r="WEN15" s="1211"/>
      <c r="WEO15" s="1211"/>
      <c r="WEP15" s="1211"/>
      <c r="WEQ15" s="1211"/>
      <c r="WER15" s="1211"/>
      <c r="WES15" s="1211"/>
      <c r="WET15" s="1211"/>
      <c r="WEU15" s="1211"/>
      <c r="WEV15" s="1211"/>
      <c r="WEW15" s="1211"/>
      <c r="WEX15" s="1211"/>
      <c r="WEY15" s="1211"/>
      <c r="WEZ15" s="1211"/>
      <c r="WFA15" s="1211"/>
      <c r="WFB15" s="1211"/>
      <c r="WFC15" s="1211"/>
      <c r="WFD15" s="1211"/>
      <c r="WFE15" s="1211"/>
      <c r="WFF15" s="1211"/>
      <c r="WFG15" s="1211"/>
      <c r="WFH15" s="1211"/>
      <c r="WFI15" s="1211"/>
      <c r="WFJ15" s="1211"/>
      <c r="WFK15" s="1211"/>
      <c r="WFL15" s="1211"/>
      <c r="WFM15" s="1211"/>
      <c r="WFN15" s="1211"/>
      <c r="WFO15" s="1211"/>
      <c r="WFP15" s="1211"/>
      <c r="WFQ15" s="1211"/>
      <c r="WFR15" s="1211"/>
      <c r="WFS15" s="1211"/>
      <c r="WFT15" s="1211"/>
      <c r="WFU15" s="1211"/>
      <c r="WFV15" s="1211"/>
      <c r="WFW15" s="1211"/>
      <c r="WFX15" s="1211"/>
      <c r="WFY15" s="1211"/>
      <c r="WFZ15" s="1211"/>
      <c r="WGA15" s="1211"/>
      <c r="WGB15" s="1211"/>
      <c r="WGC15" s="1211"/>
      <c r="WGD15" s="1211"/>
      <c r="WGE15" s="1211"/>
      <c r="WGF15" s="1211"/>
      <c r="WGG15" s="1211"/>
      <c r="WGH15" s="1211"/>
      <c r="WGI15" s="1211"/>
      <c r="WGJ15" s="1211"/>
      <c r="WGK15" s="1211"/>
      <c r="WGL15" s="1211"/>
      <c r="WGM15" s="1211"/>
      <c r="WGN15" s="1211"/>
      <c r="WGO15" s="1211"/>
      <c r="WGP15" s="1211"/>
      <c r="WGQ15" s="1211"/>
      <c r="WGR15" s="1211"/>
      <c r="WGS15" s="1211"/>
      <c r="WGT15" s="1211"/>
      <c r="WGU15" s="1211"/>
      <c r="WGV15" s="1211"/>
      <c r="WGW15" s="1211"/>
      <c r="WGX15" s="1211"/>
      <c r="WGY15" s="1211"/>
      <c r="WGZ15" s="1211"/>
      <c r="WHA15" s="1211"/>
      <c r="WHB15" s="1211"/>
      <c r="WHC15" s="1211"/>
      <c r="WHD15" s="1211"/>
      <c r="WHE15" s="1211"/>
      <c r="WHF15" s="1211"/>
      <c r="WHG15" s="1211"/>
      <c r="WHH15" s="1211"/>
      <c r="WHI15" s="1211"/>
      <c r="WHJ15" s="1211"/>
      <c r="WHK15" s="1211"/>
      <c r="WHL15" s="1211"/>
      <c r="WHM15" s="1211"/>
      <c r="WHN15" s="1211"/>
      <c r="WHO15" s="1211"/>
      <c r="WHP15" s="1211"/>
      <c r="WHQ15" s="1211"/>
      <c r="WHR15" s="1211"/>
      <c r="WHS15" s="1211"/>
      <c r="WHT15" s="1211"/>
      <c r="WHU15" s="1211"/>
      <c r="WHV15" s="1211"/>
      <c r="WHW15" s="1211"/>
      <c r="WHX15" s="1211"/>
      <c r="WHY15" s="1211"/>
      <c r="WHZ15" s="1211"/>
      <c r="WIA15" s="1211"/>
      <c r="WIB15" s="1211"/>
      <c r="WIC15" s="1211"/>
      <c r="WID15" s="1211"/>
      <c r="WIE15" s="1211"/>
      <c r="WIF15" s="1211"/>
      <c r="WIG15" s="1211"/>
      <c r="WIH15" s="1211"/>
      <c r="WII15" s="1211"/>
      <c r="WIJ15" s="1211"/>
      <c r="WIK15" s="1211"/>
      <c r="WIL15" s="1211"/>
      <c r="WIM15" s="1211"/>
      <c r="WIN15" s="1211"/>
      <c r="WIO15" s="1211"/>
      <c r="WIP15" s="1211"/>
      <c r="WIQ15" s="1211"/>
      <c r="WIR15" s="1211"/>
      <c r="WIS15" s="1211"/>
      <c r="WIT15" s="1211"/>
      <c r="WIU15" s="1211"/>
      <c r="WIV15" s="1211"/>
      <c r="WIW15" s="1211"/>
      <c r="WIX15" s="1211"/>
      <c r="WIY15" s="1211"/>
      <c r="WIZ15" s="1211"/>
      <c r="WJA15" s="1211"/>
      <c r="WJB15" s="1211"/>
      <c r="WJC15" s="1211"/>
      <c r="WJD15" s="1211"/>
      <c r="WJE15" s="1211"/>
      <c r="WJF15" s="1211"/>
      <c r="WJG15" s="1211"/>
      <c r="WJH15" s="1211"/>
      <c r="WJI15" s="1211"/>
      <c r="WJJ15" s="1211"/>
      <c r="WJK15" s="1211"/>
      <c r="WJL15" s="1211"/>
      <c r="WJM15" s="1211"/>
      <c r="WJN15" s="1211"/>
      <c r="WJO15" s="1211"/>
      <c r="WJP15" s="1211"/>
      <c r="WJQ15" s="1211"/>
      <c r="WJR15" s="1211"/>
      <c r="WJS15" s="1211"/>
      <c r="WJT15" s="1211"/>
      <c r="WJU15" s="1211"/>
      <c r="WJV15" s="1211"/>
      <c r="WJW15" s="1211"/>
      <c r="WJX15" s="1211"/>
      <c r="WJY15" s="1211"/>
      <c r="WJZ15" s="1211"/>
      <c r="WKA15" s="1211"/>
      <c r="WKB15" s="1211"/>
      <c r="WKC15" s="1211"/>
      <c r="WKD15" s="1211"/>
      <c r="WKE15" s="1211"/>
      <c r="WKF15" s="1211"/>
      <c r="WKG15" s="1211"/>
      <c r="WKH15" s="1211"/>
      <c r="WKI15" s="1211"/>
      <c r="WKJ15" s="1211"/>
      <c r="WKK15" s="1211"/>
      <c r="WKL15" s="1211"/>
      <c r="WKM15" s="1211"/>
      <c r="WKN15" s="1211"/>
      <c r="WKO15" s="1211"/>
      <c r="WKP15" s="1211"/>
      <c r="WKQ15" s="1211"/>
      <c r="WKR15" s="1211"/>
      <c r="WKS15" s="1211"/>
      <c r="WKT15" s="1211"/>
      <c r="WKU15" s="1211"/>
      <c r="WKV15" s="1211"/>
      <c r="WKW15" s="1211"/>
      <c r="WKX15" s="1211"/>
      <c r="WKY15" s="1211"/>
      <c r="WKZ15" s="1211"/>
      <c r="WLA15" s="1211"/>
      <c r="WLB15" s="1211"/>
      <c r="WLC15" s="1211"/>
      <c r="WLD15" s="1211"/>
      <c r="WLE15" s="1211"/>
      <c r="WLF15" s="1211"/>
      <c r="WLG15" s="1211"/>
      <c r="WLH15" s="1211"/>
      <c r="WLI15" s="1211"/>
      <c r="WLJ15" s="1211"/>
      <c r="WLK15" s="1211"/>
      <c r="WLL15" s="1211"/>
      <c r="WLM15" s="1211"/>
      <c r="WLN15" s="1211"/>
      <c r="WLO15" s="1211"/>
      <c r="WLP15" s="1211"/>
      <c r="WLQ15" s="1211"/>
      <c r="WLR15" s="1211"/>
      <c r="WLS15" s="1211"/>
      <c r="WLT15" s="1211"/>
      <c r="WLU15" s="1211"/>
      <c r="WLV15" s="1211"/>
      <c r="WLW15" s="1211"/>
      <c r="WLX15" s="1211"/>
      <c r="WLY15" s="1211"/>
      <c r="WLZ15" s="1211"/>
      <c r="WMA15" s="1211"/>
      <c r="WMB15" s="1211"/>
      <c r="WMC15" s="1211"/>
      <c r="WMD15" s="1211"/>
      <c r="WME15" s="1211"/>
      <c r="WMF15" s="1211"/>
      <c r="WMG15" s="1211"/>
      <c r="WMH15" s="1211"/>
      <c r="WMI15" s="1211"/>
      <c r="WMJ15" s="1211"/>
      <c r="WMK15" s="1211"/>
      <c r="WML15" s="1211"/>
      <c r="WMM15" s="1211"/>
      <c r="WMN15" s="1211"/>
      <c r="WMO15" s="1211"/>
      <c r="WMP15" s="1211"/>
      <c r="WMQ15" s="1211"/>
      <c r="WMR15" s="1211"/>
      <c r="WMS15" s="1211"/>
      <c r="WMT15" s="1211"/>
      <c r="WMU15" s="1211"/>
      <c r="WMV15" s="1211"/>
      <c r="WMW15" s="1211"/>
      <c r="WMX15" s="1211"/>
      <c r="WMY15" s="1211"/>
      <c r="WMZ15" s="1211"/>
      <c r="WNA15" s="1211"/>
      <c r="WNB15" s="1211"/>
      <c r="WNC15" s="1211"/>
      <c r="WND15" s="1211"/>
      <c r="WNE15" s="1211"/>
      <c r="WNF15" s="1211"/>
      <c r="WNG15" s="1211"/>
      <c r="WNH15" s="1211"/>
      <c r="WNI15" s="1211"/>
      <c r="WNJ15" s="1211"/>
      <c r="WNK15" s="1211"/>
      <c r="WNL15" s="1211"/>
      <c r="WNM15" s="1211"/>
      <c r="WNN15" s="1211"/>
      <c r="WNO15" s="1211"/>
      <c r="WNP15" s="1211"/>
      <c r="WNQ15" s="1211"/>
      <c r="WNR15" s="1211"/>
      <c r="WNS15" s="1211"/>
      <c r="WNT15" s="1211"/>
      <c r="WNU15" s="1211"/>
      <c r="WNV15" s="1211"/>
      <c r="WNW15" s="1211"/>
      <c r="WNX15" s="1211"/>
      <c r="WNY15" s="1211"/>
      <c r="WNZ15" s="1211"/>
      <c r="WOA15" s="1211"/>
      <c r="WOB15" s="1211"/>
      <c r="WOC15" s="1211"/>
      <c r="WOD15" s="1211"/>
      <c r="WOE15" s="1211"/>
      <c r="WOF15" s="1211"/>
      <c r="WOG15" s="1211"/>
      <c r="WOH15" s="1211"/>
      <c r="WOI15" s="1211"/>
      <c r="WOJ15" s="1211"/>
      <c r="WOK15" s="1211"/>
      <c r="WOL15" s="1211"/>
      <c r="WOM15" s="1211"/>
      <c r="WON15" s="1211"/>
      <c r="WOO15" s="1211"/>
      <c r="WOP15" s="1211"/>
      <c r="WOQ15" s="1211"/>
      <c r="WOR15" s="1211"/>
      <c r="WOS15" s="1211"/>
      <c r="WOT15" s="1211"/>
      <c r="WOU15" s="1211"/>
      <c r="WOV15" s="1211"/>
      <c r="WOW15" s="1211"/>
      <c r="WOX15" s="1211"/>
      <c r="WOY15" s="1211"/>
      <c r="WOZ15" s="1211"/>
      <c r="WPA15" s="1211"/>
      <c r="WPB15" s="1211"/>
      <c r="WPC15" s="1211"/>
      <c r="WPD15" s="1211"/>
      <c r="WPE15" s="1211"/>
      <c r="WPF15" s="1211"/>
      <c r="WPG15" s="1211"/>
      <c r="WPH15" s="1211"/>
      <c r="WPI15" s="1211"/>
      <c r="WPJ15" s="1211"/>
      <c r="WPK15" s="1211"/>
      <c r="WPL15" s="1211"/>
      <c r="WPM15" s="1211"/>
      <c r="WPN15" s="1211"/>
      <c r="WPO15" s="1211"/>
      <c r="WPP15" s="1211"/>
      <c r="WPQ15" s="1211"/>
      <c r="WPR15" s="1211"/>
      <c r="WPS15" s="1211"/>
      <c r="WPT15" s="1211"/>
      <c r="WPU15" s="1211"/>
      <c r="WPV15" s="1211"/>
      <c r="WPW15" s="1211"/>
      <c r="WPX15" s="1211"/>
      <c r="WPY15" s="1211"/>
      <c r="WPZ15" s="1211"/>
      <c r="WQA15" s="1211"/>
      <c r="WQB15" s="1211"/>
      <c r="WQC15" s="1211"/>
      <c r="WQD15" s="1211"/>
      <c r="WQE15" s="1211"/>
      <c r="WQF15" s="1211"/>
      <c r="WQG15" s="1211"/>
      <c r="WQH15" s="1211"/>
      <c r="WQI15" s="1211"/>
      <c r="WQJ15" s="1211"/>
      <c r="WQK15" s="1211"/>
      <c r="WQL15" s="1211"/>
      <c r="WQM15" s="1211"/>
      <c r="WQN15" s="1211"/>
      <c r="WQO15" s="1211"/>
      <c r="WQP15" s="1211"/>
      <c r="WQQ15" s="1211"/>
      <c r="WQR15" s="1211"/>
      <c r="WQS15" s="1211"/>
      <c r="WQT15" s="1211"/>
      <c r="WQU15" s="1211"/>
      <c r="WQV15" s="1211"/>
      <c r="WQW15" s="1211"/>
      <c r="WQX15" s="1211"/>
      <c r="WQY15" s="1211"/>
      <c r="WQZ15" s="1211"/>
      <c r="WRA15" s="1211"/>
      <c r="WRB15" s="1211"/>
      <c r="WRC15" s="1211"/>
      <c r="WRD15" s="1211"/>
      <c r="WRE15" s="1211"/>
      <c r="WRF15" s="1211"/>
      <c r="WRG15" s="1211"/>
      <c r="WRH15" s="1211"/>
      <c r="WRI15" s="1211"/>
      <c r="WRJ15" s="1211"/>
      <c r="WRK15" s="1211"/>
      <c r="WRL15" s="1211"/>
      <c r="WRM15" s="1211"/>
      <c r="WRN15" s="1211"/>
      <c r="WRO15" s="1211"/>
      <c r="WRP15" s="1211"/>
      <c r="WRQ15" s="1211"/>
      <c r="WRR15" s="1211"/>
      <c r="WRS15" s="1211"/>
      <c r="WRT15" s="1211"/>
      <c r="WRU15" s="1211"/>
      <c r="WRV15" s="1211"/>
      <c r="WRW15" s="1211"/>
      <c r="WRX15" s="1211"/>
      <c r="WRY15" s="1211"/>
      <c r="WRZ15" s="1211"/>
      <c r="WSA15" s="1211"/>
      <c r="WSB15" s="1211"/>
      <c r="WSC15" s="1211"/>
      <c r="WSD15" s="1211"/>
      <c r="WSE15" s="1211"/>
      <c r="WSF15" s="1211"/>
      <c r="WSG15" s="1211"/>
      <c r="WSH15" s="1211"/>
      <c r="WSI15" s="1211"/>
      <c r="WSJ15" s="1211"/>
      <c r="WSK15" s="1211"/>
      <c r="WSL15" s="1211"/>
      <c r="WSM15" s="1211"/>
      <c r="WSN15" s="1211"/>
      <c r="WSO15" s="1211"/>
      <c r="WSP15" s="1211"/>
      <c r="WSQ15" s="1211"/>
      <c r="WSR15" s="1211"/>
      <c r="WSS15" s="1211"/>
      <c r="WST15" s="1211"/>
      <c r="WSU15" s="1211"/>
      <c r="WSV15" s="1211"/>
      <c r="WSW15" s="1211"/>
      <c r="WSX15" s="1211"/>
      <c r="WSY15" s="1211"/>
      <c r="WSZ15" s="1211"/>
      <c r="WTA15" s="1211"/>
      <c r="WTB15" s="1211"/>
      <c r="WTC15" s="1211"/>
      <c r="WTD15" s="1211"/>
      <c r="WTE15" s="1211"/>
      <c r="WTF15" s="1211"/>
      <c r="WTG15" s="1211"/>
      <c r="WTH15" s="1211"/>
      <c r="WTI15" s="1211"/>
      <c r="WTJ15" s="1211"/>
      <c r="WTK15" s="1211"/>
      <c r="WTL15" s="1211"/>
      <c r="WTM15" s="1211"/>
      <c r="WTN15" s="1211"/>
      <c r="WTO15" s="1211"/>
      <c r="WTP15" s="1211"/>
      <c r="WTQ15" s="1211"/>
      <c r="WTR15" s="1211"/>
      <c r="WTS15" s="1211"/>
      <c r="WTT15" s="1211"/>
      <c r="WTU15" s="1211"/>
      <c r="WTV15" s="1211"/>
      <c r="WTW15" s="1211"/>
      <c r="WTX15" s="1211"/>
      <c r="WTY15" s="1211"/>
      <c r="WTZ15" s="1211"/>
      <c r="WUA15" s="1211"/>
      <c r="WUB15" s="1211"/>
      <c r="WUC15" s="1211"/>
      <c r="WUD15" s="1211"/>
      <c r="WUE15" s="1211"/>
      <c r="WUF15" s="1211"/>
      <c r="WUG15" s="1211"/>
      <c r="WUH15" s="1211"/>
      <c r="WUI15" s="1211"/>
      <c r="WUJ15" s="1211"/>
      <c r="WUK15" s="1211"/>
      <c r="WUL15" s="1211"/>
      <c r="WUM15" s="1211"/>
      <c r="WUN15" s="1211"/>
      <c r="WUO15" s="1211"/>
      <c r="WUP15" s="1211"/>
      <c r="WUQ15" s="1211"/>
      <c r="WUR15" s="1211"/>
      <c r="WUS15" s="1211"/>
      <c r="WUT15" s="1211"/>
      <c r="WUU15" s="1211"/>
      <c r="WUV15" s="1211"/>
      <c r="WUW15" s="1211"/>
      <c r="WUX15" s="1211"/>
      <c r="WUY15" s="1211"/>
      <c r="WUZ15" s="1211"/>
      <c r="WVA15" s="1211"/>
      <c r="WVB15" s="1211"/>
      <c r="WVC15" s="1211"/>
      <c r="WVD15" s="1211"/>
      <c r="WVE15" s="1211"/>
      <c r="WVF15" s="1211"/>
      <c r="WVG15" s="1211"/>
      <c r="WVH15" s="1211"/>
      <c r="WVI15" s="1211"/>
      <c r="WVJ15" s="1211"/>
      <c r="WVK15" s="1211"/>
      <c r="WVL15" s="1211"/>
      <c r="WVM15" s="1211"/>
      <c r="WVN15" s="1211"/>
      <c r="WVO15" s="1211"/>
      <c r="WVP15" s="1211"/>
      <c r="WVQ15" s="1211"/>
      <c r="WVR15" s="1211"/>
      <c r="WVS15" s="1211"/>
      <c r="WVT15" s="1211"/>
      <c r="WVU15" s="1211"/>
      <c r="WVV15" s="1211"/>
      <c r="WVW15" s="1211"/>
      <c r="WVX15" s="1211"/>
      <c r="WVY15" s="1211"/>
      <c r="WVZ15" s="1211"/>
      <c r="WWA15" s="1211"/>
      <c r="WWB15" s="1211"/>
      <c r="WWC15" s="1211"/>
      <c r="WWD15" s="1211"/>
      <c r="WWE15" s="1211"/>
      <c r="WWF15" s="1211"/>
      <c r="WWG15" s="1211"/>
      <c r="WWH15" s="1211"/>
      <c r="WWI15" s="1211"/>
      <c r="WWJ15" s="1211"/>
      <c r="WWK15" s="1211"/>
      <c r="WWL15" s="1211"/>
      <c r="WWM15" s="1211"/>
      <c r="WWN15" s="1211"/>
      <c r="WWO15" s="1211"/>
      <c r="WWP15" s="1211"/>
      <c r="WWQ15" s="1211"/>
      <c r="WWR15" s="1211"/>
      <c r="WWS15" s="1211"/>
      <c r="WWT15" s="1211"/>
      <c r="WWU15" s="1211"/>
      <c r="WWV15" s="1211"/>
      <c r="WWW15" s="1211"/>
      <c r="WWX15" s="1211"/>
      <c r="WWY15" s="1211"/>
      <c r="WWZ15" s="1211"/>
      <c r="WXA15" s="1211"/>
      <c r="WXB15" s="1211"/>
      <c r="WXC15" s="1211"/>
      <c r="WXD15" s="1211"/>
      <c r="WXE15" s="1211"/>
      <c r="WXF15" s="1211"/>
      <c r="WXG15" s="1211"/>
      <c r="WXH15" s="1211"/>
      <c r="WXI15" s="1211"/>
      <c r="WXJ15" s="1211"/>
      <c r="WXK15" s="1211"/>
      <c r="WXL15" s="1211"/>
      <c r="WXM15" s="1211"/>
      <c r="WXN15" s="1211"/>
      <c r="WXO15" s="1211"/>
      <c r="WXP15" s="1211"/>
      <c r="WXQ15" s="1211"/>
      <c r="WXR15" s="1211"/>
      <c r="WXS15" s="1211"/>
      <c r="WXT15" s="1211"/>
      <c r="WXU15" s="1211"/>
      <c r="WXV15" s="1211"/>
      <c r="WXW15" s="1211"/>
      <c r="WXX15" s="1211"/>
      <c r="WXY15" s="1211"/>
      <c r="WXZ15" s="1211"/>
      <c r="WYA15" s="1211"/>
      <c r="WYB15" s="1211"/>
      <c r="WYC15" s="1211"/>
      <c r="WYD15" s="1211"/>
      <c r="WYE15" s="1211"/>
      <c r="WYF15" s="1211"/>
      <c r="WYG15" s="1211"/>
      <c r="WYH15" s="1211"/>
      <c r="WYI15" s="1211"/>
      <c r="WYJ15" s="1211"/>
      <c r="WYK15" s="1211"/>
      <c r="WYL15" s="1211"/>
      <c r="WYM15" s="1211"/>
      <c r="WYN15" s="1211"/>
      <c r="WYO15" s="1211"/>
      <c r="WYP15" s="1211"/>
      <c r="WYQ15" s="1211"/>
      <c r="WYR15" s="1211"/>
      <c r="WYS15" s="1211"/>
      <c r="WYT15" s="1211"/>
      <c r="WYU15" s="1211"/>
      <c r="WYV15" s="1211"/>
      <c r="WYW15" s="1211"/>
      <c r="WYX15" s="1211"/>
      <c r="WYY15" s="1211"/>
      <c r="WYZ15" s="1211"/>
      <c r="WZA15" s="1211"/>
      <c r="WZB15" s="1211"/>
      <c r="WZC15" s="1211"/>
      <c r="WZD15" s="1211"/>
      <c r="WZE15" s="1211"/>
      <c r="WZF15" s="1211"/>
      <c r="WZG15" s="1211"/>
      <c r="WZH15" s="1211"/>
      <c r="WZI15" s="1211"/>
      <c r="WZJ15" s="1211"/>
      <c r="WZK15" s="1211"/>
      <c r="WZL15" s="1211"/>
      <c r="WZM15" s="1211"/>
      <c r="WZN15" s="1211"/>
      <c r="WZO15" s="1211"/>
      <c r="WZP15" s="1211"/>
      <c r="WZQ15" s="1211"/>
      <c r="WZR15" s="1211"/>
      <c r="WZS15" s="1211"/>
      <c r="WZT15" s="1211"/>
      <c r="WZU15" s="1211"/>
      <c r="WZV15" s="1211"/>
      <c r="WZW15" s="1211"/>
      <c r="WZX15" s="1211"/>
      <c r="WZY15" s="1211"/>
      <c r="WZZ15" s="1211"/>
      <c r="XAA15" s="1211"/>
      <c r="XAB15" s="1211"/>
      <c r="XAC15" s="1211"/>
      <c r="XAD15" s="1211"/>
      <c r="XAE15" s="1211"/>
      <c r="XAF15" s="1211"/>
      <c r="XAG15" s="1211"/>
      <c r="XAH15" s="1211"/>
      <c r="XAI15" s="1211"/>
      <c r="XAJ15" s="1211"/>
      <c r="XAK15" s="1211"/>
      <c r="XAL15" s="1211"/>
      <c r="XAM15" s="1211"/>
      <c r="XAN15" s="1211"/>
      <c r="XAO15" s="1211"/>
      <c r="XAP15" s="1211"/>
      <c r="XAQ15" s="1211"/>
      <c r="XAR15" s="1211"/>
      <c r="XAS15" s="1211"/>
      <c r="XAT15" s="1211"/>
      <c r="XAU15" s="1211"/>
      <c r="XAV15" s="1211"/>
      <c r="XAW15" s="1211"/>
      <c r="XAX15" s="1211"/>
      <c r="XAY15" s="1211"/>
      <c r="XAZ15" s="1211"/>
      <c r="XBA15" s="1211"/>
      <c r="XBB15" s="1211"/>
      <c r="XBC15" s="1211"/>
      <c r="XBD15" s="1211"/>
      <c r="XBE15" s="1211"/>
      <c r="XBF15" s="1211"/>
      <c r="XBG15" s="1211"/>
      <c r="XBH15" s="1211"/>
      <c r="XBI15" s="1211"/>
      <c r="XBJ15" s="1211"/>
      <c r="XBK15" s="1211"/>
      <c r="XBL15" s="1211"/>
      <c r="XBM15" s="1211"/>
      <c r="XBN15" s="1211"/>
      <c r="XBO15" s="1211"/>
      <c r="XBP15" s="1211"/>
      <c r="XBQ15" s="1211"/>
      <c r="XBR15" s="1211"/>
      <c r="XBS15" s="1211"/>
      <c r="XBT15" s="1211"/>
      <c r="XBU15" s="1211"/>
      <c r="XBV15" s="1211"/>
      <c r="XBW15" s="1211"/>
      <c r="XBX15" s="1211"/>
      <c r="XBY15" s="1211"/>
      <c r="XBZ15" s="1211"/>
      <c r="XCA15" s="1211"/>
      <c r="XCB15" s="1211"/>
      <c r="XCC15" s="1211"/>
      <c r="XCD15" s="1211"/>
      <c r="XCE15" s="1211"/>
      <c r="XCF15" s="1211"/>
      <c r="XCG15" s="1211"/>
      <c r="XCH15" s="1211"/>
      <c r="XCI15" s="1211"/>
      <c r="XCJ15" s="1211"/>
      <c r="XCK15" s="1211"/>
      <c r="XCL15" s="1211"/>
      <c r="XCM15" s="1211"/>
      <c r="XCN15" s="1211"/>
      <c r="XCO15" s="1211"/>
      <c r="XCP15" s="1211"/>
      <c r="XCQ15" s="1211"/>
      <c r="XCR15" s="1211"/>
      <c r="XCS15" s="1211"/>
      <c r="XCT15" s="1211"/>
      <c r="XCU15" s="1211"/>
      <c r="XCV15" s="1211"/>
      <c r="XCW15" s="1211"/>
      <c r="XCX15" s="1211"/>
      <c r="XCY15" s="1211"/>
      <c r="XCZ15" s="1211"/>
      <c r="XDA15" s="1211"/>
      <c r="XDB15" s="1211"/>
      <c r="XDC15" s="1211"/>
      <c r="XDD15" s="1211"/>
      <c r="XDE15" s="1211"/>
      <c r="XDF15" s="1211"/>
      <c r="XDG15" s="1211"/>
      <c r="XDH15" s="1211"/>
      <c r="XDI15" s="1211"/>
      <c r="XDJ15" s="1211"/>
      <c r="XDK15" s="1211"/>
      <c r="XDL15" s="1211"/>
      <c r="XDM15" s="1211"/>
      <c r="XDN15" s="1211"/>
      <c r="XDO15" s="1211"/>
      <c r="XDP15" s="1211"/>
      <c r="XDQ15" s="1211"/>
      <c r="XDR15" s="1211"/>
      <c r="XDS15" s="1211"/>
      <c r="XDT15" s="1211"/>
      <c r="XDU15" s="1211"/>
      <c r="XDV15" s="1211"/>
      <c r="XDW15" s="1211"/>
      <c r="XDX15" s="1211"/>
      <c r="XDY15" s="1211"/>
      <c r="XDZ15" s="1211"/>
      <c r="XEA15" s="1211"/>
      <c r="XEB15" s="1211"/>
      <c r="XEC15" s="1211"/>
      <c r="XED15" s="1211"/>
      <c r="XEE15" s="1211"/>
      <c r="XEF15" s="1211"/>
      <c r="XEG15" s="1211"/>
      <c r="XEH15" s="1211"/>
      <c r="XEI15" s="1211"/>
      <c r="XEJ15" s="1211"/>
      <c r="XEK15" s="1211"/>
      <c r="XEL15" s="1211"/>
      <c r="XEM15" s="1211"/>
      <c r="XEN15" s="1211"/>
      <c r="XEO15" s="1211"/>
      <c r="XEP15" s="1211"/>
      <c r="XEQ15" s="1211"/>
      <c r="XER15" s="1211"/>
      <c r="XES15" s="1211"/>
      <c r="XET15" s="1211"/>
      <c r="XEU15" s="1211"/>
      <c r="XEV15" s="1211"/>
      <c r="XEW15" s="1211"/>
      <c r="XEX15" s="1211"/>
      <c r="XEY15" s="1211"/>
      <c r="XEZ15" s="1211"/>
      <c r="XFA15" s="1211"/>
      <c r="XFB15" s="1211"/>
      <c r="XFC15" s="1211"/>
      <c r="XFD15" s="1211"/>
    </row>
    <row r="16" spans="1:16384" ht="38.25" customHeight="1">
      <c r="A16" s="4">
        <v>14</v>
      </c>
      <c r="B16" s="5" t="s">
        <v>188</v>
      </c>
      <c r="C16" s="5" t="s">
        <v>189</v>
      </c>
      <c r="H16" s="13"/>
      <c r="I16" s="13"/>
      <c r="J16" s="13"/>
      <c r="K16" s="13"/>
      <c r="L16" s="13"/>
      <c r="M16" s="13"/>
      <c r="N16" s="13"/>
      <c r="O16" s="1211"/>
      <c r="P16" s="1211"/>
      <c r="Q16" s="1211"/>
      <c r="R16" s="1211"/>
      <c r="S16" s="1211"/>
      <c r="T16" s="1211"/>
      <c r="U16" s="1211"/>
      <c r="V16" s="1211"/>
      <c r="W16" s="1211"/>
      <c r="X16" s="1211"/>
      <c r="Y16" s="1211"/>
      <c r="Z16" s="1211"/>
      <c r="AA16" s="1211"/>
      <c r="AB16" s="1211"/>
      <c r="AC16" s="1211"/>
      <c r="AD16" s="1211"/>
      <c r="AE16" s="1211"/>
      <c r="AF16" s="1211"/>
      <c r="AG16" s="1211"/>
      <c r="AH16" s="1211"/>
      <c r="AI16" s="1211"/>
      <c r="AJ16" s="1211"/>
      <c r="AK16" s="1211"/>
      <c r="AL16" s="1211"/>
      <c r="AM16" s="1211"/>
      <c r="AN16" s="1211"/>
      <c r="AO16" s="1211"/>
      <c r="AP16" s="1211"/>
      <c r="AQ16" s="1211"/>
      <c r="AR16" s="1211"/>
      <c r="AS16" s="1211"/>
      <c r="AT16" s="1211"/>
      <c r="AU16" s="1211"/>
      <c r="AV16" s="1211"/>
      <c r="AW16" s="1211"/>
      <c r="AX16" s="1211"/>
      <c r="AY16" s="1211"/>
      <c r="AZ16" s="1211"/>
      <c r="BA16" s="1211"/>
      <c r="BB16" s="1211"/>
      <c r="BC16" s="1211"/>
      <c r="BD16" s="1211"/>
      <c r="BE16" s="1211"/>
      <c r="BF16" s="1211"/>
      <c r="BG16" s="1211"/>
      <c r="BH16" s="1211"/>
      <c r="BI16" s="1211"/>
      <c r="BJ16" s="1211"/>
      <c r="BK16" s="1211"/>
      <c r="BL16" s="1211"/>
      <c r="BM16" s="1211"/>
      <c r="BN16" s="1211"/>
      <c r="BO16" s="1211"/>
      <c r="BP16" s="1211"/>
      <c r="BQ16" s="1211"/>
      <c r="BR16" s="1211"/>
      <c r="BS16" s="1211"/>
      <c r="BT16" s="1211"/>
      <c r="BU16" s="1211"/>
      <c r="BV16" s="1211"/>
      <c r="BW16" s="1211"/>
      <c r="BX16" s="1211"/>
      <c r="BY16" s="1211"/>
      <c r="BZ16" s="1211"/>
      <c r="CA16" s="1211"/>
      <c r="CB16" s="1211"/>
      <c r="CC16" s="1211"/>
      <c r="CD16" s="1211"/>
      <c r="CE16" s="1211"/>
      <c r="CF16" s="1211"/>
      <c r="CG16" s="1211"/>
      <c r="CH16" s="1211"/>
      <c r="CI16" s="1211"/>
      <c r="CJ16" s="1211"/>
      <c r="CK16" s="1211"/>
      <c r="CL16" s="1211"/>
      <c r="CM16" s="1211"/>
      <c r="CN16" s="1211"/>
      <c r="CO16" s="1211"/>
      <c r="CP16" s="1211"/>
      <c r="CQ16" s="1211"/>
      <c r="CR16" s="1211"/>
      <c r="CS16" s="1211"/>
      <c r="CT16" s="1211"/>
      <c r="CU16" s="1211"/>
      <c r="CV16" s="1211"/>
      <c r="CW16" s="1211"/>
      <c r="CX16" s="1211"/>
      <c r="CY16" s="1211"/>
      <c r="CZ16" s="1211"/>
      <c r="DA16" s="1211"/>
      <c r="DB16" s="1211"/>
      <c r="DC16" s="1211"/>
      <c r="DD16" s="1211"/>
      <c r="DE16" s="1211"/>
      <c r="DF16" s="1211"/>
      <c r="DG16" s="1211"/>
      <c r="DH16" s="1211"/>
      <c r="DI16" s="1211"/>
      <c r="DJ16" s="1211"/>
      <c r="DK16" s="1211"/>
      <c r="DL16" s="1211"/>
      <c r="DM16" s="1211"/>
      <c r="DN16" s="1211"/>
      <c r="DO16" s="1211"/>
      <c r="DP16" s="1211"/>
      <c r="DQ16" s="1211"/>
      <c r="DR16" s="1211"/>
      <c r="DS16" s="1211"/>
      <c r="DT16" s="1211"/>
      <c r="DU16" s="1211"/>
      <c r="DV16" s="1211"/>
      <c r="DW16" s="1211"/>
      <c r="DX16" s="1211"/>
      <c r="DY16" s="1211"/>
      <c r="DZ16" s="1211"/>
      <c r="EA16" s="1211"/>
      <c r="EB16" s="1211"/>
      <c r="EC16" s="1211"/>
      <c r="ED16" s="1211"/>
      <c r="EE16" s="1211"/>
      <c r="EF16" s="1211"/>
      <c r="EG16" s="1211"/>
      <c r="EH16" s="1211"/>
      <c r="EI16" s="1211"/>
      <c r="EJ16" s="1211"/>
      <c r="EK16" s="1211"/>
      <c r="EL16" s="1211"/>
      <c r="EM16" s="1211"/>
      <c r="EN16" s="1211"/>
      <c r="EO16" s="1211"/>
      <c r="EP16" s="1211"/>
      <c r="EQ16" s="1211"/>
      <c r="ER16" s="1211"/>
      <c r="ES16" s="1211"/>
      <c r="ET16" s="1211"/>
      <c r="EU16" s="1211"/>
      <c r="EV16" s="1211"/>
      <c r="EW16" s="1211"/>
      <c r="EX16" s="1211"/>
      <c r="EY16" s="1211"/>
      <c r="EZ16" s="1211"/>
      <c r="FA16" s="1211"/>
      <c r="FB16" s="1211"/>
      <c r="FC16" s="1211"/>
      <c r="FD16" s="1211"/>
      <c r="FE16" s="1211"/>
      <c r="FF16" s="1211"/>
      <c r="FG16" s="1211"/>
      <c r="FH16" s="1211"/>
      <c r="FI16" s="1211"/>
      <c r="FJ16" s="1211"/>
      <c r="FK16" s="1211"/>
      <c r="FL16" s="1211"/>
      <c r="FM16" s="1211"/>
      <c r="FN16" s="1211"/>
      <c r="FO16" s="1211"/>
      <c r="FP16" s="1211"/>
      <c r="FQ16" s="1211"/>
      <c r="FR16" s="1211"/>
      <c r="FS16" s="1211"/>
      <c r="FT16" s="1211"/>
      <c r="FU16" s="1211"/>
      <c r="FV16" s="1211"/>
      <c r="FW16" s="1211"/>
      <c r="FX16" s="1211"/>
      <c r="FY16" s="1211"/>
      <c r="FZ16" s="1211"/>
      <c r="GA16" s="1211"/>
      <c r="GB16" s="1211"/>
      <c r="GC16" s="1211"/>
      <c r="GD16" s="1211"/>
      <c r="GE16" s="1211"/>
      <c r="GF16" s="1211"/>
      <c r="GG16" s="1211"/>
      <c r="GH16" s="1211"/>
      <c r="GI16" s="1211"/>
      <c r="GJ16" s="1211"/>
      <c r="GK16" s="1211"/>
      <c r="GL16" s="1211"/>
      <c r="GM16" s="1211"/>
      <c r="GN16" s="1211"/>
      <c r="GO16" s="1211"/>
      <c r="GP16" s="1211"/>
      <c r="GQ16" s="1211"/>
      <c r="GR16" s="1211"/>
      <c r="GS16" s="1211"/>
      <c r="GT16" s="1211"/>
      <c r="GU16" s="1211"/>
      <c r="GV16" s="1211"/>
      <c r="GW16" s="1211"/>
      <c r="GX16" s="1211"/>
      <c r="GY16" s="1211"/>
      <c r="GZ16" s="1211"/>
      <c r="HA16" s="1211"/>
      <c r="HB16" s="1211"/>
      <c r="HC16" s="1211"/>
      <c r="HD16" s="1211"/>
      <c r="HE16" s="1211"/>
      <c r="HF16" s="1211"/>
      <c r="HG16" s="1211"/>
      <c r="HH16" s="1211"/>
      <c r="HI16" s="1211"/>
      <c r="HJ16" s="1211"/>
      <c r="HK16" s="1211"/>
      <c r="HL16" s="1211"/>
      <c r="HM16" s="1211"/>
      <c r="HN16" s="1211"/>
      <c r="HO16" s="1211"/>
      <c r="HP16" s="1211"/>
      <c r="HQ16" s="1211"/>
      <c r="HR16" s="1211"/>
      <c r="HS16" s="1211"/>
      <c r="HT16" s="1211"/>
      <c r="HU16" s="1211"/>
      <c r="HV16" s="1211"/>
      <c r="HW16" s="1211"/>
      <c r="HX16" s="1211"/>
      <c r="HY16" s="1211"/>
      <c r="HZ16" s="1211"/>
      <c r="IA16" s="1211"/>
      <c r="IB16" s="1211"/>
      <c r="IC16" s="1211"/>
      <c r="ID16" s="1211"/>
      <c r="IE16" s="1211"/>
      <c r="IF16" s="1211"/>
      <c r="IG16" s="1211"/>
      <c r="IH16" s="1211"/>
      <c r="II16" s="1211"/>
      <c r="IJ16" s="1211"/>
      <c r="IK16" s="1211"/>
      <c r="IL16" s="1211"/>
      <c r="IM16" s="1211"/>
      <c r="IN16" s="1211"/>
      <c r="IO16" s="1211"/>
      <c r="IP16" s="1211"/>
      <c r="IQ16" s="1211"/>
      <c r="IR16" s="1211"/>
      <c r="IS16" s="1211"/>
      <c r="IT16" s="1211"/>
      <c r="IU16" s="1211"/>
      <c r="IV16" s="1211"/>
      <c r="IW16" s="1211"/>
      <c r="IX16" s="1211"/>
      <c r="IY16" s="1211"/>
      <c r="IZ16" s="1211"/>
      <c r="JA16" s="1211"/>
      <c r="JB16" s="1211"/>
      <c r="JC16" s="1211"/>
      <c r="JD16" s="1211"/>
      <c r="JE16" s="1211"/>
      <c r="JF16" s="1211"/>
      <c r="JG16" s="1211"/>
      <c r="JH16" s="1211"/>
      <c r="JI16" s="1211"/>
      <c r="JJ16" s="1211"/>
      <c r="JK16" s="1211"/>
      <c r="JL16" s="1211"/>
      <c r="JM16" s="1211"/>
      <c r="JN16" s="1211"/>
      <c r="JO16" s="1211"/>
      <c r="JP16" s="1211"/>
      <c r="JQ16" s="1211"/>
      <c r="JR16" s="1211"/>
      <c r="JS16" s="1211"/>
      <c r="JT16" s="1211"/>
      <c r="JU16" s="1211"/>
      <c r="JV16" s="1211"/>
      <c r="JW16" s="1211"/>
      <c r="JX16" s="1211"/>
      <c r="JY16" s="1211"/>
      <c r="JZ16" s="1211"/>
      <c r="KA16" s="1211"/>
      <c r="KB16" s="1211"/>
      <c r="KC16" s="1211"/>
      <c r="KD16" s="1211"/>
      <c r="KE16" s="1211"/>
      <c r="KF16" s="1211"/>
      <c r="KG16" s="1211"/>
      <c r="KH16" s="1211"/>
      <c r="KI16" s="1211"/>
      <c r="KJ16" s="1211"/>
      <c r="KK16" s="1211"/>
      <c r="KL16" s="1211"/>
      <c r="KM16" s="1211"/>
      <c r="KN16" s="1211"/>
      <c r="KO16" s="1211"/>
      <c r="KP16" s="1211"/>
      <c r="KQ16" s="1211"/>
      <c r="KR16" s="1211"/>
      <c r="KS16" s="1211"/>
      <c r="KT16" s="1211"/>
      <c r="KU16" s="1211"/>
      <c r="KV16" s="1211"/>
      <c r="KW16" s="1211"/>
      <c r="KX16" s="1211"/>
      <c r="KY16" s="1211"/>
      <c r="KZ16" s="1211"/>
      <c r="LA16" s="1211"/>
      <c r="LB16" s="1211"/>
      <c r="LC16" s="1211"/>
      <c r="LD16" s="1211"/>
      <c r="LE16" s="1211"/>
      <c r="LF16" s="1211"/>
      <c r="LG16" s="1211"/>
      <c r="LH16" s="1211"/>
      <c r="LI16" s="1211"/>
      <c r="LJ16" s="1211"/>
      <c r="LK16" s="1211"/>
      <c r="LL16" s="1211"/>
      <c r="LM16" s="1211"/>
      <c r="LN16" s="1211"/>
      <c r="LO16" s="1211"/>
      <c r="LP16" s="1211"/>
      <c r="LQ16" s="1211"/>
      <c r="LR16" s="1211"/>
      <c r="LS16" s="1211"/>
      <c r="LT16" s="1211"/>
      <c r="LU16" s="1211"/>
      <c r="LV16" s="1211"/>
      <c r="LW16" s="1211"/>
      <c r="LX16" s="1211"/>
      <c r="LY16" s="1211"/>
      <c r="LZ16" s="1211"/>
      <c r="MA16" s="1211"/>
      <c r="MB16" s="1211"/>
      <c r="MC16" s="1211"/>
      <c r="MD16" s="1211"/>
      <c r="ME16" s="1211"/>
      <c r="MF16" s="1211"/>
      <c r="MG16" s="1211"/>
      <c r="MH16" s="1211"/>
      <c r="MI16" s="1211"/>
      <c r="MJ16" s="1211"/>
      <c r="MK16" s="1211"/>
      <c r="ML16" s="1211"/>
      <c r="MM16" s="1211"/>
      <c r="MN16" s="1211"/>
      <c r="MO16" s="1211"/>
      <c r="MP16" s="1211"/>
      <c r="MQ16" s="1211"/>
      <c r="MR16" s="1211"/>
      <c r="MS16" s="1211"/>
      <c r="MT16" s="1211"/>
      <c r="MU16" s="1211"/>
      <c r="MV16" s="1211"/>
      <c r="MW16" s="1211"/>
      <c r="MX16" s="1211"/>
      <c r="MY16" s="1211"/>
      <c r="MZ16" s="1211"/>
      <c r="NA16" s="1211"/>
      <c r="NB16" s="1211"/>
      <c r="NC16" s="1211"/>
      <c r="ND16" s="1211"/>
      <c r="NE16" s="1211"/>
      <c r="NF16" s="1211"/>
      <c r="NG16" s="1211"/>
      <c r="NH16" s="1211"/>
      <c r="NI16" s="1211"/>
      <c r="NJ16" s="1211"/>
      <c r="NK16" s="1211"/>
      <c r="NL16" s="1211"/>
      <c r="NM16" s="1211"/>
      <c r="NN16" s="1211"/>
      <c r="NO16" s="1211"/>
      <c r="NP16" s="1211"/>
      <c r="NQ16" s="1211"/>
      <c r="NR16" s="1211"/>
      <c r="NS16" s="1211"/>
      <c r="NT16" s="1211"/>
      <c r="NU16" s="1211"/>
      <c r="NV16" s="1211"/>
      <c r="NW16" s="1211"/>
      <c r="NX16" s="1211"/>
      <c r="NY16" s="1211"/>
      <c r="NZ16" s="1211"/>
      <c r="OA16" s="1211"/>
      <c r="OB16" s="1211"/>
      <c r="OC16" s="1211"/>
      <c r="OD16" s="1211"/>
      <c r="OE16" s="1211"/>
      <c r="OF16" s="1211"/>
      <c r="OG16" s="1211"/>
      <c r="OH16" s="1211"/>
      <c r="OI16" s="1211"/>
      <c r="OJ16" s="1211"/>
      <c r="OK16" s="1211"/>
      <c r="OL16" s="1211"/>
      <c r="OM16" s="1211"/>
      <c r="ON16" s="1211"/>
      <c r="OO16" s="1211"/>
      <c r="OP16" s="1211"/>
      <c r="OQ16" s="1211"/>
      <c r="OR16" s="1211"/>
      <c r="OS16" s="1211"/>
      <c r="OT16" s="1211"/>
      <c r="OU16" s="1211"/>
      <c r="OV16" s="1211"/>
      <c r="OW16" s="1211"/>
      <c r="OX16" s="1211"/>
      <c r="OY16" s="1211"/>
      <c r="OZ16" s="1211"/>
      <c r="PA16" s="1211"/>
      <c r="PB16" s="1211"/>
      <c r="PC16" s="1211"/>
      <c r="PD16" s="1211"/>
      <c r="PE16" s="1211"/>
      <c r="PF16" s="1211"/>
      <c r="PG16" s="1211"/>
      <c r="PH16" s="1211"/>
      <c r="PI16" s="1211"/>
      <c r="PJ16" s="1211"/>
      <c r="PK16" s="1211"/>
      <c r="PL16" s="1211"/>
      <c r="PM16" s="1211"/>
      <c r="PN16" s="1211"/>
      <c r="PO16" s="1211"/>
      <c r="PP16" s="1211"/>
      <c r="PQ16" s="1211"/>
      <c r="PR16" s="1211"/>
      <c r="PS16" s="1211"/>
      <c r="PT16" s="1211"/>
      <c r="PU16" s="1211"/>
      <c r="PV16" s="1211"/>
      <c r="PW16" s="1211"/>
      <c r="PX16" s="1211"/>
      <c r="PY16" s="1211"/>
      <c r="PZ16" s="1211"/>
      <c r="QA16" s="1211"/>
      <c r="QB16" s="1211"/>
      <c r="QC16" s="1211"/>
      <c r="QD16" s="1211"/>
      <c r="QE16" s="1211"/>
      <c r="QF16" s="1211"/>
      <c r="QG16" s="1211"/>
      <c r="QH16" s="1211"/>
      <c r="QI16" s="1211"/>
      <c r="QJ16" s="1211"/>
      <c r="QK16" s="1211"/>
      <c r="QL16" s="1211"/>
      <c r="QM16" s="1211"/>
      <c r="QN16" s="1211"/>
      <c r="QO16" s="1211"/>
      <c r="QP16" s="1211"/>
      <c r="QQ16" s="1211"/>
      <c r="QR16" s="1211"/>
      <c r="QS16" s="1211"/>
      <c r="QT16" s="1211"/>
      <c r="QU16" s="1211"/>
      <c r="QV16" s="1211"/>
      <c r="QW16" s="1211"/>
      <c r="QX16" s="1211"/>
      <c r="QY16" s="1211"/>
      <c r="QZ16" s="1211"/>
      <c r="RA16" s="1211"/>
      <c r="RB16" s="1211"/>
      <c r="RC16" s="1211"/>
      <c r="RD16" s="1211"/>
      <c r="RE16" s="1211"/>
      <c r="RF16" s="1211"/>
      <c r="RG16" s="1211"/>
      <c r="RH16" s="1211"/>
      <c r="RI16" s="1211"/>
      <c r="RJ16" s="1211"/>
      <c r="RK16" s="1211"/>
      <c r="RL16" s="1211"/>
      <c r="RM16" s="1211"/>
      <c r="RN16" s="1211"/>
      <c r="RO16" s="1211"/>
      <c r="RP16" s="1211"/>
      <c r="RQ16" s="1211"/>
      <c r="RR16" s="1211"/>
      <c r="RS16" s="1211"/>
      <c r="RT16" s="1211"/>
      <c r="RU16" s="1211"/>
      <c r="RV16" s="1211"/>
      <c r="RW16" s="1211"/>
      <c r="RX16" s="1211"/>
      <c r="RY16" s="1211"/>
      <c r="RZ16" s="1211"/>
      <c r="SA16" s="1211"/>
      <c r="SB16" s="1211"/>
      <c r="SC16" s="1211"/>
      <c r="SD16" s="1211"/>
      <c r="SE16" s="1211"/>
      <c r="SF16" s="1211"/>
      <c r="SG16" s="1211"/>
      <c r="SH16" s="1211"/>
      <c r="SI16" s="1211"/>
      <c r="SJ16" s="1211"/>
      <c r="SK16" s="1211"/>
      <c r="SL16" s="1211"/>
      <c r="SM16" s="1211"/>
      <c r="SN16" s="1211"/>
      <c r="SO16" s="1211"/>
      <c r="SP16" s="1211"/>
      <c r="SQ16" s="1211"/>
      <c r="SR16" s="1211"/>
      <c r="SS16" s="1211"/>
      <c r="ST16" s="1211"/>
      <c r="SU16" s="1211"/>
      <c r="SV16" s="1211"/>
      <c r="SW16" s="1211"/>
      <c r="SX16" s="1211"/>
      <c r="SY16" s="1211"/>
      <c r="SZ16" s="1211"/>
      <c r="TA16" s="1211"/>
      <c r="TB16" s="1211"/>
      <c r="TC16" s="1211"/>
      <c r="TD16" s="1211"/>
      <c r="TE16" s="1211"/>
      <c r="TF16" s="1211"/>
      <c r="TG16" s="1211"/>
      <c r="TH16" s="1211"/>
      <c r="TI16" s="1211"/>
      <c r="TJ16" s="1211"/>
      <c r="TK16" s="1211"/>
      <c r="TL16" s="1211"/>
      <c r="TM16" s="1211"/>
      <c r="TN16" s="1211"/>
      <c r="TO16" s="1211"/>
      <c r="TP16" s="1211"/>
      <c r="TQ16" s="1211"/>
      <c r="TR16" s="1211"/>
      <c r="TS16" s="1211"/>
      <c r="TT16" s="1211"/>
      <c r="TU16" s="1211"/>
      <c r="TV16" s="1211"/>
      <c r="TW16" s="1211"/>
      <c r="TX16" s="1211"/>
      <c r="TY16" s="1211"/>
      <c r="TZ16" s="1211"/>
      <c r="UA16" s="1211"/>
      <c r="UB16" s="1211"/>
      <c r="UC16" s="1211"/>
      <c r="UD16" s="1211"/>
      <c r="UE16" s="1211"/>
      <c r="UF16" s="1211"/>
      <c r="UG16" s="1211"/>
      <c r="UH16" s="1211"/>
      <c r="UI16" s="1211"/>
      <c r="UJ16" s="1211"/>
      <c r="UK16" s="1211"/>
      <c r="UL16" s="1211"/>
      <c r="UM16" s="1211"/>
      <c r="UN16" s="1211"/>
      <c r="UO16" s="1211"/>
      <c r="UP16" s="1211"/>
      <c r="UQ16" s="1211"/>
      <c r="UR16" s="1211"/>
      <c r="US16" s="1211"/>
      <c r="UT16" s="1211"/>
      <c r="UU16" s="1211"/>
      <c r="UV16" s="1211"/>
      <c r="UW16" s="1211"/>
      <c r="UX16" s="1211"/>
      <c r="UY16" s="1211"/>
      <c r="UZ16" s="1211"/>
      <c r="VA16" s="1211"/>
      <c r="VB16" s="1211"/>
      <c r="VC16" s="1211"/>
      <c r="VD16" s="1211"/>
      <c r="VE16" s="1211"/>
      <c r="VF16" s="1211"/>
      <c r="VG16" s="1211"/>
      <c r="VH16" s="1211"/>
      <c r="VI16" s="1211"/>
      <c r="VJ16" s="1211"/>
      <c r="VK16" s="1211"/>
      <c r="VL16" s="1211"/>
      <c r="VM16" s="1211"/>
      <c r="VN16" s="1211"/>
      <c r="VO16" s="1211"/>
      <c r="VP16" s="1211"/>
      <c r="VQ16" s="1211"/>
      <c r="VR16" s="1211"/>
      <c r="VS16" s="1211"/>
      <c r="VT16" s="1211"/>
      <c r="VU16" s="1211"/>
      <c r="VV16" s="1211"/>
      <c r="VW16" s="1211"/>
      <c r="VX16" s="1211"/>
      <c r="VY16" s="1211"/>
      <c r="VZ16" s="1211"/>
      <c r="WA16" s="1211"/>
      <c r="WB16" s="1211"/>
      <c r="WC16" s="1211"/>
      <c r="WD16" s="1211"/>
      <c r="WE16" s="1211"/>
      <c r="WF16" s="1211"/>
      <c r="WG16" s="1211"/>
      <c r="WH16" s="1211"/>
      <c r="WI16" s="1211"/>
      <c r="WJ16" s="1211"/>
      <c r="WK16" s="1211"/>
      <c r="WL16" s="1211"/>
      <c r="WM16" s="1211"/>
      <c r="WN16" s="1211"/>
      <c r="WO16" s="1211"/>
      <c r="WP16" s="1211"/>
      <c r="WQ16" s="1211"/>
      <c r="WR16" s="1211"/>
      <c r="WS16" s="1211"/>
      <c r="WT16" s="1211"/>
      <c r="WU16" s="1211"/>
      <c r="WV16" s="1211"/>
      <c r="WW16" s="1211"/>
      <c r="WX16" s="1211"/>
      <c r="WY16" s="1211"/>
      <c r="WZ16" s="1211"/>
      <c r="XA16" s="1211"/>
      <c r="XB16" s="1211"/>
      <c r="XC16" s="1211"/>
      <c r="XD16" s="1211"/>
      <c r="XE16" s="1211"/>
      <c r="XF16" s="1211"/>
      <c r="XG16" s="1211"/>
      <c r="XH16" s="1211"/>
      <c r="XI16" s="1211"/>
      <c r="XJ16" s="1211"/>
      <c r="XK16" s="1211"/>
      <c r="XL16" s="1211"/>
      <c r="XM16" s="1211"/>
      <c r="XN16" s="1211"/>
      <c r="XO16" s="1211"/>
      <c r="XP16" s="1211"/>
      <c r="XQ16" s="1211"/>
      <c r="XR16" s="1211"/>
      <c r="XS16" s="1211"/>
      <c r="XT16" s="1211"/>
      <c r="XU16" s="1211"/>
      <c r="XV16" s="1211"/>
      <c r="XW16" s="1211"/>
      <c r="XX16" s="1211"/>
      <c r="XY16" s="1211"/>
      <c r="XZ16" s="1211"/>
      <c r="YA16" s="1211"/>
      <c r="YB16" s="1211"/>
      <c r="YC16" s="1211"/>
      <c r="YD16" s="1211"/>
      <c r="YE16" s="1211"/>
      <c r="YF16" s="1211"/>
      <c r="YG16" s="1211"/>
      <c r="YH16" s="1211"/>
      <c r="YI16" s="1211"/>
      <c r="YJ16" s="1211"/>
      <c r="YK16" s="1211"/>
      <c r="YL16" s="1211"/>
      <c r="YM16" s="1211"/>
      <c r="YN16" s="1211"/>
      <c r="YO16" s="1211"/>
      <c r="YP16" s="1211"/>
      <c r="YQ16" s="1211"/>
      <c r="YR16" s="1211"/>
      <c r="YS16" s="1211"/>
      <c r="YT16" s="1211"/>
      <c r="YU16" s="1211"/>
      <c r="YV16" s="1211"/>
      <c r="YW16" s="1211"/>
      <c r="YX16" s="1211"/>
      <c r="YY16" s="1211"/>
      <c r="YZ16" s="1211"/>
      <c r="ZA16" s="1211"/>
      <c r="ZB16" s="1211"/>
      <c r="ZC16" s="1211"/>
      <c r="ZD16" s="1211"/>
      <c r="ZE16" s="1211"/>
      <c r="ZF16" s="1211"/>
      <c r="ZG16" s="1211"/>
      <c r="ZH16" s="1211"/>
      <c r="ZI16" s="1211"/>
      <c r="ZJ16" s="1211"/>
      <c r="ZK16" s="1211"/>
      <c r="ZL16" s="1211"/>
      <c r="ZM16" s="1211"/>
      <c r="ZN16" s="1211"/>
      <c r="ZO16" s="1211"/>
      <c r="ZP16" s="1211"/>
      <c r="ZQ16" s="1211"/>
      <c r="ZR16" s="1211"/>
      <c r="ZS16" s="1211"/>
      <c r="ZT16" s="1211"/>
      <c r="ZU16" s="1211"/>
      <c r="ZV16" s="1211"/>
      <c r="ZW16" s="1211"/>
      <c r="ZX16" s="1211"/>
      <c r="ZY16" s="1211"/>
      <c r="ZZ16" s="1211"/>
      <c r="AAA16" s="1211"/>
      <c r="AAB16" s="1211"/>
      <c r="AAC16" s="1211"/>
      <c r="AAD16" s="1211"/>
      <c r="AAE16" s="1211"/>
      <c r="AAF16" s="1211"/>
      <c r="AAG16" s="1211"/>
      <c r="AAH16" s="1211"/>
      <c r="AAI16" s="1211"/>
      <c r="AAJ16" s="1211"/>
      <c r="AAK16" s="1211"/>
      <c r="AAL16" s="1211"/>
      <c r="AAM16" s="1211"/>
      <c r="AAN16" s="1211"/>
      <c r="AAO16" s="1211"/>
      <c r="AAP16" s="1211"/>
      <c r="AAQ16" s="1211"/>
      <c r="AAR16" s="1211"/>
      <c r="AAS16" s="1211"/>
      <c r="AAT16" s="1211"/>
      <c r="AAU16" s="1211"/>
      <c r="AAV16" s="1211"/>
      <c r="AAW16" s="1211"/>
      <c r="AAX16" s="1211"/>
      <c r="AAY16" s="1211"/>
      <c r="AAZ16" s="1211"/>
      <c r="ABA16" s="1211"/>
      <c r="ABB16" s="1211"/>
      <c r="ABC16" s="1211"/>
      <c r="ABD16" s="1211"/>
      <c r="ABE16" s="1211"/>
      <c r="ABF16" s="1211"/>
      <c r="ABG16" s="1211"/>
      <c r="ABH16" s="1211"/>
      <c r="ABI16" s="1211"/>
      <c r="ABJ16" s="1211"/>
      <c r="ABK16" s="1211"/>
      <c r="ABL16" s="1211"/>
      <c r="ABM16" s="1211"/>
      <c r="ABN16" s="1211"/>
      <c r="ABO16" s="1211"/>
      <c r="ABP16" s="1211"/>
      <c r="ABQ16" s="1211"/>
      <c r="ABR16" s="1211"/>
      <c r="ABS16" s="1211"/>
      <c r="ABT16" s="1211"/>
      <c r="ABU16" s="1211"/>
      <c r="ABV16" s="1211"/>
      <c r="ABW16" s="1211"/>
      <c r="ABX16" s="1211"/>
      <c r="ABY16" s="1211"/>
      <c r="ABZ16" s="1211"/>
      <c r="ACA16" s="1211"/>
      <c r="ACB16" s="1211"/>
      <c r="ACC16" s="1211"/>
      <c r="ACD16" s="1211"/>
      <c r="ACE16" s="1211"/>
      <c r="ACF16" s="1211"/>
      <c r="ACG16" s="1211"/>
      <c r="ACH16" s="1211"/>
      <c r="ACI16" s="1211"/>
      <c r="ACJ16" s="1211"/>
      <c r="ACK16" s="1211"/>
      <c r="ACL16" s="1211"/>
      <c r="ACM16" s="1211"/>
      <c r="ACN16" s="1211"/>
      <c r="ACO16" s="1211"/>
      <c r="ACP16" s="1211"/>
      <c r="ACQ16" s="1211"/>
      <c r="ACR16" s="1211"/>
      <c r="ACS16" s="1211"/>
      <c r="ACT16" s="1211"/>
      <c r="ACU16" s="1211"/>
      <c r="ACV16" s="1211"/>
      <c r="ACW16" s="1211"/>
      <c r="ACX16" s="1211"/>
      <c r="ACY16" s="1211"/>
      <c r="ACZ16" s="1211"/>
      <c r="ADA16" s="1211"/>
      <c r="ADB16" s="1211"/>
      <c r="ADC16" s="1211"/>
      <c r="ADD16" s="1211"/>
      <c r="ADE16" s="1211"/>
      <c r="ADF16" s="1211"/>
      <c r="ADG16" s="1211"/>
      <c r="ADH16" s="1211"/>
      <c r="ADI16" s="1211"/>
      <c r="ADJ16" s="1211"/>
      <c r="ADK16" s="1211"/>
      <c r="ADL16" s="1211"/>
      <c r="ADM16" s="1211"/>
      <c r="ADN16" s="1211"/>
      <c r="ADO16" s="1211"/>
      <c r="ADP16" s="1211"/>
      <c r="ADQ16" s="1211"/>
      <c r="ADR16" s="1211"/>
      <c r="ADS16" s="1211"/>
      <c r="ADT16" s="1211"/>
      <c r="ADU16" s="1211"/>
      <c r="ADV16" s="1211"/>
      <c r="ADW16" s="1211"/>
      <c r="ADX16" s="1211"/>
      <c r="ADY16" s="1211"/>
      <c r="ADZ16" s="1211"/>
      <c r="AEA16" s="1211"/>
      <c r="AEB16" s="1211"/>
      <c r="AEC16" s="1211"/>
      <c r="AED16" s="1211"/>
      <c r="AEE16" s="1211"/>
      <c r="AEF16" s="1211"/>
      <c r="AEG16" s="1211"/>
      <c r="AEH16" s="1211"/>
      <c r="AEI16" s="1211"/>
      <c r="AEJ16" s="1211"/>
      <c r="AEK16" s="1211"/>
      <c r="AEL16" s="1211"/>
      <c r="AEM16" s="1211"/>
      <c r="AEN16" s="1211"/>
      <c r="AEO16" s="1211"/>
      <c r="AEP16" s="1211"/>
      <c r="AEQ16" s="1211"/>
      <c r="AER16" s="1211"/>
      <c r="AES16" s="1211"/>
      <c r="AET16" s="1211"/>
      <c r="AEU16" s="1211"/>
      <c r="AEV16" s="1211"/>
      <c r="AEW16" s="1211"/>
      <c r="AEX16" s="1211"/>
      <c r="AEY16" s="1211"/>
      <c r="AEZ16" s="1211"/>
      <c r="AFA16" s="1211"/>
      <c r="AFB16" s="1211"/>
      <c r="AFC16" s="1211"/>
      <c r="AFD16" s="1211"/>
      <c r="AFE16" s="1211"/>
      <c r="AFF16" s="1211"/>
      <c r="AFG16" s="1211"/>
      <c r="AFH16" s="1211"/>
      <c r="AFI16" s="1211"/>
      <c r="AFJ16" s="1211"/>
      <c r="AFK16" s="1211"/>
      <c r="AFL16" s="1211"/>
      <c r="AFM16" s="1211"/>
      <c r="AFN16" s="1211"/>
      <c r="AFO16" s="1211"/>
      <c r="AFP16" s="1211"/>
      <c r="AFQ16" s="1211"/>
      <c r="AFR16" s="1211"/>
      <c r="AFS16" s="1211"/>
      <c r="AFT16" s="1211"/>
      <c r="AFU16" s="1211"/>
      <c r="AFV16" s="1211"/>
      <c r="AFW16" s="1211"/>
      <c r="AFX16" s="1211"/>
      <c r="AFY16" s="1211"/>
      <c r="AFZ16" s="1211"/>
      <c r="AGA16" s="1211"/>
      <c r="AGB16" s="1211"/>
      <c r="AGC16" s="1211"/>
      <c r="AGD16" s="1211"/>
      <c r="AGE16" s="1211"/>
      <c r="AGF16" s="1211"/>
      <c r="AGG16" s="1211"/>
      <c r="AGH16" s="1211"/>
      <c r="AGI16" s="1211"/>
      <c r="AGJ16" s="1211"/>
      <c r="AGK16" s="1211"/>
      <c r="AGL16" s="1211"/>
      <c r="AGM16" s="1211"/>
      <c r="AGN16" s="1211"/>
      <c r="AGO16" s="1211"/>
      <c r="AGP16" s="1211"/>
      <c r="AGQ16" s="1211"/>
      <c r="AGR16" s="1211"/>
      <c r="AGS16" s="1211"/>
      <c r="AGT16" s="1211"/>
      <c r="AGU16" s="1211"/>
      <c r="AGV16" s="1211"/>
      <c r="AGW16" s="1211"/>
      <c r="AGX16" s="1211"/>
      <c r="AGY16" s="1211"/>
      <c r="AGZ16" s="1211"/>
      <c r="AHA16" s="1211"/>
      <c r="AHB16" s="1211"/>
      <c r="AHC16" s="1211"/>
      <c r="AHD16" s="1211"/>
      <c r="AHE16" s="1211"/>
      <c r="AHF16" s="1211"/>
      <c r="AHG16" s="1211"/>
      <c r="AHH16" s="1211"/>
      <c r="AHI16" s="1211"/>
      <c r="AHJ16" s="1211"/>
      <c r="AHK16" s="1211"/>
      <c r="AHL16" s="1211"/>
      <c r="AHM16" s="1211"/>
      <c r="AHN16" s="1211"/>
      <c r="AHO16" s="1211"/>
      <c r="AHP16" s="1211"/>
      <c r="AHQ16" s="1211"/>
      <c r="AHR16" s="1211"/>
      <c r="AHS16" s="1211"/>
      <c r="AHT16" s="1211"/>
      <c r="AHU16" s="1211"/>
      <c r="AHV16" s="1211"/>
      <c r="AHW16" s="1211"/>
      <c r="AHX16" s="1211"/>
      <c r="AHY16" s="1211"/>
      <c r="AHZ16" s="1211"/>
      <c r="AIA16" s="1211"/>
      <c r="AIB16" s="1211"/>
      <c r="AIC16" s="1211"/>
      <c r="AID16" s="1211"/>
      <c r="AIE16" s="1211"/>
      <c r="AIF16" s="1211"/>
      <c r="AIG16" s="1211"/>
      <c r="AIH16" s="1211"/>
      <c r="AII16" s="1211"/>
      <c r="AIJ16" s="1211"/>
      <c r="AIK16" s="1211"/>
      <c r="AIL16" s="1211"/>
      <c r="AIM16" s="1211"/>
      <c r="AIN16" s="1211"/>
      <c r="AIO16" s="1211"/>
      <c r="AIP16" s="1211"/>
      <c r="AIQ16" s="1211"/>
      <c r="AIR16" s="1211"/>
      <c r="AIS16" s="1211"/>
      <c r="AIT16" s="1211"/>
      <c r="AIU16" s="1211"/>
      <c r="AIV16" s="1211"/>
      <c r="AIW16" s="1211"/>
      <c r="AIX16" s="1211"/>
      <c r="AIY16" s="1211"/>
      <c r="AIZ16" s="1211"/>
      <c r="AJA16" s="1211"/>
      <c r="AJB16" s="1211"/>
      <c r="AJC16" s="1211"/>
      <c r="AJD16" s="1211"/>
      <c r="AJE16" s="1211"/>
      <c r="AJF16" s="1211"/>
      <c r="AJG16" s="1211"/>
      <c r="AJH16" s="1211"/>
      <c r="AJI16" s="1211"/>
      <c r="AJJ16" s="1211"/>
      <c r="AJK16" s="1211"/>
      <c r="AJL16" s="1211"/>
      <c r="AJM16" s="1211"/>
      <c r="AJN16" s="1211"/>
      <c r="AJO16" s="1211"/>
      <c r="AJP16" s="1211"/>
      <c r="AJQ16" s="1211"/>
      <c r="AJR16" s="1211"/>
      <c r="AJS16" s="1211"/>
      <c r="AJT16" s="1211"/>
      <c r="AJU16" s="1211"/>
      <c r="AJV16" s="1211"/>
      <c r="AJW16" s="1211"/>
      <c r="AJX16" s="1211"/>
      <c r="AJY16" s="1211"/>
      <c r="AJZ16" s="1211"/>
      <c r="AKA16" s="1211"/>
      <c r="AKB16" s="1211"/>
      <c r="AKC16" s="1211"/>
      <c r="AKD16" s="1211"/>
      <c r="AKE16" s="1211"/>
      <c r="AKF16" s="1211"/>
      <c r="AKG16" s="1211"/>
      <c r="AKH16" s="1211"/>
      <c r="AKI16" s="1211"/>
      <c r="AKJ16" s="1211"/>
      <c r="AKK16" s="1211"/>
      <c r="AKL16" s="1211"/>
      <c r="AKM16" s="1211"/>
      <c r="AKN16" s="1211"/>
      <c r="AKO16" s="1211"/>
      <c r="AKP16" s="1211"/>
      <c r="AKQ16" s="1211"/>
      <c r="AKR16" s="1211"/>
      <c r="AKS16" s="1211"/>
      <c r="AKT16" s="1211"/>
      <c r="AKU16" s="1211"/>
      <c r="AKV16" s="1211"/>
      <c r="AKW16" s="1211"/>
      <c r="AKX16" s="1211"/>
      <c r="AKY16" s="1211"/>
      <c r="AKZ16" s="1211"/>
      <c r="ALA16" s="1211"/>
      <c r="ALB16" s="1211"/>
      <c r="ALC16" s="1211"/>
      <c r="ALD16" s="1211"/>
      <c r="ALE16" s="1211"/>
      <c r="ALF16" s="1211"/>
      <c r="ALG16" s="1211"/>
      <c r="ALH16" s="1211"/>
      <c r="ALI16" s="1211"/>
      <c r="ALJ16" s="1211"/>
      <c r="ALK16" s="1211"/>
      <c r="ALL16" s="1211"/>
      <c r="ALM16" s="1211"/>
      <c r="ALN16" s="1211"/>
      <c r="ALO16" s="1211"/>
      <c r="ALP16" s="1211"/>
      <c r="ALQ16" s="1211"/>
      <c r="ALR16" s="1211"/>
      <c r="ALS16" s="1211"/>
      <c r="ALT16" s="1211"/>
      <c r="ALU16" s="1211"/>
      <c r="ALV16" s="1211"/>
      <c r="ALW16" s="1211"/>
      <c r="ALX16" s="1211"/>
      <c r="ALY16" s="1211"/>
      <c r="ALZ16" s="1211"/>
      <c r="AMA16" s="1211"/>
      <c r="AMB16" s="1211"/>
      <c r="AMC16" s="1211"/>
      <c r="AMD16" s="1211"/>
      <c r="AME16" s="1211"/>
      <c r="AMF16" s="1211"/>
      <c r="AMG16" s="1211"/>
      <c r="AMH16" s="1211"/>
      <c r="AMI16" s="1211"/>
      <c r="AMJ16" s="1211"/>
      <c r="AMK16" s="1211"/>
      <c r="AML16" s="1211"/>
      <c r="AMM16" s="1211"/>
      <c r="AMN16" s="1211"/>
      <c r="AMO16" s="1211"/>
      <c r="AMP16" s="1211"/>
      <c r="AMQ16" s="1211"/>
      <c r="AMR16" s="1211"/>
      <c r="AMS16" s="1211"/>
      <c r="AMT16" s="1211"/>
      <c r="AMU16" s="1211"/>
      <c r="AMV16" s="1211"/>
      <c r="AMW16" s="1211"/>
      <c r="AMX16" s="1211"/>
      <c r="AMY16" s="1211"/>
      <c r="AMZ16" s="1211"/>
      <c r="ANA16" s="1211"/>
      <c r="ANB16" s="1211"/>
      <c r="ANC16" s="1211"/>
      <c r="AND16" s="1211"/>
      <c r="ANE16" s="1211"/>
      <c r="ANF16" s="1211"/>
      <c r="ANG16" s="1211"/>
      <c r="ANH16" s="1211"/>
      <c r="ANI16" s="1211"/>
      <c r="ANJ16" s="1211"/>
      <c r="ANK16" s="1211"/>
      <c r="ANL16" s="1211"/>
      <c r="ANM16" s="1211"/>
      <c r="ANN16" s="1211"/>
      <c r="ANO16" s="1211"/>
      <c r="ANP16" s="1211"/>
      <c r="ANQ16" s="1211"/>
      <c r="ANR16" s="1211"/>
      <c r="ANS16" s="1211"/>
      <c r="ANT16" s="1211"/>
      <c r="ANU16" s="1211"/>
      <c r="ANV16" s="1211"/>
      <c r="ANW16" s="1211"/>
      <c r="ANX16" s="1211"/>
      <c r="ANY16" s="1211"/>
      <c r="ANZ16" s="1211"/>
      <c r="AOA16" s="1211"/>
      <c r="AOB16" s="1211"/>
      <c r="AOC16" s="1211"/>
      <c r="AOD16" s="1211"/>
      <c r="AOE16" s="1211"/>
      <c r="AOF16" s="1211"/>
      <c r="AOG16" s="1211"/>
      <c r="AOH16" s="1211"/>
      <c r="AOI16" s="1211"/>
      <c r="AOJ16" s="1211"/>
      <c r="AOK16" s="1211"/>
      <c r="AOL16" s="1211"/>
      <c r="AOM16" s="1211"/>
      <c r="AON16" s="1211"/>
      <c r="AOO16" s="1211"/>
      <c r="AOP16" s="1211"/>
      <c r="AOQ16" s="1211"/>
      <c r="AOR16" s="1211"/>
      <c r="AOS16" s="1211"/>
      <c r="AOT16" s="1211"/>
      <c r="AOU16" s="1211"/>
      <c r="AOV16" s="1211"/>
      <c r="AOW16" s="1211"/>
      <c r="AOX16" s="1211"/>
      <c r="AOY16" s="1211"/>
      <c r="AOZ16" s="1211"/>
      <c r="APA16" s="1211"/>
      <c r="APB16" s="1211"/>
      <c r="APC16" s="1211"/>
      <c r="APD16" s="1211"/>
      <c r="APE16" s="1211"/>
      <c r="APF16" s="1211"/>
      <c r="APG16" s="1211"/>
      <c r="APH16" s="1211"/>
      <c r="API16" s="1211"/>
      <c r="APJ16" s="1211"/>
      <c r="APK16" s="1211"/>
      <c r="APL16" s="1211"/>
      <c r="APM16" s="1211"/>
      <c r="APN16" s="1211"/>
      <c r="APO16" s="1211"/>
      <c r="APP16" s="1211"/>
      <c r="APQ16" s="1211"/>
      <c r="APR16" s="1211"/>
      <c r="APS16" s="1211"/>
      <c r="APT16" s="1211"/>
      <c r="APU16" s="1211"/>
      <c r="APV16" s="1211"/>
      <c r="APW16" s="1211"/>
      <c r="APX16" s="1211"/>
      <c r="APY16" s="1211"/>
      <c r="APZ16" s="1211"/>
      <c r="AQA16" s="1211"/>
      <c r="AQB16" s="1211"/>
      <c r="AQC16" s="1211"/>
      <c r="AQD16" s="1211"/>
      <c r="AQE16" s="1211"/>
      <c r="AQF16" s="1211"/>
      <c r="AQG16" s="1211"/>
      <c r="AQH16" s="1211"/>
      <c r="AQI16" s="1211"/>
      <c r="AQJ16" s="1211"/>
      <c r="AQK16" s="1211"/>
      <c r="AQL16" s="1211"/>
      <c r="AQM16" s="1211"/>
      <c r="AQN16" s="1211"/>
      <c r="AQO16" s="1211"/>
      <c r="AQP16" s="1211"/>
      <c r="AQQ16" s="1211"/>
      <c r="AQR16" s="1211"/>
      <c r="AQS16" s="1211"/>
      <c r="AQT16" s="1211"/>
      <c r="AQU16" s="1211"/>
      <c r="AQV16" s="1211"/>
      <c r="AQW16" s="1211"/>
      <c r="AQX16" s="1211"/>
      <c r="AQY16" s="1211"/>
      <c r="AQZ16" s="1211"/>
      <c r="ARA16" s="1211"/>
      <c r="ARB16" s="1211"/>
      <c r="ARC16" s="1211"/>
      <c r="ARD16" s="1211"/>
      <c r="ARE16" s="1211"/>
      <c r="ARF16" s="1211"/>
      <c r="ARG16" s="1211"/>
      <c r="ARH16" s="1211"/>
      <c r="ARI16" s="1211"/>
      <c r="ARJ16" s="1211"/>
      <c r="ARK16" s="1211"/>
      <c r="ARL16" s="1211"/>
      <c r="ARM16" s="1211"/>
      <c r="ARN16" s="1211"/>
      <c r="ARO16" s="1211"/>
      <c r="ARP16" s="1211"/>
      <c r="ARQ16" s="1211"/>
      <c r="ARR16" s="1211"/>
      <c r="ARS16" s="1211"/>
      <c r="ART16" s="1211"/>
      <c r="ARU16" s="1211"/>
      <c r="ARV16" s="1211"/>
      <c r="ARW16" s="1211"/>
      <c r="ARX16" s="1211"/>
      <c r="ARY16" s="1211"/>
      <c r="ARZ16" s="1211"/>
      <c r="ASA16" s="1211"/>
      <c r="ASB16" s="1211"/>
      <c r="ASC16" s="1211"/>
      <c r="ASD16" s="1211"/>
      <c r="ASE16" s="1211"/>
      <c r="ASF16" s="1211"/>
      <c r="ASG16" s="1211"/>
      <c r="ASH16" s="1211"/>
      <c r="ASI16" s="1211"/>
      <c r="ASJ16" s="1211"/>
      <c r="ASK16" s="1211"/>
      <c r="ASL16" s="1211"/>
      <c r="ASM16" s="1211"/>
      <c r="ASN16" s="1211"/>
      <c r="ASO16" s="1211"/>
      <c r="ASP16" s="1211"/>
      <c r="ASQ16" s="1211"/>
      <c r="ASR16" s="1211"/>
      <c r="ASS16" s="1211"/>
      <c r="AST16" s="1211"/>
      <c r="ASU16" s="1211"/>
      <c r="ASV16" s="1211"/>
      <c r="ASW16" s="1211"/>
      <c r="ASX16" s="1211"/>
      <c r="ASY16" s="1211"/>
      <c r="ASZ16" s="1211"/>
      <c r="ATA16" s="1211"/>
      <c r="ATB16" s="1211"/>
      <c r="ATC16" s="1211"/>
      <c r="ATD16" s="1211"/>
      <c r="ATE16" s="1211"/>
      <c r="ATF16" s="1211"/>
      <c r="ATG16" s="1211"/>
      <c r="ATH16" s="1211"/>
      <c r="ATI16" s="1211"/>
      <c r="ATJ16" s="1211"/>
      <c r="ATK16" s="1211"/>
      <c r="ATL16" s="1211"/>
      <c r="ATM16" s="1211"/>
      <c r="ATN16" s="1211"/>
      <c r="ATO16" s="1211"/>
      <c r="ATP16" s="1211"/>
      <c r="ATQ16" s="1211"/>
      <c r="ATR16" s="1211"/>
      <c r="ATS16" s="1211"/>
      <c r="ATT16" s="1211"/>
      <c r="ATU16" s="1211"/>
      <c r="ATV16" s="1211"/>
      <c r="ATW16" s="1211"/>
      <c r="ATX16" s="1211"/>
      <c r="ATY16" s="1211"/>
      <c r="ATZ16" s="1211"/>
      <c r="AUA16" s="1211"/>
      <c r="AUB16" s="1211"/>
      <c r="AUC16" s="1211"/>
      <c r="AUD16" s="1211"/>
      <c r="AUE16" s="1211"/>
      <c r="AUF16" s="1211"/>
      <c r="AUG16" s="1211"/>
      <c r="AUH16" s="1211"/>
      <c r="AUI16" s="1211"/>
      <c r="AUJ16" s="1211"/>
      <c r="AUK16" s="1211"/>
      <c r="AUL16" s="1211"/>
      <c r="AUM16" s="1211"/>
      <c r="AUN16" s="1211"/>
      <c r="AUO16" s="1211"/>
      <c r="AUP16" s="1211"/>
      <c r="AUQ16" s="1211"/>
      <c r="AUR16" s="1211"/>
      <c r="AUS16" s="1211"/>
      <c r="AUT16" s="1211"/>
      <c r="AUU16" s="1211"/>
      <c r="AUV16" s="1211"/>
      <c r="AUW16" s="1211"/>
      <c r="AUX16" s="1211"/>
      <c r="AUY16" s="1211"/>
      <c r="AUZ16" s="1211"/>
      <c r="AVA16" s="1211"/>
      <c r="AVB16" s="1211"/>
      <c r="AVC16" s="1211"/>
      <c r="AVD16" s="1211"/>
      <c r="AVE16" s="1211"/>
      <c r="AVF16" s="1211"/>
      <c r="AVG16" s="1211"/>
      <c r="AVH16" s="1211"/>
      <c r="AVI16" s="1211"/>
      <c r="AVJ16" s="1211"/>
      <c r="AVK16" s="1211"/>
      <c r="AVL16" s="1211"/>
      <c r="AVM16" s="1211"/>
      <c r="AVN16" s="1211"/>
      <c r="AVO16" s="1211"/>
      <c r="AVP16" s="1211"/>
      <c r="AVQ16" s="1211"/>
      <c r="AVR16" s="1211"/>
      <c r="AVS16" s="1211"/>
      <c r="AVT16" s="1211"/>
      <c r="AVU16" s="1211"/>
      <c r="AVV16" s="1211"/>
      <c r="AVW16" s="1211"/>
      <c r="AVX16" s="1211"/>
      <c r="AVY16" s="1211"/>
      <c r="AVZ16" s="1211"/>
      <c r="AWA16" s="1211"/>
      <c r="AWB16" s="1211"/>
      <c r="AWC16" s="1211"/>
      <c r="AWD16" s="1211"/>
      <c r="AWE16" s="1211"/>
      <c r="AWF16" s="1211"/>
      <c r="AWG16" s="1211"/>
      <c r="AWH16" s="1211"/>
      <c r="AWI16" s="1211"/>
      <c r="AWJ16" s="1211"/>
      <c r="AWK16" s="1211"/>
      <c r="AWL16" s="1211"/>
      <c r="AWM16" s="1211"/>
      <c r="AWN16" s="1211"/>
      <c r="AWO16" s="1211"/>
      <c r="AWP16" s="1211"/>
      <c r="AWQ16" s="1211"/>
      <c r="AWR16" s="1211"/>
      <c r="AWS16" s="1211"/>
      <c r="AWT16" s="1211"/>
      <c r="AWU16" s="1211"/>
      <c r="AWV16" s="1211"/>
      <c r="AWW16" s="1211"/>
      <c r="AWX16" s="1211"/>
      <c r="AWY16" s="1211"/>
      <c r="AWZ16" s="1211"/>
      <c r="AXA16" s="1211"/>
      <c r="AXB16" s="1211"/>
      <c r="AXC16" s="1211"/>
      <c r="AXD16" s="1211"/>
      <c r="AXE16" s="1211"/>
      <c r="AXF16" s="1211"/>
      <c r="AXG16" s="1211"/>
      <c r="AXH16" s="1211"/>
      <c r="AXI16" s="1211"/>
      <c r="AXJ16" s="1211"/>
      <c r="AXK16" s="1211"/>
      <c r="AXL16" s="1211"/>
      <c r="AXM16" s="1211"/>
      <c r="AXN16" s="1211"/>
      <c r="AXO16" s="1211"/>
      <c r="AXP16" s="1211"/>
      <c r="AXQ16" s="1211"/>
      <c r="AXR16" s="1211"/>
      <c r="AXS16" s="1211"/>
      <c r="AXT16" s="1211"/>
      <c r="AXU16" s="1211"/>
      <c r="AXV16" s="1211"/>
      <c r="AXW16" s="1211"/>
      <c r="AXX16" s="1211"/>
      <c r="AXY16" s="1211"/>
      <c r="AXZ16" s="1211"/>
      <c r="AYA16" s="1211"/>
      <c r="AYB16" s="1211"/>
      <c r="AYC16" s="1211"/>
      <c r="AYD16" s="1211"/>
      <c r="AYE16" s="1211"/>
      <c r="AYF16" s="1211"/>
      <c r="AYG16" s="1211"/>
      <c r="AYH16" s="1211"/>
      <c r="AYI16" s="1211"/>
      <c r="AYJ16" s="1211"/>
      <c r="AYK16" s="1211"/>
      <c r="AYL16" s="1211"/>
      <c r="AYM16" s="1211"/>
      <c r="AYN16" s="1211"/>
      <c r="AYO16" s="1211"/>
      <c r="AYP16" s="1211"/>
      <c r="AYQ16" s="1211"/>
      <c r="AYR16" s="1211"/>
      <c r="AYS16" s="1211"/>
      <c r="AYT16" s="1211"/>
      <c r="AYU16" s="1211"/>
      <c r="AYV16" s="1211"/>
      <c r="AYW16" s="1211"/>
      <c r="AYX16" s="1211"/>
      <c r="AYY16" s="1211"/>
      <c r="AYZ16" s="1211"/>
      <c r="AZA16" s="1211"/>
      <c r="AZB16" s="1211"/>
      <c r="AZC16" s="1211"/>
      <c r="AZD16" s="1211"/>
      <c r="AZE16" s="1211"/>
      <c r="AZF16" s="1211"/>
      <c r="AZG16" s="1211"/>
      <c r="AZH16" s="1211"/>
      <c r="AZI16" s="1211"/>
      <c r="AZJ16" s="1211"/>
      <c r="AZK16" s="1211"/>
      <c r="AZL16" s="1211"/>
      <c r="AZM16" s="1211"/>
      <c r="AZN16" s="1211"/>
      <c r="AZO16" s="1211"/>
      <c r="AZP16" s="1211"/>
      <c r="AZQ16" s="1211"/>
      <c r="AZR16" s="1211"/>
      <c r="AZS16" s="1211"/>
      <c r="AZT16" s="1211"/>
      <c r="AZU16" s="1211"/>
      <c r="AZV16" s="1211"/>
      <c r="AZW16" s="1211"/>
      <c r="AZX16" s="1211"/>
      <c r="AZY16" s="1211"/>
      <c r="AZZ16" s="1211"/>
      <c r="BAA16" s="1211"/>
      <c r="BAB16" s="1211"/>
      <c r="BAC16" s="1211"/>
      <c r="BAD16" s="1211"/>
      <c r="BAE16" s="1211"/>
      <c r="BAF16" s="1211"/>
      <c r="BAG16" s="1211"/>
      <c r="BAH16" s="1211"/>
      <c r="BAI16" s="1211"/>
      <c r="BAJ16" s="1211"/>
      <c r="BAK16" s="1211"/>
      <c r="BAL16" s="1211"/>
      <c r="BAM16" s="1211"/>
      <c r="BAN16" s="1211"/>
      <c r="BAO16" s="1211"/>
      <c r="BAP16" s="1211"/>
      <c r="BAQ16" s="1211"/>
      <c r="BAR16" s="1211"/>
      <c r="BAS16" s="1211"/>
      <c r="BAT16" s="1211"/>
      <c r="BAU16" s="1211"/>
      <c r="BAV16" s="1211"/>
      <c r="BAW16" s="1211"/>
      <c r="BAX16" s="1211"/>
      <c r="BAY16" s="1211"/>
      <c r="BAZ16" s="1211"/>
      <c r="BBA16" s="1211"/>
      <c r="BBB16" s="1211"/>
      <c r="BBC16" s="1211"/>
      <c r="BBD16" s="1211"/>
      <c r="BBE16" s="1211"/>
      <c r="BBF16" s="1211"/>
      <c r="BBG16" s="1211"/>
      <c r="BBH16" s="1211"/>
      <c r="BBI16" s="1211"/>
      <c r="BBJ16" s="1211"/>
      <c r="BBK16" s="1211"/>
      <c r="BBL16" s="1211"/>
      <c r="BBM16" s="1211"/>
      <c r="BBN16" s="1211"/>
      <c r="BBO16" s="1211"/>
      <c r="BBP16" s="1211"/>
      <c r="BBQ16" s="1211"/>
      <c r="BBR16" s="1211"/>
      <c r="BBS16" s="1211"/>
      <c r="BBT16" s="1211"/>
      <c r="BBU16" s="1211"/>
      <c r="BBV16" s="1211"/>
      <c r="BBW16" s="1211"/>
      <c r="BBX16" s="1211"/>
      <c r="BBY16" s="1211"/>
      <c r="BBZ16" s="1211"/>
      <c r="BCA16" s="1211"/>
      <c r="BCB16" s="1211"/>
      <c r="BCC16" s="1211"/>
      <c r="BCD16" s="1211"/>
      <c r="BCE16" s="1211"/>
      <c r="BCF16" s="1211"/>
      <c r="BCG16" s="1211"/>
      <c r="BCH16" s="1211"/>
      <c r="BCI16" s="1211"/>
      <c r="BCJ16" s="1211"/>
      <c r="BCK16" s="1211"/>
      <c r="BCL16" s="1211"/>
      <c r="BCM16" s="1211"/>
      <c r="BCN16" s="1211"/>
      <c r="BCO16" s="1211"/>
      <c r="BCP16" s="1211"/>
      <c r="BCQ16" s="1211"/>
      <c r="BCR16" s="1211"/>
      <c r="BCS16" s="1211"/>
      <c r="BCT16" s="1211"/>
      <c r="BCU16" s="1211"/>
      <c r="BCV16" s="1211"/>
      <c r="BCW16" s="1211"/>
      <c r="BCX16" s="1211"/>
      <c r="BCY16" s="1211"/>
      <c r="BCZ16" s="1211"/>
      <c r="BDA16" s="1211"/>
      <c r="BDB16" s="1211"/>
      <c r="BDC16" s="1211"/>
      <c r="BDD16" s="1211"/>
      <c r="BDE16" s="1211"/>
      <c r="BDF16" s="1211"/>
      <c r="BDG16" s="1211"/>
      <c r="BDH16" s="1211"/>
      <c r="BDI16" s="1211"/>
      <c r="BDJ16" s="1211"/>
      <c r="BDK16" s="1211"/>
      <c r="BDL16" s="1211"/>
      <c r="BDM16" s="1211"/>
      <c r="BDN16" s="1211"/>
      <c r="BDO16" s="1211"/>
      <c r="BDP16" s="1211"/>
      <c r="BDQ16" s="1211"/>
      <c r="BDR16" s="1211"/>
      <c r="BDS16" s="1211"/>
      <c r="BDT16" s="1211"/>
      <c r="BDU16" s="1211"/>
      <c r="BDV16" s="1211"/>
      <c r="BDW16" s="1211"/>
      <c r="BDX16" s="1211"/>
      <c r="BDY16" s="1211"/>
      <c r="BDZ16" s="1211"/>
      <c r="BEA16" s="1211"/>
      <c r="BEB16" s="1211"/>
      <c r="BEC16" s="1211"/>
      <c r="BED16" s="1211"/>
      <c r="BEE16" s="1211"/>
      <c r="BEF16" s="1211"/>
      <c r="BEG16" s="1211"/>
      <c r="BEH16" s="1211"/>
      <c r="BEI16" s="1211"/>
      <c r="BEJ16" s="1211"/>
      <c r="BEK16" s="1211"/>
      <c r="BEL16" s="1211"/>
      <c r="BEM16" s="1211"/>
      <c r="BEN16" s="1211"/>
      <c r="BEO16" s="1211"/>
      <c r="BEP16" s="1211"/>
      <c r="BEQ16" s="1211"/>
      <c r="BER16" s="1211"/>
      <c r="BES16" s="1211"/>
      <c r="BET16" s="1211"/>
      <c r="BEU16" s="1211"/>
      <c r="BEV16" s="1211"/>
      <c r="BEW16" s="1211"/>
      <c r="BEX16" s="1211"/>
      <c r="BEY16" s="1211"/>
      <c r="BEZ16" s="1211"/>
      <c r="BFA16" s="1211"/>
      <c r="BFB16" s="1211"/>
      <c r="BFC16" s="1211"/>
      <c r="BFD16" s="1211"/>
      <c r="BFE16" s="1211"/>
      <c r="BFF16" s="1211"/>
      <c r="BFG16" s="1211"/>
      <c r="BFH16" s="1211"/>
      <c r="BFI16" s="1211"/>
      <c r="BFJ16" s="1211"/>
      <c r="BFK16" s="1211"/>
      <c r="BFL16" s="1211"/>
      <c r="BFM16" s="1211"/>
      <c r="BFN16" s="1211"/>
      <c r="BFO16" s="1211"/>
      <c r="BFP16" s="1211"/>
      <c r="BFQ16" s="1211"/>
      <c r="BFR16" s="1211"/>
      <c r="BFS16" s="1211"/>
      <c r="BFT16" s="1211"/>
      <c r="BFU16" s="1211"/>
      <c r="BFV16" s="1211"/>
      <c r="BFW16" s="1211"/>
      <c r="BFX16" s="1211"/>
      <c r="BFY16" s="1211"/>
      <c r="BFZ16" s="1211"/>
      <c r="BGA16" s="1211"/>
      <c r="BGB16" s="1211"/>
      <c r="BGC16" s="1211"/>
      <c r="BGD16" s="1211"/>
      <c r="BGE16" s="1211"/>
      <c r="BGF16" s="1211"/>
      <c r="BGG16" s="1211"/>
      <c r="BGH16" s="1211"/>
      <c r="BGI16" s="1211"/>
      <c r="BGJ16" s="1211"/>
      <c r="BGK16" s="1211"/>
      <c r="BGL16" s="1211"/>
      <c r="BGM16" s="1211"/>
      <c r="BGN16" s="1211"/>
      <c r="BGO16" s="1211"/>
      <c r="BGP16" s="1211"/>
      <c r="BGQ16" s="1211"/>
      <c r="BGR16" s="1211"/>
      <c r="BGS16" s="1211"/>
      <c r="BGT16" s="1211"/>
      <c r="BGU16" s="1211"/>
      <c r="BGV16" s="1211"/>
      <c r="BGW16" s="1211"/>
      <c r="BGX16" s="1211"/>
      <c r="BGY16" s="1211"/>
      <c r="BGZ16" s="1211"/>
      <c r="BHA16" s="1211"/>
      <c r="BHB16" s="1211"/>
      <c r="BHC16" s="1211"/>
      <c r="BHD16" s="1211"/>
      <c r="BHE16" s="1211"/>
      <c r="BHF16" s="1211"/>
      <c r="BHG16" s="1211"/>
      <c r="BHH16" s="1211"/>
      <c r="BHI16" s="1211"/>
      <c r="BHJ16" s="1211"/>
      <c r="BHK16" s="1211"/>
      <c r="BHL16" s="1211"/>
      <c r="BHM16" s="1211"/>
      <c r="BHN16" s="1211"/>
      <c r="BHO16" s="1211"/>
      <c r="BHP16" s="1211"/>
      <c r="BHQ16" s="1211"/>
      <c r="BHR16" s="1211"/>
      <c r="BHS16" s="1211"/>
      <c r="BHT16" s="1211"/>
      <c r="BHU16" s="1211"/>
      <c r="BHV16" s="1211"/>
      <c r="BHW16" s="1211"/>
      <c r="BHX16" s="1211"/>
      <c r="BHY16" s="1211"/>
      <c r="BHZ16" s="1211"/>
      <c r="BIA16" s="1211"/>
      <c r="BIB16" s="1211"/>
      <c r="BIC16" s="1211"/>
      <c r="BID16" s="1211"/>
      <c r="BIE16" s="1211"/>
      <c r="BIF16" s="1211"/>
      <c r="BIG16" s="1211"/>
      <c r="BIH16" s="1211"/>
      <c r="BII16" s="1211"/>
      <c r="BIJ16" s="1211"/>
      <c r="BIK16" s="1211"/>
      <c r="BIL16" s="1211"/>
      <c r="BIM16" s="1211"/>
      <c r="BIN16" s="1211"/>
      <c r="BIO16" s="1211"/>
      <c r="BIP16" s="1211"/>
      <c r="BIQ16" s="1211"/>
      <c r="BIR16" s="1211"/>
      <c r="BIS16" s="1211"/>
      <c r="BIT16" s="1211"/>
      <c r="BIU16" s="1211"/>
      <c r="BIV16" s="1211"/>
      <c r="BIW16" s="1211"/>
      <c r="BIX16" s="1211"/>
      <c r="BIY16" s="1211"/>
      <c r="BIZ16" s="1211"/>
      <c r="BJA16" s="1211"/>
      <c r="BJB16" s="1211"/>
      <c r="BJC16" s="1211"/>
      <c r="BJD16" s="1211"/>
      <c r="BJE16" s="1211"/>
      <c r="BJF16" s="1211"/>
      <c r="BJG16" s="1211"/>
      <c r="BJH16" s="1211"/>
      <c r="BJI16" s="1211"/>
      <c r="BJJ16" s="1211"/>
      <c r="BJK16" s="1211"/>
      <c r="BJL16" s="1211"/>
      <c r="BJM16" s="1211"/>
      <c r="BJN16" s="1211"/>
      <c r="BJO16" s="1211"/>
      <c r="BJP16" s="1211"/>
      <c r="BJQ16" s="1211"/>
      <c r="BJR16" s="1211"/>
      <c r="BJS16" s="1211"/>
      <c r="BJT16" s="1211"/>
      <c r="BJU16" s="1211"/>
      <c r="BJV16" s="1211"/>
      <c r="BJW16" s="1211"/>
      <c r="BJX16" s="1211"/>
      <c r="BJY16" s="1211"/>
      <c r="BJZ16" s="1211"/>
      <c r="BKA16" s="1211"/>
      <c r="BKB16" s="1211"/>
      <c r="BKC16" s="1211"/>
      <c r="BKD16" s="1211"/>
      <c r="BKE16" s="1211"/>
      <c r="BKF16" s="1211"/>
      <c r="BKG16" s="1211"/>
      <c r="BKH16" s="1211"/>
      <c r="BKI16" s="1211"/>
      <c r="BKJ16" s="1211"/>
      <c r="BKK16" s="1211"/>
      <c r="BKL16" s="1211"/>
      <c r="BKM16" s="1211"/>
      <c r="BKN16" s="1211"/>
      <c r="BKO16" s="1211"/>
      <c r="BKP16" s="1211"/>
      <c r="BKQ16" s="1211"/>
      <c r="BKR16" s="1211"/>
      <c r="BKS16" s="1211"/>
      <c r="BKT16" s="1211"/>
      <c r="BKU16" s="1211"/>
      <c r="BKV16" s="1211"/>
      <c r="BKW16" s="1211"/>
      <c r="BKX16" s="1211"/>
      <c r="BKY16" s="1211"/>
      <c r="BKZ16" s="1211"/>
      <c r="BLA16" s="1211"/>
      <c r="BLB16" s="1211"/>
      <c r="BLC16" s="1211"/>
      <c r="BLD16" s="1211"/>
      <c r="BLE16" s="1211"/>
      <c r="BLF16" s="1211"/>
      <c r="BLG16" s="1211"/>
      <c r="BLH16" s="1211"/>
      <c r="BLI16" s="1211"/>
      <c r="BLJ16" s="1211"/>
      <c r="BLK16" s="1211"/>
      <c r="BLL16" s="1211"/>
      <c r="BLM16" s="1211"/>
      <c r="BLN16" s="1211"/>
      <c r="BLO16" s="1211"/>
      <c r="BLP16" s="1211"/>
      <c r="BLQ16" s="1211"/>
      <c r="BLR16" s="1211"/>
      <c r="BLS16" s="1211"/>
      <c r="BLT16" s="1211"/>
      <c r="BLU16" s="1211"/>
      <c r="BLV16" s="1211"/>
      <c r="BLW16" s="1211"/>
      <c r="BLX16" s="1211"/>
      <c r="BLY16" s="1211"/>
      <c r="BLZ16" s="1211"/>
      <c r="BMA16" s="1211"/>
      <c r="BMB16" s="1211"/>
      <c r="BMC16" s="1211"/>
      <c r="BMD16" s="1211"/>
      <c r="BME16" s="1211"/>
      <c r="BMF16" s="1211"/>
      <c r="BMG16" s="1211"/>
      <c r="BMH16" s="1211"/>
      <c r="BMI16" s="1211"/>
      <c r="BMJ16" s="1211"/>
      <c r="BMK16" s="1211"/>
      <c r="BML16" s="1211"/>
      <c r="BMM16" s="1211"/>
      <c r="BMN16" s="1211"/>
      <c r="BMO16" s="1211"/>
      <c r="BMP16" s="1211"/>
      <c r="BMQ16" s="1211"/>
      <c r="BMR16" s="1211"/>
      <c r="BMS16" s="1211"/>
      <c r="BMT16" s="1211"/>
      <c r="BMU16" s="1211"/>
      <c r="BMV16" s="1211"/>
      <c r="BMW16" s="1211"/>
      <c r="BMX16" s="1211"/>
      <c r="BMY16" s="1211"/>
      <c r="BMZ16" s="1211"/>
      <c r="BNA16" s="1211"/>
      <c r="BNB16" s="1211"/>
      <c r="BNC16" s="1211"/>
      <c r="BND16" s="1211"/>
      <c r="BNE16" s="1211"/>
      <c r="BNF16" s="1211"/>
      <c r="BNG16" s="1211"/>
      <c r="BNH16" s="1211"/>
      <c r="BNI16" s="1211"/>
      <c r="BNJ16" s="1211"/>
      <c r="BNK16" s="1211"/>
      <c r="BNL16" s="1211"/>
      <c r="BNM16" s="1211"/>
      <c r="BNN16" s="1211"/>
      <c r="BNO16" s="1211"/>
      <c r="BNP16" s="1211"/>
      <c r="BNQ16" s="1211"/>
      <c r="BNR16" s="1211"/>
      <c r="BNS16" s="1211"/>
      <c r="BNT16" s="1211"/>
      <c r="BNU16" s="1211"/>
      <c r="BNV16" s="1211"/>
      <c r="BNW16" s="1211"/>
      <c r="BNX16" s="1211"/>
      <c r="BNY16" s="1211"/>
      <c r="BNZ16" s="1211"/>
      <c r="BOA16" s="1211"/>
      <c r="BOB16" s="1211"/>
      <c r="BOC16" s="1211"/>
      <c r="BOD16" s="1211"/>
      <c r="BOE16" s="1211"/>
      <c r="BOF16" s="1211"/>
      <c r="BOG16" s="1211"/>
      <c r="BOH16" s="1211"/>
      <c r="BOI16" s="1211"/>
      <c r="BOJ16" s="1211"/>
      <c r="BOK16" s="1211"/>
      <c r="BOL16" s="1211"/>
      <c r="BOM16" s="1211"/>
      <c r="BON16" s="1211"/>
      <c r="BOO16" s="1211"/>
      <c r="BOP16" s="1211"/>
      <c r="BOQ16" s="1211"/>
      <c r="BOR16" s="1211"/>
      <c r="BOS16" s="1211"/>
      <c r="BOT16" s="1211"/>
      <c r="BOU16" s="1211"/>
      <c r="BOV16" s="1211"/>
      <c r="BOW16" s="1211"/>
      <c r="BOX16" s="1211"/>
      <c r="BOY16" s="1211"/>
      <c r="BOZ16" s="1211"/>
      <c r="BPA16" s="1211"/>
      <c r="BPB16" s="1211"/>
      <c r="BPC16" s="1211"/>
      <c r="BPD16" s="1211"/>
      <c r="BPE16" s="1211"/>
      <c r="BPF16" s="1211"/>
      <c r="BPG16" s="1211"/>
      <c r="BPH16" s="1211"/>
      <c r="BPI16" s="1211"/>
      <c r="BPJ16" s="1211"/>
      <c r="BPK16" s="1211"/>
      <c r="BPL16" s="1211"/>
      <c r="BPM16" s="1211"/>
      <c r="BPN16" s="1211"/>
      <c r="BPO16" s="1211"/>
      <c r="BPP16" s="1211"/>
      <c r="BPQ16" s="1211"/>
      <c r="BPR16" s="1211"/>
      <c r="BPS16" s="1211"/>
      <c r="BPT16" s="1211"/>
      <c r="BPU16" s="1211"/>
      <c r="BPV16" s="1211"/>
      <c r="BPW16" s="1211"/>
      <c r="BPX16" s="1211"/>
      <c r="BPY16" s="1211"/>
      <c r="BPZ16" s="1211"/>
      <c r="BQA16" s="1211"/>
      <c r="BQB16" s="1211"/>
      <c r="BQC16" s="1211"/>
      <c r="BQD16" s="1211"/>
      <c r="BQE16" s="1211"/>
      <c r="BQF16" s="1211"/>
      <c r="BQG16" s="1211"/>
      <c r="BQH16" s="1211"/>
      <c r="BQI16" s="1211"/>
      <c r="BQJ16" s="1211"/>
      <c r="BQK16" s="1211"/>
      <c r="BQL16" s="1211"/>
      <c r="BQM16" s="1211"/>
      <c r="BQN16" s="1211"/>
      <c r="BQO16" s="1211"/>
      <c r="BQP16" s="1211"/>
      <c r="BQQ16" s="1211"/>
      <c r="BQR16" s="1211"/>
      <c r="BQS16" s="1211"/>
      <c r="BQT16" s="1211"/>
      <c r="BQU16" s="1211"/>
      <c r="BQV16" s="1211"/>
      <c r="BQW16" s="1211"/>
      <c r="BQX16" s="1211"/>
      <c r="BQY16" s="1211"/>
      <c r="BQZ16" s="1211"/>
      <c r="BRA16" s="1211"/>
      <c r="BRB16" s="1211"/>
      <c r="BRC16" s="1211"/>
      <c r="BRD16" s="1211"/>
      <c r="BRE16" s="1211"/>
      <c r="BRF16" s="1211"/>
      <c r="BRG16" s="1211"/>
      <c r="BRH16" s="1211"/>
      <c r="BRI16" s="1211"/>
      <c r="BRJ16" s="1211"/>
      <c r="BRK16" s="1211"/>
      <c r="BRL16" s="1211"/>
      <c r="BRM16" s="1211"/>
      <c r="BRN16" s="1211"/>
      <c r="BRO16" s="1211"/>
      <c r="BRP16" s="1211"/>
      <c r="BRQ16" s="1211"/>
      <c r="BRR16" s="1211"/>
      <c r="BRS16" s="1211"/>
      <c r="BRT16" s="1211"/>
      <c r="BRU16" s="1211"/>
      <c r="BRV16" s="1211"/>
      <c r="BRW16" s="1211"/>
      <c r="BRX16" s="1211"/>
      <c r="BRY16" s="1211"/>
      <c r="BRZ16" s="1211"/>
      <c r="BSA16" s="1211"/>
      <c r="BSB16" s="1211"/>
      <c r="BSC16" s="1211"/>
      <c r="BSD16" s="1211"/>
      <c r="BSE16" s="1211"/>
      <c r="BSF16" s="1211"/>
      <c r="BSG16" s="1211"/>
      <c r="BSH16" s="1211"/>
      <c r="BSI16" s="1211"/>
      <c r="BSJ16" s="1211"/>
      <c r="BSK16" s="1211"/>
      <c r="BSL16" s="1211"/>
      <c r="BSM16" s="1211"/>
      <c r="BSN16" s="1211"/>
      <c r="BSO16" s="1211"/>
      <c r="BSP16" s="1211"/>
      <c r="BSQ16" s="1211"/>
      <c r="BSR16" s="1211"/>
      <c r="BSS16" s="1211"/>
      <c r="BST16" s="1211"/>
      <c r="BSU16" s="1211"/>
      <c r="BSV16" s="1211"/>
      <c r="BSW16" s="1211"/>
      <c r="BSX16" s="1211"/>
      <c r="BSY16" s="1211"/>
      <c r="BSZ16" s="1211"/>
      <c r="BTA16" s="1211"/>
      <c r="BTB16" s="1211"/>
      <c r="BTC16" s="1211"/>
      <c r="BTD16" s="1211"/>
      <c r="BTE16" s="1211"/>
      <c r="BTF16" s="1211"/>
      <c r="BTG16" s="1211"/>
      <c r="BTH16" s="1211"/>
      <c r="BTI16" s="1211"/>
      <c r="BTJ16" s="1211"/>
      <c r="BTK16" s="1211"/>
      <c r="BTL16" s="1211"/>
      <c r="BTM16" s="1211"/>
      <c r="BTN16" s="1211"/>
      <c r="BTO16" s="1211"/>
      <c r="BTP16" s="1211"/>
      <c r="BTQ16" s="1211"/>
      <c r="BTR16" s="1211"/>
      <c r="BTS16" s="1211"/>
      <c r="BTT16" s="1211"/>
      <c r="BTU16" s="1211"/>
      <c r="BTV16" s="1211"/>
      <c r="BTW16" s="1211"/>
      <c r="BTX16" s="1211"/>
      <c r="BTY16" s="1211"/>
      <c r="BTZ16" s="1211"/>
      <c r="BUA16" s="1211"/>
      <c r="BUB16" s="1211"/>
      <c r="BUC16" s="1211"/>
      <c r="BUD16" s="1211"/>
      <c r="BUE16" s="1211"/>
      <c r="BUF16" s="1211"/>
      <c r="BUG16" s="1211"/>
      <c r="BUH16" s="1211"/>
      <c r="BUI16" s="1211"/>
      <c r="BUJ16" s="1211"/>
      <c r="BUK16" s="1211"/>
      <c r="BUL16" s="1211"/>
      <c r="BUM16" s="1211"/>
      <c r="BUN16" s="1211"/>
      <c r="BUO16" s="1211"/>
      <c r="BUP16" s="1211"/>
      <c r="BUQ16" s="1211"/>
      <c r="BUR16" s="1211"/>
      <c r="BUS16" s="1211"/>
      <c r="BUT16" s="1211"/>
      <c r="BUU16" s="1211"/>
      <c r="BUV16" s="1211"/>
      <c r="BUW16" s="1211"/>
      <c r="BUX16" s="1211"/>
      <c r="BUY16" s="1211"/>
      <c r="BUZ16" s="1211"/>
      <c r="BVA16" s="1211"/>
      <c r="BVB16" s="1211"/>
      <c r="BVC16" s="1211"/>
      <c r="BVD16" s="1211"/>
      <c r="BVE16" s="1211"/>
      <c r="BVF16" s="1211"/>
      <c r="BVG16" s="1211"/>
      <c r="BVH16" s="1211"/>
      <c r="BVI16" s="1211"/>
      <c r="BVJ16" s="1211"/>
      <c r="BVK16" s="1211"/>
      <c r="BVL16" s="1211"/>
      <c r="BVM16" s="1211"/>
      <c r="BVN16" s="1211"/>
      <c r="BVO16" s="1211"/>
      <c r="BVP16" s="1211"/>
      <c r="BVQ16" s="1211"/>
      <c r="BVR16" s="1211"/>
      <c r="BVS16" s="1211"/>
      <c r="BVT16" s="1211"/>
      <c r="BVU16" s="1211"/>
      <c r="BVV16" s="1211"/>
      <c r="BVW16" s="1211"/>
      <c r="BVX16" s="1211"/>
      <c r="BVY16" s="1211"/>
      <c r="BVZ16" s="1211"/>
      <c r="BWA16" s="1211"/>
      <c r="BWB16" s="1211"/>
      <c r="BWC16" s="1211"/>
      <c r="BWD16" s="1211"/>
      <c r="BWE16" s="1211"/>
      <c r="BWF16" s="1211"/>
      <c r="BWG16" s="1211"/>
      <c r="BWH16" s="1211"/>
      <c r="BWI16" s="1211"/>
      <c r="BWJ16" s="1211"/>
      <c r="BWK16" s="1211"/>
      <c r="BWL16" s="1211"/>
      <c r="BWM16" s="1211"/>
      <c r="BWN16" s="1211"/>
      <c r="BWO16" s="1211"/>
      <c r="BWP16" s="1211"/>
      <c r="BWQ16" s="1211"/>
      <c r="BWR16" s="1211"/>
      <c r="BWS16" s="1211"/>
      <c r="BWT16" s="1211"/>
      <c r="BWU16" s="1211"/>
      <c r="BWV16" s="1211"/>
      <c r="BWW16" s="1211"/>
      <c r="BWX16" s="1211"/>
      <c r="BWY16" s="1211"/>
      <c r="BWZ16" s="1211"/>
      <c r="BXA16" s="1211"/>
      <c r="BXB16" s="1211"/>
      <c r="BXC16" s="1211"/>
      <c r="BXD16" s="1211"/>
      <c r="BXE16" s="1211"/>
      <c r="BXF16" s="1211"/>
      <c r="BXG16" s="1211"/>
      <c r="BXH16" s="1211"/>
      <c r="BXI16" s="1211"/>
      <c r="BXJ16" s="1211"/>
      <c r="BXK16" s="1211"/>
      <c r="BXL16" s="1211"/>
      <c r="BXM16" s="1211"/>
      <c r="BXN16" s="1211"/>
      <c r="BXO16" s="1211"/>
      <c r="BXP16" s="1211"/>
      <c r="BXQ16" s="1211"/>
      <c r="BXR16" s="1211"/>
      <c r="BXS16" s="1211"/>
      <c r="BXT16" s="1211"/>
      <c r="BXU16" s="1211"/>
      <c r="BXV16" s="1211"/>
      <c r="BXW16" s="1211"/>
      <c r="BXX16" s="1211"/>
      <c r="BXY16" s="1211"/>
      <c r="BXZ16" s="1211"/>
      <c r="BYA16" s="1211"/>
      <c r="BYB16" s="1211"/>
      <c r="BYC16" s="1211"/>
      <c r="BYD16" s="1211"/>
      <c r="BYE16" s="1211"/>
      <c r="BYF16" s="1211"/>
      <c r="BYG16" s="1211"/>
      <c r="BYH16" s="1211"/>
      <c r="BYI16" s="1211"/>
      <c r="BYJ16" s="1211"/>
      <c r="BYK16" s="1211"/>
      <c r="BYL16" s="1211"/>
      <c r="BYM16" s="1211"/>
      <c r="BYN16" s="1211"/>
      <c r="BYO16" s="1211"/>
      <c r="BYP16" s="1211"/>
      <c r="BYQ16" s="1211"/>
      <c r="BYR16" s="1211"/>
      <c r="BYS16" s="1211"/>
      <c r="BYT16" s="1211"/>
      <c r="BYU16" s="1211"/>
      <c r="BYV16" s="1211"/>
      <c r="BYW16" s="1211"/>
      <c r="BYX16" s="1211"/>
      <c r="BYY16" s="1211"/>
      <c r="BYZ16" s="1211"/>
      <c r="BZA16" s="1211"/>
      <c r="BZB16" s="1211"/>
      <c r="BZC16" s="1211"/>
      <c r="BZD16" s="1211"/>
      <c r="BZE16" s="1211"/>
      <c r="BZF16" s="1211"/>
      <c r="BZG16" s="1211"/>
      <c r="BZH16" s="1211"/>
      <c r="BZI16" s="1211"/>
      <c r="BZJ16" s="1211"/>
      <c r="BZK16" s="1211"/>
      <c r="BZL16" s="1211"/>
      <c r="BZM16" s="1211"/>
      <c r="BZN16" s="1211"/>
      <c r="BZO16" s="1211"/>
      <c r="BZP16" s="1211"/>
      <c r="BZQ16" s="1211"/>
      <c r="BZR16" s="1211"/>
      <c r="BZS16" s="1211"/>
      <c r="BZT16" s="1211"/>
      <c r="BZU16" s="1211"/>
      <c r="BZV16" s="1211"/>
      <c r="BZW16" s="1211"/>
      <c r="BZX16" s="1211"/>
      <c r="BZY16" s="1211"/>
      <c r="BZZ16" s="1211"/>
      <c r="CAA16" s="1211"/>
      <c r="CAB16" s="1211"/>
      <c r="CAC16" s="1211"/>
      <c r="CAD16" s="1211"/>
      <c r="CAE16" s="1211"/>
      <c r="CAF16" s="1211"/>
      <c r="CAG16" s="1211"/>
      <c r="CAH16" s="1211"/>
      <c r="CAI16" s="1211"/>
      <c r="CAJ16" s="1211"/>
      <c r="CAK16" s="1211"/>
      <c r="CAL16" s="1211"/>
      <c r="CAM16" s="1211"/>
      <c r="CAN16" s="1211"/>
      <c r="CAO16" s="1211"/>
      <c r="CAP16" s="1211"/>
      <c r="CAQ16" s="1211"/>
      <c r="CAR16" s="1211"/>
      <c r="CAS16" s="1211"/>
      <c r="CAT16" s="1211"/>
      <c r="CAU16" s="1211"/>
      <c r="CAV16" s="1211"/>
      <c r="CAW16" s="1211"/>
      <c r="CAX16" s="1211"/>
      <c r="CAY16" s="1211"/>
      <c r="CAZ16" s="1211"/>
      <c r="CBA16" s="1211"/>
      <c r="CBB16" s="1211"/>
      <c r="CBC16" s="1211"/>
      <c r="CBD16" s="1211"/>
      <c r="CBE16" s="1211"/>
      <c r="CBF16" s="1211"/>
      <c r="CBG16" s="1211"/>
      <c r="CBH16" s="1211"/>
      <c r="CBI16" s="1211"/>
      <c r="CBJ16" s="1211"/>
      <c r="CBK16" s="1211"/>
      <c r="CBL16" s="1211"/>
      <c r="CBM16" s="1211"/>
      <c r="CBN16" s="1211"/>
      <c r="CBO16" s="1211"/>
      <c r="CBP16" s="1211"/>
      <c r="CBQ16" s="1211"/>
      <c r="CBR16" s="1211"/>
      <c r="CBS16" s="1211"/>
      <c r="CBT16" s="1211"/>
      <c r="CBU16" s="1211"/>
      <c r="CBV16" s="1211"/>
      <c r="CBW16" s="1211"/>
      <c r="CBX16" s="1211"/>
      <c r="CBY16" s="1211"/>
      <c r="CBZ16" s="1211"/>
      <c r="CCA16" s="1211"/>
      <c r="CCB16" s="1211"/>
      <c r="CCC16" s="1211"/>
      <c r="CCD16" s="1211"/>
      <c r="CCE16" s="1211"/>
      <c r="CCF16" s="1211"/>
      <c r="CCG16" s="1211"/>
      <c r="CCH16" s="1211"/>
      <c r="CCI16" s="1211"/>
      <c r="CCJ16" s="1211"/>
      <c r="CCK16" s="1211"/>
      <c r="CCL16" s="1211"/>
      <c r="CCM16" s="1211"/>
      <c r="CCN16" s="1211"/>
      <c r="CCO16" s="1211"/>
      <c r="CCP16" s="1211"/>
      <c r="CCQ16" s="1211"/>
      <c r="CCR16" s="1211"/>
      <c r="CCS16" s="1211"/>
      <c r="CCT16" s="1211"/>
      <c r="CCU16" s="1211"/>
      <c r="CCV16" s="1211"/>
      <c r="CCW16" s="1211"/>
      <c r="CCX16" s="1211"/>
      <c r="CCY16" s="1211"/>
      <c r="CCZ16" s="1211"/>
      <c r="CDA16" s="1211"/>
      <c r="CDB16" s="1211"/>
      <c r="CDC16" s="1211"/>
      <c r="CDD16" s="1211"/>
      <c r="CDE16" s="1211"/>
      <c r="CDF16" s="1211"/>
      <c r="CDG16" s="1211"/>
      <c r="CDH16" s="1211"/>
      <c r="CDI16" s="1211"/>
      <c r="CDJ16" s="1211"/>
      <c r="CDK16" s="1211"/>
      <c r="CDL16" s="1211"/>
      <c r="CDM16" s="1211"/>
      <c r="CDN16" s="1211"/>
      <c r="CDO16" s="1211"/>
      <c r="CDP16" s="1211"/>
      <c r="CDQ16" s="1211"/>
      <c r="CDR16" s="1211"/>
      <c r="CDS16" s="1211"/>
      <c r="CDT16" s="1211"/>
      <c r="CDU16" s="1211"/>
      <c r="CDV16" s="1211"/>
      <c r="CDW16" s="1211"/>
      <c r="CDX16" s="1211"/>
      <c r="CDY16" s="1211"/>
      <c r="CDZ16" s="1211"/>
      <c r="CEA16" s="1211"/>
      <c r="CEB16" s="1211"/>
      <c r="CEC16" s="1211"/>
      <c r="CED16" s="1211"/>
      <c r="CEE16" s="1211"/>
      <c r="CEF16" s="1211"/>
      <c r="CEG16" s="1211"/>
      <c r="CEH16" s="1211"/>
      <c r="CEI16" s="1211"/>
      <c r="CEJ16" s="1211"/>
      <c r="CEK16" s="1211"/>
      <c r="CEL16" s="1211"/>
      <c r="CEM16" s="1211"/>
      <c r="CEN16" s="1211"/>
      <c r="CEO16" s="1211"/>
      <c r="CEP16" s="1211"/>
      <c r="CEQ16" s="1211"/>
      <c r="CER16" s="1211"/>
      <c r="CES16" s="1211"/>
      <c r="CET16" s="1211"/>
      <c r="CEU16" s="1211"/>
      <c r="CEV16" s="1211"/>
      <c r="CEW16" s="1211"/>
      <c r="CEX16" s="1211"/>
      <c r="CEY16" s="1211"/>
      <c r="CEZ16" s="1211"/>
      <c r="CFA16" s="1211"/>
      <c r="CFB16" s="1211"/>
      <c r="CFC16" s="1211"/>
      <c r="CFD16" s="1211"/>
      <c r="CFE16" s="1211"/>
      <c r="CFF16" s="1211"/>
      <c r="CFG16" s="1211"/>
      <c r="CFH16" s="1211"/>
      <c r="CFI16" s="1211"/>
      <c r="CFJ16" s="1211"/>
      <c r="CFK16" s="1211"/>
      <c r="CFL16" s="1211"/>
      <c r="CFM16" s="1211"/>
      <c r="CFN16" s="1211"/>
      <c r="CFO16" s="1211"/>
      <c r="CFP16" s="1211"/>
      <c r="CFQ16" s="1211"/>
      <c r="CFR16" s="1211"/>
      <c r="CFS16" s="1211"/>
      <c r="CFT16" s="1211"/>
      <c r="CFU16" s="1211"/>
      <c r="CFV16" s="1211"/>
      <c r="CFW16" s="1211"/>
      <c r="CFX16" s="1211"/>
      <c r="CFY16" s="1211"/>
      <c r="CFZ16" s="1211"/>
      <c r="CGA16" s="1211"/>
      <c r="CGB16" s="1211"/>
      <c r="CGC16" s="1211"/>
      <c r="CGD16" s="1211"/>
      <c r="CGE16" s="1211"/>
      <c r="CGF16" s="1211"/>
      <c r="CGG16" s="1211"/>
      <c r="CGH16" s="1211"/>
      <c r="CGI16" s="1211"/>
      <c r="CGJ16" s="1211"/>
      <c r="CGK16" s="1211"/>
      <c r="CGL16" s="1211"/>
      <c r="CGM16" s="1211"/>
      <c r="CGN16" s="1211"/>
      <c r="CGO16" s="1211"/>
      <c r="CGP16" s="1211"/>
      <c r="CGQ16" s="1211"/>
      <c r="CGR16" s="1211"/>
      <c r="CGS16" s="1211"/>
      <c r="CGT16" s="1211"/>
      <c r="CGU16" s="1211"/>
      <c r="CGV16" s="1211"/>
      <c r="CGW16" s="1211"/>
      <c r="CGX16" s="1211"/>
      <c r="CGY16" s="1211"/>
      <c r="CGZ16" s="1211"/>
      <c r="CHA16" s="1211"/>
      <c r="CHB16" s="1211"/>
      <c r="CHC16" s="1211"/>
      <c r="CHD16" s="1211"/>
      <c r="CHE16" s="1211"/>
      <c r="CHF16" s="1211"/>
      <c r="CHG16" s="1211"/>
      <c r="CHH16" s="1211"/>
      <c r="CHI16" s="1211"/>
      <c r="CHJ16" s="1211"/>
      <c r="CHK16" s="1211"/>
      <c r="CHL16" s="1211"/>
      <c r="CHM16" s="1211"/>
      <c r="CHN16" s="1211"/>
      <c r="CHO16" s="1211"/>
      <c r="CHP16" s="1211"/>
      <c r="CHQ16" s="1211"/>
      <c r="CHR16" s="1211"/>
      <c r="CHS16" s="1211"/>
      <c r="CHT16" s="1211"/>
      <c r="CHU16" s="1211"/>
      <c r="CHV16" s="1211"/>
      <c r="CHW16" s="1211"/>
      <c r="CHX16" s="1211"/>
      <c r="CHY16" s="1211"/>
      <c r="CHZ16" s="1211"/>
      <c r="CIA16" s="1211"/>
      <c r="CIB16" s="1211"/>
      <c r="CIC16" s="1211"/>
      <c r="CID16" s="1211"/>
      <c r="CIE16" s="1211"/>
      <c r="CIF16" s="1211"/>
      <c r="CIG16" s="1211"/>
      <c r="CIH16" s="1211"/>
      <c r="CII16" s="1211"/>
      <c r="CIJ16" s="1211"/>
      <c r="CIK16" s="1211"/>
      <c r="CIL16" s="1211"/>
      <c r="CIM16" s="1211"/>
      <c r="CIN16" s="1211"/>
      <c r="CIO16" s="1211"/>
      <c r="CIP16" s="1211"/>
      <c r="CIQ16" s="1211"/>
      <c r="CIR16" s="1211"/>
      <c r="CIS16" s="1211"/>
      <c r="CIT16" s="1211"/>
      <c r="CIU16" s="1211"/>
      <c r="CIV16" s="1211"/>
      <c r="CIW16" s="1211"/>
      <c r="CIX16" s="1211"/>
      <c r="CIY16" s="1211"/>
      <c r="CIZ16" s="1211"/>
      <c r="CJA16" s="1211"/>
      <c r="CJB16" s="1211"/>
      <c r="CJC16" s="1211"/>
      <c r="CJD16" s="1211"/>
      <c r="CJE16" s="1211"/>
      <c r="CJF16" s="1211"/>
      <c r="CJG16" s="1211"/>
      <c r="CJH16" s="1211"/>
      <c r="CJI16" s="1211"/>
      <c r="CJJ16" s="1211"/>
      <c r="CJK16" s="1211"/>
      <c r="CJL16" s="1211"/>
      <c r="CJM16" s="1211"/>
      <c r="CJN16" s="1211"/>
      <c r="CJO16" s="1211"/>
      <c r="CJP16" s="1211"/>
      <c r="CJQ16" s="1211"/>
      <c r="CJR16" s="1211"/>
      <c r="CJS16" s="1211"/>
      <c r="CJT16" s="1211"/>
      <c r="CJU16" s="1211"/>
      <c r="CJV16" s="1211"/>
      <c r="CJW16" s="1211"/>
      <c r="CJX16" s="1211"/>
      <c r="CJY16" s="1211"/>
      <c r="CJZ16" s="1211"/>
      <c r="CKA16" s="1211"/>
      <c r="CKB16" s="1211"/>
      <c r="CKC16" s="1211"/>
      <c r="CKD16" s="1211"/>
      <c r="CKE16" s="1211"/>
      <c r="CKF16" s="1211"/>
      <c r="CKG16" s="1211"/>
      <c r="CKH16" s="1211"/>
      <c r="CKI16" s="1211"/>
      <c r="CKJ16" s="1211"/>
      <c r="CKK16" s="1211"/>
      <c r="CKL16" s="1211"/>
      <c r="CKM16" s="1211"/>
      <c r="CKN16" s="1211"/>
      <c r="CKO16" s="1211"/>
      <c r="CKP16" s="1211"/>
      <c r="CKQ16" s="1211"/>
      <c r="CKR16" s="1211"/>
      <c r="CKS16" s="1211"/>
      <c r="CKT16" s="1211"/>
      <c r="CKU16" s="1211"/>
      <c r="CKV16" s="1211"/>
      <c r="CKW16" s="1211"/>
      <c r="CKX16" s="1211"/>
      <c r="CKY16" s="1211"/>
      <c r="CKZ16" s="1211"/>
      <c r="CLA16" s="1211"/>
      <c r="CLB16" s="1211"/>
      <c r="CLC16" s="1211"/>
      <c r="CLD16" s="1211"/>
      <c r="CLE16" s="1211"/>
      <c r="CLF16" s="1211"/>
      <c r="CLG16" s="1211"/>
      <c r="CLH16" s="1211"/>
      <c r="CLI16" s="1211"/>
      <c r="CLJ16" s="1211"/>
      <c r="CLK16" s="1211"/>
      <c r="CLL16" s="1211"/>
      <c r="CLM16" s="1211"/>
      <c r="CLN16" s="1211"/>
      <c r="CLO16" s="1211"/>
      <c r="CLP16" s="1211"/>
      <c r="CLQ16" s="1211"/>
      <c r="CLR16" s="1211"/>
      <c r="CLS16" s="1211"/>
      <c r="CLT16" s="1211"/>
      <c r="CLU16" s="1211"/>
      <c r="CLV16" s="1211"/>
      <c r="CLW16" s="1211"/>
      <c r="CLX16" s="1211"/>
      <c r="CLY16" s="1211"/>
      <c r="CLZ16" s="1211"/>
      <c r="CMA16" s="1211"/>
      <c r="CMB16" s="1211"/>
      <c r="CMC16" s="1211"/>
      <c r="CMD16" s="1211"/>
      <c r="CME16" s="1211"/>
      <c r="CMF16" s="1211"/>
      <c r="CMG16" s="1211"/>
      <c r="CMH16" s="1211"/>
      <c r="CMI16" s="1211"/>
      <c r="CMJ16" s="1211"/>
      <c r="CMK16" s="1211"/>
      <c r="CML16" s="1211"/>
      <c r="CMM16" s="1211"/>
      <c r="CMN16" s="1211"/>
      <c r="CMO16" s="1211"/>
      <c r="CMP16" s="1211"/>
      <c r="CMQ16" s="1211"/>
      <c r="CMR16" s="1211"/>
      <c r="CMS16" s="1211"/>
      <c r="CMT16" s="1211"/>
      <c r="CMU16" s="1211"/>
      <c r="CMV16" s="1211"/>
      <c r="CMW16" s="1211"/>
      <c r="CMX16" s="1211"/>
      <c r="CMY16" s="1211"/>
      <c r="CMZ16" s="1211"/>
      <c r="CNA16" s="1211"/>
      <c r="CNB16" s="1211"/>
      <c r="CNC16" s="1211"/>
      <c r="CND16" s="1211"/>
      <c r="CNE16" s="1211"/>
      <c r="CNF16" s="1211"/>
      <c r="CNG16" s="1211"/>
      <c r="CNH16" s="1211"/>
      <c r="CNI16" s="1211"/>
      <c r="CNJ16" s="1211"/>
      <c r="CNK16" s="1211"/>
      <c r="CNL16" s="1211"/>
      <c r="CNM16" s="1211"/>
      <c r="CNN16" s="1211"/>
      <c r="CNO16" s="1211"/>
      <c r="CNP16" s="1211"/>
      <c r="CNQ16" s="1211"/>
      <c r="CNR16" s="1211"/>
      <c r="CNS16" s="1211"/>
      <c r="CNT16" s="1211"/>
      <c r="CNU16" s="1211"/>
      <c r="CNV16" s="1211"/>
      <c r="CNW16" s="1211"/>
      <c r="CNX16" s="1211"/>
      <c r="CNY16" s="1211"/>
      <c r="CNZ16" s="1211"/>
      <c r="COA16" s="1211"/>
      <c r="COB16" s="1211"/>
      <c r="COC16" s="1211"/>
      <c r="COD16" s="1211"/>
      <c r="COE16" s="1211"/>
      <c r="COF16" s="1211"/>
      <c r="COG16" s="1211"/>
      <c r="COH16" s="1211"/>
      <c r="COI16" s="1211"/>
      <c r="COJ16" s="1211"/>
      <c r="COK16" s="1211"/>
      <c r="COL16" s="1211"/>
      <c r="COM16" s="1211"/>
      <c r="CON16" s="1211"/>
      <c r="COO16" s="1211"/>
      <c r="COP16" s="1211"/>
      <c r="COQ16" s="1211"/>
      <c r="COR16" s="1211"/>
      <c r="COS16" s="1211"/>
      <c r="COT16" s="1211"/>
      <c r="COU16" s="1211"/>
      <c r="COV16" s="1211"/>
      <c r="COW16" s="1211"/>
      <c r="COX16" s="1211"/>
      <c r="COY16" s="1211"/>
      <c r="COZ16" s="1211"/>
      <c r="CPA16" s="1211"/>
      <c r="CPB16" s="1211"/>
      <c r="CPC16" s="1211"/>
      <c r="CPD16" s="1211"/>
      <c r="CPE16" s="1211"/>
      <c r="CPF16" s="1211"/>
      <c r="CPG16" s="1211"/>
      <c r="CPH16" s="1211"/>
      <c r="CPI16" s="1211"/>
      <c r="CPJ16" s="1211"/>
      <c r="CPK16" s="1211"/>
      <c r="CPL16" s="1211"/>
      <c r="CPM16" s="1211"/>
      <c r="CPN16" s="1211"/>
      <c r="CPO16" s="1211"/>
      <c r="CPP16" s="1211"/>
      <c r="CPQ16" s="1211"/>
      <c r="CPR16" s="1211"/>
      <c r="CPS16" s="1211"/>
      <c r="CPT16" s="1211"/>
      <c r="CPU16" s="1211"/>
      <c r="CPV16" s="1211"/>
      <c r="CPW16" s="1211"/>
      <c r="CPX16" s="1211"/>
      <c r="CPY16" s="1211"/>
      <c r="CPZ16" s="1211"/>
      <c r="CQA16" s="1211"/>
      <c r="CQB16" s="1211"/>
      <c r="CQC16" s="1211"/>
      <c r="CQD16" s="1211"/>
      <c r="CQE16" s="1211"/>
      <c r="CQF16" s="1211"/>
      <c r="CQG16" s="1211"/>
      <c r="CQH16" s="1211"/>
      <c r="CQI16" s="1211"/>
      <c r="CQJ16" s="1211"/>
      <c r="CQK16" s="1211"/>
      <c r="CQL16" s="1211"/>
      <c r="CQM16" s="1211"/>
      <c r="CQN16" s="1211"/>
      <c r="CQO16" s="1211"/>
      <c r="CQP16" s="1211"/>
      <c r="CQQ16" s="1211"/>
      <c r="CQR16" s="1211"/>
      <c r="CQS16" s="1211"/>
      <c r="CQT16" s="1211"/>
      <c r="CQU16" s="1211"/>
      <c r="CQV16" s="1211"/>
      <c r="CQW16" s="1211"/>
      <c r="CQX16" s="1211"/>
      <c r="CQY16" s="1211"/>
      <c r="CQZ16" s="1211"/>
      <c r="CRA16" s="1211"/>
      <c r="CRB16" s="1211"/>
      <c r="CRC16" s="1211"/>
      <c r="CRD16" s="1211"/>
      <c r="CRE16" s="1211"/>
      <c r="CRF16" s="1211"/>
      <c r="CRG16" s="1211"/>
      <c r="CRH16" s="1211"/>
      <c r="CRI16" s="1211"/>
      <c r="CRJ16" s="1211"/>
      <c r="CRK16" s="1211"/>
      <c r="CRL16" s="1211"/>
      <c r="CRM16" s="1211"/>
      <c r="CRN16" s="1211"/>
      <c r="CRO16" s="1211"/>
      <c r="CRP16" s="1211"/>
      <c r="CRQ16" s="1211"/>
      <c r="CRR16" s="1211"/>
      <c r="CRS16" s="1211"/>
      <c r="CRT16" s="1211"/>
      <c r="CRU16" s="1211"/>
      <c r="CRV16" s="1211"/>
      <c r="CRW16" s="1211"/>
      <c r="CRX16" s="1211"/>
      <c r="CRY16" s="1211"/>
      <c r="CRZ16" s="1211"/>
      <c r="CSA16" s="1211"/>
      <c r="CSB16" s="1211"/>
      <c r="CSC16" s="1211"/>
      <c r="CSD16" s="1211"/>
      <c r="CSE16" s="1211"/>
      <c r="CSF16" s="1211"/>
      <c r="CSG16" s="1211"/>
      <c r="CSH16" s="1211"/>
      <c r="CSI16" s="1211"/>
      <c r="CSJ16" s="1211"/>
      <c r="CSK16" s="1211"/>
      <c r="CSL16" s="1211"/>
      <c r="CSM16" s="1211"/>
      <c r="CSN16" s="1211"/>
      <c r="CSO16" s="1211"/>
      <c r="CSP16" s="1211"/>
      <c r="CSQ16" s="1211"/>
      <c r="CSR16" s="1211"/>
      <c r="CSS16" s="1211"/>
      <c r="CST16" s="1211"/>
      <c r="CSU16" s="1211"/>
      <c r="CSV16" s="1211"/>
      <c r="CSW16" s="1211"/>
      <c r="CSX16" s="1211"/>
      <c r="CSY16" s="1211"/>
      <c r="CSZ16" s="1211"/>
      <c r="CTA16" s="1211"/>
      <c r="CTB16" s="1211"/>
      <c r="CTC16" s="1211"/>
      <c r="CTD16" s="1211"/>
      <c r="CTE16" s="1211"/>
      <c r="CTF16" s="1211"/>
      <c r="CTG16" s="1211"/>
      <c r="CTH16" s="1211"/>
      <c r="CTI16" s="1211"/>
      <c r="CTJ16" s="1211"/>
      <c r="CTK16" s="1211"/>
      <c r="CTL16" s="1211"/>
      <c r="CTM16" s="1211"/>
      <c r="CTN16" s="1211"/>
      <c r="CTO16" s="1211"/>
      <c r="CTP16" s="1211"/>
      <c r="CTQ16" s="1211"/>
      <c r="CTR16" s="1211"/>
      <c r="CTS16" s="1211"/>
      <c r="CTT16" s="1211"/>
      <c r="CTU16" s="1211"/>
      <c r="CTV16" s="1211"/>
      <c r="CTW16" s="1211"/>
      <c r="CTX16" s="1211"/>
      <c r="CTY16" s="1211"/>
      <c r="CTZ16" s="1211"/>
      <c r="CUA16" s="1211"/>
      <c r="CUB16" s="1211"/>
      <c r="CUC16" s="1211"/>
      <c r="CUD16" s="1211"/>
      <c r="CUE16" s="1211"/>
      <c r="CUF16" s="1211"/>
      <c r="CUG16" s="1211"/>
      <c r="CUH16" s="1211"/>
      <c r="CUI16" s="1211"/>
      <c r="CUJ16" s="1211"/>
      <c r="CUK16" s="1211"/>
      <c r="CUL16" s="1211"/>
      <c r="CUM16" s="1211"/>
      <c r="CUN16" s="1211"/>
      <c r="CUO16" s="1211"/>
      <c r="CUP16" s="1211"/>
      <c r="CUQ16" s="1211"/>
      <c r="CUR16" s="1211"/>
      <c r="CUS16" s="1211"/>
      <c r="CUT16" s="1211"/>
      <c r="CUU16" s="1211"/>
      <c r="CUV16" s="1211"/>
      <c r="CUW16" s="1211"/>
      <c r="CUX16" s="1211"/>
      <c r="CUY16" s="1211"/>
      <c r="CUZ16" s="1211"/>
      <c r="CVA16" s="1211"/>
      <c r="CVB16" s="1211"/>
      <c r="CVC16" s="1211"/>
      <c r="CVD16" s="1211"/>
      <c r="CVE16" s="1211"/>
      <c r="CVF16" s="1211"/>
      <c r="CVG16" s="1211"/>
      <c r="CVH16" s="1211"/>
      <c r="CVI16" s="1211"/>
      <c r="CVJ16" s="1211"/>
      <c r="CVK16" s="1211"/>
      <c r="CVL16" s="1211"/>
      <c r="CVM16" s="1211"/>
      <c r="CVN16" s="1211"/>
      <c r="CVO16" s="1211"/>
      <c r="CVP16" s="1211"/>
      <c r="CVQ16" s="1211"/>
      <c r="CVR16" s="1211"/>
      <c r="CVS16" s="1211"/>
      <c r="CVT16" s="1211"/>
      <c r="CVU16" s="1211"/>
      <c r="CVV16" s="1211"/>
      <c r="CVW16" s="1211"/>
      <c r="CVX16" s="1211"/>
      <c r="CVY16" s="1211"/>
      <c r="CVZ16" s="1211"/>
      <c r="CWA16" s="1211"/>
      <c r="CWB16" s="1211"/>
      <c r="CWC16" s="1211"/>
      <c r="CWD16" s="1211"/>
      <c r="CWE16" s="1211"/>
      <c r="CWF16" s="1211"/>
      <c r="CWG16" s="1211"/>
      <c r="CWH16" s="1211"/>
      <c r="CWI16" s="1211"/>
      <c r="CWJ16" s="1211"/>
      <c r="CWK16" s="1211"/>
      <c r="CWL16" s="1211"/>
      <c r="CWM16" s="1211"/>
      <c r="CWN16" s="1211"/>
      <c r="CWO16" s="1211"/>
      <c r="CWP16" s="1211"/>
      <c r="CWQ16" s="1211"/>
      <c r="CWR16" s="1211"/>
      <c r="CWS16" s="1211"/>
      <c r="CWT16" s="1211"/>
      <c r="CWU16" s="1211"/>
      <c r="CWV16" s="1211"/>
      <c r="CWW16" s="1211"/>
      <c r="CWX16" s="1211"/>
      <c r="CWY16" s="1211"/>
      <c r="CWZ16" s="1211"/>
      <c r="CXA16" s="1211"/>
      <c r="CXB16" s="1211"/>
      <c r="CXC16" s="1211"/>
      <c r="CXD16" s="1211"/>
      <c r="CXE16" s="1211"/>
      <c r="CXF16" s="1211"/>
      <c r="CXG16" s="1211"/>
      <c r="CXH16" s="1211"/>
      <c r="CXI16" s="1211"/>
      <c r="CXJ16" s="1211"/>
      <c r="CXK16" s="1211"/>
      <c r="CXL16" s="1211"/>
      <c r="CXM16" s="1211"/>
      <c r="CXN16" s="1211"/>
      <c r="CXO16" s="1211"/>
      <c r="CXP16" s="1211"/>
      <c r="CXQ16" s="1211"/>
      <c r="CXR16" s="1211"/>
      <c r="CXS16" s="1211"/>
      <c r="CXT16" s="1211"/>
      <c r="CXU16" s="1211"/>
      <c r="CXV16" s="1211"/>
      <c r="CXW16" s="1211"/>
      <c r="CXX16" s="1211"/>
      <c r="CXY16" s="1211"/>
      <c r="CXZ16" s="1211"/>
      <c r="CYA16" s="1211"/>
      <c r="CYB16" s="1211"/>
      <c r="CYC16" s="1211"/>
      <c r="CYD16" s="1211"/>
      <c r="CYE16" s="1211"/>
      <c r="CYF16" s="1211"/>
      <c r="CYG16" s="1211"/>
      <c r="CYH16" s="1211"/>
      <c r="CYI16" s="1211"/>
      <c r="CYJ16" s="1211"/>
      <c r="CYK16" s="1211"/>
      <c r="CYL16" s="1211"/>
      <c r="CYM16" s="1211"/>
      <c r="CYN16" s="1211"/>
      <c r="CYO16" s="1211"/>
      <c r="CYP16" s="1211"/>
      <c r="CYQ16" s="1211"/>
      <c r="CYR16" s="1211"/>
      <c r="CYS16" s="1211"/>
      <c r="CYT16" s="1211"/>
      <c r="CYU16" s="1211"/>
      <c r="CYV16" s="1211"/>
      <c r="CYW16" s="1211"/>
      <c r="CYX16" s="1211"/>
      <c r="CYY16" s="1211"/>
      <c r="CYZ16" s="1211"/>
      <c r="CZA16" s="1211"/>
      <c r="CZB16" s="1211"/>
      <c r="CZC16" s="1211"/>
      <c r="CZD16" s="1211"/>
      <c r="CZE16" s="1211"/>
      <c r="CZF16" s="1211"/>
      <c r="CZG16" s="1211"/>
      <c r="CZH16" s="1211"/>
      <c r="CZI16" s="1211"/>
      <c r="CZJ16" s="1211"/>
      <c r="CZK16" s="1211"/>
      <c r="CZL16" s="1211"/>
      <c r="CZM16" s="1211"/>
      <c r="CZN16" s="1211"/>
      <c r="CZO16" s="1211"/>
      <c r="CZP16" s="1211"/>
      <c r="CZQ16" s="1211"/>
      <c r="CZR16" s="1211"/>
      <c r="CZS16" s="1211"/>
      <c r="CZT16" s="1211"/>
      <c r="CZU16" s="1211"/>
      <c r="CZV16" s="1211"/>
      <c r="CZW16" s="1211"/>
      <c r="CZX16" s="1211"/>
      <c r="CZY16" s="1211"/>
      <c r="CZZ16" s="1211"/>
      <c r="DAA16" s="1211"/>
      <c r="DAB16" s="1211"/>
      <c r="DAC16" s="1211"/>
      <c r="DAD16" s="1211"/>
      <c r="DAE16" s="1211"/>
      <c r="DAF16" s="1211"/>
      <c r="DAG16" s="1211"/>
      <c r="DAH16" s="1211"/>
      <c r="DAI16" s="1211"/>
      <c r="DAJ16" s="1211"/>
      <c r="DAK16" s="1211"/>
      <c r="DAL16" s="1211"/>
      <c r="DAM16" s="1211"/>
      <c r="DAN16" s="1211"/>
      <c r="DAO16" s="1211"/>
      <c r="DAP16" s="1211"/>
      <c r="DAQ16" s="1211"/>
      <c r="DAR16" s="1211"/>
      <c r="DAS16" s="1211"/>
      <c r="DAT16" s="1211"/>
      <c r="DAU16" s="1211"/>
      <c r="DAV16" s="1211"/>
      <c r="DAW16" s="1211"/>
      <c r="DAX16" s="1211"/>
      <c r="DAY16" s="1211"/>
      <c r="DAZ16" s="1211"/>
      <c r="DBA16" s="1211"/>
      <c r="DBB16" s="1211"/>
      <c r="DBC16" s="1211"/>
      <c r="DBD16" s="1211"/>
      <c r="DBE16" s="1211"/>
      <c r="DBF16" s="1211"/>
      <c r="DBG16" s="1211"/>
      <c r="DBH16" s="1211"/>
      <c r="DBI16" s="1211"/>
      <c r="DBJ16" s="1211"/>
      <c r="DBK16" s="1211"/>
      <c r="DBL16" s="1211"/>
      <c r="DBM16" s="1211"/>
      <c r="DBN16" s="1211"/>
      <c r="DBO16" s="1211"/>
      <c r="DBP16" s="1211"/>
      <c r="DBQ16" s="1211"/>
      <c r="DBR16" s="1211"/>
      <c r="DBS16" s="1211"/>
      <c r="DBT16" s="1211"/>
      <c r="DBU16" s="1211"/>
      <c r="DBV16" s="1211"/>
      <c r="DBW16" s="1211"/>
      <c r="DBX16" s="1211"/>
      <c r="DBY16" s="1211"/>
      <c r="DBZ16" s="1211"/>
      <c r="DCA16" s="1211"/>
      <c r="DCB16" s="1211"/>
      <c r="DCC16" s="1211"/>
      <c r="DCD16" s="1211"/>
      <c r="DCE16" s="1211"/>
      <c r="DCF16" s="1211"/>
      <c r="DCG16" s="1211"/>
      <c r="DCH16" s="1211"/>
      <c r="DCI16" s="1211"/>
      <c r="DCJ16" s="1211"/>
      <c r="DCK16" s="1211"/>
      <c r="DCL16" s="1211"/>
      <c r="DCM16" s="1211"/>
      <c r="DCN16" s="1211"/>
      <c r="DCO16" s="1211"/>
      <c r="DCP16" s="1211"/>
      <c r="DCQ16" s="1211"/>
      <c r="DCR16" s="1211"/>
      <c r="DCS16" s="1211"/>
      <c r="DCT16" s="1211"/>
      <c r="DCU16" s="1211"/>
      <c r="DCV16" s="1211"/>
      <c r="DCW16" s="1211"/>
      <c r="DCX16" s="1211"/>
      <c r="DCY16" s="1211"/>
      <c r="DCZ16" s="1211"/>
      <c r="DDA16" s="1211"/>
      <c r="DDB16" s="1211"/>
      <c r="DDC16" s="1211"/>
      <c r="DDD16" s="1211"/>
      <c r="DDE16" s="1211"/>
      <c r="DDF16" s="1211"/>
      <c r="DDG16" s="1211"/>
      <c r="DDH16" s="1211"/>
      <c r="DDI16" s="1211"/>
      <c r="DDJ16" s="1211"/>
      <c r="DDK16" s="1211"/>
      <c r="DDL16" s="1211"/>
      <c r="DDM16" s="1211"/>
      <c r="DDN16" s="1211"/>
      <c r="DDO16" s="1211"/>
      <c r="DDP16" s="1211"/>
      <c r="DDQ16" s="1211"/>
      <c r="DDR16" s="1211"/>
      <c r="DDS16" s="1211"/>
      <c r="DDT16" s="1211"/>
      <c r="DDU16" s="1211"/>
      <c r="DDV16" s="1211"/>
      <c r="DDW16" s="1211"/>
      <c r="DDX16" s="1211"/>
      <c r="DDY16" s="1211"/>
      <c r="DDZ16" s="1211"/>
      <c r="DEA16" s="1211"/>
      <c r="DEB16" s="1211"/>
      <c r="DEC16" s="1211"/>
      <c r="DED16" s="1211"/>
      <c r="DEE16" s="1211"/>
      <c r="DEF16" s="1211"/>
      <c r="DEG16" s="1211"/>
      <c r="DEH16" s="1211"/>
      <c r="DEI16" s="1211"/>
      <c r="DEJ16" s="1211"/>
      <c r="DEK16" s="1211"/>
      <c r="DEL16" s="1211"/>
      <c r="DEM16" s="1211"/>
      <c r="DEN16" s="1211"/>
      <c r="DEO16" s="1211"/>
      <c r="DEP16" s="1211"/>
      <c r="DEQ16" s="1211"/>
      <c r="DER16" s="1211"/>
      <c r="DES16" s="1211"/>
      <c r="DET16" s="1211"/>
      <c r="DEU16" s="1211"/>
      <c r="DEV16" s="1211"/>
      <c r="DEW16" s="1211"/>
      <c r="DEX16" s="1211"/>
      <c r="DEY16" s="1211"/>
      <c r="DEZ16" s="1211"/>
      <c r="DFA16" s="1211"/>
      <c r="DFB16" s="1211"/>
      <c r="DFC16" s="1211"/>
      <c r="DFD16" s="1211"/>
      <c r="DFE16" s="1211"/>
      <c r="DFF16" s="1211"/>
      <c r="DFG16" s="1211"/>
      <c r="DFH16" s="1211"/>
      <c r="DFI16" s="1211"/>
      <c r="DFJ16" s="1211"/>
      <c r="DFK16" s="1211"/>
      <c r="DFL16" s="1211"/>
      <c r="DFM16" s="1211"/>
      <c r="DFN16" s="1211"/>
      <c r="DFO16" s="1211"/>
      <c r="DFP16" s="1211"/>
      <c r="DFQ16" s="1211"/>
      <c r="DFR16" s="1211"/>
      <c r="DFS16" s="1211"/>
      <c r="DFT16" s="1211"/>
      <c r="DFU16" s="1211"/>
      <c r="DFV16" s="1211"/>
      <c r="DFW16" s="1211"/>
      <c r="DFX16" s="1211"/>
      <c r="DFY16" s="1211"/>
      <c r="DFZ16" s="1211"/>
      <c r="DGA16" s="1211"/>
      <c r="DGB16" s="1211"/>
      <c r="DGC16" s="1211"/>
      <c r="DGD16" s="1211"/>
      <c r="DGE16" s="1211"/>
      <c r="DGF16" s="1211"/>
      <c r="DGG16" s="1211"/>
      <c r="DGH16" s="1211"/>
      <c r="DGI16" s="1211"/>
      <c r="DGJ16" s="1211"/>
      <c r="DGK16" s="1211"/>
      <c r="DGL16" s="1211"/>
      <c r="DGM16" s="1211"/>
      <c r="DGN16" s="1211"/>
      <c r="DGO16" s="1211"/>
      <c r="DGP16" s="1211"/>
      <c r="DGQ16" s="1211"/>
      <c r="DGR16" s="1211"/>
      <c r="DGS16" s="1211"/>
      <c r="DGT16" s="1211"/>
      <c r="DGU16" s="1211"/>
      <c r="DGV16" s="1211"/>
      <c r="DGW16" s="1211"/>
      <c r="DGX16" s="1211"/>
      <c r="DGY16" s="1211"/>
      <c r="DGZ16" s="1211"/>
      <c r="DHA16" s="1211"/>
      <c r="DHB16" s="1211"/>
      <c r="DHC16" s="1211"/>
      <c r="DHD16" s="1211"/>
      <c r="DHE16" s="1211"/>
      <c r="DHF16" s="1211"/>
      <c r="DHG16" s="1211"/>
      <c r="DHH16" s="1211"/>
      <c r="DHI16" s="1211"/>
      <c r="DHJ16" s="1211"/>
      <c r="DHK16" s="1211"/>
      <c r="DHL16" s="1211"/>
      <c r="DHM16" s="1211"/>
      <c r="DHN16" s="1211"/>
      <c r="DHO16" s="1211"/>
      <c r="DHP16" s="1211"/>
      <c r="DHQ16" s="1211"/>
      <c r="DHR16" s="1211"/>
      <c r="DHS16" s="1211"/>
      <c r="DHT16" s="1211"/>
      <c r="DHU16" s="1211"/>
      <c r="DHV16" s="1211"/>
      <c r="DHW16" s="1211"/>
      <c r="DHX16" s="1211"/>
      <c r="DHY16" s="1211"/>
      <c r="DHZ16" s="1211"/>
      <c r="DIA16" s="1211"/>
      <c r="DIB16" s="1211"/>
      <c r="DIC16" s="1211"/>
      <c r="DID16" s="1211"/>
      <c r="DIE16" s="1211"/>
      <c r="DIF16" s="1211"/>
      <c r="DIG16" s="1211"/>
      <c r="DIH16" s="1211"/>
      <c r="DII16" s="1211"/>
      <c r="DIJ16" s="1211"/>
      <c r="DIK16" s="1211"/>
      <c r="DIL16" s="1211"/>
      <c r="DIM16" s="1211"/>
      <c r="DIN16" s="1211"/>
      <c r="DIO16" s="1211"/>
      <c r="DIP16" s="1211"/>
      <c r="DIQ16" s="1211"/>
      <c r="DIR16" s="1211"/>
      <c r="DIS16" s="1211"/>
      <c r="DIT16" s="1211"/>
      <c r="DIU16" s="1211"/>
      <c r="DIV16" s="1211"/>
      <c r="DIW16" s="1211"/>
      <c r="DIX16" s="1211"/>
      <c r="DIY16" s="1211"/>
      <c r="DIZ16" s="1211"/>
      <c r="DJA16" s="1211"/>
      <c r="DJB16" s="1211"/>
      <c r="DJC16" s="1211"/>
      <c r="DJD16" s="1211"/>
      <c r="DJE16" s="1211"/>
      <c r="DJF16" s="1211"/>
      <c r="DJG16" s="1211"/>
      <c r="DJH16" s="1211"/>
      <c r="DJI16" s="1211"/>
      <c r="DJJ16" s="1211"/>
      <c r="DJK16" s="1211"/>
      <c r="DJL16" s="1211"/>
      <c r="DJM16" s="1211"/>
      <c r="DJN16" s="1211"/>
      <c r="DJO16" s="1211"/>
      <c r="DJP16" s="1211"/>
      <c r="DJQ16" s="1211"/>
      <c r="DJR16" s="1211"/>
      <c r="DJS16" s="1211"/>
      <c r="DJT16" s="1211"/>
      <c r="DJU16" s="1211"/>
      <c r="DJV16" s="1211"/>
      <c r="DJW16" s="1211"/>
      <c r="DJX16" s="1211"/>
      <c r="DJY16" s="1211"/>
      <c r="DJZ16" s="1211"/>
      <c r="DKA16" s="1211"/>
      <c r="DKB16" s="1211"/>
      <c r="DKC16" s="1211"/>
      <c r="DKD16" s="1211"/>
      <c r="DKE16" s="1211"/>
      <c r="DKF16" s="1211"/>
      <c r="DKG16" s="1211"/>
      <c r="DKH16" s="1211"/>
      <c r="DKI16" s="1211"/>
      <c r="DKJ16" s="1211"/>
      <c r="DKK16" s="1211"/>
      <c r="DKL16" s="1211"/>
      <c r="DKM16" s="1211"/>
      <c r="DKN16" s="1211"/>
      <c r="DKO16" s="1211"/>
      <c r="DKP16" s="1211"/>
      <c r="DKQ16" s="1211"/>
      <c r="DKR16" s="1211"/>
      <c r="DKS16" s="1211"/>
      <c r="DKT16" s="1211"/>
      <c r="DKU16" s="1211"/>
      <c r="DKV16" s="1211"/>
      <c r="DKW16" s="1211"/>
      <c r="DKX16" s="1211"/>
      <c r="DKY16" s="1211"/>
      <c r="DKZ16" s="1211"/>
      <c r="DLA16" s="1211"/>
      <c r="DLB16" s="1211"/>
      <c r="DLC16" s="1211"/>
      <c r="DLD16" s="1211"/>
      <c r="DLE16" s="1211"/>
      <c r="DLF16" s="1211"/>
      <c r="DLG16" s="1211"/>
      <c r="DLH16" s="1211"/>
      <c r="DLI16" s="1211"/>
      <c r="DLJ16" s="1211"/>
      <c r="DLK16" s="1211"/>
      <c r="DLL16" s="1211"/>
      <c r="DLM16" s="1211"/>
      <c r="DLN16" s="1211"/>
      <c r="DLO16" s="1211"/>
      <c r="DLP16" s="1211"/>
      <c r="DLQ16" s="1211"/>
      <c r="DLR16" s="1211"/>
      <c r="DLS16" s="1211"/>
      <c r="DLT16" s="1211"/>
      <c r="DLU16" s="1211"/>
      <c r="DLV16" s="1211"/>
      <c r="DLW16" s="1211"/>
      <c r="DLX16" s="1211"/>
      <c r="DLY16" s="1211"/>
      <c r="DLZ16" s="1211"/>
      <c r="DMA16" s="1211"/>
      <c r="DMB16" s="1211"/>
      <c r="DMC16" s="1211"/>
      <c r="DMD16" s="1211"/>
      <c r="DME16" s="1211"/>
      <c r="DMF16" s="1211"/>
      <c r="DMG16" s="1211"/>
      <c r="DMH16" s="1211"/>
      <c r="DMI16" s="1211"/>
      <c r="DMJ16" s="1211"/>
      <c r="DMK16" s="1211"/>
      <c r="DML16" s="1211"/>
      <c r="DMM16" s="1211"/>
      <c r="DMN16" s="1211"/>
      <c r="DMO16" s="1211"/>
      <c r="DMP16" s="1211"/>
      <c r="DMQ16" s="1211"/>
      <c r="DMR16" s="1211"/>
      <c r="DMS16" s="1211"/>
      <c r="DMT16" s="1211"/>
      <c r="DMU16" s="1211"/>
      <c r="DMV16" s="1211"/>
      <c r="DMW16" s="1211"/>
      <c r="DMX16" s="1211"/>
      <c r="DMY16" s="1211"/>
      <c r="DMZ16" s="1211"/>
      <c r="DNA16" s="1211"/>
      <c r="DNB16" s="1211"/>
      <c r="DNC16" s="1211"/>
      <c r="DND16" s="1211"/>
      <c r="DNE16" s="1211"/>
      <c r="DNF16" s="1211"/>
      <c r="DNG16" s="1211"/>
      <c r="DNH16" s="1211"/>
      <c r="DNI16" s="1211"/>
      <c r="DNJ16" s="1211"/>
      <c r="DNK16" s="1211"/>
      <c r="DNL16" s="1211"/>
      <c r="DNM16" s="1211"/>
      <c r="DNN16" s="1211"/>
      <c r="DNO16" s="1211"/>
      <c r="DNP16" s="1211"/>
      <c r="DNQ16" s="1211"/>
      <c r="DNR16" s="1211"/>
      <c r="DNS16" s="1211"/>
      <c r="DNT16" s="1211"/>
      <c r="DNU16" s="1211"/>
      <c r="DNV16" s="1211"/>
      <c r="DNW16" s="1211"/>
      <c r="DNX16" s="1211"/>
      <c r="DNY16" s="1211"/>
      <c r="DNZ16" s="1211"/>
      <c r="DOA16" s="1211"/>
      <c r="DOB16" s="1211"/>
      <c r="DOC16" s="1211"/>
      <c r="DOD16" s="1211"/>
      <c r="DOE16" s="1211"/>
      <c r="DOF16" s="1211"/>
      <c r="DOG16" s="1211"/>
      <c r="DOH16" s="1211"/>
      <c r="DOI16" s="1211"/>
      <c r="DOJ16" s="1211"/>
      <c r="DOK16" s="1211"/>
      <c r="DOL16" s="1211"/>
      <c r="DOM16" s="1211"/>
      <c r="DON16" s="1211"/>
      <c r="DOO16" s="1211"/>
      <c r="DOP16" s="1211"/>
      <c r="DOQ16" s="1211"/>
      <c r="DOR16" s="1211"/>
      <c r="DOS16" s="1211"/>
      <c r="DOT16" s="1211"/>
      <c r="DOU16" s="1211"/>
      <c r="DOV16" s="1211"/>
      <c r="DOW16" s="1211"/>
      <c r="DOX16" s="1211"/>
      <c r="DOY16" s="1211"/>
      <c r="DOZ16" s="1211"/>
      <c r="DPA16" s="1211"/>
      <c r="DPB16" s="1211"/>
      <c r="DPC16" s="1211"/>
      <c r="DPD16" s="1211"/>
      <c r="DPE16" s="1211"/>
      <c r="DPF16" s="1211"/>
      <c r="DPG16" s="1211"/>
      <c r="DPH16" s="1211"/>
      <c r="DPI16" s="1211"/>
      <c r="DPJ16" s="1211"/>
      <c r="DPK16" s="1211"/>
      <c r="DPL16" s="1211"/>
      <c r="DPM16" s="1211"/>
      <c r="DPN16" s="1211"/>
      <c r="DPO16" s="1211"/>
      <c r="DPP16" s="1211"/>
      <c r="DPQ16" s="1211"/>
      <c r="DPR16" s="1211"/>
      <c r="DPS16" s="1211"/>
      <c r="DPT16" s="1211"/>
      <c r="DPU16" s="1211"/>
      <c r="DPV16" s="1211"/>
      <c r="DPW16" s="1211"/>
      <c r="DPX16" s="1211"/>
      <c r="DPY16" s="1211"/>
      <c r="DPZ16" s="1211"/>
      <c r="DQA16" s="1211"/>
      <c r="DQB16" s="1211"/>
      <c r="DQC16" s="1211"/>
      <c r="DQD16" s="1211"/>
      <c r="DQE16" s="1211"/>
      <c r="DQF16" s="1211"/>
      <c r="DQG16" s="1211"/>
      <c r="DQH16" s="1211"/>
      <c r="DQI16" s="1211"/>
      <c r="DQJ16" s="1211"/>
      <c r="DQK16" s="1211"/>
      <c r="DQL16" s="1211"/>
      <c r="DQM16" s="1211"/>
      <c r="DQN16" s="1211"/>
      <c r="DQO16" s="1211"/>
      <c r="DQP16" s="1211"/>
      <c r="DQQ16" s="1211"/>
      <c r="DQR16" s="1211"/>
      <c r="DQS16" s="1211"/>
      <c r="DQT16" s="1211"/>
      <c r="DQU16" s="1211"/>
      <c r="DQV16" s="1211"/>
      <c r="DQW16" s="1211"/>
      <c r="DQX16" s="1211"/>
      <c r="DQY16" s="1211"/>
      <c r="DQZ16" s="1211"/>
      <c r="DRA16" s="1211"/>
      <c r="DRB16" s="1211"/>
      <c r="DRC16" s="1211"/>
      <c r="DRD16" s="1211"/>
      <c r="DRE16" s="1211"/>
      <c r="DRF16" s="1211"/>
      <c r="DRG16" s="1211"/>
      <c r="DRH16" s="1211"/>
      <c r="DRI16" s="1211"/>
      <c r="DRJ16" s="1211"/>
      <c r="DRK16" s="1211"/>
      <c r="DRL16" s="1211"/>
      <c r="DRM16" s="1211"/>
      <c r="DRN16" s="1211"/>
      <c r="DRO16" s="1211"/>
      <c r="DRP16" s="1211"/>
      <c r="DRQ16" s="1211"/>
      <c r="DRR16" s="1211"/>
      <c r="DRS16" s="1211"/>
      <c r="DRT16" s="1211"/>
      <c r="DRU16" s="1211"/>
      <c r="DRV16" s="1211"/>
      <c r="DRW16" s="1211"/>
      <c r="DRX16" s="1211"/>
      <c r="DRY16" s="1211"/>
      <c r="DRZ16" s="1211"/>
      <c r="DSA16" s="1211"/>
      <c r="DSB16" s="1211"/>
      <c r="DSC16" s="1211"/>
      <c r="DSD16" s="1211"/>
      <c r="DSE16" s="1211"/>
      <c r="DSF16" s="1211"/>
      <c r="DSG16" s="1211"/>
      <c r="DSH16" s="1211"/>
      <c r="DSI16" s="1211"/>
      <c r="DSJ16" s="1211"/>
      <c r="DSK16" s="1211"/>
      <c r="DSL16" s="1211"/>
      <c r="DSM16" s="1211"/>
      <c r="DSN16" s="1211"/>
      <c r="DSO16" s="1211"/>
      <c r="DSP16" s="1211"/>
      <c r="DSQ16" s="1211"/>
      <c r="DSR16" s="1211"/>
      <c r="DSS16" s="1211"/>
      <c r="DST16" s="1211"/>
      <c r="DSU16" s="1211"/>
      <c r="DSV16" s="1211"/>
      <c r="DSW16" s="1211"/>
      <c r="DSX16" s="1211"/>
      <c r="DSY16" s="1211"/>
      <c r="DSZ16" s="1211"/>
      <c r="DTA16" s="1211"/>
      <c r="DTB16" s="1211"/>
      <c r="DTC16" s="1211"/>
      <c r="DTD16" s="1211"/>
      <c r="DTE16" s="1211"/>
      <c r="DTF16" s="1211"/>
      <c r="DTG16" s="1211"/>
      <c r="DTH16" s="1211"/>
      <c r="DTI16" s="1211"/>
      <c r="DTJ16" s="1211"/>
      <c r="DTK16" s="1211"/>
      <c r="DTL16" s="1211"/>
      <c r="DTM16" s="1211"/>
      <c r="DTN16" s="1211"/>
      <c r="DTO16" s="1211"/>
      <c r="DTP16" s="1211"/>
      <c r="DTQ16" s="1211"/>
      <c r="DTR16" s="1211"/>
      <c r="DTS16" s="1211"/>
      <c r="DTT16" s="1211"/>
      <c r="DTU16" s="1211"/>
      <c r="DTV16" s="1211"/>
      <c r="DTW16" s="1211"/>
      <c r="DTX16" s="1211"/>
      <c r="DTY16" s="1211"/>
      <c r="DTZ16" s="1211"/>
      <c r="DUA16" s="1211"/>
      <c r="DUB16" s="1211"/>
      <c r="DUC16" s="1211"/>
      <c r="DUD16" s="1211"/>
      <c r="DUE16" s="1211"/>
      <c r="DUF16" s="1211"/>
      <c r="DUG16" s="1211"/>
      <c r="DUH16" s="1211"/>
      <c r="DUI16" s="1211"/>
      <c r="DUJ16" s="1211"/>
      <c r="DUK16" s="1211"/>
      <c r="DUL16" s="1211"/>
      <c r="DUM16" s="1211"/>
      <c r="DUN16" s="1211"/>
      <c r="DUO16" s="1211"/>
      <c r="DUP16" s="1211"/>
      <c r="DUQ16" s="1211"/>
      <c r="DUR16" s="1211"/>
      <c r="DUS16" s="1211"/>
      <c r="DUT16" s="1211"/>
      <c r="DUU16" s="1211"/>
      <c r="DUV16" s="1211"/>
      <c r="DUW16" s="1211"/>
      <c r="DUX16" s="1211"/>
      <c r="DUY16" s="1211"/>
      <c r="DUZ16" s="1211"/>
      <c r="DVA16" s="1211"/>
      <c r="DVB16" s="1211"/>
      <c r="DVC16" s="1211"/>
      <c r="DVD16" s="1211"/>
      <c r="DVE16" s="1211"/>
      <c r="DVF16" s="1211"/>
      <c r="DVG16" s="1211"/>
      <c r="DVH16" s="1211"/>
      <c r="DVI16" s="1211"/>
      <c r="DVJ16" s="1211"/>
      <c r="DVK16" s="1211"/>
      <c r="DVL16" s="1211"/>
      <c r="DVM16" s="1211"/>
      <c r="DVN16" s="1211"/>
      <c r="DVO16" s="1211"/>
      <c r="DVP16" s="1211"/>
      <c r="DVQ16" s="1211"/>
      <c r="DVR16" s="1211"/>
      <c r="DVS16" s="1211"/>
      <c r="DVT16" s="1211"/>
      <c r="DVU16" s="1211"/>
      <c r="DVV16" s="1211"/>
      <c r="DVW16" s="1211"/>
      <c r="DVX16" s="1211"/>
      <c r="DVY16" s="1211"/>
      <c r="DVZ16" s="1211"/>
      <c r="DWA16" s="1211"/>
      <c r="DWB16" s="1211"/>
      <c r="DWC16" s="1211"/>
      <c r="DWD16" s="1211"/>
      <c r="DWE16" s="1211"/>
      <c r="DWF16" s="1211"/>
      <c r="DWG16" s="1211"/>
      <c r="DWH16" s="1211"/>
      <c r="DWI16" s="1211"/>
      <c r="DWJ16" s="1211"/>
      <c r="DWK16" s="1211"/>
      <c r="DWL16" s="1211"/>
      <c r="DWM16" s="1211"/>
      <c r="DWN16" s="1211"/>
      <c r="DWO16" s="1211"/>
      <c r="DWP16" s="1211"/>
      <c r="DWQ16" s="1211"/>
      <c r="DWR16" s="1211"/>
      <c r="DWS16" s="1211"/>
      <c r="DWT16" s="1211"/>
      <c r="DWU16" s="1211"/>
      <c r="DWV16" s="1211"/>
      <c r="DWW16" s="1211"/>
      <c r="DWX16" s="1211"/>
      <c r="DWY16" s="1211"/>
      <c r="DWZ16" s="1211"/>
      <c r="DXA16" s="1211"/>
      <c r="DXB16" s="1211"/>
      <c r="DXC16" s="1211"/>
      <c r="DXD16" s="1211"/>
      <c r="DXE16" s="1211"/>
      <c r="DXF16" s="1211"/>
      <c r="DXG16" s="1211"/>
      <c r="DXH16" s="1211"/>
      <c r="DXI16" s="1211"/>
      <c r="DXJ16" s="1211"/>
      <c r="DXK16" s="1211"/>
      <c r="DXL16" s="1211"/>
      <c r="DXM16" s="1211"/>
      <c r="DXN16" s="1211"/>
      <c r="DXO16" s="1211"/>
      <c r="DXP16" s="1211"/>
      <c r="DXQ16" s="1211"/>
      <c r="DXR16" s="1211"/>
      <c r="DXS16" s="1211"/>
      <c r="DXT16" s="1211"/>
      <c r="DXU16" s="1211"/>
      <c r="DXV16" s="1211"/>
      <c r="DXW16" s="1211"/>
      <c r="DXX16" s="1211"/>
      <c r="DXY16" s="1211"/>
      <c r="DXZ16" s="1211"/>
      <c r="DYA16" s="1211"/>
      <c r="DYB16" s="1211"/>
      <c r="DYC16" s="1211"/>
      <c r="DYD16" s="1211"/>
      <c r="DYE16" s="1211"/>
      <c r="DYF16" s="1211"/>
      <c r="DYG16" s="1211"/>
      <c r="DYH16" s="1211"/>
      <c r="DYI16" s="1211"/>
      <c r="DYJ16" s="1211"/>
      <c r="DYK16" s="1211"/>
      <c r="DYL16" s="1211"/>
      <c r="DYM16" s="1211"/>
      <c r="DYN16" s="1211"/>
      <c r="DYO16" s="1211"/>
      <c r="DYP16" s="1211"/>
      <c r="DYQ16" s="1211"/>
      <c r="DYR16" s="1211"/>
      <c r="DYS16" s="1211"/>
      <c r="DYT16" s="1211"/>
      <c r="DYU16" s="1211"/>
      <c r="DYV16" s="1211"/>
      <c r="DYW16" s="1211"/>
      <c r="DYX16" s="1211"/>
      <c r="DYY16" s="1211"/>
      <c r="DYZ16" s="1211"/>
      <c r="DZA16" s="1211"/>
      <c r="DZB16" s="1211"/>
      <c r="DZC16" s="1211"/>
      <c r="DZD16" s="1211"/>
      <c r="DZE16" s="1211"/>
      <c r="DZF16" s="1211"/>
      <c r="DZG16" s="1211"/>
      <c r="DZH16" s="1211"/>
      <c r="DZI16" s="1211"/>
      <c r="DZJ16" s="1211"/>
      <c r="DZK16" s="1211"/>
      <c r="DZL16" s="1211"/>
      <c r="DZM16" s="1211"/>
      <c r="DZN16" s="1211"/>
      <c r="DZO16" s="1211"/>
      <c r="DZP16" s="1211"/>
      <c r="DZQ16" s="1211"/>
      <c r="DZR16" s="1211"/>
      <c r="DZS16" s="1211"/>
      <c r="DZT16" s="1211"/>
      <c r="DZU16" s="1211"/>
      <c r="DZV16" s="1211"/>
      <c r="DZW16" s="1211"/>
      <c r="DZX16" s="1211"/>
      <c r="DZY16" s="1211"/>
      <c r="DZZ16" s="1211"/>
      <c r="EAA16" s="1211"/>
      <c r="EAB16" s="1211"/>
      <c r="EAC16" s="1211"/>
      <c r="EAD16" s="1211"/>
      <c r="EAE16" s="1211"/>
      <c r="EAF16" s="1211"/>
      <c r="EAG16" s="1211"/>
      <c r="EAH16" s="1211"/>
      <c r="EAI16" s="1211"/>
      <c r="EAJ16" s="1211"/>
      <c r="EAK16" s="1211"/>
      <c r="EAL16" s="1211"/>
      <c r="EAM16" s="1211"/>
      <c r="EAN16" s="1211"/>
      <c r="EAO16" s="1211"/>
      <c r="EAP16" s="1211"/>
      <c r="EAQ16" s="1211"/>
      <c r="EAR16" s="1211"/>
      <c r="EAS16" s="1211"/>
      <c r="EAT16" s="1211"/>
      <c r="EAU16" s="1211"/>
      <c r="EAV16" s="1211"/>
      <c r="EAW16" s="1211"/>
      <c r="EAX16" s="1211"/>
      <c r="EAY16" s="1211"/>
      <c r="EAZ16" s="1211"/>
      <c r="EBA16" s="1211"/>
      <c r="EBB16" s="1211"/>
      <c r="EBC16" s="1211"/>
      <c r="EBD16" s="1211"/>
      <c r="EBE16" s="1211"/>
      <c r="EBF16" s="1211"/>
      <c r="EBG16" s="1211"/>
      <c r="EBH16" s="1211"/>
      <c r="EBI16" s="1211"/>
      <c r="EBJ16" s="1211"/>
      <c r="EBK16" s="1211"/>
      <c r="EBL16" s="1211"/>
      <c r="EBM16" s="1211"/>
      <c r="EBN16" s="1211"/>
      <c r="EBO16" s="1211"/>
      <c r="EBP16" s="1211"/>
      <c r="EBQ16" s="1211"/>
      <c r="EBR16" s="1211"/>
      <c r="EBS16" s="1211"/>
      <c r="EBT16" s="1211"/>
      <c r="EBU16" s="1211"/>
      <c r="EBV16" s="1211"/>
      <c r="EBW16" s="1211"/>
      <c r="EBX16" s="1211"/>
      <c r="EBY16" s="1211"/>
      <c r="EBZ16" s="1211"/>
      <c r="ECA16" s="1211"/>
      <c r="ECB16" s="1211"/>
      <c r="ECC16" s="1211"/>
      <c r="ECD16" s="1211"/>
      <c r="ECE16" s="1211"/>
      <c r="ECF16" s="1211"/>
      <c r="ECG16" s="1211"/>
      <c r="ECH16" s="1211"/>
      <c r="ECI16" s="1211"/>
      <c r="ECJ16" s="1211"/>
      <c r="ECK16" s="1211"/>
      <c r="ECL16" s="1211"/>
      <c r="ECM16" s="1211"/>
      <c r="ECN16" s="1211"/>
      <c r="ECO16" s="1211"/>
      <c r="ECP16" s="1211"/>
      <c r="ECQ16" s="1211"/>
      <c r="ECR16" s="1211"/>
      <c r="ECS16" s="1211"/>
      <c r="ECT16" s="1211"/>
      <c r="ECU16" s="1211"/>
      <c r="ECV16" s="1211"/>
      <c r="ECW16" s="1211"/>
      <c r="ECX16" s="1211"/>
      <c r="ECY16" s="1211"/>
      <c r="ECZ16" s="1211"/>
      <c r="EDA16" s="1211"/>
      <c r="EDB16" s="1211"/>
      <c r="EDC16" s="1211"/>
      <c r="EDD16" s="1211"/>
      <c r="EDE16" s="1211"/>
      <c r="EDF16" s="1211"/>
      <c r="EDG16" s="1211"/>
      <c r="EDH16" s="1211"/>
      <c r="EDI16" s="1211"/>
      <c r="EDJ16" s="1211"/>
      <c r="EDK16" s="1211"/>
      <c r="EDL16" s="1211"/>
      <c r="EDM16" s="1211"/>
      <c r="EDN16" s="1211"/>
      <c r="EDO16" s="1211"/>
      <c r="EDP16" s="1211"/>
      <c r="EDQ16" s="1211"/>
      <c r="EDR16" s="1211"/>
      <c r="EDS16" s="1211"/>
      <c r="EDT16" s="1211"/>
      <c r="EDU16" s="1211"/>
      <c r="EDV16" s="1211"/>
      <c r="EDW16" s="1211"/>
      <c r="EDX16" s="1211"/>
      <c r="EDY16" s="1211"/>
      <c r="EDZ16" s="1211"/>
      <c r="EEA16" s="1211"/>
      <c r="EEB16" s="1211"/>
      <c r="EEC16" s="1211"/>
      <c r="EED16" s="1211"/>
      <c r="EEE16" s="1211"/>
      <c r="EEF16" s="1211"/>
      <c r="EEG16" s="1211"/>
      <c r="EEH16" s="1211"/>
      <c r="EEI16" s="1211"/>
      <c r="EEJ16" s="1211"/>
      <c r="EEK16" s="1211"/>
      <c r="EEL16" s="1211"/>
      <c r="EEM16" s="1211"/>
      <c r="EEN16" s="1211"/>
      <c r="EEO16" s="1211"/>
      <c r="EEP16" s="1211"/>
      <c r="EEQ16" s="1211"/>
      <c r="EER16" s="1211"/>
      <c r="EES16" s="1211"/>
      <c r="EET16" s="1211"/>
      <c r="EEU16" s="1211"/>
      <c r="EEV16" s="1211"/>
      <c r="EEW16" s="1211"/>
      <c r="EEX16" s="1211"/>
      <c r="EEY16" s="1211"/>
      <c r="EEZ16" s="1211"/>
      <c r="EFA16" s="1211"/>
      <c r="EFB16" s="1211"/>
      <c r="EFC16" s="1211"/>
      <c r="EFD16" s="1211"/>
      <c r="EFE16" s="1211"/>
      <c r="EFF16" s="1211"/>
      <c r="EFG16" s="1211"/>
      <c r="EFH16" s="1211"/>
      <c r="EFI16" s="1211"/>
      <c r="EFJ16" s="1211"/>
      <c r="EFK16" s="1211"/>
      <c r="EFL16" s="1211"/>
      <c r="EFM16" s="1211"/>
      <c r="EFN16" s="1211"/>
      <c r="EFO16" s="1211"/>
      <c r="EFP16" s="1211"/>
      <c r="EFQ16" s="1211"/>
      <c r="EFR16" s="1211"/>
      <c r="EFS16" s="1211"/>
      <c r="EFT16" s="1211"/>
      <c r="EFU16" s="1211"/>
      <c r="EFV16" s="1211"/>
      <c r="EFW16" s="1211"/>
      <c r="EFX16" s="1211"/>
      <c r="EFY16" s="1211"/>
      <c r="EFZ16" s="1211"/>
      <c r="EGA16" s="1211"/>
      <c r="EGB16" s="1211"/>
      <c r="EGC16" s="1211"/>
      <c r="EGD16" s="1211"/>
      <c r="EGE16" s="1211"/>
      <c r="EGF16" s="1211"/>
      <c r="EGG16" s="1211"/>
      <c r="EGH16" s="1211"/>
      <c r="EGI16" s="1211"/>
      <c r="EGJ16" s="1211"/>
      <c r="EGK16" s="1211"/>
      <c r="EGL16" s="1211"/>
      <c r="EGM16" s="1211"/>
      <c r="EGN16" s="1211"/>
      <c r="EGO16" s="1211"/>
      <c r="EGP16" s="1211"/>
      <c r="EGQ16" s="1211"/>
      <c r="EGR16" s="1211"/>
      <c r="EGS16" s="1211"/>
      <c r="EGT16" s="1211"/>
      <c r="EGU16" s="1211"/>
      <c r="EGV16" s="1211"/>
      <c r="EGW16" s="1211"/>
      <c r="EGX16" s="1211"/>
      <c r="EGY16" s="1211"/>
      <c r="EGZ16" s="1211"/>
      <c r="EHA16" s="1211"/>
      <c r="EHB16" s="1211"/>
      <c r="EHC16" s="1211"/>
      <c r="EHD16" s="1211"/>
      <c r="EHE16" s="1211"/>
      <c r="EHF16" s="1211"/>
      <c r="EHG16" s="1211"/>
      <c r="EHH16" s="1211"/>
      <c r="EHI16" s="1211"/>
      <c r="EHJ16" s="1211"/>
      <c r="EHK16" s="1211"/>
      <c r="EHL16" s="1211"/>
      <c r="EHM16" s="1211"/>
      <c r="EHN16" s="1211"/>
      <c r="EHO16" s="1211"/>
      <c r="EHP16" s="1211"/>
      <c r="EHQ16" s="1211"/>
      <c r="EHR16" s="1211"/>
      <c r="EHS16" s="1211"/>
      <c r="EHT16" s="1211"/>
      <c r="EHU16" s="1211"/>
      <c r="EHV16" s="1211"/>
      <c r="EHW16" s="1211"/>
      <c r="EHX16" s="1211"/>
      <c r="EHY16" s="1211"/>
      <c r="EHZ16" s="1211"/>
      <c r="EIA16" s="1211"/>
      <c r="EIB16" s="1211"/>
      <c r="EIC16" s="1211"/>
      <c r="EID16" s="1211"/>
      <c r="EIE16" s="1211"/>
      <c r="EIF16" s="1211"/>
      <c r="EIG16" s="1211"/>
      <c r="EIH16" s="1211"/>
      <c r="EII16" s="1211"/>
      <c r="EIJ16" s="1211"/>
      <c r="EIK16" s="1211"/>
      <c r="EIL16" s="1211"/>
      <c r="EIM16" s="1211"/>
      <c r="EIN16" s="1211"/>
      <c r="EIO16" s="1211"/>
      <c r="EIP16" s="1211"/>
      <c r="EIQ16" s="1211"/>
      <c r="EIR16" s="1211"/>
      <c r="EIS16" s="1211"/>
      <c r="EIT16" s="1211"/>
      <c r="EIU16" s="1211"/>
      <c r="EIV16" s="1211"/>
      <c r="EIW16" s="1211"/>
      <c r="EIX16" s="1211"/>
      <c r="EIY16" s="1211"/>
      <c r="EIZ16" s="1211"/>
      <c r="EJA16" s="1211"/>
      <c r="EJB16" s="1211"/>
      <c r="EJC16" s="1211"/>
      <c r="EJD16" s="1211"/>
      <c r="EJE16" s="1211"/>
      <c r="EJF16" s="1211"/>
      <c r="EJG16" s="1211"/>
      <c r="EJH16" s="1211"/>
      <c r="EJI16" s="1211"/>
      <c r="EJJ16" s="1211"/>
      <c r="EJK16" s="1211"/>
      <c r="EJL16" s="1211"/>
      <c r="EJM16" s="1211"/>
      <c r="EJN16" s="1211"/>
      <c r="EJO16" s="1211"/>
      <c r="EJP16" s="1211"/>
      <c r="EJQ16" s="1211"/>
      <c r="EJR16" s="1211"/>
      <c r="EJS16" s="1211"/>
      <c r="EJT16" s="1211"/>
      <c r="EJU16" s="1211"/>
      <c r="EJV16" s="1211"/>
      <c r="EJW16" s="1211"/>
      <c r="EJX16" s="1211"/>
      <c r="EJY16" s="1211"/>
      <c r="EJZ16" s="1211"/>
      <c r="EKA16" s="1211"/>
      <c r="EKB16" s="1211"/>
      <c r="EKC16" s="1211"/>
      <c r="EKD16" s="1211"/>
      <c r="EKE16" s="1211"/>
      <c r="EKF16" s="1211"/>
      <c r="EKG16" s="1211"/>
      <c r="EKH16" s="1211"/>
      <c r="EKI16" s="1211"/>
      <c r="EKJ16" s="1211"/>
      <c r="EKK16" s="1211"/>
      <c r="EKL16" s="1211"/>
      <c r="EKM16" s="1211"/>
      <c r="EKN16" s="1211"/>
      <c r="EKO16" s="1211"/>
      <c r="EKP16" s="1211"/>
      <c r="EKQ16" s="1211"/>
      <c r="EKR16" s="1211"/>
      <c r="EKS16" s="1211"/>
      <c r="EKT16" s="1211"/>
      <c r="EKU16" s="1211"/>
      <c r="EKV16" s="1211"/>
      <c r="EKW16" s="1211"/>
      <c r="EKX16" s="1211"/>
      <c r="EKY16" s="1211"/>
      <c r="EKZ16" s="1211"/>
      <c r="ELA16" s="1211"/>
      <c r="ELB16" s="1211"/>
      <c r="ELC16" s="1211"/>
      <c r="ELD16" s="1211"/>
      <c r="ELE16" s="1211"/>
      <c r="ELF16" s="1211"/>
      <c r="ELG16" s="1211"/>
      <c r="ELH16" s="1211"/>
      <c r="ELI16" s="1211"/>
      <c r="ELJ16" s="1211"/>
      <c r="ELK16" s="1211"/>
      <c r="ELL16" s="1211"/>
      <c r="ELM16" s="1211"/>
      <c r="ELN16" s="1211"/>
      <c r="ELO16" s="1211"/>
      <c r="ELP16" s="1211"/>
      <c r="ELQ16" s="1211"/>
      <c r="ELR16" s="1211"/>
      <c r="ELS16" s="1211"/>
      <c r="ELT16" s="1211"/>
      <c r="ELU16" s="1211"/>
      <c r="ELV16" s="1211"/>
      <c r="ELW16" s="1211"/>
      <c r="ELX16" s="1211"/>
      <c r="ELY16" s="1211"/>
      <c r="ELZ16" s="1211"/>
      <c r="EMA16" s="1211"/>
      <c r="EMB16" s="1211"/>
      <c r="EMC16" s="1211"/>
      <c r="EMD16" s="1211"/>
      <c r="EME16" s="1211"/>
      <c r="EMF16" s="1211"/>
      <c r="EMG16" s="1211"/>
      <c r="EMH16" s="1211"/>
      <c r="EMI16" s="1211"/>
      <c r="EMJ16" s="1211"/>
      <c r="EMK16" s="1211"/>
      <c r="EML16" s="1211"/>
      <c r="EMM16" s="1211"/>
      <c r="EMN16" s="1211"/>
      <c r="EMO16" s="1211"/>
      <c r="EMP16" s="1211"/>
      <c r="EMQ16" s="1211"/>
      <c r="EMR16" s="1211"/>
      <c r="EMS16" s="1211"/>
      <c r="EMT16" s="1211"/>
      <c r="EMU16" s="1211"/>
      <c r="EMV16" s="1211"/>
      <c r="EMW16" s="1211"/>
      <c r="EMX16" s="1211"/>
      <c r="EMY16" s="1211"/>
      <c r="EMZ16" s="1211"/>
      <c r="ENA16" s="1211"/>
      <c r="ENB16" s="1211"/>
      <c r="ENC16" s="1211"/>
      <c r="END16" s="1211"/>
      <c r="ENE16" s="1211"/>
      <c r="ENF16" s="1211"/>
      <c r="ENG16" s="1211"/>
      <c r="ENH16" s="1211"/>
      <c r="ENI16" s="1211"/>
      <c r="ENJ16" s="1211"/>
      <c r="ENK16" s="1211"/>
      <c r="ENL16" s="1211"/>
      <c r="ENM16" s="1211"/>
      <c r="ENN16" s="1211"/>
      <c r="ENO16" s="1211"/>
      <c r="ENP16" s="1211"/>
      <c r="ENQ16" s="1211"/>
      <c r="ENR16" s="1211"/>
      <c r="ENS16" s="1211"/>
      <c r="ENT16" s="1211"/>
      <c r="ENU16" s="1211"/>
      <c r="ENV16" s="1211"/>
      <c r="ENW16" s="1211"/>
      <c r="ENX16" s="1211"/>
      <c r="ENY16" s="1211"/>
      <c r="ENZ16" s="1211"/>
      <c r="EOA16" s="1211"/>
      <c r="EOB16" s="1211"/>
      <c r="EOC16" s="1211"/>
      <c r="EOD16" s="1211"/>
      <c r="EOE16" s="1211"/>
      <c r="EOF16" s="1211"/>
      <c r="EOG16" s="1211"/>
      <c r="EOH16" s="1211"/>
      <c r="EOI16" s="1211"/>
      <c r="EOJ16" s="1211"/>
      <c r="EOK16" s="1211"/>
      <c r="EOL16" s="1211"/>
      <c r="EOM16" s="1211"/>
      <c r="EON16" s="1211"/>
      <c r="EOO16" s="1211"/>
      <c r="EOP16" s="1211"/>
      <c r="EOQ16" s="1211"/>
      <c r="EOR16" s="1211"/>
      <c r="EOS16" s="1211"/>
      <c r="EOT16" s="1211"/>
      <c r="EOU16" s="1211"/>
      <c r="EOV16" s="1211"/>
      <c r="EOW16" s="1211"/>
      <c r="EOX16" s="1211"/>
      <c r="EOY16" s="1211"/>
      <c r="EOZ16" s="1211"/>
      <c r="EPA16" s="1211"/>
      <c r="EPB16" s="1211"/>
      <c r="EPC16" s="1211"/>
      <c r="EPD16" s="1211"/>
      <c r="EPE16" s="1211"/>
      <c r="EPF16" s="1211"/>
      <c r="EPG16" s="1211"/>
      <c r="EPH16" s="1211"/>
      <c r="EPI16" s="1211"/>
      <c r="EPJ16" s="1211"/>
      <c r="EPK16" s="1211"/>
      <c r="EPL16" s="1211"/>
      <c r="EPM16" s="1211"/>
      <c r="EPN16" s="1211"/>
      <c r="EPO16" s="1211"/>
      <c r="EPP16" s="1211"/>
      <c r="EPQ16" s="1211"/>
      <c r="EPR16" s="1211"/>
      <c r="EPS16" s="1211"/>
      <c r="EPT16" s="1211"/>
      <c r="EPU16" s="1211"/>
      <c r="EPV16" s="1211"/>
      <c r="EPW16" s="1211"/>
      <c r="EPX16" s="1211"/>
      <c r="EPY16" s="1211"/>
      <c r="EPZ16" s="1211"/>
      <c r="EQA16" s="1211"/>
      <c r="EQB16" s="1211"/>
      <c r="EQC16" s="1211"/>
      <c r="EQD16" s="1211"/>
      <c r="EQE16" s="1211"/>
      <c r="EQF16" s="1211"/>
      <c r="EQG16" s="1211"/>
      <c r="EQH16" s="1211"/>
      <c r="EQI16" s="1211"/>
      <c r="EQJ16" s="1211"/>
      <c r="EQK16" s="1211"/>
      <c r="EQL16" s="1211"/>
      <c r="EQM16" s="1211"/>
      <c r="EQN16" s="1211"/>
      <c r="EQO16" s="1211"/>
      <c r="EQP16" s="1211"/>
      <c r="EQQ16" s="1211"/>
      <c r="EQR16" s="1211"/>
      <c r="EQS16" s="1211"/>
      <c r="EQT16" s="1211"/>
      <c r="EQU16" s="1211"/>
      <c r="EQV16" s="1211"/>
      <c r="EQW16" s="1211"/>
      <c r="EQX16" s="1211"/>
      <c r="EQY16" s="1211"/>
      <c r="EQZ16" s="1211"/>
      <c r="ERA16" s="1211"/>
      <c r="ERB16" s="1211"/>
      <c r="ERC16" s="1211"/>
      <c r="ERD16" s="1211"/>
      <c r="ERE16" s="1211"/>
      <c r="ERF16" s="1211"/>
      <c r="ERG16" s="1211"/>
      <c r="ERH16" s="1211"/>
      <c r="ERI16" s="1211"/>
      <c r="ERJ16" s="1211"/>
      <c r="ERK16" s="1211"/>
      <c r="ERL16" s="1211"/>
      <c r="ERM16" s="1211"/>
      <c r="ERN16" s="1211"/>
      <c r="ERO16" s="1211"/>
      <c r="ERP16" s="1211"/>
      <c r="ERQ16" s="1211"/>
      <c r="ERR16" s="1211"/>
      <c r="ERS16" s="1211"/>
      <c r="ERT16" s="1211"/>
      <c r="ERU16" s="1211"/>
      <c r="ERV16" s="1211"/>
      <c r="ERW16" s="1211"/>
      <c r="ERX16" s="1211"/>
      <c r="ERY16" s="1211"/>
      <c r="ERZ16" s="1211"/>
      <c r="ESA16" s="1211"/>
      <c r="ESB16" s="1211"/>
      <c r="ESC16" s="1211"/>
      <c r="ESD16" s="1211"/>
      <c r="ESE16" s="1211"/>
      <c r="ESF16" s="1211"/>
      <c r="ESG16" s="1211"/>
      <c r="ESH16" s="1211"/>
      <c r="ESI16" s="1211"/>
      <c r="ESJ16" s="1211"/>
      <c r="ESK16" s="1211"/>
      <c r="ESL16" s="1211"/>
      <c r="ESM16" s="1211"/>
      <c r="ESN16" s="1211"/>
      <c r="ESO16" s="1211"/>
      <c r="ESP16" s="1211"/>
      <c r="ESQ16" s="1211"/>
      <c r="ESR16" s="1211"/>
      <c r="ESS16" s="1211"/>
      <c r="EST16" s="1211"/>
      <c r="ESU16" s="1211"/>
      <c r="ESV16" s="1211"/>
      <c r="ESW16" s="1211"/>
      <c r="ESX16" s="1211"/>
      <c r="ESY16" s="1211"/>
      <c r="ESZ16" s="1211"/>
      <c r="ETA16" s="1211"/>
      <c r="ETB16" s="1211"/>
      <c r="ETC16" s="1211"/>
      <c r="ETD16" s="1211"/>
      <c r="ETE16" s="1211"/>
      <c r="ETF16" s="1211"/>
      <c r="ETG16" s="1211"/>
      <c r="ETH16" s="1211"/>
      <c r="ETI16" s="1211"/>
      <c r="ETJ16" s="1211"/>
      <c r="ETK16" s="1211"/>
      <c r="ETL16" s="1211"/>
      <c r="ETM16" s="1211"/>
      <c r="ETN16" s="1211"/>
      <c r="ETO16" s="1211"/>
      <c r="ETP16" s="1211"/>
      <c r="ETQ16" s="1211"/>
      <c r="ETR16" s="1211"/>
      <c r="ETS16" s="1211"/>
      <c r="ETT16" s="1211"/>
      <c r="ETU16" s="1211"/>
      <c r="ETV16" s="1211"/>
      <c r="ETW16" s="1211"/>
      <c r="ETX16" s="1211"/>
      <c r="ETY16" s="1211"/>
      <c r="ETZ16" s="1211"/>
      <c r="EUA16" s="1211"/>
      <c r="EUB16" s="1211"/>
      <c r="EUC16" s="1211"/>
      <c r="EUD16" s="1211"/>
      <c r="EUE16" s="1211"/>
      <c r="EUF16" s="1211"/>
      <c r="EUG16" s="1211"/>
      <c r="EUH16" s="1211"/>
      <c r="EUI16" s="1211"/>
      <c r="EUJ16" s="1211"/>
      <c r="EUK16" s="1211"/>
      <c r="EUL16" s="1211"/>
      <c r="EUM16" s="1211"/>
      <c r="EUN16" s="1211"/>
      <c r="EUO16" s="1211"/>
      <c r="EUP16" s="1211"/>
      <c r="EUQ16" s="1211"/>
      <c r="EUR16" s="1211"/>
      <c r="EUS16" s="1211"/>
      <c r="EUT16" s="1211"/>
      <c r="EUU16" s="1211"/>
      <c r="EUV16" s="1211"/>
      <c r="EUW16" s="1211"/>
      <c r="EUX16" s="1211"/>
      <c r="EUY16" s="1211"/>
      <c r="EUZ16" s="1211"/>
      <c r="EVA16" s="1211"/>
      <c r="EVB16" s="1211"/>
      <c r="EVC16" s="1211"/>
      <c r="EVD16" s="1211"/>
      <c r="EVE16" s="1211"/>
      <c r="EVF16" s="1211"/>
      <c r="EVG16" s="1211"/>
      <c r="EVH16" s="1211"/>
      <c r="EVI16" s="1211"/>
      <c r="EVJ16" s="1211"/>
      <c r="EVK16" s="1211"/>
      <c r="EVL16" s="1211"/>
      <c r="EVM16" s="1211"/>
      <c r="EVN16" s="1211"/>
      <c r="EVO16" s="1211"/>
      <c r="EVP16" s="1211"/>
      <c r="EVQ16" s="1211"/>
      <c r="EVR16" s="1211"/>
      <c r="EVS16" s="1211"/>
      <c r="EVT16" s="1211"/>
      <c r="EVU16" s="1211"/>
      <c r="EVV16" s="1211"/>
      <c r="EVW16" s="1211"/>
      <c r="EVX16" s="1211"/>
      <c r="EVY16" s="1211"/>
      <c r="EVZ16" s="1211"/>
      <c r="EWA16" s="1211"/>
      <c r="EWB16" s="1211"/>
      <c r="EWC16" s="1211"/>
      <c r="EWD16" s="1211"/>
      <c r="EWE16" s="1211"/>
      <c r="EWF16" s="1211"/>
      <c r="EWG16" s="1211"/>
      <c r="EWH16" s="1211"/>
      <c r="EWI16" s="1211"/>
      <c r="EWJ16" s="1211"/>
      <c r="EWK16" s="1211"/>
      <c r="EWL16" s="1211"/>
      <c r="EWM16" s="1211"/>
      <c r="EWN16" s="1211"/>
      <c r="EWO16" s="1211"/>
      <c r="EWP16" s="1211"/>
      <c r="EWQ16" s="1211"/>
      <c r="EWR16" s="1211"/>
      <c r="EWS16" s="1211"/>
      <c r="EWT16" s="1211"/>
      <c r="EWU16" s="1211"/>
      <c r="EWV16" s="1211"/>
      <c r="EWW16" s="1211"/>
      <c r="EWX16" s="1211"/>
      <c r="EWY16" s="1211"/>
      <c r="EWZ16" s="1211"/>
      <c r="EXA16" s="1211"/>
      <c r="EXB16" s="1211"/>
      <c r="EXC16" s="1211"/>
      <c r="EXD16" s="1211"/>
      <c r="EXE16" s="1211"/>
      <c r="EXF16" s="1211"/>
      <c r="EXG16" s="1211"/>
      <c r="EXH16" s="1211"/>
      <c r="EXI16" s="1211"/>
      <c r="EXJ16" s="1211"/>
      <c r="EXK16" s="1211"/>
      <c r="EXL16" s="1211"/>
      <c r="EXM16" s="1211"/>
      <c r="EXN16" s="1211"/>
      <c r="EXO16" s="1211"/>
      <c r="EXP16" s="1211"/>
      <c r="EXQ16" s="1211"/>
      <c r="EXR16" s="1211"/>
      <c r="EXS16" s="1211"/>
      <c r="EXT16" s="1211"/>
      <c r="EXU16" s="1211"/>
      <c r="EXV16" s="1211"/>
      <c r="EXW16" s="1211"/>
      <c r="EXX16" s="1211"/>
      <c r="EXY16" s="1211"/>
      <c r="EXZ16" s="1211"/>
      <c r="EYA16" s="1211"/>
      <c r="EYB16" s="1211"/>
      <c r="EYC16" s="1211"/>
      <c r="EYD16" s="1211"/>
      <c r="EYE16" s="1211"/>
      <c r="EYF16" s="1211"/>
      <c r="EYG16" s="1211"/>
      <c r="EYH16" s="1211"/>
      <c r="EYI16" s="1211"/>
      <c r="EYJ16" s="1211"/>
      <c r="EYK16" s="1211"/>
      <c r="EYL16" s="1211"/>
      <c r="EYM16" s="1211"/>
      <c r="EYN16" s="1211"/>
      <c r="EYO16" s="1211"/>
      <c r="EYP16" s="1211"/>
      <c r="EYQ16" s="1211"/>
      <c r="EYR16" s="1211"/>
      <c r="EYS16" s="1211"/>
      <c r="EYT16" s="1211"/>
      <c r="EYU16" s="1211"/>
      <c r="EYV16" s="1211"/>
      <c r="EYW16" s="1211"/>
      <c r="EYX16" s="1211"/>
      <c r="EYY16" s="1211"/>
      <c r="EYZ16" s="1211"/>
      <c r="EZA16" s="1211"/>
      <c r="EZB16" s="1211"/>
      <c r="EZC16" s="1211"/>
      <c r="EZD16" s="1211"/>
      <c r="EZE16" s="1211"/>
      <c r="EZF16" s="1211"/>
      <c r="EZG16" s="1211"/>
      <c r="EZH16" s="1211"/>
      <c r="EZI16" s="1211"/>
      <c r="EZJ16" s="1211"/>
      <c r="EZK16" s="1211"/>
      <c r="EZL16" s="1211"/>
      <c r="EZM16" s="1211"/>
      <c r="EZN16" s="1211"/>
      <c r="EZO16" s="1211"/>
      <c r="EZP16" s="1211"/>
      <c r="EZQ16" s="1211"/>
      <c r="EZR16" s="1211"/>
      <c r="EZS16" s="1211"/>
      <c r="EZT16" s="1211"/>
      <c r="EZU16" s="1211"/>
      <c r="EZV16" s="1211"/>
      <c r="EZW16" s="1211"/>
      <c r="EZX16" s="1211"/>
      <c r="EZY16" s="1211"/>
      <c r="EZZ16" s="1211"/>
      <c r="FAA16" s="1211"/>
      <c r="FAB16" s="1211"/>
      <c r="FAC16" s="1211"/>
      <c r="FAD16" s="1211"/>
      <c r="FAE16" s="1211"/>
      <c r="FAF16" s="1211"/>
      <c r="FAG16" s="1211"/>
      <c r="FAH16" s="1211"/>
      <c r="FAI16" s="1211"/>
      <c r="FAJ16" s="1211"/>
      <c r="FAK16" s="1211"/>
      <c r="FAL16" s="1211"/>
      <c r="FAM16" s="1211"/>
      <c r="FAN16" s="1211"/>
      <c r="FAO16" s="1211"/>
      <c r="FAP16" s="1211"/>
      <c r="FAQ16" s="1211"/>
      <c r="FAR16" s="1211"/>
      <c r="FAS16" s="1211"/>
      <c r="FAT16" s="1211"/>
      <c r="FAU16" s="1211"/>
      <c r="FAV16" s="1211"/>
      <c r="FAW16" s="1211"/>
      <c r="FAX16" s="1211"/>
      <c r="FAY16" s="1211"/>
      <c r="FAZ16" s="1211"/>
      <c r="FBA16" s="1211"/>
      <c r="FBB16" s="1211"/>
      <c r="FBC16" s="1211"/>
      <c r="FBD16" s="1211"/>
      <c r="FBE16" s="1211"/>
      <c r="FBF16" s="1211"/>
      <c r="FBG16" s="1211"/>
      <c r="FBH16" s="1211"/>
      <c r="FBI16" s="1211"/>
      <c r="FBJ16" s="1211"/>
      <c r="FBK16" s="1211"/>
      <c r="FBL16" s="1211"/>
      <c r="FBM16" s="1211"/>
      <c r="FBN16" s="1211"/>
      <c r="FBO16" s="1211"/>
      <c r="FBP16" s="1211"/>
      <c r="FBQ16" s="1211"/>
      <c r="FBR16" s="1211"/>
      <c r="FBS16" s="1211"/>
      <c r="FBT16" s="1211"/>
      <c r="FBU16" s="1211"/>
      <c r="FBV16" s="1211"/>
      <c r="FBW16" s="1211"/>
      <c r="FBX16" s="1211"/>
      <c r="FBY16" s="1211"/>
      <c r="FBZ16" s="1211"/>
      <c r="FCA16" s="1211"/>
      <c r="FCB16" s="1211"/>
      <c r="FCC16" s="1211"/>
      <c r="FCD16" s="1211"/>
      <c r="FCE16" s="1211"/>
      <c r="FCF16" s="1211"/>
      <c r="FCG16" s="1211"/>
      <c r="FCH16" s="1211"/>
      <c r="FCI16" s="1211"/>
      <c r="FCJ16" s="1211"/>
      <c r="FCK16" s="1211"/>
      <c r="FCL16" s="1211"/>
      <c r="FCM16" s="1211"/>
      <c r="FCN16" s="1211"/>
      <c r="FCO16" s="1211"/>
      <c r="FCP16" s="1211"/>
      <c r="FCQ16" s="1211"/>
      <c r="FCR16" s="1211"/>
      <c r="FCS16" s="1211"/>
      <c r="FCT16" s="1211"/>
      <c r="FCU16" s="1211"/>
      <c r="FCV16" s="1211"/>
      <c r="FCW16" s="1211"/>
      <c r="FCX16" s="1211"/>
      <c r="FCY16" s="1211"/>
      <c r="FCZ16" s="1211"/>
      <c r="FDA16" s="1211"/>
      <c r="FDB16" s="1211"/>
      <c r="FDC16" s="1211"/>
      <c r="FDD16" s="1211"/>
      <c r="FDE16" s="1211"/>
      <c r="FDF16" s="1211"/>
      <c r="FDG16" s="1211"/>
      <c r="FDH16" s="1211"/>
      <c r="FDI16" s="1211"/>
      <c r="FDJ16" s="1211"/>
      <c r="FDK16" s="1211"/>
      <c r="FDL16" s="1211"/>
      <c r="FDM16" s="1211"/>
      <c r="FDN16" s="1211"/>
      <c r="FDO16" s="1211"/>
      <c r="FDP16" s="1211"/>
      <c r="FDQ16" s="1211"/>
      <c r="FDR16" s="1211"/>
      <c r="FDS16" s="1211"/>
      <c r="FDT16" s="1211"/>
      <c r="FDU16" s="1211"/>
      <c r="FDV16" s="1211"/>
      <c r="FDW16" s="1211"/>
      <c r="FDX16" s="1211"/>
      <c r="FDY16" s="1211"/>
      <c r="FDZ16" s="1211"/>
      <c r="FEA16" s="1211"/>
      <c r="FEB16" s="1211"/>
      <c r="FEC16" s="1211"/>
      <c r="FED16" s="1211"/>
      <c r="FEE16" s="1211"/>
      <c r="FEF16" s="1211"/>
      <c r="FEG16" s="1211"/>
      <c r="FEH16" s="1211"/>
      <c r="FEI16" s="1211"/>
      <c r="FEJ16" s="1211"/>
      <c r="FEK16" s="1211"/>
      <c r="FEL16" s="1211"/>
      <c r="FEM16" s="1211"/>
      <c r="FEN16" s="1211"/>
      <c r="FEO16" s="1211"/>
      <c r="FEP16" s="1211"/>
      <c r="FEQ16" s="1211"/>
      <c r="FER16" s="1211"/>
      <c r="FES16" s="1211"/>
      <c r="FET16" s="1211"/>
      <c r="FEU16" s="1211"/>
      <c r="FEV16" s="1211"/>
      <c r="FEW16" s="1211"/>
      <c r="FEX16" s="1211"/>
      <c r="FEY16" s="1211"/>
      <c r="FEZ16" s="1211"/>
      <c r="FFA16" s="1211"/>
      <c r="FFB16" s="1211"/>
      <c r="FFC16" s="1211"/>
      <c r="FFD16" s="1211"/>
      <c r="FFE16" s="1211"/>
      <c r="FFF16" s="1211"/>
      <c r="FFG16" s="1211"/>
      <c r="FFH16" s="1211"/>
      <c r="FFI16" s="1211"/>
      <c r="FFJ16" s="1211"/>
      <c r="FFK16" s="1211"/>
      <c r="FFL16" s="1211"/>
      <c r="FFM16" s="1211"/>
      <c r="FFN16" s="1211"/>
      <c r="FFO16" s="1211"/>
      <c r="FFP16" s="1211"/>
      <c r="FFQ16" s="1211"/>
      <c r="FFR16" s="1211"/>
      <c r="FFS16" s="1211"/>
      <c r="FFT16" s="1211"/>
      <c r="FFU16" s="1211"/>
      <c r="FFV16" s="1211"/>
      <c r="FFW16" s="1211"/>
      <c r="FFX16" s="1211"/>
      <c r="FFY16" s="1211"/>
      <c r="FFZ16" s="1211"/>
      <c r="FGA16" s="1211"/>
      <c r="FGB16" s="1211"/>
      <c r="FGC16" s="1211"/>
      <c r="FGD16" s="1211"/>
      <c r="FGE16" s="1211"/>
      <c r="FGF16" s="1211"/>
      <c r="FGG16" s="1211"/>
      <c r="FGH16" s="1211"/>
      <c r="FGI16" s="1211"/>
      <c r="FGJ16" s="1211"/>
      <c r="FGK16" s="1211"/>
      <c r="FGL16" s="1211"/>
      <c r="FGM16" s="1211"/>
      <c r="FGN16" s="1211"/>
      <c r="FGO16" s="1211"/>
      <c r="FGP16" s="1211"/>
      <c r="FGQ16" s="1211"/>
      <c r="FGR16" s="1211"/>
      <c r="FGS16" s="1211"/>
      <c r="FGT16" s="1211"/>
      <c r="FGU16" s="1211"/>
      <c r="FGV16" s="1211"/>
      <c r="FGW16" s="1211"/>
      <c r="FGX16" s="1211"/>
      <c r="FGY16" s="1211"/>
      <c r="FGZ16" s="1211"/>
      <c r="FHA16" s="1211"/>
      <c r="FHB16" s="1211"/>
      <c r="FHC16" s="1211"/>
      <c r="FHD16" s="1211"/>
      <c r="FHE16" s="1211"/>
      <c r="FHF16" s="1211"/>
      <c r="FHG16" s="1211"/>
      <c r="FHH16" s="1211"/>
      <c r="FHI16" s="1211"/>
      <c r="FHJ16" s="1211"/>
      <c r="FHK16" s="1211"/>
      <c r="FHL16" s="1211"/>
      <c r="FHM16" s="1211"/>
      <c r="FHN16" s="1211"/>
      <c r="FHO16" s="1211"/>
      <c r="FHP16" s="1211"/>
      <c r="FHQ16" s="1211"/>
      <c r="FHR16" s="1211"/>
      <c r="FHS16" s="1211"/>
      <c r="FHT16" s="1211"/>
      <c r="FHU16" s="1211"/>
      <c r="FHV16" s="1211"/>
      <c r="FHW16" s="1211"/>
      <c r="FHX16" s="1211"/>
      <c r="FHY16" s="1211"/>
      <c r="FHZ16" s="1211"/>
      <c r="FIA16" s="1211"/>
      <c r="FIB16" s="1211"/>
      <c r="FIC16" s="1211"/>
      <c r="FID16" s="1211"/>
      <c r="FIE16" s="1211"/>
      <c r="FIF16" s="1211"/>
      <c r="FIG16" s="1211"/>
      <c r="FIH16" s="1211"/>
      <c r="FII16" s="1211"/>
      <c r="FIJ16" s="1211"/>
      <c r="FIK16" s="1211"/>
      <c r="FIL16" s="1211"/>
      <c r="FIM16" s="1211"/>
      <c r="FIN16" s="1211"/>
      <c r="FIO16" s="1211"/>
      <c r="FIP16" s="1211"/>
      <c r="FIQ16" s="1211"/>
      <c r="FIR16" s="1211"/>
      <c r="FIS16" s="1211"/>
      <c r="FIT16" s="1211"/>
      <c r="FIU16" s="1211"/>
      <c r="FIV16" s="1211"/>
      <c r="FIW16" s="1211"/>
      <c r="FIX16" s="1211"/>
      <c r="FIY16" s="1211"/>
      <c r="FIZ16" s="1211"/>
      <c r="FJA16" s="1211"/>
      <c r="FJB16" s="1211"/>
      <c r="FJC16" s="1211"/>
      <c r="FJD16" s="1211"/>
      <c r="FJE16" s="1211"/>
      <c r="FJF16" s="1211"/>
      <c r="FJG16" s="1211"/>
      <c r="FJH16" s="1211"/>
      <c r="FJI16" s="1211"/>
      <c r="FJJ16" s="1211"/>
      <c r="FJK16" s="1211"/>
      <c r="FJL16" s="1211"/>
      <c r="FJM16" s="1211"/>
      <c r="FJN16" s="1211"/>
      <c r="FJO16" s="1211"/>
      <c r="FJP16" s="1211"/>
      <c r="FJQ16" s="1211"/>
      <c r="FJR16" s="1211"/>
      <c r="FJS16" s="1211"/>
      <c r="FJT16" s="1211"/>
      <c r="FJU16" s="1211"/>
      <c r="FJV16" s="1211"/>
      <c r="FJW16" s="1211"/>
      <c r="FJX16" s="1211"/>
      <c r="FJY16" s="1211"/>
      <c r="FJZ16" s="1211"/>
      <c r="FKA16" s="1211"/>
      <c r="FKB16" s="1211"/>
      <c r="FKC16" s="1211"/>
      <c r="FKD16" s="1211"/>
      <c r="FKE16" s="1211"/>
      <c r="FKF16" s="1211"/>
      <c r="FKG16" s="1211"/>
      <c r="FKH16" s="1211"/>
      <c r="FKI16" s="1211"/>
      <c r="FKJ16" s="1211"/>
      <c r="FKK16" s="1211"/>
      <c r="FKL16" s="1211"/>
      <c r="FKM16" s="1211"/>
      <c r="FKN16" s="1211"/>
      <c r="FKO16" s="1211"/>
      <c r="FKP16" s="1211"/>
      <c r="FKQ16" s="1211"/>
      <c r="FKR16" s="1211"/>
      <c r="FKS16" s="1211"/>
      <c r="FKT16" s="1211"/>
      <c r="FKU16" s="1211"/>
      <c r="FKV16" s="1211"/>
      <c r="FKW16" s="1211"/>
      <c r="FKX16" s="1211"/>
      <c r="FKY16" s="1211"/>
      <c r="FKZ16" s="1211"/>
      <c r="FLA16" s="1211"/>
      <c r="FLB16" s="1211"/>
      <c r="FLC16" s="1211"/>
      <c r="FLD16" s="1211"/>
      <c r="FLE16" s="1211"/>
      <c r="FLF16" s="1211"/>
      <c r="FLG16" s="1211"/>
      <c r="FLH16" s="1211"/>
      <c r="FLI16" s="1211"/>
      <c r="FLJ16" s="1211"/>
      <c r="FLK16" s="1211"/>
      <c r="FLL16" s="1211"/>
      <c r="FLM16" s="1211"/>
      <c r="FLN16" s="1211"/>
      <c r="FLO16" s="1211"/>
      <c r="FLP16" s="1211"/>
      <c r="FLQ16" s="1211"/>
      <c r="FLR16" s="1211"/>
      <c r="FLS16" s="1211"/>
      <c r="FLT16" s="1211"/>
      <c r="FLU16" s="1211"/>
      <c r="FLV16" s="1211"/>
      <c r="FLW16" s="1211"/>
      <c r="FLX16" s="1211"/>
      <c r="FLY16" s="1211"/>
      <c r="FLZ16" s="1211"/>
      <c r="FMA16" s="1211"/>
      <c r="FMB16" s="1211"/>
      <c r="FMC16" s="1211"/>
      <c r="FMD16" s="1211"/>
      <c r="FME16" s="1211"/>
      <c r="FMF16" s="1211"/>
      <c r="FMG16" s="1211"/>
      <c r="FMH16" s="1211"/>
      <c r="FMI16" s="1211"/>
      <c r="FMJ16" s="1211"/>
      <c r="FMK16" s="1211"/>
      <c r="FML16" s="1211"/>
      <c r="FMM16" s="1211"/>
      <c r="FMN16" s="1211"/>
      <c r="FMO16" s="1211"/>
      <c r="FMP16" s="1211"/>
      <c r="FMQ16" s="1211"/>
      <c r="FMR16" s="1211"/>
      <c r="FMS16" s="1211"/>
      <c r="FMT16" s="1211"/>
      <c r="FMU16" s="1211"/>
      <c r="FMV16" s="1211"/>
      <c r="FMW16" s="1211"/>
      <c r="FMX16" s="1211"/>
      <c r="FMY16" s="1211"/>
      <c r="FMZ16" s="1211"/>
      <c r="FNA16" s="1211"/>
      <c r="FNB16" s="1211"/>
      <c r="FNC16" s="1211"/>
      <c r="FND16" s="1211"/>
      <c r="FNE16" s="1211"/>
      <c r="FNF16" s="1211"/>
      <c r="FNG16" s="1211"/>
      <c r="FNH16" s="1211"/>
      <c r="FNI16" s="1211"/>
      <c r="FNJ16" s="1211"/>
      <c r="FNK16" s="1211"/>
      <c r="FNL16" s="1211"/>
      <c r="FNM16" s="1211"/>
      <c r="FNN16" s="1211"/>
      <c r="FNO16" s="1211"/>
      <c r="FNP16" s="1211"/>
      <c r="FNQ16" s="1211"/>
      <c r="FNR16" s="1211"/>
      <c r="FNS16" s="1211"/>
      <c r="FNT16" s="1211"/>
      <c r="FNU16" s="1211"/>
      <c r="FNV16" s="1211"/>
      <c r="FNW16" s="1211"/>
      <c r="FNX16" s="1211"/>
      <c r="FNY16" s="1211"/>
      <c r="FNZ16" s="1211"/>
      <c r="FOA16" s="1211"/>
      <c r="FOB16" s="1211"/>
      <c r="FOC16" s="1211"/>
      <c r="FOD16" s="1211"/>
      <c r="FOE16" s="1211"/>
      <c r="FOF16" s="1211"/>
      <c r="FOG16" s="1211"/>
      <c r="FOH16" s="1211"/>
      <c r="FOI16" s="1211"/>
      <c r="FOJ16" s="1211"/>
      <c r="FOK16" s="1211"/>
      <c r="FOL16" s="1211"/>
      <c r="FOM16" s="1211"/>
      <c r="FON16" s="1211"/>
      <c r="FOO16" s="1211"/>
      <c r="FOP16" s="1211"/>
      <c r="FOQ16" s="1211"/>
      <c r="FOR16" s="1211"/>
      <c r="FOS16" s="1211"/>
      <c r="FOT16" s="1211"/>
      <c r="FOU16" s="1211"/>
      <c r="FOV16" s="1211"/>
      <c r="FOW16" s="1211"/>
      <c r="FOX16" s="1211"/>
      <c r="FOY16" s="1211"/>
      <c r="FOZ16" s="1211"/>
      <c r="FPA16" s="1211"/>
      <c r="FPB16" s="1211"/>
      <c r="FPC16" s="1211"/>
      <c r="FPD16" s="1211"/>
      <c r="FPE16" s="1211"/>
      <c r="FPF16" s="1211"/>
      <c r="FPG16" s="1211"/>
      <c r="FPH16" s="1211"/>
      <c r="FPI16" s="1211"/>
      <c r="FPJ16" s="1211"/>
      <c r="FPK16" s="1211"/>
      <c r="FPL16" s="1211"/>
      <c r="FPM16" s="1211"/>
      <c r="FPN16" s="1211"/>
      <c r="FPO16" s="1211"/>
      <c r="FPP16" s="1211"/>
      <c r="FPQ16" s="1211"/>
      <c r="FPR16" s="1211"/>
      <c r="FPS16" s="1211"/>
      <c r="FPT16" s="1211"/>
      <c r="FPU16" s="1211"/>
      <c r="FPV16" s="1211"/>
      <c r="FPW16" s="1211"/>
      <c r="FPX16" s="1211"/>
      <c r="FPY16" s="1211"/>
      <c r="FPZ16" s="1211"/>
      <c r="FQA16" s="1211"/>
      <c r="FQB16" s="1211"/>
      <c r="FQC16" s="1211"/>
      <c r="FQD16" s="1211"/>
      <c r="FQE16" s="1211"/>
      <c r="FQF16" s="1211"/>
      <c r="FQG16" s="1211"/>
      <c r="FQH16" s="1211"/>
      <c r="FQI16" s="1211"/>
      <c r="FQJ16" s="1211"/>
      <c r="FQK16" s="1211"/>
      <c r="FQL16" s="1211"/>
      <c r="FQM16" s="1211"/>
      <c r="FQN16" s="1211"/>
      <c r="FQO16" s="1211"/>
      <c r="FQP16" s="1211"/>
      <c r="FQQ16" s="1211"/>
      <c r="FQR16" s="1211"/>
      <c r="FQS16" s="1211"/>
      <c r="FQT16" s="1211"/>
      <c r="FQU16" s="1211"/>
      <c r="FQV16" s="1211"/>
      <c r="FQW16" s="1211"/>
      <c r="FQX16" s="1211"/>
      <c r="FQY16" s="1211"/>
      <c r="FQZ16" s="1211"/>
      <c r="FRA16" s="1211"/>
      <c r="FRB16" s="1211"/>
      <c r="FRC16" s="1211"/>
      <c r="FRD16" s="1211"/>
      <c r="FRE16" s="1211"/>
      <c r="FRF16" s="1211"/>
      <c r="FRG16" s="1211"/>
      <c r="FRH16" s="1211"/>
      <c r="FRI16" s="1211"/>
      <c r="FRJ16" s="1211"/>
      <c r="FRK16" s="1211"/>
      <c r="FRL16" s="1211"/>
      <c r="FRM16" s="1211"/>
      <c r="FRN16" s="1211"/>
      <c r="FRO16" s="1211"/>
      <c r="FRP16" s="1211"/>
      <c r="FRQ16" s="1211"/>
      <c r="FRR16" s="1211"/>
      <c r="FRS16" s="1211"/>
      <c r="FRT16" s="1211"/>
      <c r="FRU16" s="1211"/>
      <c r="FRV16" s="1211"/>
      <c r="FRW16" s="1211"/>
      <c r="FRX16" s="1211"/>
      <c r="FRY16" s="1211"/>
      <c r="FRZ16" s="1211"/>
      <c r="FSA16" s="1211"/>
      <c r="FSB16" s="1211"/>
      <c r="FSC16" s="1211"/>
      <c r="FSD16" s="1211"/>
      <c r="FSE16" s="1211"/>
      <c r="FSF16" s="1211"/>
      <c r="FSG16" s="1211"/>
      <c r="FSH16" s="1211"/>
      <c r="FSI16" s="1211"/>
      <c r="FSJ16" s="1211"/>
      <c r="FSK16" s="1211"/>
      <c r="FSL16" s="1211"/>
      <c r="FSM16" s="1211"/>
      <c r="FSN16" s="1211"/>
      <c r="FSO16" s="1211"/>
      <c r="FSP16" s="1211"/>
      <c r="FSQ16" s="1211"/>
      <c r="FSR16" s="1211"/>
      <c r="FSS16" s="1211"/>
      <c r="FST16" s="1211"/>
      <c r="FSU16" s="1211"/>
      <c r="FSV16" s="1211"/>
      <c r="FSW16" s="1211"/>
      <c r="FSX16" s="1211"/>
      <c r="FSY16" s="1211"/>
      <c r="FSZ16" s="1211"/>
      <c r="FTA16" s="1211"/>
      <c r="FTB16" s="1211"/>
      <c r="FTC16" s="1211"/>
      <c r="FTD16" s="1211"/>
      <c r="FTE16" s="1211"/>
      <c r="FTF16" s="1211"/>
      <c r="FTG16" s="1211"/>
      <c r="FTH16" s="1211"/>
      <c r="FTI16" s="1211"/>
      <c r="FTJ16" s="1211"/>
      <c r="FTK16" s="1211"/>
      <c r="FTL16" s="1211"/>
      <c r="FTM16" s="1211"/>
      <c r="FTN16" s="1211"/>
      <c r="FTO16" s="1211"/>
      <c r="FTP16" s="1211"/>
      <c r="FTQ16" s="1211"/>
      <c r="FTR16" s="1211"/>
      <c r="FTS16" s="1211"/>
      <c r="FTT16" s="1211"/>
      <c r="FTU16" s="1211"/>
      <c r="FTV16" s="1211"/>
      <c r="FTW16" s="1211"/>
      <c r="FTX16" s="1211"/>
      <c r="FTY16" s="1211"/>
      <c r="FTZ16" s="1211"/>
      <c r="FUA16" s="1211"/>
      <c r="FUB16" s="1211"/>
      <c r="FUC16" s="1211"/>
      <c r="FUD16" s="1211"/>
      <c r="FUE16" s="1211"/>
      <c r="FUF16" s="1211"/>
      <c r="FUG16" s="1211"/>
      <c r="FUH16" s="1211"/>
      <c r="FUI16" s="1211"/>
      <c r="FUJ16" s="1211"/>
      <c r="FUK16" s="1211"/>
      <c r="FUL16" s="1211"/>
      <c r="FUM16" s="1211"/>
      <c r="FUN16" s="1211"/>
      <c r="FUO16" s="1211"/>
      <c r="FUP16" s="1211"/>
      <c r="FUQ16" s="1211"/>
      <c r="FUR16" s="1211"/>
      <c r="FUS16" s="1211"/>
      <c r="FUT16" s="1211"/>
      <c r="FUU16" s="1211"/>
      <c r="FUV16" s="1211"/>
      <c r="FUW16" s="1211"/>
      <c r="FUX16" s="1211"/>
      <c r="FUY16" s="1211"/>
      <c r="FUZ16" s="1211"/>
      <c r="FVA16" s="1211"/>
      <c r="FVB16" s="1211"/>
      <c r="FVC16" s="1211"/>
      <c r="FVD16" s="1211"/>
      <c r="FVE16" s="1211"/>
      <c r="FVF16" s="1211"/>
      <c r="FVG16" s="1211"/>
      <c r="FVH16" s="1211"/>
      <c r="FVI16" s="1211"/>
      <c r="FVJ16" s="1211"/>
      <c r="FVK16" s="1211"/>
      <c r="FVL16" s="1211"/>
      <c r="FVM16" s="1211"/>
      <c r="FVN16" s="1211"/>
      <c r="FVO16" s="1211"/>
      <c r="FVP16" s="1211"/>
      <c r="FVQ16" s="1211"/>
      <c r="FVR16" s="1211"/>
      <c r="FVS16" s="1211"/>
      <c r="FVT16" s="1211"/>
      <c r="FVU16" s="1211"/>
      <c r="FVV16" s="1211"/>
      <c r="FVW16" s="1211"/>
      <c r="FVX16" s="1211"/>
      <c r="FVY16" s="1211"/>
      <c r="FVZ16" s="1211"/>
      <c r="FWA16" s="1211"/>
      <c r="FWB16" s="1211"/>
      <c r="FWC16" s="1211"/>
      <c r="FWD16" s="1211"/>
      <c r="FWE16" s="1211"/>
      <c r="FWF16" s="1211"/>
      <c r="FWG16" s="1211"/>
      <c r="FWH16" s="1211"/>
      <c r="FWI16" s="1211"/>
      <c r="FWJ16" s="1211"/>
      <c r="FWK16" s="1211"/>
      <c r="FWL16" s="1211"/>
      <c r="FWM16" s="1211"/>
      <c r="FWN16" s="1211"/>
      <c r="FWO16" s="1211"/>
      <c r="FWP16" s="1211"/>
      <c r="FWQ16" s="1211"/>
      <c r="FWR16" s="1211"/>
      <c r="FWS16" s="1211"/>
      <c r="FWT16" s="1211"/>
      <c r="FWU16" s="1211"/>
      <c r="FWV16" s="1211"/>
      <c r="FWW16" s="1211"/>
      <c r="FWX16" s="1211"/>
      <c r="FWY16" s="1211"/>
      <c r="FWZ16" s="1211"/>
      <c r="FXA16" s="1211"/>
      <c r="FXB16" s="1211"/>
      <c r="FXC16" s="1211"/>
      <c r="FXD16" s="1211"/>
      <c r="FXE16" s="1211"/>
      <c r="FXF16" s="1211"/>
      <c r="FXG16" s="1211"/>
      <c r="FXH16" s="1211"/>
      <c r="FXI16" s="1211"/>
      <c r="FXJ16" s="1211"/>
      <c r="FXK16" s="1211"/>
      <c r="FXL16" s="1211"/>
      <c r="FXM16" s="1211"/>
      <c r="FXN16" s="1211"/>
      <c r="FXO16" s="1211"/>
      <c r="FXP16" s="1211"/>
      <c r="FXQ16" s="1211"/>
      <c r="FXR16" s="1211"/>
      <c r="FXS16" s="1211"/>
      <c r="FXT16" s="1211"/>
      <c r="FXU16" s="1211"/>
      <c r="FXV16" s="1211"/>
      <c r="FXW16" s="1211"/>
      <c r="FXX16" s="1211"/>
      <c r="FXY16" s="1211"/>
      <c r="FXZ16" s="1211"/>
      <c r="FYA16" s="1211"/>
      <c r="FYB16" s="1211"/>
      <c r="FYC16" s="1211"/>
      <c r="FYD16" s="1211"/>
      <c r="FYE16" s="1211"/>
      <c r="FYF16" s="1211"/>
      <c r="FYG16" s="1211"/>
      <c r="FYH16" s="1211"/>
      <c r="FYI16" s="1211"/>
      <c r="FYJ16" s="1211"/>
      <c r="FYK16" s="1211"/>
      <c r="FYL16" s="1211"/>
      <c r="FYM16" s="1211"/>
      <c r="FYN16" s="1211"/>
      <c r="FYO16" s="1211"/>
      <c r="FYP16" s="1211"/>
      <c r="FYQ16" s="1211"/>
      <c r="FYR16" s="1211"/>
      <c r="FYS16" s="1211"/>
      <c r="FYT16" s="1211"/>
      <c r="FYU16" s="1211"/>
      <c r="FYV16" s="1211"/>
      <c r="FYW16" s="1211"/>
      <c r="FYX16" s="1211"/>
      <c r="FYY16" s="1211"/>
      <c r="FYZ16" s="1211"/>
      <c r="FZA16" s="1211"/>
      <c r="FZB16" s="1211"/>
      <c r="FZC16" s="1211"/>
      <c r="FZD16" s="1211"/>
      <c r="FZE16" s="1211"/>
      <c r="FZF16" s="1211"/>
      <c r="FZG16" s="1211"/>
      <c r="FZH16" s="1211"/>
      <c r="FZI16" s="1211"/>
      <c r="FZJ16" s="1211"/>
      <c r="FZK16" s="1211"/>
      <c r="FZL16" s="1211"/>
      <c r="FZM16" s="1211"/>
      <c r="FZN16" s="1211"/>
      <c r="FZO16" s="1211"/>
      <c r="FZP16" s="1211"/>
      <c r="FZQ16" s="1211"/>
      <c r="FZR16" s="1211"/>
      <c r="FZS16" s="1211"/>
      <c r="FZT16" s="1211"/>
      <c r="FZU16" s="1211"/>
      <c r="FZV16" s="1211"/>
      <c r="FZW16" s="1211"/>
      <c r="FZX16" s="1211"/>
      <c r="FZY16" s="1211"/>
      <c r="FZZ16" s="1211"/>
      <c r="GAA16" s="1211"/>
      <c r="GAB16" s="1211"/>
      <c r="GAC16" s="1211"/>
      <c r="GAD16" s="1211"/>
      <c r="GAE16" s="1211"/>
      <c r="GAF16" s="1211"/>
      <c r="GAG16" s="1211"/>
      <c r="GAH16" s="1211"/>
      <c r="GAI16" s="1211"/>
      <c r="GAJ16" s="1211"/>
      <c r="GAK16" s="1211"/>
      <c r="GAL16" s="1211"/>
      <c r="GAM16" s="1211"/>
      <c r="GAN16" s="1211"/>
      <c r="GAO16" s="1211"/>
      <c r="GAP16" s="1211"/>
      <c r="GAQ16" s="1211"/>
      <c r="GAR16" s="1211"/>
      <c r="GAS16" s="1211"/>
      <c r="GAT16" s="1211"/>
      <c r="GAU16" s="1211"/>
      <c r="GAV16" s="1211"/>
      <c r="GAW16" s="1211"/>
      <c r="GAX16" s="1211"/>
      <c r="GAY16" s="1211"/>
      <c r="GAZ16" s="1211"/>
      <c r="GBA16" s="1211"/>
      <c r="GBB16" s="1211"/>
      <c r="GBC16" s="1211"/>
      <c r="GBD16" s="1211"/>
      <c r="GBE16" s="1211"/>
      <c r="GBF16" s="1211"/>
      <c r="GBG16" s="1211"/>
      <c r="GBH16" s="1211"/>
      <c r="GBI16" s="1211"/>
      <c r="GBJ16" s="1211"/>
      <c r="GBK16" s="1211"/>
      <c r="GBL16" s="1211"/>
      <c r="GBM16" s="1211"/>
      <c r="GBN16" s="1211"/>
      <c r="GBO16" s="1211"/>
      <c r="GBP16" s="1211"/>
      <c r="GBQ16" s="1211"/>
      <c r="GBR16" s="1211"/>
      <c r="GBS16" s="1211"/>
      <c r="GBT16" s="1211"/>
      <c r="GBU16" s="1211"/>
      <c r="GBV16" s="1211"/>
      <c r="GBW16" s="1211"/>
      <c r="GBX16" s="1211"/>
      <c r="GBY16" s="1211"/>
      <c r="GBZ16" s="1211"/>
      <c r="GCA16" s="1211"/>
      <c r="GCB16" s="1211"/>
      <c r="GCC16" s="1211"/>
      <c r="GCD16" s="1211"/>
      <c r="GCE16" s="1211"/>
      <c r="GCF16" s="1211"/>
      <c r="GCG16" s="1211"/>
      <c r="GCH16" s="1211"/>
      <c r="GCI16" s="1211"/>
      <c r="GCJ16" s="1211"/>
      <c r="GCK16" s="1211"/>
      <c r="GCL16" s="1211"/>
      <c r="GCM16" s="1211"/>
      <c r="GCN16" s="1211"/>
      <c r="GCO16" s="1211"/>
      <c r="GCP16" s="1211"/>
      <c r="GCQ16" s="1211"/>
      <c r="GCR16" s="1211"/>
      <c r="GCS16" s="1211"/>
      <c r="GCT16" s="1211"/>
      <c r="GCU16" s="1211"/>
      <c r="GCV16" s="1211"/>
      <c r="GCW16" s="1211"/>
      <c r="GCX16" s="1211"/>
      <c r="GCY16" s="1211"/>
      <c r="GCZ16" s="1211"/>
      <c r="GDA16" s="1211"/>
      <c r="GDB16" s="1211"/>
      <c r="GDC16" s="1211"/>
      <c r="GDD16" s="1211"/>
      <c r="GDE16" s="1211"/>
      <c r="GDF16" s="1211"/>
      <c r="GDG16" s="1211"/>
      <c r="GDH16" s="1211"/>
      <c r="GDI16" s="1211"/>
      <c r="GDJ16" s="1211"/>
      <c r="GDK16" s="1211"/>
      <c r="GDL16" s="1211"/>
      <c r="GDM16" s="1211"/>
      <c r="GDN16" s="1211"/>
      <c r="GDO16" s="1211"/>
      <c r="GDP16" s="1211"/>
      <c r="GDQ16" s="1211"/>
      <c r="GDR16" s="1211"/>
      <c r="GDS16" s="1211"/>
      <c r="GDT16" s="1211"/>
      <c r="GDU16" s="1211"/>
      <c r="GDV16" s="1211"/>
      <c r="GDW16" s="1211"/>
      <c r="GDX16" s="1211"/>
      <c r="GDY16" s="1211"/>
      <c r="GDZ16" s="1211"/>
      <c r="GEA16" s="1211"/>
      <c r="GEB16" s="1211"/>
      <c r="GEC16" s="1211"/>
      <c r="GED16" s="1211"/>
      <c r="GEE16" s="1211"/>
      <c r="GEF16" s="1211"/>
      <c r="GEG16" s="1211"/>
      <c r="GEH16" s="1211"/>
      <c r="GEI16" s="1211"/>
      <c r="GEJ16" s="1211"/>
      <c r="GEK16" s="1211"/>
      <c r="GEL16" s="1211"/>
      <c r="GEM16" s="1211"/>
      <c r="GEN16" s="1211"/>
      <c r="GEO16" s="1211"/>
      <c r="GEP16" s="1211"/>
      <c r="GEQ16" s="1211"/>
      <c r="GER16" s="1211"/>
      <c r="GES16" s="1211"/>
      <c r="GET16" s="1211"/>
      <c r="GEU16" s="1211"/>
      <c r="GEV16" s="1211"/>
      <c r="GEW16" s="1211"/>
      <c r="GEX16" s="1211"/>
      <c r="GEY16" s="1211"/>
      <c r="GEZ16" s="1211"/>
      <c r="GFA16" s="1211"/>
      <c r="GFB16" s="1211"/>
      <c r="GFC16" s="1211"/>
      <c r="GFD16" s="1211"/>
      <c r="GFE16" s="1211"/>
      <c r="GFF16" s="1211"/>
      <c r="GFG16" s="1211"/>
      <c r="GFH16" s="1211"/>
      <c r="GFI16" s="1211"/>
      <c r="GFJ16" s="1211"/>
      <c r="GFK16" s="1211"/>
      <c r="GFL16" s="1211"/>
      <c r="GFM16" s="1211"/>
      <c r="GFN16" s="1211"/>
      <c r="GFO16" s="1211"/>
      <c r="GFP16" s="1211"/>
      <c r="GFQ16" s="1211"/>
      <c r="GFR16" s="1211"/>
      <c r="GFS16" s="1211"/>
      <c r="GFT16" s="1211"/>
      <c r="GFU16" s="1211"/>
      <c r="GFV16" s="1211"/>
      <c r="GFW16" s="1211"/>
      <c r="GFX16" s="1211"/>
      <c r="GFY16" s="1211"/>
      <c r="GFZ16" s="1211"/>
      <c r="GGA16" s="1211"/>
      <c r="GGB16" s="1211"/>
      <c r="GGC16" s="1211"/>
      <c r="GGD16" s="1211"/>
      <c r="GGE16" s="1211"/>
      <c r="GGF16" s="1211"/>
      <c r="GGG16" s="1211"/>
      <c r="GGH16" s="1211"/>
      <c r="GGI16" s="1211"/>
      <c r="GGJ16" s="1211"/>
      <c r="GGK16" s="1211"/>
      <c r="GGL16" s="1211"/>
      <c r="GGM16" s="1211"/>
      <c r="GGN16" s="1211"/>
      <c r="GGO16" s="1211"/>
      <c r="GGP16" s="1211"/>
      <c r="GGQ16" s="1211"/>
      <c r="GGR16" s="1211"/>
      <c r="GGS16" s="1211"/>
      <c r="GGT16" s="1211"/>
      <c r="GGU16" s="1211"/>
      <c r="GGV16" s="1211"/>
      <c r="GGW16" s="1211"/>
      <c r="GGX16" s="1211"/>
      <c r="GGY16" s="1211"/>
      <c r="GGZ16" s="1211"/>
      <c r="GHA16" s="1211"/>
      <c r="GHB16" s="1211"/>
      <c r="GHC16" s="1211"/>
      <c r="GHD16" s="1211"/>
      <c r="GHE16" s="1211"/>
      <c r="GHF16" s="1211"/>
      <c r="GHG16" s="1211"/>
      <c r="GHH16" s="1211"/>
      <c r="GHI16" s="1211"/>
      <c r="GHJ16" s="1211"/>
      <c r="GHK16" s="1211"/>
      <c r="GHL16" s="1211"/>
      <c r="GHM16" s="1211"/>
      <c r="GHN16" s="1211"/>
      <c r="GHO16" s="1211"/>
      <c r="GHP16" s="1211"/>
      <c r="GHQ16" s="1211"/>
      <c r="GHR16" s="1211"/>
      <c r="GHS16" s="1211"/>
      <c r="GHT16" s="1211"/>
      <c r="GHU16" s="1211"/>
      <c r="GHV16" s="1211"/>
      <c r="GHW16" s="1211"/>
      <c r="GHX16" s="1211"/>
      <c r="GHY16" s="1211"/>
      <c r="GHZ16" s="1211"/>
      <c r="GIA16" s="1211"/>
      <c r="GIB16" s="1211"/>
      <c r="GIC16" s="1211"/>
      <c r="GID16" s="1211"/>
      <c r="GIE16" s="1211"/>
      <c r="GIF16" s="1211"/>
      <c r="GIG16" s="1211"/>
      <c r="GIH16" s="1211"/>
      <c r="GII16" s="1211"/>
      <c r="GIJ16" s="1211"/>
      <c r="GIK16" s="1211"/>
      <c r="GIL16" s="1211"/>
      <c r="GIM16" s="1211"/>
      <c r="GIN16" s="1211"/>
      <c r="GIO16" s="1211"/>
      <c r="GIP16" s="1211"/>
      <c r="GIQ16" s="1211"/>
      <c r="GIR16" s="1211"/>
      <c r="GIS16" s="1211"/>
      <c r="GIT16" s="1211"/>
      <c r="GIU16" s="1211"/>
      <c r="GIV16" s="1211"/>
      <c r="GIW16" s="1211"/>
      <c r="GIX16" s="1211"/>
      <c r="GIY16" s="1211"/>
      <c r="GIZ16" s="1211"/>
      <c r="GJA16" s="1211"/>
      <c r="GJB16" s="1211"/>
      <c r="GJC16" s="1211"/>
      <c r="GJD16" s="1211"/>
      <c r="GJE16" s="1211"/>
      <c r="GJF16" s="1211"/>
      <c r="GJG16" s="1211"/>
      <c r="GJH16" s="1211"/>
      <c r="GJI16" s="1211"/>
      <c r="GJJ16" s="1211"/>
      <c r="GJK16" s="1211"/>
      <c r="GJL16" s="1211"/>
      <c r="GJM16" s="1211"/>
      <c r="GJN16" s="1211"/>
      <c r="GJO16" s="1211"/>
      <c r="GJP16" s="1211"/>
      <c r="GJQ16" s="1211"/>
      <c r="GJR16" s="1211"/>
      <c r="GJS16" s="1211"/>
      <c r="GJT16" s="1211"/>
      <c r="GJU16" s="1211"/>
      <c r="GJV16" s="1211"/>
      <c r="GJW16" s="1211"/>
      <c r="GJX16" s="1211"/>
      <c r="GJY16" s="1211"/>
      <c r="GJZ16" s="1211"/>
      <c r="GKA16" s="1211"/>
      <c r="GKB16" s="1211"/>
      <c r="GKC16" s="1211"/>
      <c r="GKD16" s="1211"/>
      <c r="GKE16" s="1211"/>
      <c r="GKF16" s="1211"/>
      <c r="GKG16" s="1211"/>
      <c r="GKH16" s="1211"/>
      <c r="GKI16" s="1211"/>
      <c r="GKJ16" s="1211"/>
      <c r="GKK16" s="1211"/>
      <c r="GKL16" s="1211"/>
      <c r="GKM16" s="1211"/>
      <c r="GKN16" s="1211"/>
      <c r="GKO16" s="1211"/>
      <c r="GKP16" s="1211"/>
      <c r="GKQ16" s="1211"/>
      <c r="GKR16" s="1211"/>
      <c r="GKS16" s="1211"/>
      <c r="GKT16" s="1211"/>
      <c r="GKU16" s="1211"/>
      <c r="GKV16" s="1211"/>
      <c r="GKW16" s="1211"/>
      <c r="GKX16" s="1211"/>
      <c r="GKY16" s="1211"/>
      <c r="GKZ16" s="1211"/>
      <c r="GLA16" s="1211"/>
      <c r="GLB16" s="1211"/>
      <c r="GLC16" s="1211"/>
      <c r="GLD16" s="1211"/>
      <c r="GLE16" s="1211"/>
      <c r="GLF16" s="1211"/>
      <c r="GLG16" s="1211"/>
      <c r="GLH16" s="1211"/>
      <c r="GLI16" s="1211"/>
      <c r="GLJ16" s="1211"/>
      <c r="GLK16" s="1211"/>
      <c r="GLL16" s="1211"/>
      <c r="GLM16" s="1211"/>
      <c r="GLN16" s="1211"/>
      <c r="GLO16" s="1211"/>
      <c r="GLP16" s="1211"/>
      <c r="GLQ16" s="1211"/>
      <c r="GLR16" s="1211"/>
      <c r="GLS16" s="1211"/>
      <c r="GLT16" s="1211"/>
      <c r="GLU16" s="1211"/>
      <c r="GLV16" s="1211"/>
      <c r="GLW16" s="1211"/>
      <c r="GLX16" s="1211"/>
      <c r="GLY16" s="1211"/>
      <c r="GLZ16" s="1211"/>
      <c r="GMA16" s="1211"/>
      <c r="GMB16" s="1211"/>
      <c r="GMC16" s="1211"/>
      <c r="GMD16" s="1211"/>
      <c r="GME16" s="1211"/>
      <c r="GMF16" s="1211"/>
      <c r="GMG16" s="1211"/>
      <c r="GMH16" s="1211"/>
      <c r="GMI16" s="1211"/>
      <c r="GMJ16" s="1211"/>
      <c r="GMK16" s="1211"/>
      <c r="GML16" s="1211"/>
      <c r="GMM16" s="1211"/>
      <c r="GMN16" s="1211"/>
      <c r="GMO16" s="1211"/>
      <c r="GMP16" s="1211"/>
      <c r="GMQ16" s="1211"/>
      <c r="GMR16" s="1211"/>
      <c r="GMS16" s="1211"/>
      <c r="GMT16" s="1211"/>
      <c r="GMU16" s="1211"/>
      <c r="GMV16" s="1211"/>
      <c r="GMW16" s="1211"/>
      <c r="GMX16" s="1211"/>
      <c r="GMY16" s="1211"/>
      <c r="GMZ16" s="1211"/>
      <c r="GNA16" s="1211"/>
      <c r="GNB16" s="1211"/>
      <c r="GNC16" s="1211"/>
      <c r="GND16" s="1211"/>
      <c r="GNE16" s="1211"/>
      <c r="GNF16" s="1211"/>
      <c r="GNG16" s="1211"/>
      <c r="GNH16" s="1211"/>
      <c r="GNI16" s="1211"/>
      <c r="GNJ16" s="1211"/>
      <c r="GNK16" s="1211"/>
      <c r="GNL16" s="1211"/>
      <c r="GNM16" s="1211"/>
      <c r="GNN16" s="1211"/>
      <c r="GNO16" s="1211"/>
      <c r="GNP16" s="1211"/>
      <c r="GNQ16" s="1211"/>
      <c r="GNR16" s="1211"/>
      <c r="GNS16" s="1211"/>
      <c r="GNT16" s="1211"/>
      <c r="GNU16" s="1211"/>
      <c r="GNV16" s="1211"/>
      <c r="GNW16" s="1211"/>
      <c r="GNX16" s="1211"/>
      <c r="GNY16" s="1211"/>
      <c r="GNZ16" s="1211"/>
      <c r="GOA16" s="1211"/>
      <c r="GOB16" s="1211"/>
      <c r="GOC16" s="1211"/>
      <c r="GOD16" s="1211"/>
      <c r="GOE16" s="1211"/>
      <c r="GOF16" s="1211"/>
      <c r="GOG16" s="1211"/>
      <c r="GOH16" s="1211"/>
      <c r="GOI16" s="1211"/>
      <c r="GOJ16" s="1211"/>
      <c r="GOK16" s="1211"/>
      <c r="GOL16" s="1211"/>
      <c r="GOM16" s="1211"/>
      <c r="GON16" s="1211"/>
      <c r="GOO16" s="1211"/>
      <c r="GOP16" s="1211"/>
      <c r="GOQ16" s="1211"/>
      <c r="GOR16" s="1211"/>
      <c r="GOS16" s="1211"/>
      <c r="GOT16" s="1211"/>
      <c r="GOU16" s="1211"/>
      <c r="GOV16" s="1211"/>
      <c r="GOW16" s="1211"/>
      <c r="GOX16" s="1211"/>
      <c r="GOY16" s="1211"/>
      <c r="GOZ16" s="1211"/>
      <c r="GPA16" s="1211"/>
      <c r="GPB16" s="1211"/>
      <c r="GPC16" s="1211"/>
      <c r="GPD16" s="1211"/>
      <c r="GPE16" s="1211"/>
      <c r="GPF16" s="1211"/>
      <c r="GPG16" s="1211"/>
      <c r="GPH16" s="1211"/>
      <c r="GPI16" s="1211"/>
      <c r="GPJ16" s="1211"/>
      <c r="GPK16" s="1211"/>
      <c r="GPL16" s="1211"/>
      <c r="GPM16" s="1211"/>
      <c r="GPN16" s="1211"/>
      <c r="GPO16" s="1211"/>
      <c r="GPP16" s="1211"/>
      <c r="GPQ16" s="1211"/>
      <c r="GPR16" s="1211"/>
      <c r="GPS16" s="1211"/>
      <c r="GPT16" s="1211"/>
      <c r="GPU16" s="1211"/>
      <c r="GPV16" s="1211"/>
      <c r="GPW16" s="1211"/>
      <c r="GPX16" s="1211"/>
      <c r="GPY16" s="1211"/>
      <c r="GPZ16" s="1211"/>
      <c r="GQA16" s="1211"/>
      <c r="GQB16" s="1211"/>
      <c r="GQC16" s="1211"/>
      <c r="GQD16" s="1211"/>
      <c r="GQE16" s="1211"/>
      <c r="GQF16" s="1211"/>
      <c r="GQG16" s="1211"/>
      <c r="GQH16" s="1211"/>
      <c r="GQI16" s="1211"/>
      <c r="GQJ16" s="1211"/>
      <c r="GQK16" s="1211"/>
      <c r="GQL16" s="1211"/>
      <c r="GQM16" s="1211"/>
      <c r="GQN16" s="1211"/>
      <c r="GQO16" s="1211"/>
      <c r="GQP16" s="1211"/>
      <c r="GQQ16" s="1211"/>
      <c r="GQR16" s="1211"/>
      <c r="GQS16" s="1211"/>
      <c r="GQT16" s="1211"/>
      <c r="GQU16" s="1211"/>
      <c r="GQV16" s="1211"/>
      <c r="GQW16" s="1211"/>
      <c r="GQX16" s="1211"/>
      <c r="GQY16" s="1211"/>
      <c r="GQZ16" s="1211"/>
      <c r="GRA16" s="1211"/>
      <c r="GRB16" s="1211"/>
      <c r="GRC16" s="1211"/>
      <c r="GRD16" s="1211"/>
      <c r="GRE16" s="1211"/>
      <c r="GRF16" s="1211"/>
      <c r="GRG16" s="1211"/>
      <c r="GRH16" s="1211"/>
      <c r="GRI16" s="1211"/>
      <c r="GRJ16" s="1211"/>
      <c r="GRK16" s="1211"/>
      <c r="GRL16" s="1211"/>
      <c r="GRM16" s="1211"/>
      <c r="GRN16" s="1211"/>
      <c r="GRO16" s="1211"/>
      <c r="GRP16" s="1211"/>
      <c r="GRQ16" s="1211"/>
      <c r="GRR16" s="1211"/>
      <c r="GRS16" s="1211"/>
      <c r="GRT16" s="1211"/>
      <c r="GRU16" s="1211"/>
      <c r="GRV16" s="1211"/>
      <c r="GRW16" s="1211"/>
      <c r="GRX16" s="1211"/>
      <c r="GRY16" s="1211"/>
      <c r="GRZ16" s="1211"/>
      <c r="GSA16" s="1211"/>
      <c r="GSB16" s="1211"/>
      <c r="GSC16" s="1211"/>
      <c r="GSD16" s="1211"/>
      <c r="GSE16" s="1211"/>
      <c r="GSF16" s="1211"/>
      <c r="GSG16" s="1211"/>
      <c r="GSH16" s="1211"/>
      <c r="GSI16" s="1211"/>
      <c r="GSJ16" s="1211"/>
      <c r="GSK16" s="1211"/>
      <c r="GSL16" s="1211"/>
      <c r="GSM16" s="1211"/>
      <c r="GSN16" s="1211"/>
      <c r="GSO16" s="1211"/>
      <c r="GSP16" s="1211"/>
      <c r="GSQ16" s="1211"/>
      <c r="GSR16" s="1211"/>
      <c r="GSS16" s="1211"/>
      <c r="GST16" s="1211"/>
      <c r="GSU16" s="1211"/>
      <c r="GSV16" s="1211"/>
      <c r="GSW16" s="1211"/>
      <c r="GSX16" s="1211"/>
      <c r="GSY16" s="1211"/>
      <c r="GSZ16" s="1211"/>
      <c r="GTA16" s="1211"/>
      <c r="GTB16" s="1211"/>
      <c r="GTC16" s="1211"/>
      <c r="GTD16" s="1211"/>
      <c r="GTE16" s="1211"/>
      <c r="GTF16" s="1211"/>
      <c r="GTG16" s="1211"/>
      <c r="GTH16" s="1211"/>
      <c r="GTI16" s="1211"/>
      <c r="GTJ16" s="1211"/>
      <c r="GTK16" s="1211"/>
      <c r="GTL16" s="1211"/>
      <c r="GTM16" s="1211"/>
      <c r="GTN16" s="1211"/>
      <c r="GTO16" s="1211"/>
      <c r="GTP16" s="1211"/>
      <c r="GTQ16" s="1211"/>
      <c r="GTR16" s="1211"/>
      <c r="GTS16" s="1211"/>
      <c r="GTT16" s="1211"/>
      <c r="GTU16" s="1211"/>
      <c r="GTV16" s="1211"/>
      <c r="GTW16" s="1211"/>
      <c r="GTX16" s="1211"/>
      <c r="GTY16" s="1211"/>
      <c r="GTZ16" s="1211"/>
      <c r="GUA16" s="1211"/>
      <c r="GUB16" s="1211"/>
      <c r="GUC16" s="1211"/>
      <c r="GUD16" s="1211"/>
      <c r="GUE16" s="1211"/>
      <c r="GUF16" s="1211"/>
      <c r="GUG16" s="1211"/>
      <c r="GUH16" s="1211"/>
      <c r="GUI16" s="1211"/>
      <c r="GUJ16" s="1211"/>
      <c r="GUK16" s="1211"/>
      <c r="GUL16" s="1211"/>
      <c r="GUM16" s="1211"/>
      <c r="GUN16" s="1211"/>
      <c r="GUO16" s="1211"/>
      <c r="GUP16" s="1211"/>
      <c r="GUQ16" s="1211"/>
      <c r="GUR16" s="1211"/>
      <c r="GUS16" s="1211"/>
      <c r="GUT16" s="1211"/>
      <c r="GUU16" s="1211"/>
      <c r="GUV16" s="1211"/>
      <c r="GUW16" s="1211"/>
      <c r="GUX16" s="1211"/>
      <c r="GUY16" s="1211"/>
      <c r="GUZ16" s="1211"/>
      <c r="GVA16" s="1211"/>
      <c r="GVB16" s="1211"/>
      <c r="GVC16" s="1211"/>
      <c r="GVD16" s="1211"/>
      <c r="GVE16" s="1211"/>
      <c r="GVF16" s="1211"/>
      <c r="GVG16" s="1211"/>
      <c r="GVH16" s="1211"/>
      <c r="GVI16" s="1211"/>
      <c r="GVJ16" s="1211"/>
      <c r="GVK16" s="1211"/>
      <c r="GVL16" s="1211"/>
      <c r="GVM16" s="1211"/>
      <c r="GVN16" s="1211"/>
      <c r="GVO16" s="1211"/>
      <c r="GVP16" s="1211"/>
      <c r="GVQ16" s="1211"/>
      <c r="GVR16" s="1211"/>
      <c r="GVS16" s="1211"/>
      <c r="GVT16" s="1211"/>
      <c r="GVU16" s="1211"/>
      <c r="GVV16" s="1211"/>
      <c r="GVW16" s="1211"/>
      <c r="GVX16" s="1211"/>
      <c r="GVY16" s="1211"/>
      <c r="GVZ16" s="1211"/>
      <c r="GWA16" s="1211"/>
      <c r="GWB16" s="1211"/>
      <c r="GWC16" s="1211"/>
      <c r="GWD16" s="1211"/>
      <c r="GWE16" s="1211"/>
      <c r="GWF16" s="1211"/>
      <c r="GWG16" s="1211"/>
      <c r="GWH16" s="1211"/>
      <c r="GWI16" s="1211"/>
      <c r="GWJ16" s="1211"/>
      <c r="GWK16" s="1211"/>
      <c r="GWL16" s="1211"/>
      <c r="GWM16" s="1211"/>
      <c r="GWN16" s="1211"/>
      <c r="GWO16" s="1211"/>
      <c r="GWP16" s="1211"/>
      <c r="GWQ16" s="1211"/>
      <c r="GWR16" s="1211"/>
      <c r="GWS16" s="1211"/>
      <c r="GWT16" s="1211"/>
      <c r="GWU16" s="1211"/>
      <c r="GWV16" s="1211"/>
      <c r="GWW16" s="1211"/>
      <c r="GWX16" s="1211"/>
      <c r="GWY16" s="1211"/>
      <c r="GWZ16" s="1211"/>
      <c r="GXA16" s="1211"/>
      <c r="GXB16" s="1211"/>
      <c r="GXC16" s="1211"/>
      <c r="GXD16" s="1211"/>
      <c r="GXE16" s="1211"/>
      <c r="GXF16" s="1211"/>
      <c r="GXG16" s="1211"/>
      <c r="GXH16" s="1211"/>
      <c r="GXI16" s="1211"/>
      <c r="GXJ16" s="1211"/>
      <c r="GXK16" s="1211"/>
      <c r="GXL16" s="1211"/>
      <c r="GXM16" s="1211"/>
      <c r="GXN16" s="1211"/>
      <c r="GXO16" s="1211"/>
      <c r="GXP16" s="1211"/>
      <c r="GXQ16" s="1211"/>
      <c r="GXR16" s="1211"/>
      <c r="GXS16" s="1211"/>
      <c r="GXT16" s="1211"/>
      <c r="GXU16" s="1211"/>
      <c r="GXV16" s="1211"/>
      <c r="GXW16" s="1211"/>
      <c r="GXX16" s="1211"/>
      <c r="GXY16" s="1211"/>
      <c r="GXZ16" s="1211"/>
      <c r="GYA16" s="1211"/>
      <c r="GYB16" s="1211"/>
      <c r="GYC16" s="1211"/>
      <c r="GYD16" s="1211"/>
      <c r="GYE16" s="1211"/>
      <c r="GYF16" s="1211"/>
      <c r="GYG16" s="1211"/>
      <c r="GYH16" s="1211"/>
      <c r="GYI16" s="1211"/>
      <c r="GYJ16" s="1211"/>
      <c r="GYK16" s="1211"/>
      <c r="GYL16" s="1211"/>
      <c r="GYM16" s="1211"/>
      <c r="GYN16" s="1211"/>
      <c r="GYO16" s="1211"/>
      <c r="GYP16" s="1211"/>
      <c r="GYQ16" s="1211"/>
      <c r="GYR16" s="1211"/>
      <c r="GYS16" s="1211"/>
      <c r="GYT16" s="1211"/>
      <c r="GYU16" s="1211"/>
      <c r="GYV16" s="1211"/>
      <c r="GYW16" s="1211"/>
      <c r="GYX16" s="1211"/>
      <c r="GYY16" s="1211"/>
      <c r="GYZ16" s="1211"/>
      <c r="GZA16" s="1211"/>
      <c r="GZB16" s="1211"/>
      <c r="GZC16" s="1211"/>
      <c r="GZD16" s="1211"/>
      <c r="GZE16" s="1211"/>
      <c r="GZF16" s="1211"/>
      <c r="GZG16" s="1211"/>
      <c r="GZH16" s="1211"/>
      <c r="GZI16" s="1211"/>
      <c r="GZJ16" s="1211"/>
      <c r="GZK16" s="1211"/>
      <c r="GZL16" s="1211"/>
      <c r="GZM16" s="1211"/>
      <c r="GZN16" s="1211"/>
      <c r="GZO16" s="1211"/>
      <c r="GZP16" s="1211"/>
      <c r="GZQ16" s="1211"/>
      <c r="GZR16" s="1211"/>
      <c r="GZS16" s="1211"/>
      <c r="GZT16" s="1211"/>
      <c r="GZU16" s="1211"/>
      <c r="GZV16" s="1211"/>
      <c r="GZW16" s="1211"/>
      <c r="GZX16" s="1211"/>
      <c r="GZY16" s="1211"/>
      <c r="GZZ16" s="1211"/>
      <c r="HAA16" s="1211"/>
      <c r="HAB16" s="1211"/>
      <c r="HAC16" s="1211"/>
      <c r="HAD16" s="1211"/>
      <c r="HAE16" s="1211"/>
      <c r="HAF16" s="1211"/>
      <c r="HAG16" s="1211"/>
      <c r="HAH16" s="1211"/>
      <c r="HAI16" s="1211"/>
      <c r="HAJ16" s="1211"/>
      <c r="HAK16" s="1211"/>
      <c r="HAL16" s="1211"/>
      <c r="HAM16" s="1211"/>
      <c r="HAN16" s="1211"/>
      <c r="HAO16" s="1211"/>
      <c r="HAP16" s="1211"/>
      <c r="HAQ16" s="1211"/>
      <c r="HAR16" s="1211"/>
      <c r="HAS16" s="1211"/>
      <c r="HAT16" s="1211"/>
      <c r="HAU16" s="1211"/>
      <c r="HAV16" s="1211"/>
      <c r="HAW16" s="1211"/>
      <c r="HAX16" s="1211"/>
      <c r="HAY16" s="1211"/>
      <c r="HAZ16" s="1211"/>
      <c r="HBA16" s="1211"/>
      <c r="HBB16" s="1211"/>
      <c r="HBC16" s="1211"/>
      <c r="HBD16" s="1211"/>
      <c r="HBE16" s="1211"/>
      <c r="HBF16" s="1211"/>
      <c r="HBG16" s="1211"/>
      <c r="HBH16" s="1211"/>
      <c r="HBI16" s="1211"/>
      <c r="HBJ16" s="1211"/>
      <c r="HBK16" s="1211"/>
      <c r="HBL16" s="1211"/>
      <c r="HBM16" s="1211"/>
      <c r="HBN16" s="1211"/>
      <c r="HBO16" s="1211"/>
      <c r="HBP16" s="1211"/>
      <c r="HBQ16" s="1211"/>
      <c r="HBR16" s="1211"/>
      <c r="HBS16" s="1211"/>
      <c r="HBT16" s="1211"/>
      <c r="HBU16" s="1211"/>
      <c r="HBV16" s="1211"/>
      <c r="HBW16" s="1211"/>
      <c r="HBX16" s="1211"/>
      <c r="HBY16" s="1211"/>
      <c r="HBZ16" s="1211"/>
      <c r="HCA16" s="1211"/>
      <c r="HCB16" s="1211"/>
      <c r="HCC16" s="1211"/>
      <c r="HCD16" s="1211"/>
      <c r="HCE16" s="1211"/>
      <c r="HCF16" s="1211"/>
      <c r="HCG16" s="1211"/>
      <c r="HCH16" s="1211"/>
      <c r="HCI16" s="1211"/>
      <c r="HCJ16" s="1211"/>
      <c r="HCK16" s="1211"/>
      <c r="HCL16" s="1211"/>
      <c r="HCM16" s="1211"/>
      <c r="HCN16" s="1211"/>
      <c r="HCO16" s="1211"/>
      <c r="HCP16" s="1211"/>
      <c r="HCQ16" s="1211"/>
      <c r="HCR16" s="1211"/>
      <c r="HCS16" s="1211"/>
      <c r="HCT16" s="1211"/>
      <c r="HCU16" s="1211"/>
      <c r="HCV16" s="1211"/>
      <c r="HCW16" s="1211"/>
      <c r="HCX16" s="1211"/>
      <c r="HCY16" s="1211"/>
      <c r="HCZ16" s="1211"/>
      <c r="HDA16" s="1211"/>
      <c r="HDB16" s="1211"/>
      <c r="HDC16" s="1211"/>
      <c r="HDD16" s="1211"/>
      <c r="HDE16" s="1211"/>
      <c r="HDF16" s="1211"/>
      <c r="HDG16" s="1211"/>
      <c r="HDH16" s="1211"/>
      <c r="HDI16" s="1211"/>
      <c r="HDJ16" s="1211"/>
      <c r="HDK16" s="1211"/>
      <c r="HDL16" s="1211"/>
      <c r="HDM16" s="1211"/>
      <c r="HDN16" s="1211"/>
      <c r="HDO16" s="1211"/>
      <c r="HDP16" s="1211"/>
      <c r="HDQ16" s="1211"/>
      <c r="HDR16" s="1211"/>
      <c r="HDS16" s="1211"/>
      <c r="HDT16" s="1211"/>
      <c r="HDU16" s="1211"/>
      <c r="HDV16" s="1211"/>
      <c r="HDW16" s="1211"/>
      <c r="HDX16" s="1211"/>
      <c r="HDY16" s="1211"/>
      <c r="HDZ16" s="1211"/>
      <c r="HEA16" s="1211"/>
      <c r="HEB16" s="1211"/>
      <c r="HEC16" s="1211"/>
      <c r="HED16" s="1211"/>
      <c r="HEE16" s="1211"/>
      <c r="HEF16" s="1211"/>
      <c r="HEG16" s="1211"/>
      <c r="HEH16" s="1211"/>
      <c r="HEI16" s="1211"/>
      <c r="HEJ16" s="1211"/>
      <c r="HEK16" s="1211"/>
      <c r="HEL16" s="1211"/>
      <c r="HEM16" s="1211"/>
      <c r="HEN16" s="1211"/>
      <c r="HEO16" s="1211"/>
      <c r="HEP16" s="1211"/>
      <c r="HEQ16" s="1211"/>
      <c r="HER16" s="1211"/>
      <c r="HES16" s="1211"/>
      <c r="HET16" s="1211"/>
      <c r="HEU16" s="1211"/>
      <c r="HEV16" s="1211"/>
      <c r="HEW16" s="1211"/>
      <c r="HEX16" s="1211"/>
      <c r="HEY16" s="1211"/>
      <c r="HEZ16" s="1211"/>
      <c r="HFA16" s="1211"/>
      <c r="HFB16" s="1211"/>
      <c r="HFC16" s="1211"/>
      <c r="HFD16" s="1211"/>
      <c r="HFE16" s="1211"/>
      <c r="HFF16" s="1211"/>
      <c r="HFG16" s="1211"/>
      <c r="HFH16" s="1211"/>
      <c r="HFI16" s="1211"/>
      <c r="HFJ16" s="1211"/>
      <c r="HFK16" s="1211"/>
      <c r="HFL16" s="1211"/>
      <c r="HFM16" s="1211"/>
      <c r="HFN16" s="1211"/>
      <c r="HFO16" s="1211"/>
      <c r="HFP16" s="1211"/>
      <c r="HFQ16" s="1211"/>
      <c r="HFR16" s="1211"/>
      <c r="HFS16" s="1211"/>
      <c r="HFT16" s="1211"/>
      <c r="HFU16" s="1211"/>
      <c r="HFV16" s="1211"/>
      <c r="HFW16" s="1211"/>
      <c r="HFX16" s="1211"/>
      <c r="HFY16" s="1211"/>
      <c r="HFZ16" s="1211"/>
      <c r="HGA16" s="1211"/>
      <c r="HGB16" s="1211"/>
      <c r="HGC16" s="1211"/>
      <c r="HGD16" s="1211"/>
      <c r="HGE16" s="1211"/>
      <c r="HGF16" s="1211"/>
      <c r="HGG16" s="1211"/>
      <c r="HGH16" s="1211"/>
      <c r="HGI16" s="1211"/>
      <c r="HGJ16" s="1211"/>
      <c r="HGK16" s="1211"/>
      <c r="HGL16" s="1211"/>
      <c r="HGM16" s="1211"/>
      <c r="HGN16" s="1211"/>
      <c r="HGO16" s="1211"/>
      <c r="HGP16" s="1211"/>
      <c r="HGQ16" s="1211"/>
      <c r="HGR16" s="1211"/>
      <c r="HGS16" s="1211"/>
      <c r="HGT16" s="1211"/>
      <c r="HGU16" s="1211"/>
      <c r="HGV16" s="1211"/>
      <c r="HGW16" s="1211"/>
      <c r="HGX16" s="1211"/>
      <c r="HGY16" s="1211"/>
      <c r="HGZ16" s="1211"/>
      <c r="HHA16" s="1211"/>
      <c r="HHB16" s="1211"/>
      <c r="HHC16" s="1211"/>
      <c r="HHD16" s="1211"/>
      <c r="HHE16" s="1211"/>
      <c r="HHF16" s="1211"/>
      <c r="HHG16" s="1211"/>
      <c r="HHH16" s="1211"/>
      <c r="HHI16" s="1211"/>
      <c r="HHJ16" s="1211"/>
      <c r="HHK16" s="1211"/>
      <c r="HHL16" s="1211"/>
      <c r="HHM16" s="1211"/>
      <c r="HHN16" s="1211"/>
      <c r="HHO16" s="1211"/>
      <c r="HHP16" s="1211"/>
      <c r="HHQ16" s="1211"/>
      <c r="HHR16" s="1211"/>
      <c r="HHS16" s="1211"/>
      <c r="HHT16" s="1211"/>
      <c r="HHU16" s="1211"/>
      <c r="HHV16" s="1211"/>
      <c r="HHW16" s="1211"/>
      <c r="HHX16" s="1211"/>
      <c r="HHY16" s="1211"/>
      <c r="HHZ16" s="1211"/>
      <c r="HIA16" s="1211"/>
      <c r="HIB16" s="1211"/>
      <c r="HIC16" s="1211"/>
      <c r="HID16" s="1211"/>
      <c r="HIE16" s="1211"/>
      <c r="HIF16" s="1211"/>
      <c r="HIG16" s="1211"/>
      <c r="HIH16" s="1211"/>
      <c r="HII16" s="1211"/>
      <c r="HIJ16" s="1211"/>
      <c r="HIK16" s="1211"/>
      <c r="HIL16" s="1211"/>
      <c r="HIM16" s="1211"/>
      <c r="HIN16" s="1211"/>
      <c r="HIO16" s="1211"/>
      <c r="HIP16" s="1211"/>
      <c r="HIQ16" s="1211"/>
      <c r="HIR16" s="1211"/>
      <c r="HIS16" s="1211"/>
      <c r="HIT16" s="1211"/>
      <c r="HIU16" s="1211"/>
      <c r="HIV16" s="1211"/>
      <c r="HIW16" s="1211"/>
      <c r="HIX16" s="1211"/>
      <c r="HIY16" s="1211"/>
      <c r="HIZ16" s="1211"/>
      <c r="HJA16" s="1211"/>
      <c r="HJB16" s="1211"/>
      <c r="HJC16" s="1211"/>
      <c r="HJD16" s="1211"/>
      <c r="HJE16" s="1211"/>
      <c r="HJF16" s="1211"/>
      <c r="HJG16" s="1211"/>
      <c r="HJH16" s="1211"/>
      <c r="HJI16" s="1211"/>
      <c r="HJJ16" s="1211"/>
      <c r="HJK16" s="1211"/>
      <c r="HJL16" s="1211"/>
      <c r="HJM16" s="1211"/>
      <c r="HJN16" s="1211"/>
      <c r="HJO16" s="1211"/>
      <c r="HJP16" s="1211"/>
      <c r="HJQ16" s="1211"/>
      <c r="HJR16" s="1211"/>
      <c r="HJS16" s="1211"/>
      <c r="HJT16" s="1211"/>
      <c r="HJU16" s="1211"/>
      <c r="HJV16" s="1211"/>
      <c r="HJW16" s="1211"/>
      <c r="HJX16" s="1211"/>
      <c r="HJY16" s="1211"/>
      <c r="HJZ16" s="1211"/>
      <c r="HKA16" s="1211"/>
      <c r="HKB16" s="1211"/>
      <c r="HKC16" s="1211"/>
      <c r="HKD16" s="1211"/>
      <c r="HKE16" s="1211"/>
      <c r="HKF16" s="1211"/>
      <c r="HKG16" s="1211"/>
      <c r="HKH16" s="1211"/>
      <c r="HKI16" s="1211"/>
      <c r="HKJ16" s="1211"/>
      <c r="HKK16" s="1211"/>
      <c r="HKL16" s="1211"/>
      <c r="HKM16" s="1211"/>
      <c r="HKN16" s="1211"/>
      <c r="HKO16" s="1211"/>
      <c r="HKP16" s="1211"/>
      <c r="HKQ16" s="1211"/>
      <c r="HKR16" s="1211"/>
      <c r="HKS16" s="1211"/>
      <c r="HKT16" s="1211"/>
      <c r="HKU16" s="1211"/>
      <c r="HKV16" s="1211"/>
      <c r="HKW16" s="1211"/>
      <c r="HKX16" s="1211"/>
      <c r="HKY16" s="1211"/>
      <c r="HKZ16" s="1211"/>
      <c r="HLA16" s="1211"/>
      <c r="HLB16" s="1211"/>
      <c r="HLC16" s="1211"/>
      <c r="HLD16" s="1211"/>
      <c r="HLE16" s="1211"/>
      <c r="HLF16" s="1211"/>
      <c r="HLG16" s="1211"/>
      <c r="HLH16" s="1211"/>
      <c r="HLI16" s="1211"/>
      <c r="HLJ16" s="1211"/>
      <c r="HLK16" s="1211"/>
      <c r="HLL16" s="1211"/>
      <c r="HLM16" s="1211"/>
      <c r="HLN16" s="1211"/>
      <c r="HLO16" s="1211"/>
      <c r="HLP16" s="1211"/>
      <c r="HLQ16" s="1211"/>
      <c r="HLR16" s="1211"/>
      <c r="HLS16" s="1211"/>
      <c r="HLT16" s="1211"/>
      <c r="HLU16" s="1211"/>
      <c r="HLV16" s="1211"/>
      <c r="HLW16" s="1211"/>
      <c r="HLX16" s="1211"/>
      <c r="HLY16" s="1211"/>
      <c r="HLZ16" s="1211"/>
      <c r="HMA16" s="1211"/>
      <c r="HMB16" s="1211"/>
      <c r="HMC16" s="1211"/>
      <c r="HMD16" s="1211"/>
      <c r="HME16" s="1211"/>
      <c r="HMF16" s="1211"/>
      <c r="HMG16" s="1211"/>
      <c r="HMH16" s="1211"/>
      <c r="HMI16" s="1211"/>
      <c r="HMJ16" s="1211"/>
      <c r="HMK16" s="1211"/>
      <c r="HML16" s="1211"/>
      <c r="HMM16" s="1211"/>
      <c r="HMN16" s="1211"/>
      <c r="HMO16" s="1211"/>
      <c r="HMP16" s="1211"/>
      <c r="HMQ16" s="1211"/>
      <c r="HMR16" s="1211"/>
      <c r="HMS16" s="1211"/>
      <c r="HMT16" s="1211"/>
      <c r="HMU16" s="1211"/>
      <c r="HMV16" s="1211"/>
      <c r="HMW16" s="1211"/>
      <c r="HMX16" s="1211"/>
      <c r="HMY16" s="1211"/>
      <c r="HMZ16" s="1211"/>
      <c r="HNA16" s="1211"/>
      <c r="HNB16" s="1211"/>
      <c r="HNC16" s="1211"/>
      <c r="HND16" s="1211"/>
      <c r="HNE16" s="1211"/>
      <c r="HNF16" s="1211"/>
      <c r="HNG16" s="1211"/>
      <c r="HNH16" s="1211"/>
      <c r="HNI16" s="1211"/>
      <c r="HNJ16" s="1211"/>
      <c r="HNK16" s="1211"/>
      <c r="HNL16" s="1211"/>
      <c r="HNM16" s="1211"/>
      <c r="HNN16" s="1211"/>
      <c r="HNO16" s="1211"/>
      <c r="HNP16" s="1211"/>
      <c r="HNQ16" s="1211"/>
      <c r="HNR16" s="1211"/>
      <c r="HNS16" s="1211"/>
      <c r="HNT16" s="1211"/>
      <c r="HNU16" s="1211"/>
      <c r="HNV16" s="1211"/>
      <c r="HNW16" s="1211"/>
      <c r="HNX16" s="1211"/>
      <c r="HNY16" s="1211"/>
      <c r="HNZ16" s="1211"/>
      <c r="HOA16" s="1211"/>
      <c r="HOB16" s="1211"/>
      <c r="HOC16" s="1211"/>
      <c r="HOD16" s="1211"/>
      <c r="HOE16" s="1211"/>
      <c r="HOF16" s="1211"/>
      <c r="HOG16" s="1211"/>
      <c r="HOH16" s="1211"/>
      <c r="HOI16" s="1211"/>
      <c r="HOJ16" s="1211"/>
      <c r="HOK16" s="1211"/>
      <c r="HOL16" s="1211"/>
      <c r="HOM16" s="1211"/>
      <c r="HON16" s="1211"/>
      <c r="HOO16" s="1211"/>
      <c r="HOP16" s="1211"/>
      <c r="HOQ16" s="1211"/>
      <c r="HOR16" s="1211"/>
      <c r="HOS16" s="1211"/>
      <c r="HOT16" s="1211"/>
      <c r="HOU16" s="1211"/>
      <c r="HOV16" s="1211"/>
      <c r="HOW16" s="1211"/>
      <c r="HOX16" s="1211"/>
      <c r="HOY16" s="1211"/>
      <c r="HOZ16" s="1211"/>
      <c r="HPA16" s="1211"/>
      <c r="HPB16" s="1211"/>
      <c r="HPC16" s="1211"/>
      <c r="HPD16" s="1211"/>
      <c r="HPE16" s="1211"/>
      <c r="HPF16" s="1211"/>
      <c r="HPG16" s="1211"/>
      <c r="HPH16" s="1211"/>
      <c r="HPI16" s="1211"/>
      <c r="HPJ16" s="1211"/>
      <c r="HPK16" s="1211"/>
      <c r="HPL16" s="1211"/>
      <c r="HPM16" s="1211"/>
      <c r="HPN16" s="1211"/>
      <c r="HPO16" s="1211"/>
      <c r="HPP16" s="1211"/>
      <c r="HPQ16" s="1211"/>
      <c r="HPR16" s="1211"/>
      <c r="HPS16" s="1211"/>
      <c r="HPT16" s="1211"/>
      <c r="HPU16" s="1211"/>
      <c r="HPV16" s="1211"/>
      <c r="HPW16" s="1211"/>
      <c r="HPX16" s="1211"/>
      <c r="HPY16" s="1211"/>
      <c r="HPZ16" s="1211"/>
      <c r="HQA16" s="1211"/>
      <c r="HQB16" s="1211"/>
      <c r="HQC16" s="1211"/>
      <c r="HQD16" s="1211"/>
      <c r="HQE16" s="1211"/>
      <c r="HQF16" s="1211"/>
      <c r="HQG16" s="1211"/>
      <c r="HQH16" s="1211"/>
      <c r="HQI16" s="1211"/>
      <c r="HQJ16" s="1211"/>
      <c r="HQK16" s="1211"/>
      <c r="HQL16" s="1211"/>
      <c r="HQM16" s="1211"/>
      <c r="HQN16" s="1211"/>
      <c r="HQO16" s="1211"/>
      <c r="HQP16" s="1211"/>
      <c r="HQQ16" s="1211"/>
      <c r="HQR16" s="1211"/>
      <c r="HQS16" s="1211"/>
      <c r="HQT16" s="1211"/>
      <c r="HQU16" s="1211"/>
      <c r="HQV16" s="1211"/>
      <c r="HQW16" s="1211"/>
      <c r="HQX16" s="1211"/>
      <c r="HQY16" s="1211"/>
      <c r="HQZ16" s="1211"/>
      <c r="HRA16" s="1211"/>
      <c r="HRB16" s="1211"/>
      <c r="HRC16" s="1211"/>
      <c r="HRD16" s="1211"/>
      <c r="HRE16" s="1211"/>
      <c r="HRF16" s="1211"/>
      <c r="HRG16" s="1211"/>
      <c r="HRH16" s="1211"/>
      <c r="HRI16" s="1211"/>
      <c r="HRJ16" s="1211"/>
      <c r="HRK16" s="1211"/>
      <c r="HRL16" s="1211"/>
      <c r="HRM16" s="1211"/>
      <c r="HRN16" s="1211"/>
      <c r="HRO16" s="1211"/>
      <c r="HRP16" s="1211"/>
      <c r="HRQ16" s="1211"/>
      <c r="HRR16" s="1211"/>
      <c r="HRS16" s="1211"/>
      <c r="HRT16" s="1211"/>
      <c r="HRU16" s="1211"/>
      <c r="HRV16" s="1211"/>
      <c r="HRW16" s="1211"/>
      <c r="HRX16" s="1211"/>
      <c r="HRY16" s="1211"/>
      <c r="HRZ16" s="1211"/>
      <c r="HSA16" s="1211"/>
      <c r="HSB16" s="1211"/>
      <c r="HSC16" s="1211"/>
      <c r="HSD16" s="1211"/>
      <c r="HSE16" s="1211"/>
      <c r="HSF16" s="1211"/>
      <c r="HSG16" s="1211"/>
      <c r="HSH16" s="1211"/>
      <c r="HSI16" s="1211"/>
      <c r="HSJ16" s="1211"/>
      <c r="HSK16" s="1211"/>
      <c r="HSL16" s="1211"/>
      <c r="HSM16" s="1211"/>
      <c r="HSN16" s="1211"/>
      <c r="HSO16" s="1211"/>
      <c r="HSP16" s="1211"/>
      <c r="HSQ16" s="1211"/>
      <c r="HSR16" s="1211"/>
      <c r="HSS16" s="1211"/>
      <c r="HST16" s="1211"/>
      <c r="HSU16" s="1211"/>
      <c r="HSV16" s="1211"/>
      <c r="HSW16" s="1211"/>
      <c r="HSX16" s="1211"/>
      <c r="HSY16" s="1211"/>
      <c r="HSZ16" s="1211"/>
      <c r="HTA16" s="1211"/>
      <c r="HTB16" s="1211"/>
      <c r="HTC16" s="1211"/>
      <c r="HTD16" s="1211"/>
      <c r="HTE16" s="1211"/>
      <c r="HTF16" s="1211"/>
      <c r="HTG16" s="1211"/>
      <c r="HTH16" s="1211"/>
      <c r="HTI16" s="1211"/>
      <c r="HTJ16" s="1211"/>
      <c r="HTK16" s="1211"/>
      <c r="HTL16" s="1211"/>
      <c r="HTM16" s="1211"/>
      <c r="HTN16" s="1211"/>
      <c r="HTO16" s="1211"/>
      <c r="HTP16" s="1211"/>
      <c r="HTQ16" s="1211"/>
      <c r="HTR16" s="1211"/>
      <c r="HTS16" s="1211"/>
      <c r="HTT16" s="1211"/>
      <c r="HTU16" s="1211"/>
      <c r="HTV16" s="1211"/>
      <c r="HTW16" s="1211"/>
      <c r="HTX16" s="1211"/>
      <c r="HTY16" s="1211"/>
      <c r="HTZ16" s="1211"/>
      <c r="HUA16" s="1211"/>
      <c r="HUB16" s="1211"/>
      <c r="HUC16" s="1211"/>
      <c r="HUD16" s="1211"/>
      <c r="HUE16" s="1211"/>
      <c r="HUF16" s="1211"/>
      <c r="HUG16" s="1211"/>
      <c r="HUH16" s="1211"/>
      <c r="HUI16" s="1211"/>
      <c r="HUJ16" s="1211"/>
      <c r="HUK16" s="1211"/>
      <c r="HUL16" s="1211"/>
      <c r="HUM16" s="1211"/>
      <c r="HUN16" s="1211"/>
      <c r="HUO16" s="1211"/>
      <c r="HUP16" s="1211"/>
      <c r="HUQ16" s="1211"/>
      <c r="HUR16" s="1211"/>
      <c r="HUS16" s="1211"/>
      <c r="HUT16" s="1211"/>
      <c r="HUU16" s="1211"/>
      <c r="HUV16" s="1211"/>
      <c r="HUW16" s="1211"/>
      <c r="HUX16" s="1211"/>
      <c r="HUY16" s="1211"/>
      <c r="HUZ16" s="1211"/>
      <c r="HVA16" s="1211"/>
      <c r="HVB16" s="1211"/>
      <c r="HVC16" s="1211"/>
      <c r="HVD16" s="1211"/>
      <c r="HVE16" s="1211"/>
      <c r="HVF16" s="1211"/>
      <c r="HVG16" s="1211"/>
      <c r="HVH16" s="1211"/>
      <c r="HVI16" s="1211"/>
      <c r="HVJ16" s="1211"/>
      <c r="HVK16" s="1211"/>
      <c r="HVL16" s="1211"/>
      <c r="HVM16" s="1211"/>
      <c r="HVN16" s="1211"/>
      <c r="HVO16" s="1211"/>
      <c r="HVP16" s="1211"/>
      <c r="HVQ16" s="1211"/>
      <c r="HVR16" s="1211"/>
      <c r="HVS16" s="1211"/>
      <c r="HVT16" s="1211"/>
      <c r="HVU16" s="1211"/>
      <c r="HVV16" s="1211"/>
      <c r="HVW16" s="1211"/>
      <c r="HVX16" s="1211"/>
      <c r="HVY16" s="1211"/>
      <c r="HVZ16" s="1211"/>
      <c r="HWA16" s="1211"/>
      <c r="HWB16" s="1211"/>
      <c r="HWC16" s="1211"/>
      <c r="HWD16" s="1211"/>
      <c r="HWE16" s="1211"/>
      <c r="HWF16" s="1211"/>
      <c r="HWG16" s="1211"/>
      <c r="HWH16" s="1211"/>
      <c r="HWI16" s="1211"/>
      <c r="HWJ16" s="1211"/>
      <c r="HWK16" s="1211"/>
      <c r="HWL16" s="1211"/>
      <c r="HWM16" s="1211"/>
      <c r="HWN16" s="1211"/>
      <c r="HWO16" s="1211"/>
      <c r="HWP16" s="1211"/>
      <c r="HWQ16" s="1211"/>
      <c r="HWR16" s="1211"/>
      <c r="HWS16" s="1211"/>
      <c r="HWT16" s="1211"/>
      <c r="HWU16" s="1211"/>
      <c r="HWV16" s="1211"/>
      <c r="HWW16" s="1211"/>
      <c r="HWX16" s="1211"/>
      <c r="HWY16" s="1211"/>
      <c r="HWZ16" s="1211"/>
      <c r="HXA16" s="1211"/>
      <c r="HXB16" s="1211"/>
      <c r="HXC16" s="1211"/>
      <c r="HXD16" s="1211"/>
      <c r="HXE16" s="1211"/>
      <c r="HXF16" s="1211"/>
      <c r="HXG16" s="1211"/>
      <c r="HXH16" s="1211"/>
      <c r="HXI16" s="1211"/>
      <c r="HXJ16" s="1211"/>
      <c r="HXK16" s="1211"/>
      <c r="HXL16" s="1211"/>
      <c r="HXM16" s="1211"/>
      <c r="HXN16" s="1211"/>
      <c r="HXO16" s="1211"/>
      <c r="HXP16" s="1211"/>
      <c r="HXQ16" s="1211"/>
      <c r="HXR16" s="1211"/>
      <c r="HXS16" s="1211"/>
      <c r="HXT16" s="1211"/>
      <c r="HXU16" s="1211"/>
      <c r="HXV16" s="1211"/>
      <c r="HXW16" s="1211"/>
      <c r="HXX16" s="1211"/>
      <c r="HXY16" s="1211"/>
      <c r="HXZ16" s="1211"/>
      <c r="HYA16" s="1211"/>
      <c r="HYB16" s="1211"/>
      <c r="HYC16" s="1211"/>
      <c r="HYD16" s="1211"/>
      <c r="HYE16" s="1211"/>
      <c r="HYF16" s="1211"/>
      <c r="HYG16" s="1211"/>
      <c r="HYH16" s="1211"/>
      <c r="HYI16" s="1211"/>
      <c r="HYJ16" s="1211"/>
      <c r="HYK16" s="1211"/>
      <c r="HYL16" s="1211"/>
      <c r="HYM16" s="1211"/>
      <c r="HYN16" s="1211"/>
      <c r="HYO16" s="1211"/>
      <c r="HYP16" s="1211"/>
      <c r="HYQ16" s="1211"/>
      <c r="HYR16" s="1211"/>
      <c r="HYS16" s="1211"/>
      <c r="HYT16" s="1211"/>
      <c r="HYU16" s="1211"/>
      <c r="HYV16" s="1211"/>
      <c r="HYW16" s="1211"/>
      <c r="HYX16" s="1211"/>
      <c r="HYY16" s="1211"/>
      <c r="HYZ16" s="1211"/>
      <c r="HZA16" s="1211"/>
      <c r="HZB16" s="1211"/>
      <c r="HZC16" s="1211"/>
      <c r="HZD16" s="1211"/>
      <c r="HZE16" s="1211"/>
      <c r="HZF16" s="1211"/>
      <c r="HZG16" s="1211"/>
      <c r="HZH16" s="1211"/>
      <c r="HZI16" s="1211"/>
      <c r="HZJ16" s="1211"/>
      <c r="HZK16" s="1211"/>
      <c r="HZL16" s="1211"/>
      <c r="HZM16" s="1211"/>
      <c r="HZN16" s="1211"/>
      <c r="HZO16" s="1211"/>
      <c r="HZP16" s="1211"/>
      <c r="HZQ16" s="1211"/>
      <c r="HZR16" s="1211"/>
      <c r="HZS16" s="1211"/>
      <c r="HZT16" s="1211"/>
      <c r="HZU16" s="1211"/>
      <c r="HZV16" s="1211"/>
      <c r="HZW16" s="1211"/>
      <c r="HZX16" s="1211"/>
      <c r="HZY16" s="1211"/>
      <c r="HZZ16" s="1211"/>
      <c r="IAA16" s="1211"/>
      <c r="IAB16" s="1211"/>
      <c r="IAC16" s="1211"/>
      <c r="IAD16" s="1211"/>
      <c r="IAE16" s="1211"/>
      <c r="IAF16" s="1211"/>
      <c r="IAG16" s="1211"/>
      <c r="IAH16" s="1211"/>
      <c r="IAI16" s="1211"/>
      <c r="IAJ16" s="1211"/>
      <c r="IAK16" s="1211"/>
      <c r="IAL16" s="1211"/>
      <c r="IAM16" s="1211"/>
      <c r="IAN16" s="1211"/>
      <c r="IAO16" s="1211"/>
      <c r="IAP16" s="1211"/>
      <c r="IAQ16" s="1211"/>
      <c r="IAR16" s="1211"/>
      <c r="IAS16" s="1211"/>
      <c r="IAT16" s="1211"/>
      <c r="IAU16" s="1211"/>
      <c r="IAV16" s="1211"/>
      <c r="IAW16" s="1211"/>
      <c r="IAX16" s="1211"/>
      <c r="IAY16" s="1211"/>
      <c r="IAZ16" s="1211"/>
      <c r="IBA16" s="1211"/>
      <c r="IBB16" s="1211"/>
      <c r="IBC16" s="1211"/>
      <c r="IBD16" s="1211"/>
      <c r="IBE16" s="1211"/>
      <c r="IBF16" s="1211"/>
      <c r="IBG16" s="1211"/>
      <c r="IBH16" s="1211"/>
      <c r="IBI16" s="1211"/>
      <c r="IBJ16" s="1211"/>
      <c r="IBK16" s="1211"/>
      <c r="IBL16" s="1211"/>
      <c r="IBM16" s="1211"/>
      <c r="IBN16" s="1211"/>
      <c r="IBO16" s="1211"/>
      <c r="IBP16" s="1211"/>
      <c r="IBQ16" s="1211"/>
      <c r="IBR16" s="1211"/>
      <c r="IBS16" s="1211"/>
      <c r="IBT16" s="1211"/>
      <c r="IBU16" s="1211"/>
      <c r="IBV16" s="1211"/>
      <c r="IBW16" s="1211"/>
      <c r="IBX16" s="1211"/>
      <c r="IBY16" s="1211"/>
      <c r="IBZ16" s="1211"/>
      <c r="ICA16" s="1211"/>
      <c r="ICB16" s="1211"/>
      <c r="ICC16" s="1211"/>
      <c r="ICD16" s="1211"/>
      <c r="ICE16" s="1211"/>
      <c r="ICF16" s="1211"/>
      <c r="ICG16" s="1211"/>
      <c r="ICH16" s="1211"/>
      <c r="ICI16" s="1211"/>
      <c r="ICJ16" s="1211"/>
      <c r="ICK16" s="1211"/>
      <c r="ICL16" s="1211"/>
      <c r="ICM16" s="1211"/>
      <c r="ICN16" s="1211"/>
      <c r="ICO16" s="1211"/>
      <c r="ICP16" s="1211"/>
      <c r="ICQ16" s="1211"/>
      <c r="ICR16" s="1211"/>
      <c r="ICS16" s="1211"/>
      <c r="ICT16" s="1211"/>
      <c r="ICU16" s="1211"/>
      <c r="ICV16" s="1211"/>
      <c r="ICW16" s="1211"/>
      <c r="ICX16" s="1211"/>
      <c r="ICY16" s="1211"/>
      <c r="ICZ16" s="1211"/>
      <c r="IDA16" s="1211"/>
      <c r="IDB16" s="1211"/>
      <c r="IDC16" s="1211"/>
      <c r="IDD16" s="1211"/>
      <c r="IDE16" s="1211"/>
      <c r="IDF16" s="1211"/>
      <c r="IDG16" s="1211"/>
      <c r="IDH16" s="1211"/>
      <c r="IDI16" s="1211"/>
      <c r="IDJ16" s="1211"/>
      <c r="IDK16" s="1211"/>
      <c r="IDL16" s="1211"/>
      <c r="IDM16" s="1211"/>
      <c r="IDN16" s="1211"/>
      <c r="IDO16" s="1211"/>
      <c r="IDP16" s="1211"/>
      <c r="IDQ16" s="1211"/>
      <c r="IDR16" s="1211"/>
      <c r="IDS16" s="1211"/>
      <c r="IDT16" s="1211"/>
      <c r="IDU16" s="1211"/>
      <c r="IDV16" s="1211"/>
      <c r="IDW16" s="1211"/>
      <c r="IDX16" s="1211"/>
      <c r="IDY16" s="1211"/>
      <c r="IDZ16" s="1211"/>
      <c r="IEA16" s="1211"/>
      <c r="IEB16" s="1211"/>
      <c r="IEC16" s="1211"/>
      <c r="IED16" s="1211"/>
      <c r="IEE16" s="1211"/>
      <c r="IEF16" s="1211"/>
      <c r="IEG16" s="1211"/>
      <c r="IEH16" s="1211"/>
      <c r="IEI16" s="1211"/>
      <c r="IEJ16" s="1211"/>
      <c r="IEK16" s="1211"/>
      <c r="IEL16" s="1211"/>
      <c r="IEM16" s="1211"/>
      <c r="IEN16" s="1211"/>
      <c r="IEO16" s="1211"/>
      <c r="IEP16" s="1211"/>
      <c r="IEQ16" s="1211"/>
      <c r="IER16" s="1211"/>
      <c r="IES16" s="1211"/>
      <c r="IET16" s="1211"/>
      <c r="IEU16" s="1211"/>
      <c r="IEV16" s="1211"/>
      <c r="IEW16" s="1211"/>
      <c r="IEX16" s="1211"/>
      <c r="IEY16" s="1211"/>
      <c r="IEZ16" s="1211"/>
      <c r="IFA16" s="1211"/>
      <c r="IFB16" s="1211"/>
      <c r="IFC16" s="1211"/>
      <c r="IFD16" s="1211"/>
      <c r="IFE16" s="1211"/>
      <c r="IFF16" s="1211"/>
      <c r="IFG16" s="1211"/>
      <c r="IFH16" s="1211"/>
      <c r="IFI16" s="1211"/>
      <c r="IFJ16" s="1211"/>
      <c r="IFK16" s="1211"/>
      <c r="IFL16" s="1211"/>
      <c r="IFM16" s="1211"/>
      <c r="IFN16" s="1211"/>
      <c r="IFO16" s="1211"/>
      <c r="IFP16" s="1211"/>
      <c r="IFQ16" s="1211"/>
      <c r="IFR16" s="1211"/>
      <c r="IFS16" s="1211"/>
      <c r="IFT16" s="1211"/>
      <c r="IFU16" s="1211"/>
      <c r="IFV16" s="1211"/>
      <c r="IFW16" s="1211"/>
      <c r="IFX16" s="1211"/>
      <c r="IFY16" s="1211"/>
      <c r="IFZ16" s="1211"/>
      <c r="IGA16" s="1211"/>
      <c r="IGB16" s="1211"/>
      <c r="IGC16" s="1211"/>
      <c r="IGD16" s="1211"/>
      <c r="IGE16" s="1211"/>
      <c r="IGF16" s="1211"/>
      <c r="IGG16" s="1211"/>
      <c r="IGH16" s="1211"/>
      <c r="IGI16" s="1211"/>
      <c r="IGJ16" s="1211"/>
      <c r="IGK16" s="1211"/>
      <c r="IGL16" s="1211"/>
      <c r="IGM16" s="1211"/>
      <c r="IGN16" s="1211"/>
      <c r="IGO16" s="1211"/>
      <c r="IGP16" s="1211"/>
      <c r="IGQ16" s="1211"/>
      <c r="IGR16" s="1211"/>
      <c r="IGS16" s="1211"/>
      <c r="IGT16" s="1211"/>
      <c r="IGU16" s="1211"/>
      <c r="IGV16" s="1211"/>
      <c r="IGW16" s="1211"/>
      <c r="IGX16" s="1211"/>
      <c r="IGY16" s="1211"/>
      <c r="IGZ16" s="1211"/>
      <c r="IHA16" s="1211"/>
      <c r="IHB16" s="1211"/>
      <c r="IHC16" s="1211"/>
      <c r="IHD16" s="1211"/>
      <c r="IHE16" s="1211"/>
      <c r="IHF16" s="1211"/>
      <c r="IHG16" s="1211"/>
      <c r="IHH16" s="1211"/>
      <c r="IHI16" s="1211"/>
      <c r="IHJ16" s="1211"/>
      <c r="IHK16" s="1211"/>
      <c r="IHL16" s="1211"/>
      <c r="IHM16" s="1211"/>
      <c r="IHN16" s="1211"/>
      <c r="IHO16" s="1211"/>
      <c r="IHP16" s="1211"/>
      <c r="IHQ16" s="1211"/>
      <c r="IHR16" s="1211"/>
      <c r="IHS16" s="1211"/>
      <c r="IHT16" s="1211"/>
      <c r="IHU16" s="1211"/>
      <c r="IHV16" s="1211"/>
      <c r="IHW16" s="1211"/>
      <c r="IHX16" s="1211"/>
      <c r="IHY16" s="1211"/>
      <c r="IHZ16" s="1211"/>
      <c r="IIA16" s="1211"/>
      <c r="IIB16" s="1211"/>
      <c r="IIC16" s="1211"/>
      <c r="IID16" s="1211"/>
      <c r="IIE16" s="1211"/>
      <c r="IIF16" s="1211"/>
      <c r="IIG16" s="1211"/>
      <c r="IIH16" s="1211"/>
      <c r="III16" s="1211"/>
      <c r="IIJ16" s="1211"/>
      <c r="IIK16" s="1211"/>
      <c r="IIL16" s="1211"/>
      <c r="IIM16" s="1211"/>
      <c r="IIN16" s="1211"/>
      <c r="IIO16" s="1211"/>
      <c r="IIP16" s="1211"/>
      <c r="IIQ16" s="1211"/>
      <c r="IIR16" s="1211"/>
      <c r="IIS16" s="1211"/>
      <c r="IIT16" s="1211"/>
      <c r="IIU16" s="1211"/>
      <c r="IIV16" s="1211"/>
      <c r="IIW16" s="1211"/>
      <c r="IIX16" s="1211"/>
      <c r="IIY16" s="1211"/>
      <c r="IIZ16" s="1211"/>
      <c r="IJA16" s="1211"/>
      <c r="IJB16" s="1211"/>
      <c r="IJC16" s="1211"/>
      <c r="IJD16" s="1211"/>
      <c r="IJE16" s="1211"/>
      <c r="IJF16" s="1211"/>
      <c r="IJG16" s="1211"/>
      <c r="IJH16" s="1211"/>
      <c r="IJI16" s="1211"/>
      <c r="IJJ16" s="1211"/>
      <c r="IJK16" s="1211"/>
      <c r="IJL16" s="1211"/>
      <c r="IJM16" s="1211"/>
      <c r="IJN16" s="1211"/>
      <c r="IJO16" s="1211"/>
      <c r="IJP16" s="1211"/>
      <c r="IJQ16" s="1211"/>
      <c r="IJR16" s="1211"/>
      <c r="IJS16" s="1211"/>
      <c r="IJT16" s="1211"/>
      <c r="IJU16" s="1211"/>
      <c r="IJV16" s="1211"/>
      <c r="IJW16" s="1211"/>
      <c r="IJX16" s="1211"/>
      <c r="IJY16" s="1211"/>
      <c r="IJZ16" s="1211"/>
      <c r="IKA16" s="1211"/>
      <c r="IKB16" s="1211"/>
      <c r="IKC16" s="1211"/>
      <c r="IKD16" s="1211"/>
      <c r="IKE16" s="1211"/>
      <c r="IKF16" s="1211"/>
      <c r="IKG16" s="1211"/>
      <c r="IKH16" s="1211"/>
      <c r="IKI16" s="1211"/>
      <c r="IKJ16" s="1211"/>
      <c r="IKK16" s="1211"/>
      <c r="IKL16" s="1211"/>
      <c r="IKM16" s="1211"/>
      <c r="IKN16" s="1211"/>
      <c r="IKO16" s="1211"/>
      <c r="IKP16" s="1211"/>
      <c r="IKQ16" s="1211"/>
      <c r="IKR16" s="1211"/>
      <c r="IKS16" s="1211"/>
      <c r="IKT16" s="1211"/>
      <c r="IKU16" s="1211"/>
      <c r="IKV16" s="1211"/>
      <c r="IKW16" s="1211"/>
      <c r="IKX16" s="1211"/>
      <c r="IKY16" s="1211"/>
      <c r="IKZ16" s="1211"/>
      <c r="ILA16" s="1211"/>
      <c r="ILB16" s="1211"/>
      <c r="ILC16" s="1211"/>
      <c r="ILD16" s="1211"/>
      <c r="ILE16" s="1211"/>
      <c r="ILF16" s="1211"/>
      <c r="ILG16" s="1211"/>
      <c r="ILH16" s="1211"/>
      <c r="ILI16" s="1211"/>
      <c r="ILJ16" s="1211"/>
      <c r="ILK16" s="1211"/>
      <c r="ILL16" s="1211"/>
      <c r="ILM16" s="1211"/>
      <c r="ILN16" s="1211"/>
      <c r="ILO16" s="1211"/>
      <c r="ILP16" s="1211"/>
      <c r="ILQ16" s="1211"/>
      <c r="ILR16" s="1211"/>
      <c r="ILS16" s="1211"/>
      <c r="ILT16" s="1211"/>
      <c r="ILU16" s="1211"/>
      <c r="ILV16" s="1211"/>
      <c r="ILW16" s="1211"/>
      <c r="ILX16" s="1211"/>
      <c r="ILY16" s="1211"/>
      <c r="ILZ16" s="1211"/>
      <c r="IMA16" s="1211"/>
      <c r="IMB16" s="1211"/>
      <c r="IMC16" s="1211"/>
      <c r="IMD16" s="1211"/>
      <c r="IME16" s="1211"/>
      <c r="IMF16" s="1211"/>
      <c r="IMG16" s="1211"/>
      <c r="IMH16" s="1211"/>
      <c r="IMI16" s="1211"/>
      <c r="IMJ16" s="1211"/>
      <c r="IMK16" s="1211"/>
      <c r="IML16" s="1211"/>
      <c r="IMM16" s="1211"/>
      <c r="IMN16" s="1211"/>
      <c r="IMO16" s="1211"/>
      <c r="IMP16" s="1211"/>
      <c r="IMQ16" s="1211"/>
      <c r="IMR16" s="1211"/>
      <c r="IMS16" s="1211"/>
      <c r="IMT16" s="1211"/>
      <c r="IMU16" s="1211"/>
      <c r="IMV16" s="1211"/>
      <c r="IMW16" s="1211"/>
      <c r="IMX16" s="1211"/>
      <c r="IMY16" s="1211"/>
      <c r="IMZ16" s="1211"/>
      <c r="INA16" s="1211"/>
      <c r="INB16" s="1211"/>
      <c r="INC16" s="1211"/>
      <c r="IND16" s="1211"/>
      <c r="INE16" s="1211"/>
      <c r="INF16" s="1211"/>
      <c r="ING16" s="1211"/>
      <c r="INH16" s="1211"/>
      <c r="INI16" s="1211"/>
      <c r="INJ16" s="1211"/>
      <c r="INK16" s="1211"/>
      <c r="INL16" s="1211"/>
      <c r="INM16" s="1211"/>
      <c r="INN16" s="1211"/>
      <c r="INO16" s="1211"/>
      <c r="INP16" s="1211"/>
      <c r="INQ16" s="1211"/>
      <c r="INR16" s="1211"/>
      <c r="INS16" s="1211"/>
      <c r="INT16" s="1211"/>
      <c r="INU16" s="1211"/>
      <c r="INV16" s="1211"/>
      <c r="INW16" s="1211"/>
      <c r="INX16" s="1211"/>
      <c r="INY16" s="1211"/>
      <c r="INZ16" s="1211"/>
      <c r="IOA16" s="1211"/>
      <c r="IOB16" s="1211"/>
      <c r="IOC16" s="1211"/>
      <c r="IOD16" s="1211"/>
      <c r="IOE16" s="1211"/>
      <c r="IOF16" s="1211"/>
      <c r="IOG16" s="1211"/>
      <c r="IOH16" s="1211"/>
      <c r="IOI16" s="1211"/>
      <c r="IOJ16" s="1211"/>
      <c r="IOK16" s="1211"/>
      <c r="IOL16" s="1211"/>
      <c r="IOM16" s="1211"/>
      <c r="ION16" s="1211"/>
      <c r="IOO16" s="1211"/>
      <c r="IOP16" s="1211"/>
      <c r="IOQ16" s="1211"/>
      <c r="IOR16" s="1211"/>
      <c r="IOS16" s="1211"/>
      <c r="IOT16" s="1211"/>
      <c r="IOU16" s="1211"/>
      <c r="IOV16" s="1211"/>
      <c r="IOW16" s="1211"/>
      <c r="IOX16" s="1211"/>
      <c r="IOY16" s="1211"/>
      <c r="IOZ16" s="1211"/>
      <c r="IPA16" s="1211"/>
      <c r="IPB16" s="1211"/>
      <c r="IPC16" s="1211"/>
      <c r="IPD16" s="1211"/>
      <c r="IPE16" s="1211"/>
      <c r="IPF16" s="1211"/>
      <c r="IPG16" s="1211"/>
      <c r="IPH16" s="1211"/>
      <c r="IPI16" s="1211"/>
      <c r="IPJ16" s="1211"/>
      <c r="IPK16" s="1211"/>
      <c r="IPL16" s="1211"/>
      <c r="IPM16" s="1211"/>
      <c r="IPN16" s="1211"/>
      <c r="IPO16" s="1211"/>
      <c r="IPP16" s="1211"/>
      <c r="IPQ16" s="1211"/>
      <c r="IPR16" s="1211"/>
      <c r="IPS16" s="1211"/>
      <c r="IPT16" s="1211"/>
      <c r="IPU16" s="1211"/>
      <c r="IPV16" s="1211"/>
      <c r="IPW16" s="1211"/>
      <c r="IPX16" s="1211"/>
      <c r="IPY16" s="1211"/>
      <c r="IPZ16" s="1211"/>
      <c r="IQA16" s="1211"/>
      <c r="IQB16" s="1211"/>
      <c r="IQC16" s="1211"/>
      <c r="IQD16" s="1211"/>
      <c r="IQE16" s="1211"/>
      <c r="IQF16" s="1211"/>
      <c r="IQG16" s="1211"/>
      <c r="IQH16" s="1211"/>
      <c r="IQI16" s="1211"/>
      <c r="IQJ16" s="1211"/>
      <c r="IQK16" s="1211"/>
      <c r="IQL16" s="1211"/>
      <c r="IQM16" s="1211"/>
      <c r="IQN16" s="1211"/>
      <c r="IQO16" s="1211"/>
      <c r="IQP16" s="1211"/>
      <c r="IQQ16" s="1211"/>
      <c r="IQR16" s="1211"/>
      <c r="IQS16" s="1211"/>
      <c r="IQT16" s="1211"/>
      <c r="IQU16" s="1211"/>
      <c r="IQV16" s="1211"/>
      <c r="IQW16" s="1211"/>
      <c r="IQX16" s="1211"/>
      <c r="IQY16" s="1211"/>
      <c r="IQZ16" s="1211"/>
      <c r="IRA16" s="1211"/>
      <c r="IRB16" s="1211"/>
      <c r="IRC16" s="1211"/>
      <c r="IRD16" s="1211"/>
      <c r="IRE16" s="1211"/>
      <c r="IRF16" s="1211"/>
      <c r="IRG16" s="1211"/>
      <c r="IRH16" s="1211"/>
      <c r="IRI16" s="1211"/>
      <c r="IRJ16" s="1211"/>
      <c r="IRK16" s="1211"/>
      <c r="IRL16" s="1211"/>
      <c r="IRM16" s="1211"/>
      <c r="IRN16" s="1211"/>
      <c r="IRO16" s="1211"/>
      <c r="IRP16" s="1211"/>
      <c r="IRQ16" s="1211"/>
      <c r="IRR16" s="1211"/>
      <c r="IRS16" s="1211"/>
      <c r="IRT16" s="1211"/>
      <c r="IRU16" s="1211"/>
      <c r="IRV16" s="1211"/>
      <c r="IRW16" s="1211"/>
      <c r="IRX16" s="1211"/>
      <c r="IRY16" s="1211"/>
      <c r="IRZ16" s="1211"/>
      <c r="ISA16" s="1211"/>
      <c r="ISB16" s="1211"/>
      <c r="ISC16" s="1211"/>
      <c r="ISD16" s="1211"/>
      <c r="ISE16" s="1211"/>
      <c r="ISF16" s="1211"/>
      <c r="ISG16" s="1211"/>
      <c r="ISH16" s="1211"/>
      <c r="ISI16" s="1211"/>
      <c r="ISJ16" s="1211"/>
      <c r="ISK16" s="1211"/>
      <c r="ISL16" s="1211"/>
      <c r="ISM16" s="1211"/>
      <c r="ISN16" s="1211"/>
      <c r="ISO16" s="1211"/>
      <c r="ISP16" s="1211"/>
      <c r="ISQ16" s="1211"/>
      <c r="ISR16" s="1211"/>
      <c r="ISS16" s="1211"/>
      <c r="IST16" s="1211"/>
      <c r="ISU16" s="1211"/>
      <c r="ISV16" s="1211"/>
      <c r="ISW16" s="1211"/>
      <c r="ISX16" s="1211"/>
      <c r="ISY16" s="1211"/>
      <c r="ISZ16" s="1211"/>
      <c r="ITA16" s="1211"/>
      <c r="ITB16" s="1211"/>
      <c r="ITC16" s="1211"/>
      <c r="ITD16" s="1211"/>
      <c r="ITE16" s="1211"/>
      <c r="ITF16" s="1211"/>
      <c r="ITG16" s="1211"/>
      <c r="ITH16" s="1211"/>
      <c r="ITI16" s="1211"/>
      <c r="ITJ16" s="1211"/>
      <c r="ITK16" s="1211"/>
      <c r="ITL16" s="1211"/>
      <c r="ITM16" s="1211"/>
      <c r="ITN16" s="1211"/>
      <c r="ITO16" s="1211"/>
      <c r="ITP16" s="1211"/>
      <c r="ITQ16" s="1211"/>
      <c r="ITR16" s="1211"/>
      <c r="ITS16" s="1211"/>
      <c r="ITT16" s="1211"/>
      <c r="ITU16" s="1211"/>
      <c r="ITV16" s="1211"/>
      <c r="ITW16" s="1211"/>
      <c r="ITX16" s="1211"/>
      <c r="ITY16" s="1211"/>
      <c r="ITZ16" s="1211"/>
      <c r="IUA16" s="1211"/>
      <c r="IUB16" s="1211"/>
      <c r="IUC16" s="1211"/>
      <c r="IUD16" s="1211"/>
      <c r="IUE16" s="1211"/>
      <c r="IUF16" s="1211"/>
      <c r="IUG16" s="1211"/>
      <c r="IUH16" s="1211"/>
      <c r="IUI16" s="1211"/>
      <c r="IUJ16" s="1211"/>
      <c r="IUK16" s="1211"/>
      <c r="IUL16" s="1211"/>
      <c r="IUM16" s="1211"/>
      <c r="IUN16" s="1211"/>
      <c r="IUO16" s="1211"/>
      <c r="IUP16" s="1211"/>
      <c r="IUQ16" s="1211"/>
      <c r="IUR16" s="1211"/>
      <c r="IUS16" s="1211"/>
      <c r="IUT16" s="1211"/>
      <c r="IUU16" s="1211"/>
      <c r="IUV16" s="1211"/>
      <c r="IUW16" s="1211"/>
      <c r="IUX16" s="1211"/>
      <c r="IUY16" s="1211"/>
      <c r="IUZ16" s="1211"/>
      <c r="IVA16" s="1211"/>
      <c r="IVB16" s="1211"/>
      <c r="IVC16" s="1211"/>
      <c r="IVD16" s="1211"/>
      <c r="IVE16" s="1211"/>
      <c r="IVF16" s="1211"/>
      <c r="IVG16" s="1211"/>
      <c r="IVH16" s="1211"/>
      <c r="IVI16" s="1211"/>
      <c r="IVJ16" s="1211"/>
      <c r="IVK16" s="1211"/>
      <c r="IVL16" s="1211"/>
      <c r="IVM16" s="1211"/>
      <c r="IVN16" s="1211"/>
      <c r="IVO16" s="1211"/>
      <c r="IVP16" s="1211"/>
      <c r="IVQ16" s="1211"/>
      <c r="IVR16" s="1211"/>
      <c r="IVS16" s="1211"/>
      <c r="IVT16" s="1211"/>
      <c r="IVU16" s="1211"/>
      <c r="IVV16" s="1211"/>
      <c r="IVW16" s="1211"/>
      <c r="IVX16" s="1211"/>
      <c r="IVY16" s="1211"/>
      <c r="IVZ16" s="1211"/>
      <c r="IWA16" s="1211"/>
      <c r="IWB16" s="1211"/>
      <c r="IWC16" s="1211"/>
      <c r="IWD16" s="1211"/>
      <c r="IWE16" s="1211"/>
      <c r="IWF16" s="1211"/>
      <c r="IWG16" s="1211"/>
      <c r="IWH16" s="1211"/>
      <c r="IWI16" s="1211"/>
      <c r="IWJ16" s="1211"/>
      <c r="IWK16" s="1211"/>
      <c r="IWL16" s="1211"/>
      <c r="IWM16" s="1211"/>
      <c r="IWN16" s="1211"/>
      <c r="IWO16" s="1211"/>
      <c r="IWP16" s="1211"/>
      <c r="IWQ16" s="1211"/>
      <c r="IWR16" s="1211"/>
      <c r="IWS16" s="1211"/>
      <c r="IWT16" s="1211"/>
      <c r="IWU16" s="1211"/>
      <c r="IWV16" s="1211"/>
      <c r="IWW16" s="1211"/>
      <c r="IWX16" s="1211"/>
      <c r="IWY16" s="1211"/>
      <c r="IWZ16" s="1211"/>
      <c r="IXA16" s="1211"/>
      <c r="IXB16" s="1211"/>
      <c r="IXC16" s="1211"/>
      <c r="IXD16" s="1211"/>
      <c r="IXE16" s="1211"/>
      <c r="IXF16" s="1211"/>
      <c r="IXG16" s="1211"/>
      <c r="IXH16" s="1211"/>
      <c r="IXI16" s="1211"/>
      <c r="IXJ16" s="1211"/>
      <c r="IXK16" s="1211"/>
      <c r="IXL16" s="1211"/>
      <c r="IXM16" s="1211"/>
      <c r="IXN16" s="1211"/>
      <c r="IXO16" s="1211"/>
      <c r="IXP16" s="1211"/>
      <c r="IXQ16" s="1211"/>
      <c r="IXR16" s="1211"/>
      <c r="IXS16" s="1211"/>
      <c r="IXT16" s="1211"/>
      <c r="IXU16" s="1211"/>
      <c r="IXV16" s="1211"/>
      <c r="IXW16" s="1211"/>
      <c r="IXX16" s="1211"/>
      <c r="IXY16" s="1211"/>
      <c r="IXZ16" s="1211"/>
      <c r="IYA16" s="1211"/>
      <c r="IYB16" s="1211"/>
      <c r="IYC16" s="1211"/>
      <c r="IYD16" s="1211"/>
      <c r="IYE16" s="1211"/>
      <c r="IYF16" s="1211"/>
      <c r="IYG16" s="1211"/>
      <c r="IYH16" s="1211"/>
      <c r="IYI16" s="1211"/>
      <c r="IYJ16" s="1211"/>
      <c r="IYK16" s="1211"/>
      <c r="IYL16" s="1211"/>
      <c r="IYM16" s="1211"/>
      <c r="IYN16" s="1211"/>
      <c r="IYO16" s="1211"/>
      <c r="IYP16" s="1211"/>
      <c r="IYQ16" s="1211"/>
      <c r="IYR16" s="1211"/>
      <c r="IYS16" s="1211"/>
      <c r="IYT16" s="1211"/>
      <c r="IYU16" s="1211"/>
      <c r="IYV16" s="1211"/>
      <c r="IYW16" s="1211"/>
      <c r="IYX16" s="1211"/>
      <c r="IYY16" s="1211"/>
      <c r="IYZ16" s="1211"/>
      <c r="IZA16" s="1211"/>
      <c r="IZB16" s="1211"/>
      <c r="IZC16" s="1211"/>
      <c r="IZD16" s="1211"/>
      <c r="IZE16" s="1211"/>
      <c r="IZF16" s="1211"/>
      <c r="IZG16" s="1211"/>
      <c r="IZH16" s="1211"/>
      <c r="IZI16" s="1211"/>
      <c r="IZJ16" s="1211"/>
      <c r="IZK16" s="1211"/>
      <c r="IZL16" s="1211"/>
      <c r="IZM16" s="1211"/>
      <c r="IZN16" s="1211"/>
      <c r="IZO16" s="1211"/>
      <c r="IZP16" s="1211"/>
      <c r="IZQ16" s="1211"/>
      <c r="IZR16" s="1211"/>
      <c r="IZS16" s="1211"/>
      <c r="IZT16" s="1211"/>
      <c r="IZU16" s="1211"/>
      <c r="IZV16" s="1211"/>
      <c r="IZW16" s="1211"/>
      <c r="IZX16" s="1211"/>
      <c r="IZY16" s="1211"/>
      <c r="IZZ16" s="1211"/>
      <c r="JAA16" s="1211"/>
      <c r="JAB16" s="1211"/>
      <c r="JAC16" s="1211"/>
      <c r="JAD16" s="1211"/>
      <c r="JAE16" s="1211"/>
      <c r="JAF16" s="1211"/>
      <c r="JAG16" s="1211"/>
      <c r="JAH16" s="1211"/>
      <c r="JAI16" s="1211"/>
      <c r="JAJ16" s="1211"/>
      <c r="JAK16" s="1211"/>
      <c r="JAL16" s="1211"/>
      <c r="JAM16" s="1211"/>
      <c r="JAN16" s="1211"/>
      <c r="JAO16" s="1211"/>
      <c r="JAP16" s="1211"/>
      <c r="JAQ16" s="1211"/>
      <c r="JAR16" s="1211"/>
      <c r="JAS16" s="1211"/>
      <c r="JAT16" s="1211"/>
      <c r="JAU16" s="1211"/>
      <c r="JAV16" s="1211"/>
      <c r="JAW16" s="1211"/>
      <c r="JAX16" s="1211"/>
      <c r="JAY16" s="1211"/>
      <c r="JAZ16" s="1211"/>
      <c r="JBA16" s="1211"/>
      <c r="JBB16" s="1211"/>
      <c r="JBC16" s="1211"/>
      <c r="JBD16" s="1211"/>
      <c r="JBE16" s="1211"/>
      <c r="JBF16" s="1211"/>
      <c r="JBG16" s="1211"/>
      <c r="JBH16" s="1211"/>
      <c r="JBI16" s="1211"/>
      <c r="JBJ16" s="1211"/>
      <c r="JBK16" s="1211"/>
      <c r="JBL16" s="1211"/>
      <c r="JBM16" s="1211"/>
      <c r="JBN16" s="1211"/>
      <c r="JBO16" s="1211"/>
      <c r="JBP16" s="1211"/>
      <c r="JBQ16" s="1211"/>
      <c r="JBR16" s="1211"/>
      <c r="JBS16" s="1211"/>
      <c r="JBT16" s="1211"/>
      <c r="JBU16" s="1211"/>
      <c r="JBV16" s="1211"/>
      <c r="JBW16" s="1211"/>
      <c r="JBX16" s="1211"/>
      <c r="JBY16" s="1211"/>
      <c r="JBZ16" s="1211"/>
      <c r="JCA16" s="1211"/>
      <c r="JCB16" s="1211"/>
      <c r="JCC16" s="1211"/>
      <c r="JCD16" s="1211"/>
      <c r="JCE16" s="1211"/>
      <c r="JCF16" s="1211"/>
      <c r="JCG16" s="1211"/>
      <c r="JCH16" s="1211"/>
      <c r="JCI16" s="1211"/>
      <c r="JCJ16" s="1211"/>
      <c r="JCK16" s="1211"/>
      <c r="JCL16" s="1211"/>
      <c r="JCM16" s="1211"/>
      <c r="JCN16" s="1211"/>
      <c r="JCO16" s="1211"/>
      <c r="JCP16" s="1211"/>
      <c r="JCQ16" s="1211"/>
      <c r="JCR16" s="1211"/>
      <c r="JCS16" s="1211"/>
      <c r="JCT16" s="1211"/>
      <c r="JCU16" s="1211"/>
      <c r="JCV16" s="1211"/>
      <c r="JCW16" s="1211"/>
      <c r="JCX16" s="1211"/>
      <c r="JCY16" s="1211"/>
      <c r="JCZ16" s="1211"/>
      <c r="JDA16" s="1211"/>
      <c r="JDB16" s="1211"/>
      <c r="JDC16" s="1211"/>
      <c r="JDD16" s="1211"/>
      <c r="JDE16" s="1211"/>
      <c r="JDF16" s="1211"/>
      <c r="JDG16" s="1211"/>
      <c r="JDH16" s="1211"/>
      <c r="JDI16" s="1211"/>
      <c r="JDJ16" s="1211"/>
      <c r="JDK16" s="1211"/>
      <c r="JDL16" s="1211"/>
      <c r="JDM16" s="1211"/>
      <c r="JDN16" s="1211"/>
      <c r="JDO16" s="1211"/>
      <c r="JDP16" s="1211"/>
      <c r="JDQ16" s="1211"/>
      <c r="JDR16" s="1211"/>
      <c r="JDS16" s="1211"/>
      <c r="JDT16" s="1211"/>
      <c r="JDU16" s="1211"/>
      <c r="JDV16" s="1211"/>
      <c r="JDW16" s="1211"/>
      <c r="JDX16" s="1211"/>
      <c r="JDY16" s="1211"/>
      <c r="JDZ16" s="1211"/>
      <c r="JEA16" s="1211"/>
      <c r="JEB16" s="1211"/>
      <c r="JEC16" s="1211"/>
      <c r="JED16" s="1211"/>
      <c r="JEE16" s="1211"/>
      <c r="JEF16" s="1211"/>
      <c r="JEG16" s="1211"/>
      <c r="JEH16" s="1211"/>
      <c r="JEI16" s="1211"/>
      <c r="JEJ16" s="1211"/>
      <c r="JEK16" s="1211"/>
      <c r="JEL16" s="1211"/>
      <c r="JEM16" s="1211"/>
      <c r="JEN16" s="1211"/>
      <c r="JEO16" s="1211"/>
      <c r="JEP16" s="1211"/>
      <c r="JEQ16" s="1211"/>
      <c r="JER16" s="1211"/>
      <c r="JES16" s="1211"/>
      <c r="JET16" s="1211"/>
      <c r="JEU16" s="1211"/>
      <c r="JEV16" s="1211"/>
      <c r="JEW16" s="1211"/>
      <c r="JEX16" s="1211"/>
      <c r="JEY16" s="1211"/>
      <c r="JEZ16" s="1211"/>
      <c r="JFA16" s="1211"/>
      <c r="JFB16" s="1211"/>
      <c r="JFC16" s="1211"/>
      <c r="JFD16" s="1211"/>
      <c r="JFE16" s="1211"/>
      <c r="JFF16" s="1211"/>
      <c r="JFG16" s="1211"/>
      <c r="JFH16" s="1211"/>
      <c r="JFI16" s="1211"/>
      <c r="JFJ16" s="1211"/>
      <c r="JFK16" s="1211"/>
      <c r="JFL16" s="1211"/>
      <c r="JFM16" s="1211"/>
      <c r="JFN16" s="1211"/>
      <c r="JFO16" s="1211"/>
      <c r="JFP16" s="1211"/>
      <c r="JFQ16" s="1211"/>
      <c r="JFR16" s="1211"/>
      <c r="JFS16" s="1211"/>
      <c r="JFT16" s="1211"/>
      <c r="JFU16" s="1211"/>
      <c r="JFV16" s="1211"/>
      <c r="JFW16" s="1211"/>
      <c r="JFX16" s="1211"/>
      <c r="JFY16" s="1211"/>
      <c r="JFZ16" s="1211"/>
      <c r="JGA16" s="1211"/>
      <c r="JGB16" s="1211"/>
      <c r="JGC16" s="1211"/>
      <c r="JGD16" s="1211"/>
      <c r="JGE16" s="1211"/>
      <c r="JGF16" s="1211"/>
      <c r="JGG16" s="1211"/>
      <c r="JGH16" s="1211"/>
      <c r="JGI16" s="1211"/>
      <c r="JGJ16" s="1211"/>
      <c r="JGK16" s="1211"/>
      <c r="JGL16" s="1211"/>
      <c r="JGM16" s="1211"/>
      <c r="JGN16" s="1211"/>
      <c r="JGO16" s="1211"/>
      <c r="JGP16" s="1211"/>
      <c r="JGQ16" s="1211"/>
      <c r="JGR16" s="1211"/>
      <c r="JGS16" s="1211"/>
      <c r="JGT16" s="1211"/>
      <c r="JGU16" s="1211"/>
      <c r="JGV16" s="1211"/>
      <c r="JGW16" s="1211"/>
      <c r="JGX16" s="1211"/>
      <c r="JGY16" s="1211"/>
      <c r="JGZ16" s="1211"/>
      <c r="JHA16" s="1211"/>
      <c r="JHB16" s="1211"/>
      <c r="JHC16" s="1211"/>
      <c r="JHD16" s="1211"/>
      <c r="JHE16" s="1211"/>
      <c r="JHF16" s="1211"/>
      <c r="JHG16" s="1211"/>
      <c r="JHH16" s="1211"/>
      <c r="JHI16" s="1211"/>
      <c r="JHJ16" s="1211"/>
      <c r="JHK16" s="1211"/>
      <c r="JHL16" s="1211"/>
      <c r="JHM16" s="1211"/>
      <c r="JHN16" s="1211"/>
      <c r="JHO16" s="1211"/>
      <c r="JHP16" s="1211"/>
      <c r="JHQ16" s="1211"/>
      <c r="JHR16" s="1211"/>
      <c r="JHS16" s="1211"/>
      <c r="JHT16" s="1211"/>
      <c r="JHU16" s="1211"/>
      <c r="JHV16" s="1211"/>
      <c r="JHW16" s="1211"/>
      <c r="JHX16" s="1211"/>
      <c r="JHY16" s="1211"/>
      <c r="JHZ16" s="1211"/>
      <c r="JIA16" s="1211"/>
      <c r="JIB16" s="1211"/>
      <c r="JIC16" s="1211"/>
      <c r="JID16" s="1211"/>
      <c r="JIE16" s="1211"/>
      <c r="JIF16" s="1211"/>
      <c r="JIG16" s="1211"/>
      <c r="JIH16" s="1211"/>
      <c r="JII16" s="1211"/>
      <c r="JIJ16" s="1211"/>
      <c r="JIK16" s="1211"/>
      <c r="JIL16" s="1211"/>
      <c r="JIM16" s="1211"/>
      <c r="JIN16" s="1211"/>
      <c r="JIO16" s="1211"/>
      <c r="JIP16" s="1211"/>
      <c r="JIQ16" s="1211"/>
      <c r="JIR16" s="1211"/>
      <c r="JIS16" s="1211"/>
      <c r="JIT16" s="1211"/>
      <c r="JIU16" s="1211"/>
      <c r="JIV16" s="1211"/>
      <c r="JIW16" s="1211"/>
      <c r="JIX16" s="1211"/>
      <c r="JIY16" s="1211"/>
      <c r="JIZ16" s="1211"/>
      <c r="JJA16" s="1211"/>
      <c r="JJB16" s="1211"/>
      <c r="JJC16" s="1211"/>
      <c r="JJD16" s="1211"/>
      <c r="JJE16" s="1211"/>
      <c r="JJF16" s="1211"/>
      <c r="JJG16" s="1211"/>
      <c r="JJH16" s="1211"/>
      <c r="JJI16" s="1211"/>
      <c r="JJJ16" s="1211"/>
      <c r="JJK16" s="1211"/>
      <c r="JJL16" s="1211"/>
      <c r="JJM16" s="1211"/>
      <c r="JJN16" s="1211"/>
      <c r="JJO16" s="1211"/>
      <c r="JJP16" s="1211"/>
      <c r="JJQ16" s="1211"/>
      <c r="JJR16" s="1211"/>
      <c r="JJS16" s="1211"/>
      <c r="JJT16" s="1211"/>
      <c r="JJU16" s="1211"/>
      <c r="JJV16" s="1211"/>
      <c r="JJW16" s="1211"/>
      <c r="JJX16" s="1211"/>
      <c r="JJY16" s="1211"/>
      <c r="JJZ16" s="1211"/>
      <c r="JKA16" s="1211"/>
      <c r="JKB16" s="1211"/>
      <c r="JKC16" s="1211"/>
      <c r="JKD16" s="1211"/>
      <c r="JKE16" s="1211"/>
      <c r="JKF16" s="1211"/>
      <c r="JKG16" s="1211"/>
      <c r="JKH16" s="1211"/>
      <c r="JKI16" s="1211"/>
      <c r="JKJ16" s="1211"/>
      <c r="JKK16" s="1211"/>
      <c r="JKL16" s="1211"/>
      <c r="JKM16" s="1211"/>
      <c r="JKN16" s="1211"/>
      <c r="JKO16" s="1211"/>
      <c r="JKP16" s="1211"/>
      <c r="JKQ16" s="1211"/>
      <c r="JKR16" s="1211"/>
      <c r="JKS16" s="1211"/>
      <c r="JKT16" s="1211"/>
      <c r="JKU16" s="1211"/>
      <c r="JKV16" s="1211"/>
      <c r="JKW16" s="1211"/>
      <c r="JKX16" s="1211"/>
      <c r="JKY16" s="1211"/>
      <c r="JKZ16" s="1211"/>
      <c r="JLA16" s="1211"/>
      <c r="JLB16" s="1211"/>
      <c r="JLC16" s="1211"/>
      <c r="JLD16" s="1211"/>
      <c r="JLE16" s="1211"/>
      <c r="JLF16" s="1211"/>
      <c r="JLG16" s="1211"/>
      <c r="JLH16" s="1211"/>
      <c r="JLI16" s="1211"/>
      <c r="JLJ16" s="1211"/>
      <c r="JLK16" s="1211"/>
      <c r="JLL16" s="1211"/>
      <c r="JLM16" s="1211"/>
      <c r="JLN16" s="1211"/>
      <c r="JLO16" s="1211"/>
      <c r="JLP16" s="1211"/>
      <c r="JLQ16" s="1211"/>
      <c r="JLR16" s="1211"/>
      <c r="JLS16" s="1211"/>
      <c r="JLT16" s="1211"/>
      <c r="JLU16" s="1211"/>
      <c r="JLV16" s="1211"/>
      <c r="JLW16" s="1211"/>
      <c r="JLX16" s="1211"/>
      <c r="JLY16" s="1211"/>
      <c r="JLZ16" s="1211"/>
      <c r="JMA16" s="1211"/>
      <c r="JMB16" s="1211"/>
      <c r="JMC16" s="1211"/>
      <c r="JMD16" s="1211"/>
      <c r="JME16" s="1211"/>
      <c r="JMF16" s="1211"/>
      <c r="JMG16" s="1211"/>
      <c r="JMH16" s="1211"/>
      <c r="JMI16" s="1211"/>
      <c r="JMJ16" s="1211"/>
      <c r="JMK16" s="1211"/>
      <c r="JML16" s="1211"/>
      <c r="JMM16" s="1211"/>
      <c r="JMN16" s="1211"/>
      <c r="JMO16" s="1211"/>
      <c r="JMP16" s="1211"/>
      <c r="JMQ16" s="1211"/>
      <c r="JMR16" s="1211"/>
      <c r="JMS16" s="1211"/>
      <c r="JMT16" s="1211"/>
      <c r="JMU16" s="1211"/>
      <c r="JMV16" s="1211"/>
      <c r="JMW16" s="1211"/>
      <c r="JMX16" s="1211"/>
      <c r="JMY16" s="1211"/>
      <c r="JMZ16" s="1211"/>
      <c r="JNA16" s="1211"/>
      <c r="JNB16" s="1211"/>
      <c r="JNC16" s="1211"/>
      <c r="JND16" s="1211"/>
      <c r="JNE16" s="1211"/>
      <c r="JNF16" s="1211"/>
      <c r="JNG16" s="1211"/>
      <c r="JNH16" s="1211"/>
      <c r="JNI16" s="1211"/>
      <c r="JNJ16" s="1211"/>
      <c r="JNK16" s="1211"/>
      <c r="JNL16" s="1211"/>
      <c r="JNM16" s="1211"/>
      <c r="JNN16" s="1211"/>
      <c r="JNO16" s="1211"/>
      <c r="JNP16" s="1211"/>
      <c r="JNQ16" s="1211"/>
      <c r="JNR16" s="1211"/>
      <c r="JNS16" s="1211"/>
      <c r="JNT16" s="1211"/>
      <c r="JNU16" s="1211"/>
      <c r="JNV16" s="1211"/>
      <c r="JNW16" s="1211"/>
      <c r="JNX16" s="1211"/>
      <c r="JNY16" s="1211"/>
      <c r="JNZ16" s="1211"/>
      <c r="JOA16" s="1211"/>
      <c r="JOB16" s="1211"/>
      <c r="JOC16" s="1211"/>
      <c r="JOD16" s="1211"/>
      <c r="JOE16" s="1211"/>
      <c r="JOF16" s="1211"/>
      <c r="JOG16" s="1211"/>
      <c r="JOH16" s="1211"/>
      <c r="JOI16" s="1211"/>
      <c r="JOJ16" s="1211"/>
      <c r="JOK16" s="1211"/>
      <c r="JOL16" s="1211"/>
      <c r="JOM16" s="1211"/>
      <c r="JON16" s="1211"/>
      <c r="JOO16" s="1211"/>
      <c r="JOP16" s="1211"/>
      <c r="JOQ16" s="1211"/>
      <c r="JOR16" s="1211"/>
      <c r="JOS16" s="1211"/>
      <c r="JOT16" s="1211"/>
      <c r="JOU16" s="1211"/>
      <c r="JOV16" s="1211"/>
      <c r="JOW16" s="1211"/>
      <c r="JOX16" s="1211"/>
      <c r="JOY16" s="1211"/>
      <c r="JOZ16" s="1211"/>
      <c r="JPA16" s="1211"/>
      <c r="JPB16" s="1211"/>
      <c r="JPC16" s="1211"/>
      <c r="JPD16" s="1211"/>
      <c r="JPE16" s="1211"/>
      <c r="JPF16" s="1211"/>
      <c r="JPG16" s="1211"/>
      <c r="JPH16" s="1211"/>
      <c r="JPI16" s="1211"/>
      <c r="JPJ16" s="1211"/>
      <c r="JPK16" s="1211"/>
      <c r="JPL16" s="1211"/>
      <c r="JPM16" s="1211"/>
      <c r="JPN16" s="1211"/>
      <c r="JPO16" s="1211"/>
      <c r="JPP16" s="1211"/>
      <c r="JPQ16" s="1211"/>
      <c r="JPR16" s="1211"/>
      <c r="JPS16" s="1211"/>
      <c r="JPT16" s="1211"/>
      <c r="JPU16" s="1211"/>
      <c r="JPV16" s="1211"/>
      <c r="JPW16" s="1211"/>
      <c r="JPX16" s="1211"/>
      <c r="JPY16" s="1211"/>
      <c r="JPZ16" s="1211"/>
      <c r="JQA16" s="1211"/>
      <c r="JQB16" s="1211"/>
      <c r="JQC16" s="1211"/>
      <c r="JQD16" s="1211"/>
      <c r="JQE16" s="1211"/>
      <c r="JQF16" s="1211"/>
      <c r="JQG16" s="1211"/>
      <c r="JQH16" s="1211"/>
      <c r="JQI16" s="1211"/>
      <c r="JQJ16" s="1211"/>
      <c r="JQK16" s="1211"/>
      <c r="JQL16" s="1211"/>
      <c r="JQM16" s="1211"/>
      <c r="JQN16" s="1211"/>
      <c r="JQO16" s="1211"/>
      <c r="JQP16" s="1211"/>
      <c r="JQQ16" s="1211"/>
      <c r="JQR16" s="1211"/>
      <c r="JQS16" s="1211"/>
      <c r="JQT16" s="1211"/>
      <c r="JQU16" s="1211"/>
      <c r="JQV16" s="1211"/>
      <c r="JQW16" s="1211"/>
      <c r="JQX16" s="1211"/>
      <c r="JQY16" s="1211"/>
      <c r="JQZ16" s="1211"/>
      <c r="JRA16" s="1211"/>
      <c r="JRB16" s="1211"/>
      <c r="JRC16" s="1211"/>
      <c r="JRD16" s="1211"/>
      <c r="JRE16" s="1211"/>
      <c r="JRF16" s="1211"/>
      <c r="JRG16" s="1211"/>
      <c r="JRH16" s="1211"/>
      <c r="JRI16" s="1211"/>
      <c r="JRJ16" s="1211"/>
      <c r="JRK16" s="1211"/>
      <c r="JRL16" s="1211"/>
      <c r="JRM16" s="1211"/>
      <c r="JRN16" s="1211"/>
      <c r="JRO16" s="1211"/>
      <c r="JRP16" s="1211"/>
      <c r="JRQ16" s="1211"/>
      <c r="JRR16" s="1211"/>
      <c r="JRS16" s="1211"/>
      <c r="JRT16" s="1211"/>
      <c r="JRU16" s="1211"/>
      <c r="JRV16" s="1211"/>
      <c r="JRW16" s="1211"/>
      <c r="JRX16" s="1211"/>
      <c r="JRY16" s="1211"/>
      <c r="JRZ16" s="1211"/>
      <c r="JSA16" s="1211"/>
      <c r="JSB16" s="1211"/>
      <c r="JSC16" s="1211"/>
      <c r="JSD16" s="1211"/>
      <c r="JSE16" s="1211"/>
      <c r="JSF16" s="1211"/>
      <c r="JSG16" s="1211"/>
      <c r="JSH16" s="1211"/>
      <c r="JSI16" s="1211"/>
      <c r="JSJ16" s="1211"/>
      <c r="JSK16" s="1211"/>
      <c r="JSL16" s="1211"/>
      <c r="JSM16" s="1211"/>
      <c r="JSN16" s="1211"/>
      <c r="JSO16" s="1211"/>
      <c r="JSP16" s="1211"/>
      <c r="JSQ16" s="1211"/>
      <c r="JSR16" s="1211"/>
      <c r="JSS16" s="1211"/>
      <c r="JST16" s="1211"/>
      <c r="JSU16" s="1211"/>
      <c r="JSV16" s="1211"/>
      <c r="JSW16" s="1211"/>
      <c r="JSX16" s="1211"/>
      <c r="JSY16" s="1211"/>
      <c r="JSZ16" s="1211"/>
      <c r="JTA16" s="1211"/>
      <c r="JTB16" s="1211"/>
      <c r="JTC16" s="1211"/>
      <c r="JTD16" s="1211"/>
      <c r="JTE16" s="1211"/>
      <c r="JTF16" s="1211"/>
      <c r="JTG16" s="1211"/>
      <c r="JTH16" s="1211"/>
      <c r="JTI16" s="1211"/>
      <c r="JTJ16" s="1211"/>
      <c r="JTK16" s="1211"/>
      <c r="JTL16" s="1211"/>
      <c r="JTM16" s="1211"/>
      <c r="JTN16" s="1211"/>
      <c r="JTO16" s="1211"/>
      <c r="JTP16" s="1211"/>
      <c r="JTQ16" s="1211"/>
      <c r="JTR16" s="1211"/>
      <c r="JTS16" s="1211"/>
      <c r="JTT16" s="1211"/>
      <c r="JTU16" s="1211"/>
      <c r="JTV16" s="1211"/>
      <c r="JTW16" s="1211"/>
      <c r="JTX16" s="1211"/>
      <c r="JTY16" s="1211"/>
      <c r="JTZ16" s="1211"/>
      <c r="JUA16" s="1211"/>
      <c r="JUB16" s="1211"/>
      <c r="JUC16" s="1211"/>
      <c r="JUD16" s="1211"/>
      <c r="JUE16" s="1211"/>
      <c r="JUF16" s="1211"/>
      <c r="JUG16" s="1211"/>
      <c r="JUH16" s="1211"/>
      <c r="JUI16" s="1211"/>
      <c r="JUJ16" s="1211"/>
      <c r="JUK16" s="1211"/>
      <c r="JUL16" s="1211"/>
      <c r="JUM16" s="1211"/>
      <c r="JUN16" s="1211"/>
      <c r="JUO16" s="1211"/>
      <c r="JUP16" s="1211"/>
      <c r="JUQ16" s="1211"/>
      <c r="JUR16" s="1211"/>
      <c r="JUS16" s="1211"/>
      <c r="JUT16" s="1211"/>
      <c r="JUU16" s="1211"/>
      <c r="JUV16" s="1211"/>
      <c r="JUW16" s="1211"/>
      <c r="JUX16" s="1211"/>
      <c r="JUY16" s="1211"/>
      <c r="JUZ16" s="1211"/>
      <c r="JVA16" s="1211"/>
      <c r="JVB16" s="1211"/>
      <c r="JVC16" s="1211"/>
      <c r="JVD16" s="1211"/>
      <c r="JVE16" s="1211"/>
      <c r="JVF16" s="1211"/>
      <c r="JVG16" s="1211"/>
      <c r="JVH16" s="1211"/>
      <c r="JVI16" s="1211"/>
      <c r="JVJ16" s="1211"/>
      <c r="JVK16" s="1211"/>
      <c r="JVL16" s="1211"/>
      <c r="JVM16" s="1211"/>
      <c r="JVN16" s="1211"/>
      <c r="JVO16" s="1211"/>
      <c r="JVP16" s="1211"/>
      <c r="JVQ16" s="1211"/>
      <c r="JVR16" s="1211"/>
      <c r="JVS16" s="1211"/>
      <c r="JVT16" s="1211"/>
      <c r="JVU16" s="1211"/>
      <c r="JVV16" s="1211"/>
      <c r="JVW16" s="1211"/>
      <c r="JVX16" s="1211"/>
      <c r="JVY16" s="1211"/>
      <c r="JVZ16" s="1211"/>
      <c r="JWA16" s="1211"/>
      <c r="JWB16" s="1211"/>
      <c r="JWC16" s="1211"/>
      <c r="JWD16" s="1211"/>
      <c r="JWE16" s="1211"/>
      <c r="JWF16" s="1211"/>
      <c r="JWG16" s="1211"/>
      <c r="JWH16" s="1211"/>
      <c r="JWI16" s="1211"/>
      <c r="JWJ16" s="1211"/>
      <c r="JWK16" s="1211"/>
      <c r="JWL16" s="1211"/>
      <c r="JWM16" s="1211"/>
      <c r="JWN16" s="1211"/>
      <c r="JWO16" s="1211"/>
      <c r="JWP16" s="1211"/>
      <c r="JWQ16" s="1211"/>
      <c r="JWR16" s="1211"/>
      <c r="JWS16" s="1211"/>
      <c r="JWT16" s="1211"/>
      <c r="JWU16" s="1211"/>
      <c r="JWV16" s="1211"/>
      <c r="JWW16" s="1211"/>
      <c r="JWX16" s="1211"/>
      <c r="JWY16" s="1211"/>
      <c r="JWZ16" s="1211"/>
      <c r="JXA16" s="1211"/>
      <c r="JXB16" s="1211"/>
      <c r="JXC16" s="1211"/>
      <c r="JXD16" s="1211"/>
      <c r="JXE16" s="1211"/>
      <c r="JXF16" s="1211"/>
      <c r="JXG16" s="1211"/>
      <c r="JXH16" s="1211"/>
      <c r="JXI16" s="1211"/>
      <c r="JXJ16" s="1211"/>
      <c r="JXK16" s="1211"/>
      <c r="JXL16" s="1211"/>
      <c r="JXM16" s="1211"/>
      <c r="JXN16" s="1211"/>
      <c r="JXO16" s="1211"/>
      <c r="JXP16" s="1211"/>
      <c r="JXQ16" s="1211"/>
      <c r="JXR16" s="1211"/>
      <c r="JXS16" s="1211"/>
      <c r="JXT16" s="1211"/>
      <c r="JXU16" s="1211"/>
      <c r="JXV16" s="1211"/>
      <c r="JXW16" s="1211"/>
      <c r="JXX16" s="1211"/>
      <c r="JXY16" s="1211"/>
      <c r="JXZ16" s="1211"/>
      <c r="JYA16" s="1211"/>
      <c r="JYB16" s="1211"/>
      <c r="JYC16" s="1211"/>
      <c r="JYD16" s="1211"/>
      <c r="JYE16" s="1211"/>
      <c r="JYF16" s="1211"/>
      <c r="JYG16" s="1211"/>
      <c r="JYH16" s="1211"/>
      <c r="JYI16" s="1211"/>
      <c r="JYJ16" s="1211"/>
      <c r="JYK16" s="1211"/>
      <c r="JYL16" s="1211"/>
      <c r="JYM16" s="1211"/>
      <c r="JYN16" s="1211"/>
      <c r="JYO16" s="1211"/>
      <c r="JYP16" s="1211"/>
      <c r="JYQ16" s="1211"/>
      <c r="JYR16" s="1211"/>
      <c r="JYS16" s="1211"/>
      <c r="JYT16" s="1211"/>
      <c r="JYU16" s="1211"/>
      <c r="JYV16" s="1211"/>
      <c r="JYW16" s="1211"/>
      <c r="JYX16" s="1211"/>
      <c r="JYY16" s="1211"/>
      <c r="JYZ16" s="1211"/>
      <c r="JZA16" s="1211"/>
      <c r="JZB16" s="1211"/>
      <c r="JZC16" s="1211"/>
      <c r="JZD16" s="1211"/>
      <c r="JZE16" s="1211"/>
      <c r="JZF16" s="1211"/>
      <c r="JZG16" s="1211"/>
      <c r="JZH16" s="1211"/>
      <c r="JZI16" s="1211"/>
      <c r="JZJ16" s="1211"/>
      <c r="JZK16" s="1211"/>
      <c r="JZL16" s="1211"/>
      <c r="JZM16" s="1211"/>
      <c r="JZN16" s="1211"/>
      <c r="JZO16" s="1211"/>
      <c r="JZP16" s="1211"/>
      <c r="JZQ16" s="1211"/>
      <c r="JZR16" s="1211"/>
      <c r="JZS16" s="1211"/>
      <c r="JZT16" s="1211"/>
      <c r="JZU16" s="1211"/>
      <c r="JZV16" s="1211"/>
      <c r="JZW16" s="1211"/>
      <c r="JZX16" s="1211"/>
      <c r="JZY16" s="1211"/>
      <c r="JZZ16" s="1211"/>
      <c r="KAA16" s="1211"/>
      <c r="KAB16" s="1211"/>
      <c r="KAC16" s="1211"/>
      <c r="KAD16" s="1211"/>
      <c r="KAE16" s="1211"/>
      <c r="KAF16" s="1211"/>
      <c r="KAG16" s="1211"/>
      <c r="KAH16" s="1211"/>
      <c r="KAI16" s="1211"/>
      <c r="KAJ16" s="1211"/>
      <c r="KAK16" s="1211"/>
      <c r="KAL16" s="1211"/>
      <c r="KAM16" s="1211"/>
      <c r="KAN16" s="1211"/>
      <c r="KAO16" s="1211"/>
      <c r="KAP16" s="1211"/>
      <c r="KAQ16" s="1211"/>
      <c r="KAR16" s="1211"/>
      <c r="KAS16" s="1211"/>
      <c r="KAT16" s="1211"/>
      <c r="KAU16" s="1211"/>
      <c r="KAV16" s="1211"/>
      <c r="KAW16" s="1211"/>
      <c r="KAX16" s="1211"/>
      <c r="KAY16" s="1211"/>
      <c r="KAZ16" s="1211"/>
      <c r="KBA16" s="1211"/>
      <c r="KBB16" s="1211"/>
      <c r="KBC16" s="1211"/>
      <c r="KBD16" s="1211"/>
      <c r="KBE16" s="1211"/>
      <c r="KBF16" s="1211"/>
      <c r="KBG16" s="1211"/>
      <c r="KBH16" s="1211"/>
      <c r="KBI16" s="1211"/>
      <c r="KBJ16" s="1211"/>
      <c r="KBK16" s="1211"/>
      <c r="KBL16" s="1211"/>
      <c r="KBM16" s="1211"/>
      <c r="KBN16" s="1211"/>
      <c r="KBO16" s="1211"/>
      <c r="KBP16" s="1211"/>
      <c r="KBQ16" s="1211"/>
      <c r="KBR16" s="1211"/>
      <c r="KBS16" s="1211"/>
      <c r="KBT16" s="1211"/>
      <c r="KBU16" s="1211"/>
      <c r="KBV16" s="1211"/>
      <c r="KBW16" s="1211"/>
      <c r="KBX16" s="1211"/>
      <c r="KBY16" s="1211"/>
      <c r="KBZ16" s="1211"/>
      <c r="KCA16" s="1211"/>
      <c r="KCB16" s="1211"/>
      <c r="KCC16" s="1211"/>
      <c r="KCD16" s="1211"/>
      <c r="KCE16" s="1211"/>
      <c r="KCF16" s="1211"/>
      <c r="KCG16" s="1211"/>
      <c r="KCH16" s="1211"/>
      <c r="KCI16" s="1211"/>
      <c r="KCJ16" s="1211"/>
      <c r="KCK16" s="1211"/>
      <c r="KCL16" s="1211"/>
      <c r="KCM16" s="1211"/>
      <c r="KCN16" s="1211"/>
      <c r="KCO16" s="1211"/>
      <c r="KCP16" s="1211"/>
      <c r="KCQ16" s="1211"/>
      <c r="KCR16" s="1211"/>
      <c r="KCS16" s="1211"/>
      <c r="KCT16" s="1211"/>
      <c r="KCU16" s="1211"/>
      <c r="KCV16" s="1211"/>
      <c r="KCW16" s="1211"/>
      <c r="KCX16" s="1211"/>
      <c r="KCY16" s="1211"/>
      <c r="KCZ16" s="1211"/>
      <c r="KDA16" s="1211"/>
      <c r="KDB16" s="1211"/>
      <c r="KDC16" s="1211"/>
      <c r="KDD16" s="1211"/>
      <c r="KDE16" s="1211"/>
      <c r="KDF16" s="1211"/>
      <c r="KDG16" s="1211"/>
      <c r="KDH16" s="1211"/>
      <c r="KDI16" s="1211"/>
      <c r="KDJ16" s="1211"/>
      <c r="KDK16" s="1211"/>
      <c r="KDL16" s="1211"/>
      <c r="KDM16" s="1211"/>
      <c r="KDN16" s="1211"/>
      <c r="KDO16" s="1211"/>
      <c r="KDP16" s="1211"/>
      <c r="KDQ16" s="1211"/>
      <c r="KDR16" s="1211"/>
      <c r="KDS16" s="1211"/>
      <c r="KDT16" s="1211"/>
      <c r="KDU16" s="1211"/>
      <c r="KDV16" s="1211"/>
      <c r="KDW16" s="1211"/>
      <c r="KDX16" s="1211"/>
      <c r="KDY16" s="1211"/>
      <c r="KDZ16" s="1211"/>
      <c r="KEA16" s="1211"/>
      <c r="KEB16" s="1211"/>
      <c r="KEC16" s="1211"/>
      <c r="KED16" s="1211"/>
      <c r="KEE16" s="1211"/>
      <c r="KEF16" s="1211"/>
      <c r="KEG16" s="1211"/>
      <c r="KEH16" s="1211"/>
      <c r="KEI16" s="1211"/>
      <c r="KEJ16" s="1211"/>
      <c r="KEK16" s="1211"/>
      <c r="KEL16" s="1211"/>
      <c r="KEM16" s="1211"/>
      <c r="KEN16" s="1211"/>
      <c r="KEO16" s="1211"/>
      <c r="KEP16" s="1211"/>
      <c r="KEQ16" s="1211"/>
      <c r="KER16" s="1211"/>
      <c r="KES16" s="1211"/>
      <c r="KET16" s="1211"/>
      <c r="KEU16" s="1211"/>
      <c r="KEV16" s="1211"/>
      <c r="KEW16" s="1211"/>
      <c r="KEX16" s="1211"/>
      <c r="KEY16" s="1211"/>
      <c r="KEZ16" s="1211"/>
      <c r="KFA16" s="1211"/>
      <c r="KFB16" s="1211"/>
      <c r="KFC16" s="1211"/>
      <c r="KFD16" s="1211"/>
      <c r="KFE16" s="1211"/>
      <c r="KFF16" s="1211"/>
      <c r="KFG16" s="1211"/>
      <c r="KFH16" s="1211"/>
      <c r="KFI16" s="1211"/>
      <c r="KFJ16" s="1211"/>
      <c r="KFK16" s="1211"/>
      <c r="KFL16" s="1211"/>
      <c r="KFM16" s="1211"/>
      <c r="KFN16" s="1211"/>
      <c r="KFO16" s="1211"/>
      <c r="KFP16" s="1211"/>
      <c r="KFQ16" s="1211"/>
      <c r="KFR16" s="1211"/>
      <c r="KFS16" s="1211"/>
      <c r="KFT16" s="1211"/>
      <c r="KFU16" s="1211"/>
      <c r="KFV16" s="1211"/>
      <c r="KFW16" s="1211"/>
      <c r="KFX16" s="1211"/>
      <c r="KFY16" s="1211"/>
      <c r="KFZ16" s="1211"/>
      <c r="KGA16" s="1211"/>
      <c r="KGB16" s="1211"/>
      <c r="KGC16" s="1211"/>
      <c r="KGD16" s="1211"/>
      <c r="KGE16" s="1211"/>
      <c r="KGF16" s="1211"/>
      <c r="KGG16" s="1211"/>
      <c r="KGH16" s="1211"/>
      <c r="KGI16" s="1211"/>
      <c r="KGJ16" s="1211"/>
      <c r="KGK16" s="1211"/>
      <c r="KGL16" s="1211"/>
      <c r="KGM16" s="1211"/>
      <c r="KGN16" s="1211"/>
      <c r="KGO16" s="1211"/>
      <c r="KGP16" s="1211"/>
      <c r="KGQ16" s="1211"/>
      <c r="KGR16" s="1211"/>
      <c r="KGS16" s="1211"/>
      <c r="KGT16" s="1211"/>
      <c r="KGU16" s="1211"/>
      <c r="KGV16" s="1211"/>
      <c r="KGW16" s="1211"/>
      <c r="KGX16" s="1211"/>
      <c r="KGY16" s="1211"/>
      <c r="KGZ16" s="1211"/>
      <c r="KHA16" s="1211"/>
      <c r="KHB16" s="1211"/>
      <c r="KHC16" s="1211"/>
      <c r="KHD16" s="1211"/>
      <c r="KHE16" s="1211"/>
      <c r="KHF16" s="1211"/>
      <c r="KHG16" s="1211"/>
      <c r="KHH16" s="1211"/>
      <c r="KHI16" s="1211"/>
      <c r="KHJ16" s="1211"/>
      <c r="KHK16" s="1211"/>
      <c r="KHL16" s="1211"/>
      <c r="KHM16" s="1211"/>
      <c r="KHN16" s="1211"/>
      <c r="KHO16" s="1211"/>
      <c r="KHP16" s="1211"/>
      <c r="KHQ16" s="1211"/>
      <c r="KHR16" s="1211"/>
      <c r="KHS16" s="1211"/>
      <c r="KHT16" s="1211"/>
      <c r="KHU16" s="1211"/>
      <c r="KHV16" s="1211"/>
      <c r="KHW16" s="1211"/>
      <c r="KHX16" s="1211"/>
      <c r="KHY16" s="1211"/>
      <c r="KHZ16" s="1211"/>
      <c r="KIA16" s="1211"/>
      <c r="KIB16" s="1211"/>
      <c r="KIC16" s="1211"/>
      <c r="KID16" s="1211"/>
      <c r="KIE16" s="1211"/>
      <c r="KIF16" s="1211"/>
      <c r="KIG16" s="1211"/>
      <c r="KIH16" s="1211"/>
      <c r="KII16" s="1211"/>
      <c r="KIJ16" s="1211"/>
      <c r="KIK16" s="1211"/>
      <c r="KIL16" s="1211"/>
      <c r="KIM16" s="1211"/>
      <c r="KIN16" s="1211"/>
      <c r="KIO16" s="1211"/>
      <c r="KIP16" s="1211"/>
      <c r="KIQ16" s="1211"/>
      <c r="KIR16" s="1211"/>
      <c r="KIS16" s="1211"/>
      <c r="KIT16" s="1211"/>
      <c r="KIU16" s="1211"/>
      <c r="KIV16" s="1211"/>
      <c r="KIW16" s="1211"/>
      <c r="KIX16" s="1211"/>
      <c r="KIY16" s="1211"/>
      <c r="KIZ16" s="1211"/>
      <c r="KJA16" s="1211"/>
      <c r="KJB16" s="1211"/>
      <c r="KJC16" s="1211"/>
      <c r="KJD16" s="1211"/>
      <c r="KJE16" s="1211"/>
      <c r="KJF16" s="1211"/>
      <c r="KJG16" s="1211"/>
      <c r="KJH16" s="1211"/>
      <c r="KJI16" s="1211"/>
      <c r="KJJ16" s="1211"/>
      <c r="KJK16" s="1211"/>
      <c r="KJL16" s="1211"/>
      <c r="KJM16" s="1211"/>
      <c r="KJN16" s="1211"/>
      <c r="KJO16" s="1211"/>
      <c r="KJP16" s="1211"/>
      <c r="KJQ16" s="1211"/>
      <c r="KJR16" s="1211"/>
      <c r="KJS16" s="1211"/>
      <c r="KJT16" s="1211"/>
      <c r="KJU16" s="1211"/>
      <c r="KJV16" s="1211"/>
      <c r="KJW16" s="1211"/>
      <c r="KJX16" s="1211"/>
      <c r="KJY16" s="1211"/>
      <c r="KJZ16" s="1211"/>
      <c r="KKA16" s="1211"/>
      <c r="KKB16" s="1211"/>
      <c r="KKC16" s="1211"/>
      <c r="KKD16" s="1211"/>
      <c r="KKE16" s="1211"/>
      <c r="KKF16" s="1211"/>
      <c r="KKG16" s="1211"/>
      <c r="KKH16" s="1211"/>
      <c r="KKI16" s="1211"/>
      <c r="KKJ16" s="1211"/>
      <c r="KKK16" s="1211"/>
      <c r="KKL16" s="1211"/>
      <c r="KKM16" s="1211"/>
      <c r="KKN16" s="1211"/>
      <c r="KKO16" s="1211"/>
      <c r="KKP16" s="1211"/>
      <c r="KKQ16" s="1211"/>
      <c r="KKR16" s="1211"/>
      <c r="KKS16" s="1211"/>
      <c r="KKT16" s="1211"/>
      <c r="KKU16" s="1211"/>
      <c r="KKV16" s="1211"/>
      <c r="KKW16" s="1211"/>
      <c r="KKX16" s="1211"/>
      <c r="KKY16" s="1211"/>
      <c r="KKZ16" s="1211"/>
      <c r="KLA16" s="1211"/>
      <c r="KLB16" s="1211"/>
      <c r="KLC16" s="1211"/>
      <c r="KLD16" s="1211"/>
      <c r="KLE16" s="1211"/>
      <c r="KLF16" s="1211"/>
      <c r="KLG16" s="1211"/>
      <c r="KLH16" s="1211"/>
      <c r="KLI16" s="1211"/>
      <c r="KLJ16" s="1211"/>
      <c r="KLK16" s="1211"/>
      <c r="KLL16" s="1211"/>
      <c r="KLM16" s="1211"/>
      <c r="KLN16" s="1211"/>
      <c r="KLO16" s="1211"/>
      <c r="KLP16" s="1211"/>
      <c r="KLQ16" s="1211"/>
      <c r="KLR16" s="1211"/>
      <c r="KLS16" s="1211"/>
      <c r="KLT16" s="1211"/>
      <c r="KLU16" s="1211"/>
      <c r="KLV16" s="1211"/>
      <c r="KLW16" s="1211"/>
      <c r="KLX16" s="1211"/>
      <c r="KLY16" s="1211"/>
      <c r="KLZ16" s="1211"/>
      <c r="KMA16" s="1211"/>
      <c r="KMB16" s="1211"/>
      <c r="KMC16" s="1211"/>
      <c r="KMD16" s="1211"/>
      <c r="KME16" s="1211"/>
      <c r="KMF16" s="1211"/>
      <c r="KMG16" s="1211"/>
      <c r="KMH16" s="1211"/>
      <c r="KMI16" s="1211"/>
      <c r="KMJ16" s="1211"/>
      <c r="KMK16" s="1211"/>
      <c r="KML16" s="1211"/>
      <c r="KMM16" s="1211"/>
      <c r="KMN16" s="1211"/>
      <c r="KMO16" s="1211"/>
      <c r="KMP16" s="1211"/>
      <c r="KMQ16" s="1211"/>
      <c r="KMR16" s="1211"/>
      <c r="KMS16" s="1211"/>
      <c r="KMT16" s="1211"/>
      <c r="KMU16" s="1211"/>
      <c r="KMV16" s="1211"/>
      <c r="KMW16" s="1211"/>
      <c r="KMX16" s="1211"/>
      <c r="KMY16" s="1211"/>
      <c r="KMZ16" s="1211"/>
      <c r="KNA16" s="1211"/>
      <c r="KNB16" s="1211"/>
      <c r="KNC16" s="1211"/>
      <c r="KND16" s="1211"/>
      <c r="KNE16" s="1211"/>
      <c r="KNF16" s="1211"/>
      <c r="KNG16" s="1211"/>
      <c r="KNH16" s="1211"/>
      <c r="KNI16" s="1211"/>
      <c r="KNJ16" s="1211"/>
      <c r="KNK16" s="1211"/>
      <c r="KNL16" s="1211"/>
      <c r="KNM16" s="1211"/>
      <c r="KNN16" s="1211"/>
      <c r="KNO16" s="1211"/>
      <c r="KNP16" s="1211"/>
      <c r="KNQ16" s="1211"/>
      <c r="KNR16" s="1211"/>
      <c r="KNS16" s="1211"/>
      <c r="KNT16" s="1211"/>
      <c r="KNU16" s="1211"/>
      <c r="KNV16" s="1211"/>
      <c r="KNW16" s="1211"/>
      <c r="KNX16" s="1211"/>
      <c r="KNY16" s="1211"/>
      <c r="KNZ16" s="1211"/>
      <c r="KOA16" s="1211"/>
      <c r="KOB16" s="1211"/>
      <c r="KOC16" s="1211"/>
      <c r="KOD16" s="1211"/>
      <c r="KOE16" s="1211"/>
      <c r="KOF16" s="1211"/>
      <c r="KOG16" s="1211"/>
      <c r="KOH16" s="1211"/>
      <c r="KOI16" s="1211"/>
      <c r="KOJ16" s="1211"/>
      <c r="KOK16" s="1211"/>
      <c r="KOL16" s="1211"/>
      <c r="KOM16" s="1211"/>
      <c r="KON16" s="1211"/>
      <c r="KOO16" s="1211"/>
      <c r="KOP16" s="1211"/>
      <c r="KOQ16" s="1211"/>
      <c r="KOR16" s="1211"/>
      <c r="KOS16" s="1211"/>
      <c r="KOT16" s="1211"/>
      <c r="KOU16" s="1211"/>
      <c r="KOV16" s="1211"/>
      <c r="KOW16" s="1211"/>
      <c r="KOX16" s="1211"/>
      <c r="KOY16" s="1211"/>
      <c r="KOZ16" s="1211"/>
      <c r="KPA16" s="1211"/>
      <c r="KPB16" s="1211"/>
      <c r="KPC16" s="1211"/>
      <c r="KPD16" s="1211"/>
      <c r="KPE16" s="1211"/>
      <c r="KPF16" s="1211"/>
      <c r="KPG16" s="1211"/>
      <c r="KPH16" s="1211"/>
      <c r="KPI16" s="1211"/>
      <c r="KPJ16" s="1211"/>
      <c r="KPK16" s="1211"/>
      <c r="KPL16" s="1211"/>
      <c r="KPM16" s="1211"/>
      <c r="KPN16" s="1211"/>
      <c r="KPO16" s="1211"/>
      <c r="KPP16" s="1211"/>
      <c r="KPQ16" s="1211"/>
      <c r="KPR16" s="1211"/>
      <c r="KPS16" s="1211"/>
      <c r="KPT16" s="1211"/>
      <c r="KPU16" s="1211"/>
      <c r="KPV16" s="1211"/>
      <c r="KPW16" s="1211"/>
      <c r="KPX16" s="1211"/>
      <c r="KPY16" s="1211"/>
      <c r="KPZ16" s="1211"/>
      <c r="KQA16" s="1211"/>
      <c r="KQB16" s="1211"/>
      <c r="KQC16" s="1211"/>
      <c r="KQD16" s="1211"/>
      <c r="KQE16" s="1211"/>
      <c r="KQF16" s="1211"/>
      <c r="KQG16" s="1211"/>
      <c r="KQH16" s="1211"/>
      <c r="KQI16" s="1211"/>
      <c r="KQJ16" s="1211"/>
      <c r="KQK16" s="1211"/>
      <c r="KQL16" s="1211"/>
      <c r="KQM16" s="1211"/>
      <c r="KQN16" s="1211"/>
      <c r="KQO16" s="1211"/>
      <c r="KQP16" s="1211"/>
      <c r="KQQ16" s="1211"/>
      <c r="KQR16" s="1211"/>
      <c r="KQS16" s="1211"/>
      <c r="KQT16" s="1211"/>
      <c r="KQU16" s="1211"/>
      <c r="KQV16" s="1211"/>
      <c r="KQW16" s="1211"/>
      <c r="KQX16" s="1211"/>
      <c r="KQY16" s="1211"/>
      <c r="KQZ16" s="1211"/>
      <c r="KRA16" s="1211"/>
      <c r="KRB16" s="1211"/>
      <c r="KRC16" s="1211"/>
      <c r="KRD16" s="1211"/>
      <c r="KRE16" s="1211"/>
      <c r="KRF16" s="1211"/>
      <c r="KRG16" s="1211"/>
      <c r="KRH16" s="1211"/>
      <c r="KRI16" s="1211"/>
      <c r="KRJ16" s="1211"/>
      <c r="KRK16" s="1211"/>
      <c r="KRL16" s="1211"/>
      <c r="KRM16" s="1211"/>
      <c r="KRN16" s="1211"/>
      <c r="KRO16" s="1211"/>
      <c r="KRP16" s="1211"/>
      <c r="KRQ16" s="1211"/>
      <c r="KRR16" s="1211"/>
      <c r="KRS16" s="1211"/>
      <c r="KRT16" s="1211"/>
      <c r="KRU16" s="1211"/>
      <c r="KRV16" s="1211"/>
      <c r="KRW16" s="1211"/>
      <c r="KRX16" s="1211"/>
      <c r="KRY16" s="1211"/>
      <c r="KRZ16" s="1211"/>
      <c r="KSA16" s="1211"/>
      <c r="KSB16" s="1211"/>
      <c r="KSC16" s="1211"/>
      <c r="KSD16" s="1211"/>
      <c r="KSE16" s="1211"/>
      <c r="KSF16" s="1211"/>
      <c r="KSG16" s="1211"/>
      <c r="KSH16" s="1211"/>
      <c r="KSI16" s="1211"/>
      <c r="KSJ16" s="1211"/>
      <c r="KSK16" s="1211"/>
      <c r="KSL16" s="1211"/>
      <c r="KSM16" s="1211"/>
      <c r="KSN16" s="1211"/>
      <c r="KSO16" s="1211"/>
      <c r="KSP16" s="1211"/>
      <c r="KSQ16" s="1211"/>
      <c r="KSR16" s="1211"/>
      <c r="KSS16" s="1211"/>
      <c r="KST16" s="1211"/>
      <c r="KSU16" s="1211"/>
      <c r="KSV16" s="1211"/>
      <c r="KSW16" s="1211"/>
      <c r="KSX16" s="1211"/>
      <c r="KSY16" s="1211"/>
      <c r="KSZ16" s="1211"/>
      <c r="KTA16" s="1211"/>
      <c r="KTB16" s="1211"/>
      <c r="KTC16" s="1211"/>
      <c r="KTD16" s="1211"/>
      <c r="KTE16" s="1211"/>
      <c r="KTF16" s="1211"/>
      <c r="KTG16" s="1211"/>
      <c r="KTH16" s="1211"/>
      <c r="KTI16" s="1211"/>
      <c r="KTJ16" s="1211"/>
      <c r="KTK16" s="1211"/>
      <c r="KTL16" s="1211"/>
      <c r="KTM16" s="1211"/>
      <c r="KTN16" s="1211"/>
      <c r="KTO16" s="1211"/>
      <c r="KTP16" s="1211"/>
      <c r="KTQ16" s="1211"/>
      <c r="KTR16" s="1211"/>
      <c r="KTS16" s="1211"/>
      <c r="KTT16" s="1211"/>
      <c r="KTU16" s="1211"/>
      <c r="KTV16" s="1211"/>
      <c r="KTW16" s="1211"/>
      <c r="KTX16" s="1211"/>
      <c r="KTY16" s="1211"/>
      <c r="KTZ16" s="1211"/>
      <c r="KUA16" s="1211"/>
      <c r="KUB16" s="1211"/>
      <c r="KUC16" s="1211"/>
      <c r="KUD16" s="1211"/>
      <c r="KUE16" s="1211"/>
      <c r="KUF16" s="1211"/>
      <c r="KUG16" s="1211"/>
      <c r="KUH16" s="1211"/>
      <c r="KUI16" s="1211"/>
      <c r="KUJ16" s="1211"/>
      <c r="KUK16" s="1211"/>
      <c r="KUL16" s="1211"/>
      <c r="KUM16" s="1211"/>
      <c r="KUN16" s="1211"/>
      <c r="KUO16" s="1211"/>
      <c r="KUP16" s="1211"/>
      <c r="KUQ16" s="1211"/>
      <c r="KUR16" s="1211"/>
      <c r="KUS16" s="1211"/>
      <c r="KUT16" s="1211"/>
      <c r="KUU16" s="1211"/>
      <c r="KUV16" s="1211"/>
      <c r="KUW16" s="1211"/>
      <c r="KUX16" s="1211"/>
      <c r="KUY16" s="1211"/>
      <c r="KUZ16" s="1211"/>
      <c r="KVA16" s="1211"/>
      <c r="KVB16" s="1211"/>
      <c r="KVC16" s="1211"/>
      <c r="KVD16" s="1211"/>
      <c r="KVE16" s="1211"/>
      <c r="KVF16" s="1211"/>
      <c r="KVG16" s="1211"/>
      <c r="KVH16" s="1211"/>
      <c r="KVI16" s="1211"/>
      <c r="KVJ16" s="1211"/>
      <c r="KVK16" s="1211"/>
      <c r="KVL16" s="1211"/>
      <c r="KVM16" s="1211"/>
      <c r="KVN16" s="1211"/>
      <c r="KVO16" s="1211"/>
      <c r="KVP16" s="1211"/>
      <c r="KVQ16" s="1211"/>
      <c r="KVR16" s="1211"/>
      <c r="KVS16" s="1211"/>
      <c r="KVT16" s="1211"/>
      <c r="KVU16" s="1211"/>
      <c r="KVV16" s="1211"/>
      <c r="KVW16" s="1211"/>
      <c r="KVX16" s="1211"/>
      <c r="KVY16" s="1211"/>
      <c r="KVZ16" s="1211"/>
      <c r="KWA16" s="1211"/>
      <c r="KWB16" s="1211"/>
      <c r="KWC16" s="1211"/>
      <c r="KWD16" s="1211"/>
      <c r="KWE16" s="1211"/>
      <c r="KWF16" s="1211"/>
      <c r="KWG16" s="1211"/>
      <c r="KWH16" s="1211"/>
      <c r="KWI16" s="1211"/>
      <c r="KWJ16" s="1211"/>
      <c r="KWK16" s="1211"/>
      <c r="KWL16" s="1211"/>
      <c r="KWM16" s="1211"/>
      <c r="KWN16" s="1211"/>
      <c r="KWO16" s="1211"/>
      <c r="KWP16" s="1211"/>
      <c r="KWQ16" s="1211"/>
      <c r="KWR16" s="1211"/>
      <c r="KWS16" s="1211"/>
      <c r="KWT16" s="1211"/>
      <c r="KWU16" s="1211"/>
      <c r="KWV16" s="1211"/>
      <c r="KWW16" s="1211"/>
      <c r="KWX16" s="1211"/>
      <c r="KWY16" s="1211"/>
      <c r="KWZ16" s="1211"/>
      <c r="KXA16" s="1211"/>
      <c r="KXB16" s="1211"/>
      <c r="KXC16" s="1211"/>
      <c r="KXD16" s="1211"/>
      <c r="KXE16" s="1211"/>
      <c r="KXF16" s="1211"/>
      <c r="KXG16" s="1211"/>
      <c r="KXH16" s="1211"/>
      <c r="KXI16" s="1211"/>
      <c r="KXJ16" s="1211"/>
      <c r="KXK16" s="1211"/>
      <c r="KXL16" s="1211"/>
      <c r="KXM16" s="1211"/>
      <c r="KXN16" s="1211"/>
      <c r="KXO16" s="1211"/>
      <c r="KXP16" s="1211"/>
      <c r="KXQ16" s="1211"/>
      <c r="KXR16" s="1211"/>
      <c r="KXS16" s="1211"/>
      <c r="KXT16" s="1211"/>
      <c r="KXU16" s="1211"/>
      <c r="KXV16" s="1211"/>
      <c r="KXW16" s="1211"/>
      <c r="KXX16" s="1211"/>
      <c r="KXY16" s="1211"/>
      <c r="KXZ16" s="1211"/>
      <c r="KYA16" s="1211"/>
      <c r="KYB16" s="1211"/>
      <c r="KYC16" s="1211"/>
      <c r="KYD16" s="1211"/>
      <c r="KYE16" s="1211"/>
      <c r="KYF16" s="1211"/>
      <c r="KYG16" s="1211"/>
      <c r="KYH16" s="1211"/>
      <c r="KYI16" s="1211"/>
      <c r="KYJ16" s="1211"/>
      <c r="KYK16" s="1211"/>
      <c r="KYL16" s="1211"/>
      <c r="KYM16" s="1211"/>
      <c r="KYN16" s="1211"/>
      <c r="KYO16" s="1211"/>
      <c r="KYP16" s="1211"/>
      <c r="KYQ16" s="1211"/>
      <c r="KYR16" s="1211"/>
      <c r="KYS16" s="1211"/>
      <c r="KYT16" s="1211"/>
      <c r="KYU16" s="1211"/>
      <c r="KYV16" s="1211"/>
      <c r="KYW16" s="1211"/>
      <c r="KYX16" s="1211"/>
      <c r="KYY16" s="1211"/>
      <c r="KYZ16" s="1211"/>
      <c r="KZA16" s="1211"/>
      <c r="KZB16" s="1211"/>
      <c r="KZC16" s="1211"/>
      <c r="KZD16" s="1211"/>
      <c r="KZE16" s="1211"/>
      <c r="KZF16" s="1211"/>
      <c r="KZG16" s="1211"/>
      <c r="KZH16" s="1211"/>
      <c r="KZI16" s="1211"/>
      <c r="KZJ16" s="1211"/>
      <c r="KZK16" s="1211"/>
      <c r="KZL16" s="1211"/>
      <c r="KZM16" s="1211"/>
      <c r="KZN16" s="1211"/>
      <c r="KZO16" s="1211"/>
      <c r="KZP16" s="1211"/>
      <c r="KZQ16" s="1211"/>
      <c r="KZR16" s="1211"/>
      <c r="KZS16" s="1211"/>
      <c r="KZT16" s="1211"/>
      <c r="KZU16" s="1211"/>
      <c r="KZV16" s="1211"/>
      <c r="KZW16" s="1211"/>
      <c r="KZX16" s="1211"/>
      <c r="KZY16" s="1211"/>
      <c r="KZZ16" s="1211"/>
      <c r="LAA16" s="1211"/>
      <c r="LAB16" s="1211"/>
      <c r="LAC16" s="1211"/>
      <c r="LAD16" s="1211"/>
      <c r="LAE16" s="1211"/>
      <c r="LAF16" s="1211"/>
      <c r="LAG16" s="1211"/>
      <c r="LAH16" s="1211"/>
      <c r="LAI16" s="1211"/>
      <c r="LAJ16" s="1211"/>
      <c r="LAK16" s="1211"/>
      <c r="LAL16" s="1211"/>
      <c r="LAM16" s="1211"/>
      <c r="LAN16" s="1211"/>
      <c r="LAO16" s="1211"/>
      <c r="LAP16" s="1211"/>
      <c r="LAQ16" s="1211"/>
      <c r="LAR16" s="1211"/>
      <c r="LAS16" s="1211"/>
      <c r="LAT16" s="1211"/>
      <c r="LAU16" s="1211"/>
      <c r="LAV16" s="1211"/>
      <c r="LAW16" s="1211"/>
      <c r="LAX16" s="1211"/>
      <c r="LAY16" s="1211"/>
      <c r="LAZ16" s="1211"/>
      <c r="LBA16" s="1211"/>
      <c r="LBB16" s="1211"/>
      <c r="LBC16" s="1211"/>
      <c r="LBD16" s="1211"/>
      <c r="LBE16" s="1211"/>
      <c r="LBF16" s="1211"/>
      <c r="LBG16" s="1211"/>
      <c r="LBH16" s="1211"/>
      <c r="LBI16" s="1211"/>
      <c r="LBJ16" s="1211"/>
      <c r="LBK16" s="1211"/>
      <c r="LBL16" s="1211"/>
      <c r="LBM16" s="1211"/>
      <c r="LBN16" s="1211"/>
      <c r="LBO16" s="1211"/>
      <c r="LBP16" s="1211"/>
      <c r="LBQ16" s="1211"/>
      <c r="LBR16" s="1211"/>
      <c r="LBS16" s="1211"/>
      <c r="LBT16" s="1211"/>
      <c r="LBU16" s="1211"/>
      <c r="LBV16" s="1211"/>
      <c r="LBW16" s="1211"/>
      <c r="LBX16" s="1211"/>
      <c r="LBY16" s="1211"/>
      <c r="LBZ16" s="1211"/>
      <c r="LCA16" s="1211"/>
      <c r="LCB16" s="1211"/>
      <c r="LCC16" s="1211"/>
      <c r="LCD16" s="1211"/>
      <c r="LCE16" s="1211"/>
      <c r="LCF16" s="1211"/>
      <c r="LCG16" s="1211"/>
      <c r="LCH16" s="1211"/>
      <c r="LCI16" s="1211"/>
      <c r="LCJ16" s="1211"/>
      <c r="LCK16" s="1211"/>
      <c r="LCL16" s="1211"/>
      <c r="LCM16" s="1211"/>
      <c r="LCN16" s="1211"/>
      <c r="LCO16" s="1211"/>
      <c r="LCP16" s="1211"/>
      <c r="LCQ16" s="1211"/>
      <c r="LCR16" s="1211"/>
      <c r="LCS16" s="1211"/>
      <c r="LCT16" s="1211"/>
      <c r="LCU16" s="1211"/>
      <c r="LCV16" s="1211"/>
      <c r="LCW16" s="1211"/>
      <c r="LCX16" s="1211"/>
      <c r="LCY16" s="1211"/>
      <c r="LCZ16" s="1211"/>
      <c r="LDA16" s="1211"/>
      <c r="LDB16" s="1211"/>
      <c r="LDC16" s="1211"/>
      <c r="LDD16" s="1211"/>
      <c r="LDE16" s="1211"/>
      <c r="LDF16" s="1211"/>
      <c r="LDG16" s="1211"/>
      <c r="LDH16" s="1211"/>
      <c r="LDI16" s="1211"/>
      <c r="LDJ16" s="1211"/>
      <c r="LDK16" s="1211"/>
      <c r="LDL16" s="1211"/>
      <c r="LDM16" s="1211"/>
      <c r="LDN16" s="1211"/>
      <c r="LDO16" s="1211"/>
      <c r="LDP16" s="1211"/>
      <c r="LDQ16" s="1211"/>
      <c r="LDR16" s="1211"/>
      <c r="LDS16" s="1211"/>
      <c r="LDT16" s="1211"/>
      <c r="LDU16" s="1211"/>
      <c r="LDV16" s="1211"/>
      <c r="LDW16" s="1211"/>
      <c r="LDX16" s="1211"/>
      <c r="LDY16" s="1211"/>
      <c r="LDZ16" s="1211"/>
      <c r="LEA16" s="1211"/>
      <c r="LEB16" s="1211"/>
      <c r="LEC16" s="1211"/>
      <c r="LED16" s="1211"/>
      <c r="LEE16" s="1211"/>
      <c r="LEF16" s="1211"/>
      <c r="LEG16" s="1211"/>
      <c r="LEH16" s="1211"/>
      <c r="LEI16" s="1211"/>
      <c r="LEJ16" s="1211"/>
      <c r="LEK16" s="1211"/>
      <c r="LEL16" s="1211"/>
      <c r="LEM16" s="1211"/>
      <c r="LEN16" s="1211"/>
      <c r="LEO16" s="1211"/>
      <c r="LEP16" s="1211"/>
      <c r="LEQ16" s="1211"/>
      <c r="LER16" s="1211"/>
      <c r="LES16" s="1211"/>
      <c r="LET16" s="1211"/>
      <c r="LEU16" s="1211"/>
      <c r="LEV16" s="1211"/>
      <c r="LEW16" s="1211"/>
      <c r="LEX16" s="1211"/>
      <c r="LEY16" s="1211"/>
      <c r="LEZ16" s="1211"/>
      <c r="LFA16" s="1211"/>
      <c r="LFB16" s="1211"/>
      <c r="LFC16" s="1211"/>
      <c r="LFD16" s="1211"/>
      <c r="LFE16" s="1211"/>
      <c r="LFF16" s="1211"/>
      <c r="LFG16" s="1211"/>
      <c r="LFH16" s="1211"/>
      <c r="LFI16" s="1211"/>
      <c r="LFJ16" s="1211"/>
      <c r="LFK16" s="1211"/>
      <c r="LFL16" s="1211"/>
      <c r="LFM16" s="1211"/>
      <c r="LFN16" s="1211"/>
      <c r="LFO16" s="1211"/>
      <c r="LFP16" s="1211"/>
      <c r="LFQ16" s="1211"/>
      <c r="LFR16" s="1211"/>
      <c r="LFS16" s="1211"/>
      <c r="LFT16" s="1211"/>
      <c r="LFU16" s="1211"/>
      <c r="LFV16" s="1211"/>
      <c r="LFW16" s="1211"/>
      <c r="LFX16" s="1211"/>
      <c r="LFY16" s="1211"/>
      <c r="LFZ16" s="1211"/>
      <c r="LGA16" s="1211"/>
      <c r="LGB16" s="1211"/>
      <c r="LGC16" s="1211"/>
      <c r="LGD16" s="1211"/>
      <c r="LGE16" s="1211"/>
      <c r="LGF16" s="1211"/>
      <c r="LGG16" s="1211"/>
      <c r="LGH16" s="1211"/>
      <c r="LGI16" s="1211"/>
      <c r="LGJ16" s="1211"/>
      <c r="LGK16" s="1211"/>
      <c r="LGL16" s="1211"/>
      <c r="LGM16" s="1211"/>
      <c r="LGN16" s="1211"/>
      <c r="LGO16" s="1211"/>
      <c r="LGP16" s="1211"/>
      <c r="LGQ16" s="1211"/>
      <c r="LGR16" s="1211"/>
      <c r="LGS16" s="1211"/>
      <c r="LGT16" s="1211"/>
      <c r="LGU16" s="1211"/>
      <c r="LGV16" s="1211"/>
      <c r="LGW16" s="1211"/>
      <c r="LGX16" s="1211"/>
      <c r="LGY16" s="1211"/>
      <c r="LGZ16" s="1211"/>
      <c r="LHA16" s="1211"/>
      <c r="LHB16" s="1211"/>
      <c r="LHC16" s="1211"/>
      <c r="LHD16" s="1211"/>
      <c r="LHE16" s="1211"/>
      <c r="LHF16" s="1211"/>
      <c r="LHG16" s="1211"/>
      <c r="LHH16" s="1211"/>
      <c r="LHI16" s="1211"/>
      <c r="LHJ16" s="1211"/>
      <c r="LHK16" s="1211"/>
      <c r="LHL16" s="1211"/>
      <c r="LHM16" s="1211"/>
      <c r="LHN16" s="1211"/>
      <c r="LHO16" s="1211"/>
      <c r="LHP16" s="1211"/>
      <c r="LHQ16" s="1211"/>
      <c r="LHR16" s="1211"/>
      <c r="LHS16" s="1211"/>
      <c r="LHT16" s="1211"/>
      <c r="LHU16" s="1211"/>
      <c r="LHV16" s="1211"/>
      <c r="LHW16" s="1211"/>
      <c r="LHX16" s="1211"/>
      <c r="LHY16" s="1211"/>
      <c r="LHZ16" s="1211"/>
      <c r="LIA16" s="1211"/>
      <c r="LIB16" s="1211"/>
      <c r="LIC16" s="1211"/>
      <c r="LID16" s="1211"/>
      <c r="LIE16" s="1211"/>
      <c r="LIF16" s="1211"/>
      <c r="LIG16" s="1211"/>
      <c r="LIH16" s="1211"/>
      <c r="LII16" s="1211"/>
      <c r="LIJ16" s="1211"/>
      <c r="LIK16" s="1211"/>
      <c r="LIL16" s="1211"/>
      <c r="LIM16" s="1211"/>
      <c r="LIN16" s="1211"/>
      <c r="LIO16" s="1211"/>
      <c r="LIP16" s="1211"/>
      <c r="LIQ16" s="1211"/>
      <c r="LIR16" s="1211"/>
      <c r="LIS16" s="1211"/>
      <c r="LIT16" s="1211"/>
      <c r="LIU16" s="1211"/>
      <c r="LIV16" s="1211"/>
      <c r="LIW16" s="1211"/>
      <c r="LIX16" s="1211"/>
      <c r="LIY16" s="1211"/>
      <c r="LIZ16" s="1211"/>
      <c r="LJA16" s="1211"/>
      <c r="LJB16" s="1211"/>
      <c r="LJC16" s="1211"/>
      <c r="LJD16" s="1211"/>
      <c r="LJE16" s="1211"/>
      <c r="LJF16" s="1211"/>
      <c r="LJG16" s="1211"/>
      <c r="LJH16" s="1211"/>
      <c r="LJI16" s="1211"/>
      <c r="LJJ16" s="1211"/>
      <c r="LJK16" s="1211"/>
      <c r="LJL16" s="1211"/>
      <c r="LJM16" s="1211"/>
      <c r="LJN16" s="1211"/>
      <c r="LJO16" s="1211"/>
      <c r="LJP16" s="1211"/>
      <c r="LJQ16" s="1211"/>
      <c r="LJR16" s="1211"/>
      <c r="LJS16" s="1211"/>
      <c r="LJT16" s="1211"/>
      <c r="LJU16" s="1211"/>
      <c r="LJV16" s="1211"/>
      <c r="LJW16" s="1211"/>
      <c r="LJX16" s="1211"/>
      <c r="LJY16" s="1211"/>
      <c r="LJZ16" s="1211"/>
      <c r="LKA16" s="1211"/>
      <c r="LKB16" s="1211"/>
      <c r="LKC16" s="1211"/>
      <c r="LKD16" s="1211"/>
      <c r="LKE16" s="1211"/>
      <c r="LKF16" s="1211"/>
      <c r="LKG16" s="1211"/>
      <c r="LKH16" s="1211"/>
      <c r="LKI16" s="1211"/>
      <c r="LKJ16" s="1211"/>
      <c r="LKK16" s="1211"/>
      <c r="LKL16" s="1211"/>
      <c r="LKM16" s="1211"/>
      <c r="LKN16" s="1211"/>
      <c r="LKO16" s="1211"/>
      <c r="LKP16" s="1211"/>
      <c r="LKQ16" s="1211"/>
      <c r="LKR16" s="1211"/>
      <c r="LKS16" s="1211"/>
      <c r="LKT16" s="1211"/>
      <c r="LKU16" s="1211"/>
      <c r="LKV16" s="1211"/>
      <c r="LKW16" s="1211"/>
      <c r="LKX16" s="1211"/>
      <c r="LKY16" s="1211"/>
      <c r="LKZ16" s="1211"/>
      <c r="LLA16" s="1211"/>
      <c r="LLB16" s="1211"/>
      <c r="LLC16" s="1211"/>
      <c r="LLD16" s="1211"/>
      <c r="LLE16" s="1211"/>
      <c r="LLF16" s="1211"/>
      <c r="LLG16" s="1211"/>
      <c r="LLH16" s="1211"/>
      <c r="LLI16" s="1211"/>
      <c r="LLJ16" s="1211"/>
      <c r="LLK16" s="1211"/>
      <c r="LLL16" s="1211"/>
      <c r="LLM16" s="1211"/>
      <c r="LLN16" s="1211"/>
      <c r="LLO16" s="1211"/>
      <c r="LLP16" s="1211"/>
      <c r="LLQ16" s="1211"/>
      <c r="LLR16" s="1211"/>
      <c r="LLS16" s="1211"/>
      <c r="LLT16" s="1211"/>
      <c r="LLU16" s="1211"/>
      <c r="LLV16" s="1211"/>
      <c r="LLW16" s="1211"/>
      <c r="LLX16" s="1211"/>
      <c r="LLY16" s="1211"/>
      <c r="LLZ16" s="1211"/>
      <c r="LMA16" s="1211"/>
      <c r="LMB16" s="1211"/>
      <c r="LMC16" s="1211"/>
      <c r="LMD16" s="1211"/>
      <c r="LME16" s="1211"/>
      <c r="LMF16" s="1211"/>
      <c r="LMG16" s="1211"/>
      <c r="LMH16" s="1211"/>
      <c r="LMI16" s="1211"/>
      <c r="LMJ16" s="1211"/>
      <c r="LMK16" s="1211"/>
      <c r="LML16" s="1211"/>
      <c r="LMM16" s="1211"/>
      <c r="LMN16" s="1211"/>
      <c r="LMO16" s="1211"/>
      <c r="LMP16" s="1211"/>
      <c r="LMQ16" s="1211"/>
      <c r="LMR16" s="1211"/>
      <c r="LMS16" s="1211"/>
      <c r="LMT16" s="1211"/>
      <c r="LMU16" s="1211"/>
      <c r="LMV16" s="1211"/>
      <c r="LMW16" s="1211"/>
      <c r="LMX16" s="1211"/>
      <c r="LMY16" s="1211"/>
      <c r="LMZ16" s="1211"/>
      <c r="LNA16" s="1211"/>
      <c r="LNB16" s="1211"/>
      <c r="LNC16" s="1211"/>
      <c r="LND16" s="1211"/>
      <c r="LNE16" s="1211"/>
      <c r="LNF16" s="1211"/>
      <c r="LNG16" s="1211"/>
      <c r="LNH16" s="1211"/>
      <c r="LNI16" s="1211"/>
      <c r="LNJ16" s="1211"/>
      <c r="LNK16" s="1211"/>
      <c r="LNL16" s="1211"/>
      <c r="LNM16" s="1211"/>
      <c r="LNN16" s="1211"/>
      <c r="LNO16" s="1211"/>
      <c r="LNP16" s="1211"/>
      <c r="LNQ16" s="1211"/>
      <c r="LNR16" s="1211"/>
      <c r="LNS16" s="1211"/>
      <c r="LNT16" s="1211"/>
      <c r="LNU16" s="1211"/>
      <c r="LNV16" s="1211"/>
      <c r="LNW16" s="1211"/>
      <c r="LNX16" s="1211"/>
      <c r="LNY16" s="1211"/>
      <c r="LNZ16" s="1211"/>
      <c r="LOA16" s="1211"/>
      <c r="LOB16" s="1211"/>
      <c r="LOC16" s="1211"/>
      <c r="LOD16" s="1211"/>
      <c r="LOE16" s="1211"/>
      <c r="LOF16" s="1211"/>
      <c r="LOG16" s="1211"/>
      <c r="LOH16" s="1211"/>
      <c r="LOI16" s="1211"/>
      <c r="LOJ16" s="1211"/>
      <c r="LOK16" s="1211"/>
      <c r="LOL16" s="1211"/>
      <c r="LOM16" s="1211"/>
      <c r="LON16" s="1211"/>
      <c r="LOO16" s="1211"/>
      <c r="LOP16" s="1211"/>
      <c r="LOQ16" s="1211"/>
      <c r="LOR16" s="1211"/>
      <c r="LOS16" s="1211"/>
      <c r="LOT16" s="1211"/>
      <c r="LOU16" s="1211"/>
      <c r="LOV16" s="1211"/>
      <c r="LOW16" s="1211"/>
      <c r="LOX16" s="1211"/>
      <c r="LOY16" s="1211"/>
      <c r="LOZ16" s="1211"/>
      <c r="LPA16" s="1211"/>
      <c r="LPB16" s="1211"/>
      <c r="LPC16" s="1211"/>
      <c r="LPD16" s="1211"/>
      <c r="LPE16" s="1211"/>
      <c r="LPF16" s="1211"/>
      <c r="LPG16" s="1211"/>
      <c r="LPH16" s="1211"/>
      <c r="LPI16" s="1211"/>
      <c r="LPJ16" s="1211"/>
      <c r="LPK16" s="1211"/>
      <c r="LPL16" s="1211"/>
      <c r="LPM16" s="1211"/>
      <c r="LPN16" s="1211"/>
      <c r="LPO16" s="1211"/>
      <c r="LPP16" s="1211"/>
      <c r="LPQ16" s="1211"/>
      <c r="LPR16" s="1211"/>
      <c r="LPS16" s="1211"/>
      <c r="LPT16" s="1211"/>
      <c r="LPU16" s="1211"/>
      <c r="LPV16" s="1211"/>
      <c r="LPW16" s="1211"/>
      <c r="LPX16" s="1211"/>
      <c r="LPY16" s="1211"/>
      <c r="LPZ16" s="1211"/>
      <c r="LQA16" s="1211"/>
      <c r="LQB16" s="1211"/>
      <c r="LQC16" s="1211"/>
      <c r="LQD16" s="1211"/>
      <c r="LQE16" s="1211"/>
      <c r="LQF16" s="1211"/>
      <c r="LQG16" s="1211"/>
      <c r="LQH16" s="1211"/>
      <c r="LQI16" s="1211"/>
      <c r="LQJ16" s="1211"/>
      <c r="LQK16" s="1211"/>
      <c r="LQL16" s="1211"/>
      <c r="LQM16" s="1211"/>
      <c r="LQN16" s="1211"/>
      <c r="LQO16" s="1211"/>
      <c r="LQP16" s="1211"/>
      <c r="LQQ16" s="1211"/>
      <c r="LQR16" s="1211"/>
      <c r="LQS16" s="1211"/>
      <c r="LQT16" s="1211"/>
      <c r="LQU16" s="1211"/>
      <c r="LQV16" s="1211"/>
      <c r="LQW16" s="1211"/>
      <c r="LQX16" s="1211"/>
      <c r="LQY16" s="1211"/>
      <c r="LQZ16" s="1211"/>
      <c r="LRA16" s="1211"/>
      <c r="LRB16" s="1211"/>
      <c r="LRC16" s="1211"/>
      <c r="LRD16" s="1211"/>
      <c r="LRE16" s="1211"/>
      <c r="LRF16" s="1211"/>
      <c r="LRG16" s="1211"/>
      <c r="LRH16" s="1211"/>
      <c r="LRI16" s="1211"/>
      <c r="LRJ16" s="1211"/>
      <c r="LRK16" s="1211"/>
      <c r="LRL16" s="1211"/>
      <c r="LRM16" s="1211"/>
      <c r="LRN16" s="1211"/>
      <c r="LRO16" s="1211"/>
      <c r="LRP16" s="1211"/>
      <c r="LRQ16" s="1211"/>
      <c r="LRR16" s="1211"/>
      <c r="LRS16" s="1211"/>
      <c r="LRT16" s="1211"/>
      <c r="LRU16" s="1211"/>
      <c r="LRV16" s="1211"/>
      <c r="LRW16" s="1211"/>
      <c r="LRX16" s="1211"/>
      <c r="LRY16" s="1211"/>
      <c r="LRZ16" s="1211"/>
      <c r="LSA16" s="1211"/>
      <c r="LSB16" s="1211"/>
      <c r="LSC16" s="1211"/>
      <c r="LSD16" s="1211"/>
      <c r="LSE16" s="1211"/>
      <c r="LSF16" s="1211"/>
      <c r="LSG16" s="1211"/>
      <c r="LSH16" s="1211"/>
      <c r="LSI16" s="1211"/>
      <c r="LSJ16" s="1211"/>
      <c r="LSK16" s="1211"/>
      <c r="LSL16" s="1211"/>
      <c r="LSM16" s="1211"/>
      <c r="LSN16" s="1211"/>
      <c r="LSO16" s="1211"/>
      <c r="LSP16" s="1211"/>
      <c r="LSQ16" s="1211"/>
      <c r="LSR16" s="1211"/>
      <c r="LSS16" s="1211"/>
      <c r="LST16" s="1211"/>
      <c r="LSU16" s="1211"/>
      <c r="LSV16" s="1211"/>
      <c r="LSW16" s="1211"/>
      <c r="LSX16" s="1211"/>
      <c r="LSY16" s="1211"/>
      <c r="LSZ16" s="1211"/>
      <c r="LTA16" s="1211"/>
      <c r="LTB16" s="1211"/>
      <c r="LTC16" s="1211"/>
      <c r="LTD16" s="1211"/>
      <c r="LTE16" s="1211"/>
      <c r="LTF16" s="1211"/>
      <c r="LTG16" s="1211"/>
      <c r="LTH16" s="1211"/>
      <c r="LTI16" s="1211"/>
      <c r="LTJ16" s="1211"/>
      <c r="LTK16" s="1211"/>
      <c r="LTL16" s="1211"/>
      <c r="LTM16" s="1211"/>
      <c r="LTN16" s="1211"/>
      <c r="LTO16" s="1211"/>
      <c r="LTP16" s="1211"/>
      <c r="LTQ16" s="1211"/>
      <c r="LTR16" s="1211"/>
      <c r="LTS16" s="1211"/>
      <c r="LTT16" s="1211"/>
      <c r="LTU16" s="1211"/>
      <c r="LTV16" s="1211"/>
      <c r="LTW16" s="1211"/>
      <c r="LTX16" s="1211"/>
      <c r="LTY16" s="1211"/>
      <c r="LTZ16" s="1211"/>
      <c r="LUA16" s="1211"/>
      <c r="LUB16" s="1211"/>
      <c r="LUC16" s="1211"/>
      <c r="LUD16" s="1211"/>
      <c r="LUE16" s="1211"/>
      <c r="LUF16" s="1211"/>
      <c r="LUG16" s="1211"/>
      <c r="LUH16" s="1211"/>
      <c r="LUI16" s="1211"/>
      <c r="LUJ16" s="1211"/>
      <c r="LUK16" s="1211"/>
      <c r="LUL16" s="1211"/>
      <c r="LUM16" s="1211"/>
      <c r="LUN16" s="1211"/>
      <c r="LUO16" s="1211"/>
      <c r="LUP16" s="1211"/>
      <c r="LUQ16" s="1211"/>
      <c r="LUR16" s="1211"/>
      <c r="LUS16" s="1211"/>
      <c r="LUT16" s="1211"/>
      <c r="LUU16" s="1211"/>
      <c r="LUV16" s="1211"/>
      <c r="LUW16" s="1211"/>
      <c r="LUX16" s="1211"/>
      <c r="LUY16" s="1211"/>
      <c r="LUZ16" s="1211"/>
      <c r="LVA16" s="1211"/>
      <c r="LVB16" s="1211"/>
      <c r="LVC16" s="1211"/>
      <c r="LVD16" s="1211"/>
      <c r="LVE16" s="1211"/>
      <c r="LVF16" s="1211"/>
      <c r="LVG16" s="1211"/>
      <c r="LVH16" s="1211"/>
      <c r="LVI16" s="1211"/>
      <c r="LVJ16" s="1211"/>
      <c r="LVK16" s="1211"/>
      <c r="LVL16" s="1211"/>
      <c r="LVM16" s="1211"/>
      <c r="LVN16" s="1211"/>
      <c r="LVO16" s="1211"/>
      <c r="LVP16" s="1211"/>
      <c r="LVQ16" s="1211"/>
      <c r="LVR16" s="1211"/>
      <c r="LVS16" s="1211"/>
      <c r="LVT16" s="1211"/>
      <c r="LVU16" s="1211"/>
      <c r="LVV16" s="1211"/>
      <c r="LVW16" s="1211"/>
      <c r="LVX16" s="1211"/>
      <c r="LVY16" s="1211"/>
      <c r="LVZ16" s="1211"/>
      <c r="LWA16" s="1211"/>
      <c r="LWB16" s="1211"/>
      <c r="LWC16" s="1211"/>
      <c r="LWD16" s="1211"/>
      <c r="LWE16" s="1211"/>
      <c r="LWF16" s="1211"/>
      <c r="LWG16" s="1211"/>
      <c r="LWH16" s="1211"/>
      <c r="LWI16" s="1211"/>
      <c r="LWJ16" s="1211"/>
      <c r="LWK16" s="1211"/>
      <c r="LWL16" s="1211"/>
      <c r="LWM16" s="1211"/>
      <c r="LWN16" s="1211"/>
      <c r="LWO16" s="1211"/>
      <c r="LWP16" s="1211"/>
      <c r="LWQ16" s="1211"/>
      <c r="LWR16" s="1211"/>
      <c r="LWS16" s="1211"/>
      <c r="LWT16" s="1211"/>
      <c r="LWU16" s="1211"/>
      <c r="LWV16" s="1211"/>
      <c r="LWW16" s="1211"/>
      <c r="LWX16" s="1211"/>
      <c r="LWY16" s="1211"/>
      <c r="LWZ16" s="1211"/>
      <c r="LXA16" s="1211"/>
      <c r="LXB16" s="1211"/>
      <c r="LXC16" s="1211"/>
      <c r="LXD16" s="1211"/>
      <c r="LXE16" s="1211"/>
      <c r="LXF16" s="1211"/>
      <c r="LXG16" s="1211"/>
      <c r="LXH16" s="1211"/>
      <c r="LXI16" s="1211"/>
      <c r="LXJ16" s="1211"/>
      <c r="LXK16" s="1211"/>
      <c r="LXL16" s="1211"/>
      <c r="LXM16" s="1211"/>
      <c r="LXN16" s="1211"/>
      <c r="LXO16" s="1211"/>
      <c r="LXP16" s="1211"/>
      <c r="LXQ16" s="1211"/>
      <c r="LXR16" s="1211"/>
      <c r="LXS16" s="1211"/>
      <c r="LXT16" s="1211"/>
      <c r="LXU16" s="1211"/>
      <c r="LXV16" s="1211"/>
      <c r="LXW16" s="1211"/>
      <c r="LXX16" s="1211"/>
      <c r="LXY16" s="1211"/>
      <c r="LXZ16" s="1211"/>
      <c r="LYA16" s="1211"/>
      <c r="LYB16" s="1211"/>
      <c r="LYC16" s="1211"/>
      <c r="LYD16" s="1211"/>
      <c r="LYE16" s="1211"/>
      <c r="LYF16" s="1211"/>
      <c r="LYG16" s="1211"/>
      <c r="LYH16" s="1211"/>
      <c r="LYI16" s="1211"/>
      <c r="LYJ16" s="1211"/>
      <c r="LYK16" s="1211"/>
      <c r="LYL16" s="1211"/>
      <c r="LYM16" s="1211"/>
      <c r="LYN16" s="1211"/>
      <c r="LYO16" s="1211"/>
      <c r="LYP16" s="1211"/>
      <c r="LYQ16" s="1211"/>
      <c r="LYR16" s="1211"/>
      <c r="LYS16" s="1211"/>
      <c r="LYT16" s="1211"/>
      <c r="LYU16" s="1211"/>
      <c r="LYV16" s="1211"/>
      <c r="LYW16" s="1211"/>
      <c r="LYX16" s="1211"/>
      <c r="LYY16" s="1211"/>
      <c r="LYZ16" s="1211"/>
      <c r="LZA16" s="1211"/>
      <c r="LZB16" s="1211"/>
      <c r="LZC16" s="1211"/>
      <c r="LZD16" s="1211"/>
      <c r="LZE16" s="1211"/>
      <c r="LZF16" s="1211"/>
      <c r="LZG16" s="1211"/>
      <c r="LZH16" s="1211"/>
      <c r="LZI16" s="1211"/>
      <c r="LZJ16" s="1211"/>
      <c r="LZK16" s="1211"/>
      <c r="LZL16" s="1211"/>
      <c r="LZM16" s="1211"/>
      <c r="LZN16" s="1211"/>
      <c r="LZO16" s="1211"/>
      <c r="LZP16" s="1211"/>
      <c r="LZQ16" s="1211"/>
      <c r="LZR16" s="1211"/>
      <c r="LZS16" s="1211"/>
      <c r="LZT16" s="1211"/>
      <c r="LZU16" s="1211"/>
      <c r="LZV16" s="1211"/>
      <c r="LZW16" s="1211"/>
      <c r="LZX16" s="1211"/>
      <c r="LZY16" s="1211"/>
      <c r="LZZ16" s="1211"/>
      <c r="MAA16" s="1211"/>
      <c r="MAB16" s="1211"/>
      <c r="MAC16" s="1211"/>
      <c r="MAD16" s="1211"/>
      <c r="MAE16" s="1211"/>
      <c r="MAF16" s="1211"/>
      <c r="MAG16" s="1211"/>
      <c r="MAH16" s="1211"/>
      <c r="MAI16" s="1211"/>
      <c r="MAJ16" s="1211"/>
      <c r="MAK16" s="1211"/>
      <c r="MAL16" s="1211"/>
      <c r="MAM16" s="1211"/>
      <c r="MAN16" s="1211"/>
      <c r="MAO16" s="1211"/>
      <c r="MAP16" s="1211"/>
      <c r="MAQ16" s="1211"/>
      <c r="MAR16" s="1211"/>
      <c r="MAS16" s="1211"/>
      <c r="MAT16" s="1211"/>
      <c r="MAU16" s="1211"/>
      <c r="MAV16" s="1211"/>
      <c r="MAW16" s="1211"/>
      <c r="MAX16" s="1211"/>
      <c r="MAY16" s="1211"/>
      <c r="MAZ16" s="1211"/>
      <c r="MBA16" s="1211"/>
      <c r="MBB16" s="1211"/>
      <c r="MBC16" s="1211"/>
      <c r="MBD16" s="1211"/>
      <c r="MBE16" s="1211"/>
      <c r="MBF16" s="1211"/>
      <c r="MBG16" s="1211"/>
      <c r="MBH16" s="1211"/>
      <c r="MBI16" s="1211"/>
      <c r="MBJ16" s="1211"/>
      <c r="MBK16" s="1211"/>
      <c r="MBL16" s="1211"/>
      <c r="MBM16" s="1211"/>
      <c r="MBN16" s="1211"/>
      <c r="MBO16" s="1211"/>
      <c r="MBP16" s="1211"/>
      <c r="MBQ16" s="1211"/>
      <c r="MBR16" s="1211"/>
      <c r="MBS16" s="1211"/>
      <c r="MBT16" s="1211"/>
      <c r="MBU16" s="1211"/>
      <c r="MBV16" s="1211"/>
      <c r="MBW16" s="1211"/>
      <c r="MBX16" s="1211"/>
      <c r="MBY16" s="1211"/>
      <c r="MBZ16" s="1211"/>
      <c r="MCA16" s="1211"/>
      <c r="MCB16" s="1211"/>
      <c r="MCC16" s="1211"/>
      <c r="MCD16" s="1211"/>
      <c r="MCE16" s="1211"/>
      <c r="MCF16" s="1211"/>
      <c r="MCG16" s="1211"/>
      <c r="MCH16" s="1211"/>
      <c r="MCI16" s="1211"/>
      <c r="MCJ16" s="1211"/>
      <c r="MCK16" s="1211"/>
      <c r="MCL16" s="1211"/>
      <c r="MCM16" s="1211"/>
      <c r="MCN16" s="1211"/>
      <c r="MCO16" s="1211"/>
      <c r="MCP16" s="1211"/>
      <c r="MCQ16" s="1211"/>
      <c r="MCR16" s="1211"/>
      <c r="MCS16" s="1211"/>
      <c r="MCT16" s="1211"/>
      <c r="MCU16" s="1211"/>
      <c r="MCV16" s="1211"/>
      <c r="MCW16" s="1211"/>
      <c r="MCX16" s="1211"/>
      <c r="MCY16" s="1211"/>
      <c r="MCZ16" s="1211"/>
      <c r="MDA16" s="1211"/>
      <c r="MDB16" s="1211"/>
      <c r="MDC16" s="1211"/>
      <c r="MDD16" s="1211"/>
      <c r="MDE16" s="1211"/>
      <c r="MDF16" s="1211"/>
      <c r="MDG16" s="1211"/>
      <c r="MDH16" s="1211"/>
      <c r="MDI16" s="1211"/>
      <c r="MDJ16" s="1211"/>
      <c r="MDK16" s="1211"/>
      <c r="MDL16" s="1211"/>
      <c r="MDM16" s="1211"/>
      <c r="MDN16" s="1211"/>
      <c r="MDO16" s="1211"/>
      <c r="MDP16" s="1211"/>
      <c r="MDQ16" s="1211"/>
      <c r="MDR16" s="1211"/>
      <c r="MDS16" s="1211"/>
      <c r="MDT16" s="1211"/>
      <c r="MDU16" s="1211"/>
      <c r="MDV16" s="1211"/>
      <c r="MDW16" s="1211"/>
      <c r="MDX16" s="1211"/>
      <c r="MDY16" s="1211"/>
      <c r="MDZ16" s="1211"/>
      <c r="MEA16" s="1211"/>
      <c r="MEB16" s="1211"/>
      <c r="MEC16" s="1211"/>
      <c r="MED16" s="1211"/>
      <c r="MEE16" s="1211"/>
      <c r="MEF16" s="1211"/>
      <c r="MEG16" s="1211"/>
      <c r="MEH16" s="1211"/>
      <c r="MEI16" s="1211"/>
      <c r="MEJ16" s="1211"/>
      <c r="MEK16" s="1211"/>
      <c r="MEL16" s="1211"/>
      <c r="MEM16" s="1211"/>
      <c r="MEN16" s="1211"/>
      <c r="MEO16" s="1211"/>
      <c r="MEP16" s="1211"/>
      <c r="MEQ16" s="1211"/>
      <c r="MER16" s="1211"/>
      <c r="MES16" s="1211"/>
      <c r="MET16" s="1211"/>
      <c r="MEU16" s="1211"/>
      <c r="MEV16" s="1211"/>
      <c r="MEW16" s="1211"/>
      <c r="MEX16" s="1211"/>
      <c r="MEY16" s="1211"/>
      <c r="MEZ16" s="1211"/>
      <c r="MFA16" s="1211"/>
      <c r="MFB16" s="1211"/>
      <c r="MFC16" s="1211"/>
      <c r="MFD16" s="1211"/>
      <c r="MFE16" s="1211"/>
      <c r="MFF16" s="1211"/>
      <c r="MFG16" s="1211"/>
      <c r="MFH16" s="1211"/>
      <c r="MFI16" s="1211"/>
      <c r="MFJ16" s="1211"/>
      <c r="MFK16" s="1211"/>
      <c r="MFL16" s="1211"/>
      <c r="MFM16" s="1211"/>
      <c r="MFN16" s="1211"/>
      <c r="MFO16" s="1211"/>
      <c r="MFP16" s="1211"/>
      <c r="MFQ16" s="1211"/>
      <c r="MFR16" s="1211"/>
      <c r="MFS16" s="1211"/>
      <c r="MFT16" s="1211"/>
      <c r="MFU16" s="1211"/>
      <c r="MFV16" s="1211"/>
      <c r="MFW16" s="1211"/>
      <c r="MFX16" s="1211"/>
      <c r="MFY16" s="1211"/>
      <c r="MFZ16" s="1211"/>
      <c r="MGA16" s="1211"/>
      <c r="MGB16" s="1211"/>
      <c r="MGC16" s="1211"/>
      <c r="MGD16" s="1211"/>
      <c r="MGE16" s="1211"/>
      <c r="MGF16" s="1211"/>
      <c r="MGG16" s="1211"/>
      <c r="MGH16" s="1211"/>
      <c r="MGI16" s="1211"/>
      <c r="MGJ16" s="1211"/>
      <c r="MGK16" s="1211"/>
      <c r="MGL16" s="1211"/>
      <c r="MGM16" s="1211"/>
      <c r="MGN16" s="1211"/>
      <c r="MGO16" s="1211"/>
      <c r="MGP16" s="1211"/>
      <c r="MGQ16" s="1211"/>
      <c r="MGR16" s="1211"/>
      <c r="MGS16" s="1211"/>
      <c r="MGT16" s="1211"/>
      <c r="MGU16" s="1211"/>
      <c r="MGV16" s="1211"/>
      <c r="MGW16" s="1211"/>
      <c r="MGX16" s="1211"/>
      <c r="MGY16" s="1211"/>
      <c r="MGZ16" s="1211"/>
      <c r="MHA16" s="1211"/>
      <c r="MHB16" s="1211"/>
      <c r="MHC16" s="1211"/>
      <c r="MHD16" s="1211"/>
      <c r="MHE16" s="1211"/>
      <c r="MHF16" s="1211"/>
      <c r="MHG16" s="1211"/>
      <c r="MHH16" s="1211"/>
      <c r="MHI16" s="1211"/>
      <c r="MHJ16" s="1211"/>
      <c r="MHK16" s="1211"/>
      <c r="MHL16" s="1211"/>
      <c r="MHM16" s="1211"/>
      <c r="MHN16" s="1211"/>
      <c r="MHO16" s="1211"/>
      <c r="MHP16" s="1211"/>
      <c r="MHQ16" s="1211"/>
      <c r="MHR16" s="1211"/>
      <c r="MHS16" s="1211"/>
      <c r="MHT16" s="1211"/>
      <c r="MHU16" s="1211"/>
      <c r="MHV16" s="1211"/>
      <c r="MHW16" s="1211"/>
      <c r="MHX16" s="1211"/>
      <c r="MHY16" s="1211"/>
      <c r="MHZ16" s="1211"/>
      <c r="MIA16" s="1211"/>
      <c r="MIB16" s="1211"/>
      <c r="MIC16" s="1211"/>
      <c r="MID16" s="1211"/>
      <c r="MIE16" s="1211"/>
      <c r="MIF16" s="1211"/>
      <c r="MIG16" s="1211"/>
      <c r="MIH16" s="1211"/>
      <c r="MII16" s="1211"/>
      <c r="MIJ16" s="1211"/>
      <c r="MIK16" s="1211"/>
      <c r="MIL16" s="1211"/>
      <c r="MIM16" s="1211"/>
      <c r="MIN16" s="1211"/>
      <c r="MIO16" s="1211"/>
      <c r="MIP16" s="1211"/>
      <c r="MIQ16" s="1211"/>
      <c r="MIR16" s="1211"/>
      <c r="MIS16" s="1211"/>
      <c r="MIT16" s="1211"/>
      <c r="MIU16" s="1211"/>
      <c r="MIV16" s="1211"/>
      <c r="MIW16" s="1211"/>
      <c r="MIX16" s="1211"/>
      <c r="MIY16" s="1211"/>
      <c r="MIZ16" s="1211"/>
      <c r="MJA16" s="1211"/>
      <c r="MJB16" s="1211"/>
      <c r="MJC16" s="1211"/>
      <c r="MJD16" s="1211"/>
      <c r="MJE16" s="1211"/>
      <c r="MJF16" s="1211"/>
      <c r="MJG16" s="1211"/>
      <c r="MJH16" s="1211"/>
      <c r="MJI16" s="1211"/>
      <c r="MJJ16" s="1211"/>
      <c r="MJK16" s="1211"/>
      <c r="MJL16" s="1211"/>
      <c r="MJM16" s="1211"/>
      <c r="MJN16" s="1211"/>
      <c r="MJO16" s="1211"/>
      <c r="MJP16" s="1211"/>
      <c r="MJQ16" s="1211"/>
      <c r="MJR16" s="1211"/>
      <c r="MJS16" s="1211"/>
      <c r="MJT16" s="1211"/>
      <c r="MJU16" s="1211"/>
      <c r="MJV16" s="1211"/>
      <c r="MJW16" s="1211"/>
      <c r="MJX16" s="1211"/>
      <c r="MJY16" s="1211"/>
      <c r="MJZ16" s="1211"/>
      <c r="MKA16" s="1211"/>
      <c r="MKB16" s="1211"/>
      <c r="MKC16" s="1211"/>
      <c r="MKD16" s="1211"/>
      <c r="MKE16" s="1211"/>
      <c r="MKF16" s="1211"/>
      <c r="MKG16" s="1211"/>
      <c r="MKH16" s="1211"/>
      <c r="MKI16" s="1211"/>
      <c r="MKJ16" s="1211"/>
      <c r="MKK16" s="1211"/>
      <c r="MKL16" s="1211"/>
      <c r="MKM16" s="1211"/>
      <c r="MKN16" s="1211"/>
      <c r="MKO16" s="1211"/>
      <c r="MKP16" s="1211"/>
      <c r="MKQ16" s="1211"/>
      <c r="MKR16" s="1211"/>
      <c r="MKS16" s="1211"/>
      <c r="MKT16" s="1211"/>
      <c r="MKU16" s="1211"/>
      <c r="MKV16" s="1211"/>
      <c r="MKW16" s="1211"/>
      <c r="MKX16" s="1211"/>
      <c r="MKY16" s="1211"/>
      <c r="MKZ16" s="1211"/>
      <c r="MLA16" s="1211"/>
      <c r="MLB16" s="1211"/>
      <c r="MLC16" s="1211"/>
      <c r="MLD16" s="1211"/>
      <c r="MLE16" s="1211"/>
      <c r="MLF16" s="1211"/>
      <c r="MLG16" s="1211"/>
      <c r="MLH16" s="1211"/>
      <c r="MLI16" s="1211"/>
      <c r="MLJ16" s="1211"/>
      <c r="MLK16" s="1211"/>
      <c r="MLL16" s="1211"/>
      <c r="MLM16" s="1211"/>
      <c r="MLN16" s="1211"/>
      <c r="MLO16" s="1211"/>
      <c r="MLP16" s="1211"/>
      <c r="MLQ16" s="1211"/>
      <c r="MLR16" s="1211"/>
      <c r="MLS16" s="1211"/>
      <c r="MLT16" s="1211"/>
      <c r="MLU16" s="1211"/>
      <c r="MLV16" s="1211"/>
      <c r="MLW16" s="1211"/>
      <c r="MLX16" s="1211"/>
      <c r="MLY16" s="1211"/>
      <c r="MLZ16" s="1211"/>
      <c r="MMA16" s="1211"/>
      <c r="MMB16" s="1211"/>
      <c r="MMC16" s="1211"/>
      <c r="MMD16" s="1211"/>
      <c r="MME16" s="1211"/>
      <c r="MMF16" s="1211"/>
      <c r="MMG16" s="1211"/>
      <c r="MMH16" s="1211"/>
      <c r="MMI16" s="1211"/>
      <c r="MMJ16" s="1211"/>
      <c r="MMK16" s="1211"/>
      <c r="MML16" s="1211"/>
      <c r="MMM16" s="1211"/>
      <c r="MMN16" s="1211"/>
      <c r="MMO16" s="1211"/>
      <c r="MMP16" s="1211"/>
      <c r="MMQ16" s="1211"/>
      <c r="MMR16" s="1211"/>
      <c r="MMS16" s="1211"/>
      <c r="MMT16" s="1211"/>
      <c r="MMU16" s="1211"/>
      <c r="MMV16" s="1211"/>
      <c r="MMW16" s="1211"/>
      <c r="MMX16" s="1211"/>
      <c r="MMY16" s="1211"/>
      <c r="MMZ16" s="1211"/>
      <c r="MNA16" s="1211"/>
      <c r="MNB16" s="1211"/>
      <c r="MNC16" s="1211"/>
      <c r="MND16" s="1211"/>
      <c r="MNE16" s="1211"/>
      <c r="MNF16" s="1211"/>
      <c r="MNG16" s="1211"/>
      <c r="MNH16" s="1211"/>
      <c r="MNI16" s="1211"/>
      <c r="MNJ16" s="1211"/>
      <c r="MNK16" s="1211"/>
      <c r="MNL16" s="1211"/>
      <c r="MNM16" s="1211"/>
      <c r="MNN16" s="1211"/>
      <c r="MNO16" s="1211"/>
      <c r="MNP16" s="1211"/>
      <c r="MNQ16" s="1211"/>
      <c r="MNR16" s="1211"/>
      <c r="MNS16" s="1211"/>
      <c r="MNT16" s="1211"/>
      <c r="MNU16" s="1211"/>
      <c r="MNV16" s="1211"/>
      <c r="MNW16" s="1211"/>
      <c r="MNX16" s="1211"/>
      <c r="MNY16" s="1211"/>
      <c r="MNZ16" s="1211"/>
      <c r="MOA16" s="1211"/>
      <c r="MOB16" s="1211"/>
      <c r="MOC16" s="1211"/>
      <c r="MOD16" s="1211"/>
      <c r="MOE16" s="1211"/>
      <c r="MOF16" s="1211"/>
      <c r="MOG16" s="1211"/>
      <c r="MOH16" s="1211"/>
      <c r="MOI16" s="1211"/>
      <c r="MOJ16" s="1211"/>
      <c r="MOK16" s="1211"/>
      <c r="MOL16" s="1211"/>
      <c r="MOM16" s="1211"/>
      <c r="MON16" s="1211"/>
      <c r="MOO16" s="1211"/>
      <c r="MOP16" s="1211"/>
      <c r="MOQ16" s="1211"/>
      <c r="MOR16" s="1211"/>
      <c r="MOS16" s="1211"/>
      <c r="MOT16" s="1211"/>
      <c r="MOU16" s="1211"/>
      <c r="MOV16" s="1211"/>
      <c r="MOW16" s="1211"/>
      <c r="MOX16" s="1211"/>
      <c r="MOY16" s="1211"/>
      <c r="MOZ16" s="1211"/>
      <c r="MPA16" s="1211"/>
      <c r="MPB16" s="1211"/>
      <c r="MPC16" s="1211"/>
      <c r="MPD16" s="1211"/>
      <c r="MPE16" s="1211"/>
      <c r="MPF16" s="1211"/>
      <c r="MPG16" s="1211"/>
      <c r="MPH16" s="1211"/>
      <c r="MPI16" s="1211"/>
      <c r="MPJ16" s="1211"/>
      <c r="MPK16" s="1211"/>
      <c r="MPL16" s="1211"/>
      <c r="MPM16" s="1211"/>
      <c r="MPN16" s="1211"/>
      <c r="MPO16" s="1211"/>
      <c r="MPP16" s="1211"/>
      <c r="MPQ16" s="1211"/>
      <c r="MPR16" s="1211"/>
      <c r="MPS16" s="1211"/>
      <c r="MPT16" s="1211"/>
      <c r="MPU16" s="1211"/>
      <c r="MPV16" s="1211"/>
      <c r="MPW16" s="1211"/>
      <c r="MPX16" s="1211"/>
      <c r="MPY16" s="1211"/>
      <c r="MPZ16" s="1211"/>
      <c r="MQA16" s="1211"/>
      <c r="MQB16" s="1211"/>
      <c r="MQC16" s="1211"/>
      <c r="MQD16" s="1211"/>
      <c r="MQE16" s="1211"/>
      <c r="MQF16" s="1211"/>
      <c r="MQG16" s="1211"/>
      <c r="MQH16" s="1211"/>
      <c r="MQI16" s="1211"/>
      <c r="MQJ16" s="1211"/>
      <c r="MQK16" s="1211"/>
      <c r="MQL16" s="1211"/>
      <c r="MQM16" s="1211"/>
      <c r="MQN16" s="1211"/>
      <c r="MQO16" s="1211"/>
      <c r="MQP16" s="1211"/>
      <c r="MQQ16" s="1211"/>
      <c r="MQR16" s="1211"/>
      <c r="MQS16" s="1211"/>
      <c r="MQT16" s="1211"/>
      <c r="MQU16" s="1211"/>
      <c r="MQV16" s="1211"/>
      <c r="MQW16" s="1211"/>
      <c r="MQX16" s="1211"/>
      <c r="MQY16" s="1211"/>
      <c r="MQZ16" s="1211"/>
      <c r="MRA16" s="1211"/>
      <c r="MRB16" s="1211"/>
      <c r="MRC16" s="1211"/>
      <c r="MRD16" s="1211"/>
      <c r="MRE16" s="1211"/>
      <c r="MRF16" s="1211"/>
      <c r="MRG16" s="1211"/>
      <c r="MRH16" s="1211"/>
      <c r="MRI16" s="1211"/>
      <c r="MRJ16" s="1211"/>
      <c r="MRK16" s="1211"/>
      <c r="MRL16" s="1211"/>
      <c r="MRM16" s="1211"/>
      <c r="MRN16" s="1211"/>
      <c r="MRO16" s="1211"/>
      <c r="MRP16" s="1211"/>
      <c r="MRQ16" s="1211"/>
      <c r="MRR16" s="1211"/>
      <c r="MRS16" s="1211"/>
      <c r="MRT16" s="1211"/>
      <c r="MRU16" s="1211"/>
      <c r="MRV16" s="1211"/>
      <c r="MRW16" s="1211"/>
      <c r="MRX16" s="1211"/>
      <c r="MRY16" s="1211"/>
      <c r="MRZ16" s="1211"/>
      <c r="MSA16" s="1211"/>
      <c r="MSB16" s="1211"/>
      <c r="MSC16" s="1211"/>
      <c r="MSD16" s="1211"/>
      <c r="MSE16" s="1211"/>
      <c r="MSF16" s="1211"/>
      <c r="MSG16" s="1211"/>
      <c r="MSH16" s="1211"/>
      <c r="MSI16" s="1211"/>
      <c r="MSJ16" s="1211"/>
      <c r="MSK16" s="1211"/>
      <c r="MSL16" s="1211"/>
      <c r="MSM16" s="1211"/>
      <c r="MSN16" s="1211"/>
      <c r="MSO16" s="1211"/>
      <c r="MSP16" s="1211"/>
      <c r="MSQ16" s="1211"/>
      <c r="MSR16" s="1211"/>
      <c r="MSS16" s="1211"/>
      <c r="MST16" s="1211"/>
      <c r="MSU16" s="1211"/>
      <c r="MSV16" s="1211"/>
      <c r="MSW16" s="1211"/>
      <c r="MSX16" s="1211"/>
      <c r="MSY16" s="1211"/>
      <c r="MSZ16" s="1211"/>
      <c r="MTA16" s="1211"/>
      <c r="MTB16" s="1211"/>
      <c r="MTC16" s="1211"/>
      <c r="MTD16" s="1211"/>
      <c r="MTE16" s="1211"/>
      <c r="MTF16" s="1211"/>
      <c r="MTG16" s="1211"/>
      <c r="MTH16" s="1211"/>
      <c r="MTI16" s="1211"/>
      <c r="MTJ16" s="1211"/>
      <c r="MTK16" s="1211"/>
      <c r="MTL16" s="1211"/>
      <c r="MTM16" s="1211"/>
      <c r="MTN16" s="1211"/>
      <c r="MTO16" s="1211"/>
      <c r="MTP16" s="1211"/>
      <c r="MTQ16" s="1211"/>
      <c r="MTR16" s="1211"/>
      <c r="MTS16" s="1211"/>
      <c r="MTT16" s="1211"/>
      <c r="MTU16" s="1211"/>
      <c r="MTV16" s="1211"/>
      <c r="MTW16" s="1211"/>
      <c r="MTX16" s="1211"/>
      <c r="MTY16" s="1211"/>
      <c r="MTZ16" s="1211"/>
      <c r="MUA16" s="1211"/>
      <c r="MUB16" s="1211"/>
      <c r="MUC16" s="1211"/>
      <c r="MUD16" s="1211"/>
      <c r="MUE16" s="1211"/>
      <c r="MUF16" s="1211"/>
      <c r="MUG16" s="1211"/>
      <c r="MUH16" s="1211"/>
      <c r="MUI16" s="1211"/>
      <c r="MUJ16" s="1211"/>
      <c r="MUK16" s="1211"/>
      <c r="MUL16" s="1211"/>
      <c r="MUM16" s="1211"/>
      <c r="MUN16" s="1211"/>
      <c r="MUO16" s="1211"/>
      <c r="MUP16" s="1211"/>
      <c r="MUQ16" s="1211"/>
      <c r="MUR16" s="1211"/>
      <c r="MUS16" s="1211"/>
      <c r="MUT16" s="1211"/>
      <c r="MUU16" s="1211"/>
      <c r="MUV16" s="1211"/>
      <c r="MUW16" s="1211"/>
      <c r="MUX16" s="1211"/>
      <c r="MUY16" s="1211"/>
      <c r="MUZ16" s="1211"/>
      <c r="MVA16" s="1211"/>
      <c r="MVB16" s="1211"/>
      <c r="MVC16" s="1211"/>
      <c r="MVD16" s="1211"/>
      <c r="MVE16" s="1211"/>
      <c r="MVF16" s="1211"/>
      <c r="MVG16" s="1211"/>
      <c r="MVH16" s="1211"/>
      <c r="MVI16" s="1211"/>
      <c r="MVJ16" s="1211"/>
      <c r="MVK16" s="1211"/>
      <c r="MVL16" s="1211"/>
      <c r="MVM16" s="1211"/>
      <c r="MVN16" s="1211"/>
      <c r="MVO16" s="1211"/>
      <c r="MVP16" s="1211"/>
      <c r="MVQ16" s="1211"/>
      <c r="MVR16" s="1211"/>
      <c r="MVS16" s="1211"/>
      <c r="MVT16" s="1211"/>
      <c r="MVU16" s="1211"/>
      <c r="MVV16" s="1211"/>
      <c r="MVW16" s="1211"/>
      <c r="MVX16" s="1211"/>
      <c r="MVY16" s="1211"/>
      <c r="MVZ16" s="1211"/>
      <c r="MWA16" s="1211"/>
      <c r="MWB16" s="1211"/>
      <c r="MWC16" s="1211"/>
      <c r="MWD16" s="1211"/>
      <c r="MWE16" s="1211"/>
      <c r="MWF16" s="1211"/>
      <c r="MWG16" s="1211"/>
      <c r="MWH16" s="1211"/>
      <c r="MWI16" s="1211"/>
      <c r="MWJ16" s="1211"/>
      <c r="MWK16" s="1211"/>
      <c r="MWL16" s="1211"/>
      <c r="MWM16" s="1211"/>
      <c r="MWN16" s="1211"/>
      <c r="MWO16" s="1211"/>
      <c r="MWP16" s="1211"/>
      <c r="MWQ16" s="1211"/>
      <c r="MWR16" s="1211"/>
      <c r="MWS16" s="1211"/>
      <c r="MWT16" s="1211"/>
      <c r="MWU16" s="1211"/>
      <c r="MWV16" s="1211"/>
      <c r="MWW16" s="1211"/>
      <c r="MWX16" s="1211"/>
      <c r="MWY16" s="1211"/>
      <c r="MWZ16" s="1211"/>
      <c r="MXA16" s="1211"/>
      <c r="MXB16" s="1211"/>
      <c r="MXC16" s="1211"/>
      <c r="MXD16" s="1211"/>
      <c r="MXE16" s="1211"/>
      <c r="MXF16" s="1211"/>
      <c r="MXG16" s="1211"/>
      <c r="MXH16" s="1211"/>
      <c r="MXI16" s="1211"/>
      <c r="MXJ16" s="1211"/>
      <c r="MXK16" s="1211"/>
      <c r="MXL16" s="1211"/>
      <c r="MXM16" s="1211"/>
      <c r="MXN16" s="1211"/>
      <c r="MXO16" s="1211"/>
      <c r="MXP16" s="1211"/>
      <c r="MXQ16" s="1211"/>
      <c r="MXR16" s="1211"/>
      <c r="MXS16" s="1211"/>
      <c r="MXT16" s="1211"/>
      <c r="MXU16" s="1211"/>
      <c r="MXV16" s="1211"/>
      <c r="MXW16" s="1211"/>
      <c r="MXX16" s="1211"/>
      <c r="MXY16" s="1211"/>
      <c r="MXZ16" s="1211"/>
      <c r="MYA16" s="1211"/>
      <c r="MYB16" s="1211"/>
      <c r="MYC16" s="1211"/>
      <c r="MYD16" s="1211"/>
      <c r="MYE16" s="1211"/>
      <c r="MYF16" s="1211"/>
      <c r="MYG16" s="1211"/>
      <c r="MYH16" s="1211"/>
      <c r="MYI16" s="1211"/>
      <c r="MYJ16" s="1211"/>
      <c r="MYK16" s="1211"/>
      <c r="MYL16" s="1211"/>
      <c r="MYM16" s="1211"/>
      <c r="MYN16" s="1211"/>
      <c r="MYO16" s="1211"/>
      <c r="MYP16" s="1211"/>
      <c r="MYQ16" s="1211"/>
      <c r="MYR16" s="1211"/>
      <c r="MYS16" s="1211"/>
      <c r="MYT16" s="1211"/>
      <c r="MYU16" s="1211"/>
      <c r="MYV16" s="1211"/>
      <c r="MYW16" s="1211"/>
      <c r="MYX16" s="1211"/>
      <c r="MYY16" s="1211"/>
      <c r="MYZ16" s="1211"/>
      <c r="MZA16" s="1211"/>
      <c r="MZB16" s="1211"/>
      <c r="MZC16" s="1211"/>
      <c r="MZD16" s="1211"/>
      <c r="MZE16" s="1211"/>
      <c r="MZF16" s="1211"/>
      <c r="MZG16" s="1211"/>
      <c r="MZH16" s="1211"/>
      <c r="MZI16" s="1211"/>
      <c r="MZJ16" s="1211"/>
      <c r="MZK16" s="1211"/>
      <c r="MZL16" s="1211"/>
      <c r="MZM16" s="1211"/>
      <c r="MZN16" s="1211"/>
      <c r="MZO16" s="1211"/>
      <c r="MZP16" s="1211"/>
      <c r="MZQ16" s="1211"/>
      <c r="MZR16" s="1211"/>
      <c r="MZS16" s="1211"/>
      <c r="MZT16" s="1211"/>
      <c r="MZU16" s="1211"/>
      <c r="MZV16" s="1211"/>
      <c r="MZW16" s="1211"/>
      <c r="MZX16" s="1211"/>
      <c r="MZY16" s="1211"/>
      <c r="MZZ16" s="1211"/>
      <c r="NAA16" s="1211"/>
      <c r="NAB16" s="1211"/>
      <c r="NAC16" s="1211"/>
      <c r="NAD16" s="1211"/>
      <c r="NAE16" s="1211"/>
      <c r="NAF16" s="1211"/>
      <c r="NAG16" s="1211"/>
      <c r="NAH16" s="1211"/>
      <c r="NAI16" s="1211"/>
      <c r="NAJ16" s="1211"/>
      <c r="NAK16" s="1211"/>
      <c r="NAL16" s="1211"/>
      <c r="NAM16" s="1211"/>
      <c r="NAN16" s="1211"/>
      <c r="NAO16" s="1211"/>
      <c r="NAP16" s="1211"/>
      <c r="NAQ16" s="1211"/>
      <c r="NAR16" s="1211"/>
      <c r="NAS16" s="1211"/>
      <c r="NAT16" s="1211"/>
      <c r="NAU16" s="1211"/>
      <c r="NAV16" s="1211"/>
      <c r="NAW16" s="1211"/>
      <c r="NAX16" s="1211"/>
      <c r="NAY16" s="1211"/>
      <c r="NAZ16" s="1211"/>
      <c r="NBA16" s="1211"/>
      <c r="NBB16" s="1211"/>
      <c r="NBC16" s="1211"/>
      <c r="NBD16" s="1211"/>
      <c r="NBE16" s="1211"/>
      <c r="NBF16" s="1211"/>
      <c r="NBG16" s="1211"/>
      <c r="NBH16" s="1211"/>
      <c r="NBI16" s="1211"/>
      <c r="NBJ16" s="1211"/>
      <c r="NBK16" s="1211"/>
      <c r="NBL16" s="1211"/>
      <c r="NBM16" s="1211"/>
      <c r="NBN16" s="1211"/>
      <c r="NBO16" s="1211"/>
      <c r="NBP16" s="1211"/>
      <c r="NBQ16" s="1211"/>
      <c r="NBR16" s="1211"/>
      <c r="NBS16" s="1211"/>
      <c r="NBT16" s="1211"/>
      <c r="NBU16" s="1211"/>
      <c r="NBV16" s="1211"/>
      <c r="NBW16" s="1211"/>
      <c r="NBX16" s="1211"/>
      <c r="NBY16" s="1211"/>
      <c r="NBZ16" s="1211"/>
      <c r="NCA16" s="1211"/>
      <c r="NCB16" s="1211"/>
      <c r="NCC16" s="1211"/>
      <c r="NCD16" s="1211"/>
      <c r="NCE16" s="1211"/>
      <c r="NCF16" s="1211"/>
      <c r="NCG16" s="1211"/>
      <c r="NCH16" s="1211"/>
      <c r="NCI16" s="1211"/>
      <c r="NCJ16" s="1211"/>
      <c r="NCK16" s="1211"/>
      <c r="NCL16" s="1211"/>
      <c r="NCM16" s="1211"/>
      <c r="NCN16" s="1211"/>
      <c r="NCO16" s="1211"/>
      <c r="NCP16" s="1211"/>
      <c r="NCQ16" s="1211"/>
      <c r="NCR16" s="1211"/>
      <c r="NCS16" s="1211"/>
      <c r="NCT16" s="1211"/>
      <c r="NCU16" s="1211"/>
      <c r="NCV16" s="1211"/>
      <c r="NCW16" s="1211"/>
      <c r="NCX16" s="1211"/>
      <c r="NCY16" s="1211"/>
      <c r="NCZ16" s="1211"/>
      <c r="NDA16" s="1211"/>
      <c r="NDB16" s="1211"/>
      <c r="NDC16" s="1211"/>
      <c r="NDD16" s="1211"/>
      <c r="NDE16" s="1211"/>
      <c r="NDF16" s="1211"/>
      <c r="NDG16" s="1211"/>
      <c r="NDH16" s="1211"/>
      <c r="NDI16" s="1211"/>
      <c r="NDJ16" s="1211"/>
      <c r="NDK16" s="1211"/>
      <c r="NDL16" s="1211"/>
      <c r="NDM16" s="1211"/>
      <c r="NDN16" s="1211"/>
      <c r="NDO16" s="1211"/>
      <c r="NDP16" s="1211"/>
      <c r="NDQ16" s="1211"/>
      <c r="NDR16" s="1211"/>
      <c r="NDS16" s="1211"/>
      <c r="NDT16" s="1211"/>
      <c r="NDU16" s="1211"/>
      <c r="NDV16" s="1211"/>
      <c r="NDW16" s="1211"/>
      <c r="NDX16" s="1211"/>
      <c r="NDY16" s="1211"/>
      <c r="NDZ16" s="1211"/>
      <c r="NEA16" s="1211"/>
      <c r="NEB16" s="1211"/>
      <c r="NEC16" s="1211"/>
      <c r="NED16" s="1211"/>
      <c r="NEE16" s="1211"/>
      <c r="NEF16" s="1211"/>
      <c r="NEG16" s="1211"/>
      <c r="NEH16" s="1211"/>
      <c r="NEI16" s="1211"/>
      <c r="NEJ16" s="1211"/>
      <c r="NEK16" s="1211"/>
      <c r="NEL16" s="1211"/>
      <c r="NEM16" s="1211"/>
      <c r="NEN16" s="1211"/>
      <c r="NEO16" s="1211"/>
      <c r="NEP16" s="1211"/>
      <c r="NEQ16" s="1211"/>
      <c r="NER16" s="1211"/>
      <c r="NES16" s="1211"/>
      <c r="NET16" s="1211"/>
      <c r="NEU16" s="1211"/>
      <c r="NEV16" s="1211"/>
      <c r="NEW16" s="1211"/>
      <c r="NEX16" s="1211"/>
      <c r="NEY16" s="1211"/>
      <c r="NEZ16" s="1211"/>
      <c r="NFA16" s="1211"/>
      <c r="NFB16" s="1211"/>
      <c r="NFC16" s="1211"/>
      <c r="NFD16" s="1211"/>
      <c r="NFE16" s="1211"/>
      <c r="NFF16" s="1211"/>
      <c r="NFG16" s="1211"/>
      <c r="NFH16" s="1211"/>
      <c r="NFI16" s="1211"/>
      <c r="NFJ16" s="1211"/>
      <c r="NFK16" s="1211"/>
      <c r="NFL16" s="1211"/>
      <c r="NFM16" s="1211"/>
      <c r="NFN16" s="1211"/>
      <c r="NFO16" s="1211"/>
      <c r="NFP16" s="1211"/>
      <c r="NFQ16" s="1211"/>
      <c r="NFR16" s="1211"/>
      <c r="NFS16" s="1211"/>
      <c r="NFT16" s="1211"/>
      <c r="NFU16" s="1211"/>
      <c r="NFV16" s="1211"/>
      <c r="NFW16" s="1211"/>
      <c r="NFX16" s="1211"/>
      <c r="NFY16" s="1211"/>
      <c r="NFZ16" s="1211"/>
      <c r="NGA16" s="1211"/>
      <c r="NGB16" s="1211"/>
      <c r="NGC16" s="1211"/>
      <c r="NGD16" s="1211"/>
      <c r="NGE16" s="1211"/>
      <c r="NGF16" s="1211"/>
      <c r="NGG16" s="1211"/>
      <c r="NGH16" s="1211"/>
      <c r="NGI16" s="1211"/>
      <c r="NGJ16" s="1211"/>
      <c r="NGK16" s="1211"/>
      <c r="NGL16" s="1211"/>
      <c r="NGM16" s="1211"/>
      <c r="NGN16" s="1211"/>
      <c r="NGO16" s="1211"/>
      <c r="NGP16" s="1211"/>
      <c r="NGQ16" s="1211"/>
      <c r="NGR16" s="1211"/>
      <c r="NGS16" s="1211"/>
      <c r="NGT16" s="1211"/>
      <c r="NGU16" s="1211"/>
      <c r="NGV16" s="1211"/>
      <c r="NGW16" s="1211"/>
      <c r="NGX16" s="1211"/>
      <c r="NGY16" s="1211"/>
      <c r="NGZ16" s="1211"/>
      <c r="NHA16" s="1211"/>
      <c r="NHB16" s="1211"/>
      <c r="NHC16" s="1211"/>
      <c r="NHD16" s="1211"/>
      <c r="NHE16" s="1211"/>
      <c r="NHF16" s="1211"/>
      <c r="NHG16" s="1211"/>
      <c r="NHH16" s="1211"/>
      <c r="NHI16" s="1211"/>
      <c r="NHJ16" s="1211"/>
      <c r="NHK16" s="1211"/>
      <c r="NHL16" s="1211"/>
      <c r="NHM16" s="1211"/>
      <c r="NHN16" s="1211"/>
      <c r="NHO16" s="1211"/>
      <c r="NHP16" s="1211"/>
      <c r="NHQ16" s="1211"/>
      <c r="NHR16" s="1211"/>
      <c r="NHS16" s="1211"/>
      <c r="NHT16" s="1211"/>
      <c r="NHU16" s="1211"/>
      <c r="NHV16" s="1211"/>
      <c r="NHW16" s="1211"/>
      <c r="NHX16" s="1211"/>
      <c r="NHY16" s="1211"/>
      <c r="NHZ16" s="1211"/>
      <c r="NIA16" s="1211"/>
      <c r="NIB16" s="1211"/>
      <c r="NIC16" s="1211"/>
      <c r="NID16" s="1211"/>
      <c r="NIE16" s="1211"/>
      <c r="NIF16" s="1211"/>
      <c r="NIG16" s="1211"/>
      <c r="NIH16" s="1211"/>
      <c r="NII16" s="1211"/>
      <c r="NIJ16" s="1211"/>
      <c r="NIK16" s="1211"/>
      <c r="NIL16" s="1211"/>
      <c r="NIM16" s="1211"/>
      <c r="NIN16" s="1211"/>
      <c r="NIO16" s="1211"/>
      <c r="NIP16" s="1211"/>
      <c r="NIQ16" s="1211"/>
      <c r="NIR16" s="1211"/>
      <c r="NIS16" s="1211"/>
      <c r="NIT16" s="1211"/>
      <c r="NIU16" s="1211"/>
      <c r="NIV16" s="1211"/>
      <c r="NIW16" s="1211"/>
      <c r="NIX16" s="1211"/>
      <c r="NIY16" s="1211"/>
      <c r="NIZ16" s="1211"/>
      <c r="NJA16" s="1211"/>
      <c r="NJB16" s="1211"/>
      <c r="NJC16" s="1211"/>
      <c r="NJD16" s="1211"/>
      <c r="NJE16" s="1211"/>
      <c r="NJF16" s="1211"/>
      <c r="NJG16" s="1211"/>
      <c r="NJH16" s="1211"/>
      <c r="NJI16" s="1211"/>
      <c r="NJJ16" s="1211"/>
      <c r="NJK16" s="1211"/>
      <c r="NJL16" s="1211"/>
      <c r="NJM16" s="1211"/>
      <c r="NJN16" s="1211"/>
      <c r="NJO16" s="1211"/>
      <c r="NJP16" s="1211"/>
      <c r="NJQ16" s="1211"/>
      <c r="NJR16" s="1211"/>
      <c r="NJS16" s="1211"/>
      <c r="NJT16" s="1211"/>
      <c r="NJU16" s="1211"/>
      <c r="NJV16" s="1211"/>
      <c r="NJW16" s="1211"/>
      <c r="NJX16" s="1211"/>
      <c r="NJY16" s="1211"/>
      <c r="NJZ16" s="1211"/>
      <c r="NKA16" s="1211"/>
      <c r="NKB16" s="1211"/>
      <c r="NKC16" s="1211"/>
      <c r="NKD16" s="1211"/>
      <c r="NKE16" s="1211"/>
      <c r="NKF16" s="1211"/>
      <c r="NKG16" s="1211"/>
      <c r="NKH16" s="1211"/>
      <c r="NKI16" s="1211"/>
      <c r="NKJ16" s="1211"/>
      <c r="NKK16" s="1211"/>
      <c r="NKL16" s="1211"/>
      <c r="NKM16" s="1211"/>
      <c r="NKN16" s="1211"/>
      <c r="NKO16" s="1211"/>
      <c r="NKP16" s="1211"/>
      <c r="NKQ16" s="1211"/>
      <c r="NKR16" s="1211"/>
      <c r="NKS16" s="1211"/>
      <c r="NKT16" s="1211"/>
      <c r="NKU16" s="1211"/>
      <c r="NKV16" s="1211"/>
      <c r="NKW16" s="1211"/>
      <c r="NKX16" s="1211"/>
      <c r="NKY16" s="1211"/>
      <c r="NKZ16" s="1211"/>
      <c r="NLA16" s="1211"/>
      <c r="NLB16" s="1211"/>
      <c r="NLC16" s="1211"/>
      <c r="NLD16" s="1211"/>
      <c r="NLE16" s="1211"/>
      <c r="NLF16" s="1211"/>
      <c r="NLG16" s="1211"/>
      <c r="NLH16" s="1211"/>
      <c r="NLI16" s="1211"/>
      <c r="NLJ16" s="1211"/>
      <c r="NLK16" s="1211"/>
      <c r="NLL16" s="1211"/>
      <c r="NLM16" s="1211"/>
      <c r="NLN16" s="1211"/>
      <c r="NLO16" s="1211"/>
      <c r="NLP16" s="1211"/>
      <c r="NLQ16" s="1211"/>
      <c r="NLR16" s="1211"/>
      <c r="NLS16" s="1211"/>
      <c r="NLT16" s="1211"/>
      <c r="NLU16" s="1211"/>
      <c r="NLV16" s="1211"/>
      <c r="NLW16" s="1211"/>
      <c r="NLX16" s="1211"/>
      <c r="NLY16" s="1211"/>
      <c r="NLZ16" s="1211"/>
      <c r="NMA16" s="1211"/>
      <c r="NMB16" s="1211"/>
      <c r="NMC16" s="1211"/>
      <c r="NMD16" s="1211"/>
      <c r="NME16" s="1211"/>
      <c r="NMF16" s="1211"/>
      <c r="NMG16" s="1211"/>
      <c r="NMH16" s="1211"/>
      <c r="NMI16" s="1211"/>
      <c r="NMJ16" s="1211"/>
      <c r="NMK16" s="1211"/>
      <c r="NML16" s="1211"/>
      <c r="NMM16" s="1211"/>
      <c r="NMN16" s="1211"/>
      <c r="NMO16" s="1211"/>
      <c r="NMP16" s="1211"/>
      <c r="NMQ16" s="1211"/>
      <c r="NMR16" s="1211"/>
      <c r="NMS16" s="1211"/>
      <c r="NMT16" s="1211"/>
      <c r="NMU16" s="1211"/>
      <c r="NMV16" s="1211"/>
      <c r="NMW16" s="1211"/>
      <c r="NMX16" s="1211"/>
      <c r="NMY16" s="1211"/>
      <c r="NMZ16" s="1211"/>
      <c r="NNA16" s="1211"/>
      <c r="NNB16" s="1211"/>
      <c r="NNC16" s="1211"/>
      <c r="NND16" s="1211"/>
      <c r="NNE16" s="1211"/>
      <c r="NNF16" s="1211"/>
      <c r="NNG16" s="1211"/>
      <c r="NNH16" s="1211"/>
      <c r="NNI16" s="1211"/>
      <c r="NNJ16" s="1211"/>
      <c r="NNK16" s="1211"/>
      <c r="NNL16" s="1211"/>
      <c r="NNM16" s="1211"/>
      <c r="NNN16" s="1211"/>
      <c r="NNO16" s="1211"/>
      <c r="NNP16" s="1211"/>
      <c r="NNQ16" s="1211"/>
      <c r="NNR16" s="1211"/>
      <c r="NNS16" s="1211"/>
      <c r="NNT16" s="1211"/>
      <c r="NNU16" s="1211"/>
      <c r="NNV16" s="1211"/>
      <c r="NNW16" s="1211"/>
      <c r="NNX16" s="1211"/>
      <c r="NNY16" s="1211"/>
      <c r="NNZ16" s="1211"/>
      <c r="NOA16" s="1211"/>
      <c r="NOB16" s="1211"/>
      <c r="NOC16" s="1211"/>
      <c r="NOD16" s="1211"/>
      <c r="NOE16" s="1211"/>
      <c r="NOF16" s="1211"/>
      <c r="NOG16" s="1211"/>
      <c r="NOH16" s="1211"/>
      <c r="NOI16" s="1211"/>
      <c r="NOJ16" s="1211"/>
      <c r="NOK16" s="1211"/>
      <c r="NOL16" s="1211"/>
      <c r="NOM16" s="1211"/>
      <c r="NON16" s="1211"/>
      <c r="NOO16" s="1211"/>
      <c r="NOP16" s="1211"/>
      <c r="NOQ16" s="1211"/>
      <c r="NOR16" s="1211"/>
      <c r="NOS16" s="1211"/>
      <c r="NOT16" s="1211"/>
      <c r="NOU16" s="1211"/>
      <c r="NOV16" s="1211"/>
      <c r="NOW16" s="1211"/>
      <c r="NOX16" s="1211"/>
      <c r="NOY16" s="1211"/>
      <c r="NOZ16" s="1211"/>
      <c r="NPA16" s="1211"/>
      <c r="NPB16" s="1211"/>
      <c r="NPC16" s="1211"/>
      <c r="NPD16" s="1211"/>
      <c r="NPE16" s="1211"/>
      <c r="NPF16" s="1211"/>
      <c r="NPG16" s="1211"/>
      <c r="NPH16" s="1211"/>
      <c r="NPI16" s="1211"/>
      <c r="NPJ16" s="1211"/>
      <c r="NPK16" s="1211"/>
      <c r="NPL16" s="1211"/>
      <c r="NPM16" s="1211"/>
      <c r="NPN16" s="1211"/>
      <c r="NPO16" s="1211"/>
      <c r="NPP16" s="1211"/>
      <c r="NPQ16" s="1211"/>
      <c r="NPR16" s="1211"/>
      <c r="NPS16" s="1211"/>
      <c r="NPT16" s="1211"/>
      <c r="NPU16" s="1211"/>
      <c r="NPV16" s="1211"/>
      <c r="NPW16" s="1211"/>
      <c r="NPX16" s="1211"/>
      <c r="NPY16" s="1211"/>
      <c r="NPZ16" s="1211"/>
      <c r="NQA16" s="1211"/>
      <c r="NQB16" s="1211"/>
      <c r="NQC16" s="1211"/>
      <c r="NQD16" s="1211"/>
      <c r="NQE16" s="1211"/>
      <c r="NQF16" s="1211"/>
      <c r="NQG16" s="1211"/>
      <c r="NQH16" s="1211"/>
      <c r="NQI16" s="1211"/>
      <c r="NQJ16" s="1211"/>
      <c r="NQK16" s="1211"/>
      <c r="NQL16" s="1211"/>
      <c r="NQM16" s="1211"/>
      <c r="NQN16" s="1211"/>
      <c r="NQO16" s="1211"/>
      <c r="NQP16" s="1211"/>
      <c r="NQQ16" s="1211"/>
      <c r="NQR16" s="1211"/>
      <c r="NQS16" s="1211"/>
      <c r="NQT16" s="1211"/>
      <c r="NQU16" s="1211"/>
      <c r="NQV16" s="1211"/>
      <c r="NQW16" s="1211"/>
      <c r="NQX16" s="1211"/>
      <c r="NQY16" s="1211"/>
      <c r="NQZ16" s="1211"/>
      <c r="NRA16" s="1211"/>
      <c r="NRB16" s="1211"/>
      <c r="NRC16" s="1211"/>
      <c r="NRD16" s="1211"/>
      <c r="NRE16" s="1211"/>
      <c r="NRF16" s="1211"/>
      <c r="NRG16" s="1211"/>
      <c r="NRH16" s="1211"/>
      <c r="NRI16" s="1211"/>
      <c r="NRJ16" s="1211"/>
      <c r="NRK16" s="1211"/>
      <c r="NRL16" s="1211"/>
      <c r="NRM16" s="1211"/>
      <c r="NRN16" s="1211"/>
      <c r="NRO16" s="1211"/>
      <c r="NRP16" s="1211"/>
      <c r="NRQ16" s="1211"/>
      <c r="NRR16" s="1211"/>
      <c r="NRS16" s="1211"/>
      <c r="NRT16" s="1211"/>
      <c r="NRU16" s="1211"/>
      <c r="NRV16" s="1211"/>
      <c r="NRW16" s="1211"/>
      <c r="NRX16" s="1211"/>
      <c r="NRY16" s="1211"/>
      <c r="NRZ16" s="1211"/>
      <c r="NSA16" s="1211"/>
      <c r="NSB16" s="1211"/>
      <c r="NSC16" s="1211"/>
      <c r="NSD16" s="1211"/>
      <c r="NSE16" s="1211"/>
      <c r="NSF16" s="1211"/>
      <c r="NSG16" s="1211"/>
      <c r="NSH16" s="1211"/>
      <c r="NSI16" s="1211"/>
      <c r="NSJ16" s="1211"/>
      <c r="NSK16" s="1211"/>
      <c r="NSL16" s="1211"/>
      <c r="NSM16" s="1211"/>
      <c r="NSN16" s="1211"/>
      <c r="NSO16" s="1211"/>
      <c r="NSP16" s="1211"/>
      <c r="NSQ16" s="1211"/>
      <c r="NSR16" s="1211"/>
      <c r="NSS16" s="1211"/>
      <c r="NST16" s="1211"/>
      <c r="NSU16" s="1211"/>
      <c r="NSV16" s="1211"/>
      <c r="NSW16" s="1211"/>
      <c r="NSX16" s="1211"/>
      <c r="NSY16" s="1211"/>
      <c r="NSZ16" s="1211"/>
      <c r="NTA16" s="1211"/>
      <c r="NTB16" s="1211"/>
      <c r="NTC16" s="1211"/>
      <c r="NTD16" s="1211"/>
      <c r="NTE16" s="1211"/>
      <c r="NTF16" s="1211"/>
      <c r="NTG16" s="1211"/>
      <c r="NTH16" s="1211"/>
      <c r="NTI16" s="1211"/>
      <c r="NTJ16" s="1211"/>
      <c r="NTK16" s="1211"/>
      <c r="NTL16" s="1211"/>
      <c r="NTM16" s="1211"/>
      <c r="NTN16" s="1211"/>
      <c r="NTO16" s="1211"/>
      <c r="NTP16" s="1211"/>
      <c r="NTQ16" s="1211"/>
      <c r="NTR16" s="1211"/>
      <c r="NTS16" s="1211"/>
      <c r="NTT16" s="1211"/>
      <c r="NTU16" s="1211"/>
      <c r="NTV16" s="1211"/>
      <c r="NTW16" s="1211"/>
      <c r="NTX16" s="1211"/>
      <c r="NTY16" s="1211"/>
      <c r="NTZ16" s="1211"/>
      <c r="NUA16" s="1211"/>
      <c r="NUB16" s="1211"/>
      <c r="NUC16" s="1211"/>
      <c r="NUD16" s="1211"/>
      <c r="NUE16" s="1211"/>
      <c r="NUF16" s="1211"/>
      <c r="NUG16" s="1211"/>
      <c r="NUH16" s="1211"/>
      <c r="NUI16" s="1211"/>
      <c r="NUJ16" s="1211"/>
      <c r="NUK16" s="1211"/>
      <c r="NUL16" s="1211"/>
      <c r="NUM16" s="1211"/>
      <c r="NUN16" s="1211"/>
      <c r="NUO16" s="1211"/>
      <c r="NUP16" s="1211"/>
      <c r="NUQ16" s="1211"/>
      <c r="NUR16" s="1211"/>
      <c r="NUS16" s="1211"/>
      <c r="NUT16" s="1211"/>
      <c r="NUU16" s="1211"/>
      <c r="NUV16" s="1211"/>
      <c r="NUW16" s="1211"/>
      <c r="NUX16" s="1211"/>
      <c r="NUY16" s="1211"/>
      <c r="NUZ16" s="1211"/>
      <c r="NVA16" s="1211"/>
      <c r="NVB16" s="1211"/>
      <c r="NVC16" s="1211"/>
      <c r="NVD16" s="1211"/>
      <c r="NVE16" s="1211"/>
      <c r="NVF16" s="1211"/>
      <c r="NVG16" s="1211"/>
      <c r="NVH16" s="1211"/>
      <c r="NVI16" s="1211"/>
      <c r="NVJ16" s="1211"/>
      <c r="NVK16" s="1211"/>
      <c r="NVL16" s="1211"/>
      <c r="NVM16" s="1211"/>
      <c r="NVN16" s="1211"/>
      <c r="NVO16" s="1211"/>
      <c r="NVP16" s="1211"/>
      <c r="NVQ16" s="1211"/>
      <c r="NVR16" s="1211"/>
      <c r="NVS16" s="1211"/>
      <c r="NVT16" s="1211"/>
      <c r="NVU16" s="1211"/>
      <c r="NVV16" s="1211"/>
      <c r="NVW16" s="1211"/>
      <c r="NVX16" s="1211"/>
      <c r="NVY16" s="1211"/>
      <c r="NVZ16" s="1211"/>
      <c r="NWA16" s="1211"/>
      <c r="NWB16" s="1211"/>
      <c r="NWC16" s="1211"/>
      <c r="NWD16" s="1211"/>
      <c r="NWE16" s="1211"/>
      <c r="NWF16" s="1211"/>
      <c r="NWG16" s="1211"/>
      <c r="NWH16" s="1211"/>
      <c r="NWI16" s="1211"/>
      <c r="NWJ16" s="1211"/>
      <c r="NWK16" s="1211"/>
      <c r="NWL16" s="1211"/>
      <c r="NWM16" s="1211"/>
      <c r="NWN16" s="1211"/>
      <c r="NWO16" s="1211"/>
      <c r="NWP16" s="1211"/>
      <c r="NWQ16" s="1211"/>
      <c r="NWR16" s="1211"/>
      <c r="NWS16" s="1211"/>
      <c r="NWT16" s="1211"/>
      <c r="NWU16" s="1211"/>
      <c r="NWV16" s="1211"/>
      <c r="NWW16" s="1211"/>
      <c r="NWX16" s="1211"/>
      <c r="NWY16" s="1211"/>
      <c r="NWZ16" s="1211"/>
      <c r="NXA16" s="1211"/>
      <c r="NXB16" s="1211"/>
      <c r="NXC16" s="1211"/>
      <c r="NXD16" s="1211"/>
      <c r="NXE16" s="1211"/>
      <c r="NXF16" s="1211"/>
      <c r="NXG16" s="1211"/>
      <c r="NXH16" s="1211"/>
      <c r="NXI16" s="1211"/>
      <c r="NXJ16" s="1211"/>
      <c r="NXK16" s="1211"/>
      <c r="NXL16" s="1211"/>
      <c r="NXM16" s="1211"/>
      <c r="NXN16" s="1211"/>
      <c r="NXO16" s="1211"/>
      <c r="NXP16" s="1211"/>
      <c r="NXQ16" s="1211"/>
      <c r="NXR16" s="1211"/>
      <c r="NXS16" s="1211"/>
      <c r="NXT16" s="1211"/>
      <c r="NXU16" s="1211"/>
      <c r="NXV16" s="1211"/>
      <c r="NXW16" s="1211"/>
      <c r="NXX16" s="1211"/>
      <c r="NXY16" s="1211"/>
      <c r="NXZ16" s="1211"/>
      <c r="NYA16" s="1211"/>
      <c r="NYB16" s="1211"/>
      <c r="NYC16" s="1211"/>
      <c r="NYD16" s="1211"/>
      <c r="NYE16" s="1211"/>
      <c r="NYF16" s="1211"/>
      <c r="NYG16" s="1211"/>
      <c r="NYH16" s="1211"/>
      <c r="NYI16" s="1211"/>
      <c r="NYJ16" s="1211"/>
      <c r="NYK16" s="1211"/>
      <c r="NYL16" s="1211"/>
      <c r="NYM16" s="1211"/>
      <c r="NYN16" s="1211"/>
      <c r="NYO16" s="1211"/>
      <c r="NYP16" s="1211"/>
      <c r="NYQ16" s="1211"/>
      <c r="NYR16" s="1211"/>
      <c r="NYS16" s="1211"/>
      <c r="NYT16" s="1211"/>
      <c r="NYU16" s="1211"/>
      <c r="NYV16" s="1211"/>
      <c r="NYW16" s="1211"/>
      <c r="NYX16" s="1211"/>
      <c r="NYY16" s="1211"/>
      <c r="NYZ16" s="1211"/>
      <c r="NZA16" s="1211"/>
      <c r="NZB16" s="1211"/>
      <c r="NZC16" s="1211"/>
      <c r="NZD16" s="1211"/>
      <c r="NZE16" s="1211"/>
      <c r="NZF16" s="1211"/>
      <c r="NZG16" s="1211"/>
      <c r="NZH16" s="1211"/>
      <c r="NZI16" s="1211"/>
      <c r="NZJ16" s="1211"/>
      <c r="NZK16" s="1211"/>
      <c r="NZL16" s="1211"/>
      <c r="NZM16" s="1211"/>
      <c r="NZN16" s="1211"/>
      <c r="NZO16" s="1211"/>
      <c r="NZP16" s="1211"/>
      <c r="NZQ16" s="1211"/>
      <c r="NZR16" s="1211"/>
      <c r="NZS16" s="1211"/>
      <c r="NZT16" s="1211"/>
      <c r="NZU16" s="1211"/>
      <c r="NZV16" s="1211"/>
      <c r="NZW16" s="1211"/>
      <c r="NZX16" s="1211"/>
      <c r="NZY16" s="1211"/>
      <c r="NZZ16" s="1211"/>
      <c r="OAA16" s="1211"/>
      <c r="OAB16" s="1211"/>
      <c r="OAC16" s="1211"/>
      <c r="OAD16" s="1211"/>
      <c r="OAE16" s="1211"/>
      <c r="OAF16" s="1211"/>
      <c r="OAG16" s="1211"/>
      <c r="OAH16" s="1211"/>
      <c r="OAI16" s="1211"/>
      <c r="OAJ16" s="1211"/>
      <c r="OAK16" s="1211"/>
      <c r="OAL16" s="1211"/>
      <c r="OAM16" s="1211"/>
      <c r="OAN16" s="1211"/>
      <c r="OAO16" s="1211"/>
      <c r="OAP16" s="1211"/>
      <c r="OAQ16" s="1211"/>
      <c r="OAR16" s="1211"/>
      <c r="OAS16" s="1211"/>
      <c r="OAT16" s="1211"/>
      <c r="OAU16" s="1211"/>
      <c r="OAV16" s="1211"/>
      <c r="OAW16" s="1211"/>
      <c r="OAX16" s="1211"/>
      <c r="OAY16" s="1211"/>
      <c r="OAZ16" s="1211"/>
      <c r="OBA16" s="1211"/>
      <c r="OBB16" s="1211"/>
      <c r="OBC16" s="1211"/>
      <c r="OBD16" s="1211"/>
      <c r="OBE16" s="1211"/>
      <c r="OBF16" s="1211"/>
      <c r="OBG16" s="1211"/>
      <c r="OBH16" s="1211"/>
      <c r="OBI16" s="1211"/>
      <c r="OBJ16" s="1211"/>
      <c r="OBK16" s="1211"/>
      <c r="OBL16" s="1211"/>
      <c r="OBM16" s="1211"/>
      <c r="OBN16" s="1211"/>
      <c r="OBO16" s="1211"/>
      <c r="OBP16" s="1211"/>
      <c r="OBQ16" s="1211"/>
      <c r="OBR16" s="1211"/>
      <c r="OBS16" s="1211"/>
      <c r="OBT16" s="1211"/>
      <c r="OBU16" s="1211"/>
      <c r="OBV16" s="1211"/>
      <c r="OBW16" s="1211"/>
      <c r="OBX16" s="1211"/>
      <c r="OBY16" s="1211"/>
      <c r="OBZ16" s="1211"/>
      <c r="OCA16" s="1211"/>
      <c r="OCB16" s="1211"/>
      <c r="OCC16" s="1211"/>
      <c r="OCD16" s="1211"/>
      <c r="OCE16" s="1211"/>
      <c r="OCF16" s="1211"/>
      <c r="OCG16" s="1211"/>
      <c r="OCH16" s="1211"/>
      <c r="OCI16" s="1211"/>
      <c r="OCJ16" s="1211"/>
      <c r="OCK16" s="1211"/>
      <c r="OCL16" s="1211"/>
      <c r="OCM16" s="1211"/>
      <c r="OCN16" s="1211"/>
      <c r="OCO16" s="1211"/>
      <c r="OCP16" s="1211"/>
      <c r="OCQ16" s="1211"/>
      <c r="OCR16" s="1211"/>
      <c r="OCS16" s="1211"/>
      <c r="OCT16" s="1211"/>
      <c r="OCU16" s="1211"/>
      <c r="OCV16" s="1211"/>
      <c r="OCW16" s="1211"/>
      <c r="OCX16" s="1211"/>
      <c r="OCY16" s="1211"/>
      <c r="OCZ16" s="1211"/>
      <c r="ODA16" s="1211"/>
      <c r="ODB16" s="1211"/>
      <c r="ODC16" s="1211"/>
      <c r="ODD16" s="1211"/>
      <c r="ODE16" s="1211"/>
      <c r="ODF16" s="1211"/>
      <c r="ODG16" s="1211"/>
      <c r="ODH16" s="1211"/>
      <c r="ODI16" s="1211"/>
      <c r="ODJ16" s="1211"/>
      <c r="ODK16" s="1211"/>
      <c r="ODL16" s="1211"/>
      <c r="ODM16" s="1211"/>
      <c r="ODN16" s="1211"/>
      <c r="ODO16" s="1211"/>
      <c r="ODP16" s="1211"/>
      <c r="ODQ16" s="1211"/>
      <c r="ODR16" s="1211"/>
      <c r="ODS16" s="1211"/>
      <c r="ODT16" s="1211"/>
      <c r="ODU16" s="1211"/>
      <c r="ODV16" s="1211"/>
      <c r="ODW16" s="1211"/>
      <c r="ODX16" s="1211"/>
      <c r="ODY16" s="1211"/>
      <c r="ODZ16" s="1211"/>
      <c r="OEA16" s="1211"/>
      <c r="OEB16" s="1211"/>
      <c r="OEC16" s="1211"/>
      <c r="OED16" s="1211"/>
      <c r="OEE16" s="1211"/>
      <c r="OEF16" s="1211"/>
      <c r="OEG16" s="1211"/>
      <c r="OEH16" s="1211"/>
      <c r="OEI16" s="1211"/>
      <c r="OEJ16" s="1211"/>
      <c r="OEK16" s="1211"/>
      <c r="OEL16" s="1211"/>
      <c r="OEM16" s="1211"/>
      <c r="OEN16" s="1211"/>
      <c r="OEO16" s="1211"/>
      <c r="OEP16" s="1211"/>
      <c r="OEQ16" s="1211"/>
      <c r="OER16" s="1211"/>
      <c r="OES16" s="1211"/>
      <c r="OET16" s="1211"/>
      <c r="OEU16" s="1211"/>
      <c r="OEV16" s="1211"/>
      <c r="OEW16" s="1211"/>
      <c r="OEX16" s="1211"/>
      <c r="OEY16" s="1211"/>
      <c r="OEZ16" s="1211"/>
      <c r="OFA16" s="1211"/>
      <c r="OFB16" s="1211"/>
      <c r="OFC16" s="1211"/>
      <c r="OFD16" s="1211"/>
      <c r="OFE16" s="1211"/>
      <c r="OFF16" s="1211"/>
      <c r="OFG16" s="1211"/>
      <c r="OFH16" s="1211"/>
      <c r="OFI16" s="1211"/>
      <c r="OFJ16" s="1211"/>
      <c r="OFK16" s="1211"/>
      <c r="OFL16" s="1211"/>
      <c r="OFM16" s="1211"/>
      <c r="OFN16" s="1211"/>
      <c r="OFO16" s="1211"/>
      <c r="OFP16" s="1211"/>
      <c r="OFQ16" s="1211"/>
      <c r="OFR16" s="1211"/>
      <c r="OFS16" s="1211"/>
      <c r="OFT16" s="1211"/>
      <c r="OFU16" s="1211"/>
      <c r="OFV16" s="1211"/>
      <c r="OFW16" s="1211"/>
      <c r="OFX16" s="1211"/>
      <c r="OFY16" s="1211"/>
      <c r="OFZ16" s="1211"/>
      <c r="OGA16" s="1211"/>
      <c r="OGB16" s="1211"/>
      <c r="OGC16" s="1211"/>
      <c r="OGD16" s="1211"/>
      <c r="OGE16" s="1211"/>
      <c r="OGF16" s="1211"/>
      <c r="OGG16" s="1211"/>
      <c r="OGH16" s="1211"/>
      <c r="OGI16" s="1211"/>
      <c r="OGJ16" s="1211"/>
      <c r="OGK16" s="1211"/>
      <c r="OGL16" s="1211"/>
      <c r="OGM16" s="1211"/>
      <c r="OGN16" s="1211"/>
      <c r="OGO16" s="1211"/>
      <c r="OGP16" s="1211"/>
      <c r="OGQ16" s="1211"/>
      <c r="OGR16" s="1211"/>
      <c r="OGS16" s="1211"/>
      <c r="OGT16" s="1211"/>
      <c r="OGU16" s="1211"/>
      <c r="OGV16" s="1211"/>
      <c r="OGW16" s="1211"/>
      <c r="OGX16" s="1211"/>
      <c r="OGY16" s="1211"/>
      <c r="OGZ16" s="1211"/>
      <c r="OHA16" s="1211"/>
      <c r="OHB16" s="1211"/>
      <c r="OHC16" s="1211"/>
      <c r="OHD16" s="1211"/>
      <c r="OHE16" s="1211"/>
      <c r="OHF16" s="1211"/>
      <c r="OHG16" s="1211"/>
      <c r="OHH16" s="1211"/>
      <c r="OHI16" s="1211"/>
      <c r="OHJ16" s="1211"/>
      <c r="OHK16" s="1211"/>
      <c r="OHL16" s="1211"/>
      <c r="OHM16" s="1211"/>
      <c r="OHN16" s="1211"/>
      <c r="OHO16" s="1211"/>
      <c r="OHP16" s="1211"/>
      <c r="OHQ16" s="1211"/>
      <c r="OHR16" s="1211"/>
      <c r="OHS16" s="1211"/>
      <c r="OHT16" s="1211"/>
      <c r="OHU16" s="1211"/>
      <c r="OHV16" s="1211"/>
      <c r="OHW16" s="1211"/>
      <c r="OHX16" s="1211"/>
      <c r="OHY16" s="1211"/>
      <c r="OHZ16" s="1211"/>
      <c r="OIA16" s="1211"/>
      <c r="OIB16" s="1211"/>
      <c r="OIC16" s="1211"/>
      <c r="OID16" s="1211"/>
      <c r="OIE16" s="1211"/>
      <c r="OIF16" s="1211"/>
      <c r="OIG16" s="1211"/>
      <c r="OIH16" s="1211"/>
      <c r="OII16" s="1211"/>
      <c r="OIJ16" s="1211"/>
      <c r="OIK16" s="1211"/>
      <c r="OIL16" s="1211"/>
      <c r="OIM16" s="1211"/>
      <c r="OIN16" s="1211"/>
      <c r="OIO16" s="1211"/>
      <c r="OIP16" s="1211"/>
      <c r="OIQ16" s="1211"/>
      <c r="OIR16" s="1211"/>
      <c r="OIS16" s="1211"/>
      <c r="OIT16" s="1211"/>
      <c r="OIU16" s="1211"/>
      <c r="OIV16" s="1211"/>
      <c r="OIW16" s="1211"/>
      <c r="OIX16" s="1211"/>
      <c r="OIY16" s="1211"/>
      <c r="OIZ16" s="1211"/>
      <c r="OJA16" s="1211"/>
      <c r="OJB16" s="1211"/>
      <c r="OJC16" s="1211"/>
      <c r="OJD16" s="1211"/>
      <c r="OJE16" s="1211"/>
      <c r="OJF16" s="1211"/>
      <c r="OJG16" s="1211"/>
      <c r="OJH16" s="1211"/>
      <c r="OJI16" s="1211"/>
      <c r="OJJ16" s="1211"/>
      <c r="OJK16" s="1211"/>
      <c r="OJL16" s="1211"/>
      <c r="OJM16" s="1211"/>
      <c r="OJN16" s="1211"/>
      <c r="OJO16" s="1211"/>
      <c r="OJP16" s="1211"/>
      <c r="OJQ16" s="1211"/>
      <c r="OJR16" s="1211"/>
      <c r="OJS16" s="1211"/>
      <c r="OJT16" s="1211"/>
      <c r="OJU16" s="1211"/>
      <c r="OJV16" s="1211"/>
      <c r="OJW16" s="1211"/>
      <c r="OJX16" s="1211"/>
      <c r="OJY16" s="1211"/>
      <c r="OJZ16" s="1211"/>
      <c r="OKA16" s="1211"/>
      <c r="OKB16" s="1211"/>
      <c r="OKC16" s="1211"/>
      <c r="OKD16" s="1211"/>
      <c r="OKE16" s="1211"/>
      <c r="OKF16" s="1211"/>
      <c r="OKG16" s="1211"/>
      <c r="OKH16" s="1211"/>
      <c r="OKI16" s="1211"/>
      <c r="OKJ16" s="1211"/>
      <c r="OKK16" s="1211"/>
      <c r="OKL16" s="1211"/>
      <c r="OKM16" s="1211"/>
      <c r="OKN16" s="1211"/>
      <c r="OKO16" s="1211"/>
      <c r="OKP16" s="1211"/>
      <c r="OKQ16" s="1211"/>
      <c r="OKR16" s="1211"/>
      <c r="OKS16" s="1211"/>
      <c r="OKT16" s="1211"/>
      <c r="OKU16" s="1211"/>
      <c r="OKV16" s="1211"/>
      <c r="OKW16" s="1211"/>
      <c r="OKX16" s="1211"/>
      <c r="OKY16" s="1211"/>
      <c r="OKZ16" s="1211"/>
      <c r="OLA16" s="1211"/>
      <c r="OLB16" s="1211"/>
      <c r="OLC16" s="1211"/>
      <c r="OLD16" s="1211"/>
      <c r="OLE16" s="1211"/>
      <c r="OLF16" s="1211"/>
      <c r="OLG16" s="1211"/>
      <c r="OLH16" s="1211"/>
      <c r="OLI16" s="1211"/>
      <c r="OLJ16" s="1211"/>
      <c r="OLK16" s="1211"/>
      <c r="OLL16" s="1211"/>
      <c r="OLM16" s="1211"/>
      <c r="OLN16" s="1211"/>
      <c r="OLO16" s="1211"/>
      <c r="OLP16" s="1211"/>
      <c r="OLQ16" s="1211"/>
      <c r="OLR16" s="1211"/>
      <c r="OLS16" s="1211"/>
      <c r="OLT16" s="1211"/>
      <c r="OLU16" s="1211"/>
      <c r="OLV16" s="1211"/>
      <c r="OLW16" s="1211"/>
      <c r="OLX16" s="1211"/>
      <c r="OLY16" s="1211"/>
      <c r="OLZ16" s="1211"/>
      <c r="OMA16" s="1211"/>
      <c r="OMB16" s="1211"/>
      <c r="OMC16" s="1211"/>
      <c r="OMD16" s="1211"/>
      <c r="OME16" s="1211"/>
      <c r="OMF16" s="1211"/>
      <c r="OMG16" s="1211"/>
      <c r="OMH16" s="1211"/>
      <c r="OMI16" s="1211"/>
      <c r="OMJ16" s="1211"/>
      <c r="OMK16" s="1211"/>
      <c r="OML16" s="1211"/>
      <c r="OMM16" s="1211"/>
      <c r="OMN16" s="1211"/>
      <c r="OMO16" s="1211"/>
      <c r="OMP16" s="1211"/>
      <c r="OMQ16" s="1211"/>
      <c r="OMR16" s="1211"/>
      <c r="OMS16" s="1211"/>
      <c r="OMT16" s="1211"/>
      <c r="OMU16" s="1211"/>
      <c r="OMV16" s="1211"/>
      <c r="OMW16" s="1211"/>
      <c r="OMX16" s="1211"/>
      <c r="OMY16" s="1211"/>
      <c r="OMZ16" s="1211"/>
      <c r="ONA16" s="1211"/>
      <c r="ONB16" s="1211"/>
      <c r="ONC16" s="1211"/>
      <c r="OND16" s="1211"/>
      <c r="ONE16" s="1211"/>
      <c r="ONF16" s="1211"/>
      <c r="ONG16" s="1211"/>
      <c r="ONH16" s="1211"/>
      <c r="ONI16" s="1211"/>
      <c r="ONJ16" s="1211"/>
      <c r="ONK16" s="1211"/>
      <c r="ONL16" s="1211"/>
      <c r="ONM16" s="1211"/>
      <c r="ONN16" s="1211"/>
      <c r="ONO16" s="1211"/>
      <c r="ONP16" s="1211"/>
      <c r="ONQ16" s="1211"/>
      <c r="ONR16" s="1211"/>
      <c r="ONS16" s="1211"/>
      <c r="ONT16" s="1211"/>
      <c r="ONU16" s="1211"/>
      <c r="ONV16" s="1211"/>
      <c r="ONW16" s="1211"/>
      <c r="ONX16" s="1211"/>
      <c r="ONY16" s="1211"/>
      <c r="ONZ16" s="1211"/>
      <c r="OOA16" s="1211"/>
      <c r="OOB16" s="1211"/>
      <c r="OOC16" s="1211"/>
      <c r="OOD16" s="1211"/>
      <c r="OOE16" s="1211"/>
      <c r="OOF16" s="1211"/>
      <c r="OOG16" s="1211"/>
      <c r="OOH16" s="1211"/>
      <c r="OOI16" s="1211"/>
      <c r="OOJ16" s="1211"/>
      <c r="OOK16" s="1211"/>
      <c r="OOL16" s="1211"/>
      <c r="OOM16" s="1211"/>
      <c r="OON16" s="1211"/>
      <c r="OOO16" s="1211"/>
      <c r="OOP16" s="1211"/>
      <c r="OOQ16" s="1211"/>
      <c r="OOR16" s="1211"/>
      <c r="OOS16" s="1211"/>
      <c r="OOT16" s="1211"/>
      <c r="OOU16" s="1211"/>
      <c r="OOV16" s="1211"/>
      <c r="OOW16" s="1211"/>
      <c r="OOX16" s="1211"/>
      <c r="OOY16" s="1211"/>
      <c r="OOZ16" s="1211"/>
      <c r="OPA16" s="1211"/>
      <c r="OPB16" s="1211"/>
      <c r="OPC16" s="1211"/>
      <c r="OPD16" s="1211"/>
      <c r="OPE16" s="1211"/>
      <c r="OPF16" s="1211"/>
      <c r="OPG16" s="1211"/>
      <c r="OPH16" s="1211"/>
      <c r="OPI16" s="1211"/>
      <c r="OPJ16" s="1211"/>
      <c r="OPK16" s="1211"/>
      <c r="OPL16" s="1211"/>
      <c r="OPM16" s="1211"/>
      <c r="OPN16" s="1211"/>
      <c r="OPO16" s="1211"/>
      <c r="OPP16" s="1211"/>
      <c r="OPQ16" s="1211"/>
      <c r="OPR16" s="1211"/>
      <c r="OPS16" s="1211"/>
      <c r="OPT16" s="1211"/>
      <c r="OPU16" s="1211"/>
      <c r="OPV16" s="1211"/>
      <c r="OPW16" s="1211"/>
      <c r="OPX16" s="1211"/>
      <c r="OPY16" s="1211"/>
      <c r="OPZ16" s="1211"/>
      <c r="OQA16" s="1211"/>
      <c r="OQB16" s="1211"/>
      <c r="OQC16" s="1211"/>
      <c r="OQD16" s="1211"/>
      <c r="OQE16" s="1211"/>
      <c r="OQF16" s="1211"/>
      <c r="OQG16" s="1211"/>
      <c r="OQH16" s="1211"/>
      <c r="OQI16" s="1211"/>
      <c r="OQJ16" s="1211"/>
      <c r="OQK16" s="1211"/>
      <c r="OQL16" s="1211"/>
      <c r="OQM16" s="1211"/>
      <c r="OQN16" s="1211"/>
      <c r="OQO16" s="1211"/>
      <c r="OQP16" s="1211"/>
      <c r="OQQ16" s="1211"/>
      <c r="OQR16" s="1211"/>
      <c r="OQS16" s="1211"/>
      <c r="OQT16" s="1211"/>
      <c r="OQU16" s="1211"/>
      <c r="OQV16" s="1211"/>
      <c r="OQW16" s="1211"/>
      <c r="OQX16" s="1211"/>
      <c r="OQY16" s="1211"/>
      <c r="OQZ16" s="1211"/>
      <c r="ORA16" s="1211"/>
      <c r="ORB16" s="1211"/>
      <c r="ORC16" s="1211"/>
      <c r="ORD16" s="1211"/>
      <c r="ORE16" s="1211"/>
      <c r="ORF16" s="1211"/>
      <c r="ORG16" s="1211"/>
      <c r="ORH16" s="1211"/>
      <c r="ORI16" s="1211"/>
      <c r="ORJ16" s="1211"/>
      <c r="ORK16" s="1211"/>
      <c r="ORL16" s="1211"/>
      <c r="ORM16" s="1211"/>
      <c r="ORN16" s="1211"/>
      <c r="ORO16" s="1211"/>
      <c r="ORP16" s="1211"/>
      <c r="ORQ16" s="1211"/>
      <c r="ORR16" s="1211"/>
      <c r="ORS16" s="1211"/>
      <c r="ORT16" s="1211"/>
      <c r="ORU16" s="1211"/>
      <c r="ORV16" s="1211"/>
      <c r="ORW16" s="1211"/>
      <c r="ORX16" s="1211"/>
      <c r="ORY16" s="1211"/>
      <c r="ORZ16" s="1211"/>
      <c r="OSA16" s="1211"/>
      <c r="OSB16" s="1211"/>
      <c r="OSC16" s="1211"/>
      <c r="OSD16" s="1211"/>
      <c r="OSE16" s="1211"/>
      <c r="OSF16" s="1211"/>
      <c r="OSG16" s="1211"/>
      <c r="OSH16" s="1211"/>
      <c r="OSI16" s="1211"/>
      <c r="OSJ16" s="1211"/>
      <c r="OSK16" s="1211"/>
      <c r="OSL16" s="1211"/>
      <c r="OSM16" s="1211"/>
      <c r="OSN16" s="1211"/>
      <c r="OSO16" s="1211"/>
      <c r="OSP16" s="1211"/>
      <c r="OSQ16" s="1211"/>
      <c r="OSR16" s="1211"/>
      <c r="OSS16" s="1211"/>
      <c r="OST16" s="1211"/>
      <c r="OSU16" s="1211"/>
      <c r="OSV16" s="1211"/>
      <c r="OSW16" s="1211"/>
      <c r="OSX16" s="1211"/>
      <c r="OSY16" s="1211"/>
      <c r="OSZ16" s="1211"/>
      <c r="OTA16" s="1211"/>
      <c r="OTB16" s="1211"/>
      <c r="OTC16" s="1211"/>
      <c r="OTD16" s="1211"/>
      <c r="OTE16" s="1211"/>
      <c r="OTF16" s="1211"/>
      <c r="OTG16" s="1211"/>
      <c r="OTH16" s="1211"/>
      <c r="OTI16" s="1211"/>
      <c r="OTJ16" s="1211"/>
      <c r="OTK16" s="1211"/>
      <c r="OTL16" s="1211"/>
      <c r="OTM16" s="1211"/>
      <c r="OTN16" s="1211"/>
      <c r="OTO16" s="1211"/>
      <c r="OTP16" s="1211"/>
      <c r="OTQ16" s="1211"/>
      <c r="OTR16" s="1211"/>
      <c r="OTS16" s="1211"/>
      <c r="OTT16" s="1211"/>
      <c r="OTU16" s="1211"/>
      <c r="OTV16" s="1211"/>
      <c r="OTW16" s="1211"/>
      <c r="OTX16" s="1211"/>
      <c r="OTY16" s="1211"/>
      <c r="OTZ16" s="1211"/>
      <c r="OUA16" s="1211"/>
      <c r="OUB16" s="1211"/>
      <c r="OUC16" s="1211"/>
      <c r="OUD16" s="1211"/>
      <c r="OUE16" s="1211"/>
      <c r="OUF16" s="1211"/>
      <c r="OUG16" s="1211"/>
      <c r="OUH16" s="1211"/>
      <c r="OUI16" s="1211"/>
      <c r="OUJ16" s="1211"/>
      <c r="OUK16" s="1211"/>
      <c r="OUL16" s="1211"/>
      <c r="OUM16" s="1211"/>
      <c r="OUN16" s="1211"/>
      <c r="OUO16" s="1211"/>
      <c r="OUP16" s="1211"/>
      <c r="OUQ16" s="1211"/>
      <c r="OUR16" s="1211"/>
      <c r="OUS16" s="1211"/>
      <c r="OUT16" s="1211"/>
      <c r="OUU16" s="1211"/>
      <c r="OUV16" s="1211"/>
      <c r="OUW16" s="1211"/>
      <c r="OUX16" s="1211"/>
      <c r="OUY16" s="1211"/>
      <c r="OUZ16" s="1211"/>
      <c r="OVA16" s="1211"/>
      <c r="OVB16" s="1211"/>
      <c r="OVC16" s="1211"/>
      <c r="OVD16" s="1211"/>
      <c r="OVE16" s="1211"/>
      <c r="OVF16" s="1211"/>
      <c r="OVG16" s="1211"/>
      <c r="OVH16" s="1211"/>
      <c r="OVI16" s="1211"/>
      <c r="OVJ16" s="1211"/>
      <c r="OVK16" s="1211"/>
      <c r="OVL16" s="1211"/>
      <c r="OVM16" s="1211"/>
      <c r="OVN16" s="1211"/>
      <c r="OVO16" s="1211"/>
      <c r="OVP16" s="1211"/>
      <c r="OVQ16" s="1211"/>
      <c r="OVR16" s="1211"/>
      <c r="OVS16" s="1211"/>
      <c r="OVT16" s="1211"/>
      <c r="OVU16" s="1211"/>
      <c r="OVV16" s="1211"/>
      <c r="OVW16" s="1211"/>
      <c r="OVX16" s="1211"/>
      <c r="OVY16" s="1211"/>
      <c r="OVZ16" s="1211"/>
      <c r="OWA16" s="1211"/>
      <c r="OWB16" s="1211"/>
      <c r="OWC16" s="1211"/>
      <c r="OWD16" s="1211"/>
      <c r="OWE16" s="1211"/>
      <c r="OWF16" s="1211"/>
      <c r="OWG16" s="1211"/>
      <c r="OWH16" s="1211"/>
      <c r="OWI16" s="1211"/>
      <c r="OWJ16" s="1211"/>
      <c r="OWK16" s="1211"/>
      <c r="OWL16" s="1211"/>
      <c r="OWM16" s="1211"/>
      <c r="OWN16" s="1211"/>
      <c r="OWO16" s="1211"/>
      <c r="OWP16" s="1211"/>
      <c r="OWQ16" s="1211"/>
      <c r="OWR16" s="1211"/>
      <c r="OWS16" s="1211"/>
      <c r="OWT16" s="1211"/>
      <c r="OWU16" s="1211"/>
      <c r="OWV16" s="1211"/>
      <c r="OWW16" s="1211"/>
      <c r="OWX16" s="1211"/>
      <c r="OWY16" s="1211"/>
      <c r="OWZ16" s="1211"/>
      <c r="OXA16" s="1211"/>
      <c r="OXB16" s="1211"/>
      <c r="OXC16" s="1211"/>
      <c r="OXD16" s="1211"/>
      <c r="OXE16" s="1211"/>
      <c r="OXF16" s="1211"/>
      <c r="OXG16" s="1211"/>
      <c r="OXH16" s="1211"/>
      <c r="OXI16" s="1211"/>
      <c r="OXJ16" s="1211"/>
      <c r="OXK16" s="1211"/>
      <c r="OXL16" s="1211"/>
      <c r="OXM16" s="1211"/>
      <c r="OXN16" s="1211"/>
      <c r="OXO16" s="1211"/>
      <c r="OXP16" s="1211"/>
      <c r="OXQ16" s="1211"/>
      <c r="OXR16" s="1211"/>
      <c r="OXS16" s="1211"/>
      <c r="OXT16" s="1211"/>
      <c r="OXU16" s="1211"/>
      <c r="OXV16" s="1211"/>
      <c r="OXW16" s="1211"/>
      <c r="OXX16" s="1211"/>
      <c r="OXY16" s="1211"/>
      <c r="OXZ16" s="1211"/>
      <c r="OYA16" s="1211"/>
      <c r="OYB16" s="1211"/>
      <c r="OYC16" s="1211"/>
      <c r="OYD16" s="1211"/>
      <c r="OYE16" s="1211"/>
      <c r="OYF16" s="1211"/>
      <c r="OYG16" s="1211"/>
      <c r="OYH16" s="1211"/>
      <c r="OYI16" s="1211"/>
      <c r="OYJ16" s="1211"/>
      <c r="OYK16" s="1211"/>
      <c r="OYL16" s="1211"/>
      <c r="OYM16" s="1211"/>
      <c r="OYN16" s="1211"/>
      <c r="OYO16" s="1211"/>
      <c r="OYP16" s="1211"/>
      <c r="OYQ16" s="1211"/>
      <c r="OYR16" s="1211"/>
      <c r="OYS16" s="1211"/>
      <c r="OYT16" s="1211"/>
      <c r="OYU16" s="1211"/>
      <c r="OYV16" s="1211"/>
      <c r="OYW16" s="1211"/>
      <c r="OYX16" s="1211"/>
      <c r="OYY16" s="1211"/>
      <c r="OYZ16" s="1211"/>
      <c r="OZA16" s="1211"/>
      <c r="OZB16" s="1211"/>
      <c r="OZC16" s="1211"/>
      <c r="OZD16" s="1211"/>
      <c r="OZE16" s="1211"/>
      <c r="OZF16" s="1211"/>
      <c r="OZG16" s="1211"/>
      <c r="OZH16" s="1211"/>
      <c r="OZI16" s="1211"/>
      <c r="OZJ16" s="1211"/>
      <c r="OZK16" s="1211"/>
      <c r="OZL16" s="1211"/>
      <c r="OZM16" s="1211"/>
      <c r="OZN16" s="1211"/>
      <c r="OZO16" s="1211"/>
      <c r="OZP16" s="1211"/>
      <c r="OZQ16" s="1211"/>
      <c r="OZR16" s="1211"/>
      <c r="OZS16" s="1211"/>
      <c r="OZT16" s="1211"/>
      <c r="OZU16" s="1211"/>
      <c r="OZV16" s="1211"/>
      <c r="OZW16" s="1211"/>
      <c r="OZX16" s="1211"/>
      <c r="OZY16" s="1211"/>
      <c r="OZZ16" s="1211"/>
      <c r="PAA16" s="1211"/>
      <c r="PAB16" s="1211"/>
      <c r="PAC16" s="1211"/>
      <c r="PAD16" s="1211"/>
      <c r="PAE16" s="1211"/>
      <c r="PAF16" s="1211"/>
      <c r="PAG16" s="1211"/>
      <c r="PAH16" s="1211"/>
      <c r="PAI16" s="1211"/>
      <c r="PAJ16" s="1211"/>
      <c r="PAK16" s="1211"/>
      <c r="PAL16" s="1211"/>
      <c r="PAM16" s="1211"/>
      <c r="PAN16" s="1211"/>
      <c r="PAO16" s="1211"/>
      <c r="PAP16" s="1211"/>
      <c r="PAQ16" s="1211"/>
      <c r="PAR16" s="1211"/>
      <c r="PAS16" s="1211"/>
      <c r="PAT16" s="1211"/>
      <c r="PAU16" s="1211"/>
      <c r="PAV16" s="1211"/>
      <c r="PAW16" s="1211"/>
      <c r="PAX16" s="1211"/>
      <c r="PAY16" s="1211"/>
      <c r="PAZ16" s="1211"/>
      <c r="PBA16" s="1211"/>
      <c r="PBB16" s="1211"/>
      <c r="PBC16" s="1211"/>
      <c r="PBD16" s="1211"/>
      <c r="PBE16" s="1211"/>
      <c r="PBF16" s="1211"/>
      <c r="PBG16" s="1211"/>
      <c r="PBH16" s="1211"/>
      <c r="PBI16" s="1211"/>
      <c r="PBJ16" s="1211"/>
      <c r="PBK16" s="1211"/>
      <c r="PBL16" s="1211"/>
      <c r="PBM16" s="1211"/>
      <c r="PBN16" s="1211"/>
      <c r="PBO16" s="1211"/>
      <c r="PBP16" s="1211"/>
      <c r="PBQ16" s="1211"/>
      <c r="PBR16" s="1211"/>
      <c r="PBS16" s="1211"/>
      <c r="PBT16" s="1211"/>
      <c r="PBU16" s="1211"/>
      <c r="PBV16" s="1211"/>
      <c r="PBW16" s="1211"/>
      <c r="PBX16" s="1211"/>
      <c r="PBY16" s="1211"/>
      <c r="PBZ16" s="1211"/>
      <c r="PCA16" s="1211"/>
      <c r="PCB16" s="1211"/>
      <c r="PCC16" s="1211"/>
      <c r="PCD16" s="1211"/>
      <c r="PCE16" s="1211"/>
      <c r="PCF16" s="1211"/>
      <c r="PCG16" s="1211"/>
      <c r="PCH16" s="1211"/>
      <c r="PCI16" s="1211"/>
      <c r="PCJ16" s="1211"/>
      <c r="PCK16" s="1211"/>
      <c r="PCL16" s="1211"/>
      <c r="PCM16" s="1211"/>
      <c r="PCN16" s="1211"/>
      <c r="PCO16" s="1211"/>
      <c r="PCP16" s="1211"/>
      <c r="PCQ16" s="1211"/>
      <c r="PCR16" s="1211"/>
      <c r="PCS16" s="1211"/>
      <c r="PCT16" s="1211"/>
      <c r="PCU16" s="1211"/>
      <c r="PCV16" s="1211"/>
      <c r="PCW16" s="1211"/>
      <c r="PCX16" s="1211"/>
      <c r="PCY16" s="1211"/>
      <c r="PCZ16" s="1211"/>
      <c r="PDA16" s="1211"/>
      <c r="PDB16" s="1211"/>
      <c r="PDC16" s="1211"/>
      <c r="PDD16" s="1211"/>
      <c r="PDE16" s="1211"/>
      <c r="PDF16" s="1211"/>
      <c r="PDG16" s="1211"/>
      <c r="PDH16" s="1211"/>
      <c r="PDI16" s="1211"/>
      <c r="PDJ16" s="1211"/>
      <c r="PDK16" s="1211"/>
      <c r="PDL16" s="1211"/>
      <c r="PDM16" s="1211"/>
      <c r="PDN16" s="1211"/>
      <c r="PDO16" s="1211"/>
      <c r="PDP16" s="1211"/>
      <c r="PDQ16" s="1211"/>
      <c r="PDR16" s="1211"/>
      <c r="PDS16" s="1211"/>
      <c r="PDT16" s="1211"/>
      <c r="PDU16" s="1211"/>
      <c r="PDV16" s="1211"/>
      <c r="PDW16" s="1211"/>
      <c r="PDX16" s="1211"/>
      <c r="PDY16" s="1211"/>
      <c r="PDZ16" s="1211"/>
      <c r="PEA16" s="1211"/>
      <c r="PEB16" s="1211"/>
      <c r="PEC16" s="1211"/>
      <c r="PED16" s="1211"/>
      <c r="PEE16" s="1211"/>
      <c r="PEF16" s="1211"/>
      <c r="PEG16" s="1211"/>
      <c r="PEH16" s="1211"/>
      <c r="PEI16" s="1211"/>
      <c r="PEJ16" s="1211"/>
      <c r="PEK16" s="1211"/>
      <c r="PEL16" s="1211"/>
      <c r="PEM16" s="1211"/>
      <c r="PEN16" s="1211"/>
      <c r="PEO16" s="1211"/>
      <c r="PEP16" s="1211"/>
      <c r="PEQ16" s="1211"/>
      <c r="PER16" s="1211"/>
      <c r="PES16" s="1211"/>
      <c r="PET16" s="1211"/>
      <c r="PEU16" s="1211"/>
      <c r="PEV16" s="1211"/>
      <c r="PEW16" s="1211"/>
      <c r="PEX16" s="1211"/>
      <c r="PEY16" s="1211"/>
      <c r="PEZ16" s="1211"/>
      <c r="PFA16" s="1211"/>
      <c r="PFB16" s="1211"/>
      <c r="PFC16" s="1211"/>
      <c r="PFD16" s="1211"/>
      <c r="PFE16" s="1211"/>
      <c r="PFF16" s="1211"/>
      <c r="PFG16" s="1211"/>
      <c r="PFH16" s="1211"/>
      <c r="PFI16" s="1211"/>
      <c r="PFJ16" s="1211"/>
      <c r="PFK16" s="1211"/>
      <c r="PFL16" s="1211"/>
      <c r="PFM16" s="1211"/>
      <c r="PFN16" s="1211"/>
      <c r="PFO16" s="1211"/>
      <c r="PFP16" s="1211"/>
      <c r="PFQ16" s="1211"/>
      <c r="PFR16" s="1211"/>
      <c r="PFS16" s="1211"/>
      <c r="PFT16" s="1211"/>
      <c r="PFU16" s="1211"/>
      <c r="PFV16" s="1211"/>
      <c r="PFW16" s="1211"/>
      <c r="PFX16" s="1211"/>
      <c r="PFY16" s="1211"/>
      <c r="PFZ16" s="1211"/>
      <c r="PGA16" s="1211"/>
      <c r="PGB16" s="1211"/>
      <c r="PGC16" s="1211"/>
      <c r="PGD16" s="1211"/>
      <c r="PGE16" s="1211"/>
      <c r="PGF16" s="1211"/>
      <c r="PGG16" s="1211"/>
      <c r="PGH16" s="1211"/>
      <c r="PGI16" s="1211"/>
      <c r="PGJ16" s="1211"/>
      <c r="PGK16" s="1211"/>
      <c r="PGL16" s="1211"/>
      <c r="PGM16" s="1211"/>
      <c r="PGN16" s="1211"/>
      <c r="PGO16" s="1211"/>
      <c r="PGP16" s="1211"/>
      <c r="PGQ16" s="1211"/>
      <c r="PGR16" s="1211"/>
      <c r="PGS16" s="1211"/>
      <c r="PGT16" s="1211"/>
      <c r="PGU16" s="1211"/>
      <c r="PGV16" s="1211"/>
      <c r="PGW16" s="1211"/>
      <c r="PGX16" s="1211"/>
      <c r="PGY16" s="1211"/>
      <c r="PGZ16" s="1211"/>
      <c r="PHA16" s="1211"/>
      <c r="PHB16" s="1211"/>
      <c r="PHC16" s="1211"/>
      <c r="PHD16" s="1211"/>
      <c r="PHE16" s="1211"/>
      <c r="PHF16" s="1211"/>
      <c r="PHG16" s="1211"/>
      <c r="PHH16" s="1211"/>
      <c r="PHI16" s="1211"/>
      <c r="PHJ16" s="1211"/>
      <c r="PHK16" s="1211"/>
      <c r="PHL16" s="1211"/>
      <c r="PHM16" s="1211"/>
      <c r="PHN16" s="1211"/>
      <c r="PHO16" s="1211"/>
      <c r="PHP16" s="1211"/>
      <c r="PHQ16" s="1211"/>
      <c r="PHR16" s="1211"/>
      <c r="PHS16" s="1211"/>
      <c r="PHT16" s="1211"/>
      <c r="PHU16" s="1211"/>
      <c r="PHV16" s="1211"/>
      <c r="PHW16" s="1211"/>
      <c r="PHX16" s="1211"/>
      <c r="PHY16" s="1211"/>
      <c r="PHZ16" s="1211"/>
      <c r="PIA16" s="1211"/>
      <c r="PIB16" s="1211"/>
      <c r="PIC16" s="1211"/>
      <c r="PID16" s="1211"/>
      <c r="PIE16" s="1211"/>
      <c r="PIF16" s="1211"/>
      <c r="PIG16" s="1211"/>
      <c r="PIH16" s="1211"/>
      <c r="PII16" s="1211"/>
      <c r="PIJ16" s="1211"/>
      <c r="PIK16" s="1211"/>
      <c r="PIL16" s="1211"/>
      <c r="PIM16" s="1211"/>
      <c r="PIN16" s="1211"/>
      <c r="PIO16" s="1211"/>
      <c r="PIP16" s="1211"/>
      <c r="PIQ16" s="1211"/>
      <c r="PIR16" s="1211"/>
      <c r="PIS16" s="1211"/>
      <c r="PIT16" s="1211"/>
      <c r="PIU16" s="1211"/>
      <c r="PIV16" s="1211"/>
      <c r="PIW16" s="1211"/>
      <c r="PIX16" s="1211"/>
      <c r="PIY16" s="1211"/>
      <c r="PIZ16" s="1211"/>
      <c r="PJA16" s="1211"/>
      <c r="PJB16" s="1211"/>
      <c r="PJC16" s="1211"/>
      <c r="PJD16" s="1211"/>
      <c r="PJE16" s="1211"/>
      <c r="PJF16" s="1211"/>
      <c r="PJG16" s="1211"/>
      <c r="PJH16" s="1211"/>
      <c r="PJI16" s="1211"/>
      <c r="PJJ16" s="1211"/>
      <c r="PJK16" s="1211"/>
      <c r="PJL16" s="1211"/>
      <c r="PJM16" s="1211"/>
      <c r="PJN16" s="1211"/>
      <c r="PJO16" s="1211"/>
      <c r="PJP16" s="1211"/>
      <c r="PJQ16" s="1211"/>
      <c r="PJR16" s="1211"/>
      <c r="PJS16" s="1211"/>
      <c r="PJT16" s="1211"/>
      <c r="PJU16" s="1211"/>
      <c r="PJV16" s="1211"/>
      <c r="PJW16" s="1211"/>
      <c r="PJX16" s="1211"/>
      <c r="PJY16" s="1211"/>
      <c r="PJZ16" s="1211"/>
      <c r="PKA16" s="1211"/>
      <c r="PKB16" s="1211"/>
      <c r="PKC16" s="1211"/>
      <c r="PKD16" s="1211"/>
      <c r="PKE16" s="1211"/>
      <c r="PKF16" s="1211"/>
      <c r="PKG16" s="1211"/>
      <c r="PKH16" s="1211"/>
      <c r="PKI16" s="1211"/>
      <c r="PKJ16" s="1211"/>
      <c r="PKK16" s="1211"/>
      <c r="PKL16" s="1211"/>
      <c r="PKM16" s="1211"/>
      <c r="PKN16" s="1211"/>
      <c r="PKO16" s="1211"/>
      <c r="PKP16" s="1211"/>
      <c r="PKQ16" s="1211"/>
      <c r="PKR16" s="1211"/>
      <c r="PKS16" s="1211"/>
      <c r="PKT16" s="1211"/>
      <c r="PKU16" s="1211"/>
      <c r="PKV16" s="1211"/>
      <c r="PKW16" s="1211"/>
      <c r="PKX16" s="1211"/>
      <c r="PKY16" s="1211"/>
      <c r="PKZ16" s="1211"/>
      <c r="PLA16" s="1211"/>
      <c r="PLB16" s="1211"/>
      <c r="PLC16" s="1211"/>
      <c r="PLD16" s="1211"/>
      <c r="PLE16" s="1211"/>
      <c r="PLF16" s="1211"/>
      <c r="PLG16" s="1211"/>
      <c r="PLH16" s="1211"/>
      <c r="PLI16" s="1211"/>
      <c r="PLJ16" s="1211"/>
      <c r="PLK16" s="1211"/>
      <c r="PLL16" s="1211"/>
      <c r="PLM16" s="1211"/>
      <c r="PLN16" s="1211"/>
      <c r="PLO16" s="1211"/>
      <c r="PLP16" s="1211"/>
      <c r="PLQ16" s="1211"/>
      <c r="PLR16" s="1211"/>
      <c r="PLS16" s="1211"/>
      <c r="PLT16" s="1211"/>
      <c r="PLU16" s="1211"/>
      <c r="PLV16" s="1211"/>
      <c r="PLW16" s="1211"/>
      <c r="PLX16" s="1211"/>
      <c r="PLY16" s="1211"/>
      <c r="PLZ16" s="1211"/>
      <c r="PMA16" s="1211"/>
      <c r="PMB16" s="1211"/>
      <c r="PMC16" s="1211"/>
      <c r="PMD16" s="1211"/>
      <c r="PME16" s="1211"/>
      <c r="PMF16" s="1211"/>
      <c r="PMG16" s="1211"/>
      <c r="PMH16" s="1211"/>
      <c r="PMI16" s="1211"/>
      <c r="PMJ16" s="1211"/>
      <c r="PMK16" s="1211"/>
      <c r="PML16" s="1211"/>
      <c r="PMM16" s="1211"/>
      <c r="PMN16" s="1211"/>
      <c r="PMO16" s="1211"/>
      <c r="PMP16" s="1211"/>
      <c r="PMQ16" s="1211"/>
      <c r="PMR16" s="1211"/>
      <c r="PMS16" s="1211"/>
      <c r="PMT16" s="1211"/>
      <c r="PMU16" s="1211"/>
      <c r="PMV16" s="1211"/>
      <c r="PMW16" s="1211"/>
      <c r="PMX16" s="1211"/>
      <c r="PMY16" s="1211"/>
      <c r="PMZ16" s="1211"/>
      <c r="PNA16" s="1211"/>
      <c r="PNB16" s="1211"/>
      <c r="PNC16" s="1211"/>
      <c r="PND16" s="1211"/>
      <c r="PNE16" s="1211"/>
      <c r="PNF16" s="1211"/>
      <c r="PNG16" s="1211"/>
      <c r="PNH16" s="1211"/>
      <c r="PNI16" s="1211"/>
      <c r="PNJ16" s="1211"/>
      <c r="PNK16" s="1211"/>
      <c r="PNL16" s="1211"/>
      <c r="PNM16" s="1211"/>
      <c r="PNN16" s="1211"/>
      <c r="PNO16" s="1211"/>
      <c r="PNP16" s="1211"/>
      <c r="PNQ16" s="1211"/>
      <c r="PNR16" s="1211"/>
      <c r="PNS16" s="1211"/>
      <c r="PNT16" s="1211"/>
      <c r="PNU16" s="1211"/>
      <c r="PNV16" s="1211"/>
      <c r="PNW16" s="1211"/>
      <c r="PNX16" s="1211"/>
      <c r="PNY16" s="1211"/>
      <c r="PNZ16" s="1211"/>
      <c r="POA16" s="1211"/>
      <c r="POB16" s="1211"/>
      <c r="POC16" s="1211"/>
      <c r="POD16" s="1211"/>
      <c r="POE16" s="1211"/>
      <c r="POF16" s="1211"/>
      <c r="POG16" s="1211"/>
      <c r="POH16" s="1211"/>
      <c r="POI16" s="1211"/>
      <c r="POJ16" s="1211"/>
      <c r="POK16" s="1211"/>
      <c r="POL16" s="1211"/>
      <c r="POM16" s="1211"/>
      <c r="PON16" s="1211"/>
      <c r="POO16" s="1211"/>
      <c r="POP16" s="1211"/>
      <c r="POQ16" s="1211"/>
      <c r="POR16" s="1211"/>
      <c r="POS16" s="1211"/>
      <c r="POT16" s="1211"/>
      <c r="POU16" s="1211"/>
      <c r="POV16" s="1211"/>
      <c r="POW16" s="1211"/>
      <c r="POX16" s="1211"/>
      <c r="POY16" s="1211"/>
      <c r="POZ16" s="1211"/>
      <c r="PPA16" s="1211"/>
      <c r="PPB16" s="1211"/>
      <c r="PPC16" s="1211"/>
      <c r="PPD16" s="1211"/>
      <c r="PPE16" s="1211"/>
      <c r="PPF16" s="1211"/>
      <c r="PPG16" s="1211"/>
      <c r="PPH16" s="1211"/>
      <c r="PPI16" s="1211"/>
      <c r="PPJ16" s="1211"/>
      <c r="PPK16" s="1211"/>
      <c r="PPL16" s="1211"/>
      <c r="PPM16" s="1211"/>
      <c r="PPN16" s="1211"/>
      <c r="PPO16" s="1211"/>
      <c r="PPP16" s="1211"/>
      <c r="PPQ16" s="1211"/>
      <c r="PPR16" s="1211"/>
      <c r="PPS16" s="1211"/>
      <c r="PPT16" s="1211"/>
      <c r="PPU16" s="1211"/>
      <c r="PPV16" s="1211"/>
      <c r="PPW16" s="1211"/>
      <c r="PPX16" s="1211"/>
      <c r="PPY16" s="1211"/>
      <c r="PPZ16" s="1211"/>
      <c r="PQA16" s="1211"/>
      <c r="PQB16" s="1211"/>
      <c r="PQC16" s="1211"/>
      <c r="PQD16" s="1211"/>
      <c r="PQE16" s="1211"/>
      <c r="PQF16" s="1211"/>
      <c r="PQG16" s="1211"/>
      <c r="PQH16" s="1211"/>
      <c r="PQI16" s="1211"/>
      <c r="PQJ16" s="1211"/>
      <c r="PQK16" s="1211"/>
      <c r="PQL16" s="1211"/>
      <c r="PQM16" s="1211"/>
      <c r="PQN16" s="1211"/>
      <c r="PQO16" s="1211"/>
      <c r="PQP16" s="1211"/>
      <c r="PQQ16" s="1211"/>
      <c r="PQR16" s="1211"/>
      <c r="PQS16" s="1211"/>
      <c r="PQT16" s="1211"/>
      <c r="PQU16" s="1211"/>
      <c r="PQV16" s="1211"/>
      <c r="PQW16" s="1211"/>
      <c r="PQX16" s="1211"/>
      <c r="PQY16" s="1211"/>
      <c r="PQZ16" s="1211"/>
      <c r="PRA16" s="1211"/>
      <c r="PRB16" s="1211"/>
      <c r="PRC16" s="1211"/>
      <c r="PRD16" s="1211"/>
      <c r="PRE16" s="1211"/>
      <c r="PRF16" s="1211"/>
      <c r="PRG16" s="1211"/>
      <c r="PRH16" s="1211"/>
      <c r="PRI16" s="1211"/>
      <c r="PRJ16" s="1211"/>
      <c r="PRK16" s="1211"/>
      <c r="PRL16" s="1211"/>
      <c r="PRM16" s="1211"/>
      <c r="PRN16" s="1211"/>
      <c r="PRO16" s="1211"/>
      <c r="PRP16" s="1211"/>
      <c r="PRQ16" s="1211"/>
      <c r="PRR16" s="1211"/>
      <c r="PRS16" s="1211"/>
      <c r="PRT16" s="1211"/>
      <c r="PRU16" s="1211"/>
      <c r="PRV16" s="1211"/>
      <c r="PRW16" s="1211"/>
      <c r="PRX16" s="1211"/>
      <c r="PRY16" s="1211"/>
      <c r="PRZ16" s="1211"/>
      <c r="PSA16" s="1211"/>
      <c r="PSB16" s="1211"/>
      <c r="PSC16" s="1211"/>
      <c r="PSD16" s="1211"/>
      <c r="PSE16" s="1211"/>
      <c r="PSF16" s="1211"/>
      <c r="PSG16" s="1211"/>
      <c r="PSH16" s="1211"/>
      <c r="PSI16" s="1211"/>
      <c r="PSJ16" s="1211"/>
      <c r="PSK16" s="1211"/>
      <c r="PSL16" s="1211"/>
      <c r="PSM16" s="1211"/>
      <c r="PSN16" s="1211"/>
      <c r="PSO16" s="1211"/>
      <c r="PSP16" s="1211"/>
      <c r="PSQ16" s="1211"/>
      <c r="PSR16" s="1211"/>
      <c r="PSS16" s="1211"/>
      <c r="PST16" s="1211"/>
      <c r="PSU16" s="1211"/>
      <c r="PSV16" s="1211"/>
      <c r="PSW16" s="1211"/>
      <c r="PSX16" s="1211"/>
      <c r="PSY16" s="1211"/>
      <c r="PSZ16" s="1211"/>
      <c r="PTA16" s="1211"/>
      <c r="PTB16" s="1211"/>
      <c r="PTC16" s="1211"/>
      <c r="PTD16" s="1211"/>
      <c r="PTE16" s="1211"/>
      <c r="PTF16" s="1211"/>
      <c r="PTG16" s="1211"/>
      <c r="PTH16" s="1211"/>
      <c r="PTI16" s="1211"/>
      <c r="PTJ16" s="1211"/>
      <c r="PTK16" s="1211"/>
      <c r="PTL16" s="1211"/>
      <c r="PTM16" s="1211"/>
      <c r="PTN16" s="1211"/>
      <c r="PTO16" s="1211"/>
      <c r="PTP16" s="1211"/>
      <c r="PTQ16" s="1211"/>
      <c r="PTR16" s="1211"/>
      <c r="PTS16" s="1211"/>
      <c r="PTT16" s="1211"/>
      <c r="PTU16" s="1211"/>
      <c r="PTV16" s="1211"/>
      <c r="PTW16" s="1211"/>
      <c r="PTX16" s="1211"/>
      <c r="PTY16" s="1211"/>
      <c r="PTZ16" s="1211"/>
      <c r="PUA16" s="1211"/>
      <c r="PUB16" s="1211"/>
      <c r="PUC16" s="1211"/>
      <c r="PUD16" s="1211"/>
      <c r="PUE16" s="1211"/>
      <c r="PUF16" s="1211"/>
      <c r="PUG16" s="1211"/>
      <c r="PUH16" s="1211"/>
      <c r="PUI16" s="1211"/>
      <c r="PUJ16" s="1211"/>
      <c r="PUK16" s="1211"/>
      <c r="PUL16" s="1211"/>
      <c r="PUM16" s="1211"/>
      <c r="PUN16" s="1211"/>
      <c r="PUO16" s="1211"/>
      <c r="PUP16" s="1211"/>
      <c r="PUQ16" s="1211"/>
      <c r="PUR16" s="1211"/>
      <c r="PUS16" s="1211"/>
      <c r="PUT16" s="1211"/>
      <c r="PUU16" s="1211"/>
      <c r="PUV16" s="1211"/>
      <c r="PUW16" s="1211"/>
      <c r="PUX16" s="1211"/>
      <c r="PUY16" s="1211"/>
      <c r="PUZ16" s="1211"/>
      <c r="PVA16" s="1211"/>
      <c r="PVB16" s="1211"/>
      <c r="PVC16" s="1211"/>
      <c r="PVD16" s="1211"/>
      <c r="PVE16" s="1211"/>
      <c r="PVF16" s="1211"/>
      <c r="PVG16" s="1211"/>
      <c r="PVH16" s="1211"/>
      <c r="PVI16" s="1211"/>
      <c r="PVJ16" s="1211"/>
      <c r="PVK16" s="1211"/>
      <c r="PVL16" s="1211"/>
      <c r="PVM16" s="1211"/>
      <c r="PVN16" s="1211"/>
      <c r="PVO16" s="1211"/>
      <c r="PVP16" s="1211"/>
      <c r="PVQ16" s="1211"/>
      <c r="PVR16" s="1211"/>
      <c r="PVS16" s="1211"/>
      <c r="PVT16" s="1211"/>
      <c r="PVU16" s="1211"/>
      <c r="PVV16" s="1211"/>
      <c r="PVW16" s="1211"/>
      <c r="PVX16" s="1211"/>
      <c r="PVY16" s="1211"/>
      <c r="PVZ16" s="1211"/>
      <c r="PWA16" s="1211"/>
      <c r="PWB16" s="1211"/>
      <c r="PWC16" s="1211"/>
      <c r="PWD16" s="1211"/>
      <c r="PWE16" s="1211"/>
      <c r="PWF16" s="1211"/>
      <c r="PWG16" s="1211"/>
      <c r="PWH16" s="1211"/>
      <c r="PWI16" s="1211"/>
      <c r="PWJ16" s="1211"/>
      <c r="PWK16" s="1211"/>
      <c r="PWL16" s="1211"/>
      <c r="PWM16" s="1211"/>
      <c r="PWN16" s="1211"/>
      <c r="PWO16" s="1211"/>
      <c r="PWP16" s="1211"/>
      <c r="PWQ16" s="1211"/>
      <c r="PWR16" s="1211"/>
      <c r="PWS16" s="1211"/>
      <c r="PWT16" s="1211"/>
      <c r="PWU16" s="1211"/>
      <c r="PWV16" s="1211"/>
      <c r="PWW16" s="1211"/>
      <c r="PWX16" s="1211"/>
      <c r="PWY16" s="1211"/>
      <c r="PWZ16" s="1211"/>
      <c r="PXA16" s="1211"/>
      <c r="PXB16" s="1211"/>
      <c r="PXC16" s="1211"/>
      <c r="PXD16" s="1211"/>
      <c r="PXE16" s="1211"/>
      <c r="PXF16" s="1211"/>
      <c r="PXG16" s="1211"/>
      <c r="PXH16" s="1211"/>
      <c r="PXI16" s="1211"/>
      <c r="PXJ16" s="1211"/>
      <c r="PXK16" s="1211"/>
      <c r="PXL16" s="1211"/>
      <c r="PXM16" s="1211"/>
      <c r="PXN16" s="1211"/>
      <c r="PXO16" s="1211"/>
      <c r="PXP16" s="1211"/>
      <c r="PXQ16" s="1211"/>
      <c r="PXR16" s="1211"/>
      <c r="PXS16" s="1211"/>
      <c r="PXT16" s="1211"/>
      <c r="PXU16" s="1211"/>
      <c r="PXV16" s="1211"/>
      <c r="PXW16" s="1211"/>
      <c r="PXX16" s="1211"/>
      <c r="PXY16" s="1211"/>
      <c r="PXZ16" s="1211"/>
      <c r="PYA16" s="1211"/>
      <c r="PYB16" s="1211"/>
      <c r="PYC16" s="1211"/>
      <c r="PYD16" s="1211"/>
      <c r="PYE16" s="1211"/>
      <c r="PYF16" s="1211"/>
      <c r="PYG16" s="1211"/>
      <c r="PYH16" s="1211"/>
      <c r="PYI16" s="1211"/>
      <c r="PYJ16" s="1211"/>
      <c r="PYK16" s="1211"/>
      <c r="PYL16" s="1211"/>
      <c r="PYM16" s="1211"/>
      <c r="PYN16" s="1211"/>
      <c r="PYO16" s="1211"/>
      <c r="PYP16" s="1211"/>
      <c r="PYQ16" s="1211"/>
      <c r="PYR16" s="1211"/>
      <c r="PYS16" s="1211"/>
      <c r="PYT16" s="1211"/>
      <c r="PYU16" s="1211"/>
      <c r="PYV16" s="1211"/>
      <c r="PYW16" s="1211"/>
      <c r="PYX16" s="1211"/>
      <c r="PYY16" s="1211"/>
      <c r="PYZ16" s="1211"/>
      <c r="PZA16" s="1211"/>
      <c r="PZB16" s="1211"/>
      <c r="PZC16" s="1211"/>
      <c r="PZD16" s="1211"/>
      <c r="PZE16" s="1211"/>
      <c r="PZF16" s="1211"/>
      <c r="PZG16" s="1211"/>
      <c r="PZH16" s="1211"/>
      <c r="PZI16" s="1211"/>
      <c r="PZJ16" s="1211"/>
      <c r="PZK16" s="1211"/>
      <c r="PZL16" s="1211"/>
      <c r="PZM16" s="1211"/>
      <c r="PZN16" s="1211"/>
      <c r="PZO16" s="1211"/>
      <c r="PZP16" s="1211"/>
      <c r="PZQ16" s="1211"/>
      <c r="PZR16" s="1211"/>
      <c r="PZS16" s="1211"/>
      <c r="PZT16" s="1211"/>
      <c r="PZU16" s="1211"/>
      <c r="PZV16" s="1211"/>
      <c r="PZW16" s="1211"/>
      <c r="PZX16" s="1211"/>
      <c r="PZY16" s="1211"/>
      <c r="PZZ16" s="1211"/>
      <c r="QAA16" s="1211"/>
      <c r="QAB16" s="1211"/>
      <c r="QAC16" s="1211"/>
      <c r="QAD16" s="1211"/>
      <c r="QAE16" s="1211"/>
      <c r="QAF16" s="1211"/>
      <c r="QAG16" s="1211"/>
      <c r="QAH16" s="1211"/>
      <c r="QAI16" s="1211"/>
      <c r="QAJ16" s="1211"/>
      <c r="QAK16" s="1211"/>
      <c r="QAL16" s="1211"/>
      <c r="QAM16" s="1211"/>
      <c r="QAN16" s="1211"/>
      <c r="QAO16" s="1211"/>
      <c r="QAP16" s="1211"/>
      <c r="QAQ16" s="1211"/>
      <c r="QAR16" s="1211"/>
      <c r="QAS16" s="1211"/>
      <c r="QAT16" s="1211"/>
      <c r="QAU16" s="1211"/>
      <c r="QAV16" s="1211"/>
      <c r="QAW16" s="1211"/>
      <c r="QAX16" s="1211"/>
      <c r="QAY16" s="1211"/>
      <c r="QAZ16" s="1211"/>
      <c r="QBA16" s="1211"/>
      <c r="QBB16" s="1211"/>
      <c r="QBC16" s="1211"/>
      <c r="QBD16" s="1211"/>
      <c r="QBE16" s="1211"/>
      <c r="QBF16" s="1211"/>
      <c r="QBG16" s="1211"/>
      <c r="QBH16" s="1211"/>
      <c r="QBI16" s="1211"/>
      <c r="QBJ16" s="1211"/>
      <c r="QBK16" s="1211"/>
      <c r="QBL16" s="1211"/>
      <c r="QBM16" s="1211"/>
      <c r="QBN16" s="1211"/>
      <c r="QBO16" s="1211"/>
      <c r="QBP16" s="1211"/>
      <c r="QBQ16" s="1211"/>
      <c r="QBR16" s="1211"/>
      <c r="QBS16" s="1211"/>
      <c r="QBT16" s="1211"/>
      <c r="QBU16" s="1211"/>
      <c r="QBV16" s="1211"/>
      <c r="QBW16" s="1211"/>
      <c r="QBX16" s="1211"/>
      <c r="QBY16" s="1211"/>
      <c r="QBZ16" s="1211"/>
      <c r="QCA16" s="1211"/>
      <c r="QCB16" s="1211"/>
      <c r="QCC16" s="1211"/>
      <c r="QCD16" s="1211"/>
      <c r="QCE16" s="1211"/>
      <c r="QCF16" s="1211"/>
      <c r="QCG16" s="1211"/>
      <c r="QCH16" s="1211"/>
      <c r="QCI16" s="1211"/>
      <c r="QCJ16" s="1211"/>
      <c r="QCK16" s="1211"/>
      <c r="QCL16" s="1211"/>
      <c r="QCM16" s="1211"/>
      <c r="QCN16" s="1211"/>
      <c r="QCO16" s="1211"/>
      <c r="QCP16" s="1211"/>
      <c r="QCQ16" s="1211"/>
      <c r="QCR16" s="1211"/>
      <c r="QCS16" s="1211"/>
      <c r="QCT16" s="1211"/>
      <c r="QCU16" s="1211"/>
      <c r="QCV16" s="1211"/>
      <c r="QCW16" s="1211"/>
      <c r="QCX16" s="1211"/>
      <c r="QCY16" s="1211"/>
      <c r="QCZ16" s="1211"/>
      <c r="QDA16" s="1211"/>
      <c r="QDB16" s="1211"/>
      <c r="QDC16" s="1211"/>
      <c r="QDD16" s="1211"/>
      <c r="QDE16" s="1211"/>
      <c r="QDF16" s="1211"/>
      <c r="QDG16" s="1211"/>
      <c r="QDH16" s="1211"/>
      <c r="QDI16" s="1211"/>
      <c r="QDJ16" s="1211"/>
      <c r="QDK16" s="1211"/>
      <c r="QDL16" s="1211"/>
      <c r="QDM16" s="1211"/>
      <c r="QDN16" s="1211"/>
      <c r="QDO16" s="1211"/>
      <c r="QDP16" s="1211"/>
      <c r="QDQ16" s="1211"/>
      <c r="QDR16" s="1211"/>
      <c r="QDS16" s="1211"/>
      <c r="QDT16" s="1211"/>
      <c r="QDU16" s="1211"/>
      <c r="QDV16" s="1211"/>
      <c r="QDW16" s="1211"/>
      <c r="QDX16" s="1211"/>
      <c r="QDY16" s="1211"/>
      <c r="QDZ16" s="1211"/>
      <c r="QEA16" s="1211"/>
      <c r="QEB16" s="1211"/>
      <c r="QEC16" s="1211"/>
      <c r="QED16" s="1211"/>
      <c r="QEE16" s="1211"/>
      <c r="QEF16" s="1211"/>
      <c r="QEG16" s="1211"/>
      <c r="QEH16" s="1211"/>
      <c r="QEI16" s="1211"/>
      <c r="QEJ16" s="1211"/>
      <c r="QEK16" s="1211"/>
      <c r="QEL16" s="1211"/>
      <c r="QEM16" s="1211"/>
      <c r="QEN16" s="1211"/>
      <c r="QEO16" s="1211"/>
      <c r="QEP16" s="1211"/>
      <c r="QEQ16" s="1211"/>
      <c r="QER16" s="1211"/>
      <c r="QES16" s="1211"/>
      <c r="QET16" s="1211"/>
      <c r="QEU16" s="1211"/>
      <c r="QEV16" s="1211"/>
      <c r="QEW16" s="1211"/>
      <c r="QEX16" s="1211"/>
      <c r="QEY16" s="1211"/>
      <c r="QEZ16" s="1211"/>
      <c r="QFA16" s="1211"/>
      <c r="QFB16" s="1211"/>
      <c r="QFC16" s="1211"/>
      <c r="QFD16" s="1211"/>
      <c r="QFE16" s="1211"/>
      <c r="QFF16" s="1211"/>
      <c r="QFG16" s="1211"/>
      <c r="QFH16" s="1211"/>
      <c r="QFI16" s="1211"/>
      <c r="QFJ16" s="1211"/>
      <c r="QFK16" s="1211"/>
      <c r="QFL16" s="1211"/>
      <c r="QFM16" s="1211"/>
      <c r="QFN16" s="1211"/>
      <c r="QFO16" s="1211"/>
      <c r="QFP16" s="1211"/>
      <c r="QFQ16" s="1211"/>
      <c r="QFR16" s="1211"/>
      <c r="QFS16" s="1211"/>
      <c r="QFT16" s="1211"/>
      <c r="QFU16" s="1211"/>
      <c r="QFV16" s="1211"/>
      <c r="QFW16" s="1211"/>
      <c r="QFX16" s="1211"/>
      <c r="QFY16" s="1211"/>
      <c r="QFZ16" s="1211"/>
      <c r="QGA16" s="1211"/>
      <c r="QGB16" s="1211"/>
      <c r="QGC16" s="1211"/>
      <c r="QGD16" s="1211"/>
      <c r="QGE16" s="1211"/>
      <c r="QGF16" s="1211"/>
      <c r="QGG16" s="1211"/>
      <c r="QGH16" s="1211"/>
      <c r="QGI16" s="1211"/>
      <c r="QGJ16" s="1211"/>
      <c r="QGK16" s="1211"/>
      <c r="QGL16" s="1211"/>
      <c r="QGM16" s="1211"/>
      <c r="QGN16" s="1211"/>
      <c r="QGO16" s="1211"/>
      <c r="QGP16" s="1211"/>
      <c r="QGQ16" s="1211"/>
      <c r="QGR16" s="1211"/>
      <c r="QGS16" s="1211"/>
      <c r="QGT16" s="1211"/>
      <c r="QGU16" s="1211"/>
      <c r="QGV16" s="1211"/>
      <c r="QGW16" s="1211"/>
      <c r="QGX16" s="1211"/>
      <c r="QGY16" s="1211"/>
      <c r="QGZ16" s="1211"/>
      <c r="QHA16" s="1211"/>
      <c r="QHB16" s="1211"/>
      <c r="QHC16" s="1211"/>
      <c r="QHD16" s="1211"/>
      <c r="QHE16" s="1211"/>
      <c r="QHF16" s="1211"/>
      <c r="QHG16" s="1211"/>
      <c r="QHH16" s="1211"/>
      <c r="QHI16" s="1211"/>
      <c r="QHJ16" s="1211"/>
      <c r="QHK16" s="1211"/>
      <c r="QHL16" s="1211"/>
      <c r="QHM16" s="1211"/>
      <c r="QHN16" s="1211"/>
      <c r="QHO16" s="1211"/>
      <c r="QHP16" s="1211"/>
      <c r="QHQ16" s="1211"/>
      <c r="QHR16" s="1211"/>
      <c r="QHS16" s="1211"/>
      <c r="QHT16" s="1211"/>
      <c r="QHU16" s="1211"/>
      <c r="QHV16" s="1211"/>
      <c r="QHW16" s="1211"/>
      <c r="QHX16" s="1211"/>
      <c r="QHY16" s="1211"/>
      <c r="QHZ16" s="1211"/>
      <c r="QIA16" s="1211"/>
      <c r="QIB16" s="1211"/>
      <c r="QIC16" s="1211"/>
      <c r="QID16" s="1211"/>
      <c r="QIE16" s="1211"/>
      <c r="QIF16" s="1211"/>
      <c r="QIG16" s="1211"/>
      <c r="QIH16" s="1211"/>
      <c r="QII16" s="1211"/>
      <c r="QIJ16" s="1211"/>
      <c r="QIK16" s="1211"/>
      <c r="QIL16" s="1211"/>
      <c r="QIM16" s="1211"/>
      <c r="QIN16" s="1211"/>
      <c r="QIO16" s="1211"/>
      <c r="QIP16" s="1211"/>
      <c r="QIQ16" s="1211"/>
      <c r="QIR16" s="1211"/>
      <c r="QIS16" s="1211"/>
      <c r="QIT16" s="1211"/>
      <c r="QIU16" s="1211"/>
      <c r="QIV16" s="1211"/>
      <c r="QIW16" s="1211"/>
      <c r="QIX16" s="1211"/>
      <c r="QIY16" s="1211"/>
      <c r="QIZ16" s="1211"/>
      <c r="QJA16" s="1211"/>
      <c r="QJB16" s="1211"/>
      <c r="QJC16" s="1211"/>
      <c r="QJD16" s="1211"/>
      <c r="QJE16" s="1211"/>
      <c r="QJF16" s="1211"/>
      <c r="QJG16" s="1211"/>
      <c r="QJH16" s="1211"/>
      <c r="QJI16" s="1211"/>
      <c r="QJJ16" s="1211"/>
      <c r="QJK16" s="1211"/>
      <c r="QJL16" s="1211"/>
      <c r="QJM16" s="1211"/>
      <c r="QJN16" s="1211"/>
      <c r="QJO16" s="1211"/>
      <c r="QJP16" s="1211"/>
      <c r="QJQ16" s="1211"/>
      <c r="QJR16" s="1211"/>
      <c r="QJS16" s="1211"/>
      <c r="QJT16" s="1211"/>
      <c r="QJU16" s="1211"/>
      <c r="QJV16" s="1211"/>
      <c r="QJW16" s="1211"/>
      <c r="QJX16" s="1211"/>
      <c r="QJY16" s="1211"/>
      <c r="QJZ16" s="1211"/>
      <c r="QKA16" s="1211"/>
      <c r="QKB16" s="1211"/>
      <c r="QKC16" s="1211"/>
      <c r="QKD16" s="1211"/>
      <c r="QKE16" s="1211"/>
      <c r="QKF16" s="1211"/>
      <c r="QKG16" s="1211"/>
      <c r="QKH16" s="1211"/>
      <c r="QKI16" s="1211"/>
      <c r="QKJ16" s="1211"/>
      <c r="QKK16" s="1211"/>
      <c r="QKL16" s="1211"/>
      <c r="QKM16" s="1211"/>
      <c r="QKN16" s="1211"/>
      <c r="QKO16" s="1211"/>
      <c r="QKP16" s="1211"/>
      <c r="QKQ16" s="1211"/>
      <c r="QKR16" s="1211"/>
      <c r="QKS16" s="1211"/>
      <c r="QKT16" s="1211"/>
      <c r="QKU16" s="1211"/>
      <c r="QKV16" s="1211"/>
      <c r="QKW16" s="1211"/>
      <c r="QKX16" s="1211"/>
      <c r="QKY16" s="1211"/>
      <c r="QKZ16" s="1211"/>
      <c r="QLA16" s="1211"/>
      <c r="QLB16" s="1211"/>
      <c r="QLC16" s="1211"/>
      <c r="QLD16" s="1211"/>
      <c r="QLE16" s="1211"/>
      <c r="QLF16" s="1211"/>
      <c r="QLG16" s="1211"/>
      <c r="QLH16" s="1211"/>
      <c r="QLI16" s="1211"/>
      <c r="QLJ16" s="1211"/>
      <c r="QLK16" s="1211"/>
      <c r="QLL16" s="1211"/>
      <c r="QLM16" s="1211"/>
      <c r="QLN16" s="1211"/>
      <c r="QLO16" s="1211"/>
      <c r="QLP16" s="1211"/>
      <c r="QLQ16" s="1211"/>
      <c r="QLR16" s="1211"/>
      <c r="QLS16" s="1211"/>
      <c r="QLT16" s="1211"/>
      <c r="QLU16" s="1211"/>
      <c r="QLV16" s="1211"/>
      <c r="QLW16" s="1211"/>
      <c r="QLX16" s="1211"/>
      <c r="QLY16" s="1211"/>
      <c r="QLZ16" s="1211"/>
      <c r="QMA16" s="1211"/>
      <c r="QMB16" s="1211"/>
      <c r="QMC16" s="1211"/>
      <c r="QMD16" s="1211"/>
      <c r="QME16" s="1211"/>
      <c r="QMF16" s="1211"/>
      <c r="QMG16" s="1211"/>
      <c r="QMH16" s="1211"/>
      <c r="QMI16" s="1211"/>
      <c r="QMJ16" s="1211"/>
      <c r="QMK16" s="1211"/>
      <c r="QML16" s="1211"/>
      <c r="QMM16" s="1211"/>
      <c r="QMN16" s="1211"/>
      <c r="QMO16" s="1211"/>
      <c r="QMP16" s="1211"/>
      <c r="QMQ16" s="1211"/>
      <c r="QMR16" s="1211"/>
      <c r="QMS16" s="1211"/>
      <c r="QMT16" s="1211"/>
      <c r="QMU16" s="1211"/>
      <c r="QMV16" s="1211"/>
      <c r="QMW16" s="1211"/>
      <c r="QMX16" s="1211"/>
      <c r="QMY16" s="1211"/>
      <c r="QMZ16" s="1211"/>
      <c r="QNA16" s="1211"/>
      <c r="QNB16" s="1211"/>
      <c r="QNC16" s="1211"/>
      <c r="QND16" s="1211"/>
      <c r="QNE16" s="1211"/>
      <c r="QNF16" s="1211"/>
      <c r="QNG16" s="1211"/>
      <c r="QNH16" s="1211"/>
      <c r="QNI16" s="1211"/>
      <c r="QNJ16" s="1211"/>
      <c r="QNK16" s="1211"/>
      <c r="QNL16" s="1211"/>
      <c r="QNM16" s="1211"/>
      <c r="QNN16" s="1211"/>
      <c r="QNO16" s="1211"/>
      <c r="QNP16" s="1211"/>
      <c r="QNQ16" s="1211"/>
      <c r="QNR16" s="1211"/>
      <c r="QNS16" s="1211"/>
      <c r="QNT16" s="1211"/>
      <c r="QNU16" s="1211"/>
      <c r="QNV16" s="1211"/>
      <c r="QNW16" s="1211"/>
      <c r="QNX16" s="1211"/>
      <c r="QNY16" s="1211"/>
      <c r="QNZ16" s="1211"/>
      <c r="QOA16" s="1211"/>
      <c r="QOB16" s="1211"/>
      <c r="QOC16" s="1211"/>
      <c r="QOD16" s="1211"/>
      <c r="QOE16" s="1211"/>
      <c r="QOF16" s="1211"/>
      <c r="QOG16" s="1211"/>
      <c r="QOH16" s="1211"/>
      <c r="QOI16" s="1211"/>
      <c r="QOJ16" s="1211"/>
      <c r="QOK16" s="1211"/>
      <c r="QOL16" s="1211"/>
      <c r="QOM16" s="1211"/>
      <c r="QON16" s="1211"/>
      <c r="QOO16" s="1211"/>
      <c r="QOP16" s="1211"/>
      <c r="QOQ16" s="1211"/>
      <c r="QOR16" s="1211"/>
      <c r="QOS16" s="1211"/>
      <c r="QOT16" s="1211"/>
      <c r="QOU16" s="1211"/>
      <c r="QOV16" s="1211"/>
      <c r="QOW16" s="1211"/>
      <c r="QOX16" s="1211"/>
      <c r="QOY16" s="1211"/>
      <c r="QOZ16" s="1211"/>
      <c r="QPA16" s="1211"/>
      <c r="QPB16" s="1211"/>
      <c r="QPC16" s="1211"/>
      <c r="QPD16" s="1211"/>
      <c r="QPE16" s="1211"/>
      <c r="QPF16" s="1211"/>
      <c r="QPG16" s="1211"/>
      <c r="QPH16" s="1211"/>
      <c r="QPI16" s="1211"/>
      <c r="QPJ16" s="1211"/>
      <c r="QPK16" s="1211"/>
      <c r="QPL16" s="1211"/>
      <c r="QPM16" s="1211"/>
      <c r="QPN16" s="1211"/>
      <c r="QPO16" s="1211"/>
      <c r="QPP16" s="1211"/>
      <c r="QPQ16" s="1211"/>
      <c r="QPR16" s="1211"/>
      <c r="QPS16" s="1211"/>
      <c r="QPT16" s="1211"/>
      <c r="QPU16" s="1211"/>
      <c r="QPV16" s="1211"/>
      <c r="QPW16" s="1211"/>
      <c r="QPX16" s="1211"/>
      <c r="QPY16" s="1211"/>
      <c r="QPZ16" s="1211"/>
      <c r="QQA16" s="1211"/>
      <c r="QQB16" s="1211"/>
      <c r="QQC16" s="1211"/>
      <c r="QQD16" s="1211"/>
      <c r="QQE16" s="1211"/>
      <c r="QQF16" s="1211"/>
      <c r="QQG16" s="1211"/>
      <c r="QQH16" s="1211"/>
      <c r="QQI16" s="1211"/>
      <c r="QQJ16" s="1211"/>
      <c r="QQK16" s="1211"/>
      <c r="QQL16" s="1211"/>
      <c r="QQM16" s="1211"/>
      <c r="QQN16" s="1211"/>
      <c r="QQO16" s="1211"/>
      <c r="QQP16" s="1211"/>
      <c r="QQQ16" s="1211"/>
      <c r="QQR16" s="1211"/>
      <c r="QQS16" s="1211"/>
      <c r="QQT16" s="1211"/>
      <c r="QQU16" s="1211"/>
      <c r="QQV16" s="1211"/>
      <c r="QQW16" s="1211"/>
      <c r="QQX16" s="1211"/>
      <c r="QQY16" s="1211"/>
      <c r="QQZ16" s="1211"/>
      <c r="QRA16" s="1211"/>
      <c r="QRB16" s="1211"/>
      <c r="QRC16" s="1211"/>
      <c r="QRD16" s="1211"/>
      <c r="QRE16" s="1211"/>
      <c r="QRF16" s="1211"/>
      <c r="QRG16" s="1211"/>
      <c r="QRH16" s="1211"/>
      <c r="QRI16" s="1211"/>
      <c r="QRJ16" s="1211"/>
      <c r="QRK16" s="1211"/>
      <c r="QRL16" s="1211"/>
      <c r="QRM16" s="1211"/>
      <c r="QRN16" s="1211"/>
      <c r="QRO16" s="1211"/>
      <c r="QRP16" s="1211"/>
      <c r="QRQ16" s="1211"/>
      <c r="QRR16" s="1211"/>
      <c r="QRS16" s="1211"/>
      <c r="QRT16" s="1211"/>
      <c r="QRU16" s="1211"/>
      <c r="QRV16" s="1211"/>
      <c r="QRW16" s="1211"/>
      <c r="QRX16" s="1211"/>
      <c r="QRY16" s="1211"/>
      <c r="QRZ16" s="1211"/>
      <c r="QSA16" s="1211"/>
      <c r="QSB16" s="1211"/>
      <c r="QSC16" s="1211"/>
      <c r="QSD16" s="1211"/>
      <c r="QSE16" s="1211"/>
      <c r="QSF16" s="1211"/>
      <c r="QSG16" s="1211"/>
      <c r="QSH16" s="1211"/>
      <c r="QSI16" s="1211"/>
      <c r="QSJ16" s="1211"/>
      <c r="QSK16" s="1211"/>
      <c r="QSL16" s="1211"/>
      <c r="QSM16" s="1211"/>
      <c r="QSN16" s="1211"/>
      <c r="QSO16" s="1211"/>
      <c r="QSP16" s="1211"/>
      <c r="QSQ16" s="1211"/>
      <c r="QSR16" s="1211"/>
      <c r="QSS16" s="1211"/>
      <c r="QST16" s="1211"/>
      <c r="QSU16" s="1211"/>
      <c r="QSV16" s="1211"/>
      <c r="QSW16" s="1211"/>
      <c r="QSX16" s="1211"/>
      <c r="QSY16" s="1211"/>
      <c r="QSZ16" s="1211"/>
      <c r="QTA16" s="1211"/>
      <c r="QTB16" s="1211"/>
      <c r="QTC16" s="1211"/>
      <c r="QTD16" s="1211"/>
      <c r="QTE16" s="1211"/>
      <c r="QTF16" s="1211"/>
      <c r="QTG16" s="1211"/>
      <c r="QTH16" s="1211"/>
      <c r="QTI16" s="1211"/>
      <c r="QTJ16" s="1211"/>
      <c r="QTK16" s="1211"/>
      <c r="QTL16" s="1211"/>
      <c r="QTM16" s="1211"/>
      <c r="QTN16" s="1211"/>
      <c r="QTO16" s="1211"/>
      <c r="QTP16" s="1211"/>
      <c r="QTQ16" s="1211"/>
      <c r="QTR16" s="1211"/>
      <c r="QTS16" s="1211"/>
      <c r="QTT16" s="1211"/>
      <c r="QTU16" s="1211"/>
      <c r="QTV16" s="1211"/>
      <c r="QTW16" s="1211"/>
      <c r="QTX16" s="1211"/>
      <c r="QTY16" s="1211"/>
      <c r="QTZ16" s="1211"/>
      <c r="QUA16" s="1211"/>
      <c r="QUB16" s="1211"/>
      <c r="QUC16" s="1211"/>
      <c r="QUD16" s="1211"/>
      <c r="QUE16" s="1211"/>
      <c r="QUF16" s="1211"/>
      <c r="QUG16" s="1211"/>
      <c r="QUH16" s="1211"/>
      <c r="QUI16" s="1211"/>
      <c r="QUJ16" s="1211"/>
      <c r="QUK16" s="1211"/>
      <c r="QUL16" s="1211"/>
      <c r="QUM16" s="1211"/>
      <c r="QUN16" s="1211"/>
      <c r="QUO16" s="1211"/>
      <c r="QUP16" s="1211"/>
      <c r="QUQ16" s="1211"/>
      <c r="QUR16" s="1211"/>
      <c r="QUS16" s="1211"/>
      <c r="QUT16" s="1211"/>
      <c r="QUU16" s="1211"/>
      <c r="QUV16" s="1211"/>
      <c r="QUW16" s="1211"/>
      <c r="QUX16" s="1211"/>
      <c r="QUY16" s="1211"/>
      <c r="QUZ16" s="1211"/>
      <c r="QVA16" s="1211"/>
      <c r="QVB16" s="1211"/>
      <c r="QVC16" s="1211"/>
      <c r="QVD16" s="1211"/>
      <c r="QVE16" s="1211"/>
      <c r="QVF16" s="1211"/>
      <c r="QVG16" s="1211"/>
      <c r="QVH16" s="1211"/>
      <c r="QVI16" s="1211"/>
      <c r="QVJ16" s="1211"/>
      <c r="QVK16" s="1211"/>
      <c r="QVL16" s="1211"/>
      <c r="QVM16" s="1211"/>
      <c r="QVN16" s="1211"/>
      <c r="QVO16" s="1211"/>
      <c r="QVP16" s="1211"/>
      <c r="QVQ16" s="1211"/>
      <c r="QVR16" s="1211"/>
      <c r="QVS16" s="1211"/>
      <c r="QVT16" s="1211"/>
      <c r="QVU16" s="1211"/>
      <c r="QVV16" s="1211"/>
      <c r="QVW16" s="1211"/>
      <c r="QVX16" s="1211"/>
      <c r="QVY16" s="1211"/>
      <c r="QVZ16" s="1211"/>
      <c r="QWA16" s="1211"/>
      <c r="QWB16" s="1211"/>
      <c r="QWC16" s="1211"/>
      <c r="QWD16" s="1211"/>
      <c r="QWE16" s="1211"/>
      <c r="QWF16" s="1211"/>
      <c r="QWG16" s="1211"/>
      <c r="QWH16" s="1211"/>
      <c r="QWI16" s="1211"/>
      <c r="QWJ16" s="1211"/>
      <c r="QWK16" s="1211"/>
      <c r="QWL16" s="1211"/>
      <c r="QWM16" s="1211"/>
      <c r="QWN16" s="1211"/>
      <c r="QWO16" s="1211"/>
      <c r="QWP16" s="1211"/>
      <c r="QWQ16" s="1211"/>
      <c r="QWR16" s="1211"/>
      <c r="QWS16" s="1211"/>
      <c r="QWT16" s="1211"/>
      <c r="QWU16" s="1211"/>
      <c r="QWV16" s="1211"/>
      <c r="QWW16" s="1211"/>
      <c r="QWX16" s="1211"/>
      <c r="QWY16" s="1211"/>
      <c r="QWZ16" s="1211"/>
      <c r="QXA16" s="1211"/>
      <c r="QXB16" s="1211"/>
      <c r="QXC16" s="1211"/>
      <c r="QXD16" s="1211"/>
      <c r="QXE16" s="1211"/>
      <c r="QXF16" s="1211"/>
      <c r="QXG16" s="1211"/>
      <c r="QXH16" s="1211"/>
      <c r="QXI16" s="1211"/>
      <c r="QXJ16" s="1211"/>
      <c r="QXK16" s="1211"/>
      <c r="QXL16" s="1211"/>
      <c r="QXM16" s="1211"/>
      <c r="QXN16" s="1211"/>
      <c r="QXO16" s="1211"/>
      <c r="QXP16" s="1211"/>
      <c r="QXQ16" s="1211"/>
      <c r="QXR16" s="1211"/>
      <c r="QXS16" s="1211"/>
      <c r="QXT16" s="1211"/>
      <c r="QXU16" s="1211"/>
      <c r="QXV16" s="1211"/>
      <c r="QXW16" s="1211"/>
      <c r="QXX16" s="1211"/>
      <c r="QXY16" s="1211"/>
      <c r="QXZ16" s="1211"/>
      <c r="QYA16" s="1211"/>
      <c r="QYB16" s="1211"/>
      <c r="QYC16" s="1211"/>
      <c r="QYD16" s="1211"/>
      <c r="QYE16" s="1211"/>
      <c r="QYF16" s="1211"/>
      <c r="QYG16" s="1211"/>
      <c r="QYH16" s="1211"/>
      <c r="QYI16" s="1211"/>
      <c r="QYJ16" s="1211"/>
      <c r="QYK16" s="1211"/>
      <c r="QYL16" s="1211"/>
      <c r="QYM16" s="1211"/>
      <c r="QYN16" s="1211"/>
      <c r="QYO16" s="1211"/>
      <c r="QYP16" s="1211"/>
      <c r="QYQ16" s="1211"/>
      <c r="QYR16" s="1211"/>
      <c r="QYS16" s="1211"/>
      <c r="QYT16" s="1211"/>
      <c r="QYU16" s="1211"/>
      <c r="QYV16" s="1211"/>
      <c r="QYW16" s="1211"/>
      <c r="QYX16" s="1211"/>
      <c r="QYY16" s="1211"/>
      <c r="QYZ16" s="1211"/>
      <c r="QZA16" s="1211"/>
      <c r="QZB16" s="1211"/>
      <c r="QZC16" s="1211"/>
      <c r="QZD16" s="1211"/>
      <c r="QZE16" s="1211"/>
      <c r="QZF16" s="1211"/>
      <c r="QZG16" s="1211"/>
      <c r="QZH16" s="1211"/>
      <c r="QZI16" s="1211"/>
      <c r="QZJ16" s="1211"/>
      <c r="QZK16" s="1211"/>
      <c r="QZL16" s="1211"/>
      <c r="QZM16" s="1211"/>
      <c r="QZN16" s="1211"/>
      <c r="QZO16" s="1211"/>
      <c r="QZP16" s="1211"/>
      <c r="QZQ16" s="1211"/>
      <c r="QZR16" s="1211"/>
      <c r="QZS16" s="1211"/>
      <c r="QZT16" s="1211"/>
      <c r="QZU16" s="1211"/>
      <c r="QZV16" s="1211"/>
      <c r="QZW16" s="1211"/>
      <c r="QZX16" s="1211"/>
      <c r="QZY16" s="1211"/>
      <c r="QZZ16" s="1211"/>
      <c r="RAA16" s="1211"/>
      <c r="RAB16" s="1211"/>
      <c r="RAC16" s="1211"/>
      <c r="RAD16" s="1211"/>
      <c r="RAE16" s="1211"/>
      <c r="RAF16" s="1211"/>
      <c r="RAG16" s="1211"/>
      <c r="RAH16" s="1211"/>
      <c r="RAI16" s="1211"/>
      <c r="RAJ16" s="1211"/>
      <c r="RAK16" s="1211"/>
      <c r="RAL16" s="1211"/>
      <c r="RAM16" s="1211"/>
      <c r="RAN16" s="1211"/>
      <c r="RAO16" s="1211"/>
      <c r="RAP16" s="1211"/>
      <c r="RAQ16" s="1211"/>
      <c r="RAR16" s="1211"/>
      <c r="RAS16" s="1211"/>
      <c r="RAT16" s="1211"/>
      <c r="RAU16" s="1211"/>
      <c r="RAV16" s="1211"/>
      <c r="RAW16" s="1211"/>
      <c r="RAX16" s="1211"/>
      <c r="RAY16" s="1211"/>
      <c r="RAZ16" s="1211"/>
      <c r="RBA16" s="1211"/>
      <c r="RBB16" s="1211"/>
      <c r="RBC16" s="1211"/>
      <c r="RBD16" s="1211"/>
      <c r="RBE16" s="1211"/>
      <c r="RBF16" s="1211"/>
      <c r="RBG16" s="1211"/>
      <c r="RBH16" s="1211"/>
      <c r="RBI16" s="1211"/>
      <c r="RBJ16" s="1211"/>
      <c r="RBK16" s="1211"/>
      <c r="RBL16" s="1211"/>
      <c r="RBM16" s="1211"/>
      <c r="RBN16" s="1211"/>
      <c r="RBO16" s="1211"/>
      <c r="RBP16" s="1211"/>
      <c r="RBQ16" s="1211"/>
      <c r="RBR16" s="1211"/>
      <c r="RBS16" s="1211"/>
      <c r="RBT16" s="1211"/>
      <c r="RBU16" s="1211"/>
      <c r="RBV16" s="1211"/>
      <c r="RBW16" s="1211"/>
      <c r="RBX16" s="1211"/>
      <c r="RBY16" s="1211"/>
      <c r="RBZ16" s="1211"/>
      <c r="RCA16" s="1211"/>
      <c r="RCB16" s="1211"/>
      <c r="RCC16" s="1211"/>
      <c r="RCD16" s="1211"/>
      <c r="RCE16" s="1211"/>
      <c r="RCF16" s="1211"/>
      <c r="RCG16" s="1211"/>
      <c r="RCH16" s="1211"/>
      <c r="RCI16" s="1211"/>
      <c r="RCJ16" s="1211"/>
      <c r="RCK16" s="1211"/>
      <c r="RCL16" s="1211"/>
      <c r="RCM16" s="1211"/>
      <c r="RCN16" s="1211"/>
      <c r="RCO16" s="1211"/>
      <c r="RCP16" s="1211"/>
      <c r="RCQ16" s="1211"/>
      <c r="RCR16" s="1211"/>
      <c r="RCS16" s="1211"/>
      <c r="RCT16" s="1211"/>
      <c r="RCU16" s="1211"/>
      <c r="RCV16" s="1211"/>
      <c r="RCW16" s="1211"/>
      <c r="RCX16" s="1211"/>
      <c r="RCY16" s="1211"/>
      <c r="RCZ16" s="1211"/>
      <c r="RDA16" s="1211"/>
      <c r="RDB16" s="1211"/>
      <c r="RDC16" s="1211"/>
      <c r="RDD16" s="1211"/>
      <c r="RDE16" s="1211"/>
      <c r="RDF16" s="1211"/>
      <c r="RDG16" s="1211"/>
      <c r="RDH16" s="1211"/>
      <c r="RDI16" s="1211"/>
      <c r="RDJ16" s="1211"/>
      <c r="RDK16" s="1211"/>
      <c r="RDL16" s="1211"/>
      <c r="RDM16" s="1211"/>
      <c r="RDN16" s="1211"/>
      <c r="RDO16" s="1211"/>
      <c r="RDP16" s="1211"/>
      <c r="RDQ16" s="1211"/>
      <c r="RDR16" s="1211"/>
      <c r="RDS16" s="1211"/>
      <c r="RDT16" s="1211"/>
      <c r="RDU16" s="1211"/>
      <c r="RDV16" s="1211"/>
      <c r="RDW16" s="1211"/>
      <c r="RDX16" s="1211"/>
      <c r="RDY16" s="1211"/>
      <c r="RDZ16" s="1211"/>
      <c r="REA16" s="1211"/>
      <c r="REB16" s="1211"/>
      <c r="REC16" s="1211"/>
      <c r="RED16" s="1211"/>
      <c r="REE16" s="1211"/>
      <c r="REF16" s="1211"/>
      <c r="REG16" s="1211"/>
      <c r="REH16" s="1211"/>
      <c r="REI16" s="1211"/>
      <c r="REJ16" s="1211"/>
      <c r="REK16" s="1211"/>
      <c r="REL16" s="1211"/>
      <c r="REM16" s="1211"/>
      <c r="REN16" s="1211"/>
      <c r="REO16" s="1211"/>
      <c r="REP16" s="1211"/>
      <c r="REQ16" s="1211"/>
      <c r="RER16" s="1211"/>
      <c r="RES16" s="1211"/>
      <c r="RET16" s="1211"/>
      <c r="REU16" s="1211"/>
      <c r="REV16" s="1211"/>
      <c r="REW16" s="1211"/>
      <c r="REX16" s="1211"/>
      <c r="REY16" s="1211"/>
      <c r="REZ16" s="1211"/>
      <c r="RFA16" s="1211"/>
      <c r="RFB16" s="1211"/>
      <c r="RFC16" s="1211"/>
      <c r="RFD16" s="1211"/>
      <c r="RFE16" s="1211"/>
      <c r="RFF16" s="1211"/>
      <c r="RFG16" s="1211"/>
      <c r="RFH16" s="1211"/>
      <c r="RFI16" s="1211"/>
      <c r="RFJ16" s="1211"/>
      <c r="RFK16" s="1211"/>
      <c r="RFL16" s="1211"/>
      <c r="RFM16" s="1211"/>
      <c r="RFN16" s="1211"/>
      <c r="RFO16" s="1211"/>
      <c r="RFP16" s="1211"/>
      <c r="RFQ16" s="1211"/>
      <c r="RFR16" s="1211"/>
      <c r="RFS16" s="1211"/>
      <c r="RFT16" s="1211"/>
      <c r="RFU16" s="1211"/>
      <c r="RFV16" s="1211"/>
      <c r="RFW16" s="1211"/>
      <c r="RFX16" s="1211"/>
      <c r="RFY16" s="1211"/>
      <c r="RFZ16" s="1211"/>
      <c r="RGA16" s="1211"/>
      <c r="RGB16" s="1211"/>
      <c r="RGC16" s="1211"/>
      <c r="RGD16" s="1211"/>
      <c r="RGE16" s="1211"/>
      <c r="RGF16" s="1211"/>
      <c r="RGG16" s="1211"/>
      <c r="RGH16" s="1211"/>
      <c r="RGI16" s="1211"/>
      <c r="RGJ16" s="1211"/>
      <c r="RGK16" s="1211"/>
      <c r="RGL16" s="1211"/>
      <c r="RGM16" s="1211"/>
      <c r="RGN16" s="1211"/>
      <c r="RGO16" s="1211"/>
      <c r="RGP16" s="1211"/>
      <c r="RGQ16" s="1211"/>
      <c r="RGR16" s="1211"/>
      <c r="RGS16" s="1211"/>
      <c r="RGT16" s="1211"/>
      <c r="RGU16" s="1211"/>
      <c r="RGV16" s="1211"/>
      <c r="RGW16" s="1211"/>
      <c r="RGX16" s="1211"/>
      <c r="RGY16" s="1211"/>
      <c r="RGZ16" s="1211"/>
      <c r="RHA16" s="1211"/>
      <c r="RHB16" s="1211"/>
      <c r="RHC16" s="1211"/>
      <c r="RHD16" s="1211"/>
      <c r="RHE16" s="1211"/>
      <c r="RHF16" s="1211"/>
      <c r="RHG16" s="1211"/>
      <c r="RHH16" s="1211"/>
      <c r="RHI16" s="1211"/>
      <c r="RHJ16" s="1211"/>
      <c r="RHK16" s="1211"/>
      <c r="RHL16" s="1211"/>
      <c r="RHM16" s="1211"/>
      <c r="RHN16" s="1211"/>
      <c r="RHO16" s="1211"/>
      <c r="RHP16" s="1211"/>
      <c r="RHQ16" s="1211"/>
      <c r="RHR16" s="1211"/>
      <c r="RHS16" s="1211"/>
      <c r="RHT16" s="1211"/>
      <c r="RHU16" s="1211"/>
      <c r="RHV16" s="1211"/>
      <c r="RHW16" s="1211"/>
      <c r="RHX16" s="1211"/>
      <c r="RHY16" s="1211"/>
      <c r="RHZ16" s="1211"/>
      <c r="RIA16" s="1211"/>
      <c r="RIB16" s="1211"/>
      <c r="RIC16" s="1211"/>
      <c r="RID16" s="1211"/>
      <c r="RIE16" s="1211"/>
      <c r="RIF16" s="1211"/>
      <c r="RIG16" s="1211"/>
      <c r="RIH16" s="1211"/>
      <c r="RII16" s="1211"/>
      <c r="RIJ16" s="1211"/>
      <c r="RIK16" s="1211"/>
      <c r="RIL16" s="1211"/>
      <c r="RIM16" s="1211"/>
      <c r="RIN16" s="1211"/>
      <c r="RIO16" s="1211"/>
      <c r="RIP16" s="1211"/>
      <c r="RIQ16" s="1211"/>
      <c r="RIR16" s="1211"/>
      <c r="RIS16" s="1211"/>
      <c r="RIT16" s="1211"/>
      <c r="RIU16" s="1211"/>
      <c r="RIV16" s="1211"/>
      <c r="RIW16" s="1211"/>
      <c r="RIX16" s="1211"/>
      <c r="RIY16" s="1211"/>
      <c r="RIZ16" s="1211"/>
      <c r="RJA16" s="1211"/>
      <c r="RJB16" s="1211"/>
      <c r="RJC16" s="1211"/>
      <c r="RJD16" s="1211"/>
      <c r="RJE16" s="1211"/>
      <c r="RJF16" s="1211"/>
      <c r="RJG16" s="1211"/>
      <c r="RJH16" s="1211"/>
      <c r="RJI16" s="1211"/>
      <c r="RJJ16" s="1211"/>
      <c r="RJK16" s="1211"/>
      <c r="RJL16" s="1211"/>
      <c r="RJM16" s="1211"/>
      <c r="RJN16" s="1211"/>
      <c r="RJO16" s="1211"/>
      <c r="RJP16" s="1211"/>
      <c r="RJQ16" s="1211"/>
      <c r="RJR16" s="1211"/>
      <c r="RJS16" s="1211"/>
      <c r="RJT16" s="1211"/>
      <c r="RJU16" s="1211"/>
      <c r="RJV16" s="1211"/>
      <c r="RJW16" s="1211"/>
      <c r="RJX16" s="1211"/>
      <c r="RJY16" s="1211"/>
      <c r="RJZ16" s="1211"/>
      <c r="RKA16" s="1211"/>
      <c r="RKB16" s="1211"/>
      <c r="RKC16" s="1211"/>
      <c r="RKD16" s="1211"/>
      <c r="RKE16" s="1211"/>
      <c r="RKF16" s="1211"/>
      <c r="RKG16" s="1211"/>
      <c r="RKH16" s="1211"/>
      <c r="RKI16" s="1211"/>
      <c r="RKJ16" s="1211"/>
      <c r="RKK16" s="1211"/>
      <c r="RKL16" s="1211"/>
      <c r="RKM16" s="1211"/>
      <c r="RKN16" s="1211"/>
      <c r="RKO16" s="1211"/>
      <c r="RKP16" s="1211"/>
      <c r="RKQ16" s="1211"/>
      <c r="RKR16" s="1211"/>
      <c r="RKS16" s="1211"/>
      <c r="RKT16" s="1211"/>
      <c r="RKU16" s="1211"/>
      <c r="RKV16" s="1211"/>
      <c r="RKW16" s="1211"/>
      <c r="RKX16" s="1211"/>
      <c r="RKY16" s="1211"/>
      <c r="RKZ16" s="1211"/>
      <c r="RLA16" s="1211"/>
      <c r="RLB16" s="1211"/>
      <c r="RLC16" s="1211"/>
      <c r="RLD16" s="1211"/>
      <c r="RLE16" s="1211"/>
      <c r="RLF16" s="1211"/>
      <c r="RLG16" s="1211"/>
      <c r="RLH16" s="1211"/>
      <c r="RLI16" s="1211"/>
      <c r="RLJ16" s="1211"/>
      <c r="RLK16" s="1211"/>
      <c r="RLL16" s="1211"/>
      <c r="RLM16" s="1211"/>
      <c r="RLN16" s="1211"/>
      <c r="RLO16" s="1211"/>
      <c r="RLP16" s="1211"/>
      <c r="RLQ16" s="1211"/>
      <c r="RLR16" s="1211"/>
      <c r="RLS16" s="1211"/>
      <c r="RLT16" s="1211"/>
      <c r="RLU16" s="1211"/>
      <c r="RLV16" s="1211"/>
      <c r="RLW16" s="1211"/>
      <c r="RLX16" s="1211"/>
      <c r="RLY16" s="1211"/>
      <c r="RLZ16" s="1211"/>
      <c r="RMA16" s="1211"/>
      <c r="RMB16" s="1211"/>
      <c r="RMC16" s="1211"/>
      <c r="RMD16" s="1211"/>
      <c r="RME16" s="1211"/>
      <c r="RMF16" s="1211"/>
      <c r="RMG16" s="1211"/>
      <c r="RMH16" s="1211"/>
      <c r="RMI16" s="1211"/>
      <c r="RMJ16" s="1211"/>
      <c r="RMK16" s="1211"/>
      <c r="RML16" s="1211"/>
      <c r="RMM16" s="1211"/>
      <c r="RMN16" s="1211"/>
      <c r="RMO16" s="1211"/>
      <c r="RMP16" s="1211"/>
      <c r="RMQ16" s="1211"/>
      <c r="RMR16" s="1211"/>
      <c r="RMS16" s="1211"/>
      <c r="RMT16" s="1211"/>
      <c r="RMU16" s="1211"/>
      <c r="RMV16" s="1211"/>
      <c r="RMW16" s="1211"/>
      <c r="RMX16" s="1211"/>
      <c r="RMY16" s="1211"/>
      <c r="RMZ16" s="1211"/>
      <c r="RNA16" s="1211"/>
      <c r="RNB16" s="1211"/>
      <c r="RNC16" s="1211"/>
      <c r="RND16" s="1211"/>
      <c r="RNE16" s="1211"/>
      <c r="RNF16" s="1211"/>
      <c r="RNG16" s="1211"/>
      <c r="RNH16" s="1211"/>
      <c r="RNI16" s="1211"/>
      <c r="RNJ16" s="1211"/>
      <c r="RNK16" s="1211"/>
      <c r="RNL16" s="1211"/>
      <c r="RNM16" s="1211"/>
      <c r="RNN16" s="1211"/>
      <c r="RNO16" s="1211"/>
      <c r="RNP16" s="1211"/>
      <c r="RNQ16" s="1211"/>
      <c r="RNR16" s="1211"/>
      <c r="RNS16" s="1211"/>
      <c r="RNT16" s="1211"/>
      <c r="RNU16" s="1211"/>
      <c r="RNV16" s="1211"/>
      <c r="RNW16" s="1211"/>
      <c r="RNX16" s="1211"/>
      <c r="RNY16" s="1211"/>
      <c r="RNZ16" s="1211"/>
      <c r="ROA16" s="1211"/>
      <c r="ROB16" s="1211"/>
      <c r="ROC16" s="1211"/>
      <c r="ROD16" s="1211"/>
      <c r="ROE16" s="1211"/>
      <c r="ROF16" s="1211"/>
      <c r="ROG16" s="1211"/>
      <c r="ROH16" s="1211"/>
      <c r="ROI16" s="1211"/>
      <c r="ROJ16" s="1211"/>
      <c r="ROK16" s="1211"/>
      <c r="ROL16" s="1211"/>
      <c r="ROM16" s="1211"/>
      <c r="RON16" s="1211"/>
      <c r="ROO16" s="1211"/>
      <c r="ROP16" s="1211"/>
      <c r="ROQ16" s="1211"/>
      <c r="ROR16" s="1211"/>
      <c r="ROS16" s="1211"/>
      <c r="ROT16" s="1211"/>
      <c r="ROU16" s="1211"/>
      <c r="ROV16" s="1211"/>
      <c r="ROW16" s="1211"/>
      <c r="ROX16" s="1211"/>
      <c r="ROY16" s="1211"/>
      <c r="ROZ16" s="1211"/>
      <c r="RPA16" s="1211"/>
      <c r="RPB16" s="1211"/>
      <c r="RPC16" s="1211"/>
      <c r="RPD16" s="1211"/>
      <c r="RPE16" s="1211"/>
      <c r="RPF16" s="1211"/>
      <c r="RPG16" s="1211"/>
      <c r="RPH16" s="1211"/>
      <c r="RPI16" s="1211"/>
      <c r="RPJ16" s="1211"/>
      <c r="RPK16" s="1211"/>
      <c r="RPL16" s="1211"/>
      <c r="RPM16" s="1211"/>
      <c r="RPN16" s="1211"/>
      <c r="RPO16" s="1211"/>
      <c r="RPP16" s="1211"/>
      <c r="RPQ16" s="1211"/>
      <c r="RPR16" s="1211"/>
      <c r="RPS16" s="1211"/>
      <c r="RPT16" s="1211"/>
      <c r="RPU16" s="1211"/>
      <c r="RPV16" s="1211"/>
      <c r="RPW16" s="1211"/>
      <c r="RPX16" s="1211"/>
      <c r="RPY16" s="1211"/>
      <c r="RPZ16" s="1211"/>
      <c r="RQA16" s="1211"/>
      <c r="RQB16" s="1211"/>
      <c r="RQC16" s="1211"/>
      <c r="RQD16" s="1211"/>
      <c r="RQE16" s="1211"/>
      <c r="RQF16" s="1211"/>
      <c r="RQG16" s="1211"/>
      <c r="RQH16" s="1211"/>
      <c r="RQI16" s="1211"/>
      <c r="RQJ16" s="1211"/>
      <c r="RQK16" s="1211"/>
      <c r="RQL16" s="1211"/>
      <c r="RQM16" s="1211"/>
      <c r="RQN16" s="1211"/>
      <c r="RQO16" s="1211"/>
      <c r="RQP16" s="1211"/>
      <c r="RQQ16" s="1211"/>
      <c r="RQR16" s="1211"/>
      <c r="RQS16" s="1211"/>
      <c r="RQT16" s="1211"/>
      <c r="RQU16" s="1211"/>
      <c r="RQV16" s="1211"/>
      <c r="RQW16" s="1211"/>
      <c r="RQX16" s="1211"/>
      <c r="RQY16" s="1211"/>
      <c r="RQZ16" s="1211"/>
      <c r="RRA16" s="1211"/>
      <c r="RRB16" s="1211"/>
      <c r="RRC16" s="1211"/>
      <c r="RRD16" s="1211"/>
      <c r="RRE16" s="1211"/>
      <c r="RRF16" s="1211"/>
      <c r="RRG16" s="1211"/>
      <c r="RRH16" s="1211"/>
      <c r="RRI16" s="1211"/>
      <c r="RRJ16" s="1211"/>
      <c r="RRK16" s="1211"/>
      <c r="RRL16" s="1211"/>
      <c r="RRM16" s="1211"/>
      <c r="RRN16" s="1211"/>
      <c r="RRO16" s="1211"/>
      <c r="RRP16" s="1211"/>
      <c r="RRQ16" s="1211"/>
      <c r="RRR16" s="1211"/>
      <c r="RRS16" s="1211"/>
      <c r="RRT16" s="1211"/>
      <c r="RRU16" s="1211"/>
      <c r="RRV16" s="1211"/>
      <c r="RRW16" s="1211"/>
      <c r="RRX16" s="1211"/>
      <c r="RRY16" s="1211"/>
      <c r="RRZ16" s="1211"/>
      <c r="RSA16" s="1211"/>
      <c r="RSB16" s="1211"/>
      <c r="RSC16" s="1211"/>
      <c r="RSD16" s="1211"/>
      <c r="RSE16" s="1211"/>
      <c r="RSF16" s="1211"/>
      <c r="RSG16" s="1211"/>
      <c r="RSH16" s="1211"/>
      <c r="RSI16" s="1211"/>
      <c r="RSJ16" s="1211"/>
      <c r="RSK16" s="1211"/>
      <c r="RSL16" s="1211"/>
      <c r="RSM16" s="1211"/>
      <c r="RSN16" s="1211"/>
      <c r="RSO16" s="1211"/>
      <c r="RSP16" s="1211"/>
      <c r="RSQ16" s="1211"/>
      <c r="RSR16" s="1211"/>
      <c r="RSS16" s="1211"/>
      <c r="RST16" s="1211"/>
      <c r="RSU16" s="1211"/>
      <c r="RSV16" s="1211"/>
      <c r="RSW16" s="1211"/>
      <c r="RSX16" s="1211"/>
      <c r="RSY16" s="1211"/>
      <c r="RSZ16" s="1211"/>
      <c r="RTA16" s="1211"/>
      <c r="RTB16" s="1211"/>
      <c r="RTC16" s="1211"/>
      <c r="RTD16" s="1211"/>
      <c r="RTE16" s="1211"/>
      <c r="RTF16" s="1211"/>
      <c r="RTG16" s="1211"/>
      <c r="RTH16" s="1211"/>
      <c r="RTI16" s="1211"/>
      <c r="RTJ16" s="1211"/>
      <c r="RTK16" s="1211"/>
      <c r="RTL16" s="1211"/>
      <c r="RTM16" s="1211"/>
      <c r="RTN16" s="1211"/>
      <c r="RTO16" s="1211"/>
      <c r="RTP16" s="1211"/>
      <c r="RTQ16" s="1211"/>
      <c r="RTR16" s="1211"/>
      <c r="RTS16" s="1211"/>
      <c r="RTT16" s="1211"/>
      <c r="RTU16" s="1211"/>
      <c r="RTV16" s="1211"/>
      <c r="RTW16" s="1211"/>
      <c r="RTX16" s="1211"/>
      <c r="RTY16" s="1211"/>
      <c r="RTZ16" s="1211"/>
      <c r="RUA16" s="1211"/>
      <c r="RUB16" s="1211"/>
      <c r="RUC16" s="1211"/>
      <c r="RUD16" s="1211"/>
      <c r="RUE16" s="1211"/>
      <c r="RUF16" s="1211"/>
      <c r="RUG16" s="1211"/>
      <c r="RUH16" s="1211"/>
      <c r="RUI16" s="1211"/>
      <c r="RUJ16" s="1211"/>
      <c r="RUK16" s="1211"/>
      <c r="RUL16" s="1211"/>
      <c r="RUM16" s="1211"/>
      <c r="RUN16" s="1211"/>
      <c r="RUO16" s="1211"/>
      <c r="RUP16" s="1211"/>
      <c r="RUQ16" s="1211"/>
      <c r="RUR16" s="1211"/>
      <c r="RUS16" s="1211"/>
      <c r="RUT16" s="1211"/>
      <c r="RUU16" s="1211"/>
      <c r="RUV16" s="1211"/>
      <c r="RUW16" s="1211"/>
      <c r="RUX16" s="1211"/>
      <c r="RUY16" s="1211"/>
      <c r="RUZ16" s="1211"/>
      <c r="RVA16" s="1211"/>
      <c r="RVB16" s="1211"/>
      <c r="RVC16" s="1211"/>
      <c r="RVD16" s="1211"/>
      <c r="RVE16" s="1211"/>
      <c r="RVF16" s="1211"/>
      <c r="RVG16" s="1211"/>
      <c r="RVH16" s="1211"/>
      <c r="RVI16" s="1211"/>
      <c r="RVJ16" s="1211"/>
      <c r="RVK16" s="1211"/>
      <c r="RVL16" s="1211"/>
      <c r="RVM16" s="1211"/>
      <c r="RVN16" s="1211"/>
      <c r="RVO16" s="1211"/>
      <c r="RVP16" s="1211"/>
      <c r="RVQ16" s="1211"/>
      <c r="RVR16" s="1211"/>
      <c r="RVS16" s="1211"/>
      <c r="RVT16" s="1211"/>
      <c r="RVU16" s="1211"/>
      <c r="RVV16" s="1211"/>
      <c r="RVW16" s="1211"/>
      <c r="RVX16" s="1211"/>
      <c r="RVY16" s="1211"/>
      <c r="RVZ16" s="1211"/>
      <c r="RWA16" s="1211"/>
      <c r="RWB16" s="1211"/>
      <c r="RWC16" s="1211"/>
      <c r="RWD16" s="1211"/>
      <c r="RWE16" s="1211"/>
      <c r="RWF16" s="1211"/>
      <c r="RWG16" s="1211"/>
      <c r="RWH16" s="1211"/>
      <c r="RWI16" s="1211"/>
      <c r="RWJ16" s="1211"/>
      <c r="RWK16" s="1211"/>
      <c r="RWL16" s="1211"/>
      <c r="RWM16" s="1211"/>
      <c r="RWN16" s="1211"/>
      <c r="RWO16" s="1211"/>
      <c r="RWP16" s="1211"/>
      <c r="RWQ16" s="1211"/>
      <c r="RWR16" s="1211"/>
      <c r="RWS16" s="1211"/>
      <c r="RWT16" s="1211"/>
      <c r="RWU16" s="1211"/>
      <c r="RWV16" s="1211"/>
      <c r="RWW16" s="1211"/>
      <c r="RWX16" s="1211"/>
      <c r="RWY16" s="1211"/>
      <c r="RWZ16" s="1211"/>
      <c r="RXA16" s="1211"/>
      <c r="RXB16" s="1211"/>
      <c r="RXC16" s="1211"/>
      <c r="RXD16" s="1211"/>
      <c r="RXE16" s="1211"/>
      <c r="RXF16" s="1211"/>
      <c r="RXG16" s="1211"/>
      <c r="RXH16" s="1211"/>
      <c r="RXI16" s="1211"/>
      <c r="RXJ16" s="1211"/>
      <c r="RXK16" s="1211"/>
      <c r="RXL16" s="1211"/>
      <c r="RXM16" s="1211"/>
      <c r="RXN16" s="1211"/>
      <c r="RXO16" s="1211"/>
      <c r="RXP16" s="1211"/>
      <c r="RXQ16" s="1211"/>
      <c r="RXR16" s="1211"/>
      <c r="RXS16" s="1211"/>
      <c r="RXT16" s="1211"/>
      <c r="RXU16" s="1211"/>
      <c r="RXV16" s="1211"/>
      <c r="RXW16" s="1211"/>
      <c r="RXX16" s="1211"/>
      <c r="RXY16" s="1211"/>
      <c r="RXZ16" s="1211"/>
      <c r="RYA16" s="1211"/>
      <c r="RYB16" s="1211"/>
      <c r="RYC16" s="1211"/>
      <c r="RYD16" s="1211"/>
      <c r="RYE16" s="1211"/>
      <c r="RYF16" s="1211"/>
      <c r="RYG16" s="1211"/>
      <c r="RYH16" s="1211"/>
      <c r="RYI16" s="1211"/>
      <c r="RYJ16" s="1211"/>
      <c r="RYK16" s="1211"/>
      <c r="RYL16" s="1211"/>
      <c r="RYM16" s="1211"/>
      <c r="RYN16" s="1211"/>
      <c r="RYO16" s="1211"/>
      <c r="RYP16" s="1211"/>
      <c r="RYQ16" s="1211"/>
      <c r="RYR16" s="1211"/>
      <c r="RYS16" s="1211"/>
      <c r="RYT16" s="1211"/>
      <c r="RYU16" s="1211"/>
      <c r="RYV16" s="1211"/>
      <c r="RYW16" s="1211"/>
      <c r="RYX16" s="1211"/>
      <c r="RYY16" s="1211"/>
      <c r="RYZ16" s="1211"/>
      <c r="RZA16" s="1211"/>
      <c r="RZB16" s="1211"/>
      <c r="RZC16" s="1211"/>
      <c r="RZD16" s="1211"/>
      <c r="RZE16" s="1211"/>
      <c r="RZF16" s="1211"/>
      <c r="RZG16" s="1211"/>
      <c r="RZH16" s="1211"/>
      <c r="RZI16" s="1211"/>
      <c r="RZJ16" s="1211"/>
      <c r="RZK16" s="1211"/>
      <c r="RZL16" s="1211"/>
      <c r="RZM16" s="1211"/>
      <c r="RZN16" s="1211"/>
      <c r="RZO16" s="1211"/>
      <c r="RZP16" s="1211"/>
      <c r="RZQ16" s="1211"/>
      <c r="RZR16" s="1211"/>
      <c r="RZS16" s="1211"/>
      <c r="RZT16" s="1211"/>
      <c r="RZU16" s="1211"/>
      <c r="RZV16" s="1211"/>
      <c r="RZW16" s="1211"/>
      <c r="RZX16" s="1211"/>
      <c r="RZY16" s="1211"/>
      <c r="RZZ16" s="1211"/>
      <c r="SAA16" s="1211"/>
      <c r="SAB16" s="1211"/>
      <c r="SAC16" s="1211"/>
      <c r="SAD16" s="1211"/>
      <c r="SAE16" s="1211"/>
      <c r="SAF16" s="1211"/>
      <c r="SAG16" s="1211"/>
      <c r="SAH16" s="1211"/>
      <c r="SAI16" s="1211"/>
      <c r="SAJ16" s="1211"/>
      <c r="SAK16" s="1211"/>
      <c r="SAL16" s="1211"/>
      <c r="SAM16" s="1211"/>
      <c r="SAN16" s="1211"/>
      <c r="SAO16" s="1211"/>
      <c r="SAP16" s="1211"/>
      <c r="SAQ16" s="1211"/>
      <c r="SAR16" s="1211"/>
      <c r="SAS16" s="1211"/>
      <c r="SAT16" s="1211"/>
      <c r="SAU16" s="1211"/>
      <c r="SAV16" s="1211"/>
      <c r="SAW16" s="1211"/>
      <c r="SAX16" s="1211"/>
      <c r="SAY16" s="1211"/>
      <c r="SAZ16" s="1211"/>
      <c r="SBA16" s="1211"/>
      <c r="SBB16" s="1211"/>
      <c r="SBC16" s="1211"/>
      <c r="SBD16" s="1211"/>
      <c r="SBE16" s="1211"/>
      <c r="SBF16" s="1211"/>
      <c r="SBG16" s="1211"/>
      <c r="SBH16" s="1211"/>
      <c r="SBI16" s="1211"/>
      <c r="SBJ16" s="1211"/>
      <c r="SBK16" s="1211"/>
      <c r="SBL16" s="1211"/>
      <c r="SBM16" s="1211"/>
      <c r="SBN16" s="1211"/>
      <c r="SBO16" s="1211"/>
      <c r="SBP16" s="1211"/>
      <c r="SBQ16" s="1211"/>
      <c r="SBR16" s="1211"/>
      <c r="SBS16" s="1211"/>
      <c r="SBT16" s="1211"/>
      <c r="SBU16" s="1211"/>
      <c r="SBV16" s="1211"/>
      <c r="SBW16" s="1211"/>
      <c r="SBX16" s="1211"/>
      <c r="SBY16" s="1211"/>
      <c r="SBZ16" s="1211"/>
      <c r="SCA16" s="1211"/>
      <c r="SCB16" s="1211"/>
      <c r="SCC16" s="1211"/>
      <c r="SCD16" s="1211"/>
      <c r="SCE16" s="1211"/>
      <c r="SCF16" s="1211"/>
      <c r="SCG16" s="1211"/>
      <c r="SCH16" s="1211"/>
      <c r="SCI16" s="1211"/>
      <c r="SCJ16" s="1211"/>
      <c r="SCK16" s="1211"/>
      <c r="SCL16" s="1211"/>
      <c r="SCM16" s="1211"/>
      <c r="SCN16" s="1211"/>
      <c r="SCO16" s="1211"/>
      <c r="SCP16" s="1211"/>
      <c r="SCQ16" s="1211"/>
      <c r="SCR16" s="1211"/>
      <c r="SCS16" s="1211"/>
      <c r="SCT16" s="1211"/>
      <c r="SCU16" s="1211"/>
      <c r="SCV16" s="1211"/>
      <c r="SCW16" s="1211"/>
      <c r="SCX16" s="1211"/>
      <c r="SCY16" s="1211"/>
      <c r="SCZ16" s="1211"/>
      <c r="SDA16" s="1211"/>
      <c r="SDB16" s="1211"/>
      <c r="SDC16" s="1211"/>
      <c r="SDD16" s="1211"/>
      <c r="SDE16" s="1211"/>
      <c r="SDF16" s="1211"/>
      <c r="SDG16" s="1211"/>
      <c r="SDH16" s="1211"/>
      <c r="SDI16" s="1211"/>
      <c r="SDJ16" s="1211"/>
      <c r="SDK16" s="1211"/>
      <c r="SDL16" s="1211"/>
      <c r="SDM16" s="1211"/>
      <c r="SDN16" s="1211"/>
      <c r="SDO16" s="1211"/>
      <c r="SDP16" s="1211"/>
      <c r="SDQ16" s="1211"/>
      <c r="SDR16" s="1211"/>
      <c r="SDS16" s="1211"/>
      <c r="SDT16" s="1211"/>
      <c r="SDU16" s="1211"/>
      <c r="SDV16" s="1211"/>
      <c r="SDW16" s="1211"/>
      <c r="SDX16" s="1211"/>
      <c r="SDY16" s="1211"/>
      <c r="SDZ16" s="1211"/>
      <c r="SEA16" s="1211"/>
      <c r="SEB16" s="1211"/>
      <c r="SEC16" s="1211"/>
      <c r="SED16" s="1211"/>
      <c r="SEE16" s="1211"/>
      <c r="SEF16" s="1211"/>
      <c r="SEG16" s="1211"/>
      <c r="SEH16" s="1211"/>
      <c r="SEI16" s="1211"/>
      <c r="SEJ16" s="1211"/>
      <c r="SEK16" s="1211"/>
      <c r="SEL16" s="1211"/>
      <c r="SEM16" s="1211"/>
      <c r="SEN16" s="1211"/>
      <c r="SEO16" s="1211"/>
      <c r="SEP16" s="1211"/>
      <c r="SEQ16" s="1211"/>
      <c r="SER16" s="1211"/>
      <c r="SES16" s="1211"/>
      <c r="SET16" s="1211"/>
      <c r="SEU16" s="1211"/>
      <c r="SEV16" s="1211"/>
      <c r="SEW16" s="1211"/>
      <c r="SEX16" s="1211"/>
      <c r="SEY16" s="1211"/>
      <c r="SEZ16" s="1211"/>
      <c r="SFA16" s="1211"/>
      <c r="SFB16" s="1211"/>
      <c r="SFC16" s="1211"/>
      <c r="SFD16" s="1211"/>
      <c r="SFE16" s="1211"/>
      <c r="SFF16" s="1211"/>
      <c r="SFG16" s="1211"/>
      <c r="SFH16" s="1211"/>
      <c r="SFI16" s="1211"/>
      <c r="SFJ16" s="1211"/>
      <c r="SFK16" s="1211"/>
      <c r="SFL16" s="1211"/>
      <c r="SFM16" s="1211"/>
      <c r="SFN16" s="1211"/>
      <c r="SFO16" s="1211"/>
      <c r="SFP16" s="1211"/>
      <c r="SFQ16" s="1211"/>
      <c r="SFR16" s="1211"/>
      <c r="SFS16" s="1211"/>
      <c r="SFT16" s="1211"/>
      <c r="SFU16" s="1211"/>
      <c r="SFV16" s="1211"/>
      <c r="SFW16" s="1211"/>
      <c r="SFX16" s="1211"/>
      <c r="SFY16" s="1211"/>
      <c r="SFZ16" s="1211"/>
      <c r="SGA16" s="1211"/>
      <c r="SGB16" s="1211"/>
      <c r="SGC16" s="1211"/>
      <c r="SGD16" s="1211"/>
      <c r="SGE16" s="1211"/>
      <c r="SGF16" s="1211"/>
      <c r="SGG16" s="1211"/>
      <c r="SGH16" s="1211"/>
      <c r="SGI16" s="1211"/>
      <c r="SGJ16" s="1211"/>
      <c r="SGK16" s="1211"/>
      <c r="SGL16" s="1211"/>
      <c r="SGM16" s="1211"/>
      <c r="SGN16" s="1211"/>
      <c r="SGO16" s="1211"/>
      <c r="SGP16" s="1211"/>
      <c r="SGQ16" s="1211"/>
      <c r="SGR16" s="1211"/>
      <c r="SGS16" s="1211"/>
      <c r="SGT16" s="1211"/>
      <c r="SGU16" s="1211"/>
      <c r="SGV16" s="1211"/>
      <c r="SGW16" s="1211"/>
      <c r="SGX16" s="1211"/>
      <c r="SGY16" s="1211"/>
      <c r="SGZ16" s="1211"/>
      <c r="SHA16" s="1211"/>
      <c r="SHB16" s="1211"/>
      <c r="SHC16" s="1211"/>
      <c r="SHD16" s="1211"/>
      <c r="SHE16" s="1211"/>
      <c r="SHF16" s="1211"/>
      <c r="SHG16" s="1211"/>
      <c r="SHH16" s="1211"/>
      <c r="SHI16" s="1211"/>
      <c r="SHJ16" s="1211"/>
      <c r="SHK16" s="1211"/>
      <c r="SHL16" s="1211"/>
      <c r="SHM16" s="1211"/>
      <c r="SHN16" s="1211"/>
      <c r="SHO16" s="1211"/>
      <c r="SHP16" s="1211"/>
      <c r="SHQ16" s="1211"/>
      <c r="SHR16" s="1211"/>
      <c r="SHS16" s="1211"/>
      <c r="SHT16" s="1211"/>
      <c r="SHU16" s="1211"/>
      <c r="SHV16" s="1211"/>
      <c r="SHW16" s="1211"/>
      <c r="SHX16" s="1211"/>
      <c r="SHY16" s="1211"/>
      <c r="SHZ16" s="1211"/>
      <c r="SIA16" s="1211"/>
      <c r="SIB16" s="1211"/>
      <c r="SIC16" s="1211"/>
      <c r="SID16" s="1211"/>
      <c r="SIE16" s="1211"/>
      <c r="SIF16" s="1211"/>
      <c r="SIG16" s="1211"/>
      <c r="SIH16" s="1211"/>
      <c r="SII16" s="1211"/>
      <c r="SIJ16" s="1211"/>
      <c r="SIK16" s="1211"/>
      <c r="SIL16" s="1211"/>
      <c r="SIM16" s="1211"/>
      <c r="SIN16" s="1211"/>
      <c r="SIO16" s="1211"/>
      <c r="SIP16" s="1211"/>
      <c r="SIQ16" s="1211"/>
      <c r="SIR16" s="1211"/>
      <c r="SIS16" s="1211"/>
      <c r="SIT16" s="1211"/>
      <c r="SIU16" s="1211"/>
      <c r="SIV16" s="1211"/>
      <c r="SIW16" s="1211"/>
      <c r="SIX16" s="1211"/>
      <c r="SIY16" s="1211"/>
      <c r="SIZ16" s="1211"/>
      <c r="SJA16" s="1211"/>
      <c r="SJB16" s="1211"/>
      <c r="SJC16" s="1211"/>
      <c r="SJD16" s="1211"/>
      <c r="SJE16" s="1211"/>
      <c r="SJF16" s="1211"/>
      <c r="SJG16" s="1211"/>
      <c r="SJH16" s="1211"/>
      <c r="SJI16" s="1211"/>
      <c r="SJJ16" s="1211"/>
      <c r="SJK16" s="1211"/>
      <c r="SJL16" s="1211"/>
      <c r="SJM16" s="1211"/>
      <c r="SJN16" s="1211"/>
      <c r="SJO16" s="1211"/>
      <c r="SJP16" s="1211"/>
      <c r="SJQ16" s="1211"/>
      <c r="SJR16" s="1211"/>
      <c r="SJS16" s="1211"/>
      <c r="SJT16" s="1211"/>
      <c r="SJU16" s="1211"/>
      <c r="SJV16" s="1211"/>
      <c r="SJW16" s="1211"/>
      <c r="SJX16" s="1211"/>
      <c r="SJY16" s="1211"/>
      <c r="SJZ16" s="1211"/>
      <c r="SKA16" s="1211"/>
      <c r="SKB16" s="1211"/>
      <c r="SKC16" s="1211"/>
      <c r="SKD16" s="1211"/>
      <c r="SKE16" s="1211"/>
      <c r="SKF16" s="1211"/>
      <c r="SKG16" s="1211"/>
      <c r="SKH16" s="1211"/>
      <c r="SKI16" s="1211"/>
      <c r="SKJ16" s="1211"/>
      <c r="SKK16" s="1211"/>
      <c r="SKL16" s="1211"/>
      <c r="SKM16" s="1211"/>
      <c r="SKN16" s="1211"/>
      <c r="SKO16" s="1211"/>
      <c r="SKP16" s="1211"/>
      <c r="SKQ16" s="1211"/>
      <c r="SKR16" s="1211"/>
      <c r="SKS16" s="1211"/>
      <c r="SKT16" s="1211"/>
      <c r="SKU16" s="1211"/>
      <c r="SKV16" s="1211"/>
      <c r="SKW16" s="1211"/>
      <c r="SKX16" s="1211"/>
      <c r="SKY16" s="1211"/>
      <c r="SKZ16" s="1211"/>
      <c r="SLA16" s="1211"/>
      <c r="SLB16" s="1211"/>
      <c r="SLC16" s="1211"/>
      <c r="SLD16" s="1211"/>
      <c r="SLE16" s="1211"/>
      <c r="SLF16" s="1211"/>
      <c r="SLG16" s="1211"/>
      <c r="SLH16" s="1211"/>
      <c r="SLI16" s="1211"/>
      <c r="SLJ16" s="1211"/>
      <c r="SLK16" s="1211"/>
      <c r="SLL16" s="1211"/>
      <c r="SLM16" s="1211"/>
      <c r="SLN16" s="1211"/>
      <c r="SLO16" s="1211"/>
      <c r="SLP16" s="1211"/>
      <c r="SLQ16" s="1211"/>
      <c r="SLR16" s="1211"/>
      <c r="SLS16" s="1211"/>
      <c r="SLT16" s="1211"/>
      <c r="SLU16" s="1211"/>
      <c r="SLV16" s="1211"/>
      <c r="SLW16" s="1211"/>
      <c r="SLX16" s="1211"/>
      <c r="SLY16" s="1211"/>
      <c r="SLZ16" s="1211"/>
      <c r="SMA16" s="1211"/>
      <c r="SMB16" s="1211"/>
      <c r="SMC16" s="1211"/>
      <c r="SMD16" s="1211"/>
      <c r="SME16" s="1211"/>
      <c r="SMF16" s="1211"/>
      <c r="SMG16" s="1211"/>
      <c r="SMH16" s="1211"/>
      <c r="SMI16" s="1211"/>
      <c r="SMJ16" s="1211"/>
      <c r="SMK16" s="1211"/>
      <c r="SML16" s="1211"/>
      <c r="SMM16" s="1211"/>
      <c r="SMN16" s="1211"/>
      <c r="SMO16" s="1211"/>
      <c r="SMP16" s="1211"/>
      <c r="SMQ16" s="1211"/>
      <c r="SMR16" s="1211"/>
      <c r="SMS16" s="1211"/>
      <c r="SMT16" s="1211"/>
      <c r="SMU16" s="1211"/>
      <c r="SMV16" s="1211"/>
      <c r="SMW16" s="1211"/>
      <c r="SMX16" s="1211"/>
      <c r="SMY16" s="1211"/>
      <c r="SMZ16" s="1211"/>
      <c r="SNA16" s="1211"/>
      <c r="SNB16" s="1211"/>
      <c r="SNC16" s="1211"/>
      <c r="SND16" s="1211"/>
      <c r="SNE16" s="1211"/>
      <c r="SNF16" s="1211"/>
      <c r="SNG16" s="1211"/>
      <c r="SNH16" s="1211"/>
      <c r="SNI16" s="1211"/>
      <c r="SNJ16" s="1211"/>
      <c r="SNK16" s="1211"/>
      <c r="SNL16" s="1211"/>
      <c r="SNM16" s="1211"/>
      <c r="SNN16" s="1211"/>
      <c r="SNO16" s="1211"/>
      <c r="SNP16" s="1211"/>
      <c r="SNQ16" s="1211"/>
      <c r="SNR16" s="1211"/>
      <c r="SNS16" s="1211"/>
      <c r="SNT16" s="1211"/>
      <c r="SNU16" s="1211"/>
      <c r="SNV16" s="1211"/>
      <c r="SNW16" s="1211"/>
      <c r="SNX16" s="1211"/>
      <c r="SNY16" s="1211"/>
      <c r="SNZ16" s="1211"/>
      <c r="SOA16" s="1211"/>
      <c r="SOB16" s="1211"/>
      <c r="SOC16" s="1211"/>
      <c r="SOD16" s="1211"/>
      <c r="SOE16" s="1211"/>
      <c r="SOF16" s="1211"/>
      <c r="SOG16" s="1211"/>
      <c r="SOH16" s="1211"/>
      <c r="SOI16" s="1211"/>
      <c r="SOJ16" s="1211"/>
      <c r="SOK16" s="1211"/>
      <c r="SOL16" s="1211"/>
      <c r="SOM16" s="1211"/>
      <c r="SON16" s="1211"/>
      <c r="SOO16" s="1211"/>
      <c r="SOP16" s="1211"/>
      <c r="SOQ16" s="1211"/>
      <c r="SOR16" s="1211"/>
      <c r="SOS16" s="1211"/>
      <c r="SOT16" s="1211"/>
      <c r="SOU16" s="1211"/>
      <c r="SOV16" s="1211"/>
      <c r="SOW16" s="1211"/>
      <c r="SOX16" s="1211"/>
      <c r="SOY16" s="1211"/>
      <c r="SOZ16" s="1211"/>
      <c r="SPA16" s="1211"/>
      <c r="SPB16" s="1211"/>
      <c r="SPC16" s="1211"/>
      <c r="SPD16" s="1211"/>
      <c r="SPE16" s="1211"/>
      <c r="SPF16" s="1211"/>
      <c r="SPG16" s="1211"/>
      <c r="SPH16" s="1211"/>
      <c r="SPI16" s="1211"/>
      <c r="SPJ16" s="1211"/>
      <c r="SPK16" s="1211"/>
      <c r="SPL16" s="1211"/>
      <c r="SPM16" s="1211"/>
      <c r="SPN16" s="1211"/>
      <c r="SPO16" s="1211"/>
      <c r="SPP16" s="1211"/>
      <c r="SPQ16" s="1211"/>
      <c r="SPR16" s="1211"/>
      <c r="SPS16" s="1211"/>
      <c r="SPT16" s="1211"/>
      <c r="SPU16" s="1211"/>
      <c r="SPV16" s="1211"/>
      <c r="SPW16" s="1211"/>
      <c r="SPX16" s="1211"/>
      <c r="SPY16" s="1211"/>
      <c r="SPZ16" s="1211"/>
      <c r="SQA16" s="1211"/>
      <c r="SQB16" s="1211"/>
      <c r="SQC16" s="1211"/>
      <c r="SQD16" s="1211"/>
      <c r="SQE16" s="1211"/>
      <c r="SQF16" s="1211"/>
      <c r="SQG16" s="1211"/>
      <c r="SQH16" s="1211"/>
      <c r="SQI16" s="1211"/>
      <c r="SQJ16" s="1211"/>
      <c r="SQK16" s="1211"/>
      <c r="SQL16" s="1211"/>
      <c r="SQM16" s="1211"/>
      <c r="SQN16" s="1211"/>
      <c r="SQO16" s="1211"/>
      <c r="SQP16" s="1211"/>
      <c r="SQQ16" s="1211"/>
      <c r="SQR16" s="1211"/>
      <c r="SQS16" s="1211"/>
      <c r="SQT16" s="1211"/>
      <c r="SQU16" s="1211"/>
      <c r="SQV16" s="1211"/>
      <c r="SQW16" s="1211"/>
      <c r="SQX16" s="1211"/>
      <c r="SQY16" s="1211"/>
      <c r="SQZ16" s="1211"/>
      <c r="SRA16" s="1211"/>
      <c r="SRB16" s="1211"/>
      <c r="SRC16" s="1211"/>
      <c r="SRD16" s="1211"/>
      <c r="SRE16" s="1211"/>
      <c r="SRF16" s="1211"/>
      <c r="SRG16" s="1211"/>
      <c r="SRH16" s="1211"/>
      <c r="SRI16" s="1211"/>
      <c r="SRJ16" s="1211"/>
      <c r="SRK16" s="1211"/>
      <c r="SRL16" s="1211"/>
      <c r="SRM16" s="1211"/>
      <c r="SRN16" s="1211"/>
      <c r="SRO16" s="1211"/>
      <c r="SRP16" s="1211"/>
      <c r="SRQ16" s="1211"/>
      <c r="SRR16" s="1211"/>
      <c r="SRS16" s="1211"/>
      <c r="SRT16" s="1211"/>
      <c r="SRU16" s="1211"/>
      <c r="SRV16" s="1211"/>
      <c r="SRW16" s="1211"/>
      <c r="SRX16" s="1211"/>
      <c r="SRY16" s="1211"/>
      <c r="SRZ16" s="1211"/>
      <c r="SSA16" s="1211"/>
      <c r="SSB16" s="1211"/>
      <c r="SSC16" s="1211"/>
      <c r="SSD16" s="1211"/>
      <c r="SSE16" s="1211"/>
      <c r="SSF16" s="1211"/>
      <c r="SSG16" s="1211"/>
      <c r="SSH16" s="1211"/>
      <c r="SSI16" s="1211"/>
      <c r="SSJ16" s="1211"/>
      <c r="SSK16" s="1211"/>
      <c r="SSL16" s="1211"/>
      <c r="SSM16" s="1211"/>
      <c r="SSN16" s="1211"/>
      <c r="SSO16" s="1211"/>
      <c r="SSP16" s="1211"/>
      <c r="SSQ16" s="1211"/>
      <c r="SSR16" s="1211"/>
      <c r="SSS16" s="1211"/>
      <c r="SST16" s="1211"/>
      <c r="SSU16" s="1211"/>
      <c r="SSV16" s="1211"/>
      <c r="SSW16" s="1211"/>
      <c r="SSX16" s="1211"/>
      <c r="SSY16" s="1211"/>
      <c r="SSZ16" s="1211"/>
      <c r="STA16" s="1211"/>
      <c r="STB16" s="1211"/>
      <c r="STC16" s="1211"/>
      <c r="STD16" s="1211"/>
      <c r="STE16" s="1211"/>
      <c r="STF16" s="1211"/>
      <c r="STG16" s="1211"/>
      <c r="STH16" s="1211"/>
      <c r="STI16" s="1211"/>
      <c r="STJ16" s="1211"/>
      <c r="STK16" s="1211"/>
      <c r="STL16" s="1211"/>
      <c r="STM16" s="1211"/>
      <c r="STN16" s="1211"/>
      <c r="STO16" s="1211"/>
      <c r="STP16" s="1211"/>
      <c r="STQ16" s="1211"/>
      <c r="STR16" s="1211"/>
      <c r="STS16" s="1211"/>
      <c r="STT16" s="1211"/>
      <c r="STU16" s="1211"/>
      <c r="STV16" s="1211"/>
      <c r="STW16" s="1211"/>
      <c r="STX16" s="1211"/>
      <c r="STY16" s="1211"/>
      <c r="STZ16" s="1211"/>
      <c r="SUA16" s="1211"/>
      <c r="SUB16" s="1211"/>
      <c r="SUC16" s="1211"/>
      <c r="SUD16" s="1211"/>
      <c r="SUE16" s="1211"/>
      <c r="SUF16" s="1211"/>
      <c r="SUG16" s="1211"/>
      <c r="SUH16" s="1211"/>
      <c r="SUI16" s="1211"/>
      <c r="SUJ16" s="1211"/>
      <c r="SUK16" s="1211"/>
      <c r="SUL16" s="1211"/>
      <c r="SUM16" s="1211"/>
      <c r="SUN16" s="1211"/>
      <c r="SUO16" s="1211"/>
      <c r="SUP16" s="1211"/>
      <c r="SUQ16" s="1211"/>
      <c r="SUR16" s="1211"/>
      <c r="SUS16" s="1211"/>
      <c r="SUT16" s="1211"/>
      <c r="SUU16" s="1211"/>
      <c r="SUV16" s="1211"/>
      <c r="SUW16" s="1211"/>
      <c r="SUX16" s="1211"/>
      <c r="SUY16" s="1211"/>
      <c r="SUZ16" s="1211"/>
      <c r="SVA16" s="1211"/>
      <c r="SVB16" s="1211"/>
      <c r="SVC16" s="1211"/>
      <c r="SVD16" s="1211"/>
      <c r="SVE16" s="1211"/>
      <c r="SVF16" s="1211"/>
      <c r="SVG16" s="1211"/>
      <c r="SVH16" s="1211"/>
      <c r="SVI16" s="1211"/>
      <c r="SVJ16" s="1211"/>
      <c r="SVK16" s="1211"/>
      <c r="SVL16" s="1211"/>
      <c r="SVM16" s="1211"/>
      <c r="SVN16" s="1211"/>
      <c r="SVO16" s="1211"/>
      <c r="SVP16" s="1211"/>
      <c r="SVQ16" s="1211"/>
      <c r="SVR16" s="1211"/>
      <c r="SVS16" s="1211"/>
      <c r="SVT16" s="1211"/>
      <c r="SVU16" s="1211"/>
      <c r="SVV16" s="1211"/>
      <c r="SVW16" s="1211"/>
      <c r="SVX16" s="1211"/>
      <c r="SVY16" s="1211"/>
      <c r="SVZ16" s="1211"/>
      <c r="SWA16" s="1211"/>
      <c r="SWB16" s="1211"/>
      <c r="SWC16" s="1211"/>
      <c r="SWD16" s="1211"/>
      <c r="SWE16" s="1211"/>
      <c r="SWF16" s="1211"/>
      <c r="SWG16" s="1211"/>
      <c r="SWH16" s="1211"/>
      <c r="SWI16" s="1211"/>
      <c r="SWJ16" s="1211"/>
      <c r="SWK16" s="1211"/>
      <c r="SWL16" s="1211"/>
      <c r="SWM16" s="1211"/>
      <c r="SWN16" s="1211"/>
      <c r="SWO16" s="1211"/>
      <c r="SWP16" s="1211"/>
      <c r="SWQ16" s="1211"/>
      <c r="SWR16" s="1211"/>
      <c r="SWS16" s="1211"/>
      <c r="SWT16" s="1211"/>
      <c r="SWU16" s="1211"/>
      <c r="SWV16" s="1211"/>
      <c r="SWW16" s="1211"/>
      <c r="SWX16" s="1211"/>
      <c r="SWY16" s="1211"/>
      <c r="SWZ16" s="1211"/>
      <c r="SXA16" s="1211"/>
      <c r="SXB16" s="1211"/>
      <c r="SXC16" s="1211"/>
      <c r="SXD16" s="1211"/>
      <c r="SXE16" s="1211"/>
      <c r="SXF16" s="1211"/>
      <c r="SXG16" s="1211"/>
      <c r="SXH16" s="1211"/>
      <c r="SXI16" s="1211"/>
      <c r="SXJ16" s="1211"/>
      <c r="SXK16" s="1211"/>
      <c r="SXL16" s="1211"/>
      <c r="SXM16" s="1211"/>
      <c r="SXN16" s="1211"/>
      <c r="SXO16" s="1211"/>
      <c r="SXP16" s="1211"/>
      <c r="SXQ16" s="1211"/>
      <c r="SXR16" s="1211"/>
      <c r="SXS16" s="1211"/>
      <c r="SXT16" s="1211"/>
      <c r="SXU16" s="1211"/>
      <c r="SXV16" s="1211"/>
      <c r="SXW16" s="1211"/>
      <c r="SXX16" s="1211"/>
      <c r="SXY16" s="1211"/>
      <c r="SXZ16" s="1211"/>
      <c r="SYA16" s="1211"/>
      <c r="SYB16" s="1211"/>
      <c r="SYC16" s="1211"/>
      <c r="SYD16" s="1211"/>
      <c r="SYE16" s="1211"/>
      <c r="SYF16" s="1211"/>
      <c r="SYG16" s="1211"/>
      <c r="SYH16" s="1211"/>
      <c r="SYI16" s="1211"/>
      <c r="SYJ16" s="1211"/>
      <c r="SYK16" s="1211"/>
      <c r="SYL16" s="1211"/>
      <c r="SYM16" s="1211"/>
      <c r="SYN16" s="1211"/>
      <c r="SYO16" s="1211"/>
      <c r="SYP16" s="1211"/>
      <c r="SYQ16" s="1211"/>
      <c r="SYR16" s="1211"/>
      <c r="SYS16" s="1211"/>
      <c r="SYT16" s="1211"/>
      <c r="SYU16" s="1211"/>
      <c r="SYV16" s="1211"/>
      <c r="SYW16" s="1211"/>
      <c r="SYX16" s="1211"/>
      <c r="SYY16" s="1211"/>
      <c r="SYZ16" s="1211"/>
      <c r="SZA16" s="1211"/>
      <c r="SZB16" s="1211"/>
      <c r="SZC16" s="1211"/>
      <c r="SZD16" s="1211"/>
      <c r="SZE16" s="1211"/>
      <c r="SZF16" s="1211"/>
      <c r="SZG16" s="1211"/>
      <c r="SZH16" s="1211"/>
      <c r="SZI16" s="1211"/>
      <c r="SZJ16" s="1211"/>
      <c r="SZK16" s="1211"/>
      <c r="SZL16" s="1211"/>
      <c r="SZM16" s="1211"/>
      <c r="SZN16" s="1211"/>
      <c r="SZO16" s="1211"/>
      <c r="SZP16" s="1211"/>
      <c r="SZQ16" s="1211"/>
      <c r="SZR16" s="1211"/>
      <c r="SZS16" s="1211"/>
      <c r="SZT16" s="1211"/>
      <c r="SZU16" s="1211"/>
      <c r="SZV16" s="1211"/>
      <c r="SZW16" s="1211"/>
      <c r="SZX16" s="1211"/>
      <c r="SZY16" s="1211"/>
      <c r="SZZ16" s="1211"/>
      <c r="TAA16" s="1211"/>
      <c r="TAB16" s="1211"/>
      <c r="TAC16" s="1211"/>
      <c r="TAD16" s="1211"/>
      <c r="TAE16" s="1211"/>
      <c r="TAF16" s="1211"/>
      <c r="TAG16" s="1211"/>
      <c r="TAH16" s="1211"/>
      <c r="TAI16" s="1211"/>
      <c r="TAJ16" s="1211"/>
      <c r="TAK16" s="1211"/>
      <c r="TAL16" s="1211"/>
      <c r="TAM16" s="1211"/>
      <c r="TAN16" s="1211"/>
      <c r="TAO16" s="1211"/>
      <c r="TAP16" s="1211"/>
      <c r="TAQ16" s="1211"/>
      <c r="TAR16" s="1211"/>
      <c r="TAS16" s="1211"/>
      <c r="TAT16" s="1211"/>
      <c r="TAU16" s="1211"/>
      <c r="TAV16" s="1211"/>
      <c r="TAW16" s="1211"/>
      <c r="TAX16" s="1211"/>
      <c r="TAY16" s="1211"/>
      <c r="TAZ16" s="1211"/>
      <c r="TBA16" s="1211"/>
      <c r="TBB16" s="1211"/>
      <c r="TBC16" s="1211"/>
      <c r="TBD16" s="1211"/>
      <c r="TBE16" s="1211"/>
      <c r="TBF16" s="1211"/>
      <c r="TBG16" s="1211"/>
      <c r="TBH16" s="1211"/>
      <c r="TBI16" s="1211"/>
      <c r="TBJ16" s="1211"/>
      <c r="TBK16" s="1211"/>
      <c r="TBL16" s="1211"/>
      <c r="TBM16" s="1211"/>
      <c r="TBN16" s="1211"/>
      <c r="TBO16" s="1211"/>
      <c r="TBP16" s="1211"/>
      <c r="TBQ16" s="1211"/>
      <c r="TBR16" s="1211"/>
      <c r="TBS16" s="1211"/>
      <c r="TBT16" s="1211"/>
      <c r="TBU16" s="1211"/>
      <c r="TBV16" s="1211"/>
      <c r="TBW16" s="1211"/>
      <c r="TBX16" s="1211"/>
      <c r="TBY16" s="1211"/>
      <c r="TBZ16" s="1211"/>
      <c r="TCA16" s="1211"/>
      <c r="TCB16" s="1211"/>
      <c r="TCC16" s="1211"/>
      <c r="TCD16" s="1211"/>
      <c r="TCE16" s="1211"/>
      <c r="TCF16" s="1211"/>
      <c r="TCG16" s="1211"/>
      <c r="TCH16" s="1211"/>
      <c r="TCI16" s="1211"/>
      <c r="TCJ16" s="1211"/>
      <c r="TCK16" s="1211"/>
      <c r="TCL16" s="1211"/>
      <c r="TCM16" s="1211"/>
      <c r="TCN16" s="1211"/>
      <c r="TCO16" s="1211"/>
      <c r="TCP16" s="1211"/>
      <c r="TCQ16" s="1211"/>
      <c r="TCR16" s="1211"/>
      <c r="TCS16" s="1211"/>
      <c r="TCT16" s="1211"/>
      <c r="TCU16" s="1211"/>
      <c r="TCV16" s="1211"/>
      <c r="TCW16" s="1211"/>
      <c r="TCX16" s="1211"/>
      <c r="TCY16" s="1211"/>
      <c r="TCZ16" s="1211"/>
      <c r="TDA16" s="1211"/>
      <c r="TDB16" s="1211"/>
      <c r="TDC16" s="1211"/>
      <c r="TDD16" s="1211"/>
      <c r="TDE16" s="1211"/>
      <c r="TDF16" s="1211"/>
      <c r="TDG16" s="1211"/>
      <c r="TDH16" s="1211"/>
      <c r="TDI16" s="1211"/>
      <c r="TDJ16" s="1211"/>
      <c r="TDK16" s="1211"/>
      <c r="TDL16" s="1211"/>
      <c r="TDM16" s="1211"/>
      <c r="TDN16" s="1211"/>
      <c r="TDO16" s="1211"/>
      <c r="TDP16" s="1211"/>
      <c r="TDQ16" s="1211"/>
      <c r="TDR16" s="1211"/>
      <c r="TDS16" s="1211"/>
      <c r="TDT16" s="1211"/>
      <c r="TDU16" s="1211"/>
      <c r="TDV16" s="1211"/>
      <c r="TDW16" s="1211"/>
      <c r="TDX16" s="1211"/>
      <c r="TDY16" s="1211"/>
      <c r="TDZ16" s="1211"/>
      <c r="TEA16" s="1211"/>
      <c r="TEB16" s="1211"/>
      <c r="TEC16" s="1211"/>
      <c r="TED16" s="1211"/>
      <c r="TEE16" s="1211"/>
      <c r="TEF16" s="1211"/>
      <c r="TEG16" s="1211"/>
      <c r="TEH16" s="1211"/>
      <c r="TEI16" s="1211"/>
      <c r="TEJ16" s="1211"/>
      <c r="TEK16" s="1211"/>
      <c r="TEL16" s="1211"/>
      <c r="TEM16" s="1211"/>
      <c r="TEN16" s="1211"/>
      <c r="TEO16" s="1211"/>
      <c r="TEP16" s="1211"/>
      <c r="TEQ16" s="1211"/>
      <c r="TER16" s="1211"/>
      <c r="TES16" s="1211"/>
      <c r="TET16" s="1211"/>
      <c r="TEU16" s="1211"/>
      <c r="TEV16" s="1211"/>
      <c r="TEW16" s="1211"/>
      <c r="TEX16" s="1211"/>
      <c r="TEY16" s="1211"/>
      <c r="TEZ16" s="1211"/>
      <c r="TFA16" s="1211"/>
      <c r="TFB16" s="1211"/>
      <c r="TFC16" s="1211"/>
      <c r="TFD16" s="1211"/>
      <c r="TFE16" s="1211"/>
      <c r="TFF16" s="1211"/>
      <c r="TFG16" s="1211"/>
      <c r="TFH16" s="1211"/>
      <c r="TFI16" s="1211"/>
      <c r="TFJ16" s="1211"/>
      <c r="TFK16" s="1211"/>
      <c r="TFL16" s="1211"/>
      <c r="TFM16" s="1211"/>
      <c r="TFN16" s="1211"/>
      <c r="TFO16" s="1211"/>
      <c r="TFP16" s="1211"/>
      <c r="TFQ16" s="1211"/>
      <c r="TFR16" s="1211"/>
      <c r="TFS16" s="1211"/>
      <c r="TFT16" s="1211"/>
      <c r="TFU16" s="1211"/>
      <c r="TFV16" s="1211"/>
      <c r="TFW16" s="1211"/>
      <c r="TFX16" s="1211"/>
      <c r="TFY16" s="1211"/>
      <c r="TFZ16" s="1211"/>
      <c r="TGA16" s="1211"/>
      <c r="TGB16" s="1211"/>
      <c r="TGC16" s="1211"/>
      <c r="TGD16" s="1211"/>
      <c r="TGE16" s="1211"/>
      <c r="TGF16" s="1211"/>
      <c r="TGG16" s="1211"/>
      <c r="TGH16" s="1211"/>
      <c r="TGI16" s="1211"/>
      <c r="TGJ16" s="1211"/>
      <c r="TGK16" s="1211"/>
      <c r="TGL16" s="1211"/>
      <c r="TGM16" s="1211"/>
      <c r="TGN16" s="1211"/>
      <c r="TGO16" s="1211"/>
      <c r="TGP16" s="1211"/>
      <c r="TGQ16" s="1211"/>
      <c r="TGR16" s="1211"/>
      <c r="TGS16" s="1211"/>
      <c r="TGT16" s="1211"/>
      <c r="TGU16" s="1211"/>
      <c r="TGV16" s="1211"/>
      <c r="TGW16" s="1211"/>
      <c r="TGX16" s="1211"/>
      <c r="TGY16" s="1211"/>
      <c r="TGZ16" s="1211"/>
      <c r="THA16" s="1211"/>
      <c r="THB16" s="1211"/>
      <c r="THC16" s="1211"/>
      <c r="THD16" s="1211"/>
      <c r="THE16" s="1211"/>
      <c r="THF16" s="1211"/>
      <c r="THG16" s="1211"/>
      <c r="THH16" s="1211"/>
      <c r="THI16" s="1211"/>
      <c r="THJ16" s="1211"/>
      <c r="THK16" s="1211"/>
      <c r="THL16" s="1211"/>
      <c r="THM16" s="1211"/>
      <c r="THN16" s="1211"/>
      <c r="THO16" s="1211"/>
      <c r="THP16" s="1211"/>
      <c r="THQ16" s="1211"/>
      <c r="THR16" s="1211"/>
      <c r="THS16" s="1211"/>
      <c r="THT16" s="1211"/>
      <c r="THU16" s="1211"/>
      <c r="THV16" s="1211"/>
      <c r="THW16" s="1211"/>
      <c r="THX16" s="1211"/>
      <c r="THY16" s="1211"/>
      <c r="THZ16" s="1211"/>
      <c r="TIA16" s="1211"/>
      <c r="TIB16" s="1211"/>
      <c r="TIC16" s="1211"/>
      <c r="TID16" s="1211"/>
      <c r="TIE16" s="1211"/>
      <c r="TIF16" s="1211"/>
      <c r="TIG16" s="1211"/>
      <c r="TIH16" s="1211"/>
      <c r="TII16" s="1211"/>
      <c r="TIJ16" s="1211"/>
      <c r="TIK16" s="1211"/>
      <c r="TIL16" s="1211"/>
      <c r="TIM16" s="1211"/>
      <c r="TIN16" s="1211"/>
      <c r="TIO16" s="1211"/>
      <c r="TIP16" s="1211"/>
      <c r="TIQ16" s="1211"/>
      <c r="TIR16" s="1211"/>
      <c r="TIS16" s="1211"/>
      <c r="TIT16" s="1211"/>
      <c r="TIU16" s="1211"/>
      <c r="TIV16" s="1211"/>
      <c r="TIW16" s="1211"/>
      <c r="TIX16" s="1211"/>
      <c r="TIY16" s="1211"/>
      <c r="TIZ16" s="1211"/>
      <c r="TJA16" s="1211"/>
      <c r="TJB16" s="1211"/>
      <c r="TJC16" s="1211"/>
      <c r="TJD16" s="1211"/>
      <c r="TJE16" s="1211"/>
      <c r="TJF16" s="1211"/>
      <c r="TJG16" s="1211"/>
      <c r="TJH16" s="1211"/>
      <c r="TJI16" s="1211"/>
      <c r="TJJ16" s="1211"/>
      <c r="TJK16" s="1211"/>
      <c r="TJL16" s="1211"/>
      <c r="TJM16" s="1211"/>
      <c r="TJN16" s="1211"/>
      <c r="TJO16" s="1211"/>
      <c r="TJP16" s="1211"/>
      <c r="TJQ16" s="1211"/>
      <c r="TJR16" s="1211"/>
      <c r="TJS16" s="1211"/>
      <c r="TJT16" s="1211"/>
      <c r="TJU16" s="1211"/>
      <c r="TJV16" s="1211"/>
      <c r="TJW16" s="1211"/>
      <c r="TJX16" s="1211"/>
      <c r="TJY16" s="1211"/>
      <c r="TJZ16" s="1211"/>
      <c r="TKA16" s="1211"/>
      <c r="TKB16" s="1211"/>
      <c r="TKC16" s="1211"/>
      <c r="TKD16" s="1211"/>
      <c r="TKE16" s="1211"/>
      <c r="TKF16" s="1211"/>
      <c r="TKG16" s="1211"/>
      <c r="TKH16" s="1211"/>
      <c r="TKI16" s="1211"/>
      <c r="TKJ16" s="1211"/>
      <c r="TKK16" s="1211"/>
      <c r="TKL16" s="1211"/>
      <c r="TKM16" s="1211"/>
      <c r="TKN16" s="1211"/>
      <c r="TKO16" s="1211"/>
      <c r="TKP16" s="1211"/>
      <c r="TKQ16" s="1211"/>
      <c r="TKR16" s="1211"/>
      <c r="TKS16" s="1211"/>
      <c r="TKT16" s="1211"/>
      <c r="TKU16" s="1211"/>
      <c r="TKV16" s="1211"/>
      <c r="TKW16" s="1211"/>
      <c r="TKX16" s="1211"/>
      <c r="TKY16" s="1211"/>
      <c r="TKZ16" s="1211"/>
      <c r="TLA16" s="1211"/>
      <c r="TLB16" s="1211"/>
      <c r="TLC16" s="1211"/>
      <c r="TLD16" s="1211"/>
      <c r="TLE16" s="1211"/>
      <c r="TLF16" s="1211"/>
      <c r="TLG16" s="1211"/>
      <c r="TLH16" s="1211"/>
      <c r="TLI16" s="1211"/>
      <c r="TLJ16" s="1211"/>
      <c r="TLK16" s="1211"/>
      <c r="TLL16" s="1211"/>
      <c r="TLM16" s="1211"/>
      <c r="TLN16" s="1211"/>
      <c r="TLO16" s="1211"/>
      <c r="TLP16" s="1211"/>
      <c r="TLQ16" s="1211"/>
      <c r="TLR16" s="1211"/>
      <c r="TLS16" s="1211"/>
      <c r="TLT16" s="1211"/>
      <c r="TLU16" s="1211"/>
      <c r="TLV16" s="1211"/>
      <c r="TLW16" s="1211"/>
      <c r="TLX16" s="1211"/>
      <c r="TLY16" s="1211"/>
      <c r="TLZ16" s="1211"/>
      <c r="TMA16" s="1211"/>
      <c r="TMB16" s="1211"/>
      <c r="TMC16" s="1211"/>
      <c r="TMD16" s="1211"/>
      <c r="TME16" s="1211"/>
      <c r="TMF16" s="1211"/>
      <c r="TMG16" s="1211"/>
      <c r="TMH16" s="1211"/>
      <c r="TMI16" s="1211"/>
      <c r="TMJ16" s="1211"/>
      <c r="TMK16" s="1211"/>
      <c r="TML16" s="1211"/>
      <c r="TMM16" s="1211"/>
      <c r="TMN16" s="1211"/>
      <c r="TMO16" s="1211"/>
      <c r="TMP16" s="1211"/>
      <c r="TMQ16" s="1211"/>
      <c r="TMR16" s="1211"/>
      <c r="TMS16" s="1211"/>
      <c r="TMT16" s="1211"/>
      <c r="TMU16" s="1211"/>
      <c r="TMV16" s="1211"/>
      <c r="TMW16" s="1211"/>
      <c r="TMX16" s="1211"/>
      <c r="TMY16" s="1211"/>
      <c r="TMZ16" s="1211"/>
      <c r="TNA16" s="1211"/>
      <c r="TNB16" s="1211"/>
      <c r="TNC16" s="1211"/>
      <c r="TND16" s="1211"/>
      <c r="TNE16" s="1211"/>
      <c r="TNF16" s="1211"/>
      <c r="TNG16" s="1211"/>
      <c r="TNH16" s="1211"/>
      <c r="TNI16" s="1211"/>
      <c r="TNJ16" s="1211"/>
      <c r="TNK16" s="1211"/>
      <c r="TNL16" s="1211"/>
      <c r="TNM16" s="1211"/>
      <c r="TNN16" s="1211"/>
      <c r="TNO16" s="1211"/>
      <c r="TNP16" s="1211"/>
      <c r="TNQ16" s="1211"/>
      <c r="TNR16" s="1211"/>
      <c r="TNS16" s="1211"/>
      <c r="TNT16" s="1211"/>
      <c r="TNU16" s="1211"/>
      <c r="TNV16" s="1211"/>
      <c r="TNW16" s="1211"/>
      <c r="TNX16" s="1211"/>
      <c r="TNY16" s="1211"/>
      <c r="TNZ16" s="1211"/>
      <c r="TOA16" s="1211"/>
      <c r="TOB16" s="1211"/>
      <c r="TOC16" s="1211"/>
      <c r="TOD16" s="1211"/>
      <c r="TOE16" s="1211"/>
      <c r="TOF16" s="1211"/>
      <c r="TOG16" s="1211"/>
      <c r="TOH16" s="1211"/>
      <c r="TOI16" s="1211"/>
      <c r="TOJ16" s="1211"/>
      <c r="TOK16" s="1211"/>
      <c r="TOL16" s="1211"/>
      <c r="TOM16" s="1211"/>
      <c r="TON16" s="1211"/>
      <c r="TOO16" s="1211"/>
      <c r="TOP16" s="1211"/>
      <c r="TOQ16" s="1211"/>
      <c r="TOR16" s="1211"/>
      <c r="TOS16" s="1211"/>
      <c r="TOT16" s="1211"/>
      <c r="TOU16" s="1211"/>
      <c r="TOV16" s="1211"/>
      <c r="TOW16" s="1211"/>
      <c r="TOX16" s="1211"/>
      <c r="TOY16" s="1211"/>
      <c r="TOZ16" s="1211"/>
      <c r="TPA16" s="1211"/>
      <c r="TPB16" s="1211"/>
      <c r="TPC16" s="1211"/>
      <c r="TPD16" s="1211"/>
      <c r="TPE16" s="1211"/>
      <c r="TPF16" s="1211"/>
      <c r="TPG16" s="1211"/>
      <c r="TPH16" s="1211"/>
      <c r="TPI16" s="1211"/>
      <c r="TPJ16" s="1211"/>
      <c r="TPK16" s="1211"/>
      <c r="TPL16" s="1211"/>
      <c r="TPM16" s="1211"/>
      <c r="TPN16" s="1211"/>
      <c r="TPO16" s="1211"/>
      <c r="TPP16" s="1211"/>
      <c r="TPQ16" s="1211"/>
      <c r="TPR16" s="1211"/>
      <c r="TPS16" s="1211"/>
      <c r="TPT16" s="1211"/>
      <c r="TPU16" s="1211"/>
      <c r="TPV16" s="1211"/>
      <c r="TPW16" s="1211"/>
      <c r="TPX16" s="1211"/>
      <c r="TPY16" s="1211"/>
      <c r="TPZ16" s="1211"/>
      <c r="TQA16" s="1211"/>
      <c r="TQB16" s="1211"/>
      <c r="TQC16" s="1211"/>
      <c r="TQD16" s="1211"/>
      <c r="TQE16" s="1211"/>
      <c r="TQF16" s="1211"/>
      <c r="TQG16" s="1211"/>
      <c r="TQH16" s="1211"/>
      <c r="TQI16" s="1211"/>
      <c r="TQJ16" s="1211"/>
      <c r="TQK16" s="1211"/>
      <c r="TQL16" s="1211"/>
      <c r="TQM16" s="1211"/>
      <c r="TQN16" s="1211"/>
      <c r="TQO16" s="1211"/>
      <c r="TQP16" s="1211"/>
      <c r="TQQ16" s="1211"/>
      <c r="TQR16" s="1211"/>
      <c r="TQS16" s="1211"/>
      <c r="TQT16" s="1211"/>
      <c r="TQU16" s="1211"/>
      <c r="TQV16" s="1211"/>
      <c r="TQW16" s="1211"/>
      <c r="TQX16" s="1211"/>
      <c r="TQY16" s="1211"/>
      <c r="TQZ16" s="1211"/>
      <c r="TRA16" s="1211"/>
      <c r="TRB16" s="1211"/>
      <c r="TRC16" s="1211"/>
      <c r="TRD16" s="1211"/>
      <c r="TRE16" s="1211"/>
      <c r="TRF16" s="1211"/>
      <c r="TRG16" s="1211"/>
      <c r="TRH16" s="1211"/>
      <c r="TRI16" s="1211"/>
      <c r="TRJ16" s="1211"/>
      <c r="TRK16" s="1211"/>
      <c r="TRL16" s="1211"/>
      <c r="TRM16" s="1211"/>
      <c r="TRN16" s="1211"/>
      <c r="TRO16" s="1211"/>
      <c r="TRP16" s="1211"/>
      <c r="TRQ16" s="1211"/>
      <c r="TRR16" s="1211"/>
      <c r="TRS16" s="1211"/>
      <c r="TRT16" s="1211"/>
      <c r="TRU16" s="1211"/>
      <c r="TRV16" s="1211"/>
      <c r="TRW16" s="1211"/>
      <c r="TRX16" s="1211"/>
      <c r="TRY16" s="1211"/>
      <c r="TRZ16" s="1211"/>
      <c r="TSA16" s="1211"/>
      <c r="TSB16" s="1211"/>
      <c r="TSC16" s="1211"/>
      <c r="TSD16" s="1211"/>
      <c r="TSE16" s="1211"/>
      <c r="TSF16" s="1211"/>
      <c r="TSG16" s="1211"/>
      <c r="TSH16" s="1211"/>
      <c r="TSI16" s="1211"/>
      <c r="TSJ16" s="1211"/>
      <c r="TSK16" s="1211"/>
      <c r="TSL16" s="1211"/>
      <c r="TSM16" s="1211"/>
      <c r="TSN16" s="1211"/>
      <c r="TSO16" s="1211"/>
      <c r="TSP16" s="1211"/>
      <c r="TSQ16" s="1211"/>
      <c r="TSR16" s="1211"/>
      <c r="TSS16" s="1211"/>
      <c r="TST16" s="1211"/>
      <c r="TSU16" s="1211"/>
      <c r="TSV16" s="1211"/>
      <c r="TSW16" s="1211"/>
      <c r="TSX16" s="1211"/>
      <c r="TSY16" s="1211"/>
      <c r="TSZ16" s="1211"/>
      <c r="TTA16" s="1211"/>
      <c r="TTB16" s="1211"/>
      <c r="TTC16" s="1211"/>
      <c r="TTD16" s="1211"/>
      <c r="TTE16" s="1211"/>
      <c r="TTF16" s="1211"/>
      <c r="TTG16" s="1211"/>
      <c r="TTH16" s="1211"/>
      <c r="TTI16" s="1211"/>
      <c r="TTJ16" s="1211"/>
      <c r="TTK16" s="1211"/>
      <c r="TTL16" s="1211"/>
      <c r="TTM16" s="1211"/>
      <c r="TTN16" s="1211"/>
      <c r="TTO16" s="1211"/>
      <c r="TTP16" s="1211"/>
      <c r="TTQ16" s="1211"/>
      <c r="TTR16" s="1211"/>
      <c r="TTS16" s="1211"/>
      <c r="TTT16" s="1211"/>
      <c r="TTU16" s="1211"/>
      <c r="TTV16" s="1211"/>
      <c r="TTW16" s="1211"/>
      <c r="TTX16" s="1211"/>
      <c r="TTY16" s="1211"/>
      <c r="TTZ16" s="1211"/>
      <c r="TUA16" s="1211"/>
      <c r="TUB16" s="1211"/>
      <c r="TUC16" s="1211"/>
      <c r="TUD16" s="1211"/>
      <c r="TUE16" s="1211"/>
      <c r="TUF16" s="1211"/>
      <c r="TUG16" s="1211"/>
      <c r="TUH16" s="1211"/>
      <c r="TUI16" s="1211"/>
      <c r="TUJ16" s="1211"/>
      <c r="TUK16" s="1211"/>
      <c r="TUL16" s="1211"/>
      <c r="TUM16" s="1211"/>
      <c r="TUN16" s="1211"/>
      <c r="TUO16" s="1211"/>
      <c r="TUP16" s="1211"/>
      <c r="TUQ16" s="1211"/>
      <c r="TUR16" s="1211"/>
      <c r="TUS16" s="1211"/>
      <c r="TUT16" s="1211"/>
      <c r="TUU16" s="1211"/>
      <c r="TUV16" s="1211"/>
      <c r="TUW16" s="1211"/>
      <c r="TUX16" s="1211"/>
      <c r="TUY16" s="1211"/>
      <c r="TUZ16" s="1211"/>
      <c r="TVA16" s="1211"/>
      <c r="TVB16" s="1211"/>
      <c r="TVC16" s="1211"/>
      <c r="TVD16" s="1211"/>
      <c r="TVE16" s="1211"/>
      <c r="TVF16" s="1211"/>
      <c r="TVG16" s="1211"/>
      <c r="TVH16" s="1211"/>
      <c r="TVI16" s="1211"/>
      <c r="TVJ16" s="1211"/>
      <c r="TVK16" s="1211"/>
      <c r="TVL16" s="1211"/>
      <c r="TVM16" s="1211"/>
      <c r="TVN16" s="1211"/>
      <c r="TVO16" s="1211"/>
      <c r="TVP16" s="1211"/>
      <c r="TVQ16" s="1211"/>
      <c r="TVR16" s="1211"/>
      <c r="TVS16" s="1211"/>
      <c r="TVT16" s="1211"/>
      <c r="TVU16" s="1211"/>
      <c r="TVV16" s="1211"/>
      <c r="TVW16" s="1211"/>
      <c r="TVX16" s="1211"/>
      <c r="TVY16" s="1211"/>
      <c r="TVZ16" s="1211"/>
      <c r="TWA16" s="1211"/>
      <c r="TWB16" s="1211"/>
      <c r="TWC16" s="1211"/>
      <c r="TWD16" s="1211"/>
      <c r="TWE16" s="1211"/>
      <c r="TWF16" s="1211"/>
      <c r="TWG16" s="1211"/>
      <c r="TWH16" s="1211"/>
      <c r="TWI16" s="1211"/>
      <c r="TWJ16" s="1211"/>
      <c r="TWK16" s="1211"/>
      <c r="TWL16" s="1211"/>
      <c r="TWM16" s="1211"/>
      <c r="TWN16" s="1211"/>
      <c r="TWO16" s="1211"/>
      <c r="TWP16" s="1211"/>
      <c r="TWQ16" s="1211"/>
      <c r="TWR16" s="1211"/>
      <c r="TWS16" s="1211"/>
      <c r="TWT16" s="1211"/>
      <c r="TWU16" s="1211"/>
      <c r="TWV16" s="1211"/>
      <c r="TWW16" s="1211"/>
      <c r="TWX16" s="1211"/>
      <c r="TWY16" s="1211"/>
      <c r="TWZ16" s="1211"/>
      <c r="TXA16" s="1211"/>
      <c r="TXB16" s="1211"/>
      <c r="TXC16" s="1211"/>
      <c r="TXD16" s="1211"/>
      <c r="TXE16" s="1211"/>
      <c r="TXF16" s="1211"/>
      <c r="TXG16" s="1211"/>
      <c r="TXH16" s="1211"/>
      <c r="TXI16" s="1211"/>
      <c r="TXJ16" s="1211"/>
      <c r="TXK16" s="1211"/>
      <c r="TXL16" s="1211"/>
      <c r="TXM16" s="1211"/>
      <c r="TXN16" s="1211"/>
      <c r="TXO16" s="1211"/>
      <c r="TXP16" s="1211"/>
      <c r="TXQ16" s="1211"/>
      <c r="TXR16" s="1211"/>
      <c r="TXS16" s="1211"/>
      <c r="TXT16" s="1211"/>
      <c r="TXU16" s="1211"/>
      <c r="TXV16" s="1211"/>
      <c r="TXW16" s="1211"/>
      <c r="TXX16" s="1211"/>
      <c r="TXY16" s="1211"/>
      <c r="TXZ16" s="1211"/>
      <c r="TYA16" s="1211"/>
      <c r="TYB16" s="1211"/>
      <c r="TYC16" s="1211"/>
      <c r="TYD16" s="1211"/>
      <c r="TYE16" s="1211"/>
      <c r="TYF16" s="1211"/>
      <c r="TYG16" s="1211"/>
      <c r="TYH16" s="1211"/>
      <c r="TYI16" s="1211"/>
      <c r="TYJ16" s="1211"/>
      <c r="TYK16" s="1211"/>
      <c r="TYL16" s="1211"/>
      <c r="TYM16" s="1211"/>
      <c r="TYN16" s="1211"/>
      <c r="TYO16" s="1211"/>
      <c r="TYP16" s="1211"/>
      <c r="TYQ16" s="1211"/>
      <c r="TYR16" s="1211"/>
      <c r="TYS16" s="1211"/>
      <c r="TYT16" s="1211"/>
      <c r="TYU16" s="1211"/>
      <c r="TYV16" s="1211"/>
      <c r="TYW16" s="1211"/>
      <c r="TYX16" s="1211"/>
      <c r="TYY16" s="1211"/>
      <c r="TYZ16" s="1211"/>
      <c r="TZA16" s="1211"/>
      <c r="TZB16" s="1211"/>
      <c r="TZC16" s="1211"/>
      <c r="TZD16" s="1211"/>
      <c r="TZE16" s="1211"/>
      <c r="TZF16" s="1211"/>
      <c r="TZG16" s="1211"/>
      <c r="TZH16" s="1211"/>
      <c r="TZI16" s="1211"/>
      <c r="TZJ16" s="1211"/>
      <c r="TZK16" s="1211"/>
      <c r="TZL16" s="1211"/>
      <c r="TZM16" s="1211"/>
      <c r="TZN16" s="1211"/>
      <c r="TZO16" s="1211"/>
      <c r="TZP16" s="1211"/>
      <c r="TZQ16" s="1211"/>
      <c r="TZR16" s="1211"/>
      <c r="TZS16" s="1211"/>
      <c r="TZT16" s="1211"/>
      <c r="TZU16" s="1211"/>
      <c r="TZV16" s="1211"/>
      <c r="TZW16" s="1211"/>
      <c r="TZX16" s="1211"/>
      <c r="TZY16" s="1211"/>
      <c r="TZZ16" s="1211"/>
      <c r="UAA16" s="1211"/>
      <c r="UAB16" s="1211"/>
      <c r="UAC16" s="1211"/>
      <c r="UAD16" s="1211"/>
      <c r="UAE16" s="1211"/>
      <c r="UAF16" s="1211"/>
      <c r="UAG16" s="1211"/>
      <c r="UAH16" s="1211"/>
      <c r="UAI16" s="1211"/>
      <c r="UAJ16" s="1211"/>
      <c r="UAK16" s="1211"/>
      <c r="UAL16" s="1211"/>
      <c r="UAM16" s="1211"/>
      <c r="UAN16" s="1211"/>
      <c r="UAO16" s="1211"/>
      <c r="UAP16" s="1211"/>
      <c r="UAQ16" s="1211"/>
      <c r="UAR16" s="1211"/>
      <c r="UAS16" s="1211"/>
      <c r="UAT16" s="1211"/>
      <c r="UAU16" s="1211"/>
      <c r="UAV16" s="1211"/>
      <c r="UAW16" s="1211"/>
      <c r="UAX16" s="1211"/>
      <c r="UAY16" s="1211"/>
      <c r="UAZ16" s="1211"/>
      <c r="UBA16" s="1211"/>
      <c r="UBB16" s="1211"/>
      <c r="UBC16" s="1211"/>
      <c r="UBD16" s="1211"/>
      <c r="UBE16" s="1211"/>
      <c r="UBF16" s="1211"/>
      <c r="UBG16" s="1211"/>
      <c r="UBH16" s="1211"/>
      <c r="UBI16" s="1211"/>
      <c r="UBJ16" s="1211"/>
      <c r="UBK16" s="1211"/>
      <c r="UBL16" s="1211"/>
      <c r="UBM16" s="1211"/>
      <c r="UBN16" s="1211"/>
      <c r="UBO16" s="1211"/>
      <c r="UBP16" s="1211"/>
      <c r="UBQ16" s="1211"/>
      <c r="UBR16" s="1211"/>
      <c r="UBS16" s="1211"/>
      <c r="UBT16" s="1211"/>
      <c r="UBU16" s="1211"/>
      <c r="UBV16" s="1211"/>
      <c r="UBW16" s="1211"/>
      <c r="UBX16" s="1211"/>
      <c r="UBY16" s="1211"/>
      <c r="UBZ16" s="1211"/>
      <c r="UCA16" s="1211"/>
      <c r="UCB16" s="1211"/>
      <c r="UCC16" s="1211"/>
      <c r="UCD16" s="1211"/>
      <c r="UCE16" s="1211"/>
      <c r="UCF16" s="1211"/>
      <c r="UCG16" s="1211"/>
      <c r="UCH16" s="1211"/>
      <c r="UCI16" s="1211"/>
      <c r="UCJ16" s="1211"/>
      <c r="UCK16" s="1211"/>
      <c r="UCL16" s="1211"/>
      <c r="UCM16" s="1211"/>
      <c r="UCN16" s="1211"/>
      <c r="UCO16" s="1211"/>
      <c r="UCP16" s="1211"/>
      <c r="UCQ16" s="1211"/>
      <c r="UCR16" s="1211"/>
      <c r="UCS16" s="1211"/>
      <c r="UCT16" s="1211"/>
      <c r="UCU16" s="1211"/>
      <c r="UCV16" s="1211"/>
      <c r="UCW16" s="1211"/>
      <c r="UCX16" s="1211"/>
      <c r="UCY16" s="1211"/>
      <c r="UCZ16" s="1211"/>
      <c r="UDA16" s="1211"/>
      <c r="UDB16" s="1211"/>
      <c r="UDC16" s="1211"/>
      <c r="UDD16" s="1211"/>
      <c r="UDE16" s="1211"/>
      <c r="UDF16" s="1211"/>
      <c r="UDG16" s="1211"/>
      <c r="UDH16" s="1211"/>
      <c r="UDI16" s="1211"/>
      <c r="UDJ16" s="1211"/>
      <c r="UDK16" s="1211"/>
      <c r="UDL16" s="1211"/>
      <c r="UDM16" s="1211"/>
      <c r="UDN16" s="1211"/>
      <c r="UDO16" s="1211"/>
      <c r="UDP16" s="1211"/>
      <c r="UDQ16" s="1211"/>
      <c r="UDR16" s="1211"/>
      <c r="UDS16" s="1211"/>
      <c r="UDT16" s="1211"/>
      <c r="UDU16" s="1211"/>
      <c r="UDV16" s="1211"/>
      <c r="UDW16" s="1211"/>
      <c r="UDX16" s="1211"/>
      <c r="UDY16" s="1211"/>
      <c r="UDZ16" s="1211"/>
      <c r="UEA16" s="1211"/>
      <c r="UEB16" s="1211"/>
      <c r="UEC16" s="1211"/>
      <c r="UED16" s="1211"/>
      <c r="UEE16" s="1211"/>
      <c r="UEF16" s="1211"/>
      <c r="UEG16" s="1211"/>
      <c r="UEH16" s="1211"/>
      <c r="UEI16" s="1211"/>
      <c r="UEJ16" s="1211"/>
      <c r="UEK16" s="1211"/>
      <c r="UEL16" s="1211"/>
      <c r="UEM16" s="1211"/>
      <c r="UEN16" s="1211"/>
      <c r="UEO16" s="1211"/>
      <c r="UEP16" s="1211"/>
      <c r="UEQ16" s="1211"/>
      <c r="UER16" s="1211"/>
      <c r="UES16" s="1211"/>
      <c r="UET16" s="1211"/>
      <c r="UEU16" s="1211"/>
      <c r="UEV16" s="1211"/>
      <c r="UEW16" s="1211"/>
      <c r="UEX16" s="1211"/>
      <c r="UEY16" s="1211"/>
      <c r="UEZ16" s="1211"/>
      <c r="UFA16" s="1211"/>
      <c r="UFB16" s="1211"/>
      <c r="UFC16" s="1211"/>
      <c r="UFD16" s="1211"/>
      <c r="UFE16" s="1211"/>
      <c r="UFF16" s="1211"/>
      <c r="UFG16" s="1211"/>
      <c r="UFH16" s="1211"/>
      <c r="UFI16" s="1211"/>
      <c r="UFJ16" s="1211"/>
      <c r="UFK16" s="1211"/>
      <c r="UFL16" s="1211"/>
      <c r="UFM16" s="1211"/>
      <c r="UFN16" s="1211"/>
      <c r="UFO16" s="1211"/>
      <c r="UFP16" s="1211"/>
      <c r="UFQ16" s="1211"/>
      <c r="UFR16" s="1211"/>
      <c r="UFS16" s="1211"/>
      <c r="UFT16" s="1211"/>
      <c r="UFU16" s="1211"/>
      <c r="UFV16" s="1211"/>
      <c r="UFW16" s="1211"/>
      <c r="UFX16" s="1211"/>
      <c r="UFY16" s="1211"/>
      <c r="UFZ16" s="1211"/>
      <c r="UGA16" s="1211"/>
      <c r="UGB16" s="1211"/>
      <c r="UGC16" s="1211"/>
      <c r="UGD16" s="1211"/>
      <c r="UGE16" s="1211"/>
      <c r="UGF16" s="1211"/>
      <c r="UGG16" s="1211"/>
      <c r="UGH16" s="1211"/>
      <c r="UGI16" s="1211"/>
      <c r="UGJ16" s="1211"/>
      <c r="UGK16" s="1211"/>
      <c r="UGL16" s="1211"/>
      <c r="UGM16" s="1211"/>
      <c r="UGN16" s="1211"/>
      <c r="UGO16" s="1211"/>
      <c r="UGP16" s="1211"/>
      <c r="UGQ16" s="1211"/>
      <c r="UGR16" s="1211"/>
      <c r="UGS16" s="1211"/>
      <c r="UGT16" s="1211"/>
      <c r="UGU16" s="1211"/>
      <c r="UGV16" s="1211"/>
      <c r="UGW16" s="1211"/>
      <c r="UGX16" s="1211"/>
      <c r="UGY16" s="1211"/>
      <c r="UGZ16" s="1211"/>
      <c r="UHA16" s="1211"/>
      <c r="UHB16" s="1211"/>
      <c r="UHC16" s="1211"/>
      <c r="UHD16" s="1211"/>
      <c r="UHE16" s="1211"/>
      <c r="UHF16" s="1211"/>
      <c r="UHG16" s="1211"/>
      <c r="UHH16" s="1211"/>
      <c r="UHI16" s="1211"/>
      <c r="UHJ16" s="1211"/>
      <c r="UHK16" s="1211"/>
      <c r="UHL16" s="1211"/>
      <c r="UHM16" s="1211"/>
      <c r="UHN16" s="1211"/>
      <c r="UHO16" s="1211"/>
      <c r="UHP16" s="1211"/>
      <c r="UHQ16" s="1211"/>
      <c r="UHR16" s="1211"/>
      <c r="UHS16" s="1211"/>
      <c r="UHT16" s="1211"/>
      <c r="UHU16" s="1211"/>
      <c r="UHV16" s="1211"/>
      <c r="UHW16" s="1211"/>
      <c r="UHX16" s="1211"/>
      <c r="UHY16" s="1211"/>
      <c r="UHZ16" s="1211"/>
      <c r="UIA16" s="1211"/>
      <c r="UIB16" s="1211"/>
      <c r="UIC16" s="1211"/>
      <c r="UID16" s="1211"/>
      <c r="UIE16" s="1211"/>
      <c r="UIF16" s="1211"/>
      <c r="UIG16" s="1211"/>
      <c r="UIH16" s="1211"/>
      <c r="UII16" s="1211"/>
      <c r="UIJ16" s="1211"/>
      <c r="UIK16" s="1211"/>
      <c r="UIL16" s="1211"/>
      <c r="UIM16" s="1211"/>
      <c r="UIN16" s="1211"/>
      <c r="UIO16" s="1211"/>
      <c r="UIP16" s="1211"/>
      <c r="UIQ16" s="1211"/>
      <c r="UIR16" s="1211"/>
      <c r="UIS16" s="1211"/>
      <c r="UIT16" s="1211"/>
      <c r="UIU16" s="1211"/>
      <c r="UIV16" s="1211"/>
      <c r="UIW16" s="1211"/>
      <c r="UIX16" s="1211"/>
      <c r="UIY16" s="1211"/>
      <c r="UIZ16" s="1211"/>
      <c r="UJA16" s="1211"/>
      <c r="UJB16" s="1211"/>
      <c r="UJC16" s="1211"/>
      <c r="UJD16" s="1211"/>
      <c r="UJE16" s="1211"/>
      <c r="UJF16" s="1211"/>
      <c r="UJG16" s="1211"/>
      <c r="UJH16" s="1211"/>
      <c r="UJI16" s="1211"/>
      <c r="UJJ16" s="1211"/>
      <c r="UJK16" s="1211"/>
      <c r="UJL16" s="1211"/>
      <c r="UJM16" s="1211"/>
      <c r="UJN16" s="1211"/>
      <c r="UJO16" s="1211"/>
      <c r="UJP16" s="1211"/>
      <c r="UJQ16" s="1211"/>
      <c r="UJR16" s="1211"/>
      <c r="UJS16" s="1211"/>
      <c r="UJT16" s="1211"/>
      <c r="UJU16" s="1211"/>
      <c r="UJV16" s="1211"/>
      <c r="UJW16" s="1211"/>
      <c r="UJX16" s="1211"/>
      <c r="UJY16" s="1211"/>
      <c r="UJZ16" s="1211"/>
      <c r="UKA16" s="1211"/>
      <c r="UKB16" s="1211"/>
      <c r="UKC16" s="1211"/>
      <c r="UKD16" s="1211"/>
      <c r="UKE16" s="1211"/>
      <c r="UKF16" s="1211"/>
      <c r="UKG16" s="1211"/>
      <c r="UKH16" s="1211"/>
      <c r="UKI16" s="1211"/>
      <c r="UKJ16" s="1211"/>
      <c r="UKK16" s="1211"/>
      <c r="UKL16" s="1211"/>
      <c r="UKM16" s="1211"/>
      <c r="UKN16" s="1211"/>
      <c r="UKO16" s="1211"/>
      <c r="UKP16" s="1211"/>
      <c r="UKQ16" s="1211"/>
      <c r="UKR16" s="1211"/>
      <c r="UKS16" s="1211"/>
      <c r="UKT16" s="1211"/>
      <c r="UKU16" s="1211"/>
      <c r="UKV16" s="1211"/>
      <c r="UKW16" s="1211"/>
      <c r="UKX16" s="1211"/>
      <c r="UKY16" s="1211"/>
      <c r="UKZ16" s="1211"/>
      <c r="ULA16" s="1211"/>
      <c r="ULB16" s="1211"/>
      <c r="ULC16" s="1211"/>
      <c r="ULD16" s="1211"/>
      <c r="ULE16" s="1211"/>
      <c r="ULF16" s="1211"/>
      <c r="ULG16" s="1211"/>
      <c r="ULH16" s="1211"/>
      <c r="ULI16" s="1211"/>
      <c r="ULJ16" s="1211"/>
      <c r="ULK16" s="1211"/>
      <c r="ULL16" s="1211"/>
      <c r="ULM16" s="1211"/>
      <c r="ULN16" s="1211"/>
      <c r="ULO16" s="1211"/>
      <c r="ULP16" s="1211"/>
      <c r="ULQ16" s="1211"/>
      <c r="ULR16" s="1211"/>
      <c r="ULS16" s="1211"/>
      <c r="ULT16" s="1211"/>
      <c r="ULU16" s="1211"/>
      <c r="ULV16" s="1211"/>
      <c r="ULW16" s="1211"/>
      <c r="ULX16" s="1211"/>
      <c r="ULY16" s="1211"/>
      <c r="ULZ16" s="1211"/>
      <c r="UMA16" s="1211"/>
      <c r="UMB16" s="1211"/>
      <c r="UMC16" s="1211"/>
      <c r="UMD16" s="1211"/>
      <c r="UME16" s="1211"/>
      <c r="UMF16" s="1211"/>
      <c r="UMG16" s="1211"/>
      <c r="UMH16" s="1211"/>
      <c r="UMI16" s="1211"/>
      <c r="UMJ16" s="1211"/>
      <c r="UMK16" s="1211"/>
      <c r="UML16" s="1211"/>
      <c r="UMM16" s="1211"/>
      <c r="UMN16" s="1211"/>
      <c r="UMO16" s="1211"/>
      <c r="UMP16" s="1211"/>
      <c r="UMQ16" s="1211"/>
      <c r="UMR16" s="1211"/>
      <c r="UMS16" s="1211"/>
      <c r="UMT16" s="1211"/>
      <c r="UMU16" s="1211"/>
      <c r="UMV16" s="1211"/>
      <c r="UMW16" s="1211"/>
      <c r="UMX16" s="1211"/>
      <c r="UMY16" s="1211"/>
      <c r="UMZ16" s="1211"/>
      <c r="UNA16" s="1211"/>
      <c r="UNB16" s="1211"/>
      <c r="UNC16" s="1211"/>
      <c r="UND16" s="1211"/>
      <c r="UNE16" s="1211"/>
      <c r="UNF16" s="1211"/>
      <c r="UNG16" s="1211"/>
      <c r="UNH16" s="1211"/>
      <c r="UNI16" s="1211"/>
      <c r="UNJ16" s="1211"/>
      <c r="UNK16" s="1211"/>
      <c r="UNL16" s="1211"/>
      <c r="UNM16" s="1211"/>
      <c r="UNN16" s="1211"/>
      <c r="UNO16" s="1211"/>
      <c r="UNP16" s="1211"/>
      <c r="UNQ16" s="1211"/>
      <c r="UNR16" s="1211"/>
      <c r="UNS16" s="1211"/>
      <c r="UNT16" s="1211"/>
      <c r="UNU16" s="1211"/>
      <c r="UNV16" s="1211"/>
      <c r="UNW16" s="1211"/>
      <c r="UNX16" s="1211"/>
      <c r="UNY16" s="1211"/>
      <c r="UNZ16" s="1211"/>
      <c r="UOA16" s="1211"/>
      <c r="UOB16" s="1211"/>
      <c r="UOC16" s="1211"/>
      <c r="UOD16" s="1211"/>
      <c r="UOE16" s="1211"/>
      <c r="UOF16" s="1211"/>
      <c r="UOG16" s="1211"/>
      <c r="UOH16" s="1211"/>
      <c r="UOI16" s="1211"/>
      <c r="UOJ16" s="1211"/>
      <c r="UOK16" s="1211"/>
      <c r="UOL16" s="1211"/>
      <c r="UOM16" s="1211"/>
      <c r="UON16" s="1211"/>
      <c r="UOO16" s="1211"/>
      <c r="UOP16" s="1211"/>
      <c r="UOQ16" s="1211"/>
      <c r="UOR16" s="1211"/>
      <c r="UOS16" s="1211"/>
      <c r="UOT16" s="1211"/>
      <c r="UOU16" s="1211"/>
      <c r="UOV16" s="1211"/>
      <c r="UOW16" s="1211"/>
      <c r="UOX16" s="1211"/>
      <c r="UOY16" s="1211"/>
      <c r="UOZ16" s="1211"/>
      <c r="UPA16" s="1211"/>
      <c r="UPB16" s="1211"/>
      <c r="UPC16" s="1211"/>
      <c r="UPD16" s="1211"/>
      <c r="UPE16" s="1211"/>
      <c r="UPF16" s="1211"/>
      <c r="UPG16" s="1211"/>
      <c r="UPH16" s="1211"/>
      <c r="UPI16" s="1211"/>
      <c r="UPJ16" s="1211"/>
      <c r="UPK16" s="1211"/>
      <c r="UPL16" s="1211"/>
      <c r="UPM16" s="1211"/>
      <c r="UPN16" s="1211"/>
      <c r="UPO16" s="1211"/>
      <c r="UPP16" s="1211"/>
      <c r="UPQ16" s="1211"/>
      <c r="UPR16" s="1211"/>
      <c r="UPS16" s="1211"/>
      <c r="UPT16" s="1211"/>
      <c r="UPU16" s="1211"/>
      <c r="UPV16" s="1211"/>
      <c r="UPW16" s="1211"/>
      <c r="UPX16" s="1211"/>
      <c r="UPY16" s="1211"/>
      <c r="UPZ16" s="1211"/>
      <c r="UQA16" s="1211"/>
      <c r="UQB16" s="1211"/>
      <c r="UQC16" s="1211"/>
      <c r="UQD16" s="1211"/>
      <c r="UQE16" s="1211"/>
      <c r="UQF16" s="1211"/>
      <c r="UQG16" s="1211"/>
      <c r="UQH16" s="1211"/>
      <c r="UQI16" s="1211"/>
      <c r="UQJ16" s="1211"/>
      <c r="UQK16" s="1211"/>
      <c r="UQL16" s="1211"/>
      <c r="UQM16" s="1211"/>
      <c r="UQN16" s="1211"/>
      <c r="UQO16" s="1211"/>
      <c r="UQP16" s="1211"/>
      <c r="UQQ16" s="1211"/>
      <c r="UQR16" s="1211"/>
      <c r="UQS16" s="1211"/>
      <c r="UQT16" s="1211"/>
      <c r="UQU16" s="1211"/>
      <c r="UQV16" s="1211"/>
      <c r="UQW16" s="1211"/>
      <c r="UQX16" s="1211"/>
      <c r="UQY16" s="1211"/>
      <c r="UQZ16" s="1211"/>
      <c r="URA16" s="1211"/>
      <c r="URB16" s="1211"/>
      <c r="URC16" s="1211"/>
      <c r="URD16" s="1211"/>
      <c r="URE16" s="1211"/>
      <c r="URF16" s="1211"/>
      <c r="URG16" s="1211"/>
      <c r="URH16" s="1211"/>
      <c r="URI16" s="1211"/>
      <c r="URJ16" s="1211"/>
      <c r="URK16" s="1211"/>
      <c r="URL16" s="1211"/>
      <c r="URM16" s="1211"/>
      <c r="URN16" s="1211"/>
      <c r="URO16" s="1211"/>
      <c r="URP16" s="1211"/>
      <c r="URQ16" s="1211"/>
      <c r="URR16" s="1211"/>
      <c r="URS16" s="1211"/>
      <c r="URT16" s="1211"/>
      <c r="URU16" s="1211"/>
      <c r="URV16" s="1211"/>
      <c r="URW16" s="1211"/>
      <c r="URX16" s="1211"/>
      <c r="URY16" s="1211"/>
      <c r="URZ16" s="1211"/>
      <c r="USA16" s="1211"/>
      <c r="USB16" s="1211"/>
      <c r="USC16" s="1211"/>
      <c r="USD16" s="1211"/>
      <c r="USE16" s="1211"/>
      <c r="USF16" s="1211"/>
      <c r="USG16" s="1211"/>
      <c r="USH16" s="1211"/>
      <c r="USI16" s="1211"/>
      <c r="USJ16" s="1211"/>
      <c r="USK16" s="1211"/>
      <c r="USL16" s="1211"/>
      <c r="USM16" s="1211"/>
      <c r="USN16" s="1211"/>
      <c r="USO16" s="1211"/>
      <c r="USP16" s="1211"/>
      <c r="USQ16" s="1211"/>
      <c r="USR16" s="1211"/>
      <c r="USS16" s="1211"/>
      <c r="UST16" s="1211"/>
      <c r="USU16" s="1211"/>
      <c r="USV16" s="1211"/>
      <c r="USW16" s="1211"/>
      <c r="USX16" s="1211"/>
      <c r="USY16" s="1211"/>
      <c r="USZ16" s="1211"/>
      <c r="UTA16" s="1211"/>
      <c r="UTB16" s="1211"/>
      <c r="UTC16" s="1211"/>
      <c r="UTD16" s="1211"/>
      <c r="UTE16" s="1211"/>
      <c r="UTF16" s="1211"/>
      <c r="UTG16" s="1211"/>
      <c r="UTH16" s="1211"/>
      <c r="UTI16" s="1211"/>
      <c r="UTJ16" s="1211"/>
      <c r="UTK16" s="1211"/>
      <c r="UTL16" s="1211"/>
      <c r="UTM16" s="1211"/>
      <c r="UTN16" s="1211"/>
      <c r="UTO16" s="1211"/>
      <c r="UTP16" s="1211"/>
      <c r="UTQ16" s="1211"/>
      <c r="UTR16" s="1211"/>
      <c r="UTS16" s="1211"/>
      <c r="UTT16" s="1211"/>
      <c r="UTU16" s="1211"/>
      <c r="UTV16" s="1211"/>
      <c r="UTW16" s="1211"/>
      <c r="UTX16" s="1211"/>
      <c r="UTY16" s="1211"/>
      <c r="UTZ16" s="1211"/>
      <c r="UUA16" s="1211"/>
      <c r="UUB16" s="1211"/>
      <c r="UUC16" s="1211"/>
      <c r="UUD16" s="1211"/>
      <c r="UUE16" s="1211"/>
      <c r="UUF16" s="1211"/>
      <c r="UUG16" s="1211"/>
      <c r="UUH16" s="1211"/>
      <c r="UUI16" s="1211"/>
      <c r="UUJ16" s="1211"/>
      <c r="UUK16" s="1211"/>
      <c r="UUL16" s="1211"/>
      <c r="UUM16" s="1211"/>
      <c r="UUN16" s="1211"/>
      <c r="UUO16" s="1211"/>
      <c r="UUP16" s="1211"/>
      <c r="UUQ16" s="1211"/>
      <c r="UUR16" s="1211"/>
      <c r="UUS16" s="1211"/>
      <c r="UUT16" s="1211"/>
      <c r="UUU16" s="1211"/>
      <c r="UUV16" s="1211"/>
      <c r="UUW16" s="1211"/>
      <c r="UUX16" s="1211"/>
      <c r="UUY16" s="1211"/>
      <c r="UUZ16" s="1211"/>
      <c r="UVA16" s="1211"/>
      <c r="UVB16" s="1211"/>
      <c r="UVC16" s="1211"/>
      <c r="UVD16" s="1211"/>
      <c r="UVE16" s="1211"/>
      <c r="UVF16" s="1211"/>
      <c r="UVG16" s="1211"/>
      <c r="UVH16" s="1211"/>
      <c r="UVI16" s="1211"/>
      <c r="UVJ16" s="1211"/>
      <c r="UVK16" s="1211"/>
      <c r="UVL16" s="1211"/>
      <c r="UVM16" s="1211"/>
      <c r="UVN16" s="1211"/>
      <c r="UVO16" s="1211"/>
      <c r="UVP16" s="1211"/>
      <c r="UVQ16" s="1211"/>
      <c r="UVR16" s="1211"/>
      <c r="UVS16" s="1211"/>
      <c r="UVT16" s="1211"/>
      <c r="UVU16" s="1211"/>
      <c r="UVV16" s="1211"/>
      <c r="UVW16" s="1211"/>
      <c r="UVX16" s="1211"/>
      <c r="UVY16" s="1211"/>
      <c r="UVZ16" s="1211"/>
      <c r="UWA16" s="1211"/>
      <c r="UWB16" s="1211"/>
      <c r="UWC16" s="1211"/>
      <c r="UWD16" s="1211"/>
      <c r="UWE16" s="1211"/>
      <c r="UWF16" s="1211"/>
      <c r="UWG16" s="1211"/>
      <c r="UWH16" s="1211"/>
      <c r="UWI16" s="1211"/>
      <c r="UWJ16" s="1211"/>
      <c r="UWK16" s="1211"/>
      <c r="UWL16" s="1211"/>
      <c r="UWM16" s="1211"/>
      <c r="UWN16" s="1211"/>
      <c r="UWO16" s="1211"/>
      <c r="UWP16" s="1211"/>
      <c r="UWQ16" s="1211"/>
      <c r="UWR16" s="1211"/>
      <c r="UWS16" s="1211"/>
      <c r="UWT16" s="1211"/>
      <c r="UWU16" s="1211"/>
      <c r="UWV16" s="1211"/>
      <c r="UWW16" s="1211"/>
      <c r="UWX16" s="1211"/>
      <c r="UWY16" s="1211"/>
      <c r="UWZ16" s="1211"/>
      <c r="UXA16" s="1211"/>
      <c r="UXB16" s="1211"/>
      <c r="UXC16" s="1211"/>
      <c r="UXD16" s="1211"/>
      <c r="UXE16" s="1211"/>
      <c r="UXF16" s="1211"/>
      <c r="UXG16" s="1211"/>
      <c r="UXH16" s="1211"/>
      <c r="UXI16" s="1211"/>
      <c r="UXJ16" s="1211"/>
      <c r="UXK16" s="1211"/>
      <c r="UXL16" s="1211"/>
      <c r="UXM16" s="1211"/>
      <c r="UXN16" s="1211"/>
      <c r="UXO16" s="1211"/>
      <c r="UXP16" s="1211"/>
      <c r="UXQ16" s="1211"/>
      <c r="UXR16" s="1211"/>
      <c r="UXS16" s="1211"/>
      <c r="UXT16" s="1211"/>
      <c r="UXU16" s="1211"/>
      <c r="UXV16" s="1211"/>
      <c r="UXW16" s="1211"/>
      <c r="UXX16" s="1211"/>
      <c r="UXY16" s="1211"/>
      <c r="UXZ16" s="1211"/>
      <c r="UYA16" s="1211"/>
      <c r="UYB16" s="1211"/>
      <c r="UYC16" s="1211"/>
      <c r="UYD16" s="1211"/>
      <c r="UYE16" s="1211"/>
      <c r="UYF16" s="1211"/>
      <c r="UYG16" s="1211"/>
      <c r="UYH16" s="1211"/>
      <c r="UYI16" s="1211"/>
      <c r="UYJ16" s="1211"/>
      <c r="UYK16" s="1211"/>
      <c r="UYL16" s="1211"/>
      <c r="UYM16" s="1211"/>
      <c r="UYN16" s="1211"/>
      <c r="UYO16" s="1211"/>
      <c r="UYP16" s="1211"/>
      <c r="UYQ16" s="1211"/>
      <c r="UYR16" s="1211"/>
      <c r="UYS16" s="1211"/>
      <c r="UYT16" s="1211"/>
      <c r="UYU16" s="1211"/>
      <c r="UYV16" s="1211"/>
      <c r="UYW16" s="1211"/>
      <c r="UYX16" s="1211"/>
      <c r="UYY16" s="1211"/>
      <c r="UYZ16" s="1211"/>
      <c r="UZA16" s="1211"/>
      <c r="UZB16" s="1211"/>
      <c r="UZC16" s="1211"/>
      <c r="UZD16" s="1211"/>
      <c r="UZE16" s="1211"/>
      <c r="UZF16" s="1211"/>
      <c r="UZG16" s="1211"/>
      <c r="UZH16" s="1211"/>
      <c r="UZI16" s="1211"/>
      <c r="UZJ16" s="1211"/>
      <c r="UZK16" s="1211"/>
      <c r="UZL16" s="1211"/>
      <c r="UZM16" s="1211"/>
      <c r="UZN16" s="1211"/>
      <c r="UZO16" s="1211"/>
      <c r="UZP16" s="1211"/>
      <c r="UZQ16" s="1211"/>
      <c r="UZR16" s="1211"/>
      <c r="UZS16" s="1211"/>
      <c r="UZT16" s="1211"/>
      <c r="UZU16" s="1211"/>
      <c r="UZV16" s="1211"/>
      <c r="UZW16" s="1211"/>
      <c r="UZX16" s="1211"/>
      <c r="UZY16" s="1211"/>
      <c r="UZZ16" s="1211"/>
      <c r="VAA16" s="1211"/>
      <c r="VAB16" s="1211"/>
      <c r="VAC16" s="1211"/>
      <c r="VAD16" s="1211"/>
      <c r="VAE16" s="1211"/>
      <c r="VAF16" s="1211"/>
      <c r="VAG16" s="1211"/>
      <c r="VAH16" s="1211"/>
      <c r="VAI16" s="1211"/>
      <c r="VAJ16" s="1211"/>
      <c r="VAK16" s="1211"/>
      <c r="VAL16" s="1211"/>
      <c r="VAM16" s="1211"/>
      <c r="VAN16" s="1211"/>
      <c r="VAO16" s="1211"/>
      <c r="VAP16" s="1211"/>
      <c r="VAQ16" s="1211"/>
      <c r="VAR16" s="1211"/>
      <c r="VAS16" s="1211"/>
      <c r="VAT16" s="1211"/>
      <c r="VAU16" s="1211"/>
      <c r="VAV16" s="1211"/>
      <c r="VAW16" s="1211"/>
      <c r="VAX16" s="1211"/>
      <c r="VAY16" s="1211"/>
      <c r="VAZ16" s="1211"/>
      <c r="VBA16" s="1211"/>
      <c r="VBB16" s="1211"/>
      <c r="VBC16" s="1211"/>
      <c r="VBD16" s="1211"/>
      <c r="VBE16" s="1211"/>
      <c r="VBF16" s="1211"/>
      <c r="VBG16" s="1211"/>
      <c r="VBH16" s="1211"/>
      <c r="VBI16" s="1211"/>
      <c r="VBJ16" s="1211"/>
      <c r="VBK16" s="1211"/>
      <c r="VBL16" s="1211"/>
      <c r="VBM16" s="1211"/>
      <c r="VBN16" s="1211"/>
      <c r="VBO16" s="1211"/>
      <c r="VBP16" s="1211"/>
      <c r="VBQ16" s="1211"/>
      <c r="VBR16" s="1211"/>
      <c r="VBS16" s="1211"/>
      <c r="VBT16" s="1211"/>
      <c r="VBU16" s="1211"/>
      <c r="VBV16" s="1211"/>
      <c r="VBW16" s="1211"/>
      <c r="VBX16" s="1211"/>
      <c r="VBY16" s="1211"/>
      <c r="VBZ16" s="1211"/>
      <c r="VCA16" s="1211"/>
      <c r="VCB16" s="1211"/>
      <c r="VCC16" s="1211"/>
      <c r="VCD16" s="1211"/>
      <c r="VCE16" s="1211"/>
      <c r="VCF16" s="1211"/>
      <c r="VCG16" s="1211"/>
      <c r="VCH16" s="1211"/>
      <c r="VCI16" s="1211"/>
      <c r="VCJ16" s="1211"/>
      <c r="VCK16" s="1211"/>
      <c r="VCL16" s="1211"/>
      <c r="VCM16" s="1211"/>
      <c r="VCN16" s="1211"/>
      <c r="VCO16" s="1211"/>
      <c r="VCP16" s="1211"/>
      <c r="VCQ16" s="1211"/>
      <c r="VCR16" s="1211"/>
      <c r="VCS16" s="1211"/>
      <c r="VCT16" s="1211"/>
      <c r="VCU16" s="1211"/>
      <c r="VCV16" s="1211"/>
      <c r="VCW16" s="1211"/>
      <c r="VCX16" s="1211"/>
      <c r="VCY16" s="1211"/>
      <c r="VCZ16" s="1211"/>
      <c r="VDA16" s="1211"/>
      <c r="VDB16" s="1211"/>
      <c r="VDC16" s="1211"/>
      <c r="VDD16" s="1211"/>
      <c r="VDE16" s="1211"/>
      <c r="VDF16" s="1211"/>
      <c r="VDG16" s="1211"/>
      <c r="VDH16" s="1211"/>
      <c r="VDI16" s="1211"/>
      <c r="VDJ16" s="1211"/>
      <c r="VDK16" s="1211"/>
      <c r="VDL16" s="1211"/>
      <c r="VDM16" s="1211"/>
      <c r="VDN16" s="1211"/>
      <c r="VDO16" s="1211"/>
      <c r="VDP16" s="1211"/>
      <c r="VDQ16" s="1211"/>
      <c r="VDR16" s="1211"/>
      <c r="VDS16" s="1211"/>
      <c r="VDT16" s="1211"/>
      <c r="VDU16" s="1211"/>
      <c r="VDV16" s="1211"/>
      <c r="VDW16" s="1211"/>
      <c r="VDX16" s="1211"/>
      <c r="VDY16" s="1211"/>
      <c r="VDZ16" s="1211"/>
      <c r="VEA16" s="1211"/>
      <c r="VEB16" s="1211"/>
      <c r="VEC16" s="1211"/>
      <c r="VED16" s="1211"/>
      <c r="VEE16" s="1211"/>
      <c r="VEF16" s="1211"/>
      <c r="VEG16" s="1211"/>
      <c r="VEH16" s="1211"/>
      <c r="VEI16" s="1211"/>
      <c r="VEJ16" s="1211"/>
      <c r="VEK16" s="1211"/>
      <c r="VEL16" s="1211"/>
      <c r="VEM16" s="1211"/>
      <c r="VEN16" s="1211"/>
      <c r="VEO16" s="1211"/>
      <c r="VEP16" s="1211"/>
      <c r="VEQ16" s="1211"/>
      <c r="VER16" s="1211"/>
      <c r="VES16" s="1211"/>
      <c r="VET16" s="1211"/>
      <c r="VEU16" s="1211"/>
      <c r="VEV16" s="1211"/>
      <c r="VEW16" s="1211"/>
      <c r="VEX16" s="1211"/>
      <c r="VEY16" s="1211"/>
      <c r="VEZ16" s="1211"/>
      <c r="VFA16" s="1211"/>
      <c r="VFB16" s="1211"/>
      <c r="VFC16" s="1211"/>
      <c r="VFD16" s="1211"/>
      <c r="VFE16" s="1211"/>
      <c r="VFF16" s="1211"/>
      <c r="VFG16" s="1211"/>
      <c r="VFH16" s="1211"/>
      <c r="VFI16" s="1211"/>
      <c r="VFJ16" s="1211"/>
      <c r="VFK16" s="1211"/>
      <c r="VFL16" s="1211"/>
      <c r="VFM16" s="1211"/>
      <c r="VFN16" s="1211"/>
      <c r="VFO16" s="1211"/>
      <c r="VFP16" s="1211"/>
      <c r="VFQ16" s="1211"/>
      <c r="VFR16" s="1211"/>
      <c r="VFS16" s="1211"/>
      <c r="VFT16" s="1211"/>
      <c r="VFU16" s="1211"/>
      <c r="VFV16" s="1211"/>
      <c r="VFW16" s="1211"/>
      <c r="VFX16" s="1211"/>
      <c r="VFY16" s="1211"/>
      <c r="VFZ16" s="1211"/>
      <c r="VGA16" s="1211"/>
      <c r="VGB16" s="1211"/>
      <c r="VGC16" s="1211"/>
      <c r="VGD16" s="1211"/>
      <c r="VGE16" s="1211"/>
      <c r="VGF16" s="1211"/>
      <c r="VGG16" s="1211"/>
      <c r="VGH16" s="1211"/>
      <c r="VGI16" s="1211"/>
      <c r="VGJ16" s="1211"/>
      <c r="VGK16" s="1211"/>
      <c r="VGL16" s="1211"/>
      <c r="VGM16" s="1211"/>
      <c r="VGN16" s="1211"/>
      <c r="VGO16" s="1211"/>
      <c r="VGP16" s="1211"/>
      <c r="VGQ16" s="1211"/>
      <c r="VGR16" s="1211"/>
      <c r="VGS16" s="1211"/>
      <c r="VGT16" s="1211"/>
      <c r="VGU16" s="1211"/>
      <c r="VGV16" s="1211"/>
      <c r="VGW16" s="1211"/>
      <c r="VGX16" s="1211"/>
      <c r="VGY16" s="1211"/>
      <c r="VGZ16" s="1211"/>
      <c r="VHA16" s="1211"/>
      <c r="VHB16" s="1211"/>
      <c r="VHC16" s="1211"/>
      <c r="VHD16" s="1211"/>
      <c r="VHE16" s="1211"/>
      <c r="VHF16" s="1211"/>
      <c r="VHG16" s="1211"/>
      <c r="VHH16" s="1211"/>
      <c r="VHI16" s="1211"/>
      <c r="VHJ16" s="1211"/>
      <c r="VHK16" s="1211"/>
      <c r="VHL16" s="1211"/>
      <c r="VHM16" s="1211"/>
      <c r="VHN16" s="1211"/>
      <c r="VHO16" s="1211"/>
      <c r="VHP16" s="1211"/>
      <c r="VHQ16" s="1211"/>
      <c r="VHR16" s="1211"/>
      <c r="VHS16" s="1211"/>
      <c r="VHT16" s="1211"/>
      <c r="VHU16" s="1211"/>
      <c r="VHV16" s="1211"/>
      <c r="VHW16" s="1211"/>
      <c r="VHX16" s="1211"/>
      <c r="VHY16" s="1211"/>
      <c r="VHZ16" s="1211"/>
      <c r="VIA16" s="1211"/>
      <c r="VIB16" s="1211"/>
      <c r="VIC16" s="1211"/>
      <c r="VID16" s="1211"/>
      <c r="VIE16" s="1211"/>
      <c r="VIF16" s="1211"/>
      <c r="VIG16" s="1211"/>
      <c r="VIH16" s="1211"/>
      <c r="VII16" s="1211"/>
      <c r="VIJ16" s="1211"/>
      <c r="VIK16" s="1211"/>
      <c r="VIL16" s="1211"/>
      <c r="VIM16" s="1211"/>
      <c r="VIN16" s="1211"/>
      <c r="VIO16" s="1211"/>
      <c r="VIP16" s="1211"/>
      <c r="VIQ16" s="1211"/>
      <c r="VIR16" s="1211"/>
      <c r="VIS16" s="1211"/>
      <c r="VIT16" s="1211"/>
      <c r="VIU16" s="1211"/>
      <c r="VIV16" s="1211"/>
      <c r="VIW16" s="1211"/>
      <c r="VIX16" s="1211"/>
      <c r="VIY16" s="1211"/>
      <c r="VIZ16" s="1211"/>
      <c r="VJA16" s="1211"/>
      <c r="VJB16" s="1211"/>
      <c r="VJC16" s="1211"/>
      <c r="VJD16" s="1211"/>
      <c r="VJE16" s="1211"/>
      <c r="VJF16" s="1211"/>
      <c r="VJG16" s="1211"/>
      <c r="VJH16" s="1211"/>
      <c r="VJI16" s="1211"/>
      <c r="VJJ16" s="1211"/>
      <c r="VJK16" s="1211"/>
      <c r="VJL16" s="1211"/>
      <c r="VJM16" s="1211"/>
      <c r="VJN16" s="1211"/>
      <c r="VJO16" s="1211"/>
      <c r="VJP16" s="1211"/>
      <c r="VJQ16" s="1211"/>
      <c r="VJR16" s="1211"/>
      <c r="VJS16" s="1211"/>
      <c r="VJT16" s="1211"/>
      <c r="VJU16" s="1211"/>
      <c r="VJV16" s="1211"/>
      <c r="VJW16" s="1211"/>
      <c r="VJX16" s="1211"/>
      <c r="VJY16" s="1211"/>
      <c r="VJZ16" s="1211"/>
      <c r="VKA16" s="1211"/>
      <c r="VKB16" s="1211"/>
      <c r="VKC16" s="1211"/>
      <c r="VKD16" s="1211"/>
      <c r="VKE16" s="1211"/>
      <c r="VKF16" s="1211"/>
      <c r="VKG16" s="1211"/>
      <c r="VKH16" s="1211"/>
      <c r="VKI16" s="1211"/>
      <c r="VKJ16" s="1211"/>
      <c r="VKK16" s="1211"/>
      <c r="VKL16" s="1211"/>
      <c r="VKM16" s="1211"/>
      <c r="VKN16" s="1211"/>
      <c r="VKO16" s="1211"/>
      <c r="VKP16" s="1211"/>
      <c r="VKQ16" s="1211"/>
      <c r="VKR16" s="1211"/>
      <c r="VKS16" s="1211"/>
      <c r="VKT16" s="1211"/>
      <c r="VKU16" s="1211"/>
      <c r="VKV16" s="1211"/>
      <c r="VKW16" s="1211"/>
      <c r="VKX16" s="1211"/>
      <c r="VKY16" s="1211"/>
      <c r="VKZ16" s="1211"/>
      <c r="VLA16" s="1211"/>
      <c r="VLB16" s="1211"/>
      <c r="VLC16" s="1211"/>
      <c r="VLD16" s="1211"/>
      <c r="VLE16" s="1211"/>
      <c r="VLF16" s="1211"/>
      <c r="VLG16" s="1211"/>
      <c r="VLH16" s="1211"/>
      <c r="VLI16" s="1211"/>
      <c r="VLJ16" s="1211"/>
      <c r="VLK16" s="1211"/>
      <c r="VLL16" s="1211"/>
      <c r="VLM16" s="1211"/>
      <c r="VLN16" s="1211"/>
      <c r="VLO16" s="1211"/>
      <c r="VLP16" s="1211"/>
      <c r="VLQ16" s="1211"/>
      <c r="VLR16" s="1211"/>
      <c r="VLS16" s="1211"/>
      <c r="VLT16" s="1211"/>
      <c r="VLU16" s="1211"/>
      <c r="VLV16" s="1211"/>
      <c r="VLW16" s="1211"/>
      <c r="VLX16" s="1211"/>
      <c r="VLY16" s="1211"/>
      <c r="VLZ16" s="1211"/>
      <c r="VMA16" s="1211"/>
      <c r="VMB16" s="1211"/>
      <c r="VMC16" s="1211"/>
      <c r="VMD16" s="1211"/>
      <c r="VME16" s="1211"/>
      <c r="VMF16" s="1211"/>
      <c r="VMG16" s="1211"/>
      <c r="VMH16" s="1211"/>
      <c r="VMI16" s="1211"/>
      <c r="VMJ16" s="1211"/>
      <c r="VMK16" s="1211"/>
      <c r="VML16" s="1211"/>
      <c r="VMM16" s="1211"/>
      <c r="VMN16" s="1211"/>
      <c r="VMO16" s="1211"/>
      <c r="VMP16" s="1211"/>
      <c r="VMQ16" s="1211"/>
      <c r="VMR16" s="1211"/>
      <c r="VMS16" s="1211"/>
      <c r="VMT16" s="1211"/>
      <c r="VMU16" s="1211"/>
      <c r="VMV16" s="1211"/>
      <c r="VMW16" s="1211"/>
      <c r="VMX16" s="1211"/>
      <c r="VMY16" s="1211"/>
      <c r="VMZ16" s="1211"/>
      <c r="VNA16" s="1211"/>
      <c r="VNB16" s="1211"/>
      <c r="VNC16" s="1211"/>
      <c r="VND16" s="1211"/>
      <c r="VNE16" s="1211"/>
      <c r="VNF16" s="1211"/>
      <c r="VNG16" s="1211"/>
      <c r="VNH16" s="1211"/>
      <c r="VNI16" s="1211"/>
      <c r="VNJ16" s="1211"/>
      <c r="VNK16" s="1211"/>
      <c r="VNL16" s="1211"/>
      <c r="VNM16" s="1211"/>
      <c r="VNN16" s="1211"/>
      <c r="VNO16" s="1211"/>
      <c r="VNP16" s="1211"/>
      <c r="VNQ16" s="1211"/>
      <c r="VNR16" s="1211"/>
      <c r="VNS16" s="1211"/>
      <c r="VNT16" s="1211"/>
      <c r="VNU16" s="1211"/>
      <c r="VNV16" s="1211"/>
      <c r="VNW16" s="1211"/>
      <c r="VNX16" s="1211"/>
      <c r="VNY16" s="1211"/>
      <c r="VNZ16" s="1211"/>
      <c r="VOA16" s="1211"/>
      <c r="VOB16" s="1211"/>
      <c r="VOC16" s="1211"/>
      <c r="VOD16" s="1211"/>
      <c r="VOE16" s="1211"/>
      <c r="VOF16" s="1211"/>
      <c r="VOG16" s="1211"/>
      <c r="VOH16" s="1211"/>
      <c r="VOI16" s="1211"/>
      <c r="VOJ16" s="1211"/>
      <c r="VOK16" s="1211"/>
      <c r="VOL16" s="1211"/>
      <c r="VOM16" s="1211"/>
      <c r="VON16" s="1211"/>
      <c r="VOO16" s="1211"/>
      <c r="VOP16" s="1211"/>
      <c r="VOQ16" s="1211"/>
      <c r="VOR16" s="1211"/>
      <c r="VOS16" s="1211"/>
      <c r="VOT16" s="1211"/>
      <c r="VOU16" s="1211"/>
      <c r="VOV16" s="1211"/>
      <c r="VOW16" s="1211"/>
      <c r="VOX16" s="1211"/>
      <c r="VOY16" s="1211"/>
      <c r="VOZ16" s="1211"/>
      <c r="VPA16" s="1211"/>
      <c r="VPB16" s="1211"/>
      <c r="VPC16" s="1211"/>
      <c r="VPD16" s="1211"/>
      <c r="VPE16" s="1211"/>
      <c r="VPF16" s="1211"/>
      <c r="VPG16" s="1211"/>
      <c r="VPH16" s="1211"/>
      <c r="VPI16" s="1211"/>
      <c r="VPJ16" s="1211"/>
      <c r="VPK16" s="1211"/>
      <c r="VPL16" s="1211"/>
      <c r="VPM16" s="1211"/>
      <c r="VPN16" s="1211"/>
      <c r="VPO16" s="1211"/>
      <c r="VPP16" s="1211"/>
      <c r="VPQ16" s="1211"/>
      <c r="VPR16" s="1211"/>
      <c r="VPS16" s="1211"/>
      <c r="VPT16" s="1211"/>
      <c r="VPU16" s="1211"/>
      <c r="VPV16" s="1211"/>
      <c r="VPW16" s="1211"/>
      <c r="VPX16" s="1211"/>
      <c r="VPY16" s="1211"/>
      <c r="VPZ16" s="1211"/>
      <c r="VQA16" s="1211"/>
      <c r="VQB16" s="1211"/>
      <c r="VQC16" s="1211"/>
      <c r="VQD16" s="1211"/>
      <c r="VQE16" s="1211"/>
      <c r="VQF16" s="1211"/>
      <c r="VQG16" s="1211"/>
      <c r="VQH16" s="1211"/>
      <c r="VQI16" s="1211"/>
      <c r="VQJ16" s="1211"/>
      <c r="VQK16" s="1211"/>
      <c r="VQL16" s="1211"/>
      <c r="VQM16" s="1211"/>
      <c r="VQN16" s="1211"/>
      <c r="VQO16" s="1211"/>
      <c r="VQP16" s="1211"/>
      <c r="VQQ16" s="1211"/>
      <c r="VQR16" s="1211"/>
      <c r="VQS16" s="1211"/>
      <c r="VQT16" s="1211"/>
      <c r="VQU16" s="1211"/>
      <c r="VQV16" s="1211"/>
      <c r="VQW16" s="1211"/>
      <c r="VQX16" s="1211"/>
      <c r="VQY16" s="1211"/>
      <c r="VQZ16" s="1211"/>
      <c r="VRA16" s="1211"/>
      <c r="VRB16" s="1211"/>
      <c r="VRC16" s="1211"/>
      <c r="VRD16" s="1211"/>
      <c r="VRE16" s="1211"/>
      <c r="VRF16" s="1211"/>
      <c r="VRG16" s="1211"/>
      <c r="VRH16" s="1211"/>
      <c r="VRI16" s="1211"/>
      <c r="VRJ16" s="1211"/>
      <c r="VRK16" s="1211"/>
      <c r="VRL16" s="1211"/>
      <c r="VRM16" s="1211"/>
      <c r="VRN16" s="1211"/>
      <c r="VRO16" s="1211"/>
      <c r="VRP16" s="1211"/>
      <c r="VRQ16" s="1211"/>
      <c r="VRR16" s="1211"/>
      <c r="VRS16" s="1211"/>
      <c r="VRT16" s="1211"/>
      <c r="VRU16" s="1211"/>
      <c r="VRV16" s="1211"/>
      <c r="VRW16" s="1211"/>
      <c r="VRX16" s="1211"/>
      <c r="VRY16" s="1211"/>
      <c r="VRZ16" s="1211"/>
      <c r="VSA16" s="1211"/>
      <c r="VSB16" s="1211"/>
      <c r="VSC16" s="1211"/>
      <c r="VSD16" s="1211"/>
      <c r="VSE16" s="1211"/>
      <c r="VSF16" s="1211"/>
      <c r="VSG16" s="1211"/>
      <c r="VSH16" s="1211"/>
      <c r="VSI16" s="1211"/>
      <c r="VSJ16" s="1211"/>
      <c r="VSK16" s="1211"/>
      <c r="VSL16" s="1211"/>
      <c r="VSM16" s="1211"/>
      <c r="VSN16" s="1211"/>
      <c r="VSO16" s="1211"/>
      <c r="VSP16" s="1211"/>
      <c r="VSQ16" s="1211"/>
      <c r="VSR16" s="1211"/>
      <c r="VSS16" s="1211"/>
      <c r="VST16" s="1211"/>
      <c r="VSU16" s="1211"/>
      <c r="VSV16" s="1211"/>
      <c r="VSW16" s="1211"/>
      <c r="VSX16" s="1211"/>
      <c r="VSY16" s="1211"/>
      <c r="VSZ16" s="1211"/>
      <c r="VTA16" s="1211"/>
      <c r="VTB16" s="1211"/>
      <c r="VTC16" s="1211"/>
      <c r="VTD16" s="1211"/>
      <c r="VTE16" s="1211"/>
      <c r="VTF16" s="1211"/>
      <c r="VTG16" s="1211"/>
      <c r="VTH16" s="1211"/>
      <c r="VTI16" s="1211"/>
      <c r="VTJ16" s="1211"/>
      <c r="VTK16" s="1211"/>
      <c r="VTL16" s="1211"/>
      <c r="VTM16" s="1211"/>
      <c r="VTN16" s="1211"/>
      <c r="VTO16" s="1211"/>
      <c r="VTP16" s="1211"/>
      <c r="VTQ16" s="1211"/>
      <c r="VTR16" s="1211"/>
      <c r="VTS16" s="1211"/>
      <c r="VTT16" s="1211"/>
      <c r="VTU16" s="1211"/>
      <c r="VTV16" s="1211"/>
      <c r="VTW16" s="1211"/>
      <c r="VTX16" s="1211"/>
      <c r="VTY16" s="1211"/>
      <c r="VTZ16" s="1211"/>
      <c r="VUA16" s="1211"/>
      <c r="VUB16" s="1211"/>
      <c r="VUC16" s="1211"/>
      <c r="VUD16" s="1211"/>
      <c r="VUE16" s="1211"/>
      <c r="VUF16" s="1211"/>
      <c r="VUG16" s="1211"/>
      <c r="VUH16" s="1211"/>
      <c r="VUI16" s="1211"/>
      <c r="VUJ16" s="1211"/>
      <c r="VUK16" s="1211"/>
      <c r="VUL16" s="1211"/>
      <c r="VUM16" s="1211"/>
      <c r="VUN16" s="1211"/>
      <c r="VUO16" s="1211"/>
      <c r="VUP16" s="1211"/>
      <c r="VUQ16" s="1211"/>
      <c r="VUR16" s="1211"/>
      <c r="VUS16" s="1211"/>
      <c r="VUT16" s="1211"/>
      <c r="VUU16" s="1211"/>
      <c r="VUV16" s="1211"/>
      <c r="VUW16" s="1211"/>
      <c r="VUX16" s="1211"/>
      <c r="VUY16" s="1211"/>
      <c r="VUZ16" s="1211"/>
      <c r="VVA16" s="1211"/>
      <c r="VVB16" s="1211"/>
      <c r="VVC16" s="1211"/>
      <c r="VVD16" s="1211"/>
      <c r="VVE16" s="1211"/>
      <c r="VVF16" s="1211"/>
      <c r="VVG16" s="1211"/>
      <c r="VVH16" s="1211"/>
      <c r="VVI16" s="1211"/>
      <c r="VVJ16" s="1211"/>
      <c r="VVK16" s="1211"/>
      <c r="VVL16" s="1211"/>
      <c r="VVM16" s="1211"/>
      <c r="VVN16" s="1211"/>
      <c r="VVO16" s="1211"/>
      <c r="VVP16" s="1211"/>
      <c r="VVQ16" s="1211"/>
      <c r="VVR16" s="1211"/>
      <c r="VVS16" s="1211"/>
      <c r="VVT16" s="1211"/>
      <c r="VVU16" s="1211"/>
      <c r="VVV16" s="1211"/>
      <c r="VVW16" s="1211"/>
      <c r="VVX16" s="1211"/>
      <c r="VVY16" s="1211"/>
      <c r="VVZ16" s="1211"/>
      <c r="VWA16" s="1211"/>
      <c r="VWB16" s="1211"/>
      <c r="VWC16" s="1211"/>
      <c r="VWD16" s="1211"/>
      <c r="VWE16" s="1211"/>
      <c r="VWF16" s="1211"/>
      <c r="VWG16" s="1211"/>
      <c r="VWH16" s="1211"/>
      <c r="VWI16" s="1211"/>
      <c r="VWJ16" s="1211"/>
      <c r="VWK16" s="1211"/>
      <c r="VWL16" s="1211"/>
      <c r="VWM16" s="1211"/>
      <c r="VWN16" s="1211"/>
      <c r="VWO16" s="1211"/>
      <c r="VWP16" s="1211"/>
      <c r="VWQ16" s="1211"/>
      <c r="VWR16" s="1211"/>
      <c r="VWS16" s="1211"/>
      <c r="VWT16" s="1211"/>
      <c r="VWU16" s="1211"/>
      <c r="VWV16" s="1211"/>
      <c r="VWW16" s="1211"/>
      <c r="VWX16" s="1211"/>
      <c r="VWY16" s="1211"/>
      <c r="VWZ16" s="1211"/>
      <c r="VXA16" s="1211"/>
      <c r="VXB16" s="1211"/>
      <c r="VXC16" s="1211"/>
      <c r="VXD16" s="1211"/>
      <c r="VXE16" s="1211"/>
      <c r="VXF16" s="1211"/>
      <c r="VXG16" s="1211"/>
      <c r="VXH16" s="1211"/>
      <c r="VXI16" s="1211"/>
      <c r="VXJ16" s="1211"/>
      <c r="VXK16" s="1211"/>
      <c r="VXL16" s="1211"/>
      <c r="VXM16" s="1211"/>
      <c r="VXN16" s="1211"/>
      <c r="VXO16" s="1211"/>
      <c r="VXP16" s="1211"/>
      <c r="VXQ16" s="1211"/>
      <c r="VXR16" s="1211"/>
      <c r="VXS16" s="1211"/>
      <c r="VXT16" s="1211"/>
      <c r="VXU16" s="1211"/>
      <c r="VXV16" s="1211"/>
      <c r="VXW16" s="1211"/>
      <c r="VXX16" s="1211"/>
      <c r="VXY16" s="1211"/>
      <c r="VXZ16" s="1211"/>
      <c r="VYA16" s="1211"/>
      <c r="VYB16" s="1211"/>
      <c r="VYC16" s="1211"/>
      <c r="VYD16" s="1211"/>
      <c r="VYE16" s="1211"/>
      <c r="VYF16" s="1211"/>
      <c r="VYG16" s="1211"/>
      <c r="VYH16" s="1211"/>
      <c r="VYI16" s="1211"/>
      <c r="VYJ16" s="1211"/>
      <c r="VYK16" s="1211"/>
      <c r="VYL16" s="1211"/>
      <c r="VYM16" s="1211"/>
      <c r="VYN16" s="1211"/>
      <c r="VYO16" s="1211"/>
      <c r="VYP16" s="1211"/>
      <c r="VYQ16" s="1211"/>
      <c r="VYR16" s="1211"/>
      <c r="VYS16" s="1211"/>
      <c r="VYT16" s="1211"/>
      <c r="VYU16" s="1211"/>
      <c r="VYV16" s="1211"/>
      <c r="VYW16" s="1211"/>
      <c r="VYX16" s="1211"/>
      <c r="VYY16" s="1211"/>
      <c r="VYZ16" s="1211"/>
      <c r="VZA16" s="1211"/>
      <c r="VZB16" s="1211"/>
      <c r="VZC16" s="1211"/>
      <c r="VZD16" s="1211"/>
      <c r="VZE16" s="1211"/>
      <c r="VZF16" s="1211"/>
      <c r="VZG16" s="1211"/>
      <c r="VZH16" s="1211"/>
      <c r="VZI16" s="1211"/>
      <c r="VZJ16" s="1211"/>
      <c r="VZK16" s="1211"/>
      <c r="VZL16" s="1211"/>
      <c r="VZM16" s="1211"/>
      <c r="VZN16" s="1211"/>
      <c r="VZO16" s="1211"/>
      <c r="VZP16" s="1211"/>
      <c r="VZQ16" s="1211"/>
      <c r="VZR16" s="1211"/>
      <c r="VZS16" s="1211"/>
      <c r="VZT16" s="1211"/>
      <c r="VZU16" s="1211"/>
      <c r="VZV16" s="1211"/>
      <c r="VZW16" s="1211"/>
      <c r="VZX16" s="1211"/>
      <c r="VZY16" s="1211"/>
      <c r="VZZ16" s="1211"/>
      <c r="WAA16" s="1211"/>
      <c r="WAB16" s="1211"/>
      <c r="WAC16" s="1211"/>
      <c r="WAD16" s="1211"/>
      <c r="WAE16" s="1211"/>
      <c r="WAF16" s="1211"/>
      <c r="WAG16" s="1211"/>
      <c r="WAH16" s="1211"/>
      <c r="WAI16" s="1211"/>
      <c r="WAJ16" s="1211"/>
      <c r="WAK16" s="1211"/>
      <c r="WAL16" s="1211"/>
      <c r="WAM16" s="1211"/>
      <c r="WAN16" s="1211"/>
      <c r="WAO16" s="1211"/>
      <c r="WAP16" s="1211"/>
      <c r="WAQ16" s="1211"/>
      <c r="WAR16" s="1211"/>
      <c r="WAS16" s="1211"/>
      <c r="WAT16" s="1211"/>
      <c r="WAU16" s="1211"/>
      <c r="WAV16" s="1211"/>
      <c r="WAW16" s="1211"/>
      <c r="WAX16" s="1211"/>
      <c r="WAY16" s="1211"/>
      <c r="WAZ16" s="1211"/>
      <c r="WBA16" s="1211"/>
      <c r="WBB16" s="1211"/>
      <c r="WBC16" s="1211"/>
      <c r="WBD16" s="1211"/>
      <c r="WBE16" s="1211"/>
      <c r="WBF16" s="1211"/>
      <c r="WBG16" s="1211"/>
      <c r="WBH16" s="1211"/>
      <c r="WBI16" s="1211"/>
      <c r="WBJ16" s="1211"/>
      <c r="WBK16" s="1211"/>
      <c r="WBL16" s="1211"/>
      <c r="WBM16" s="1211"/>
      <c r="WBN16" s="1211"/>
      <c r="WBO16" s="1211"/>
      <c r="WBP16" s="1211"/>
      <c r="WBQ16" s="1211"/>
      <c r="WBR16" s="1211"/>
      <c r="WBS16" s="1211"/>
      <c r="WBT16" s="1211"/>
      <c r="WBU16" s="1211"/>
      <c r="WBV16" s="1211"/>
      <c r="WBW16" s="1211"/>
      <c r="WBX16" s="1211"/>
      <c r="WBY16" s="1211"/>
      <c r="WBZ16" s="1211"/>
      <c r="WCA16" s="1211"/>
      <c r="WCB16" s="1211"/>
      <c r="WCC16" s="1211"/>
      <c r="WCD16" s="1211"/>
      <c r="WCE16" s="1211"/>
      <c r="WCF16" s="1211"/>
      <c r="WCG16" s="1211"/>
      <c r="WCH16" s="1211"/>
      <c r="WCI16" s="1211"/>
      <c r="WCJ16" s="1211"/>
      <c r="WCK16" s="1211"/>
      <c r="WCL16" s="1211"/>
      <c r="WCM16" s="1211"/>
      <c r="WCN16" s="1211"/>
      <c r="WCO16" s="1211"/>
      <c r="WCP16" s="1211"/>
      <c r="WCQ16" s="1211"/>
      <c r="WCR16" s="1211"/>
      <c r="WCS16" s="1211"/>
      <c r="WCT16" s="1211"/>
      <c r="WCU16" s="1211"/>
      <c r="WCV16" s="1211"/>
      <c r="WCW16" s="1211"/>
      <c r="WCX16" s="1211"/>
      <c r="WCY16" s="1211"/>
      <c r="WCZ16" s="1211"/>
      <c r="WDA16" s="1211"/>
      <c r="WDB16" s="1211"/>
      <c r="WDC16" s="1211"/>
      <c r="WDD16" s="1211"/>
      <c r="WDE16" s="1211"/>
      <c r="WDF16" s="1211"/>
      <c r="WDG16" s="1211"/>
      <c r="WDH16" s="1211"/>
      <c r="WDI16" s="1211"/>
      <c r="WDJ16" s="1211"/>
      <c r="WDK16" s="1211"/>
      <c r="WDL16" s="1211"/>
      <c r="WDM16" s="1211"/>
      <c r="WDN16" s="1211"/>
      <c r="WDO16" s="1211"/>
      <c r="WDP16" s="1211"/>
      <c r="WDQ16" s="1211"/>
      <c r="WDR16" s="1211"/>
      <c r="WDS16" s="1211"/>
      <c r="WDT16" s="1211"/>
      <c r="WDU16" s="1211"/>
      <c r="WDV16" s="1211"/>
      <c r="WDW16" s="1211"/>
      <c r="WDX16" s="1211"/>
      <c r="WDY16" s="1211"/>
      <c r="WDZ16" s="1211"/>
      <c r="WEA16" s="1211"/>
      <c r="WEB16" s="1211"/>
      <c r="WEC16" s="1211"/>
      <c r="WED16" s="1211"/>
      <c r="WEE16" s="1211"/>
      <c r="WEF16" s="1211"/>
      <c r="WEG16" s="1211"/>
      <c r="WEH16" s="1211"/>
      <c r="WEI16" s="1211"/>
      <c r="WEJ16" s="1211"/>
      <c r="WEK16" s="1211"/>
      <c r="WEL16" s="1211"/>
      <c r="WEM16" s="1211"/>
      <c r="WEN16" s="1211"/>
      <c r="WEO16" s="1211"/>
      <c r="WEP16" s="1211"/>
      <c r="WEQ16" s="1211"/>
      <c r="WER16" s="1211"/>
      <c r="WES16" s="1211"/>
      <c r="WET16" s="1211"/>
      <c r="WEU16" s="1211"/>
      <c r="WEV16" s="1211"/>
      <c r="WEW16" s="1211"/>
      <c r="WEX16" s="1211"/>
      <c r="WEY16" s="1211"/>
      <c r="WEZ16" s="1211"/>
      <c r="WFA16" s="1211"/>
      <c r="WFB16" s="1211"/>
      <c r="WFC16" s="1211"/>
      <c r="WFD16" s="1211"/>
      <c r="WFE16" s="1211"/>
      <c r="WFF16" s="1211"/>
      <c r="WFG16" s="1211"/>
      <c r="WFH16" s="1211"/>
      <c r="WFI16" s="1211"/>
      <c r="WFJ16" s="1211"/>
      <c r="WFK16" s="1211"/>
      <c r="WFL16" s="1211"/>
      <c r="WFM16" s="1211"/>
      <c r="WFN16" s="1211"/>
      <c r="WFO16" s="1211"/>
      <c r="WFP16" s="1211"/>
      <c r="WFQ16" s="1211"/>
      <c r="WFR16" s="1211"/>
      <c r="WFS16" s="1211"/>
      <c r="WFT16" s="1211"/>
      <c r="WFU16" s="1211"/>
      <c r="WFV16" s="1211"/>
      <c r="WFW16" s="1211"/>
      <c r="WFX16" s="1211"/>
      <c r="WFY16" s="1211"/>
      <c r="WFZ16" s="1211"/>
      <c r="WGA16" s="1211"/>
      <c r="WGB16" s="1211"/>
      <c r="WGC16" s="1211"/>
      <c r="WGD16" s="1211"/>
      <c r="WGE16" s="1211"/>
      <c r="WGF16" s="1211"/>
      <c r="WGG16" s="1211"/>
      <c r="WGH16" s="1211"/>
      <c r="WGI16" s="1211"/>
      <c r="WGJ16" s="1211"/>
      <c r="WGK16" s="1211"/>
      <c r="WGL16" s="1211"/>
      <c r="WGM16" s="1211"/>
      <c r="WGN16" s="1211"/>
      <c r="WGO16" s="1211"/>
      <c r="WGP16" s="1211"/>
      <c r="WGQ16" s="1211"/>
      <c r="WGR16" s="1211"/>
      <c r="WGS16" s="1211"/>
      <c r="WGT16" s="1211"/>
      <c r="WGU16" s="1211"/>
      <c r="WGV16" s="1211"/>
      <c r="WGW16" s="1211"/>
      <c r="WGX16" s="1211"/>
      <c r="WGY16" s="1211"/>
      <c r="WGZ16" s="1211"/>
      <c r="WHA16" s="1211"/>
      <c r="WHB16" s="1211"/>
      <c r="WHC16" s="1211"/>
      <c r="WHD16" s="1211"/>
      <c r="WHE16" s="1211"/>
      <c r="WHF16" s="1211"/>
      <c r="WHG16" s="1211"/>
      <c r="WHH16" s="1211"/>
      <c r="WHI16" s="1211"/>
      <c r="WHJ16" s="1211"/>
      <c r="WHK16" s="1211"/>
      <c r="WHL16" s="1211"/>
      <c r="WHM16" s="1211"/>
      <c r="WHN16" s="1211"/>
      <c r="WHO16" s="1211"/>
      <c r="WHP16" s="1211"/>
      <c r="WHQ16" s="1211"/>
      <c r="WHR16" s="1211"/>
      <c r="WHS16" s="1211"/>
      <c r="WHT16" s="1211"/>
      <c r="WHU16" s="1211"/>
      <c r="WHV16" s="1211"/>
      <c r="WHW16" s="1211"/>
      <c r="WHX16" s="1211"/>
      <c r="WHY16" s="1211"/>
      <c r="WHZ16" s="1211"/>
      <c r="WIA16" s="1211"/>
      <c r="WIB16" s="1211"/>
      <c r="WIC16" s="1211"/>
      <c r="WID16" s="1211"/>
      <c r="WIE16" s="1211"/>
      <c r="WIF16" s="1211"/>
      <c r="WIG16" s="1211"/>
      <c r="WIH16" s="1211"/>
      <c r="WII16" s="1211"/>
      <c r="WIJ16" s="1211"/>
      <c r="WIK16" s="1211"/>
      <c r="WIL16" s="1211"/>
      <c r="WIM16" s="1211"/>
      <c r="WIN16" s="1211"/>
      <c r="WIO16" s="1211"/>
      <c r="WIP16" s="1211"/>
      <c r="WIQ16" s="1211"/>
      <c r="WIR16" s="1211"/>
      <c r="WIS16" s="1211"/>
      <c r="WIT16" s="1211"/>
      <c r="WIU16" s="1211"/>
      <c r="WIV16" s="1211"/>
      <c r="WIW16" s="1211"/>
      <c r="WIX16" s="1211"/>
      <c r="WIY16" s="1211"/>
      <c r="WIZ16" s="1211"/>
      <c r="WJA16" s="1211"/>
      <c r="WJB16" s="1211"/>
      <c r="WJC16" s="1211"/>
      <c r="WJD16" s="1211"/>
      <c r="WJE16" s="1211"/>
      <c r="WJF16" s="1211"/>
      <c r="WJG16" s="1211"/>
      <c r="WJH16" s="1211"/>
      <c r="WJI16" s="1211"/>
      <c r="WJJ16" s="1211"/>
      <c r="WJK16" s="1211"/>
      <c r="WJL16" s="1211"/>
      <c r="WJM16" s="1211"/>
      <c r="WJN16" s="1211"/>
      <c r="WJO16" s="1211"/>
      <c r="WJP16" s="1211"/>
      <c r="WJQ16" s="1211"/>
      <c r="WJR16" s="1211"/>
      <c r="WJS16" s="1211"/>
      <c r="WJT16" s="1211"/>
      <c r="WJU16" s="1211"/>
      <c r="WJV16" s="1211"/>
      <c r="WJW16" s="1211"/>
      <c r="WJX16" s="1211"/>
      <c r="WJY16" s="1211"/>
      <c r="WJZ16" s="1211"/>
      <c r="WKA16" s="1211"/>
      <c r="WKB16" s="1211"/>
      <c r="WKC16" s="1211"/>
      <c r="WKD16" s="1211"/>
      <c r="WKE16" s="1211"/>
      <c r="WKF16" s="1211"/>
      <c r="WKG16" s="1211"/>
      <c r="WKH16" s="1211"/>
      <c r="WKI16" s="1211"/>
      <c r="WKJ16" s="1211"/>
      <c r="WKK16" s="1211"/>
      <c r="WKL16" s="1211"/>
      <c r="WKM16" s="1211"/>
      <c r="WKN16" s="1211"/>
      <c r="WKO16" s="1211"/>
      <c r="WKP16" s="1211"/>
      <c r="WKQ16" s="1211"/>
      <c r="WKR16" s="1211"/>
      <c r="WKS16" s="1211"/>
      <c r="WKT16" s="1211"/>
      <c r="WKU16" s="1211"/>
      <c r="WKV16" s="1211"/>
      <c r="WKW16" s="1211"/>
      <c r="WKX16" s="1211"/>
      <c r="WKY16" s="1211"/>
      <c r="WKZ16" s="1211"/>
      <c r="WLA16" s="1211"/>
      <c r="WLB16" s="1211"/>
      <c r="WLC16" s="1211"/>
      <c r="WLD16" s="1211"/>
      <c r="WLE16" s="1211"/>
      <c r="WLF16" s="1211"/>
      <c r="WLG16" s="1211"/>
      <c r="WLH16" s="1211"/>
      <c r="WLI16" s="1211"/>
      <c r="WLJ16" s="1211"/>
      <c r="WLK16" s="1211"/>
      <c r="WLL16" s="1211"/>
      <c r="WLM16" s="1211"/>
      <c r="WLN16" s="1211"/>
      <c r="WLO16" s="1211"/>
      <c r="WLP16" s="1211"/>
      <c r="WLQ16" s="1211"/>
      <c r="WLR16" s="1211"/>
      <c r="WLS16" s="1211"/>
      <c r="WLT16" s="1211"/>
      <c r="WLU16" s="1211"/>
      <c r="WLV16" s="1211"/>
      <c r="WLW16" s="1211"/>
      <c r="WLX16" s="1211"/>
      <c r="WLY16" s="1211"/>
      <c r="WLZ16" s="1211"/>
      <c r="WMA16" s="1211"/>
      <c r="WMB16" s="1211"/>
      <c r="WMC16" s="1211"/>
      <c r="WMD16" s="1211"/>
      <c r="WME16" s="1211"/>
      <c r="WMF16" s="1211"/>
      <c r="WMG16" s="1211"/>
      <c r="WMH16" s="1211"/>
      <c r="WMI16" s="1211"/>
      <c r="WMJ16" s="1211"/>
      <c r="WMK16" s="1211"/>
      <c r="WML16" s="1211"/>
      <c r="WMM16" s="1211"/>
      <c r="WMN16" s="1211"/>
      <c r="WMO16" s="1211"/>
      <c r="WMP16" s="1211"/>
      <c r="WMQ16" s="1211"/>
      <c r="WMR16" s="1211"/>
      <c r="WMS16" s="1211"/>
      <c r="WMT16" s="1211"/>
      <c r="WMU16" s="1211"/>
      <c r="WMV16" s="1211"/>
      <c r="WMW16" s="1211"/>
      <c r="WMX16" s="1211"/>
      <c r="WMY16" s="1211"/>
      <c r="WMZ16" s="1211"/>
      <c r="WNA16" s="1211"/>
      <c r="WNB16" s="1211"/>
      <c r="WNC16" s="1211"/>
      <c r="WND16" s="1211"/>
      <c r="WNE16" s="1211"/>
      <c r="WNF16" s="1211"/>
      <c r="WNG16" s="1211"/>
      <c r="WNH16" s="1211"/>
      <c r="WNI16" s="1211"/>
      <c r="WNJ16" s="1211"/>
      <c r="WNK16" s="1211"/>
      <c r="WNL16" s="1211"/>
      <c r="WNM16" s="1211"/>
      <c r="WNN16" s="1211"/>
      <c r="WNO16" s="1211"/>
      <c r="WNP16" s="1211"/>
      <c r="WNQ16" s="1211"/>
      <c r="WNR16" s="1211"/>
      <c r="WNS16" s="1211"/>
      <c r="WNT16" s="1211"/>
      <c r="WNU16" s="1211"/>
      <c r="WNV16" s="1211"/>
      <c r="WNW16" s="1211"/>
      <c r="WNX16" s="1211"/>
      <c r="WNY16" s="1211"/>
      <c r="WNZ16" s="1211"/>
      <c r="WOA16" s="1211"/>
      <c r="WOB16" s="1211"/>
      <c r="WOC16" s="1211"/>
      <c r="WOD16" s="1211"/>
      <c r="WOE16" s="1211"/>
      <c r="WOF16" s="1211"/>
      <c r="WOG16" s="1211"/>
      <c r="WOH16" s="1211"/>
      <c r="WOI16" s="1211"/>
      <c r="WOJ16" s="1211"/>
      <c r="WOK16" s="1211"/>
      <c r="WOL16" s="1211"/>
      <c r="WOM16" s="1211"/>
      <c r="WON16" s="1211"/>
      <c r="WOO16" s="1211"/>
      <c r="WOP16" s="1211"/>
      <c r="WOQ16" s="1211"/>
      <c r="WOR16" s="1211"/>
      <c r="WOS16" s="1211"/>
      <c r="WOT16" s="1211"/>
      <c r="WOU16" s="1211"/>
      <c r="WOV16" s="1211"/>
      <c r="WOW16" s="1211"/>
      <c r="WOX16" s="1211"/>
      <c r="WOY16" s="1211"/>
      <c r="WOZ16" s="1211"/>
      <c r="WPA16" s="1211"/>
      <c r="WPB16" s="1211"/>
      <c r="WPC16" s="1211"/>
      <c r="WPD16" s="1211"/>
      <c r="WPE16" s="1211"/>
      <c r="WPF16" s="1211"/>
      <c r="WPG16" s="1211"/>
      <c r="WPH16" s="1211"/>
      <c r="WPI16" s="1211"/>
      <c r="WPJ16" s="1211"/>
      <c r="WPK16" s="1211"/>
      <c r="WPL16" s="1211"/>
      <c r="WPM16" s="1211"/>
      <c r="WPN16" s="1211"/>
      <c r="WPO16" s="1211"/>
      <c r="WPP16" s="1211"/>
      <c r="WPQ16" s="1211"/>
      <c r="WPR16" s="1211"/>
      <c r="WPS16" s="1211"/>
      <c r="WPT16" s="1211"/>
      <c r="WPU16" s="1211"/>
      <c r="WPV16" s="1211"/>
      <c r="WPW16" s="1211"/>
      <c r="WPX16" s="1211"/>
      <c r="WPY16" s="1211"/>
      <c r="WPZ16" s="1211"/>
      <c r="WQA16" s="1211"/>
      <c r="WQB16" s="1211"/>
      <c r="WQC16" s="1211"/>
      <c r="WQD16" s="1211"/>
      <c r="WQE16" s="1211"/>
      <c r="WQF16" s="1211"/>
      <c r="WQG16" s="1211"/>
      <c r="WQH16" s="1211"/>
      <c r="WQI16" s="1211"/>
      <c r="WQJ16" s="1211"/>
      <c r="WQK16" s="1211"/>
      <c r="WQL16" s="1211"/>
      <c r="WQM16" s="1211"/>
      <c r="WQN16" s="1211"/>
      <c r="WQO16" s="1211"/>
      <c r="WQP16" s="1211"/>
      <c r="WQQ16" s="1211"/>
      <c r="WQR16" s="1211"/>
      <c r="WQS16" s="1211"/>
      <c r="WQT16" s="1211"/>
      <c r="WQU16" s="1211"/>
      <c r="WQV16" s="1211"/>
      <c r="WQW16" s="1211"/>
      <c r="WQX16" s="1211"/>
      <c r="WQY16" s="1211"/>
      <c r="WQZ16" s="1211"/>
      <c r="WRA16" s="1211"/>
      <c r="WRB16" s="1211"/>
      <c r="WRC16" s="1211"/>
      <c r="WRD16" s="1211"/>
      <c r="WRE16" s="1211"/>
      <c r="WRF16" s="1211"/>
      <c r="WRG16" s="1211"/>
      <c r="WRH16" s="1211"/>
      <c r="WRI16" s="1211"/>
      <c r="WRJ16" s="1211"/>
      <c r="WRK16" s="1211"/>
      <c r="WRL16" s="1211"/>
      <c r="WRM16" s="1211"/>
      <c r="WRN16" s="1211"/>
      <c r="WRO16" s="1211"/>
      <c r="WRP16" s="1211"/>
      <c r="WRQ16" s="1211"/>
      <c r="WRR16" s="1211"/>
      <c r="WRS16" s="1211"/>
      <c r="WRT16" s="1211"/>
      <c r="WRU16" s="1211"/>
      <c r="WRV16" s="1211"/>
      <c r="WRW16" s="1211"/>
      <c r="WRX16" s="1211"/>
      <c r="WRY16" s="1211"/>
      <c r="WRZ16" s="1211"/>
      <c r="WSA16" s="1211"/>
      <c r="WSB16" s="1211"/>
      <c r="WSC16" s="1211"/>
      <c r="WSD16" s="1211"/>
      <c r="WSE16" s="1211"/>
      <c r="WSF16" s="1211"/>
      <c r="WSG16" s="1211"/>
      <c r="WSH16" s="1211"/>
      <c r="WSI16" s="1211"/>
      <c r="WSJ16" s="1211"/>
      <c r="WSK16" s="1211"/>
      <c r="WSL16" s="1211"/>
      <c r="WSM16" s="1211"/>
      <c r="WSN16" s="1211"/>
      <c r="WSO16" s="1211"/>
      <c r="WSP16" s="1211"/>
      <c r="WSQ16" s="1211"/>
      <c r="WSR16" s="1211"/>
      <c r="WSS16" s="1211"/>
      <c r="WST16" s="1211"/>
      <c r="WSU16" s="1211"/>
      <c r="WSV16" s="1211"/>
      <c r="WSW16" s="1211"/>
      <c r="WSX16" s="1211"/>
      <c r="WSY16" s="1211"/>
      <c r="WSZ16" s="1211"/>
      <c r="WTA16" s="1211"/>
      <c r="WTB16" s="1211"/>
      <c r="WTC16" s="1211"/>
      <c r="WTD16" s="1211"/>
      <c r="WTE16" s="1211"/>
      <c r="WTF16" s="1211"/>
      <c r="WTG16" s="1211"/>
      <c r="WTH16" s="1211"/>
      <c r="WTI16" s="1211"/>
      <c r="WTJ16" s="1211"/>
      <c r="WTK16" s="1211"/>
      <c r="WTL16" s="1211"/>
      <c r="WTM16" s="1211"/>
      <c r="WTN16" s="1211"/>
      <c r="WTO16" s="1211"/>
      <c r="WTP16" s="1211"/>
      <c r="WTQ16" s="1211"/>
      <c r="WTR16" s="1211"/>
      <c r="WTS16" s="1211"/>
      <c r="WTT16" s="1211"/>
      <c r="WTU16" s="1211"/>
      <c r="WTV16" s="1211"/>
      <c r="WTW16" s="1211"/>
      <c r="WTX16" s="1211"/>
      <c r="WTY16" s="1211"/>
      <c r="WTZ16" s="1211"/>
      <c r="WUA16" s="1211"/>
      <c r="WUB16" s="1211"/>
      <c r="WUC16" s="1211"/>
      <c r="WUD16" s="1211"/>
      <c r="WUE16" s="1211"/>
      <c r="WUF16" s="1211"/>
      <c r="WUG16" s="1211"/>
      <c r="WUH16" s="1211"/>
      <c r="WUI16" s="1211"/>
      <c r="WUJ16" s="1211"/>
      <c r="WUK16" s="1211"/>
      <c r="WUL16" s="1211"/>
      <c r="WUM16" s="1211"/>
      <c r="WUN16" s="1211"/>
      <c r="WUO16" s="1211"/>
      <c r="WUP16" s="1211"/>
      <c r="WUQ16" s="1211"/>
      <c r="WUR16" s="1211"/>
      <c r="WUS16" s="1211"/>
      <c r="WUT16" s="1211"/>
      <c r="WUU16" s="1211"/>
      <c r="WUV16" s="1211"/>
      <c r="WUW16" s="1211"/>
      <c r="WUX16" s="1211"/>
      <c r="WUY16" s="1211"/>
      <c r="WUZ16" s="1211"/>
      <c r="WVA16" s="1211"/>
      <c r="WVB16" s="1211"/>
      <c r="WVC16" s="1211"/>
      <c r="WVD16" s="1211"/>
      <c r="WVE16" s="1211"/>
      <c r="WVF16" s="1211"/>
      <c r="WVG16" s="1211"/>
      <c r="WVH16" s="1211"/>
      <c r="WVI16" s="1211"/>
      <c r="WVJ16" s="1211"/>
      <c r="WVK16" s="1211"/>
      <c r="WVL16" s="1211"/>
      <c r="WVM16" s="1211"/>
      <c r="WVN16" s="1211"/>
      <c r="WVO16" s="1211"/>
      <c r="WVP16" s="1211"/>
      <c r="WVQ16" s="1211"/>
      <c r="WVR16" s="1211"/>
      <c r="WVS16" s="1211"/>
      <c r="WVT16" s="1211"/>
      <c r="WVU16" s="1211"/>
      <c r="WVV16" s="1211"/>
      <c r="WVW16" s="1211"/>
      <c r="WVX16" s="1211"/>
      <c r="WVY16" s="1211"/>
      <c r="WVZ16" s="1211"/>
      <c r="WWA16" s="1211"/>
      <c r="WWB16" s="1211"/>
      <c r="WWC16" s="1211"/>
      <c r="WWD16" s="1211"/>
      <c r="WWE16" s="1211"/>
      <c r="WWF16" s="1211"/>
      <c r="WWG16" s="1211"/>
      <c r="WWH16" s="1211"/>
      <c r="WWI16" s="1211"/>
      <c r="WWJ16" s="1211"/>
      <c r="WWK16" s="1211"/>
      <c r="WWL16" s="1211"/>
      <c r="WWM16" s="1211"/>
      <c r="WWN16" s="1211"/>
      <c r="WWO16" s="1211"/>
      <c r="WWP16" s="1211"/>
      <c r="WWQ16" s="1211"/>
      <c r="WWR16" s="1211"/>
      <c r="WWS16" s="1211"/>
      <c r="WWT16" s="1211"/>
      <c r="WWU16" s="1211"/>
      <c r="WWV16" s="1211"/>
      <c r="WWW16" s="1211"/>
      <c r="WWX16" s="1211"/>
      <c r="WWY16" s="1211"/>
      <c r="WWZ16" s="1211"/>
      <c r="WXA16" s="1211"/>
      <c r="WXB16" s="1211"/>
      <c r="WXC16" s="1211"/>
      <c r="WXD16" s="1211"/>
      <c r="WXE16" s="1211"/>
      <c r="WXF16" s="1211"/>
      <c r="WXG16" s="1211"/>
      <c r="WXH16" s="1211"/>
      <c r="WXI16" s="1211"/>
      <c r="WXJ16" s="1211"/>
      <c r="WXK16" s="1211"/>
      <c r="WXL16" s="1211"/>
      <c r="WXM16" s="1211"/>
      <c r="WXN16" s="1211"/>
      <c r="WXO16" s="1211"/>
      <c r="WXP16" s="1211"/>
      <c r="WXQ16" s="1211"/>
      <c r="WXR16" s="1211"/>
      <c r="WXS16" s="1211"/>
      <c r="WXT16" s="1211"/>
      <c r="WXU16" s="1211"/>
      <c r="WXV16" s="1211"/>
      <c r="WXW16" s="1211"/>
      <c r="WXX16" s="1211"/>
      <c r="WXY16" s="1211"/>
      <c r="WXZ16" s="1211"/>
      <c r="WYA16" s="1211"/>
      <c r="WYB16" s="1211"/>
      <c r="WYC16" s="1211"/>
      <c r="WYD16" s="1211"/>
      <c r="WYE16" s="1211"/>
      <c r="WYF16" s="1211"/>
      <c r="WYG16" s="1211"/>
      <c r="WYH16" s="1211"/>
      <c r="WYI16" s="1211"/>
      <c r="WYJ16" s="1211"/>
      <c r="WYK16" s="1211"/>
      <c r="WYL16" s="1211"/>
      <c r="WYM16" s="1211"/>
      <c r="WYN16" s="1211"/>
      <c r="WYO16" s="1211"/>
      <c r="WYP16" s="1211"/>
      <c r="WYQ16" s="1211"/>
      <c r="WYR16" s="1211"/>
      <c r="WYS16" s="1211"/>
      <c r="WYT16" s="1211"/>
      <c r="WYU16" s="1211"/>
      <c r="WYV16" s="1211"/>
      <c r="WYW16" s="1211"/>
      <c r="WYX16" s="1211"/>
      <c r="WYY16" s="1211"/>
      <c r="WYZ16" s="1211"/>
      <c r="WZA16" s="1211"/>
      <c r="WZB16" s="1211"/>
      <c r="WZC16" s="1211"/>
      <c r="WZD16" s="1211"/>
      <c r="WZE16" s="1211"/>
      <c r="WZF16" s="1211"/>
      <c r="WZG16" s="1211"/>
      <c r="WZH16" s="1211"/>
      <c r="WZI16" s="1211"/>
      <c r="WZJ16" s="1211"/>
      <c r="WZK16" s="1211"/>
      <c r="WZL16" s="1211"/>
      <c r="WZM16" s="1211"/>
      <c r="WZN16" s="1211"/>
      <c r="WZO16" s="1211"/>
      <c r="WZP16" s="1211"/>
      <c r="WZQ16" s="1211"/>
      <c r="WZR16" s="1211"/>
      <c r="WZS16" s="1211"/>
      <c r="WZT16" s="1211"/>
      <c r="WZU16" s="1211"/>
      <c r="WZV16" s="1211"/>
      <c r="WZW16" s="1211"/>
      <c r="WZX16" s="1211"/>
      <c r="WZY16" s="1211"/>
      <c r="WZZ16" s="1211"/>
      <c r="XAA16" s="1211"/>
      <c r="XAB16" s="1211"/>
      <c r="XAC16" s="1211"/>
      <c r="XAD16" s="1211"/>
      <c r="XAE16" s="1211"/>
      <c r="XAF16" s="1211"/>
      <c r="XAG16" s="1211"/>
      <c r="XAH16" s="1211"/>
      <c r="XAI16" s="1211"/>
      <c r="XAJ16" s="1211"/>
      <c r="XAK16" s="1211"/>
      <c r="XAL16" s="1211"/>
      <c r="XAM16" s="1211"/>
      <c r="XAN16" s="1211"/>
      <c r="XAO16" s="1211"/>
      <c r="XAP16" s="1211"/>
      <c r="XAQ16" s="1211"/>
      <c r="XAR16" s="1211"/>
      <c r="XAS16" s="1211"/>
      <c r="XAT16" s="1211"/>
      <c r="XAU16" s="1211"/>
      <c r="XAV16" s="1211"/>
      <c r="XAW16" s="1211"/>
      <c r="XAX16" s="1211"/>
      <c r="XAY16" s="1211"/>
      <c r="XAZ16" s="1211"/>
      <c r="XBA16" s="1211"/>
      <c r="XBB16" s="1211"/>
      <c r="XBC16" s="1211"/>
      <c r="XBD16" s="1211"/>
      <c r="XBE16" s="1211"/>
      <c r="XBF16" s="1211"/>
      <c r="XBG16" s="1211"/>
      <c r="XBH16" s="1211"/>
      <c r="XBI16" s="1211"/>
      <c r="XBJ16" s="1211"/>
      <c r="XBK16" s="1211"/>
      <c r="XBL16" s="1211"/>
      <c r="XBM16" s="1211"/>
      <c r="XBN16" s="1211"/>
      <c r="XBO16" s="1211"/>
      <c r="XBP16" s="1211"/>
      <c r="XBQ16" s="1211"/>
      <c r="XBR16" s="1211"/>
      <c r="XBS16" s="1211"/>
      <c r="XBT16" s="1211"/>
      <c r="XBU16" s="1211"/>
      <c r="XBV16" s="1211"/>
      <c r="XBW16" s="1211"/>
      <c r="XBX16" s="1211"/>
      <c r="XBY16" s="1211"/>
      <c r="XBZ16" s="1211"/>
      <c r="XCA16" s="1211"/>
      <c r="XCB16" s="1211"/>
      <c r="XCC16" s="1211"/>
      <c r="XCD16" s="1211"/>
      <c r="XCE16" s="1211"/>
      <c r="XCF16" s="1211"/>
      <c r="XCG16" s="1211"/>
      <c r="XCH16" s="1211"/>
      <c r="XCI16" s="1211"/>
      <c r="XCJ16" s="1211"/>
      <c r="XCK16" s="1211"/>
      <c r="XCL16" s="1211"/>
      <c r="XCM16" s="1211"/>
      <c r="XCN16" s="1211"/>
      <c r="XCO16" s="1211"/>
      <c r="XCP16" s="1211"/>
      <c r="XCQ16" s="1211"/>
      <c r="XCR16" s="1211"/>
      <c r="XCS16" s="1211"/>
      <c r="XCT16" s="1211"/>
      <c r="XCU16" s="1211"/>
      <c r="XCV16" s="1211"/>
      <c r="XCW16" s="1211"/>
      <c r="XCX16" s="1211"/>
      <c r="XCY16" s="1211"/>
      <c r="XCZ16" s="1211"/>
      <c r="XDA16" s="1211"/>
      <c r="XDB16" s="1211"/>
      <c r="XDC16" s="1211"/>
      <c r="XDD16" s="1211"/>
      <c r="XDE16" s="1211"/>
      <c r="XDF16" s="1211"/>
      <c r="XDG16" s="1211"/>
      <c r="XDH16" s="1211"/>
      <c r="XDI16" s="1211"/>
      <c r="XDJ16" s="1211"/>
      <c r="XDK16" s="1211"/>
      <c r="XDL16" s="1211"/>
      <c r="XDM16" s="1211"/>
      <c r="XDN16" s="1211"/>
      <c r="XDO16" s="1211"/>
      <c r="XDP16" s="1211"/>
      <c r="XDQ16" s="1211"/>
      <c r="XDR16" s="1211"/>
      <c r="XDS16" s="1211"/>
      <c r="XDT16" s="1211"/>
      <c r="XDU16" s="1211"/>
      <c r="XDV16" s="1211"/>
      <c r="XDW16" s="1211"/>
      <c r="XDX16" s="1211"/>
      <c r="XDY16" s="1211"/>
      <c r="XDZ16" s="1211"/>
      <c r="XEA16" s="1211"/>
      <c r="XEB16" s="1211"/>
      <c r="XEC16" s="1211"/>
      <c r="XED16" s="1211"/>
      <c r="XEE16" s="1211"/>
      <c r="XEF16" s="1211"/>
      <c r="XEG16" s="1211"/>
      <c r="XEH16" s="1211"/>
      <c r="XEI16" s="1211"/>
      <c r="XEJ16" s="1211"/>
      <c r="XEK16" s="1211"/>
      <c r="XEL16" s="1211"/>
      <c r="XEM16" s="1211"/>
      <c r="XEN16" s="1211"/>
      <c r="XEO16" s="1211"/>
      <c r="XEP16" s="1211"/>
      <c r="XEQ16" s="1211"/>
      <c r="XER16" s="1211"/>
      <c r="XES16" s="1211"/>
      <c r="XET16" s="1211"/>
      <c r="XEU16" s="1211"/>
      <c r="XEV16" s="1211"/>
      <c r="XEW16" s="1211"/>
      <c r="XEX16" s="1211"/>
      <c r="XEY16" s="1211"/>
      <c r="XEZ16" s="1211"/>
      <c r="XFA16" s="1211"/>
      <c r="XFB16" s="1211"/>
      <c r="XFC16" s="1211"/>
      <c r="XFD16" s="1211"/>
    </row>
    <row r="17" spans="1:3" ht="38.25" customHeight="1">
      <c r="A17" s="4">
        <v>15</v>
      </c>
      <c r="B17" s="6" t="s">
        <v>198</v>
      </c>
      <c r="C17" s="6" t="s">
        <v>199</v>
      </c>
    </row>
    <row r="18" spans="1:3" ht="38.25" customHeight="1">
      <c r="A18" s="4">
        <v>16</v>
      </c>
      <c r="B18" s="6" t="s">
        <v>200</v>
      </c>
      <c r="C18" s="6" t="s">
        <v>233</v>
      </c>
    </row>
    <row r="19" spans="1:3" ht="38.25" customHeight="1">
      <c r="A19" s="4">
        <v>21</v>
      </c>
      <c r="B19" s="5" t="s">
        <v>201</v>
      </c>
      <c r="C19" s="5" t="s">
        <v>202</v>
      </c>
    </row>
    <row r="20" spans="1:3" ht="38.25" customHeight="1">
      <c r="A20" s="4">
        <v>23</v>
      </c>
      <c r="B20" s="5" t="s">
        <v>203</v>
      </c>
      <c r="C20" s="5" t="s">
        <v>178</v>
      </c>
    </row>
    <row r="21" spans="1:3" ht="38.25" customHeight="1">
      <c r="A21" s="4">
        <v>31</v>
      </c>
      <c r="B21" s="5" t="s">
        <v>204</v>
      </c>
      <c r="C21" s="5" t="s">
        <v>205</v>
      </c>
    </row>
    <row r="22" spans="1:3" ht="38.25" customHeight="1">
      <c r="A22" s="4">
        <v>32</v>
      </c>
      <c r="B22" s="5" t="s">
        <v>206</v>
      </c>
      <c r="C22" s="5" t="s">
        <v>205</v>
      </c>
    </row>
    <row r="23" spans="1:3" ht="38.25" customHeight="1">
      <c r="A23" s="4">
        <v>33</v>
      </c>
      <c r="B23" s="5" t="s">
        <v>207</v>
      </c>
      <c r="C23" s="89" t="s">
        <v>1274</v>
      </c>
    </row>
    <row r="24" spans="1:3" ht="38.25" customHeight="1">
      <c r="A24" s="4">
        <v>34</v>
      </c>
      <c r="B24" s="5" t="s">
        <v>208</v>
      </c>
      <c r="C24" s="5" t="s">
        <v>209</v>
      </c>
    </row>
    <row r="25" spans="1:3" ht="38.25" customHeight="1">
      <c r="A25" s="4">
        <v>41</v>
      </c>
      <c r="B25" s="5" t="s">
        <v>210</v>
      </c>
      <c r="C25" s="5" t="s">
        <v>211</v>
      </c>
    </row>
    <row r="26" spans="1:3" ht="38.25" customHeight="1">
      <c r="A26" s="4">
        <v>42</v>
      </c>
      <c r="B26" s="5" t="s">
        <v>212</v>
      </c>
      <c r="C26" s="5" t="s">
        <v>211</v>
      </c>
    </row>
    <row r="27" spans="1:3" ht="38.25" customHeight="1">
      <c r="A27" s="4">
        <v>49</v>
      </c>
      <c r="B27" s="5" t="s">
        <v>213</v>
      </c>
      <c r="C27" s="5" t="s">
        <v>178</v>
      </c>
    </row>
    <row r="28" spans="1:3" ht="38.25" customHeight="1">
      <c r="A28" s="4">
        <v>50</v>
      </c>
      <c r="B28" s="5" t="s">
        <v>214</v>
      </c>
      <c r="C28" s="5" t="s">
        <v>178</v>
      </c>
    </row>
    <row r="29" spans="1:3" ht="38.25" customHeight="1">
      <c r="A29" s="4">
        <v>51</v>
      </c>
      <c r="B29" s="5" t="s">
        <v>215</v>
      </c>
      <c r="C29" s="5" t="s">
        <v>216</v>
      </c>
    </row>
    <row r="30" spans="1:3" ht="38.25" customHeight="1">
      <c r="A30" s="4">
        <v>52</v>
      </c>
      <c r="B30" s="5" t="s">
        <v>217</v>
      </c>
      <c r="C30" s="5" t="s">
        <v>218</v>
      </c>
    </row>
    <row r="31" spans="1:3" ht="38.25" customHeight="1">
      <c r="A31" s="4">
        <v>55</v>
      </c>
      <c r="B31" s="5" t="s">
        <v>219</v>
      </c>
      <c r="C31" s="5" t="s">
        <v>220</v>
      </c>
    </row>
    <row r="32" spans="1:3" ht="38.25" customHeight="1">
      <c r="A32" s="4">
        <v>56</v>
      </c>
      <c r="B32" s="5" t="s">
        <v>221</v>
      </c>
      <c r="C32" s="5" t="s">
        <v>222</v>
      </c>
    </row>
    <row r="33" spans="1:3" ht="38.25" customHeight="1">
      <c r="A33" s="4">
        <v>57</v>
      </c>
      <c r="B33" s="5" t="s">
        <v>223</v>
      </c>
      <c r="C33" s="5" t="s">
        <v>224</v>
      </c>
    </row>
    <row r="34" spans="1:3" ht="42" customHeight="1">
      <c r="A34" s="4">
        <v>58</v>
      </c>
      <c r="B34" s="5" t="s">
        <v>225</v>
      </c>
      <c r="C34" s="5" t="s">
        <v>231</v>
      </c>
    </row>
    <row r="35" spans="1:3" ht="38.25" customHeight="1">
      <c r="A35" s="4">
        <v>61</v>
      </c>
      <c r="B35" s="5" t="s">
        <v>226</v>
      </c>
      <c r="C35" s="5" t="s">
        <v>178</v>
      </c>
    </row>
    <row r="36" spans="1:3" ht="38.25" customHeight="1">
      <c r="A36" s="4">
        <v>71</v>
      </c>
      <c r="B36" s="5" t="s">
        <v>227</v>
      </c>
      <c r="C36" s="5" t="s">
        <v>178</v>
      </c>
    </row>
    <row r="37" spans="1:3" ht="38.25" customHeight="1">
      <c r="A37" s="4">
        <v>72</v>
      </c>
      <c r="B37" s="5" t="s">
        <v>228</v>
      </c>
      <c r="C37" s="5" t="s">
        <v>178</v>
      </c>
    </row>
    <row r="38" spans="1:3" ht="38.25" customHeight="1">
      <c r="A38" s="4">
        <v>99</v>
      </c>
      <c r="B38" s="5" t="s">
        <v>229</v>
      </c>
      <c r="C38" s="5" t="s">
        <v>230</v>
      </c>
    </row>
    <row r="39" spans="1:3">
      <c r="A39" s="2"/>
      <c r="B39" s="3"/>
      <c r="C39" s="3"/>
    </row>
    <row r="40" spans="1:3" ht="42" customHeight="1">
      <c r="A40" s="1210" t="s">
        <v>232</v>
      </c>
      <c r="B40" s="1210"/>
      <c r="C40" s="1210"/>
    </row>
  </sheetData>
  <sheetProtection algorithmName="SHA-512" hashValue="SZChA9Gnad6X2agRhU6F0mY25kLQfwYNRQKvgrMGWap8tpJ0OGYoSPopK2/gBpfGad/wcc8H70Lq33voeALVRw==" saltValue="cbu0Q5jigtHjJsQ+vF5YvA==" spinCount="100000" sheet="1" objects="1" scenarios="1"/>
  <mergeCells count="21053">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O9:U9"/>
    <mergeCell ref="V9:AB9"/>
    <mergeCell ref="AC9:AI9"/>
    <mergeCell ref="AJ9:AP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IS9:IY9"/>
    <mergeCell ref="IZ9:JF9"/>
    <mergeCell ref="JG9:JM9"/>
    <mergeCell ref="JN9:JT9"/>
    <mergeCell ref="JU9:KA9"/>
    <mergeCell ref="KB9:KH9"/>
    <mergeCell ref="HC9:HI9"/>
    <mergeCell ref="HJ9:HP9"/>
    <mergeCell ref="HQ9:HW9"/>
    <mergeCell ref="HX9:ID9"/>
    <mergeCell ref="IE9:IK9"/>
    <mergeCell ref="IL9:IR9"/>
    <mergeCell ref="FM9:FS9"/>
    <mergeCell ref="FT9:FZ9"/>
    <mergeCell ref="GA9:GG9"/>
    <mergeCell ref="GH9:GN9"/>
    <mergeCell ref="GO9:GU9"/>
    <mergeCell ref="GV9:HB9"/>
    <mergeCell ref="DW9:EC9"/>
    <mergeCell ref="ED9:EJ9"/>
    <mergeCell ref="EK9:EQ9"/>
    <mergeCell ref="ER9:EX9"/>
    <mergeCell ref="EY9:FE9"/>
    <mergeCell ref="FF9:FL9"/>
    <mergeCell ref="CG9:CM9"/>
    <mergeCell ref="CN9:CT9"/>
    <mergeCell ref="CU9:DA9"/>
    <mergeCell ref="DB9:DH9"/>
    <mergeCell ref="DI9:DO9"/>
    <mergeCell ref="DP9:DV9"/>
    <mergeCell ref="AQ9:AW9"/>
    <mergeCell ref="AX9:BD9"/>
    <mergeCell ref="BE9:BK9"/>
    <mergeCell ref="BL9:BR9"/>
    <mergeCell ref="BS9:BY9"/>
    <mergeCell ref="BZ9:CF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WZ9:XF9"/>
    <mergeCell ref="UA9:UG9"/>
    <mergeCell ref="UH9:UN9"/>
    <mergeCell ref="UO9:UU9"/>
    <mergeCell ref="UV9:VB9"/>
    <mergeCell ref="VC9:VI9"/>
    <mergeCell ref="VJ9:VP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ER14:EX14"/>
    <mergeCell ref="EY14:FE14"/>
    <mergeCell ref="FF14:FL14"/>
    <mergeCell ref="FM14:FS14"/>
    <mergeCell ref="FT14:FZ14"/>
    <mergeCell ref="GA14:GG14"/>
    <mergeCell ref="DB14:DH14"/>
    <mergeCell ref="DI14:DO14"/>
    <mergeCell ref="DP14:DV14"/>
    <mergeCell ref="DW14:EC14"/>
    <mergeCell ref="ED14:EJ14"/>
    <mergeCell ref="EK14:EQ14"/>
    <mergeCell ref="BL14:BR14"/>
    <mergeCell ref="BS14:BY14"/>
    <mergeCell ref="BZ14:CF14"/>
    <mergeCell ref="CG14:CM14"/>
    <mergeCell ref="CN14:CT14"/>
    <mergeCell ref="CU14:DA14"/>
    <mergeCell ref="XFA13:XFD13"/>
    <mergeCell ref="O14:U14"/>
    <mergeCell ref="V14:AB14"/>
    <mergeCell ref="AC14:AI14"/>
    <mergeCell ref="AJ14:AP14"/>
    <mergeCell ref="AQ14:AW14"/>
    <mergeCell ref="AX14:BD14"/>
    <mergeCell ref="BE14:BK14"/>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OJ14:OP14"/>
    <mergeCell ref="OQ14:OW14"/>
    <mergeCell ref="OX14:PD14"/>
    <mergeCell ref="PE14:PK14"/>
    <mergeCell ref="PL14:PR14"/>
    <mergeCell ref="PS14:PY14"/>
    <mergeCell ref="MT14:MZ14"/>
    <mergeCell ref="NA14:NG14"/>
    <mergeCell ref="NH14:NN14"/>
    <mergeCell ref="NO14:NU14"/>
    <mergeCell ref="NV14:OB14"/>
    <mergeCell ref="OC14:OI14"/>
    <mergeCell ref="LD14:LJ14"/>
    <mergeCell ref="LK14:LQ14"/>
    <mergeCell ref="LR14:LX14"/>
    <mergeCell ref="LY14:ME14"/>
    <mergeCell ref="MF14:ML14"/>
    <mergeCell ref="MM14:MS14"/>
    <mergeCell ref="JN14:JT14"/>
    <mergeCell ref="JU14:KA14"/>
    <mergeCell ref="KB14:KH14"/>
    <mergeCell ref="KI14:KO14"/>
    <mergeCell ref="KP14:KV14"/>
    <mergeCell ref="KW14:LC14"/>
    <mergeCell ref="HX14:ID14"/>
    <mergeCell ref="IE14:IK14"/>
    <mergeCell ref="IL14:IR14"/>
    <mergeCell ref="IS14:IY14"/>
    <mergeCell ref="IZ14:JF14"/>
    <mergeCell ref="JG14:JM14"/>
    <mergeCell ref="GH14:GN14"/>
    <mergeCell ref="GO14:GU14"/>
    <mergeCell ref="GV14:HB14"/>
    <mergeCell ref="HC14:HI14"/>
    <mergeCell ref="HJ14:HP14"/>
    <mergeCell ref="HQ14:HW14"/>
    <mergeCell ref="YB14:YH14"/>
    <mergeCell ref="YI14:YO14"/>
    <mergeCell ref="YP14:YV14"/>
    <mergeCell ref="YW14:ZC14"/>
    <mergeCell ref="ZD14:ZJ14"/>
    <mergeCell ref="ZK14:ZQ14"/>
    <mergeCell ref="WL14:WR14"/>
    <mergeCell ref="WS14:WY14"/>
    <mergeCell ref="WZ14:XF14"/>
    <mergeCell ref="XG14:XM14"/>
    <mergeCell ref="XN14:XT14"/>
    <mergeCell ref="XU14:YA14"/>
    <mergeCell ref="UV14:VB14"/>
    <mergeCell ref="VC14:VI14"/>
    <mergeCell ref="VJ14:VP14"/>
    <mergeCell ref="VQ14:VW14"/>
    <mergeCell ref="VX14:WD14"/>
    <mergeCell ref="WE14:WK14"/>
    <mergeCell ref="TF14:TL14"/>
    <mergeCell ref="TM14:TS14"/>
    <mergeCell ref="TT14:TZ14"/>
    <mergeCell ref="UA14:UG14"/>
    <mergeCell ref="UH14:UN14"/>
    <mergeCell ref="UO14:UU14"/>
    <mergeCell ref="RP14:RV14"/>
    <mergeCell ref="RW14:SC14"/>
    <mergeCell ref="SD14:SJ14"/>
    <mergeCell ref="SK14:SQ14"/>
    <mergeCell ref="SR14:SX14"/>
    <mergeCell ref="SY14:TE14"/>
    <mergeCell ref="PZ14:QF14"/>
    <mergeCell ref="QG14:QM14"/>
    <mergeCell ref="QN14:QT14"/>
    <mergeCell ref="QU14:RA14"/>
    <mergeCell ref="RB14:RH14"/>
    <mergeCell ref="RI14:RO14"/>
    <mergeCell ref="AHT14:AHZ14"/>
    <mergeCell ref="AIA14:AIG14"/>
    <mergeCell ref="AIH14:AIN14"/>
    <mergeCell ref="AIO14:AIU14"/>
    <mergeCell ref="AIV14:AJB14"/>
    <mergeCell ref="AJC14:AJI14"/>
    <mergeCell ref="AGD14:AGJ14"/>
    <mergeCell ref="AGK14:AGQ14"/>
    <mergeCell ref="AGR14:AGX14"/>
    <mergeCell ref="AGY14:AHE14"/>
    <mergeCell ref="AHF14:AHL14"/>
    <mergeCell ref="AHM14:AHS14"/>
    <mergeCell ref="AEN14:AET14"/>
    <mergeCell ref="AEU14:AFA14"/>
    <mergeCell ref="AFB14:AFH14"/>
    <mergeCell ref="AFI14:AFO14"/>
    <mergeCell ref="AFP14:AFV14"/>
    <mergeCell ref="AFW14:AGC14"/>
    <mergeCell ref="ACX14:ADD14"/>
    <mergeCell ref="ADE14:ADK14"/>
    <mergeCell ref="ADL14:ADR14"/>
    <mergeCell ref="ADS14:ADY14"/>
    <mergeCell ref="ADZ14:AEF14"/>
    <mergeCell ref="AEG14:AEM14"/>
    <mergeCell ref="ABH14:ABN14"/>
    <mergeCell ref="ABO14:ABU14"/>
    <mergeCell ref="ABV14:ACB14"/>
    <mergeCell ref="ACC14:ACI14"/>
    <mergeCell ref="ACJ14:ACP14"/>
    <mergeCell ref="ACQ14:ACW14"/>
    <mergeCell ref="ZR14:ZX14"/>
    <mergeCell ref="ZY14:AAE14"/>
    <mergeCell ref="AAF14:AAL14"/>
    <mergeCell ref="AAM14:AAS14"/>
    <mergeCell ref="AAT14:AAZ14"/>
    <mergeCell ref="ABA14:ABG14"/>
    <mergeCell ref="ARL14:ARR14"/>
    <mergeCell ref="ARS14:ARY14"/>
    <mergeCell ref="ARZ14:ASF14"/>
    <mergeCell ref="ASG14:ASM14"/>
    <mergeCell ref="ASN14:AST14"/>
    <mergeCell ref="ASU14:ATA14"/>
    <mergeCell ref="APV14:AQB14"/>
    <mergeCell ref="AQC14:AQI14"/>
    <mergeCell ref="AQJ14:AQP14"/>
    <mergeCell ref="AQQ14:AQW14"/>
    <mergeCell ref="AQX14:ARD14"/>
    <mergeCell ref="ARE14:ARK14"/>
    <mergeCell ref="AOF14:AOL14"/>
    <mergeCell ref="AOM14:AOS14"/>
    <mergeCell ref="AOT14:AOZ14"/>
    <mergeCell ref="APA14:APG14"/>
    <mergeCell ref="APH14:APN14"/>
    <mergeCell ref="APO14:APU14"/>
    <mergeCell ref="AMP14:AMV14"/>
    <mergeCell ref="AMW14:ANC14"/>
    <mergeCell ref="AND14:ANJ14"/>
    <mergeCell ref="ANK14:ANQ14"/>
    <mergeCell ref="ANR14:ANX14"/>
    <mergeCell ref="ANY14:AOE14"/>
    <mergeCell ref="AKZ14:ALF14"/>
    <mergeCell ref="ALG14:ALM14"/>
    <mergeCell ref="ALN14:ALT14"/>
    <mergeCell ref="ALU14:AMA14"/>
    <mergeCell ref="AMB14:AMH14"/>
    <mergeCell ref="AMI14:AMO14"/>
    <mergeCell ref="AJJ14:AJP14"/>
    <mergeCell ref="AJQ14:AJW14"/>
    <mergeCell ref="AJX14:AKD14"/>
    <mergeCell ref="AKE14:AKK14"/>
    <mergeCell ref="AKL14:AKR14"/>
    <mergeCell ref="AKS14:AKY14"/>
    <mergeCell ref="BBD14:BBJ14"/>
    <mergeCell ref="BBK14:BBQ14"/>
    <mergeCell ref="BBR14:BBX14"/>
    <mergeCell ref="BBY14:BCE14"/>
    <mergeCell ref="BCF14:BCL14"/>
    <mergeCell ref="BCM14:BCS14"/>
    <mergeCell ref="AZN14:AZT14"/>
    <mergeCell ref="AZU14:BAA14"/>
    <mergeCell ref="BAB14:BAH14"/>
    <mergeCell ref="BAI14:BAO14"/>
    <mergeCell ref="BAP14:BAV14"/>
    <mergeCell ref="BAW14:BBC14"/>
    <mergeCell ref="AXX14:AYD14"/>
    <mergeCell ref="AYE14:AYK14"/>
    <mergeCell ref="AYL14:AYR14"/>
    <mergeCell ref="AYS14:AYY14"/>
    <mergeCell ref="AYZ14:AZF14"/>
    <mergeCell ref="AZG14:AZM14"/>
    <mergeCell ref="AWH14:AWN14"/>
    <mergeCell ref="AWO14:AWU14"/>
    <mergeCell ref="AWV14:AXB14"/>
    <mergeCell ref="AXC14:AXI14"/>
    <mergeCell ref="AXJ14:AXP14"/>
    <mergeCell ref="AXQ14:AXW14"/>
    <mergeCell ref="AUR14:AUX14"/>
    <mergeCell ref="AUY14:AVE14"/>
    <mergeCell ref="AVF14:AVL14"/>
    <mergeCell ref="AVM14:AVS14"/>
    <mergeCell ref="AVT14:AVZ14"/>
    <mergeCell ref="AWA14:AWG14"/>
    <mergeCell ref="ATB14:ATH14"/>
    <mergeCell ref="ATI14:ATO14"/>
    <mergeCell ref="ATP14:ATV14"/>
    <mergeCell ref="ATW14:AUC14"/>
    <mergeCell ref="AUD14:AUJ14"/>
    <mergeCell ref="AUK14:AUQ14"/>
    <mergeCell ref="BKV14:BLB14"/>
    <mergeCell ref="BLC14:BLI14"/>
    <mergeCell ref="BLJ14:BLP14"/>
    <mergeCell ref="BLQ14:BLW14"/>
    <mergeCell ref="BLX14:BMD14"/>
    <mergeCell ref="BME14:BMK14"/>
    <mergeCell ref="BJF14:BJL14"/>
    <mergeCell ref="BJM14:BJS14"/>
    <mergeCell ref="BJT14:BJZ14"/>
    <mergeCell ref="BKA14:BKG14"/>
    <mergeCell ref="BKH14:BKN14"/>
    <mergeCell ref="BKO14:BKU14"/>
    <mergeCell ref="BHP14:BHV14"/>
    <mergeCell ref="BHW14:BIC14"/>
    <mergeCell ref="BID14:BIJ14"/>
    <mergeCell ref="BIK14:BIQ14"/>
    <mergeCell ref="BIR14:BIX14"/>
    <mergeCell ref="BIY14:BJE14"/>
    <mergeCell ref="BFZ14:BGF14"/>
    <mergeCell ref="BGG14:BGM14"/>
    <mergeCell ref="BGN14:BGT14"/>
    <mergeCell ref="BGU14:BHA14"/>
    <mergeCell ref="BHB14:BHH14"/>
    <mergeCell ref="BHI14:BHO14"/>
    <mergeCell ref="BEJ14:BEP14"/>
    <mergeCell ref="BEQ14:BEW14"/>
    <mergeCell ref="BEX14:BFD14"/>
    <mergeCell ref="BFE14:BFK14"/>
    <mergeCell ref="BFL14:BFR14"/>
    <mergeCell ref="BFS14:BFY14"/>
    <mergeCell ref="BCT14:BCZ14"/>
    <mergeCell ref="BDA14:BDG14"/>
    <mergeCell ref="BDH14:BDN14"/>
    <mergeCell ref="BDO14:BDU14"/>
    <mergeCell ref="BDV14:BEB14"/>
    <mergeCell ref="BEC14:BEI14"/>
    <mergeCell ref="BUN14:BUT14"/>
    <mergeCell ref="BUU14:BVA14"/>
    <mergeCell ref="BVB14:BVH14"/>
    <mergeCell ref="BVI14:BVO14"/>
    <mergeCell ref="BVP14:BVV14"/>
    <mergeCell ref="BVW14:BWC14"/>
    <mergeCell ref="BSX14:BTD14"/>
    <mergeCell ref="BTE14:BTK14"/>
    <mergeCell ref="BTL14:BTR14"/>
    <mergeCell ref="BTS14:BTY14"/>
    <mergeCell ref="BTZ14:BUF14"/>
    <mergeCell ref="BUG14:BUM14"/>
    <mergeCell ref="BRH14:BRN14"/>
    <mergeCell ref="BRO14:BRU14"/>
    <mergeCell ref="BRV14:BSB14"/>
    <mergeCell ref="BSC14:BSI14"/>
    <mergeCell ref="BSJ14:BSP14"/>
    <mergeCell ref="BSQ14:BSW14"/>
    <mergeCell ref="BPR14:BPX14"/>
    <mergeCell ref="BPY14:BQE14"/>
    <mergeCell ref="BQF14:BQL14"/>
    <mergeCell ref="BQM14:BQS14"/>
    <mergeCell ref="BQT14:BQZ14"/>
    <mergeCell ref="BRA14:BRG14"/>
    <mergeCell ref="BOB14:BOH14"/>
    <mergeCell ref="BOI14:BOO14"/>
    <mergeCell ref="BOP14:BOV14"/>
    <mergeCell ref="BOW14:BPC14"/>
    <mergeCell ref="BPD14:BPJ14"/>
    <mergeCell ref="BPK14:BPQ14"/>
    <mergeCell ref="BML14:BMR14"/>
    <mergeCell ref="BMS14:BMY14"/>
    <mergeCell ref="BMZ14:BNF14"/>
    <mergeCell ref="BNG14:BNM14"/>
    <mergeCell ref="BNN14:BNT14"/>
    <mergeCell ref="BNU14:BOA14"/>
    <mergeCell ref="CEF14:CEL14"/>
    <mergeCell ref="CEM14:CES14"/>
    <mergeCell ref="CET14:CEZ14"/>
    <mergeCell ref="CFA14:CFG14"/>
    <mergeCell ref="CFH14:CFN14"/>
    <mergeCell ref="CFO14:CFU14"/>
    <mergeCell ref="CCP14:CCV14"/>
    <mergeCell ref="CCW14:CDC14"/>
    <mergeCell ref="CDD14:CDJ14"/>
    <mergeCell ref="CDK14:CDQ14"/>
    <mergeCell ref="CDR14:CDX14"/>
    <mergeCell ref="CDY14:CEE14"/>
    <mergeCell ref="CAZ14:CBF14"/>
    <mergeCell ref="CBG14:CBM14"/>
    <mergeCell ref="CBN14:CBT14"/>
    <mergeCell ref="CBU14:CCA14"/>
    <mergeCell ref="CCB14:CCH14"/>
    <mergeCell ref="CCI14:CCO14"/>
    <mergeCell ref="BZJ14:BZP14"/>
    <mergeCell ref="BZQ14:BZW14"/>
    <mergeCell ref="BZX14:CAD14"/>
    <mergeCell ref="CAE14:CAK14"/>
    <mergeCell ref="CAL14:CAR14"/>
    <mergeCell ref="CAS14:CAY14"/>
    <mergeCell ref="BXT14:BXZ14"/>
    <mergeCell ref="BYA14:BYG14"/>
    <mergeCell ref="BYH14:BYN14"/>
    <mergeCell ref="BYO14:BYU14"/>
    <mergeCell ref="BYV14:BZB14"/>
    <mergeCell ref="BZC14:BZI14"/>
    <mergeCell ref="BWD14:BWJ14"/>
    <mergeCell ref="BWK14:BWQ14"/>
    <mergeCell ref="BWR14:BWX14"/>
    <mergeCell ref="BWY14:BXE14"/>
    <mergeCell ref="BXF14:BXL14"/>
    <mergeCell ref="BXM14:BXS14"/>
    <mergeCell ref="CNX14:COD14"/>
    <mergeCell ref="COE14:COK14"/>
    <mergeCell ref="COL14:COR14"/>
    <mergeCell ref="COS14:COY14"/>
    <mergeCell ref="COZ14:CPF14"/>
    <mergeCell ref="CPG14:CPM14"/>
    <mergeCell ref="CMH14:CMN14"/>
    <mergeCell ref="CMO14:CMU14"/>
    <mergeCell ref="CMV14:CNB14"/>
    <mergeCell ref="CNC14:CNI14"/>
    <mergeCell ref="CNJ14:CNP14"/>
    <mergeCell ref="CNQ14:CNW14"/>
    <mergeCell ref="CKR14:CKX14"/>
    <mergeCell ref="CKY14:CLE14"/>
    <mergeCell ref="CLF14:CLL14"/>
    <mergeCell ref="CLM14:CLS14"/>
    <mergeCell ref="CLT14:CLZ14"/>
    <mergeCell ref="CMA14:CMG14"/>
    <mergeCell ref="CJB14:CJH14"/>
    <mergeCell ref="CJI14:CJO14"/>
    <mergeCell ref="CJP14:CJV14"/>
    <mergeCell ref="CJW14:CKC14"/>
    <mergeCell ref="CKD14:CKJ14"/>
    <mergeCell ref="CKK14:CKQ14"/>
    <mergeCell ref="CHL14:CHR14"/>
    <mergeCell ref="CHS14:CHY14"/>
    <mergeCell ref="CHZ14:CIF14"/>
    <mergeCell ref="CIG14:CIM14"/>
    <mergeCell ref="CIN14:CIT14"/>
    <mergeCell ref="CIU14:CJA14"/>
    <mergeCell ref="CFV14:CGB14"/>
    <mergeCell ref="CGC14:CGI14"/>
    <mergeCell ref="CGJ14:CGP14"/>
    <mergeCell ref="CGQ14:CGW14"/>
    <mergeCell ref="CGX14:CHD14"/>
    <mergeCell ref="CHE14:CHK14"/>
    <mergeCell ref="CXP14:CXV14"/>
    <mergeCell ref="CXW14:CYC14"/>
    <mergeCell ref="CYD14:CYJ14"/>
    <mergeCell ref="CYK14:CYQ14"/>
    <mergeCell ref="CYR14:CYX14"/>
    <mergeCell ref="CYY14:CZE14"/>
    <mergeCell ref="CVZ14:CWF14"/>
    <mergeCell ref="CWG14:CWM14"/>
    <mergeCell ref="CWN14:CWT14"/>
    <mergeCell ref="CWU14:CXA14"/>
    <mergeCell ref="CXB14:CXH14"/>
    <mergeCell ref="CXI14:CXO14"/>
    <mergeCell ref="CUJ14:CUP14"/>
    <mergeCell ref="CUQ14:CUW14"/>
    <mergeCell ref="CUX14:CVD14"/>
    <mergeCell ref="CVE14:CVK14"/>
    <mergeCell ref="CVL14:CVR14"/>
    <mergeCell ref="CVS14:CVY14"/>
    <mergeCell ref="CST14:CSZ14"/>
    <mergeCell ref="CTA14:CTG14"/>
    <mergeCell ref="CTH14:CTN14"/>
    <mergeCell ref="CTO14:CTU14"/>
    <mergeCell ref="CTV14:CUB14"/>
    <mergeCell ref="CUC14:CUI14"/>
    <mergeCell ref="CRD14:CRJ14"/>
    <mergeCell ref="CRK14:CRQ14"/>
    <mergeCell ref="CRR14:CRX14"/>
    <mergeCell ref="CRY14:CSE14"/>
    <mergeCell ref="CSF14:CSL14"/>
    <mergeCell ref="CSM14:CSS14"/>
    <mergeCell ref="CPN14:CPT14"/>
    <mergeCell ref="CPU14:CQA14"/>
    <mergeCell ref="CQB14:CQH14"/>
    <mergeCell ref="CQI14:CQO14"/>
    <mergeCell ref="CQP14:CQV14"/>
    <mergeCell ref="CQW14:CRC14"/>
    <mergeCell ref="DHH14:DHN14"/>
    <mergeCell ref="DHO14:DHU14"/>
    <mergeCell ref="DHV14:DIB14"/>
    <mergeCell ref="DIC14:DII14"/>
    <mergeCell ref="DIJ14:DIP14"/>
    <mergeCell ref="DIQ14:DIW14"/>
    <mergeCell ref="DFR14:DFX14"/>
    <mergeCell ref="DFY14:DGE14"/>
    <mergeCell ref="DGF14:DGL14"/>
    <mergeCell ref="DGM14:DGS14"/>
    <mergeCell ref="DGT14:DGZ14"/>
    <mergeCell ref="DHA14:DHG14"/>
    <mergeCell ref="DEB14:DEH14"/>
    <mergeCell ref="DEI14:DEO14"/>
    <mergeCell ref="DEP14:DEV14"/>
    <mergeCell ref="DEW14:DFC14"/>
    <mergeCell ref="DFD14:DFJ14"/>
    <mergeCell ref="DFK14:DFQ14"/>
    <mergeCell ref="DCL14:DCR14"/>
    <mergeCell ref="DCS14:DCY14"/>
    <mergeCell ref="DCZ14:DDF14"/>
    <mergeCell ref="DDG14:DDM14"/>
    <mergeCell ref="DDN14:DDT14"/>
    <mergeCell ref="DDU14:DEA14"/>
    <mergeCell ref="DAV14:DBB14"/>
    <mergeCell ref="DBC14:DBI14"/>
    <mergeCell ref="DBJ14:DBP14"/>
    <mergeCell ref="DBQ14:DBW14"/>
    <mergeCell ref="DBX14:DCD14"/>
    <mergeCell ref="DCE14:DCK14"/>
    <mergeCell ref="CZF14:CZL14"/>
    <mergeCell ref="CZM14:CZS14"/>
    <mergeCell ref="CZT14:CZZ14"/>
    <mergeCell ref="DAA14:DAG14"/>
    <mergeCell ref="DAH14:DAN14"/>
    <mergeCell ref="DAO14:DAU14"/>
    <mergeCell ref="DQZ14:DRF14"/>
    <mergeCell ref="DRG14:DRM14"/>
    <mergeCell ref="DRN14:DRT14"/>
    <mergeCell ref="DRU14:DSA14"/>
    <mergeCell ref="DSB14:DSH14"/>
    <mergeCell ref="DSI14:DSO14"/>
    <mergeCell ref="DPJ14:DPP14"/>
    <mergeCell ref="DPQ14:DPW14"/>
    <mergeCell ref="DPX14:DQD14"/>
    <mergeCell ref="DQE14:DQK14"/>
    <mergeCell ref="DQL14:DQR14"/>
    <mergeCell ref="DQS14:DQY14"/>
    <mergeCell ref="DNT14:DNZ14"/>
    <mergeCell ref="DOA14:DOG14"/>
    <mergeCell ref="DOH14:DON14"/>
    <mergeCell ref="DOO14:DOU14"/>
    <mergeCell ref="DOV14:DPB14"/>
    <mergeCell ref="DPC14:DPI14"/>
    <mergeCell ref="DMD14:DMJ14"/>
    <mergeCell ref="DMK14:DMQ14"/>
    <mergeCell ref="DMR14:DMX14"/>
    <mergeCell ref="DMY14:DNE14"/>
    <mergeCell ref="DNF14:DNL14"/>
    <mergeCell ref="DNM14:DNS14"/>
    <mergeCell ref="DKN14:DKT14"/>
    <mergeCell ref="DKU14:DLA14"/>
    <mergeCell ref="DLB14:DLH14"/>
    <mergeCell ref="DLI14:DLO14"/>
    <mergeCell ref="DLP14:DLV14"/>
    <mergeCell ref="DLW14:DMC14"/>
    <mergeCell ref="DIX14:DJD14"/>
    <mergeCell ref="DJE14:DJK14"/>
    <mergeCell ref="DJL14:DJR14"/>
    <mergeCell ref="DJS14:DJY14"/>
    <mergeCell ref="DJZ14:DKF14"/>
    <mergeCell ref="DKG14:DKM14"/>
    <mergeCell ref="EAR14:EAX14"/>
    <mergeCell ref="EAY14:EBE14"/>
    <mergeCell ref="EBF14:EBL14"/>
    <mergeCell ref="EBM14:EBS14"/>
    <mergeCell ref="EBT14:EBZ14"/>
    <mergeCell ref="ECA14:ECG14"/>
    <mergeCell ref="DZB14:DZH14"/>
    <mergeCell ref="DZI14:DZO14"/>
    <mergeCell ref="DZP14:DZV14"/>
    <mergeCell ref="DZW14:EAC14"/>
    <mergeCell ref="EAD14:EAJ14"/>
    <mergeCell ref="EAK14:EAQ14"/>
    <mergeCell ref="DXL14:DXR14"/>
    <mergeCell ref="DXS14:DXY14"/>
    <mergeCell ref="DXZ14:DYF14"/>
    <mergeCell ref="DYG14:DYM14"/>
    <mergeCell ref="DYN14:DYT14"/>
    <mergeCell ref="DYU14:DZA14"/>
    <mergeCell ref="DVV14:DWB14"/>
    <mergeCell ref="DWC14:DWI14"/>
    <mergeCell ref="DWJ14:DWP14"/>
    <mergeCell ref="DWQ14:DWW14"/>
    <mergeCell ref="DWX14:DXD14"/>
    <mergeCell ref="DXE14:DXK14"/>
    <mergeCell ref="DUF14:DUL14"/>
    <mergeCell ref="DUM14:DUS14"/>
    <mergeCell ref="DUT14:DUZ14"/>
    <mergeCell ref="DVA14:DVG14"/>
    <mergeCell ref="DVH14:DVN14"/>
    <mergeCell ref="DVO14:DVU14"/>
    <mergeCell ref="DSP14:DSV14"/>
    <mergeCell ref="DSW14:DTC14"/>
    <mergeCell ref="DTD14:DTJ14"/>
    <mergeCell ref="DTK14:DTQ14"/>
    <mergeCell ref="DTR14:DTX14"/>
    <mergeCell ref="DTY14:DUE14"/>
    <mergeCell ref="EKJ14:EKP14"/>
    <mergeCell ref="EKQ14:EKW14"/>
    <mergeCell ref="EKX14:ELD14"/>
    <mergeCell ref="ELE14:ELK14"/>
    <mergeCell ref="ELL14:ELR14"/>
    <mergeCell ref="ELS14:ELY14"/>
    <mergeCell ref="EIT14:EIZ14"/>
    <mergeCell ref="EJA14:EJG14"/>
    <mergeCell ref="EJH14:EJN14"/>
    <mergeCell ref="EJO14:EJU14"/>
    <mergeCell ref="EJV14:EKB14"/>
    <mergeCell ref="EKC14:EKI14"/>
    <mergeCell ref="EHD14:EHJ14"/>
    <mergeCell ref="EHK14:EHQ14"/>
    <mergeCell ref="EHR14:EHX14"/>
    <mergeCell ref="EHY14:EIE14"/>
    <mergeCell ref="EIF14:EIL14"/>
    <mergeCell ref="EIM14:EIS14"/>
    <mergeCell ref="EFN14:EFT14"/>
    <mergeCell ref="EFU14:EGA14"/>
    <mergeCell ref="EGB14:EGH14"/>
    <mergeCell ref="EGI14:EGO14"/>
    <mergeCell ref="EGP14:EGV14"/>
    <mergeCell ref="EGW14:EHC14"/>
    <mergeCell ref="EDX14:EED14"/>
    <mergeCell ref="EEE14:EEK14"/>
    <mergeCell ref="EEL14:EER14"/>
    <mergeCell ref="EES14:EEY14"/>
    <mergeCell ref="EEZ14:EFF14"/>
    <mergeCell ref="EFG14:EFM14"/>
    <mergeCell ref="ECH14:ECN14"/>
    <mergeCell ref="ECO14:ECU14"/>
    <mergeCell ref="ECV14:EDB14"/>
    <mergeCell ref="EDC14:EDI14"/>
    <mergeCell ref="EDJ14:EDP14"/>
    <mergeCell ref="EDQ14:EDW14"/>
    <mergeCell ref="EUB14:EUH14"/>
    <mergeCell ref="EUI14:EUO14"/>
    <mergeCell ref="EUP14:EUV14"/>
    <mergeCell ref="EUW14:EVC14"/>
    <mergeCell ref="EVD14:EVJ14"/>
    <mergeCell ref="EVK14:EVQ14"/>
    <mergeCell ref="ESL14:ESR14"/>
    <mergeCell ref="ESS14:ESY14"/>
    <mergeCell ref="ESZ14:ETF14"/>
    <mergeCell ref="ETG14:ETM14"/>
    <mergeCell ref="ETN14:ETT14"/>
    <mergeCell ref="ETU14:EUA14"/>
    <mergeCell ref="EQV14:ERB14"/>
    <mergeCell ref="ERC14:ERI14"/>
    <mergeCell ref="ERJ14:ERP14"/>
    <mergeCell ref="ERQ14:ERW14"/>
    <mergeCell ref="ERX14:ESD14"/>
    <mergeCell ref="ESE14:ESK14"/>
    <mergeCell ref="EPF14:EPL14"/>
    <mergeCell ref="EPM14:EPS14"/>
    <mergeCell ref="EPT14:EPZ14"/>
    <mergeCell ref="EQA14:EQG14"/>
    <mergeCell ref="EQH14:EQN14"/>
    <mergeCell ref="EQO14:EQU14"/>
    <mergeCell ref="ENP14:ENV14"/>
    <mergeCell ref="ENW14:EOC14"/>
    <mergeCell ref="EOD14:EOJ14"/>
    <mergeCell ref="EOK14:EOQ14"/>
    <mergeCell ref="EOR14:EOX14"/>
    <mergeCell ref="EOY14:EPE14"/>
    <mergeCell ref="ELZ14:EMF14"/>
    <mergeCell ref="EMG14:EMM14"/>
    <mergeCell ref="EMN14:EMT14"/>
    <mergeCell ref="EMU14:ENA14"/>
    <mergeCell ref="ENB14:ENH14"/>
    <mergeCell ref="ENI14:ENO14"/>
    <mergeCell ref="FDT14:FDZ14"/>
    <mergeCell ref="FEA14:FEG14"/>
    <mergeCell ref="FEH14:FEN14"/>
    <mergeCell ref="FEO14:FEU14"/>
    <mergeCell ref="FEV14:FFB14"/>
    <mergeCell ref="FFC14:FFI14"/>
    <mergeCell ref="FCD14:FCJ14"/>
    <mergeCell ref="FCK14:FCQ14"/>
    <mergeCell ref="FCR14:FCX14"/>
    <mergeCell ref="FCY14:FDE14"/>
    <mergeCell ref="FDF14:FDL14"/>
    <mergeCell ref="FDM14:FDS14"/>
    <mergeCell ref="FAN14:FAT14"/>
    <mergeCell ref="FAU14:FBA14"/>
    <mergeCell ref="FBB14:FBH14"/>
    <mergeCell ref="FBI14:FBO14"/>
    <mergeCell ref="FBP14:FBV14"/>
    <mergeCell ref="FBW14:FCC14"/>
    <mergeCell ref="EYX14:EZD14"/>
    <mergeCell ref="EZE14:EZK14"/>
    <mergeCell ref="EZL14:EZR14"/>
    <mergeCell ref="EZS14:EZY14"/>
    <mergeCell ref="EZZ14:FAF14"/>
    <mergeCell ref="FAG14:FAM14"/>
    <mergeCell ref="EXH14:EXN14"/>
    <mergeCell ref="EXO14:EXU14"/>
    <mergeCell ref="EXV14:EYB14"/>
    <mergeCell ref="EYC14:EYI14"/>
    <mergeCell ref="EYJ14:EYP14"/>
    <mergeCell ref="EYQ14:EYW14"/>
    <mergeCell ref="EVR14:EVX14"/>
    <mergeCell ref="EVY14:EWE14"/>
    <mergeCell ref="EWF14:EWL14"/>
    <mergeCell ref="EWM14:EWS14"/>
    <mergeCell ref="EWT14:EWZ14"/>
    <mergeCell ref="EXA14:EXG14"/>
    <mergeCell ref="FNL14:FNR14"/>
    <mergeCell ref="FNS14:FNY14"/>
    <mergeCell ref="FNZ14:FOF14"/>
    <mergeCell ref="FOG14:FOM14"/>
    <mergeCell ref="FON14:FOT14"/>
    <mergeCell ref="FOU14:FPA14"/>
    <mergeCell ref="FLV14:FMB14"/>
    <mergeCell ref="FMC14:FMI14"/>
    <mergeCell ref="FMJ14:FMP14"/>
    <mergeCell ref="FMQ14:FMW14"/>
    <mergeCell ref="FMX14:FND14"/>
    <mergeCell ref="FNE14:FNK14"/>
    <mergeCell ref="FKF14:FKL14"/>
    <mergeCell ref="FKM14:FKS14"/>
    <mergeCell ref="FKT14:FKZ14"/>
    <mergeCell ref="FLA14:FLG14"/>
    <mergeCell ref="FLH14:FLN14"/>
    <mergeCell ref="FLO14:FLU14"/>
    <mergeCell ref="FIP14:FIV14"/>
    <mergeCell ref="FIW14:FJC14"/>
    <mergeCell ref="FJD14:FJJ14"/>
    <mergeCell ref="FJK14:FJQ14"/>
    <mergeCell ref="FJR14:FJX14"/>
    <mergeCell ref="FJY14:FKE14"/>
    <mergeCell ref="FGZ14:FHF14"/>
    <mergeCell ref="FHG14:FHM14"/>
    <mergeCell ref="FHN14:FHT14"/>
    <mergeCell ref="FHU14:FIA14"/>
    <mergeCell ref="FIB14:FIH14"/>
    <mergeCell ref="FII14:FIO14"/>
    <mergeCell ref="FFJ14:FFP14"/>
    <mergeCell ref="FFQ14:FFW14"/>
    <mergeCell ref="FFX14:FGD14"/>
    <mergeCell ref="FGE14:FGK14"/>
    <mergeCell ref="FGL14:FGR14"/>
    <mergeCell ref="FGS14:FGY14"/>
    <mergeCell ref="FXD14:FXJ14"/>
    <mergeCell ref="FXK14:FXQ14"/>
    <mergeCell ref="FXR14:FXX14"/>
    <mergeCell ref="FXY14:FYE14"/>
    <mergeCell ref="FYF14:FYL14"/>
    <mergeCell ref="FYM14:FYS14"/>
    <mergeCell ref="FVN14:FVT14"/>
    <mergeCell ref="FVU14:FWA14"/>
    <mergeCell ref="FWB14:FWH14"/>
    <mergeCell ref="FWI14:FWO14"/>
    <mergeCell ref="FWP14:FWV14"/>
    <mergeCell ref="FWW14:FXC14"/>
    <mergeCell ref="FTX14:FUD14"/>
    <mergeCell ref="FUE14:FUK14"/>
    <mergeCell ref="FUL14:FUR14"/>
    <mergeCell ref="FUS14:FUY14"/>
    <mergeCell ref="FUZ14:FVF14"/>
    <mergeCell ref="FVG14:FVM14"/>
    <mergeCell ref="FSH14:FSN14"/>
    <mergeCell ref="FSO14:FSU14"/>
    <mergeCell ref="FSV14:FTB14"/>
    <mergeCell ref="FTC14:FTI14"/>
    <mergeCell ref="FTJ14:FTP14"/>
    <mergeCell ref="FTQ14:FTW14"/>
    <mergeCell ref="FQR14:FQX14"/>
    <mergeCell ref="FQY14:FRE14"/>
    <mergeCell ref="FRF14:FRL14"/>
    <mergeCell ref="FRM14:FRS14"/>
    <mergeCell ref="FRT14:FRZ14"/>
    <mergeCell ref="FSA14:FSG14"/>
    <mergeCell ref="FPB14:FPH14"/>
    <mergeCell ref="FPI14:FPO14"/>
    <mergeCell ref="FPP14:FPV14"/>
    <mergeCell ref="FPW14:FQC14"/>
    <mergeCell ref="FQD14:FQJ14"/>
    <mergeCell ref="FQK14:FQQ14"/>
    <mergeCell ref="GGV14:GHB14"/>
    <mergeCell ref="GHC14:GHI14"/>
    <mergeCell ref="GHJ14:GHP14"/>
    <mergeCell ref="GHQ14:GHW14"/>
    <mergeCell ref="GHX14:GID14"/>
    <mergeCell ref="GIE14:GIK14"/>
    <mergeCell ref="GFF14:GFL14"/>
    <mergeCell ref="GFM14:GFS14"/>
    <mergeCell ref="GFT14:GFZ14"/>
    <mergeCell ref="GGA14:GGG14"/>
    <mergeCell ref="GGH14:GGN14"/>
    <mergeCell ref="GGO14:GGU14"/>
    <mergeCell ref="GDP14:GDV14"/>
    <mergeCell ref="GDW14:GEC14"/>
    <mergeCell ref="GED14:GEJ14"/>
    <mergeCell ref="GEK14:GEQ14"/>
    <mergeCell ref="GER14:GEX14"/>
    <mergeCell ref="GEY14:GFE14"/>
    <mergeCell ref="GBZ14:GCF14"/>
    <mergeCell ref="GCG14:GCM14"/>
    <mergeCell ref="GCN14:GCT14"/>
    <mergeCell ref="GCU14:GDA14"/>
    <mergeCell ref="GDB14:GDH14"/>
    <mergeCell ref="GDI14:GDO14"/>
    <mergeCell ref="GAJ14:GAP14"/>
    <mergeCell ref="GAQ14:GAW14"/>
    <mergeCell ref="GAX14:GBD14"/>
    <mergeCell ref="GBE14:GBK14"/>
    <mergeCell ref="GBL14:GBR14"/>
    <mergeCell ref="GBS14:GBY14"/>
    <mergeCell ref="FYT14:FYZ14"/>
    <mergeCell ref="FZA14:FZG14"/>
    <mergeCell ref="FZH14:FZN14"/>
    <mergeCell ref="FZO14:FZU14"/>
    <mergeCell ref="FZV14:GAB14"/>
    <mergeCell ref="GAC14:GAI14"/>
    <mergeCell ref="GQN14:GQT14"/>
    <mergeCell ref="GQU14:GRA14"/>
    <mergeCell ref="GRB14:GRH14"/>
    <mergeCell ref="GRI14:GRO14"/>
    <mergeCell ref="GRP14:GRV14"/>
    <mergeCell ref="GRW14:GSC14"/>
    <mergeCell ref="GOX14:GPD14"/>
    <mergeCell ref="GPE14:GPK14"/>
    <mergeCell ref="GPL14:GPR14"/>
    <mergeCell ref="GPS14:GPY14"/>
    <mergeCell ref="GPZ14:GQF14"/>
    <mergeCell ref="GQG14:GQM14"/>
    <mergeCell ref="GNH14:GNN14"/>
    <mergeCell ref="GNO14:GNU14"/>
    <mergeCell ref="GNV14:GOB14"/>
    <mergeCell ref="GOC14:GOI14"/>
    <mergeCell ref="GOJ14:GOP14"/>
    <mergeCell ref="GOQ14:GOW14"/>
    <mergeCell ref="GLR14:GLX14"/>
    <mergeCell ref="GLY14:GME14"/>
    <mergeCell ref="GMF14:GML14"/>
    <mergeCell ref="GMM14:GMS14"/>
    <mergeCell ref="GMT14:GMZ14"/>
    <mergeCell ref="GNA14:GNG14"/>
    <mergeCell ref="GKB14:GKH14"/>
    <mergeCell ref="GKI14:GKO14"/>
    <mergeCell ref="GKP14:GKV14"/>
    <mergeCell ref="GKW14:GLC14"/>
    <mergeCell ref="GLD14:GLJ14"/>
    <mergeCell ref="GLK14:GLQ14"/>
    <mergeCell ref="GIL14:GIR14"/>
    <mergeCell ref="GIS14:GIY14"/>
    <mergeCell ref="GIZ14:GJF14"/>
    <mergeCell ref="GJG14:GJM14"/>
    <mergeCell ref="GJN14:GJT14"/>
    <mergeCell ref="GJU14:GKA14"/>
    <mergeCell ref="HAF14:HAL14"/>
    <mergeCell ref="HAM14:HAS14"/>
    <mergeCell ref="HAT14:HAZ14"/>
    <mergeCell ref="HBA14:HBG14"/>
    <mergeCell ref="HBH14:HBN14"/>
    <mergeCell ref="HBO14:HBU14"/>
    <mergeCell ref="GYP14:GYV14"/>
    <mergeCell ref="GYW14:GZC14"/>
    <mergeCell ref="GZD14:GZJ14"/>
    <mergeCell ref="GZK14:GZQ14"/>
    <mergeCell ref="GZR14:GZX14"/>
    <mergeCell ref="GZY14:HAE14"/>
    <mergeCell ref="GWZ14:GXF14"/>
    <mergeCell ref="GXG14:GXM14"/>
    <mergeCell ref="GXN14:GXT14"/>
    <mergeCell ref="GXU14:GYA14"/>
    <mergeCell ref="GYB14:GYH14"/>
    <mergeCell ref="GYI14:GYO14"/>
    <mergeCell ref="GVJ14:GVP14"/>
    <mergeCell ref="GVQ14:GVW14"/>
    <mergeCell ref="GVX14:GWD14"/>
    <mergeCell ref="GWE14:GWK14"/>
    <mergeCell ref="GWL14:GWR14"/>
    <mergeCell ref="GWS14:GWY14"/>
    <mergeCell ref="GTT14:GTZ14"/>
    <mergeCell ref="GUA14:GUG14"/>
    <mergeCell ref="GUH14:GUN14"/>
    <mergeCell ref="GUO14:GUU14"/>
    <mergeCell ref="GUV14:GVB14"/>
    <mergeCell ref="GVC14:GVI14"/>
    <mergeCell ref="GSD14:GSJ14"/>
    <mergeCell ref="GSK14:GSQ14"/>
    <mergeCell ref="GSR14:GSX14"/>
    <mergeCell ref="GSY14:GTE14"/>
    <mergeCell ref="GTF14:GTL14"/>
    <mergeCell ref="GTM14:GTS14"/>
    <mergeCell ref="HJX14:HKD14"/>
    <mergeCell ref="HKE14:HKK14"/>
    <mergeCell ref="HKL14:HKR14"/>
    <mergeCell ref="HKS14:HKY14"/>
    <mergeCell ref="HKZ14:HLF14"/>
    <mergeCell ref="HLG14:HLM14"/>
    <mergeCell ref="HIH14:HIN14"/>
    <mergeCell ref="HIO14:HIU14"/>
    <mergeCell ref="HIV14:HJB14"/>
    <mergeCell ref="HJC14:HJI14"/>
    <mergeCell ref="HJJ14:HJP14"/>
    <mergeCell ref="HJQ14:HJW14"/>
    <mergeCell ref="HGR14:HGX14"/>
    <mergeCell ref="HGY14:HHE14"/>
    <mergeCell ref="HHF14:HHL14"/>
    <mergeCell ref="HHM14:HHS14"/>
    <mergeCell ref="HHT14:HHZ14"/>
    <mergeCell ref="HIA14:HIG14"/>
    <mergeCell ref="HFB14:HFH14"/>
    <mergeCell ref="HFI14:HFO14"/>
    <mergeCell ref="HFP14:HFV14"/>
    <mergeCell ref="HFW14:HGC14"/>
    <mergeCell ref="HGD14:HGJ14"/>
    <mergeCell ref="HGK14:HGQ14"/>
    <mergeCell ref="HDL14:HDR14"/>
    <mergeCell ref="HDS14:HDY14"/>
    <mergeCell ref="HDZ14:HEF14"/>
    <mergeCell ref="HEG14:HEM14"/>
    <mergeCell ref="HEN14:HET14"/>
    <mergeCell ref="HEU14:HFA14"/>
    <mergeCell ref="HBV14:HCB14"/>
    <mergeCell ref="HCC14:HCI14"/>
    <mergeCell ref="HCJ14:HCP14"/>
    <mergeCell ref="HCQ14:HCW14"/>
    <mergeCell ref="HCX14:HDD14"/>
    <mergeCell ref="HDE14:HDK14"/>
    <mergeCell ref="HTP14:HTV14"/>
    <mergeCell ref="HTW14:HUC14"/>
    <mergeCell ref="HUD14:HUJ14"/>
    <mergeCell ref="HUK14:HUQ14"/>
    <mergeCell ref="HUR14:HUX14"/>
    <mergeCell ref="HUY14:HVE14"/>
    <mergeCell ref="HRZ14:HSF14"/>
    <mergeCell ref="HSG14:HSM14"/>
    <mergeCell ref="HSN14:HST14"/>
    <mergeCell ref="HSU14:HTA14"/>
    <mergeCell ref="HTB14:HTH14"/>
    <mergeCell ref="HTI14:HTO14"/>
    <mergeCell ref="HQJ14:HQP14"/>
    <mergeCell ref="HQQ14:HQW14"/>
    <mergeCell ref="HQX14:HRD14"/>
    <mergeCell ref="HRE14:HRK14"/>
    <mergeCell ref="HRL14:HRR14"/>
    <mergeCell ref="HRS14:HRY14"/>
    <mergeCell ref="HOT14:HOZ14"/>
    <mergeCell ref="HPA14:HPG14"/>
    <mergeCell ref="HPH14:HPN14"/>
    <mergeCell ref="HPO14:HPU14"/>
    <mergeCell ref="HPV14:HQB14"/>
    <mergeCell ref="HQC14:HQI14"/>
    <mergeCell ref="HND14:HNJ14"/>
    <mergeCell ref="HNK14:HNQ14"/>
    <mergeCell ref="HNR14:HNX14"/>
    <mergeCell ref="HNY14:HOE14"/>
    <mergeCell ref="HOF14:HOL14"/>
    <mergeCell ref="HOM14:HOS14"/>
    <mergeCell ref="HLN14:HLT14"/>
    <mergeCell ref="HLU14:HMA14"/>
    <mergeCell ref="HMB14:HMH14"/>
    <mergeCell ref="HMI14:HMO14"/>
    <mergeCell ref="HMP14:HMV14"/>
    <mergeCell ref="HMW14:HNC14"/>
    <mergeCell ref="IDH14:IDN14"/>
    <mergeCell ref="IDO14:IDU14"/>
    <mergeCell ref="IDV14:IEB14"/>
    <mergeCell ref="IEC14:IEI14"/>
    <mergeCell ref="IEJ14:IEP14"/>
    <mergeCell ref="IEQ14:IEW14"/>
    <mergeCell ref="IBR14:IBX14"/>
    <mergeCell ref="IBY14:ICE14"/>
    <mergeCell ref="ICF14:ICL14"/>
    <mergeCell ref="ICM14:ICS14"/>
    <mergeCell ref="ICT14:ICZ14"/>
    <mergeCell ref="IDA14:IDG14"/>
    <mergeCell ref="IAB14:IAH14"/>
    <mergeCell ref="IAI14:IAO14"/>
    <mergeCell ref="IAP14:IAV14"/>
    <mergeCell ref="IAW14:IBC14"/>
    <mergeCell ref="IBD14:IBJ14"/>
    <mergeCell ref="IBK14:IBQ14"/>
    <mergeCell ref="HYL14:HYR14"/>
    <mergeCell ref="HYS14:HYY14"/>
    <mergeCell ref="HYZ14:HZF14"/>
    <mergeCell ref="HZG14:HZM14"/>
    <mergeCell ref="HZN14:HZT14"/>
    <mergeCell ref="HZU14:IAA14"/>
    <mergeCell ref="HWV14:HXB14"/>
    <mergeCell ref="HXC14:HXI14"/>
    <mergeCell ref="HXJ14:HXP14"/>
    <mergeCell ref="HXQ14:HXW14"/>
    <mergeCell ref="HXX14:HYD14"/>
    <mergeCell ref="HYE14:HYK14"/>
    <mergeCell ref="HVF14:HVL14"/>
    <mergeCell ref="HVM14:HVS14"/>
    <mergeCell ref="HVT14:HVZ14"/>
    <mergeCell ref="HWA14:HWG14"/>
    <mergeCell ref="HWH14:HWN14"/>
    <mergeCell ref="HWO14:HWU14"/>
    <mergeCell ref="IMZ14:INF14"/>
    <mergeCell ref="ING14:INM14"/>
    <mergeCell ref="INN14:INT14"/>
    <mergeCell ref="INU14:IOA14"/>
    <mergeCell ref="IOB14:IOH14"/>
    <mergeCell ref="IOI14:IOO14"/>
    <mergeCell ref="ILJ14:ILP14"/>
    <mergeCell ref="ILQ14:ILW14"/>
    <mergeCell ref="ILX14:IMD14"/>
    <mergeCell ref="IME14:IMK14"/>
    <mergeCell ref="IML14:IMR14"/>
    <mergeCell ref="IMS14:IMY14"/>
    <mergeCell ref="IJT14:IJZ14"/>
    <mergeCell ref="IKA14:IKG14"/>
    <mergeCell ref="IKH14:IKN14"/>
    <mergeCell ref="IKO14:IKU14"/>
    <mergeCell ref="IKV14:ILB14"/>
    <mergeCell ref="ILC14:ILI14"/>
    <mergeCell ref="IID14:IIJ14"/>
    <mergeCell ref="IIK14:IIQ14"/>
    <mergeCell ref="IIR14:IIX14"/>
    <mergeCell ref="IIY14:IJE14"/>
    <mergeCell ref="IJF14:IJL14"/>
    <mergeCell ref="IJM14:IJS14"/>
    <mergeCell ref="IGN14:IGT14"/>
    <mergeCell ref="IGU14:IHA14"/>
    <mergeCell ref="IHB14:IHH14"/>
    <mergeCell ref="IHI14:IHO14"/>
    <mergeCell ref="IHP14:IHV14"/>
    <mergeCell ref="IHW14:IIC14"/>
    <mergeCell ref="IEX14:IFD14"/>
    <mergeCell ref="IFE14:IFK14"/>
    <mergeCell ref="IFL14:IFR14"/>
    <mergeCell ref="IFS14:IFY14"/>
    <mergeCell ref="IFZ14:IGF14"/>
    <mergeCell ref="IGG14:IGM14"/>
    <mergeCell ref="IWR14:IWX14"/>
    <mergeCell ref="IWY14:IXE14"/>
    <mergeCell ref="IXF14:IXL14"/>
    <mergeCell ref="IXM14:IXS14"/>
    <mergeCell ref="IXT14:IXZ14"/>
    <mergeCell ref="IYA14:IYG14"/>
    <mergeCell ref="IVB14:IVH14"/>
    <mergeCell ref="IVI14:IVO14"/>
    <mergeCell ref="IVP14:IVV14"/>
    <mergeCell ref="IVW14:IWC14"/>
    <mergeCell ref="IWD14:IWJ14"/>
    <mergeCell ref="IWK14:IWQ14"/>
    <mergeCell ref="ITL14:ITR14"/>
    <mergeCell ref="ITS14:ITY14"/>
    <mergeCell ref="ITZ14:IUF14"/>
    <mergeCell ref="IUG14:IUM14"/>
    <mergeCell ref="IUN14:IUT14"/>
    <mergeCell ref="IUU14:IVA14"/>
    <mergeCell ref="IRV14:ISB14"/>
    <mergeCell ref="ISC14:ISI14"/>
    <mergeCell ref="ISJ14:ISP14"/>
    <mergeCell ref="ISQ14:ISW14"/>
    <mergeCell ref="ISX14:ITD14"/>
    <mergeCell ref="ITE14:ITK14"/>
    <mergeCell ref="IQF14:IQL14"/>
    <mergeCell ref="IQM14:IQS14"/>
    <mergeCell ref="IQT14:IQZ14"/>
    <mergeCell ref="IRA14:IRG14"/>
    <mergeCell ref="IRH14:IRN14"/>
    <mergeCell ref="IRO14:IRU14"/>
    <mergeCell ref="IOP14:IOV14"/>
    <mergeCell ref="IOW14:IPC14"/>
    <mergeCell ref="IPD14:IPJ14"/>
    <mergeCell ref="IPK14:IPQ14"/>
    <mergeCell ref="IPR14:IPX14"/>
    <mergeCell ref="IPY14:IQE14"/>
    <mergeCell ref="JGJ14:JGP14"/>
    <mergeCell ref="JGQ14:JGW14"/>
    <mergeCell ref="JGX14:JHD14"/>
    <mergeCell ref="JHE14:JHK14"/>
    <mergeCell ref="JHL14:JHR14"/>
    <mergeCell ref="JHS14:JHY14"/>
    <mergeCell ref="JET14:JEZ14"/>
    <mergeCell ref="JFA14:JFG14"/>
    <mergeCell ref="JFH14:JFN14"/>
    <mergeCell ref="JFO14:JFU14"/>
    <mergeCell ref="JFV14:JGB14"/>
    <mergeCell ref="JGC14:JGI14"/>
    <mergeCell ref="JDD14:JDJ14"/>
    <mergeCell ref="JDK14:JDQ14"/>
    <mergeCell ref="JDR14:JDX14"/>
    <mergeCell ref="JDY14:JEE14"/>
    <mergeCell ref="JEF14:JEL14"/>
    <mergeCell ref="JEM14:JES14"/>
    <mergeCell ref="JBN14:JBT14"/>
    <mergeCell ref="JBU14:JCA14"/>
    <mergeCell ref="JCB14:JCH14"/>
    <mergeCell ref="JCI14:JCO14"/>
    <mergeCell ref="JCP14:JCV14"/>
    <mergeCell ref="JCW14:JDC14"/>
    <mergeCell ref="IZX14:JAD14"/>
    <mergeCell ref="JAE14:JAK14"/>
    <mergeCell ref="JAL14:JAR14"/>
    <mergeCell ref="JAS14:JAY14"/>
    <mergeCell ref="JAZ14:JBF14"/>
    <mergeCell ref="JBG14:JBM14"/>
    <mergeCell ref="IYH14:IYN14"/>
    <mergeCell ref="IYO14:IYU14"/>
    <mergeCell ref="IYV14:IZB14"/>
    <mergeCell ref="IZC14:IZI14"/>
    <mergeCell ref="IZJ14:IZP14"/>
    <mergeCell ref="IZQ14:IZW14"/>
    <mergeCell ref="JQB14:JQH14"/>
    <mergeCell ref="JQI14:JQO14"/>
    <mergeCell ref="JQP14:JQV14"/>
    <mergeCell ref="JQW14:JRC14"/>
    <mergeCell ref="JRD14:JRJ14"/>
    <mergeCell ref="JRK14:JRQ14"/>
    <mergeCell ref="JOL14:JOR14"/>
    <mergeCell ref="JOS14:JOY14"/>
    <mergeCell ref="JOZ14:JPF14"/>
    <mergeCell ref="JPG14:JPM14"/>
    <mergeCell ref="JPN14:JPT14"/>
    <mergeCell ref="JPU14:JQA14"/>
    <mergeCell ref="JMV14:JNB14"/>
    <mergeCell ref="JNC14:JNI14"/>
    <mergeCell ref="JNJ14:JNP14"/>
    <mergeCell ref="JNQ14:JNW14"/>
    <mergeCell ref="JNX14:JOD14"/>
    <mergeCell ref="JOE14:JOK14"/>
    <mergeCell ref="JLF14:JLL14"/>
    <mergeCell ref="JLM14:JLS14"/>
    <mergeCell ref="JLT14:JLZ14"/>
    <mergeCell ref="JMA14:JMG14"/>
    <mergeCell ref="JMH14:JMN14"/>
    <mergeCell ref="JMO14:JMU14"/>
    <mergeCell ref="JJP14:JJV14"/>
    <mergeCell ref="JJW14:JKC14"/>
    <mergeCell ref="JKD14:JKJ14"/>
    <mergeCell ref="JKK14:JKQ14"/>
    <mergeCell ref="JKR14:JKX14"/>
    <mergeCell ref="JKY14:JLE14"/>
    <mergeCell ref="JHZ14:JIF14"/>
    <mergeCell ref="JIG14:JIM14"/>
    <mergeCell ref="JIN14:JIT14"/>
    <mergeCell ref="JIU14:JJA14"/>
    <mergeCell ref="JJB14:JJH14"/>
    <mergeCell ref="JJI14:JJO14"/>
    <mergeCell ref="JZT14:JZZ14"/>
    <mergeCell ref="KAA14:KAG14"/>
    <mergeCell ref="KAH14:KAN14"/>
    <mergeCell ref="KAO14:KAU14"/>
    <mergeCell ref="KAV14:KBB14"/>
    <mergeCell ref="KBC14:KBI14"/>
    <mergeCell ref="JYD14:JYJ14"/>
    <mergeCell ref="JYK14:JYQ14"/>
    <mergeCell ref="JYR14:JYX14"/>
    <mergeCell ref="JYY14:JZE14"/>
    <mergeCell ref="JZF14:JZL14"/>
    <mergeCell ref="JZM14:JZS14"/>
    <mergeCell ref="JWN14:JWT14"/>
    <mergeCell ref="JWU14:JXA14"/>
    <mergeCell ref="JXB14:JXH14"/>
    <mergeCell ref="JXI14:JXO14"/>
    <mergeCell ref="JXP14:JXV14"/>
    <mergeCell ref="JXW14:JYC14"/>
    <mergeCell ref="JUX14:JVD14"/>
    <mergeCell ref="JVE14:JVK14"/>
    <mergeCell ref="JVL14:JVR14"/>
    <mergeCell ref="JVS14:JVY14"/>
    <mergeCell ref="JVZ14:JWF14"/>
    <mergeCell ref="JWG14:JWM14"/>
    <mergeCell ref="JTH14:JTN14"/>
    <mergeCell ref="JTO14:JTU14"/>
    <mergeCell ref="JTV14:JUB14"/>
    <mergeCell ref="JUC14:JUI14"/>
    <mergeCell ref="JUJ14:JUP14"/>
    <mergeCell ref="JUQ14:JUW14"/>
    <mergeCell ref="JRR14:JRX14"/>
    <mergeCell ref="JRY14:JSE14"/>
    <mergeCell ref="JSF14:JSL14"/>
    <mergeCell ref="JSM14:JSS14"/>
    <mergeCell ref="JST14:JSZ14"/>
    <mergeCell ref="JTA14:JTG14"/>
    <mergeCell ref="KJL14:KJR14"/>
    <mergeCell ref="KJS14:KJY14"/>
    <mergeCell ref="KJZ14:KKF14"/>
    <mergeCell ref="KKG14:KKM14"/>
    <mergeCell ref="KKN14:KKT14"/>
    <mergeCell ref="KKU14:KLA14"/>
    <mergeCell ref="KHV14:KIB14"/>
    <mergeCell ref="KIC14:KII14"/>
    <mergeCell ref="KIJ14:KIP14"/>
    <mergeCell ref="KIQ14:KIW14"/>
    <mergeCell ref="KIX14:KJD14"/>
    <mergeCell ref="KJE14:KJK14"/>
    <mergeCell ref="KGF14:KGL14"/>
    <mergeCell ref="KGM14:KGS14"/>
    <mergeCell ref="KGT14:KGZ14"/>
    <mergeCell ref="KHA14:KHG14"/>
    <mergeCell ref="KHH14:KHN14"/>
    <mergeCell ref="KHO14:KHU14"/>
    <mergeCell ref="KEP14:KEV14"/>
    <mergeCell ref="KEW14:KFC14"/>
    <mergeCell ref="KFD14:KFJ14"/>
    <mergeCell ref="KFK14:KFQ14"/>
    <mergeCell ref="KFR14:KFX14"/>
    <mergeCell ref="KFY14:KGE14"/>
    <mergeCell ref="KCZ14:KDF14"/>
    <mergeCell ref="KDG14:KDM14"/>
    <mergeCell ref="KDN14:KDT14"/>
    <mergeCell ref="KDU14:KEA14"/>
    <mergeCell ref="KEB14:KEH14"/>
    <mergeCell ref="KEI14:KEO14"/>
    <mergeCell ref="KBJ14:KBP14"/>
    <mergeCell ref="KBQ14:KBW14"/>
    <mergeCell ref="KBX14:KCD14"/>
    <mergeCell ref="KCE14:KCK14"/>
    <mergeCell ref="KCL14:KCR14"/>
    <mergeCell ref="KCS14:KCY14"/>
    <mergeCell ref="KTD14:KTJ14"/>
    <mergeCell ref="KTK14:KTQ14"/>
    <mergeCell ref="KTR14:KTX14"/>
    <mergeCell ref="KTY14:KUE14"/>
    <mergeCell ref="KUF14:KUL14"/>
    <mergeCell ref="KUM14:KUS14"/>
    <mergeCell ref="KRN14:KRT14"/>
    <mergeCell ref="KRU14:KSA14"/>
    <mergeCell ref="KSB14:KSH14"/>
    <mergeCell ref="KSI14:KSO14"/>
    <mergeCell ref="KSP14:KSV14"/>
    <mergeCell ref="KSW14:KTC14"/>
    <mergeCell ref="KPX14:KQD14"/>
    <mergeCell ref="KQE14:KQK14"/>
    <mergeCell ref="KQL14:KQR14"/>
    <mergeCell ref="KQS14:KQY14"/>
    <mergeCell ref="KQZ14:KRF14"/>
    <mergeCell ref="KRG14:KRM14"/>
    <mergeCell ref="KOH14:KON14"/>
    <mergeCell ref="KOO14:KOU14"/>
    <mergeCell ref="KOV14:KPB14"/>
    <mergeCell ref="KPC14:KPI14"/>
    <mergeCell ref="KPJ14:KPP14"/>
    <mergeCell ref="KPQ14:KPW14"/>
    <mergeCell ref="KMR14:KMX14"/>
    <mergeCell ref="KMY14:KNE14"/>
    <mergeCell ref="KNF14:KNL14"/>
    <mergeCell ref="KNM14:KNS14"/>
    <mergeCell ref="KNT14:KNZ14"/>
    <mergeCell ref="KOA14:KOG14"/>
    <mergeCell ref="KLB14:KLH14"/>
    <mergeCell ref="KLI14:KLO14"/>
    <mergeCell ref="KLP14:KLV14"/>
    <mergeCell ref="KLW14:KMC14"/>
    <mergeCell ref="KMD14:KMJ14"/>
    <mergeCell ref="KMK14:KMQ14"/>
    <mergeCell ref="LCV14:LDB14"/>
    <mergeCell ref="LDC14:LDI14"/>
    <mergeCell ref="LDJ14:LDP14"/>
    <mergeCell ref="LDQ14:LDW14"/>
    <mergeCell ref="LDX14:LED14"/>
    <mergeCell ref="LEE14:LEK14"/>
    <mergeCell ref="LBF14:LBL14"/>
    <mergeCell ref="LBM14:LBS14"/>
    <mergeCell ref="LBT14:LBZ14"/>
    <mergeCell ref="LCA14:LCG14"/>
    <mergeCell ref="LCH14:LCN14"/>
    <mergeCell ref="LCO14:LCU14"/>
    <mergeCell ref="KZP14:KZV14"/>
    <mergeCell ref="KZW14:LAC14"/>
    <mergeCell ref="LAD14:LAJ14"/>
    <mergeCell ref="LAK14:LAQ14"/>
    <mergeCell ref="LAR14:LAX14"/>
    <mergeCell ref="LAY14:LBE14"/>
    <mergeCell ref="KXZ14:KYF14"/>
    <mergeCell ref="KYG14:KYM14"/>
    <mergeCell ref="KYN14:KYT14"/>
    <mergeCell ref="KYU14:KZA14"/>
    <mergeCell ref="KZB14:KZH14"/>
    <mergeCell ref="KZI14:KZO14"/>
    <mergeCell ref="KWJ14:KWP14"/>
    <mergeCell ref="KWQ14:KWW14"/>
    <mergeCell ref="KWX14:KXD14"/>
    <mergeCell ref="KXE14:KXK14"/>
    <mergeCell ref="KXL14:KXR14"/>
    <mergeCell ref="KXS14:KXY14"/>
    <mergeCell ref="KUT14:KUZ14"/>
    <mergeCell ref="KVA14:KVG14"/>
    <mergeCell ref="KVH14:KVN14"/>
    <mergeCell ref="KVO14:KVU14"/>
    <mergeCell ref="KVV14:KWB14"/>
    <mergeCell ref="KWC14:KWI14"/>
    <mergeCell ref="LMN14:LMT14"/>
    <mergeCell ref="LMU14:LNA14"/>
    <mergeCell ref="LNB14:LNH14"/>
    <mergeCell ref="LNI14:LNO14"/>
    <mergeCell ref="LNP14:LNV14"/>
    <mergeCell ref="LNW14:LOC14"/>
    <mergeCell ref="LKX14:LLD14"/>
    <mergeCell ref="LLE14:LLK14"/>
    <mergeCell ref="LLL14:LLR14"/>
    <mergeCell ref="LLS14:LLY14"/>
    <mergeCell ref="LLZ14:LMF14"/>
    <mergeCell ref="LMG14:LMM14"/>
    <mergeCell ref="LJH14:LJN14"/>
    <mergeCell ref="LJO14:LJU14"/>
    <mergeCell ref="LJV14:LKB14"/>
    <mergeCell ref="LKC14:LKI14"/>
    <mergeCell ref="LKJ14:LKP14"/>
    <mergeCell ref="LKQ14:LKW14"/>
    <mergeCell ref="LHR14:LHX14"/>
    <mergeCell ref="LHY14:LIE14"/>
    <mergeCell ref="LIF14:LIL14"/>
    <mergeCell ref="LIM14:LIS14"/>
    <mergeCell ref="LIT14:LIZ14"/>
    <mergeCell ref="LJA14:LJG14"/>
    <mergeCell ref="LGB14:LGH14"/>
    <mergeCell ref="LGI14:LGO14"/>
    <mergeCell ref="LGP14:LGV14"/>
    <mergeCell ref="LGW14:LHC14"/>
    <mergeCell ref="LHD14:LHJ14"/>
    <mergeCell ref="LHK14:LHQ14"/>
    <mergeCell ref="LEL14:LER14"/>
    <mergeCell ref="LES14:LEY14"/>
    <mergeCell ref="LEZ14:LFF14"/>
    <mergeCell ref="LFG14:LFM14"/>
    <mergeCell ref="LFN14:LFT14"/>
    <mergeCell ref="LFU14:LGA14"/>
    <mergeCell ref="LWF14:LWL14"/>
    <mergeCell ref="LWM14:LWS14"/>
    <mergeCell ref="LWT14:LWZ14"/>
    <mergeCell ref="LXA14:LXG14"/>
    <mergeCell ref="LXH14:LXN14"/>
    <mergeCell ref="LXO14:LXU14"/>
    <mergeCell ref="LUP14:LUV14"/>
    <mergeCell ref="LUW14:LVC14"/>
    <mergeCell ref="LVD14:LVJ14"/>
    <mergeCell ref="LVK14:LVQ14"/>
    <mergeCell ref="LVR14:LVX14"/>
    <mergeCell ref="LVY14:LWE14"/>
    <mergeCell ref="LSZ14:LTF14"/>
    <mergeCell ref="LTG14:LTM14"/>
    <mergeCell ref="LTN14:LTT14"/>
    <mergeCell ref="LTU14:LUA14"/>
    <mergeCell ref="LUB14:LUH14"/>
    <mergeCell ref="LUI14:LUO14"/>
    <mergeCell ref="LRJ14:LRP14"/>
    <mergeCell ref="LRQ14:LRW14"/>
    <mergeCell ref="LRX14:LSD14"/>
    <mergeCell ref="LSE14:LSK14"/>
    <mergeCell ref="LSL14:LSR14"/>
    <mergeCell ref="LSS14:LSY14"/>
    <mergeCell ref="LPT14:LPZ14"/>
    <mergeCell ref="LQA14:LQG14"/>
    <mergeCell ref="LQH14:LQN14"/>
    <mergeCell ref="LQO14:LQU14"/>
    <mergeCell ref="LQV14:LRB14"/>
    <mergeCell ref="LRC14:LRI14"/>
    <mergeCell ref="LOD14:LOJ14"/>
    <mergeCell ref="LOK14:LOQ14"/>
    <mergeCell ref="LOR14:LOX14"/>
    <mergeCell ref="LOY14:LPE14"/>
    <mergeCell ref="LPF14:LPL14"/>
    <mergeCell ref="LPM14:LPS14"/>
    <mergeCell ref="MFX14:MGD14"/>
    <mergeCell ref="MGE14:MGK14"/>
    <mergeCell ref="MGL14:MGR14"/>
    <mergeCell ref="MGS14:MGY14"/>
    <mergeCell ref="MGZ14:MHF14"/>
    <mergeCell ref="MHG14:MHM14"/>
    <mergeCell ref="MEH14:MEN14"/>
    <mergeCell ref="MEO14:MEU14"/>
    <mergeCell ref="MEV14:MFB14"/>
    <mergeCell ref="MFC14:MFI14"/>
    <mergeCell ref="MFJ14:MFP14"/>
    <mergeCell ref="MFQ14:MFW14"/>
    <mergeCell ref="MCR14:MCX14"/>
    <mergeCell ref="MCY14:MDE14"/>
    <mergeCell ref="MDF14:MDL14"/>
    <mergeCell ref="MDM14:MDS14"/>
    <mergeCell ref="MDT14:MDZ14"/>
    <mergeCell ref="MEA14:MEG14"/>
    <mergeCell ref="MBB14:MBH14"/>
    <mergeCell ref="MBI14:MBO14"/>
    <mergeCell ref="MBP14:MBV14"/>
    <mergeCell ref="MBW14:MCC14"/>
    <mergeCell ref="MCD14:MCJ14"/>
    <mergeCell ref="MCK14:MCQ14"/>
    <mergeCell ref="LZL14:LZR14"/>
    <mergeCell ref="LZS14:LZY14"/>
    <mergeCell ref="LZZ14:MAF14"/>
    <mergeCell ref="MAG14:MAM14"/>
    <mergeCell ref="MAN14:MAT14"/>
    <mergeCell ref="MAU14:MBA14"/>
    <mergeCell ref="LXV14:LYB14"/>
    <mergeCell ref="LYC14:LYI14"/>
    <mergeCell ref="LYJ14:LYP14"/>
    <mergeCell ref="LYQ14:LYW14"/>
    <mergeCell ref="LYX14:LZD14"/>
    <mergeCell ref="LZE14:LZK14"/>
    <mergeCell ref="MPP14:MPV14"/>
    <mergeCell ref="MPW14:MQC14"/>
    <mergeCell ref="MQD14:MQJ14"/>
    <mergeCell ref="MQK14:MQQ14"/>
    <mergeCell ref="MQR14:MQX14"/>
    <mergeCell ref="MQY14:MRE14"/>
    <mergeCell ref="MNZ14:MOF14"/>
    <mergeCell ref="MOG14:MOM14"/>
    <mergeCell ref="MON14:MOT14"/>
    <mergeCell ref="MOU14:MPA14"/>
    <mergeCell ref="MPB14:MPH14"/>
    <mergeCell ref="MPI14:MPO14"/>
    <mergeCell ref="MMJ14:MMP14"/>
    <mergeCell ref="MMQ14:MMW14"/>
    <mergeCell ref="MMX14:MND14"/>
    <mergeCell ref="MNE14:MNK14"/>
    <mergeCell ref="MNL14:MNR14"/>
    <mergeCell ref="MNS14:MNY14"/>
    <mergeCell ref="MKT14:MKZ14"/>
    <mergeCell ref="MLA14:MLG14"/>
    <mergeCell ref="MLH14:MLN14"/>
    <mergeCell ref="MLO14:MLU14"/>
    <mergeCell ref="MLV14:MMB14"/>
    <mergeCell ref="MMC14:MMI14"/>
    <mergeCell ref="MJD14:MJJ14"/>
    <mergeCell ref="MJK14:MJQ14"/>
    <mergeCell ref="MJR14:MJX14"/>
    <mergeCell ref="MJY14:MKE14"/>
    <mergeCell ref="MKF14:MKL14"/>
    <mergeCell ref="MKM14:MKS14"/>
    <mergeCell ref="MHN14:MHT14"/>
    <mergeCell ref="MHU14:MIA14"/>
    <mergeCell ref="MIB14:MIH14"/>
    <mergeCell ref="MII14:MIO14"/>
    <mergeCell ref="MIP14:MIV14"/>
    <mergeCell ref="MIW14:MJC14"/>
    <mergeCell ref="MZH14:MZN14"/>
    <mergeCell ref="MZO14:MZU14"/>
    <mergeCell ref="MZV14:NAB14"/>
    <mergeCell ref="NAC14:NAI14"/>
    <mergeCell ref="NAJ14:NAP14"/>
    <mergeCell ref="NAQ14:NAW14"/>
    <mergeCell ref="MXR14:MXX14"/>
    <mergeCell ref="MXY14:MYE14"/>
    <mergeCell ref="MYF14:MYL14"/>
    <mergeCell ref="MYM14:MYS14"/>
    <mergeCell ref="MYT14:MYZ14"/>
    <mergeCell ref="MZA14:MZG14"/>
    <mergeCell ref="MWB14:MWH14"/>
    <mergeCell ref="MWI14:MWO14"/>
    <mergeCell ref="MWP14:MWV14"/>
    <mergeCell ref="MWW14:MXC14"/>
    <mergeCell ref="MXD14:MXJ14"/>
    <mergeCell ref="MXK14:MXQ14"/>
    <mergeCell ref="MUL14:MUR14"/>
    <mergeCell ref="MUS14:MUY14"/>
    <mergeCell ref="MUZ14:MVF14"/>
    <mergeCell ref="MVG14:MVM14"/>
    <mergeCell ref="MVN14:MVT14"/>
    <mergeCell ref="MVU14:MWA14"/>
    <mergeCell ref="MSV14:MTB14"/>
    <mergeCell ref="MTC14:MTI14"/>
    <mergeCell ref="MTJ14:MTP14"/>
    <mergeCell ref="MTQ14:MTW14"/>
    <mergeCell ref="MTX14:MUD14"/>
    <mergeCell ref="MUE14:MUK14"/>
    <mergeCell ref="MRF14:MRL14"/>
    <mergeCell ref="MRM14:MRS14"/>
    <mergeCell ref="MRT14:MRZ14"/>
    <mergeCell ref="MSA14:MSG14"/>
    <mergeCell ref="MSH14:MSN14"/>
    <mergeCell ref="MSO14:MSU14"/>
    <mergeCell ref="NIZ14:NJF14"/>
    <mergeCell ref="NJG14:NJM14"/>
    <mergeCell ref="NJN14:NJT14"/>
    <mergeCell ref="NJU14:NKA14"/>
    <mergeCell ref="NKB14:NKH14"/>
    <mergeCell ref="NKI14:NKO14"/>
    <mergeCell ref="NHJ14:NHP14"/>
    <mergeCell ref="NHQ14:NHW14"/>
    <mergeCell ref="NHX14:NID14"/>
    <mergeCell ref="NIE14:NIK14"/>
    <mergeCell ref="NIL14:NIR14"/>
    <mergeCell ref="NIS14:NIY14"/>
    <mergeCell ref="NFT14:NFZ14"/>
    <mergeCell ref="NGA14:NGG14"/>
    <mergeCell ref="NGH14:NGN14"/>
    <mergeCell ref="NGO14:NGU14"/>
    <mergeCell ref="NGV14:NHB14"/>
    <mergeCell ref="NHC14:NHI14"/>
    <mergeCell ref="NED14:NEJ14"/>
    <mergeCell ref="NEK14:NEQ14"/>
    <mergeCell ref="NER14:NEX14"/>
    <mergeCell ref="NEY14:NFE14"/>
    <mergeCell ref="NFF14:NFL14"/>
    <mergeCell ref="NFM14:NFS14"/>
    <mergeCell ref="NCN14:NCT14"/>
    <mergeCell ref="NCU14:NDA14"/>
    <mergeCell ref="NDB14:NDH14"/>
    <mergeCell ref="NDI14:NDO14"/>
    <mergeCell ref="NDP14:NDV14"/>
    <mergeCell ref="NDW14:NEC14"/>
    <mergeCell ref="NAX14:NBD14"/>
    <mergeCell ref="NBE14:NBK14"/>
    <mergeCell ref="NBL14:NBR14"/>
    <mergeCell ref="NBS14:NBY14"/>
    <mergeCell ref="NBZ14:NCF14"/>
    <mergeCell ref="NCG14:NCM14"/>
    <mergeCell ref="NSR14:NSX14"/>
    <mergeCell ref="NSY14:NTE14"/>
    <mergeCell ref="NTF14:NTL14"/>
    <mergeCell ref="NTM14:NTS14"/>
    <mergeCell ref="NTT14:NTZ14"/>
    <mergeCell ref="NUA14:NUG14"/>
    <mergeCell ref="NRB14:NRH14"/>
    <mergeCell ref="NRI14:NRO14"/>
    <mergeCell ref="NRP14:NRV14"/>
    <mergeCell ref="NRW14:NSC14"/>
    <mergeCell ref="NSD14:NSJ14"/>
    <mergeCell ref="NSK14:NSQ14"/>
    <mergeCell ref="NPL14:NPR14"/>
    <mergeCell ref="NPS14:NPY14"/>
    <mergeCell ref="NPZ14:NQF14"/>
    <mergeCell ref="NQG14:NQM14"/>
    <mergeCell ref="NQN14:NQT14"/>
    <mergeCell ref="NQU14:NRA14"/>
    <mergeCell ref="NNV14:NOB14"/>
    <mergeCell ref="NOC14:NOI14"/>
    <mergeCell ref="NOJ14:NOP14"/>
    <mergeCell ref="NOQ14:NOW14"/>
    <mergeCell ref="NOX14:NPD14"/>
    <mergeCell ref="NPE14:NPK14"/>
    <mergeCell ref="NMF14:NML14"/>
    <mergeCell ref="NMM14:NMS14"/>
    <mergeCell ref="NMT14:NMZ14"/>
    <mergeCell ref="NNA14:NNG14"/>
    <mergeCell ref="NNH14:NNN14"/>
    <mergeCell ref="NNO14:NNU14"/>
    <mergeCell ref="NKP14:NKV14"/>
    <mergeCell ref="NKW14:NLC14"/>
    <mergeCell ref="NLD14:NLJ14"/>
    <mergeCell ref="NLK14:NLQ14"/>
    <mergeCell ref="NLR14:NLX14"/>
    <mergeCell ref="NLY14:NME14"/>
    <mergeCell ref="OCJ14:OCP14"/>
    <mergeCell ref="OCQ14:OCW14"/>
    <mergeCell ref="OCX14:ODD14"/>
    <mergeCell ref="ODE14:ODK14"/>
    <mergeCell ref="ODL14:ODR14"/>
    <mergeCell ref="ODS14:ODY14"/>
    <mergeCell ref="OAT14:OAZ14"/>
    <mergeCell ref="OBA14:OBG14"/>
    <mergeCell ref="OBH14:OBN14"/>
    <mergeCell ref="OBO14:OBU14"/>
    <mergeCell ref="OBV14:OCB14"/>
    <mergeCell ref="OCC14:OCI14"/>
    <mergeCell ref="NZD14:NZJ14"/>
    <mergeCell ref="NZK14:NZQ14"/>
    <mergeCell ref="NZR14:NZX14"/>
    <mergeCell ref="NZY14:OAE14"/>
    <mergeCell ref="OAF14:OAL14"/>
    <mergeCell ref="OAM14:OAS14"/>
    <mergeCell ref="NXN14:NXT14"/>
    <mergeCell ref="NXU14:NYA14"/>
    <mergeCell ref="NYB14:NYH14"/>
    <mergeCell ref="NYI14:NYO14"/>
    <mergeCell ref="NYP14:NYV14"/>
    <mergeCell ref="NYW14:NZC14"/>
    <mergeCell ref="NVX14:NWD14"/>
    <mergeCell ref="NWE14:NWK14"/>
    <mergeCell ref="NWL14:NWR14"/>
    <mergeCell ref="NWS14:NWY14"/>
    <mergeCell ref="NWZ14:NXF14"/>
    <mergeCell ref="NXG14:NXM14"/>
    <mergeCell ref="NUH14:NUN14"/>
    <mergeCell ref="NUO14:NUU14"/>
    <mergeCell ref="NUV14:NVB14"/>
    <mergeCell ref="NVC14:NVI14"/>
    <mergeCell ref="NVJ14:NVP14"/>
    <mergeCell ref="NVQ14:NVW14"/>
    <mergeCell ref="OMB14:OMH14"/>
    <mergeCell ref="OMI14:OMO14"/>
    <mergeCell ref="OMP14:OMV14"/>
    <mergeCell ref="OMW14:ONC14"/>
    <mergeCell ref="OND14:ONJ14"/>
    <mergeCell ref="ONK14:ONQ14"/>
    <mergeCell ref="OKL14:OKR14"/>
    <mergeCell ref="OKS14:OKY14"/>
    <mergeCell ref="OKZ14:OLF14"/>
    <mergeCell ref="OLG14:OLM14"/>
    <mergeCell ref="OLN14:OLT14"/>
    <mergeCell ref="OLU14:OMA14"/>
    <mergeCell ref="OIV14:OJB14"/>
    <mergeCell ref="OJC14:OJI14"/>
    <mergeCell ref="OJJ14:OJP14"/>
    <mergeCell ref="OJQ14:OJW14"/>
    <mergeCell ref="OJX14:OKD14"/>
    <mergeCell ref="OKE14:OKK14"/>
    <mergeCell ref="OHF14:OHL14"/>
    <mergeCell ref="OHM14:OHS14"/>
    <mergeCell ref="OHT14:OHZ14"/>
    <mergeCell ref="OIA14:OIG14"/>
    <mergeCell ref="OIH14:OIN14"/>
    <mergeCell ref="OIO14:OIU14"/>
    <mergeCell ref="OFP14:OFV14"/>
    <mergeCell ref="OFW14:OGC14"/>
    <mergeCell ref="OGD14:OGJ14"/>
    <mergeCell ref="OGK14:OGQ14"/>
    <mergeCell ref="OGR14:OGX14"/>
    <mergeCell ref="OGY14:OHE14"/>
    <mergeCell ref="ODZ14:OEF14"/>
    <mergeCell ref="OEG14:OEM14"/>
    <mergeCell ref="OEN14:OET14"/>
    <mergeCell ref="OEU14:OFA14"/>
    <mergeCell ref="OFB14:OFH14"/>
    <mergeCell ref="OFI14:OFO14"/>
    <mergeCell ref="OVT14:OVZ14"/>
    <mergeCell ref="OWA14:OWG14"/>
    <mergeCell ref="OWH14:OWN14"/>
    <mergeCell ref="OWO14:OWU14"/>
    <mergeCell ref="OWV14:OXB14"/>
    <mergeCell ref="OXC14:OXI14"/>
    <mergeCell ref="OUD14:OUJ14"/>
    <mergeCell ref="OUK14:OUQ14"/>
    <mergeCell ref="OUR14:OUX14"/>
    <mergeCell ref="OUY14:OVE14"/>
    <mergeCell ref="OVF14:OVL14"/>
    <mergeCell ref="OVM14:OVS14"/>
    <mergeCell ref="OSN14:OST14"/>
    <mergeCell ref="OSU14:OTA14"/>
    <mergeCell ref="OTB14:OTH14"/>
    <mergeCell ref="OTI14:OTO14"/>
    <mergeCell ref="OTP14:OTV14"/>
    <mergeCell ref="OTW14:OUC14"/>
    <mergeCell ref="OQX14:ORD14"/>
    <mergeCell ref="ORE14:ORK14"/>
    <mergeCell ref="ORL14:ORR14"/>
    <mergeCell ref="ORS14:ORY14"/>
    <mergeCell ref="ORZ14:OSF14"/>
    <mergeCell ref="OSG14:OSM14"/>
    <mergeCell ref="OPH14:OPN14"/>
    <mergeCell ref="OPO14:OPU14"/>
    <mergeCell ref="OPV14:OQB14"/>
    <mergeCell ref="OQC14:OQI14"/>
    <mergeCell ref="OQJ14:OQP14"/>
    <mergeCell ref="OQQ14:OQW14"/>
    <mergeCell ref="ONR14:ONX14"/>
    <mergeCell ref="ONY14:OOE14"/>
    <mergeCell ref="OOF14:OOL14"/>
    <mergeCell ref="OOM14:OOS14"/>
    <mergeCell ref="OOT14:OOZ14"/>
    <mergeCell ref="OPA14:OPG14"/>
    <mergeCell ref="PFL14:PFR14"/>
    <mergeCell ref="PFS14:PFY14"/>
    <mergeCell ref="PFZ14:PGF14"/>
    <mergeCell ref="PGG14:PGM14"/>
    <mergeCell ref="PGN14:PGT14"/>
    <mergeCell ref="PGU14:PHA14"/>
    <mergeCell ref="PDV14:PEB14"/>
    <mergeCell ref="PEC14:PEI14"/>
    <mergeCell ref="PEJ14:PEP14"/>
    <mergeCell ref="PEQ14:PEW14"/>
    <mergeCell ref="PEX14:PFD14"/>
    <mergeCell ref="PFE14:PFK14"/>
    <mergeCell ref="PCF14:PCL14"/>
    <mergeCell ref="PCM14:PCS14"/>
    <mergeCell ref="PCT14:PCZ14"/>
    <mergeCell ref="PDA14:PDG14"/>
    <mergeCell ref="PDH14:PDN14"/>
    <mergeCell ref="PDO14:PDU14"/>
    <mergeCell ref="PAP14:PAV14"/>
    <mergeCell ref="PAW14:PBC14"/>
    <mergeCell ref="PBD14:PBJ14"/>
    <mergeCell ref="PBK14:PBQ14"/>
    <mergeCell ref="PBR14:PBX14"/>
    <mergeCell ref="PBY14:PCE14"/>
    <mergeCell ref="OYZ14:OZF14"/>
    <mergeCell ref="OZG14:OZM14"/>
    <mergeCell ref="OZN14:OZT14"/>
    <mergeCell ref="OZU14:PAA14"/>
    <mergeCell ref="PAB14:PAH14"/>
    <mergeCell ref="PAI14:PAO14"/>
    <mergeCell ref="OXJ14:OXP14"/>
    <mergeCell ref="OXQ14:OXW14"/>
    <mergeCell ref="OXX14:OYD14"/>
    <mergeCell ref="OYE14:OYK14"/>
    <mergeCell ref="OYL14:OYR14"/>
    <mergeCell ref="OYS14:OYY14"/>
    <mergeCell ref="PPD14:PPJ14"/>
    <mergeCell ref="PPK14:PPQ14"/>
    <mergeCell ref="PPR14:PPX14"/>
    <mergeCell ref="PPY14:PQE14"/>
    <mergeCell ref="PQF14:PQL14"/>
    <mergeCell ref="PQM14:PQS14"/>
    <mergeCell ref="PNN14:PNT14"/>
    <mergeCell ref="PNU14:POA14"/>
    <mergeCell ref="POB14:POH14"/>
    <mergeCell ref="POI14:POO14"/>
    <mergeCell ref="POP14:POV14"/>
    <mergeCell ref="POW14:PPC14"/>
    <mergeCell ref="PLX14:PMD14"/>
    <mergeCell ref="PME14:PMK14"/>
    <mergeCell ref="PML14:PMR14"/>
    <mergeCell ref="PMS14:PMY14"/>
    <mergeCell ref="PMZ14:PNF14"/>
    <mergeCell ref="PNG14:PNM14"/>
    <mergeCell ref="PKH14:PKN14"/>
    <mergeCell ref="PKO14:PKU14"/>
    <mergeCell ref="PKV14:PLB14"/>
    <mergeCell ref="PLC14:PLI14"/>
    <mergeCell ref="PLJ14:PLP14"/>
    <mergeCell ref="PLQ14:PLW14"/>
    <mergeCell ref="PIR14:PIX14"/>
    <mergeCell ref="PIY14:PJE14"/>
    <mergeCell ref="PJF14:PJL14"/>
    <mergeCell ref="PJM14:PJS14"/>
    <mergeCell ref="PJT14:PJZ14"/>
    <mergeCell ref="PKA14:PKG14"/>
    <mergeCell ref="PHB14:PHH14"/>
    <mergeCell ref="PHI14:PHO14"/>
    <mergeCell ref="PHP14:PHV14"/>
    <mergeCell ref="PHW14:PIC14"/>
    <mergeCell ref="PID14:PIJ14"/>
    <mergeCell ref="PIK14:PIQ14"/>
    <mergeCell ref="PYV14:PZB14"/>
    <mergeCell ref="PZC14:PZI14"/>
    <mergeCell ref="PZJ14:PZP14"/>
    <mergeCell ref="PZQ14:PZW14"/>
    <mergeCell ref="PZX14:QAD14"/>
    <mergeCell ref="QAE14:QAK14"/>
    <mergeCell ref="PXF14:PXL14"/>
    <mergeCell ref="PXM14:PXS14"/>
    <mergeCell ref="PXT14:PXZ14"/>
    <mergeCell ref="PYA14:PYG14"/>
    <mergeCell ref="PYH14:PYN14"/>
    <mergeCell ref="PYO14:PYU14"/>
    <mergeCell ref="PVP14:PVV14"/>
    <mergeCell ref="PVW14:PWC14"/>
    <mergeCell ref="PWD14:PWJ14"/>
    <mergeCell ref="PWK14:PWQ14"/>
    <mergeCell ref="PWR14:PWX14"/>
    <mergeCell ref="PWY14:PXE14"/>
    <mergeCell ref="PTZ14:PUF14"/>
    <mergeCell ref="PUG14:PUM14"/>
    <mergeCell ref="PUN14:PUT14"/>
    <mergeCell ref="PUU14:PVA14"/>
    <mergeCell ref="PVB14:PVH14"/>
    <mergeCell ref="PVI14:PVO14"/>
    <mergeCell ref="PSJ14:PSP14"/>
    <mergeCell ref="PSQ14:PSW14"/>
    <mergeCell ref="PSX14:PTD14"/>
    <mergeCell ref="PTE14:PTK14"/>
    <mergeCell ref="PTL14:PTR14"/>
    <mergeCell ref="PTS14:PTY14"/>
    <mergeCell ref="PQT14:PQZ14"/>
    <mergeCell ref="PRA14:PRG14"/>
    <mergeCell ref="PRH14:PRN14"/>
    <mergeCell ref="PRO14:PRU14"/>
    <mergeCell ref="PRV14:PSB14"/>
    <mergeCell ref="PSC14:PSI14"/>
    <mergeCell ref="QIN14:QIT14"/>
    <mergeCell ref="QIU14:QJA14"/>
    <mergeCell ref="QJB14:QJH14"/>
    <mergeCell ref="QJI14:QJO14"/>
    <mergeCell ref="QJP14:QJV14"/>
    <mergeCell ref="QJW14:QKC14"/>
    <mergeCell ref="QGX14:QHD14"/>
    <mergeCell ref="QHE14:QHK14"/>
    <mergeCell ref="QHL14:QHR14"/>
    <mergeCell ref="QHS14:QHY14"/>
    <mergeCell ref="QHZ14:QIF14"/>
    <mergeCell ref="QIG14:QIM14"/>
    <mergeCell ref="QFH14:QFN14"/>
    <mergeCell ref="QFO14:QFU14"/>
    <mergeCell ref="QFV14:QGB14"/>
    <mergeCell ref="QGC14:QGI14"/>
    <mergeCell ref="QGJ14:QGP14"/>
    <mergeCell ref="QGQ14:QGW14"/>
    <mergeCell ref="QDR14:QDX14"/>
    <mergeCell ref="QDY14:QEE14"/>
    <mergeCell ref="QEF14:QEL14"/>
    <mergeCell ref="QEM14:QES14"/>
    <mergeCell ref="QET14:QEZ14"/>
    <mergeCell ref="QFA14:QFG14"/>
    <mergeCell ref="QCB14:QCH14"/>
    <mergeCell ref="QCI14:QCO14"/>
    <mergeCell ref="QCP14:QCV14"/>
    <mergeCell ref="QCW14:QDC14"/>
    <mergeCell ref="QDD14:QDJ14"/>
    <mergeCell ref="QDK14:QDQ14"/>
    <mergeCell ref="QAL14:QAR14"/>
    <mergeCell ref="QAS14:QAY14"/>
    <mergeCell ref="QAZ14:QBF14"/>
    <mergeCell ref="QBG14:QBM14"/>
    <mergeCell ref="QBN14:QBT14"/>
    <mergeCell ref="QBU14:QCA14"/>
    <mergeCell ref="QSF14:QSL14"/>
    <mergeCell ref="QSM14:QSS14"/>
    <mergeCell ref="QST14:QSZ14"/>
    <mergeCell ref="QTA14:QTG14"/>
    <mergeCell ref="QTH14:QTN14"/>
    <mergeCell ref="QTO14:QTU14"/>
    <mergeCell ref="QQP14:QQV14"/>
    <mergeCell ref="QQW14:QRC14"/>
    <mergeCell ref="QRD14:QRJ14"/>
    <mergeCell ref="QRK14:QRQ14"/>
    <mergeCell ref="QRR14:QRX14"/>
    <mergeCell ref="QRY14:QSE14"/>
    <mergeCell ref="QOZ14:QPF14"/>
    <mergeCell ref="QPG14:QPM14"/>
    <mergeCell ref="QPN14:QPT14"/>
    <mergeCell ref="QPU14:QQA14"/>
    <mergeCell ref="QQB14:QQH14"/>
    <mergeCell ref="QQI14:QQO14"/>
    <mergeCell ref="QNJ14:QNP14"/>
    <mergeCell ref="QNQ14:QNW14"/>
    <mergeCell ref="QNX14:QOD14"/>
    <mergeCell ref="QOE14:QOK14"/>
    <mergeCell ref="QOL14:QOR14"/>
    <mergeCell ref="QOS14:QOY14"/>
    <mergeCell ref="QLT14:QLZ14"/>
    <mergeCell ref="QMA14:QMG14"/>
    <mergeCell ref="QMH14:QMN14"/>
    <mergeCell ref="QMO14:QMU14"/>
    <mergeCell ref="QMV14:QNB14"/>
    <mergeCell ref="QNC14:QNI14"/>
    <mergeCell ref="QKD14:QKJ14"/>
    <mergeCell ref="QKK14:QKQ14"/>
    <mergeCell ref="QKR14:QKX14"/>
    <mergeCell ref="QKY14:QLE14"/>
    <mergeCell ref="QLF14:QLL14"/>
    <mergeCell ref="QLM14:QLS14"/>
    <mergeCell ref="RBX14:RCD14"/>
    <mergeCell ref="RCE14:RCK14"/>
    <mergeCell ref="RCL14:RCR14"/>
    <mergeCell ref="RCS14:RCY14"/>
    <mergeCell ref="RCZ14:RDF14"/>
    <mergeCell ref="RDG14:RDM14"/>
    <mergeCell ref="RAH14:RAN14"/>
    <mergeCell ref="RAO14:RAU14"/>
    <mergeCell ref="RAV14:RBB14"/>
    <mergeCell ref="RBC14:RBI14"/>
    <mergeCell ref="RBJ14:RBP14"/>
    <mergeCell ref="RBQ14:RBW14"/>
    <mergeCell ref="QYR14:QYX14"/>
    <mergeCell ref="QYY14:QZE14"/>
    <mergeCell ref="QZF14:QZL14"/>
    <mergeCell ref="QZM14:QZS14"/>
    <mergeCell ref="QZT14:QZZ14"/>
    <mergeCell ref="RAA14:RAG14"/>
    <mergeCell ref="QXB14:QXH14"/>
    <mergeCell ref="QXI14:QXO14"/>
    <mergeCell ref="QXP14:QXV14"/>
    <mergeCell ref="QXW14:QYC14"/>
    <mergeCell ref="QYD14:QYJ14"/>
    <mergeCell ref="QYK14:QYQ14"/>
    <mergeCell ref="QVL14:QVR14"/>
    <mergeCell ref="QVS14:QVY14"/>
    <mergeCell ref="QVZ14:QWF14"/>
    <mergeCell ref="QWG14:QWM14"/>
    <mergeCell ref="QWN14:QWT14"/>
    <mergeCell ref="QWU14:QXA14"/>
    <mergeCell ref="QTV14:QUB14"/>
    <mergeCell ref="QUC14:QUI14"/>
    <mergeCell ref="QUJ14:QUP14"/>
    <mergeCell ref="QUQ14:QUW14"/>
    <mergeCell ref="QUX14:QVD14"/>
    <mergeCell ref="QVE14:QVK14"/>
    <mergeCell ref="RLP14:RLV14"/>
    <mergeCell ref="RLW14:RMC14"/>
    <mergeCell ref="RMD14:RMJ14"/>
    <mergeCell ref="RMK14:RMQ14"/>
    <mergeCell ref="RMR14:RMX14"/>
    <mergeCell ref="RMY14:RNE14"/>
    <mergeCell ref="RJZ14:RKF14"/>
    <mergeCell ref="RKG14:RKM14"/>
    <mergeCell ref="RKN14:RKT14"/>
    <mergeCell ref="RKU14:RLA14"/>
    <mergeCell ref="RLB14:RLH14"/>
    <mergeCell ref="RLI14:RLO14"/>
    <mergeCell ref="RIJ14:RIP14"/>
    <mergeCell ref="RIQ14:RIW14"/>
    <mergeCell ref="RIX14:RJD14"/>
    <mergeCell ref="RJE14:RJK14"/>
    <mergeCell ref="RJL14:RJR14"/>
    <mergeCell ref="RJS14:RJY14"/>
    <mergeCell ref="RGT14:RGZ14"/>
    <mergeCell ref="RHA14:RHG14"/>
    <mergeCell ref="RHH14:RHN14"/>
    <mergeCell ref="RHO14:RHU14"/>
    <mergeCell ref="RHV14:RIB14"/>
    <mergeCell ref="RIC14:RII14"/>
    <mergeCell ref="RFD14:RFJ14"/>
    <mergeCell ref="RFK14:RFQ14"/>
    <mergeCell ref="RFR14:RFX14"/>
    <mergeCell ref="RFY14:RGE14"/>
    <mergeCell ref="RGF14:RGL14"/>
    <mergeCell ref="RGM14:RGS14"/>
    <mergeCell ref="RDN14:RDT14"/>
    <mergeCell ref="RDU14:REA14"/>
    <mergeCell ref="REB14:REH14"/>
    <mergeCell ref="REI14:REO14"/>
    <mergeCell ref="REP14:REV14"/>
    <mergeCell ref="REW14:RFC14"/>
    <mergeCell ref="RVH14:RVN14"/>
    <mergeCell ref="RVO14:RVU14"/>
    <mergeCell ref="RVV14:RWB14"/>
    <mergeCell ref="RWC14:RWI14"/>
    <mergeCell ref="RWJ14:RWP14"/>
    <mergeCell ref="RWQ14:RWW14"/>
    <mergeCell ref="RTR14:RTX14"/>
    <mergeCell ref="RTY14:RUE14"/>
    <mergeCell ref="RUF14:RUL14"/>
    <mergeCell ref="RUM14:RUS14"/>
    <mergeCell ref="RUT14:RUZ14"/>
    <mergeCell ref="RVA14:RVG14"/>
    <mergeCell ref="RSB14:RSH14"/>
    <mergeCell ref="RSI14:RSO14"/>
    <mergeCell ref="RSP14:RSV14"/>
    <mergeCell ref="RSW14:RTC14"/>
    <mergeCell ref="RTD14:RTJ14"/>
    <mergeCell ref="RTK14:RTQ14"/>
    <mergeCell ref="RQL14:RQR14"/>
    <mergeCell ref="RQS14:RQY14"/>
    <mergeCell ref="RQZ14:RRF14"/>
    <mergeCell ref="RRG14:RRM14"/>
    <mergeCell ref="RRN14:RRT14"/>
    <mergeCell ref="RRU14:RSA14"/>
    <mergeCell ref="ROV14:RPB14"/>
    <mergeCell ref="RPC14:RPI14"/>
    <mergeCell ref="RPJ14:RPP14"/>
    <mergeCell ref="RPQ14:RPW14"/>
    <mergeCell ref="RPX14:RQD14"/>
    <mergeCell ref="RQE14:RQK14"/>
    <mergeCell ref="RNF14:RNL14"/>
    <mergeCell ref="RNM14:RNS14"/>
    <mergeCell ref="RNT14:RNZ14"/>
    <mergeCell ref="ROA14:ROG14"/>
    <mergeCell ref="ROH14:RON14"/>
    <mergeCell ref="ROO14:ROU14"/>
    <mergeCell ref="SEZ14:SFF14"/>
    <mergeCell ref="SFG14:SFM14"/>
    <mergeCell ref="SFN14:SFT14"/>
    <mergeCell ref="SFU14:SGA14"/>
    <mergeCell ref="SGB14:SGH14"/>
    <mergeCell ref="SGI14:SGO14"/>
    <mergeCell ref="SDJ14:SDP14"/>
    <mergeCell ref="SDQ14:SDW14"/>
    <mergeCell ref="SDX14:SED14"/>
    <mergeCell ref="SEE14:SEK14"/>
    <mergeCell ref="SEL14:SER14"/>
    <mergeCell ref="SES14:SEY14"/>
    <mergeCell ref="SBT14:SBZ14"/>
    <mergeCell ref="SCA14:SCG14"/>
    <mergeCell ref="SCH14:SCN14"/>
    <mergeCell ref="SCO14:SCU14"/>
    <mergeCell ref="SCV14:SDB14"/>
    <mergeCell ref="SDC14:SDI14"/>
    <mergeCell ref="SAD14:SAJ14"/>
    <mergeCell ref="SAK14:SAQ14"/>
    <mergeCell ref="SAR14:SAX14"/>
    <mergeCell ref="SAY14:SBE14"/>
    <mergeCell ref="SBF14:SBL14"/>
    <mergeCell ref="SBM14:SBS14"/>
    <mergeCell ref="RYN14:RYT14"/>
    <mergeCell ref="RYU14:RZA14"/>
    <mergeCell ref="RZB14:RZH14"/>
    <mergeCell ref="RZI14:RZO14"/>
    <mergeCell ref="RZP14:RZV14"/>
    <mergeCell ref="RZW14:SAC14"/>
    <mergeCell ref="RWX14:RXD14"/>
    <mergeCell ref="RXE14:RXK14"/>
    <mergeCell ref="RXL14:RXR14"/>
    <mergeCell ref="RXS14:RXY14"/>
    <mergeCell ref="RXZ14:RYF14"/>
    <mergeCell ref="RYG14:RYM14"/>
    <mergeCell ref="SOR14:SOX14"/>
    <mergeCell ref="SOY14:SPE14"/>
    <mergeCell ref="SPF14:SPL14"/>
    <mergeCell ref="SPM14:SPS14"/>
    <mergeCell ref="SPT14:SPZ14"/>
    <mergeCell ref="SQA14:SQG14"/>
    <mergeCell ref="SNB14:SNH14"/>
    <mergeCell ref="SNI14:SNO14"/>
    <mergeCell ref="SNP14:SNV14"/>
    <mergeCell ref="SNW14:SOC14"/>
    <mergeCell ref="SOD14:SOJ14"/>
    <mergeCell ref="SOK14:SOQ14"/>
    <mergeCell ref="SLL14:SLR14"/>
    <mergeCell ref="SLS14:SLY14"/>
    <mergeCell ref="SLZ14:SMF14"/>
    <mergeCell ref="SMG14:SMM14"/>
    <mergeCell ref="SMN14:SMT14"/>
    <mergeCell ref="SMU14:SNA14"/>
    <mergeCell ref="SJV14:SKB14"/>
    <mergeCell ref="SKC14:SKI14"/>
    <mergeCell ref="SKJ14:SKP14"/>
    <mergeCell ref="SKQ14:SKW14"/>
    <mergeCell ref="SKX14:SLD14"/>
    <mergeCell ref="SLE14:SLK14"/>
    <mergeCell ref="SIF14:SIL14"/>
    <mergeCell ref="SIM14:SIS14"/>
    <mergeCell ref="SIT14:SIZ14"/>
    <mergeCell ref="SJA14:SJG14"/>
    <mergeCell ref="SJH14:SJN14"/>
    <mergeCell ref="SJO14:SJU14"/>
    <mergeCell ref="SGP14:SGV14"/>
    <mergeCell ref="SGW14:SHC14"/>
    <mergeCell ref="SHD14:SHJ14"/>
    <mergeCell ref="SHK14:SHQ14"/>
    <mergeCell ref="SHR14:SHX14"/>
    <mergeCell ref="SHY14:SIE14"/>
    <mergeCell ref="SYJ14:SYP14"/>
    <mergeCell ref="SYQ14:SYW14"/>
    <mergeCell ref="SYX14:SZD14"/>
    <mergeCell ref="SZE14:SZK14"/>
    <mergeCell ref="SZL14:SZR14"/>
    <mergeCell ref="SZS14:SZY14"/>
    <mergeCell ref="SWT14:SWZ14"/>
    <mergeCell ref="SXA14:SXG14"/>
    <mergeCell ref="SXH14:SXN14"/>
    <mergeCell ref="SXO14:SXU14"/>
    <mergeCell ref="SXV14:SYB14"/>
    <mergeCell ref="SYC14:SYI14"/>
    <mergeCell ref="SVD14:SVJ14"/>
    <mergeCell ref="SVK14:SVQ14"/>
    <mergeCell ref="SVR14:SVX14"/>
    <mergeCell ref="SVY14:SWE14"/>
    <mergeCell ref="SWF14:SWL14"/>
    <mergeCell ref="SWM14:SWS14"/>
    <mergeCell ref="STN14:STT14"/>
    <mergeCell ref="STU14:SUA14"/>
    <mergeCell ref="SUB14:SUH14"/>
    <mergeCell ref="SUI14:SUO14"/>
    <mergeCell ref="SUP14:SUV14"/>
    <mergeCell ref="SUW14:SVC14"/>
    <mergeCell ref="SRX14:SSD14"/>
    <mergeCell ref="SSE14:SSK14"/>
    <mergeCell ref="SSL14:SSR14"/>
    <mergeCell ref="SSS14:SSY14"/>
    <mergeCell ref="SSZ14:STF14"/>
    <mergeCell ref="STG14:STM14"/>
    <mergeCell ref="SQH14:SQN14"/>
    <mergeCell ref="SQO14:SQU14"/>
    <mergeCell ref="SQV14:SRB14"/>
    <mergeCell ref="SRC14:SRI14"/>
    <mergeCell ref="SRJ14:SRP14"/>
    <mergeCell ref="SRQ14:SRW14"/>
    <mergeCell ref="TIB14:TIH14"/>
    <mergeCell ref="TII14:TIO14"/>
    <mergeCell ref="TIP14:TIV14"/>
    <mergeCell ref="TIW14:TJC14"/>
    <mergeCell ref="TJD14:TJJ14"/>
    <mergeCell ref="TJK14:TJQ14"/>
    <mergeCell ref="TGL14:TGR14"/>
    <mergeCell ref="TGS14:TGY14"/>
    <mergeCell ref="TGZ14:THF14"/>
    <mergeCell ref="THG14:THM14"/>
    <mergeCell ref="THN14:THT14"/>
    <mergeCell ref="THU14:TIA14"/>
    <mergeCell ref="TEV14:TFB14"/>
    <mergeCell ref="TFC14:TFI14"/>
    <mergeCell ref="TFJ14:TFP14"/>
    <mergeCell ref="TFQ14:TFW14"/>
    <mergeCell ref="TFX14:TGD14"/>
    <mergeCell ref="TGE14:TGK14"/>
    <mergeCell ref="TDF14:TDL14"/>
    <mergeCell ref="TDM14:TDS14"/>
    <mergeCell ref="TDT14:TDZ14"/>
    <mergeCell ref="TEA14:TEG14"/>
    <mergeCell ref="TEH14:TEN14"/>
    <mergeCell ref="TEO14:TEU14"/>
    <mergeCell ref="TBP14:TBV14"/>
    <mergeCell ref="TBW14:TCC14"/>
    <mergeCell ref="TCD14:TCJ14"/>
    <mergeCell ref="TCK14:TCQ14"/>
    <mergeCell ref="TCR14:TCX14"/>
    <mergeCell ref="TCY14:TDE14"/>
    <mergeCell ref="SZZ14:TAF14"/>
    <mergeCell ref="TAG14:TAM14"/>
    <mergeCell ref="TAN14:TAT14"/>
    <mergeCell ref="TAU14:TBA14"/>
    <mergeCell ref="TBB14:TBH14"/>
    <mergeCell ref="TBI14:TBO14"/>
    <mergeCell ref="TRT14:TRZ14"/>
    <mergeCell ref="TSA14:TSG14"/>
    <mergeCell ref="TSH14:TSN14"/>
    <mergeCell ref="TSO14:TSU14"/>
    <mergeCell ref="TSV14:TTB14"/>
    <mergeCell ref="TTC14:TTI14"/>
    <mergeCell ref="TQD14:TQJ14"/>
    <mergeCell ref="TQK14:TQQ14"/>
    <mergeCell ref="TQR14:TQX14"/>
    <mergeCell ref="TQY14:TRE14"/>
    <mergeCell ref="TRF14:TRL14"/>
    <mergeCell ref="TRM14:TRS14"/>
    <mergeCell ref="TON14:TOT14"/>
    <mergeCell ref="TOU14:TPA14"/>
    <mergeCell ref="TPB14:TPH14"/>
    <mergeCell ref="TPI14:TPO14"/>
    <mergeCell ref="TPP14:TPV14"/>
    <mergeCell ref="TPW14:TQC14"/>
    <mergeCell ref="TMX14:TND14"/>
    <mergeCell ref="TNE14:TNK14"/>
    <mergeCell ref="TNL14:TNR14"/>
    <mergeCell ref="TNS14:TNY14"/>
    <mergeCell ref="TNZ14:TOF14"/>
    <mergeCell ref="TOG14:TOM14"/>
    <mergeCell ref="TLH14:TLN14"/>
    <mergeCell ref="TLO14:TLU14"/>
    <mergeCell ref="TLV14:TMB14"/>
    <mergeCell ref="TMC14:TMI14"/>
    <mergeCell ref="TMJ14:TMP14"/>
    <mergeCell ref="TMQ14:TMW14"/>
    <mergeCell ref="TJR14:TJX14"/>
    <mergeCell ref="TJY14:TKE14"/>
    <mergeCell ref="TKF14:TKL14"/>
    <mergeCell ref="TKM14:TKS14"/>
    <mergeCell ref="TKT14:TKZ14"/>
    <mergeCell ref="TLA14:TLG14"/>
    <mergeCell ref="UBL14:UBR14"/>
    <mergeCell ref="UBS14:UBY14"/>
    <mergeCell ref="UBZ14:UCF14"/>
    <mergeCell ref="UCG14:UCM14"/>
    <mergeCell ref="UCN14:UCT14"/>
    <mergeCell ref="UCU14:UDA14"/>
    <mergeCell ref="TZV14:UAB14"/>
    <mergeCell ref="UAC14:UAI14"/>
    <mergeCell ref="UAJ14:UAP14"/>
    <mergeCell ref="UAQ14:UAW14"/>
    <mergeCell ref="UAX14:UBD14"/>
    <mergeCell ref="UBE14:UBK14"/>
    <mergeCell ref="TYF14:TYL14"/>
    <mergeCell ref="TYM14:TYS14"/>
    <mergeCell ref="TYT14:TYZ14"/>
    <mergeCell ref="TZA14:TZG14"/>
    <mergeCell ref="TZH14:TZN14"/>
    <mergeCell ref="TZO14:TZU14"/>
    <mergeCell ref="TWP14:TWV14"/>
    <mergeCell ref="TWW14:TXC14"/>
    <mergeCell ref="TXD14:TXJ14"/>
    <mergeCell ref="TXK14:TXQ14"/>
    <mergeCell ref="TXR14:TXX14"/>
    <mergeCell ref="TXY14:TYE14"/>
    <mergeCell ref="TUZ14:TVF14"/>
    <mergeCell ref="TVG14:TVM14"/>
    <mergeCell ref="TVN14:TVT14"/>
    <mergeCell ref="TVU14:TWA14"/>
    <mergeCell ref="TWB14:TWH14"/>
    <mergeCell ref="TWI14:TWO14"/>
    <mergeCell ref="TTJ14:TTP14"/>
    <mergeCell ref="TTQ14:TTW14"/>
    <mergeCell ref="TTX14:TUD14"/>
    <mergeCell ref="TUE14:TUK14"/>
    <mergeCell ref="TUL14:TUR14"/>
    <mergeCell ref="TUS14:TUY14"/>
    <mergeCell ref="ULD14:ULJ14"/>
    <mergeCell ref="ULK14:ULQ14"/>
    <mergeCell ref="ULR14:ULX14"/>
    <mergeCell ref="ULY14:UME14"/>
    <mergeCell ref="UMF14:UML14"/>
    <mergeCell ref="UMM14:UMS14"/>
    <mergeCell ref="UJN14:UJT14"/>
    <mergeCell ref="UJU14:UKA14"/>
    <mergeCell ref="UKB14:UKH14"/>
    <mergeCell ref="UKI14:UKO14"/>
    <mergeCell ref="UKP14:UKV14"/>
    <mergeCell ref="UKW14:ULC14"/>
    <mergeCell ref="UHX14:UID14"/>
    <mergeCell ref="UIE14:UIK14"/>
    <mergeCell ref="UIL14:UIR14"/>
    <mergeCell ref="UIS14:UIY14"/>
    <mergeCell ref="UIZ14:UJF14"/>
    <mergeCell ref="UJG14:UJM14"/>
    <mergeCell ref="UGH14:UGN14"/>
    <mergeCell ref="UGO14:UGU14"/>
    <mergeCell ref="UGV14:UHB14"/>
    <mergeCell ref="UHC14:UHI14"/>
    <mergeCell ref="UHJ14:UHP14"/>
    <mergeCell ref="UHQ14:UHW14"/>
    <mergeCell ref="UER14:UEX14"/>
    <mergeCell ref="UEY14:UFE14"/>
    <mergeCell ref="UFF14:UFL14"/>
    <mergeCell ref="UFM14:UFS14"/>
    <mergeCell ref="UFT14:UFZ14"/>
    <mergeCell ref="UGA14:UGG14"/>
    <mergeCell ref="UDB14:UDH14"/>
    <mergeCell ref="UDI14:UDO14"/>
    <mergeCell ref="UDP14:UDV14"/>
    <mergeCell ref="UDW14:UEC14"/>
    <mergeCell ref="UED14:UEJ14"/>
    <mergeCell ref="UEK14:UEQ14"/>
    <mergeCell ref="UUV14:UVB14"/>
    <mergeCell ref="UVC14:UVI14"/>
    <mergeCell ref="UVJ14:UVP14"/>
    <mergeCell ref="UVQ14:UVW14"/>
    <mergeCell ref="UVX14:UWD14"/>
    <mergeCell ref="UWE14:UWK14"/>
    <mergeCell ref="UTF14:UTL14"/>
    <mergeCell ref="UTM14:UTS14"/>
    <mergeCell ref="UTT14:UTZ14"/>
    <mergeCell ref="UUA14:UUG14"/>
    <mergeCell ref="UUH14:UUN14"/>
    <mergeCell ref="UUO14:UUU14"/>
    <mergeCell ref="URP14:URV14"/>
    <mergeCell ref="URW14:USC14"/>
    <mergeCell ref="USD14:USJ14"/>
    <mergeCell ref="USK14:USQ14"/>
    <mergeCell ref="USR14:USX14"/>
    <mergeCell ref="USY14:UTE14"/>
    <mergeCell ref="UPZ14:UQF14"/>
    <mergeCell ref="UQG14:UQM14"/>
    <mergeCell ref="UQN14:UQT14"/>
    <mergeCell ref="UQU14:URA14"/>
    <mergeCell ref="URB14:URH14"/>
    <mergeCell ref="URI14:URO14"/>
    <mergeCell ref="UOJ14:UOP14"/>
    <mergeCell ref="UOQ14:UOW14"/>
    <mergeCell ref="UOX14:UPD14"/>
    <mergeCell ref="UPE14:UPK14"/>
    <mergeCell ref="UPL14:UPR14"/>
    <mergeCell ref="UPS14:UPY14"/>
    <mergeCell ref="UMT14:UMZ14"/>
    <mergeCell ref="UNA14:UNG14"/>
    <mergeCell ref="UNH14:UNN14"/>
    <mergeCell ref="UNO14:UNU14"/>
    <mergeCell ref="UNV14:UOB14"/>
    <mergeCell ref="UOC14:UOI14"/>
    <mergeCell ref="VEN14:VET14"/>
    <mergeCell ref="VEU14:VFA14"/>
    <mergeCell ref="VFB14:VFH14"/>
    <mergeCell ref="VFI14:VFO14"/>
    <mergeCell ref="VFP14:VFV14"/>
    <mergeCell ref="VFW14:VGC14"/>
    <mergeCell ref="VCX14:VDD14"/>
    <mergeCell ref="VDE14:VDK14"/>
    <mergeCell ref="VDL14:VDR14"/>
    <mergeCell ref="VDS14:VDY14"/>
    <mergeCell ref="VDZ14:VEF14"/>
    <mergeCell ref="VEG14:VEM14"/>
    <mergeCell ref="VBH14:VBN14"/>
    <mergeCell ref="VBO14:VBU14"/>
    <mergeCell ref="VBV14:VCB14"/>
    <mergeCell ref="VCC14:VCI14"/>
    <mergeCell ref="VCJ14:VCP14"/>
    <mergeCell ref="VCQ14:VCW14"/>
    <mergeCell ref="UZR14:UZX14"/>
    <mergeCell ref="UZY14:VAE14"/>
    <mergeCell ref="VAF14:VAL14"/>
    <mergeCell ref="VAM14:VAS14"/>
    <mergeCell ref="VAT14:VAZ14"/>
    <mergeCell ref="VBA14:VBG14"/>
    <mergeCell ref="UYB14:UYH14"/>
    <mergeCell ref="UYI14:UYO14"/>
    <mergeCell ref="UYP14:UYV14"/>
    <mergeCell ref="UYW14:UZC14"/>
    <mergeCell ref="UZD14:UZJ14"/>
    <mergeCell ref="UZK14:UZQ14"/>
    <mergeCell ref="UWL14:UWR14"/>
    <mergeCell ref="UWS14:UWY14"/>
    <mergeCell ref="UWZ14:UXF14"/>
    <mergeCell ref="UXG14:UXM14"/>
    <mergeCell ref="UXN14:UXT14"/>
    <mergeCell ref="UXU14:UYA14"/>
    <mergeCell ref="VOF14:VOL14"/>
    <mergeCell ref="VOM14:VOS14"/>
    <mergeCell ref="VOT14:VOZ14"/>
    <mergeCell ref="VPA14:VPG14"/>
    <mergeCell ref="VPH14:VPN14"/>
    <mergeCell ref="VPO14:VPU14"/>
    <mergeCell ref="VMP14:VMV14"/>
    <mergeCell ref="VMW14:VNC14"/>
    <mergeCell ref="VND14:VNJ14"/>
    <mergeCell ref="VNK14:VNQ14"/>
    <mergeCell ref="VNR14:VNX14"/>
    <mergeCell ref="VNY14:VOE14"/>
    <mergeCell ref="VKZ14:VLF14"/>
    <mergeCell ref="VLG14:VLM14"/>
    <mergeCell ref="VLN14:VLT14"/>
    <mergeCell ref="VLU14:VMA14"/>
    <mergeCell ref="VMB14:VMH14"/>
    <mergeCell ref="VMI14:VMO14"/>
    <mergeCell ref="VJJ14:VJP14"/>
    <mergeCell ref="VJQ14:VJW14"/>
    <mergeCell ref="VJX14:VKD14"/>
    <mergeCell ref="VKE14:VKK14"/>
    <mergeCell ref="VKL14:VKR14"/>
    <mergeCell ref="VKS14:VKY14"/>
    <mergeCell ref="VHT14:VHZ14"/>
    <mergeCell ref="VIA14:VIG14"/>
    <mergeCell ref="VIH14:VIN14"/>
    <mergeCell ref="VIO14:VIU14"/>
    <mergeCell ref="VIV14:VJB14"/>
    <mergeCell ref="VJC14:VJI14"/>
    <mergeCell ref="VGD14:VGJ14"/>
    <mergeCell ref="VGK14:VGQ14"/>
    <mergeCell ref="VGR14:VGX14"/>
    <mergeCell ref="VGY14:VHE14"/>
    <mergeCell ref="VHF14:VHL14"/>
    <mergeCell ref="VHM14:VHS14"/>
    <mergeCell ref="VXX14:VYD14"/>
    <mergeCell ref="VYE14:VYK14"/>
    <mergeCell ref="VYL14:VYR14"/>
    <mergeCell ref="VYS14:VYY14"/>
    <mergeCell ref="VYZ14:VZF14"/>
    <mergeCell ref="VZG14:VZM14"/>
    <mergeCell ref="VWH14:VWN14"/>
    <mergeCell ref="VWO14:VWU14"/>
    <mergeCell ref="VWV14:VXB14"/>
    <mergeCell ref="VXC14:VXI14"/>
    <mergeCell ref="VXJ14:VXP14"/>
    <mergeCell ref="VXQ14:VXW14"/>
    <mergeCell ref="VUR14:VUX14"/>
    <mergeCell ref="VUY14:VVE14"/>
    <mergeCell ref="VVF14:VVL14"/>
    <mergeCell ref="VVM14:VVS14"/>
    <mergeCell ref="VVT14:VVZ14"/>
    <mergeCell ref="VWA14:VWG14"/>
    <mergeCell ref="VTB14:VTH14"/>
    <mergeCell ref="VTI14:VTO14"/>
    <mergeCell ref="VTP14:VTV14"/>
    <mergeCell ref="VTW14:VUC14"/>
    <mergeCell ref="VUD14:VUJ14"/>
    <mergeCell ref="VUK14:VUQ14"/>
    <mergeCell ref="VRL14:VRR14"/>
    <mergeCell ref="VRS14:VRY14"/>
    <mergeCell ref="VRZ14:VSF14"/>
    <mergeCell ref="VSG14:VSM14"/>
    <mergeCell ref="VSN14:VST14"/>
    <mergeCell ref="VSU14:VTA14"/>
    <mergeCell ref="VPV14:VQB14"/>
    <mergeCell ref="VQC14:VQI14"/>
    <mergeCell ref="VQJ14:VQP14"/>
    <mergeCell ref="VQQ14:VQW14"/>
    <mergeCell ref="VQX14:VRD14"/>
    <mergeCell ref="VRE14:VRK14"/>
    <mergeCell ref="WHP14:WHV14"/>
    <mergeCell ref="WHW14:WIC14"/>
    <mergeCell ref="WID14:WIJ14"/>
    <mergeCell ref="WIK14:WIQ14"/>
    <mergeCell ref="WIR14:WIX14"/>
    <mergeCell ref="WIY14:WJE14"/>
    <mergeCell ref="WFZ14:WGF14"/>
    <mergeCell ref="WGG14:WGM14"/>
    <mergeCell ref="WGN14:WGT14"/>
    <mergeCell ref="WGU14:WHA14"/>
    <mergeCell ref="WHB14:WHH14"/>
    <mergeCell ref="WHI14:WHO14"/>
    <mergeCell ref="WEJ14:WEP14"/>
    <mergeCell ref="WEQ14:WEW14"/>
    <mergeCell ref="WEX14:WFD14"/>
    <mergeCell ref="WFE14:WFK14"/>
    <mergeCell ref="WFL14:WFR14"/>
    <mergeCell ref="WFS14:WFY14"/>
    <mergeCell ref="WCT14:WCZ14"/>
    <mergeCell ref="WDA14:WDG14"/>
    <mergeCell ref="WDH14:WDN14"/>
    <mergeCell ref="WDO14:WDU14"/>
    <mergeCell ref="WDV14:WEB14"/>
    <mergeCell ref="WEC14:WEI14"/>
    <mergeCell ref="WBD14:WBJ14"/>
    <mergeCell ref="WBK14:WBQ14"/>
    <mergeCell ref="WBR14:WBX14"/>
    <mergeCell ref="WBY14:WCE14"/>
    <mergeCell ref="WCF14:WCL14"/>
    <mergeCell ref="WCM14:WCS14"/>
    <mergeCell ref="VZN14:VZT14"/>
    <mergeCell ref="VZU14:WAA14"/>
    <mergeCell ref="WAB14:WAH14"/>
    <mergeCell ref="WAI14:WAO14"/>
    <mergeCell ref="WAP14:WAV14"/>
    <mergeCell ref="WAW14:WBC14"/>
    <mergeCell ref="WRV14:WSB14"/>
    <mergeCell ref="WSC14:WSI14"/>
    <mergeCell ref="WSJ14:WSP14"/>
    <mergeCell ref="WSQ14:WSW14"/>
    <mergeCell ref="WPR14:WPX14"/>
    <mergeCell ref="WPY14:WQE14"/>
    <mergeCell ref="WQF14:WQL14"/>
    <mergeCell ref="WQM14:WQS14"/>
    <mergeCell ref="WQT14:WQZ14"/>
    <mergeCell ref="WRA14:WRG14"/>
    <mergeCell ref="WOB14:WOH14"/>
    <mergeCell ref="WOI14:WOO14"/>
    <mergeCell ref="WOP14:WOV14"/>
    <mergeCell ref="WOW14:WPC14"/>
    <mergeCell ref="WPD14:WPJ14"/>
    <mergeCell ref="WPK14:WPQ14"/>
    <mergeCell ref="WML14:WMR14"/>
    <mergeCell ref="WMS14:WMY14"/>
    <mergeCell ref="WMZ14:WNF14"/>
    <mergeCell ref="WNG14:WNM14"/>
    <mergeCell ref="WNN14:WNT14"/>
    <mergeCell ref="WNU14:WOA14"/>
    <mergeCell ref="WKV14:WLB14"/>
    <mergeCell ref="WLC14:WLI14"/>
    <mergeCell ref="WLJ14:WLP14"/>
    <mergeCell ref="WLQ14:WLW14"/>
    <mergeCell ref="WLX14:WMD14"/>
    <mergeCell ref="WME14:WMK14"/>
    <mergeCell ref="WJF14:WJL14"/>
    <mergeCell ref="WJM14:WJS14"/>
    <mergeCell ref="WJT14:WJZ14"/>
    <mergeCell ref="WKA14:WKG14"/>
    <mergeCell ref="WKH14:WKN14"/>
    <mergeCell ref="WKO14:WKU14"/>
    <mergeCell ref="CG15:CM15"/>
    <mergeCell ref="CN15:CT15"/>
    <mergeCell ref="CU15:DA15"/>
    <mergeCell ref="DB15:DH15"/>
    <mergeCell ref="DI15:DO15"/>
    <mergeCell ref="DP15:DV15"/>
    <mergeCell ref="AQ15:AW15"/>
    <mergeCell ref="AX15:BD15"/>
    <mergeCell ref="BE15:BK15"/>
    <mergeCell ref="BL15:BR15"/>
    <mergeCell ref="BS15:BY15"/>
    <mergeCell ref="BZ15:CF15"/>
    <mergeCell ref="XEF14:XEL14"/>
    <mergeCell ref="XEM14:XES14"/>
    <mergeCell ref="XET14:XEZ14"/>
    <mergeCell ref="XFA14:XFD14"/>
    <mergeCell ref="O15:U15"/>
    <mergeCell ref="V15:AB15"/>
    <mergeCell ref="AC15:AI15"/>
    <mergeCell ref="AJ15:AP15"/>
    <mergeCell ref="XCP14:XCV14"/>
    <mergeCell ref="XCW14:XDC14"/>
    <mergeCell ref="XDD14:XDJ14"/>
    <mergeCell ref="XDK14:XDQ14"/>
    <mergeCell ref="XDR14:XDX14"/>
    <mergeCell ref="XDY14:XEE14"/>
    <mergeCell ref="XAZ14:XBF14"/>
    <mergeCell ref="XBG14:XBM14"/>
    <mergeCell ref="XBN14:XBT14"/>
    <mergeCell ref="XBU14:XCA14"/>
    <mergeCell ref="XCB14:XCH14"/>
    <mergeCell ref="XCI14:XCO14"/>
    <mergeCell ref="WZJ14:WZP14"/>
    <mergeCell ref="WZQ14:WZW14"/>
    <mergeCell ref="WZX14:XAD14"/>
    <mergeCell ref="XAE14:XAK14"/>
    <mergeCell ref="XAL14:XAR14"/>
    <mergeCell ref="XAS14:XAY14"/>
    <mergeCell ref="WXT14:WXZ14"/>
    <mergeCell ref="WYA14:WYG14"/>
    <mergeCell ref="WYH14:WYN14"/>
    <mergeCell ref="WYO14:WYU14"/>
    <mergeCell ref="WYV14:WZB14"/>
    <mergeCell ref="WZC14:WZI14"/>
    <mergeCell ref="WWD14:WWJ14"/>
    <mergeCell ref="WWK14:WWQ14"/>
    <mergeCell ref="WWR14:WWX14"/>
    <mergeCell ref="WWY14:WXE14"/>
    <mergeCell ref="WXF14:WXL14"/>
    <mergeCell ref="WXM14:WXS14"/>
    <mergeCell ref="WUN14:WUT14"/>
    <mergeCell ref="WUU14:WVA14"/>
    <mergeCell ref="WVB14:WVH14"/>
    <mergeCell ref="WVI14:WVO14"/>
    <mergeCell ref="WVP14:WVV14"/>
    <mergeCell ref="WVW14:WWC14"/>
    <mergeCell ref="WSX14:WTD14"/>
    <mergeCell ref="WTE14:WTK14"/>
    <mergeCell ref="WTL14:WTR14"/>
    <mergeCell ref="WTS14:WTY14"/>
    <mergeCell ref="WTZ14:WUF14"/>
    <mergeCell ref="WUG14:WUM14"/>
    <mergeCell ref="WRH14:WRN14"/>
    <mergeCell ref="WRO14:WRU14"/>
    <mergeCell ref="LY15:ME15"/>
    <mergeCell ref="MF15:ML15"/>
    <mergeCell ref="MM15:MS15"/>
    <mergeCell ref="MT15:MZ15"/>
    <mergeCell ref="NA15:NG15"/>
    <mergeCell ref="NH15:NN15"/>
    <mergeCell ref="KI15:KO15"/>
    <mergeCell ref="KP15:KV15"/>
    <mergeCell ref="KW15:LC15"/>
    <mergeCell ref="LD15:LJ15"/>
    <mergeCell ref="LK15:LQ15"/>
    <mergeCell ref="LR15:LX15"/>
    <mergeCell ref="IS15:IY15"/>
    <mergeCell ref="IZ15:JF15"/>
    <mergeCell ref="JG15:JM15"/>
    <mergeCell ref="JN15:JT15"/>
    <mergeCell ref="JU15:KA15"/>
    <mergeCell ref="KB15:KH15"/>
    <mergeCell ref="HC15:HI15"/>
    <mergeCell ref="HJ15:HP15"/>
    <mergeCell ref="HQ15:HW15"/>
    <mergeCell ref="HX15:ID15"/>
    <mergeCell ref="IE15:IK15"/>
    <mergeCell ref="IL15:IR15"/>
    <mergeCell ref="FM15:FS15"/>
    <mergeCell ref="FT15:FZ15"/>
    <mergeCell ref="GA15:GG15"/>
    <mergeCell ref="GH15:GN15"/>
    <mergeCell ref="GO15:GU15"/>
    <mergeCell ref="GV15:HB15"/>
    <mergeCell ref="DW15:EC15"/>
    <mergeCell ref="ED15:EJ15"/>
    <mergeCell ref="EK15:EQ15"/>
    <mergeCell ref="ER15:EX15"/>
    <mergeCell ref="EY15:FE15"/>
    <mergeCell ref="FF15:FL15"/>
    <mergeCell ref="VQ15:VW15"/>
    <mergeCell ref="VX15:WD15"/>
    <mergeCell ref="WE15:WK15"/>
    <mergeCell ref="WL15:WR15"/>
    <mergeCell ref="WS15:WY15"/>
    <mergeCell ref="WZ15:XF15"/>
    <mergeCell ref="UA15:UG15"/>
    <mergeCell ref="UH15:UN15"/>
    <mergeCell ref="UO15:UU15"/>
    <mergeCell ref="UV15:VB15"/>
    <mergeCell ref="VC15:VI15"/>
    <mergeCell ref="VJ15:VP15"/>
    <mergeCell ref="SK15:SQ15"/>
    <mergeCell ref="SR15:SX15"/>
    <mergeCell ref="SY15:TE15"/>
    <mergeCell ref="TF15:TL15"/>
    <mergeCell ref="TM15:TS15"/>
    <mergeCell ref="TT15:TZ15"/>
    <mergeCell ref="QU15:RA15"/>
    <mergeCell ref="RB15:RH15"/>
    <mergeCell ref="RI15:RO15"/>
    <mergeCell ref="RP15:RV15"/>
    <mergeCell ref="RW15:SC15"/>
    <mergeCell ref="SD15:SJ15"/>
    <mergeCell ref="PE15:PK15"/>
    <mergeCell ref="PL15:PR15"/>
    <mergeCell ref="PS15:PY15"/>
    <mergeCell ref="PZ15:QF15"/>
    <mergeCell ref="QG15:QM15"/>
    <mergeCell ref="QN15:QT15"/>
    <mergeCell ref="NO15:NU15"/>
    <mergeCell ref="NV15:OB15"/>
    <mergeCell ref="OC15:OI15"/>
    <mergeCell ref="OJ15:OP15"/>
    <mergeCell ref="OQ15:OW15"/>
    <mergeCell ref="OX15:PD15"/>
    <mergeCell ref="AFI15:AFO15"/>
    <mergeCell ref="AFP15:AFV15"/>
    <mergeCell ref="AFW15:AGC15"/>
    <mergeCell ref="AGD15:AGJ15"/>
    <mergeCell ref="AGK15:AGQ15"/>
    <mergeCell ref="AGR15:AGX15"/>
    <mergeCell ref="ADS15:ADY15"/>
    <mergeCell ref="ADZ15:AEF15"/>
    <mergeCell ref="AEG15:AEM15"/>
    <mergeCell ref="AEN15:AET15"/>
    <mergeCell ref="AEU15:AFA15"/>
    <mergeCell ref="AFB15:AFH15"/>
    <mergeCell ref="ACC15:ACI15"/>
    <mergeCell ref="ACJ15:ACP15"/>
    <mergeCell ref="ACQ15:ACW15"/>
    <mergeCell ref="ACX15:ADD15"/>
    <mergeCell ref="ADE15:ADK15"/>
    <mergeCell ref="ADL15:ADR15"/>
    <mergeCell ref="AAM15:AAS15"/>
    <mergeCell ref="AAT15:AAZ15"/>
    <mergeCell ref="ABA15:ABG15"/>
    <mergeCell ref="ABH15:ABN15"/>
    <mergeCell ref="ABO15:ABU15"/>
    <mergeCell ref="ABV15:ACB15"/>
    <mergeCell ref="YW15:ZC15"/>
    <mergeCell ref="ZD15:ZJ15"/>
    <mergeCell ref="ZK15:ZQ15"/>
    <mergeCell ref="ZR15:ZX15"/>
    <mergeCell ref="ZY15:AAE15"/>
    <mergeCell ref="AAF15:AAL15"/>
    <mergeCell ref="XG15:XM15"/>
    <mergeCell ref="XN15:XT15"/>
    <mergeCell ref="XU15:YA15"/>
    <mergeCell ref="YB15:YH15"/>
    <mergeCell ref="YI15:YO15"/>
    <mergeCell ref="YP15:YV15"/>
    <mergeCell ref="APA15:APG15"/>
    <mergeCell ref="APH15:APN15"/>
    <mergeCell ref="APO15:APU15"/>
    <mergeCell ref="APV15:AQB15"/>
    <mergeCell ref="AQC15:AQI15"/>
    <mergeCell ref="AQJ15:AQP15"/>
    <mergeCell ref="ANK15:ANQ15"/>
    <mergeCell ref="ANR15:ANX15"/>
    <mergeCell ref="ANY15:AOE15"/>
    <mergeCell ref="AOF15:AOL15"/>
    <mergeCell ref="AOM15:AOS15"/>
    <mergeCell ref="AOT15:AOZ15"/>
    <mergeCell ref="ALU15:AMA15"/>
    <mergeCell ref="AMB15:AMH15"/>
    <mergeCell ref="AMI15:AMO15"/>
    <mergeCell ref="AMP15:AMV15"/>
    <mergeCell ref="AMW15:ANC15"/>
    <mergeCell ref="AND15:ANJ15"/>
    <mergeCell ref="AKE15:AKK15"/>
    <mergeCell ref="AKL15:AKR15"/>
    <mergeCell ref="AKS15:AKY15"/>
    <mergeCell ref="AKZ15:ALF15"/>
    <mergeCell ref="ALG15:ALM15"/>
    <mergeCell ref="ALN15:ALT15"/>
    <mergeCell ref="AIO15:AIU15"/>
    <mergeCell ref="AIV15:AJB15"/>
    <mergeCell ref="AJC15:AJI15"/>
    <mergeCell ref="AJJ15:AJP15"/>
    <mergeCell ref="AJQ15:AJW15"/>
    <mergeCell ref="AJX15:AKD15"/>
    <mergeCell ref="AGY15:AHE15"/>
    <mergeCell ref="AHF15:AHL15"/>
    <mergeCell ref="AHM15:AHS15"/>
    <mergeCell ref="AHT15:AHZ15"/>
    <mergeCell ref="AIA15:AIG15"/>
    <mergeCell ref="AIH15:AIN15"/>
    <mergeCell ref="AYS15:AYY15"/>
    <mergeCell ref="AYZ15:AZF15"/>
    <mergeCell ref="AZG15:AZM15"/>
    <mergeCell ref="AZN15:AZT15"/>
    <mergeCell ref="AZU15:BAA15"/>
    <mergeCell ref="BAB15:BAH15"/>
    <mergeCell ref="AXC15:AXI15"/>
    <mergeCell ref="AXJ15:AXP15"/>
    <mergeCell ref="AXQ15:AXW15"/>
    <mergeCell ref="AXX15:AYD15"/>
    <mergeCell ref="AYE15:AYK15"/>
    <mergeCell ref="AYL15:AYR15"/>
    <mergeCell ref="AVM15:AVS15"/>
    <mergeCell ref="AVT15:AVZ15"/>
    <mergeCell ref="AWA15:AWG15"/>
    <mergeCell ref="AWH15:AWN15"/>
    <mergeCell ref="AWO15:AWU15"/>
    <mergeCell ref="AWV15:AXB15"/>
    <mergeCell ref="ATW15:AUC15"/>
    <mergeCell ref="AUD15:AUJ15"/>
    <mergeCell ref="AUK15:AUQ15"/>
    <mergeCell ref="AUR15:AUX15"/>
    <mergeCell ref="AUY15:AVE15"/>
    <mergeCell ref="AVF15:AVL15"/>
    <mergeCell ref="ASG15:ASM15"/>
    <mergeCell ref="ASN15:AST15"/>
    <mergeCell ref="ASU15:ATA15"/>
    <mergeCell ref="ATB15:ATH15"/>
    <mergeCell ref="ATI15:ATO15"/>
    <mergeCell ref="ATP15:ATV15"/>
    <mergeCell ref="AQQ15:AQW15"/>
    <mergeCell ref="AQX15:ARD15"/>
    <mergeCell ref="ARE15:ARK15"/>
    <mergeCell ref="ARL15:ARR15"/>
    <mergeCell ref="ARS15:ARY15"/>
    <mergeCell ref="ARZ15:ASF15"/>
    <mergeCell ref="BIK15:BIQ15"/>
    <mergeCell ref="BIR15:BIX15"/>
    <mergeCell ref="BIY15:BJE15"/>
    <mergeCell ref="BJF15:BJL15"/>
    <mergeCell ref="BJM15:BJS15"/>
    <mergeCell ref="BJT15:BJZ15"/>
    <mergeCell ref="BGU15:BHA15"/>
    <mergeCell ref="BHB15:BHH15"/>
    <mergeCell ref="BHI15:BHO15"/>
    <mergeCell ref="BHP15:BHV15"/>
    <mergeCell ref="BHW15:BIC15"/>
    <mergeCell ref="BID15:BIJ15"/>
    <mergeCell ref="BFE15:BFK15"/>
    <mergeCell ref="BFL15:BFR15"/>
    <mergeCell ref="BFS15:BFY15"/>
    <mergeCell ref="BFZ15:BGF15"/>
    <mergeCell ref="BGG15:BGM15"/>
    <mergeCell ref="BGN15:BGT15"/>
    <mergeCell ref="BDO15:BDU15"/>
    <mergeCell ref="BDV15:BEB15"/>
    <mergeCell ref="BEC15:BEI15"/>
    <mergeCell ref="BEJ15:BEP15"/>
    <mergeCell ref="BEQ15:BEW15"/>
    <mergeCell ref="BEX15:BFD15"/>
    <mergeCell ref="BBY15:BCE15"/>
    <mergeCell ref="BCF15:BCL15"/>
    <mergeCell ref="BCM15:BCS15"/>
    <mergeCell ref="BCT15:BCZ15"/>
    <mergeCell ref="BDA15:BDG15"/>
    <mergeCell ref="BDH15:BDN15"/>
    <mergeCell ref="BAI15:BAO15"/>
    <mergeCell ref="BAP15:BAV15"/>
    <mergeCell ref="BAW15:BBC15"/>
    <mergeCell ref="BBD15:BBJ15"/>
    <mergeCell ref="BBK15:BBQ15"/>
    <mergeCell ref="BBR15:BBX15"/>
    <mergeCell ref="BSC15:BSI15"/>
    <mergeCell ref="BSJ15:BSP15"/>
    <mergeCell ref="BSQ15:BSW15"/>
    <mergeCell ref="BSX15:BTD15"/>
    <mergeCell ref="BTE15:BTK15"/>
    <mergeCell ref="BTL15:BTR15"/>
    <mergeCell ref="BQM15:BQS15"/>
    <mergeCell ref="BQT15:BQZ15"/>
    <mergeCell ref="BRA15:BRG15"/>
    <mergeCell ref="BRH15:BRN15"/>
    <mergeCell ref="BRO15:BRU15"/>
    <mergeCell ref="BRV15:BSB15"/>
    <mergeCell ref="BOW15:BPC15"/>
    <mergeCell ref="BPD15:BPJ15"/>
    <mergeCell ref="BPK15:BPQ15"/>
    <mergeCell ref="BPR15:BPX15"/>
    <mergeCell ref="BPY15:BQE15"/>
    <mergeCell ref="BQF15:BQL15"/>
    <mergeCell ref="BNG15:BNM15"/>
    <mergeCell ref="BNN15:BNT15"/>
    <mergeCell ref="BNU15:BOA15"/>
    <mergeCell ref="BOB15:BOH15"/>
    <mergeCell ref="BOI15:BOO15"/>
    <mergeCell ref="BOP15:BOV15"/>
    <mergeCell ref="BLQ15:BLW15"/>
    <mergeCell ref="BLX15:BMD15"/>
    <mergeCell ref="BME15:BMK15"/>
    <mergeCell ref="BML15:BMR15"/>
    <mergeCell ref="BMS15:BMY15"/>
    <mergeCell ref="BMZ15:BNF15"/>
    <mergeCell ref="BKA15:BKG15"/>
    <mergeCell ref="BKH15:BKN15"/>
    <mergeCell ref="BKO15:BKU15"/>
    <mergeCell ref="BKV15:BLB15"/>
    <mergeCell ref="BLC15:BLI15"/>
    <mergeCell ref="BLJ15:BLP15"/>
    <mergeCell ref="CBU15:CCA15"/>
    <mergeCell ref="CCB15:CCH15"/>
    <mergeCell ref="CCI15:CCO15"/>
    <mergeCell ref="CCP15:CCV15"/>
    <mergeCell ref="CCW15:CDC15"/>
    <mergeCell ref="CDD15:CDJ15"/>
    <mergeCell ref="CAE15:CAK15"/>
    <mergeCell ref="CAL15:CAR15"/>
    <mergeCell ref="CAS15:CAY15"/>
    <mergeCell ref="CAZ15:CBF15"/>
    <mergeCell ref="CBG15:CBM15"/>
    <mergeCell ref="CBN15:CBT15"/>
    <mergeCell ref="BYO15:BYU15"/>
    <mergeCell ref="BYV15:BZB15"/>
    <mergeCell ref="BZC15:BZI15"/>
    <mergeCell ref="BZJ15:BZP15"/>
    <mergeCell ref="BZQ15:BZW15"/>
    <mergeCell ref="BZX15:CAD15"/>
    <mergeCell ref="BWY15:BXE15"/>
    <mergeCell ref="BXF15:BXL15"/>
    <mergeCell ref="BXM15:BXS15"/>
    <mergeCell ref="BXT15:BXZ15"/>
    <mergeCell ref="BYA15:BYG15"/>
    <mergeCell ref="BYH15:BYN15"/>
    <mergeCell ref="BVI15:BVO15"/>
    <mergeCell ref="BVP15:BVV15"/>
    <mergeCell ref="BVW15:BWC15"/>
    <mergeCell ref="BWD15:BWJ15"/>
    <mergeCell ref="BWK15:BWQ15"/>
    <mergeCell ref="BWR15:BWX15"/>
    <mergeCell ref="BTS15:BTY15"/>
    <mergeCell ref="BTZ15:BUF15"/>
    <mergeCell ref="BUG15:BUM15"/>
    <mergeCell ref="BUN15:BUT15"/>
    <mergeCell ref="BUU15:BVA15"/>
    <mergeCell ref="BVB15:BVH15"/>
    <mergeCell ref="CLM15:CLS15"/>
    <mergeCell ref="CLT15:CLZ15"/>
    <mergeCell ref="CMA15:CMG15"/>
    <mergeCell ref="CMH15:CMN15"/>
    <mergeCell ref="CMO15:CMU15"/>
    <mergeCell ref="CMV15:CNB15"/>
    <mergeCell ref="CJW15:CKC15"/>
    <mergeCell ref="CKD15:CKJ15"/>
    <mergeCell ref="CKK15:CKQ15"/>
    <mergeCell ref="CKR15:CKX15"/>
    <mergeCell ref="CKY15:CLE15"/>
    <mergeCell ref="CLF15:CLL15"/>
    <mergeCell ref="CIG15:CIM15"/>
    <mergeCell ref="CIN15:CIT15"/>
    <mergeCell ref="CIU15:CJA15"/>
    <mergeCell ref="CJB15:CJH15"/>
    <mergeCell ref="CJI15:CJO15"/>
    <mergeCell ref="CJP15:CJV15"/>
    <mergeCell ref="CGQ15:CGW15"/>
    <mergeCell ref="CGX15:CHD15"/>
    <mergeCell ref="CHE15:CHK15"/>
    <mergeCell ref="CHL15:CHR15"/>
    <mergeCell ref="CHS15:CHY15"/>
    <mergeCell ref="CHZ15:CIF15"/>
    <mergeCell ref="CFA15:CFG15"/>
    <mergeCell ref="CFH15:CFN15"/>
    <mergeCell ref="CFO15:CFU15"/>
    <mergeCell ref="CFV15:CGB15"/>
    <mergeCell ref="CGC15:CGI15"/>
    <mergeCell ref="CGJ15:CGP15"/>
    <mergeCell ref="CDK15:CDQ15"/>
    <mergeCell ref="CDR15:CDX15"/>
    <mergeCell ref="CDY15:CEE15"/>
    <mergeCell ref="CEF15:CEL15"/>
    <mergeCell ref="CEM15:CES15"/>
    <mergeCell ref="CET15:CEZ15"/>
    <mergeCell ref="CVE15:CVK15"/>
    <mergeCell ref="CVL15:CVR15"/>
    <mergeCell ref="CVS15:CVY15"/>
    <mergeCell ref="CVZ15:CWF15"/>
    <mergeCell ref="CWG15:CWM15"/>
    <mergeCell ref="CWN15:CWT15"/>
    <mergeCell ref="CTO15:CTU15"/>
    <mergeCell ref="CTV15:CUB15"/>
    <mergeCell ref="CUC15:CUI15"/>
    <mergeCell ref="CUJ15:CUP15"/>
    <mergeCell ref="CUQ15:CUW15"/>
    <mergeCell ref="CUX15:CVD15"/>
    <mergeCell ref="CRY15:CSE15"/>
    <mergeCell ref="CSF15:CSL15"/>
    <mergeCell ref="CSM15:CSS15"/>
    <mergeCell ref="CST15:CSZ15"/>
    <mergeCell ref="CTA15:CTG15"/>
    <mergeCell ref="CTH15:CTN15"/>
    <mergeCell ref="CQI15:CQO15"/>
    <mergeCell ref="CQP15:CQV15"/>
    <mergeCell ref="CQW15:CRC15"/>
    <mergeCell ref="CRD15:CRJ15"/>
    <mergeCell ref="CRK15:CRQ15"/>
    <mergeCell ref="CRR15:CRX15"/>
    <mergeCell ref="COS15:COY15"/>
    <mergeCell ref="COZ15:CPF15"/>
    <mergeCell ref="CPG15:CPM15"/>
    <mergeCell ref="CPN15:CPT15"/>
    <mergeCell ref="CPU15:CQA15"/>
    <mergeCell ref="CQB15:CQH15"/>
    <mergeCell ref="CNC15:CNI15"/>
    <mergeCell ref="CNJ15:CNP15"/>
    <mergeCell ref="CNQ15:CNW15"/>
    <mergeCell ref="CNX15:COD15"/>
    <mergeCell ref="COE15:COK15"/>
    <mergeCell ref="COL15:COR15"/>
    <mergeCell ref="DEW15:DFC15"/>
    <mergeCell ref="DFD15:DFJ15"/>
    <mergeCell ref="DFK15:DFQ15"/>
    <mergeCell ref="DFR15:DFX15"/>
    <mergeCell ref="DFY15:DGE15"/>
    <mergeCell ref="DGF15:DGL15"/>
    <mergeCell ref="DDG15:DDM15"/>
    <mergeCell ref="DDN15:DDT15"/>
    <mergeCell ref="DDU15:DEA15"/>
    <mergeCell ref="DEB15:DEH15"/>
    <mergeCell ref="DEI15:DEO15"/>
    <mergeCell ref="DEP15:DEV15"/>
    <mergeCell ref="DBQ15:DBW15"/>
    <mergeCell ref="DBX15:DCD15"/>
    <mergeCell ref="DCE15:DCK15"/>
    <mergeCell ref="DCL15:DCR15"/>
    <mergeCell ref="DCS15:DCY15"/>
    <mergeCell ref="DCZ15:DDF15"/>
    <mergeCell ref="DAA15:DAG15"/>
    <mergeCell ref="DAH15:DAN15"/>
    <mergeCell ref="DAO15:DAU15"/>
    <mergeCell ref="DAV15:DBB15"/>
    <mergeCell ref="DBC15:DBI15"/>
    <mergeCell ref="DBJ15:DBP15"/>
    <mergeCell ref="CYK15:CYQ15"/>
    <mergeCell ref="CYR15:CYX15"/>
    <mergeCell ref="CYY15:CZE15"/>
    <mergeCell ref="CZF15:CZL15"/>
    <mergeCell ref="CZM15:CZS15"/>
    <mergeCell ref="CZT15:CZZ15"/>
    <mergeCell ref="CWU15:CXA15"/>
    <mergeCell ref="CXB15:CXH15"/>
    <mergeCell ref="CXI15:CXO15"/>
    <mergeCell ref="CXP15:CXV15"/>
    <mergeCell ref="CXW15:CYC15"/>
    <mergeCell ref="CYD15:CYJ15"/>
    <mergeCell ref="DOO15:DOU15"/>
    <mergeCell ref="DOV15:DPB15"/>
    <mergeCell ref="DPC15:DPI15"/>
    <mergeCell ref="DPJ15:DPP15"/>
    <mergeCell ref="DPQ15:DPW15"/>
    <mergeCell ref="DPX15:DQD15"/>
    <mergeCell ref="DMY15:DNE15"/>
    <mergeCell ref="DNF15:DNL15"/>
    <mergeCell ref="DNM15:DNS15"/>
    <mergeCell ref="DNT15:DNZ15"/>
    <mergeCell ref="DOA15:DOG15"/>
    <mergeCell ref="DOH15:DON15"/>
    <mergeCell ref="DLI15:DLO15"/>
    <mergeCell ref="DLP15:DLV15"/>
    <mergeCell ref="DLW15:DMC15"/>
    <mergeCell ref="DMD15:DMJ15"/>
    <mergeCell ref="DMK15:DMQ15"/>
    <mergeCell ref="DMR15:DMX15"/>
    <mergeCell ref="DJS15:DJY15"/>
    <mergeCell ref="DJZ15:DKF15"/>
    <mergeCell ref="DKG15:DKM15"/>
    <mergeCell ref="DKN15:DKT15"/>
    <mergeCell ref="DKU15:DLA15"/>
    <mergeCell ref="DLB15:DLH15"/>
    <mergeCell ref="DIC15:DII15"/>
    <mergeCell ref="DIJ15:DIP15"/>
    <mergeCell ref="DIQ15:DIW15"/>
    <mergeCell ref="DIX15:DJD15"/>
    <mergeCell ref="DJE15:DJK15"/>
    <mergeCell ref="DJL15:DJR15"/>
    <mergeCell ref="DGM15:DGS15"/>
    <mergeCell ref="DGT15:DGZ15"/>
    <mergeCell ref="DHA15:DHG15"/>
    <mergeCell ref="DHH15:DHN15"/>
    <mergeCell ref="DHO15:DHU15"/>
    <mergeCell ref="DHV15:DIB15"/>
    <mergeCell ref="DYG15:DYM15"/>
    <mergeCell ref="DYN15:DYT15"/>
    <mergeCell ref="DYU15:DZA15"/>
    <mergeCell ref="DZB15:DZH15"/>
    <mergeCell ref="DZI15:DZO15"/>
    <mergeCell ref="DZP15:DZV15"/>
    <mergeCell ref="DWQ15:DWW15"/>
    <mergeCell ref="DWX15:DXD15"/>
    <mergeCell ref="DXE15:DXK15"/>
    <mergeCell ref="DXL15:DXR15"/>
    <mergeCell ref="DXS15:DXY15"/>
    <mergeCell ref="DXZ15:DYF15"/>
    <mergeCell ref="DVA15:DVG15"/>
    <mergeCell ref="DVH15:DVN15"/>
    <mergeCell ref="DVO15:DVU15"/>
    <mergeCell ref="DVV15:DWB15"/>
    <mergeCell ref="DWC15:DWI15"/>
    <mergeCell ref="DWJ15:DWP15"/>
    <mergeCell ref="DTK15:DTQ15"/>
    <mergeCell ref="DTR15:DTX15"/>
    <mergeCell ref="DTY15:DUE15"/>
    <mergeCell ref="DUF15:DUL15"/>
    <mergeCell ref="DUM15:DUS15"/>
    <mergeCell ref="DUT15:DUZ15"/>
    <mergeCell ref="DRU15:DSA15"/>
    <mergeCell ref="DSB15:DSH15"/>
    <mergeCell ref="DSI15:DSO15"/>
    <mergeCell ref="DSP15:DSV15"/>
    <mergeCell ref="DSW15:DTC15"/>
    <mergeCell ref="DTD15:DTJ15"/>
    <mergeCell ref="DQE15:DQK15"/>
    <mergeCell ref="DQL15:DQR15"/>
    <mergeCell ref="DQS15:DQY15"/>
    <mergeCell ref="DQZ15:DRF15"/>
    <mergeCell ref="DRG15:DRM15"/>
    <mergeCell ref="DRN15:DRT15"/>
    <mergeCell ref="EHY15:EIE15"/>
    <mergeCell ref="EIF15:EIL15"/>
    <mergeCell ref="EIM15:EIS15"/>
    <mergeCell ref="EIT15:EIZ15"/>
    <mergeCell ref="EJA15:EJG15"/>
    <mergeCell ref="EJH15:EJN15"/>
    <mergeCell ref="EGI15:EGO15"/>
    <mergeCell ref="EGP15:EGV15"/>
    <mergeCell ref="EGW15:EHC15"/>
    <mergeCell ref="EHD15:EHJ15"/>
    <mergeCell ref="EHK15:EHQ15"/>
    <mergeCell ref="EHR15:EHX15"/>
    <mergeCell ref="EES15:EEY15"/>
    <mergeCell ref="EEZ15:EFF15"/>
    <mergeCell ref="EFG15:EFM15"/>
    <mergeCell ref="EFN15:EFT15"/>
    <mergeCell ref="EFU15:EGA15"/>
    <mergeCell ref="EGB15:EGH15"/>
    <mergeCell ref="EDC15:EDI15"/>
    <mergeCell ref="EDJ15:EDP15"/>
    <mergeCell ref="EDQ15:EDW15"/>
    <mergeCell ref="EDX15:EED15"/>
    <mergeCell ref="EEE15:EEK15"/>
    <mergeCell ref="EEL15:EER15"/>
    <mergeCell ref="EBM15:EBS15"/>
    <mergeCell ref="EBT15:EBZ15"/>
    <mergeCell ref="ECA15:ECG15"/>
    <mergeCell ref="ECH15:ECN15"/>
    <mergeCell ref="ECO15:ECU15"/>
    <mergeCell ref="ECV15:EDB15"/>
    <mergeCell ref="DZW15:EAC15"/>
    <mergeCell ref="EAD15:EAJ15"/>
    <mergeCell ref="EAK15:EAQ15"/>
    <mergeCell ref="EAR15:EAX15"/>
    <mergeCell ref="EAY15:EBE15"/>
    <mergeCell ref="EBF15:EBL15"/>
    <mergeCell ref="ERQ15:ERW15"/>
    <mergeCell ref="ERX15:ESD15"/>
    <mergeCell ref="ESE15:ESK15"/>
    <mergeCell ref="ESL15:ESR15"/>
    <mergeCell ref="ESS15:ESY15"/>
    <mergeCell ref="ESZ15:ETF15"/>
    <mergeCell ref="EQA15:EQG15"/>
    <mergeCell ref="EQH15:EQN15"/>
    <mergeCell ref="EQO15:EQU15"/>
    <mergeCell ref="EQV15:ERB15"/>
    <mergeCell ref="ERC15:ERI15"/>
    <mergeCell ref="ERJ15:ERP15"/>
    <mergeCell ref="EOK15:EOQ15"/>
    <mergeCell ref="EOR15:EOX15"/>
    <mergeCell ref="EOY15:EPE15"/>
    <mergeCell ref="EPF15:EPL15"/>
    <mergeCell ref="EPM15:EPS15"/>
    <mergeCell ref="EPT15:EPZ15"/>
    <mergeCell ref="EMU15:ENA15"/>
    <mergeCell ref="ENB15:ENH15"/>
    <mergeCell ref="ENI15:ENO15"/>
    <mergeCell ref="ENP15:ENV15"/>
    <mergeCell ref="ENW15:EOC15"/>
    <mergeCell ref="EOD15:EOJ15"/>
    <mergeCell ref="ELE15:ELK15"/>
    <mergeCell ref="ELL15:ELR15"/>
    <mergeCell ref="ELS15:ELY15"/>
    <mergeCell ref="ELZ15:EMF15"/>
    <mergeCell ref="EMG15:EMM15"/>
    <mergeCell ref="EMN15:EMT15"/>
    <mergeCell ref="EJO15:EJU15"/>
    <mergeCell ref="EJV15:EKB15"/>
    <mergeCell ref="EKC15:EKI15"/>
    <mergeCell ref="EKJ15:EKP15"/>
    <mergeCell ref="EKQ15:EKW15"/>
    <mergeCell ref="EKX15:ELD15"/>
    <mergeCell ref="FBI15:FBO15"/>
    <mergeCell ref="FBP15:FBV15"/>
    <mergeCell ref="FBW15:FCC15"/>
    <mergeCell ref="FCD15:FCJ15"/>
    <mergeCell ref="FCK15:FCQ15"/>
    <mergeCell ref="FCR15:FCX15"/>
    <mergeCell ref="EZS15:EZY15"/>
    <mergeCell ref="EZZ15:FAF15"/>
    <mergeCell ref="FAG15:FAM15"/>
    <mergeCell ref="FAN15:FAT15"/>
    <mergeCell ref="FAU15:FBA15"/>
    <mergeCell ref="FBB15:FBH15"/>
    <mergeCell ref="EYC15:EYI15"/>
    <mergeCell ref="EYJ15:EYP15"/>
    <mergeCell ref="EYQ15:EYW15"/>
    <mergeCell ref="EYX15:EZD15"/>
    <mergeCell ref="EZE15:EZK15"/>
    <mergeCell ref="EZL15:EZR15"/>
    <mergeCell ref="EWM15:EWS15"/>
    <mergeCell ref="EWT15:EWZ15"/>
    <mergeCell ref="EXA15:EXG15"/>
    <mergeCell ref="EXH15:EXN15"/>
    <mergeCell ref="EXO15:EXU15"/>
    <mergeCell ref="EXV15:EYB15"/>
    <mergeCell ref="EUW15:EVC15"/>
    <mergeCell ref="EVD15:EVJ15"/>
    <mergeCell ref="EVK15:EVQ15"/>
    <mergeCell ref="EVR15:EVX15"/>
    <mergeCell ref="EVY15:EWE15"/>
    <mergeCell ref="EWF15:EWL15"/>
    <mergeCell ref="ETG15:ETM15"/>
    <mergeCell ref="ETN15:ETT15"/>
    <mergeCell ref="ETU15:EUA15"/>
    <mergeCell ref="EUB15:EUH15"/>
    <mergeCell ref="EUI15:EUO15"/>
    <mergeCell ref="EUP15:EUV15"/>
    <mergeCell ref="FLA15:FLG15"/>
    <mergeCell ref="FLH15:FLN15"/>
    <mergeCell ref="FLO15:FLU15"/>
    <mergeCell ref="FLV15:FMB15"/>
    <mergeCell ref="FMC15:FMI15"/>
    <mergeCell ref="FMJ15:FMP15"/>
    <mergeCell ref="FJK15:FJQ15"/>
    <mergeCell ref="FJR15:FJX15"/>
    <mergeCell ref="FJY15:FKE15"/>
    <mergeCell ref="FKF15:FKL15"/>
    <mergeCell ref="FKM15:FKS15"/>
    <mergeCell ref="FKT15:FKZ15"/>
    <mergeCell ref="FHU15:FIA15"/>
    <mergeCell ref="FIB15:FIH15"/>
    <mergeCell ref="FII15:FIO15"/>
    <mergeCell ref="FIP15:FIV15"/>
    <mergeCell ref="FIW15:FJC15"/>
    <mergeCell ref="FJD15:FJJ15"/>
    <mergeCell ref="FGE15:FGK15"/>
    <mergeCell ref="FGL15:FGR15"/>
    <mergeCell ref="FGS15:FGY15"/>
    <mergeCell ref="FGZ15:FHF15"/>
    <mergeCell ref="FHG15:FHM15"/>
    <mergeCell ref="FHN15:FHT15"/>
    <mergeCell ref="FEO15:FEU15"/>
    <mergeCell ref="FEV15:FFB15"/>
    <mergeCell ref="FFC15:FFI15"/>
    <mergeCell ref="FFJ15:FFP15"/>
    <mergeCell ref="FFQ15:FFW15"/>
    <mergeCell ref="FFX15:FGD15"/>
    <mergeCell ref="FCY15:FDE15"/>
    <mergeCell ref="FDF15:FDL15"/>
    <mergeCell ref="FDM15:FDS15"/>
    <mergeCell ref="FDT15:FDZ15"/>
    <mergeCell ref="FEA15:FEG15"/>
    <mergeCell ref="FEH15:FEN15"/>
    <mergeCell ref="FUS15:FUY15"/>
    <mergeCell ref="FUZ15:FVF15"/>
    <mergeCell ref="FVG15:FVM15"/>
    <mergeCell ref="FVN15:FVT15"/>
    <mergeCell ref="FVU15:FWA15"/>
    <mergeCell ref="FWB15:FWH15"/>
    <mergeCell ref="FTC15:FTI15"/>
    <mergeCell ref="FTJ15:FTP15"/>
    <mergeCell ref="FTQ15:FTW15"/>
    <mergeCell ref="FTX15:FUD15"/>
    <mergeCell ref="FUE15:FUK15"/>
    <mergeCell ref="FUL15:FUR15"/>
    <mergeCell ref="FRM15:FRS15"/>
    <mergeCell ref="FRT15:FRZ15"/>
    <mergeCell ref="FSA15:FSG15"/>
    <mergeCell ref="FSH15:FSN15"/>
    <mergeCell ref="FSO15:FSU15"/>
    <mergeCell ref="FSV15:FTB15"/>
    <mergeCell ref="FPW15:FQC15"/>
    <mergeCell ref="FQD15:FQJ15"/>
    <mergeCell ref="FQK15:FQQ15"/>
    <mergeCell ref="FQR15:FQX15"/>
    <mergeCell ref="FQY15:FRE15"/>
    <mergeCell ref="FRF15:FRL15"/>
    <mergeCell ref="FOG15:FOM15"/>
    <mergeCell ref="FON15:FOT15"/>
    <mergeCell ref="FOU15:FPA15"/>
    <mergeCell ref="FPB15:FPH15"/>
    <mergeCell ref="FPI15:FPO15"/>
    <mergeCell ref="FPP15:FPV15"/>
    <mergeCell ref="FMQ15:FMW15"/>
    <mergeCell ref="FMX15:FND15"/>
    <mergeCell ref="FNE15:FNK15"/>
    <mergeCell ref="FNL15:FNR15"/>
    <mergeCell ref="FNS15:FNY15"/>
    <mergeCell ref="FNZ15:FOF15"/>
    <mergeCell ref="GEK15:GEQ15"/>
    <mergeCell ref="GER15:GEX15"/>
    <mergeCell ref="GEY15:GFE15"/>
    <mergeCell ref="GFF15:GFL15"/>
    <mergeCell ref="GFM15:GFS15"/>
    <mergeCell ref="GFT15:GFZ15"/>
    <mergeCell ref="GCU15:GDA15"/>
    <mergeCell ref="GDB15:GDH15"/>
    <mergeCell ref="GDI15:GDO15"/>
    <mergeCell ref="GDP15:GDV15"/>
    <mergeCell ref="GDW15:GEC15"/>
    <mergeCell ref="GED15:GEJ15"/>
    <mergeCell ref="GBE15:GBK15"/>
    <mergeCell ref="GBL15:GBR15"/>
    <mergeCell ref="GBS15:GBY15"/>
    <mergeCell ref="GBZ15:GCF15"/>
    <mergeCell ref="GCG15:GCM15"/>
    <mergeCell ref="GCN15:GCT15"/>
    <mergeCell ref="FZO15:FZU15"/>
    <mergeCell ref="FZV15:GAB15"/>
    <mergeCell ref="GAC15:GAI15"/>
    <mergeCell ref="GAJ15:GAP15"/>
    <mergeCell ref="GAQ15:GAW15"/>
    <mergeCell ref="GAX15:GBD15"/>
    <mergeCell ref="FXY15:FYE15"/>
    <mergeCell ref="FYF15:FYL15"/>
    <mergeCell ref="FYM15:FYS15"/>
    <mergeCell ref="FYT15:FYZ15"/>
    <mergeCell ref="FZA15:FZG15"/>
    <mergeCell ref="FZH15:FZN15"/>
    <mergeCell ref="FWI15:FWO15"/>
    <mergeCell ref="FWP15:FWV15"/>
    <mergeCell ref="FWW15:FXC15"/>
    <mergeCell ref="FXD15:FXJ15"/>
    <mergeCell ref="FXK15:FXQ15"/>
    <mergeCell ref="FXR15:FXX15"/>
    <mergeCell ref="GOC15:GOI15"/>
    <mergeCell ref="GOJ15:GOP15"/>
    <mergeCell ref="GOQ15:GOW15"/>
    <mergeCell ref="GOX15:GPD15"/>
    <mergeCell ref="GPE15:GPK15"/>
    <mergeCell ref="GPL15:GPR15"/>
    <mergeCell ref="GMM15:GMS15"/>
    <mergeCell ref="GMT15:GMZ15"/>
    <mergeCell ref="GNA15:GNG15"/>
    <mergeCell ref="GNH15:GNN15"/>
    <mergeCell ref="GNO15:GNU15"/>
    <mergeCell ref="GNV15:GOB15"/>
    <mergeCell ref="GKW15:GLC15"/>
    <mergeCell ref="GLD15:GLJ15"/>
    <mergeCell ref="GLK15:GLQ15"/>
    <mergeCell ref="GLR15:GLX15"/>
    <mergeCell ref="GLY15:GME15"/>
    <mergeCell ref="GMF15:GML15"/>
    <mergeCell ref="GJG15:GJM15"/>
    <mergeCell ref="GJN15:GJT15"/>
    <mergeCell ref="GJU15:GKA15"/>
    <mergeCell ref="GKB15:GKH15"/>
    <mergeCell ref="GKI15:GKO15"/>
    <mergeCell ref="GKP15:GKV15"/>
    <mergeCell ref="GHQ15:GHW15"/>
    <mergeCell ref="GHX15:GID15"/>
    <mergeCell ref="GIE15:GIK15"/>
    <mergeCell ref="GIL15:GIR15"/>
    <mergeCell ref="GIS15:GIY15"/>
    <mergeCell ref="GIZ15:GJF15"/>
    <mergeCell ref="GGA15:GGG15"/>
    <mergeCell ref="GGH15:GGN15"/>
    <mergeCell ref="GGO15:GGU15"/>
    <mergeCell ref="GGV15:GHB15"/>
    <mergeCell ref="GHC15:GHI15"/>
    <mergeCell ref="GHJ15:GHP15"/>
    <mergeCell ref="GXU15:GYA15"/>
    <mergeCell ref="GYB15:GYH15"/>
    <mergeCell ref="GYI15:GYO15"/>
    <mergeCell ref="GYP15:GYV15"/>
    <mergeCell ref="GYW15:GZC15"/>
    <mergeCell ref="GZD15:GZJ15"/>
    <mergeCell ref="GWE15:GWK15"/>
    <mergeCell ref="GWL15:GWR15"/>
    <mergeCell ref="GWS15:GWY15"/>
    <mergeCell ref="GWZ15:GXF15"/>
    <mergeCell ref="GXG15:GXM15"/>
    <mergeCell ref="GXN15:GXT15"/>
    <mergeCell ref="GUO15:GUU15"/>
    <mergeCell ref="GUV15:GVB15"/>
    <mergeCell ref="GVC15:GVI15"/>
    <mergeCell ref="GVJ15:GVP15"/>
    <mergeCell ref="GVQ15:GVW15"/>
    <mergeCell ref="GVX15:GWD15"/>
    <mergeCell ref="GSY15:GTE15"/>
    <mergeCell ref="GTF15:GTL15"/>
    <mergeCell ref="GTM15:GTS15"/>
    <mergeCell ref="GTT15:GTZ15"/>
    <mergeCell ref="GUA15:GUG15"/>
    <mergeCell ref="GUH15:GUN15"/>
    <mergeCell ref="GRI15:GRO15"/>
    <mergeCell ref="GRP15:GRV15"/>
    <mergeCell ref="GRW15:GSC15"/>
    <mergeCell ref="GSD15:GSJ15"/>
    <mergeCell ref="GSK15:GSQ15"/>
    <mergeCell ref="GSR15:GSX15"/>
    <mergeCell ref="GPS15:GPY15"/>
    <mergeCell ref="GPZ15:GQF15"/>
    <mergeCell ref="GQG15:GQM15"/>
    <mergeCell ref="GQN15:GQT15"/>
    <mergeCell ref="GQU15:GRA15"/>
    <mergeCell ref="GRB15:GRH15"/>
    <mergeCell ref="HHM15:HHS15"/>
    <mergeCell ref="HHT15:HHZ15"/>
    <mergeCell ref="HIA15:HIG15"/>
    <mergeCell ref="HIH15:HIN15"/>
    <mergeCell ref="HIO15:HIU15"/>
    <mergeCell ref="HIV15:HJB15"/>
    <mergeCell ref="HFW15:HGC15"/>
    <mergeCell ref="HGD15:HGJ15"/>
    <mergeCell ref="HGK15:HGQ15"/>
    <mergeCell ref="HGR15:HGX15"/>
    <mergeCell ref="HGY15:HHE15"/>
    <mergeCell ref="HHF15:HHL15"/>
    <mergeCell ref="HEG15:HEM15"/>
    <mergeCell ref="HEN15:HET15"/>
    <mergeCell ref="HEU15:HFA15"/>
    <mergeCell ref="HFB15:HFH15"/>
    <mergeCell ref="HFI15:HFO15"/>
    <mergeCell ref="HFP15:HFV15"/>
    <mergeCell ref="HCQ15:HCW15"/>
    <mergeCell ref="HCX15:HDD15"/>
    <mergeCell ref="HDE15:HDK15"/>
    <mergeCell ref="HDL15:HDR15"/>
    <mergeCell ref="HDS15:HDY15"/>
    <mergeCell ref="HDZ15:HEF15"/>
    <mergeCell ref="HBA15:HBG15"/>
    <mergeCell ref="HBH15:HBN15"/>
    <mergeCell ref="HBO15:HBU15"/>
    <mergeCell ref="HBV15:HCB15"/>
    <mergeCell ref="HCC15:HCI15"/>
    <mergeCell ref="HCJ15:HCP15"/>
    <mergeCell ref="GZK15:GZQ15"/>
    <mergeCell ref="GZR15:GZX15"/>
    <mergeCell ref="GZY15:HAE15"/>
    <mergeCell ref="HAF15:HAL15"/>
    <mergeCell ref="HAM15:HAS15"/>
    <mergeCell ref="HAT15:HAZ15"/>
    <mergeCell ref="HRE15:HRK15"/>
    <mergeCell ref="HRL15:HRR15"/>
    <mergeCell ref="HRS15:HRY15"/>
    <mergeCell ref="HRZ15:HSF15"/>
    <mergeCell ref="HSG15:HSM15"/>
    <mergeCell ref="HSN15:HST15"/>
    <mergeCell ref="HPO15:HPU15"/>
    <mergeCell ref="HPV15:HQB15"/>
    <mergeCell ref="HQC15:HQI15"/>
    <mergeCell ref="HQJ15:HQP15"/>
    <mergeCell ref="HQQ15:HQW15"/>
    <mergeCell ref="HQX15:HRD15"/>
    <mergeCell ref="HNY15:HOE15"/>
    <mergeCell ref="HOF15:HOL15"/>
    <mergeCell ref="HOM15:HOS15"/>
    <mergeCell ref="HOT15:HOZ15"/>
    <mergeCell ref="HPA15:HPG15"/>
    <mergeCell ref="HPH15:HPN15"/>
    <mergeCell ref="HMI15:HMO15"/>
    <mergeCell ref="HMP15:HMV15"/>
    <mergeCell ref="HMW15:HNC15"/>
    <mergeCell ref="HND15:HNJ15"/>
    <mergeCell ref="HNK15:HNQ15"/>
    <mergeCell ref="HNR15:HNX15"/>
    <mergeCell ref="HKS15:HKY15"/>
    <mergeCell ref="HKZ15:HLF15"/>
    <mergeCell ref="HLG15:HLM15"/>
    <mergeCell ref="HLN15:HLT15"/>
    <mergeCell ref="HLU15:HMA15"/>
    <mergeCell ref="HMB15:HMH15"/>
    <mergeCell ref="HJC15:HJI15"/>
    <mergeCell ref="HJJ15:HJP15"/>
    <mergeCell ref="HJQ15:HJW15"/>
    <mergeCell ref="HJX15:HKD15"/>
    <mergeCell ref="HKE15:HKK15"/>
    <mergeCell ref="HKL15:HKR15"/>
    <mergeCell ref="IAW15:IBC15"/>
    <mergeCell ref="IBD15:IBJ15"/>
    <mergeCell ref="IBK15:IBQ15"/>
    <mergeCell ref="IBR15:IBX15"/>
    <mergeCell ref="IBY15:ICE15"/>
    <mergeCell ref="ICF15:ICL15"/>
    <mergeCell ref="HZG15:HZM15"/>
    <mergeCell ref="HZN15:HZT15"/>
    <mergeCell ref="HZU15:IAA15"/>
    <mergeCell ref="IAB15:IAH15"/>
    <mergeCell ref="IAI15:IAO15"/>
    <mergeCell ref="IAP15:IAV15"/>
    <mergeCell ref="HXQ15:HXW15"/>
    <mergeCell ref="HXX15:HYD15"/>
    <mergeCell ref="HYE15:HYK15"/>
    <mergeCell ref="HYL15:HYR15"/>
    <mergeCell ref="HYS15:HYY15"/>
    <mergeCell ref="HYZ15:HZF15"/>
    <mergeCell ref="HWA15:HWG15"/>
    <mergeCell ref="HWH15:HWN15"/>
    <mergeCell ref="HWO15:HWU15"/>
    <mergeCell ref="HWV15:HXB15"/>
    <mergeCell ref="HXC15:HXI15"/>
    <mergeCell ref="HXJ15:HXP15"/>
    <mergeCell ref="HUK15:HUQ15"/>
    <mergeCell ref="HUR15:HUX15"/>
    <mergeCell ref="HUY15:HVE15"/>
    <mergeCell ref="HVF15:HVL15"/>
    <mergeCell ref="HVM15:HVS15"/>
    <mergeCell ref="HVT15:HVZ15"/>
    <mergeCell ref="HSU15:HTA15"/>
    <mergeCell ref="HTB15:HTH15"/>
    <mergeCell ref="HTI15:HTO15"/>
    <mergeCell ref="HTP15:HTV15"/>
    <mergeCell ref="HTW15:HUC15"/>
    <mergeCell ref="HUD15:HUJ15"/>
    <mergeCell ref="IKO15:IKU15"/>
    <mergeCell ref="IKV15:ILB15"/>
    <mergeCell ref="ILC15:ILI15"/>
    <mergeCell ref="ILJ15:ILP15"/>
    <mergeCell ref="ILQ15:ILW15"/>
    <mergeCell ref="ILX15:IMD15"/>
    <mergeCell ref="IIY15:IJE15"/>
    <mergeCell ref="IJF15:IJL15"/>
    <mergeCell ref="IJM15:IJS15"/>
    <mergeCell ref="IJT15:IJZ15"/>
    <mergeCell ref="IKA15:IKG15"/>
    <mergeCell ref="IKH15:IKN15"/>
    <mergeCell ref="IHI15:IHO15"/>
    <mergeCell ref="IHP15:IHV15"/>
    <mergeCell ref="IHW15:IIC15"/>
    <mergeCell ref="IID15:IIJ15"/>
    <mergeCell ref="IIK15:IIQ15"/>
    <mergeCell ref="IIR15:IIX15"/>
    <mergeCell ref="IFS15:IFY15"/>
    <mergeCell ref="IFZ15:IGF15"/>
    <mergeCell ref="IGG15:IGM15"/>
    <mergeCell ref="IGN15:IGT15"/>
    <mergeCell ref="IGU15:IHA15"/>
    <mergeCell ref="IHB15:IHH15"/>
    <mergeCell ref="IEC15:IEI15"/>
    <mergeCell ref="IEJ15:IEP15"/>
    <mergeCell ref="IEQ15:IEW15"/>
    <mergeCell ref="IEX15:IFD15"/>
    <mergeCell ref="IFE15:IFK15"/>
    <mergeCell ref="IFL15:IFR15"/>
    <mergeCell ref="ICM15:ICS15"/>
    <mergeCell ref="ICT15:ICZ15"/>
    <mergeCell ref="IDA15:IDG15"/>
    <mergeCell ref="IDH15:IDN15"/>
    <mergeCell ref="IDO15:IDU15"/>
    <mergeCell ref="IDV15:IEB15"/>
    <mergeCell ref="IUG15:IUM15"/>
    <mergeCell ref="IUN15:IUT15"/>
    <mergeCell ref="IUU15:IVA15"/>
    <mergeCell ref="IVB15:IVH15"/>
    <mergeCell ref="IVI15:IVO15"/>
    <mergeCell ref="IVP15:IVV15"/>
    <mergeCell ref="ISQ15:ISW15"/>
    <mergeCell ref="ISX15:ITD15"/>
    <mergeCell ref="ITE15:ITK15"/>
    <mergeCell ref="ITL15:ITR15"/>
    <mergeCell ref="ITS15:ITY15"/>
    <mergeCell ref="ITZ15:IUF15"/>
    <mergeCell ref="IRA15:IRG15"/>
    <mergeCell ref="IRH15:IRN15"/>
    <mergeCell ref="IRO15:IRU15"/>
    <mergeCell ref="IRV15:ISB15"/>
    <mergeCell ref="ISC15:ISI15"/>
    <mergeCell ref="ISJ15:ISP15"/>
    <mergeCell ref="IPK15:IPQ15"/>
    <mergeCell ref="IPR15:IPX15"/>
    <mergeCell ref="IPY15:IQE15"/>
    <mergeCell ref="IQF15:IQL15"/>
    <mergeCell ref="IQM15:IQS15"/>
    <mergeCell ref="IQT15:IQZ15"/>
    <mergeCell ref="INU15:IOA15"/>
    <mergeCell ref="IOB15:IOH15"/>
    <mergeCell ref="IOI15:IOO15"/>
    <mergeCell ref="IOP15:IOV15"/>
    <mergeCell ref="IOW15:IPC15"/>
    <mergeCell ref="IPD15:IPJ15"/>
    <mergeCell ref="IME15:IMK15"/>
    <mergeCell ref="IML15:IMR15"/>
    <mergeCell ref="IMS15:IMY15"/>
    <mergeCell ref="IMZ15:INF15"/>
    <mergeCell ref="ING15:INM15"/>
    <mergeCell ref="INN15:INT15"/>
    <mergeCell ref="JDY15:JEE15"/>
    <mergeCell ref="JEF15:JEL15"/>
    <mergeCell ref="JEM15:JES15"/>
    <mergeCell ref="JET15:JEZ15"/>
    <mergeCell ref="JFA15:JFG15"/>
    <mergeCell ref="JFH15:JFN15"/>
    <mergeCell ref="JCI15:JCO15"/>
    <mergeCell ref="JCP15:JCV15"/>
    <mergeCell ref="JCW15:JDC15"/>
    <mergeCell ref="JDD15:JDJ15"/>
    <mergeCell ref="JDK15:JDQ15"/>
    <mergeCell ref="JDR15:JDX15"/>
    <mergeCell ref="JAS15:JAY15"/>
    <mergeCell ref="JAZ15:JBF15"/>
    <mergeCell ref="JBG15:JBM15"/>
    <mergeCell ref="JBN15:JBT15"/>
    <mergeCell ref="JBU15:JCA15"/>
    <mergeCell ref="JCB15:JCH15"/>
    <mergeCell ref="IZC15:IZI15"/>
    <mergeCell ref="IZJ15:IZP15"/>
    <mergeCell ref="IZQ15:IZW15"/>
    <mergeCell ref="IZX15:JAD15"/>
    <mergeCell ref="JAE15:JAK15"/>
    <mergeCell ref="JAL15:JAR15"/>
    <mergeCell ref="IXM15:IXS15"/>
    <mergeCell ref="IXT15:IXZ15"/>
    <mergeCell ref="IYA15:IYG15"/>
    <mergeCell ref="IYH15:IYN15"/>
    <mergeCell ref="IYO15:IYU15"/>
    <mergeCell ref="IYV15:IZB15"/>
    <mergeCell ref="IVW15:IWC15"/>
    <mergeCell ref="IWD15:IWJ15"/>
    <mergeCell ref="IWK15:IWQ15"/>
    <mergeCell ref="IWR15:IWX15"/>
    <mergeCell ref="IWY15:IXE15"/>
    <mergeCell ref="IXF15:IXL15"/>
    <mergeCell ref="JNQ15:JNW15"/>
    <mergeCell ref="JNX15:JOD15"/>
    <mergeCell ref="JOE15:JOK15"/>
    <mergeCell ref="JOL15:JOR15"/>
    <mergeCell ref="JOS15:JOY15"/>
    <mergeCell ref="JOZ15:JPF15"/>
    <mergeCell ref="JMA15:JMG15"/>
    <mergeCell ref="JMH15:JMN15"/>
    <mergeCell ref="JMO15:JMU15"/>
    <mergeCell ref="JMV15:JNB15"/>
    <mergeCell ref="JNC15:JNI15"/>
    <mergeCell ref="JNJ15:JNP15"/>
    <mergeCell ref="JKK15:JKQ15"/>
    <mergeCell ref="JKR15:JKX15"/>
    <mergeCell ref="JKY15:JLE15"/>
    <mergeCell ref="JLF15:JLL15"/>
    <mergeCell ref="JLM15:JLS15"/>
    <mergeCell ref="JLT15:JLZ15"/>
    <mergeCell ref="JIU15:JJA15"/>
    <mergeCell ref="JJB15:JJH15"/>
    <mergeCell ref="JJI15:JJO15"/>
    <mergeCell ref="JJP15:JJV15"/>
    <mergeCell ref="JJW15:JKC15"/>
    <mergeCell ref="JKD15:JKJ15"/>
    <mergeCell ref="JHE15:JHK15"/>
    <mergeCell ref="JHL15:JHR15"/>
    <mergeCell ref="JHS15:JHY15"/>
    <mergeCell ref="JHZ15:JIF15"/>
    <mergeCell ref="JIG15:JIM15"/>
    <mergeCell ref="JIN15:JIT15"/>
    <mergeCell ref="JFO15:JFU15"/>
    <mergeCell ref="JFV15:JGB15"/>
    <mergeCell ref="JGC15:JGI15"/>
    <mergeCell ref="JGJ15:JGP15"/>
    <mergeCell ref="JGQ15:JGW15"/>
    <mergeCell ref="JGX15:JHD15"/>
    <mergeCell ref="JXI15:JXO15"/>
    <mergeCell ref="JXP15:JXV15"/>
    <mergeCell ref="JXW15:JYC15"/>
    <mergeCell ref="JYD15:JYJ15"/>
    <mergeCell ref="JYK15:JYQ15"/>
    <mergeCell ref="JYR15:JYX15"/>
    <mergeCell ref="JVS15:JVY15"/>
    <mergeCell ref="JVZ15:JWF15"/>
    <mergeCell ref="JWG15:JWM15"/>
    <mergeCell ref="JWN15:JWT15"/>
    <mergeCell ref="JWU15:JXA15"/>
    <mergeCell ref="JXB15:JXH15"/>
    <mergeCell ref="JUC15:JUI15"/>
    <mergeCell ref="JUJ15:JUP15"/>
    <mergeCell ref="JUQ15:JUW15"/>
    <mergeCell ref="JUX15:JVD15"/>
    <mergeCell ref="JVE15:JVK15"/>
    <mergeCell ref="JVL15:JVR15"/>
    <mergeCell ref="JSM15:JSS15"/>
    <mergeCell ref="JST15:JSZ15"/>
    <mergeCell ref="JTA15:JTG15"/>
    <mergeCell ref="JTH15:JTN15"/>
    <mergeCell ref="JTO15:JTU15"/>
    <mergeCell ref="JTV15:JUB15"/>
    <mergeCell ref="JQW15:JRC15"/>
    <mergeCell ref="JRD15:JRJ15"/>
    <mergeCell ref="JRK15:JRQ15"/>
    <mergeCell ref="JRR15:JRX15"/>
    <mergeCell ref="JRY15:JSE15"/>
    <mergeCell ref="JSF15:JSL15"/>
    <mergeCell ref="JPG15:JPM15"/>
    <mergeCell ref="JPN15:JPT15"/>
    <mergeCell ref="JPU15:JQA15"/>
    <mergeCell ref="JQB15:JQH15"/>
    <mergeCell ref="JQI15:JQO15"/>
    <mergeCell ref="JQP15:JQV15"/>
    <mergeCell ref="KHA15:KHG15"/>
    <mergeCell ref="KHH15:KHN15"/>
    <mergeCell ref="KHO15:KHU15"/>
    <mergeCell ref="KHV15:KIB15"/>
    <mergeCell ref="KIC15:KII15"/>
    <mergeCell ref="KIJ15:KIP15"/>
    <mergeCell ref="KFK15:KFQ15"/>
    <mergeCell ref="KFR15:KFX15"/>
    <mergeCell ref="KFY15:KGE15"/>
    <mergeCell ref="KGF15:KGL15"/>
    <mergeCell ref="KGM15:KGS15"/>
    <mergeCell ref="KGT15:KGZ15"/>
    <mergeCell ref="KDU15:KEA15"/>
    <mergeCell ref="KEB15:KEH15"/>
    <mergeCell ref="KEI15:KEO15"/>
    <mergeCell ref="KEP15:KEV15"/>
    <mergeCell ref="KEW15:KFC15"/>
    <mergeCell ref="KFD15:KFJ15"/>
    <mergeCell ref="KCE15:KCK15"/>
    <mergeCell ref="KCL15:KCR15"/>
    <mergeCell ref="KCS15:KCY15"/>
    <mergeCell ref="KCZ15:KDF15"/>
    <mergeCell ref="KDG15:KDM15"/>
    <mergeCell ref="KDN15:KDT15"/>
    <mergeCell ref="KAO15:KAU15"/>
    <mergeCell ref="KAV15:KBB15"/>
    <mergeCell ref="KBC15:KBI15"/>
    <mergeCell ref="KBJ15:KBP15"/>
    <mergeCell ref="KBQ15:KBW15"/>
    <mergeCell ref="KBX15:KCD15"/>
    <mergeCell ref="JYY15:JZE15"/>
    <mergeCell ref="JZF15:JZL15"/>
    <mergeCell ref="JZM15:JZS15"/>
    <mergeCell ref="JZT15:JZZ15"/>
    <mergeCell ref="KAA15:KAG15"/>
    <mergeCell ref="KAH15:KAN15"/>
    <mergeCell ref="KQS15:KQY15"/>
    <mergeCell ref="KQZ15:KRF15"/>
    <mergeCell ref="KRG15:KRM15"/>
    <mergeCell ref="KRN15:KRT15"/>
    <mergeCell ref="KRU15:KSA15"/>
    <mergeCell ref="KSB15:KSH15"/>
    <mergeCell ref="KPC15:KPI15"/>
    <mergeCell ref="KPJ15:KPP15"/>
    <mergeCell ref="KPQ15:KPW15"/>
    <mergeCell ref="KPX15:KQD15"/>
    <mergeCell ref="KQE15:KQK15"/>
    <mergeCell ref="KQL15:KQR15"/>
    <mergeCell ref="KNM15:KNS15"/>
    <mergeCell ref="KNT15:KNZ15"/>
    <mergeCell ref="KOA15:KOG15"/>
    <mergeCell ref="KOH15:KON15"/>
    <mergeCell ref="KOO15:KOU15"/>
    <mergeCell ref="KOV15:KPB15"/>
    <mergeCell ref="KLW15:KMC15"/>
    <mergeCell ref="KMD15:KMJ15"/>
    <mergeCell ref="KMK15:KMQ15"/>
    <mergeCell ref="KMR15:KMX15"/>
    <mergeCell ref="KMY15:KNE15"/>
    <mergeCell ref="KNF15:KNL15"/>
    <mergeCell ref="KKG15:KKM15"/>
    <mergeCell ref="KKN15:KKT15"/>
    <mergeCell ref="KKU15:KLA15"/>
    <mergeCell ref="KLB15:KLH15"/>
    <mergeCell ref="KLI15:KLO15"/>
    <mergeCell ref="KLP15:KLV15"/>
    <mergeCell ref="KIQ15:KIW15"/>
    <mergeCell ref="KIX15:KJD15"/>
    <mergeCell ref="KJE15:KJK15"/>
    <mergeCell ref="KJL15:KJR15"/>
    <mergeCell ref="KJS15:KJY15"/>
    <mergeCell ref="KJZ15:KKF15"/>
    <mergeCell ref="LAK15:LAQ15"/>
    <mergeCell ref="LAR15:LAX15"/>
    <mergeCell ref="LAY15:LBE15"/>
    <mergeCell ref="LBF15:LBL15"/>
    <mergeCell ref="LBM15:LBS15"/>
    <mergeCell ref="LBT15:LBZ15"/>
    <mergeCell ref="KYU15:KZA15"/>
    <mergeCell ref="KZB15:KZH15"/>
    <mergeCell ref="KZI15:KZO15"/>
    <mergeCell ref="KZP15:KZV15"/>
    <mergeCell ref="KZW15:LAC15"/>
    <mergeCell ref="LAD15:LAJ15"/>
    <mergeCell ref="KXE15:KXK15"/>
    <mergeCell ref="KXL15:KXR15"/>
    <mergeCell ref="KXS15:KXY15"/>
    <mergeCell ref="KXZ15:KYF15"/>
    <mergeCell ref="KYG15:KYM15"/>
    <mergeCell ref="KYN15:KYT15"/>
    <mergeCell ref="KVO15:KVU15"/>
    <mergeCell ref="KVV15:KWB15"/>
    <mergeCell ref="KWC15:KWI15"/>
    <mergeCell ref="KWJ15:KWP15"/>
    <mergeCell ref="KWQ15:KWW15"/>
    <mergeCell ref="KWX15:KXD15"/>
    <mergeCell ref="KTY15:KUE15"/>
    <mergeCell ref="KUF15:KUL15"/>
    <mergeCell ref="KUM15:KUS15"/>
    <mergeCell ref="KUT15:KUZ15"/>
    <mergeCell ref="KVA15:KVG15"/>
    <mergeCell ref="KVH15:KVN15"/>
    <mergeCell ref="KSI15:KSO15"/>
    <mergeCell ref="KSP15:KSV15"/>
    <mergeCell ref="KSW15:KTC15"/>
    <mergeCell ref="KTD15:KTJ15"/>
    <mergeCell ref="KTK15:KTQ15"/>
    <mergeCell ref="KTR15:KTX15"/>
    <mergeCell ref="LKC15:LKI15"/>
    <mergeCell ref="LKJ15:LKP15"/>
    <mergeCell ref="LKQ15:LKW15"/>
    <mergeCell ref="LKX15:LLD15"/>
    <mergeCell ref="LLE15:LLK15"/>
    <mergeCell ref="LLL15:LLR15"/>
    <mergeCell ref="LIM15:LIS15"/>
    <mergeCell ref="LIT15:LIZ15"/>
    <mergeCell ref="LJA15:LJG15"/>
    <mergeCell ref="LJH15:LJN15"/>
    <mergeCell ref="LJO15:LJU15"/>
    <mergeCell ref="LJV15:LKB15"/>
    <mergeCell ref="LGW15:LHC15"/>
    <mergeCell ref="LHD15:LHJ15"/>
    <mergeCell ref="LHK15:LHQ15"/>
    <mergeCell ref="LHR15:LHX15"/>
    <mergeCell ref="LHY15:LIE15"/>
    <mergeCell ref="LIF15:LIL15"/>
    <mergeCell ref="LFG15:LFM15"/>
    <mergeCell ref="LFN15:LFT15"/>
    <mergeCell ref="LFU15:LGA15"/>
    <mergeCell ref="LGB15:LGH15"/>
    <mergeCell ref="LGI15:LGO15"/>
    <mergeCell ref="LGP15:LGV15"/>
    <mergeCell ref="LDQ15:LDW15"/>
    <mergeCell ref="LDX15:LED15"/>
    <mergeCell ref="LEE15:LEK15"/>
    <mergeCell ref="LEL15:LER15"/>
    <mergeCell ref="LES15:LEY15"/>
    <mergeCell ref="LEZ15:LFF15"/>
    <mergeCell ref="LCA15:LCG15"/>
    <mergeCell ref="LCH15:LCN15"/>
    <mergeCell ref="LCO15:LCU15"/>
    <mergeCell ref="LCV15:LDB15"/>
    <mergeCell ref="LDC15:LDI15"/>
    <mergeCell ref="LDJ15:LDP15"/>
    <mergeCell ref="LTU15:LUA15"/>
    <mergeCell ref="LUB15:LUH15"/>
    <mergeCell ref="LUI15:LUO15"/>
    <mergeCell ref="LUP15:LUV15"/>
    <mergeCell ref="LUW15:LVC15"/>
    <mergeCell ref="LVD15:LVJ15"/>
    <mergeCell ref="LSE15:LSK15"/>
    <mergeCell ref="LSL15:LSR15"/>
    <mergeCell ref="LSS15:LSY15"/>
    <mergeCell ref="LSZ15:LTF15"/>
    <mergeCell ref="LTG15:LTM15"/>
    <mergeCell ref="LTN15:LTT15"/>
    <mergeCell ref="LQO15:LQU15"/>
    <mergeCell ref="LQV15:LRB15"/>
    <mergeCell ref="LRC15:LRI15"/>
    <mergeCell ref="LRJ15:LRP15"/>
    <mergeCell ref="LRQ15:LRW15"/>
    <mergeCell ref="LRX15:LSD15"/>
    <mergeCell ref="LOY15:LPE15"/>
    <mergeCell ref="LPF15:LPL15"/>
    <mergeCell ref="LPM15:LPS15"/>
    <mergeCell ref="LPT15:LPZ15"/>
    <mergeCell ref="LQA15:LQG15"/>
    <mergeCell ref="LQH15:LQN15"/>
    <mergeCell ref="LNI15:LNO15"/>
    <mergeCell ref="LNP15:LNV15"/>
    <mergeCell ref="LNW15:LOC15"/>
    <mergeCell ref="LOD15:LOJ15"/>
    <mergeCell ref="LOK15:LOQ15"/>
    <mergeCell ref="LOR15:LOX15"/>
    <mergeCell ref="LLS15:LLY15"/>
    <mergeCell ref="LLZ15:LMF15"/>
    <mergeCell ref="LMG15:LMM15"/>
    <mergeCell ref="LMN15:LMT15"/>
    <mergeCell ref="LMU15:LNA15"/>
    <mergeCell ref="LNB15:LNH15"/>
    <mergeCell ref="MDM15:MDS15"/>
    <mergeCell ref="MDT15:MDZ15"/>
    <mergeCell ref="MEA15:MEG15"/>
    <mergeCell ref="MEH15:MEN15"/>
    <mergeCell ref="MEO15:MEU15"/>
    <mergeCell ref="MEV15:MFB15"/>
    <mergeCell ref="MBW15:MCC15"/>
    <mergeCell ref="MCD15:MCJ15"/>
    <mergeCell ref="MCK15:MCQ15"/>
    <mergeCell ref="MCR15:MCX15"/>
    <mergeCell ref="MCY15:MDE15"/>
    <mergeCell ref="MDF15:MDL15"/>
    <mergeCell ref="MAG15:MAM15"/>
    <mergeCell ref="MAN15:MAT15"/>
    <mergeCell ref="MAU15:MBA15"/>
    <mergeCell ref="MBB15:MBH15"/>
    <mergeCell ref="MBI15:MBO15"/>
    <mergeCell ref="MBP15:MBV15"/>
    <mergeCell ref="LYQ15:LYW15"/>
    <mergeCell ref="LYX15:LZD15"/>
    <mergeCell ref="LZE15:LZK15"/>
    <mergeCell ref="LZL15:LZR15"/>
    <mergeCell ref="LZS15:LZY15"/>
    <mergeCell ref="LZZ15:MAF15"/>
    <mergeCell ref="LXA15:LXG15"/>
    <mergeCell ref="LXH15:LXN15"/>
    <mergeCell ref="LXO15:LXU15"/>
    <mergeCell ref="LXV15:LYB15"/>
    <mergeCell ref="LYC15:LYI15"/>
    <mergeCell ref="LYJ15:LYP15"/>
    <mergeCell ref="LVK15:LVQ15"/>
    <mergeCell ref="LVR15:LVX15"/>
    <mergeCell ref="LVY15:LWE15"/>
    <mergeCell ref="LWF15:LWL15"/>
    <mergeCell ref="LWM15:LWS15"/>
    <mergeCell ref="LWT15:LWZ15"/>
    <mergeCell ref="MNE15:MNK15"/>
    <mergeCell ref="MNL15:MNR15"/>
    <mergeCell ref="MNS15:MNY15"/>
    <mergeCell ref="MNZ15:MOF15"/>
    <mergeCell ref="MOG15:MOM15"/>
    <mergeCell ref="MON15:MOT15"/>
    <mergeCell ref="MLO15:MLU15"/>
    <mergeCell ref="MLV15:MMB15"/>
    <mergeCell ref="MMC15:MMI15"/>
    <mergeCell ref="MMJ15:MMP15"/>
    <mergeCell ref="MMQ15:MMW15"/>
    <mergeCell ref="MMX15:MND15"/>
    <mergeCell ref="MJY15:MKE15"/>
    <mergeCell ref="MKF15:MKL15"/>
    <mergeCell ref="MKM15:MKS15"/>
    <mergeCell ref="MKT15:MKZ15"/>
    <mergeCell ref="MLA15:MLG15"/>
    <mergeCell ref="MLH15:MLN15"/>
    <mergeCell ref="MII15:MIO15"/>
    <mergeCell ref="MIP15:MIV15"/>
    <mergeCell ref="MIW15:MJC15"/>
    <mergeCell ref="MJD15:MJJ15"/>
    <mergeCell ref="MJK15:MJQ15"/>
    <mergeCell ref="MJR15:MJX15"/>
    <mergeCell ref="MGS15:MGY15"/>
    <mergeCell ref="MGZ15:MHF15"/>
    <mergeCell ref="MHG15:MHM15"/>
    <mergeCell ref="MHN15:MHT15"/>
    <mergeCell ref="MHU15:MIA15"/>
    <mergeCell ref="MIB15:MIH15"/>
    <mergeCell ref="MFC15:MFI15"/>
    <mergeCell ref="MFJ15:MFP15"/>
    <mergeCell ref="MFQ15:MFW15"/>
    <mergeCell ref="MFX15:MGD15"/>
    <mergeCell ref="MGE15:MGK15"/>
    <mergeCell ref="MGL15:MGR15"/>
    <mergeCell ref="MWW15:MXC15"/>
    <mergeCell ref="MXD15:MXJ15"/>
    <mergeCell ref="MXK15:MXQ15"/>
    <mergeCell ref="MXR15:MXX15"/>
    <mergeCell ref="MXY15:MYE15"/>
    <mergeCell ref="MYF15:MYL15"/>
    <mergeCell ref="MVG15:MVM15"/>
    <mergeCell ref="MVN15:MVT15"/>
    <mergeCell ref="MVU15:MWA15"/>
    <mergeCell ref="MWB15:MWH15"/>
    <mergeCell ref="MWI15:MWO15"/>
    <mergeCell ref="MWP15:MWV15"/>
    <mergeCell ref="MTQ15:MTW15"/>
    <mergeCell ref="MTX15:MUD15"/>
    <mergeCell ref="MUE15:MUK15"/>
    <mergeCell ref="MUL15:MUR15"/>
    <mergeCell ref="MUS15:MUY15"/>
    <mergeCell ref="MUZ15:MVF15"/>
    <mergeCell ref="MSA15:MSG15"/>
    <mergeCell ref="MSH15:MSN15"/>
    <mergeCell ref="MSO15:MSU15"/>
    <mergeCell ref="MSV15:MTB15"/>
    <mergeCell ref="MTC15:MTI15"/>
    <mergeCell ref="MTJ15:MTP15"/>
    <mergeCell ref="MQK15:MQQ15"/>
    <mergeCell ref="MQR15:MQX15"/>
    <mergeCell ref="MQY15:MRE15"/>
    <mergeCell ref="MRF15:MRL15"/>
    <mergeCell ref="MRM15:MRS15"/>
    <mergeCell ref="MRT15:MRZ15"/>
    <mergeCell ref="MOU15:MPA15"/>
    <mergeCell ref="MPB15:MPH15"/>
    <mergeCell ref="MPI15:MPO15"/>
    <mergeCell ref="MPP15:MPV15"/>
    <mergeCell ref="MPW15:MQC15"/>
    <mergeCell ref="MQD15:MQJ15"/>
    <mergeCell ref="NGO15:NGU15"/>
    <mergeCell ref="NGV15:NHB15"/>
    <mergeCell ref="NHC15:NHI15"/>
    <mergeCell ref="NHJ15:NHP15"/>
    <mergeCell ref="NHQ15:NHW15"/>
    <mergeCell ref="NHX15:NID15"/>
    <mergeCell ref="NEY15:NFE15"/>
    <mergeCell ref="NFF15:NFL15"/>
    <mergeCell ref="NFM15:NFS15"/>
    <mergeCell ref="NFT15:NFZ15"/>
    <mergeCell ref="NGA15:NGG15"/>
    <mergeCell ref="NGH15:NGN15"/>
    <mergeCell ref="NDI15:NDO15"/>
    <mergeCell ref="NDP15:NDV15"/>
    <mergeCell ref="NDW15:NEC15"/>
    <mergeCell ref="NED15:NEJ15"/>
    <mergeCell ref="NEK15:NEQ15"/>
    <mergeCell ref="NER15:NEX15"/>
    <mergeCell ref="NBS15:NBY15"/>
    <mergeCell ref="NBZ15:NCF15"/>
    <mergeCell ref="NCG15:NCM15"/>
    <mergeCell ref="NCN15:NCT15"/>
    <mergeCell ref="NCU15:NDA15"/>
    <mergeCell ref="NDB15:NDH15"/>
    <mergeCell ref="NAC15:NAI15"/>
    <mergeCell ref="NAJ15:NAP15"/>
    <mergeCell ref="NAQ15:NAW15"/>
    <mergeCell ref="NAX15:NBD15"/>
    <mergeCell ref="NBE15:NBK15"/>
    <mergeCell ref="NBL15:NBR15"/>
    <mergeCell ref="MYM15:MYS15"/>
    <mergeCell ref="MYT15:MYZ15"/>
    <mergeCell ref="MZA15:MZG15"/>
    <mergeCell ref="MZH15:MZN15"/>
    <mergeCell ref="MZO15:MZU15"/>
    <mergeCell ref="MZV15:NAB15"/>
    <mergeCell ref="NQG15:NQM15"/>
    <mergeCell ref="NQN15:NQT15"/>
    <mergeCell ref="NQU15:NRA15"/>
    <mergeCell ref="NRB15:NRH15"/>
    <mergeCell ref="NRI15:NRO15"/>
    <mergeCell ref="NRP15:NRV15"/>
    <mergeCell ref="NOQ15:NOW15"/>
    <mergeCell ref="NOX15:NPD15"/>
    <mergeCell ref="NPE15:NPK15"/>
    <mergeCell ref="NPL15:NPR15"/>
    <mergeCell ref="NPS15:NPY15"/>
    <mergeCell ref="NPZ15:NQF15"/>
    <mergeCell ref="NNA15:NNG15"/>
    <mergeCell ref="NNH15:NNN15"/>
    <mergeCell ref="NNO15:NNU15"/>
    <mergeCell ref="NNV15:NOB15"/>
    <mergeCell ref="NOC15:NOI15"/>
    <mergeCell ref="NOJ15:NOP15"/>
    <mergeCell ref="NLK15:NLQ15"/>
    <mergeCell ref="NLR15:NLX15"/>
    <mergeCell ref="NLY15:NME15"/>
    <mergeCell ref="NMF15:NML15"/>
    <mergeCell ref="NMM15:NMS15"/>
    <mergeCell ref="NMT15:NMZ15"/>
    <mergeCell ref="NJU15:NKA15"/>
    <mergeCell ref="NKB15:NKH15"/>
    <mergeCell ref="NKI15:NKO15"/>
    <mergeCell ref="NKP15:NKV15"/>
    <mergeCell ref="NKW15:NLC15"/>
    <mergeCell ref="NLD15:NLJ15"/>
    <mergeCell ref="NIE15:NIK15"/>
    <mergeCell ref="NIL15:NIR15"/>
    <mergeCell ref="NIS15:NIY15"/>
    <mergeCell ref="NIZ15:NJF15"/>
    <mergeCell ref="NJG15:NJM15"/>
    <mergeCell ref="NJN15:NJT15"/>
    <mergeCell ref="NZY15:OAE15"/>
    <mergeCell ref="OAF15:OAL15"/>
    <mergeCell ref="OAM15:OAS15"/>
    <mergeCell ref="OAT15:OAZ15"/>
    <mergeCell ref="OBA15:OBG15"/>
    <mergeCell ref="OBH15:OBN15"/>
    <mergeCell ref="NYI15:NYO15"/>
    <mergeCell ref="NYP15:NYV15"/>
    <mergeCell ref="NYW15:NZC15"/>
    <mergeCell ref="NZD15:NZJ15"/>
    <mergeCell ref="NZK15:NZQ15"/>
    <mergeCell ref="NZR15:NZX15"/>
    <mergeCell ref="NWS15:NWY15"/>
    <mergeCell ref="NWZ15:NXF15"/>
    <mergeCell ref="NXG15:NXM15"/>
    <mergeCell ref="NXN15:NXT15"/>
    <mergeCell ref="NXU15:NYA15"/>
    <mergeCell ref="NYB15:NYH15"/>
    <mergeCell ref="NVC15:NVI15"/>
    <mergeCell ref="NVJ15:NVP15"/>
    <mergeCell ref="NVQ15:NVW15"/>
    <mergeCell ref="NVX15:NWD15"/>
    <mergeCell ref="NWE15:NWK15"/>
    <mergeCell ref="NWL15:NWR15"/>
    <mergeCell ref="NTM15:NTS15"/>
    <mergeCell ref="NTT15:NTZ15"/>
    <mergeCell ref="NUA15:NUG15"/>
    <mergeCell ref="NUH15:NUN15"/>
    <mergeCell ref="NUO15:NUU15"/>
    <mergeCell ref="NUV15:NVB15"/>
    <mergeCell ref="NRW15:NSC15"/>
    <mergeCell ref="NSD15:NSJ15"/>
    <mergeCell ref="NSK15:NSQ15"/>
    <mergeCell ref="NSR15:NSX15"/>
    <mergeCell ref="NSY15:NTE15"/>
    <mergeCell ref="NTF15:NTL15"/>
    <mergeCell ref="OJQ15:OJW15"/>
    <mergeCell ref="OJX15:OKD15"/>
    <mergeCell ref="OKE15:OKK15"/>
    <mergeCell ref="OKL15:OKR15"/>
    <mergeCell ref="OKS15:OKY15"/>
    <mergeCell ref="OKZ15:OLF15"/>
    <mergeCell ref="OIA15:OIG15"/>
    <mergeCell ref="OIH15:OIN15"/>
    <mergeCell ref="OIO15:OIU15"/>
    <mergeCell ref="OIV15:OJB15"/>
    <mergeCell ref="OJC15:OJI15"/>
    <mergeCell ref="OJJ15:OJP15"/>
    <mergeCell ref="OGK15:OGQ15"/>
    <mergeCell ref="OGR15:OGX15"/>
    <mergeCell ref="OGY15:OHE15"/>
    <mergeCell ref="OHF15:OHL15"/>
    <mergeCell ref="OHM15:OHS15"/>
    <mergeCell ref="OHT15:OHZ15"/>
    <mergeCell ref="OEU15:OFA15"/>
    <mergeCell ref="OFB15:OFH15"/>
    <mergeCell ref="OFI15:OFO15"/>
    <mergeCell ref="OFP15:OFV15"/>
    <mergeCell ref="OFW15:OGC15"/>
    <mergeCell ref="OGD15:OGJ15"/>
    <mergeCell ref="ODE15:ODK15"/>
    <mergeCell ref="ODL15:ODR15"/>
    <mergeCell ref="ODS15:ODY15"/>
    <mergeCell ref="ODZ15:OEF15"/>
    <mergeCell ref="OEG15:OEM15"/>
    <mergeCell ref="OEN15:OET15"/>
    <mergeCell ref="OBO15:OBU15"/>
    <mergeCell ref="OBV15:OCB15"/>
    <mergeCell ref="OCC15:OCI15"/>
    <mergeCell ref="OCJ15:OCP15"/>
    <mergeCell ref="OCQ15:OCW15"/>
    <mergeCell ref="OCX15:ODD15"/>
    <mergeCell ref="OTI15:OTO15"/>
    <mergeCell ref="OTP15:OTV15"/>
    <mergeCell ref="OTW15:OUC15"/>
    <mergeCell ref="OUD15:OUJ15"/>
    <mergeCell ref="OUK15:OUQ15"/>
    <mergeCell ref="OUR15:OUX15"/>
    <mergeCell ref="ORS15:ORY15"/>
    <mergeCell ref="ORZ15:OSF15"/>
    <mergeCell ref="OSG15:OSM15"/>
    <mergeCell ref="OSN15:OST15"/>
    <mergeCell ref="OSU15:OTA15"/>
    <mergeCell ref="OTB15:OTH15"/>
    <mergeCell ref="OQC15:OQI15"/>
    <mergeCell ref="OQJ15:OQP15"/>
    <mergeCell ref="OQQ15:OQW15"/>
    <mergeCell ref="OQX15:ORD15"/>
    <mergeCell ref="ORE15:ORK15"/>
    <mergeCell ref="ORL15:ORR15"/>
    <mergeCell ref="OOM15:OOS15"/>
    <mergeCell ref="OOT15:OOZ15"/>
    <mergeCell ref="OPA15:OPG15"/>
    <mergeCell ref="OPH15:OPN15"/>
    <mergeCell ref="OPO15:OPU15"/>
    <mergeCell ref="OPV15:OQB15"/>
    <mergeCell ref="OMW15:ONC15"/>
    <mergeCell ref="OND15:ONJ15"/>
    <mergeCell ref="ONK15:ONQ15"/>
    <mergeCell ref="ONR15:ONX15"/>
    <mergeCell ref="ONY15:OOE15"/>
    <mergeCell ref="OOF15:OOL15"/>
    <mergeCell ref="OLG15:OLM15"/>
    <mergeCell ref="OLN15:OLT15"/>
    <mergeCell ref="OLU15:OMA15"/>
    <mergeCell ref="OMB15:OMH15"/>
    <mergeCell ref="OMI15:OMO15"/>
    <mergeCell ref="OMP15:OMV15"/>
    <mergeCell ref="PDA15:PDG15"/>
    <mergeCell ref="PDH15:PDN15"/>
    <mergeCell ref="PDO15:PDU15"/>
    <mergeCell ref="PDV15:PEB15"/>
    <mergeCell ref="PEC15:PEI15"/>
    <mergeCell ref="PEJ15:PEP15"/>
    <mergeCell ref="PBK15:PBQ15"/>
    <mergeCell ref="PBR15:PBX15"/>
    <mergeCell ref="PBY15:PCE15"/>
    <mergeCell ref="PCF15:PCL15"/>
    <mergeCell ref="PCM15:PCS15"/>
    <mergeCell ref="PCT15:PCZ15"/>
    <mergeCell ref="OZU15:PAA15"/>
    <mergeCell ref="PAB15:PAH15"/>
    <mergeCell ref="PAI15:PAO15"/>
    <mergeCell ref="PAP15:PAV15"/>
    <mergeCell ref="PAW15:PBC15"/>
    <mergeCell ref="PBD15:PBJ15"/>
    <mergeCell ref="OYE15:OYK15"/>
    <mergeCell ref="OYL15:OYR15"/>
    <mergeCell ref="OYS15:OYY15"/>
    <mergeCell ref="OYZ15:OZF15"/>
    <mergeCell ref="OZG15:OZM15"/>
    <mergeCell ref="OZN15:OZT15"/>
    <mergeCell ref="OWO15:OWU15"/>
    <mergeCell ref="OWV15:OXB15"/>
    <mergeCell ref="OXC15:OXI15"/>
    <mergeCell ref="OXJ15:OXP15"/>
    <mergeCell ref="OXQ15:OXW15"/>
    <mergeCell ref="OXX15:OYD15"/>
    <mergeCell ref="OUY15:OVE15"/>
    <mergeCell ref="OVF15:OVL15"/>
    <mergeCell ref="OVM15:OVS15"/>
    <mergeCell ref="OVT15:OVZ15"/>
    <mergeCell ref="OWA15:OWG15"/>
    <mergeCell ref="OWH15:OWN15"/>
    <mergeCell ref="PMS15:PMY15"/>
    <mergeCell ref="PMZ15:PNF15"/>
    <mergeCell ref="PNG15:PNM15"/>
    <mergeCell ref="PNN15:PNT15"/>
    <mergeCell ref="PNU15:POA15"/>
    <mergeCell ref="POB15:POH15"/>
    <mergeCell ref="PLC15:PLI15"/>
    <mergeCell ref="PLJ15:PLP15"/>
    <mergeCell ref="PLQ15:PLW15"/>
    <mergeCell ref="PLX15:PMD15"/>
    <mergeCell ref="PME15:PMK15"/>
    <mergeCell ref="PML15:PMR15"/>
    <mergeCell ref="PJM15:PJS15"/>
    <mergeCell ref="PJT15:PJZ15"/>
    <mergeCell ref="PKA15:PKG15"/>
    <mergeCell ref="PKH15:PKN15"/>
    <mergeCell ref="PKO15:PKU15"/>
    <mergeCell ref="PKV15:PLB15"/>
    <mergeCell ref="PHW15:PIC15"/>
    <mergeCell ref="PID15:PIJ15"/>
    <mergeCell ref="PIK15:PIQ15"/>
    <mergeCell ref="PIR15:PIX15"/>
    <mergeCell ref="PIY15:PJE15"/>
    <mergeCell ref="PJF15:PJL15"/>
    <mergeCell ref="PGG15:PGM15"/>
    <mergeCell ref="PGN15:PGT15"/>
    <mergeCell ref="PGU15:PHA15"/>
    <mergeCell ref="PHB15:PHH15"/>
    <mergeCell ref="PHI15:PHO15"/>
    <mergeCell ref="PHP15:PHV15"/>
    <mergeCell ref="PEQ15:PEW15"/>
    <mergeCell ref="PEX15:PFD15"/>
    <mergeCell ref="PFE15:PFK15"/>
    <mergeCell ref="PFL15:PFR15"/>
    <mergeCell ref="PFS15:PFY15"/>
    <mergeCell ref="PFZ15:PGF15"/>
    <mergeCell ref="PWK15:PWQ15"/>
    <mergeCell ref="PWR15:PWX15"/>
    <mergeCell ref="PWY15:PXE15"/>
    <mergeCell ref="PXF15:PXL15"/>
    <mergeCell ref="PXM15:PXS15"/>
    <mergeCell ref="PXT15:PXZ15"/>
    <mergeCell ref="PUU15:PVA15"/>
    <mergeCell ref="PVB15:PVH15"/>
    <mergeCell ref="PVI15:PVO15"/>
    <mergeCell ref="PVP15:PVV15"/>
    <mergeCell ref="PVW15:PWC15"/>
    <mergeCell ref="PWD15:PWJ15"/>
    <mergeCell ref="PTE15:PTK15"/>
    <mergeCell ref="PTL15:PTR15"/>
    <mergeCell ref="PTS15:PTY15"/>
    <mergeCell ref="PTZ15:PUF15"/>
    <mergeCell ref="PUG15:PUM15"/>
    <mergeCell ref="PUN15:PUT15"/>
    <mergeCell ref="PRO15:PRU15"/>
    <mergeCell ref="PRV15:PSB15"/>
    <mergeCell ref="PSC15:PSI15"/>
    <mergeCell ref="PSJ15:PSP15"/>
    <mergeCell ref="PSQ15:PSW15"/>
    <mergeCell ref="PSX15:PTD15"/>
    <mergeCell ref="PPY15:PQE15"/>
    <mergeCell ref="PQF15:PQL15"/>
    <mergeCell ref="PQM15:PQS15"/>
    <mergeCell ref="PQT15:PQZ15"/>
    <mergeCell ref="PRA15:PRG15"/>
    <mergeCell ref="PRH15:PRN15"/>
    <mergeCell ref="POI15:POO15"/>
    <mergeCell ref="POP15:POV15"/>
    <mergeCell ref="POW15:PPC15"/>
    <mergeCell ref="PPD15:PPJ15"/>
    <mergeCell ref="PPK15:PPQ15"/>
    <mergeCell ref="PPR15:PPX15"/>
    <mergeCell ref="QGC15:QGI15"/>
    <mergeCell ref="QGJ15:QGP15"/>
    <mergeCell ref="QGQ15:QGW15"/>
    <mergeCell ref="QGX15:QHD15"/>
    <mergeCell ref="QHE15:QHK15"/>
    <mergeCell ref="QHL15:QHR15"/>
    <mergeCell ref="QEM15:QES15"/>
    <mergeCell ref="QET15:QEZ15"/>
    <mergeCell ref="QFA15:QFG15"/>
    <mergeCell ref="QFH15:QFN15"/>
    <mergeCell ref="QFO15:QFU15"/>
    <mergeCell ref="QFV15:QGB15"/>
    <mergeCell ref="QCW15:QDC15"/>
    <mergeCell ref="QDD15:QDJ15"/>
    <mergeCell ref="QDK15:QDQ15"/>
    <mergeCell ref="QDR15:QDX15"/>
    <mergeCell ref="QDY15:QEE15"/>
    <mergeCell ref="QEF15:QEL15"/>
    <mergeCell ref="QBG15:QBM15"/>
    <mergeCell ref="QBN15:QBT15"/>
    <mergeCell ref="QBU15:QCA15"/>
    <mergeCell ref="QCB15:QCH15"/>
    <mergeCell ref="QCI15:QCO15"/>
    <mergeCell ref="QCP15:QCV15"/>
    <mergeCell ref="PZQ15:PZW15"/>
    <mergeCell ref="PZX15:QAD15"/>
    <mergeCell ref="QAE15:QAK15"/>
    <mergeCell ref="QAL15:QAR15"/>
    <mergeCell ref="QAS15:QAY15"/>
    <mergeCell ref="QAZ15:QBF15"/>
    <mergeCell ref="PYA15:PYG15"/>
    <mergeCell ref="PYH15:PYN15"/>
    <mergeCell ref="PYO15:PYU15"/>
    <mergeCell ref="PYV15:PZB15"/>
    <mergeCell ref="PZC15:PZI15"/>
    <mergeCell ref="PZJ15:PZP15"/>
    <mergeCell ref="QPU15:QQA15"/>
    <mergeCell ref="QQB15:QQH15"/>
    <mergeCell ref="QQI15:QQO15"/>
    <mergeCell ref="QQP15:QQV15"/>
    <mergeCell ref="QQW15:QRC15"/>
    <mergeCell ref="QRD15:QRJ15"/>
    <mergeCell ref="QOE15:QOK15"/>
    <mergeCell ref="QOL15:QOR15"/>
    <mergeCell ref="QOS15:QOY15"/>
    <mergeCell ref="QOZ15:QPF15"/>
    <mergeCell ref="QPG15:QPM15"/>
    <mergeCell ref="QPN15:QPT15"/>
    <mergeCell ref="QMO15:QMU15"/>
    <mergeCell ref="QMV15:QNB15"/>
    <mergeCell ref="QNC15:QNI15"/>
    <mergeCell ref="QNJ15:QNP15"/>
    <mergeCell ref="QNQ15:QNW15"/>
    <mergeCell ref="QNX15:QOD15"/>
    <mergeCell ref="QKY15:QLE15"/>
    <mergeCell ref="QLF15:QLL15"/>
    <mergeCell ref="QLM15:QLS15"/>
    <mergeCell ref="QLT15:QLZ15"/>
    <mergeCell ref="QMA15:QMG15"/>
    <mergeCell ref="QMH15:QMN15"/>
    <mergeCell ref="QJI15:QJO15"/>
    <mergeCell ref="QJP15:QJV15"/>
    <mergeCell ref="QJW15:QKC15"/>
    <mergeCell ref="QKD15:QKJ15"/>
    <mergeCell ref="QKK15:QKQ15"/>
    <mergeCell ref="QKR15:QKX15"/>
    <mergeCell ref="QHS15:QHY15"/>
    <mergeCell ref="QHZ15:QIF15"/>
    <mergeCell ref="QIG15:QIM15"/>
    <mergeCell ref="QIN15:QIT15"/>
    <mergeCell ref="QIU15:QJA15"/>
    <mergeCell ref="QJB15:QJH15"/>
    <mergeCell ref="QZM15:QZS15"/>
    <mergeCell ref="QZT15:QZZ15"/>
    <mergeCell ref="RAA15:RAG15"/>
    <mergeCell ref="RAH15:RAN15"/>
    <mergeCell ref="RAO15:RAU15"/>
    <mergeCell ref="RAV15:RBB15"/>
    <mergeCell ref="QXW15:QYC15"/>
    <mergeCell ref="QYD15:QYJ15"/>
    <mergeCell ref="QYK15:QYQ15"/>
    <mergeCell ref="QYR15:QYX15"/>
    <mergeCell ref="QYY15:QZE15"/>
    <mergeCell ref="QZF15:QZL15"/>
    <mergeCell ref="QWG15:QWM15"/>
    <mergeCell ref="QWN15:QWT15"/>
    <mergeCell ref="QWU15:QXA15"/>
    <mergeCell ref="QXB15:QXH15"/>
    <mergeCell ref="QXI15:QXO15"/>
    <mergeCell ref="QXP15:QXV15"/>
    <mergeCell ref="QUQ15:QUW15"/>
    <mergeCell ref="QUX15:QVD15"/>
    <mergeCell ref="QVE15:QVK15"/>
    <mergeCell ref="QVL15:QVR15"/>
    <mergeCell ref="QVS15:QVY15"/>
    <mergeCell ref="QVZ15:QWF15"/>
    <mergeCell ref="QTA15:QTG15"/>
    <mergeCell ref="QTH15:QTN15"/>
    <mergeCell ref="QTO15:QTU15"/>
    <mergeCell ref="QTV15:QUB15"/>
    <mergeCell ref="QUC15:QUI15"/>
    <mergeCell ref="QUJ15:QUP15"/>
    <mergeCell ref="QRK15:QRQ15"/>
    <mergeCell ref="QRR15:QRX15"/>
    <mergeCell ref="QRY15:QSE15"/>
    <mergeCell ref="QSF15:QSL15"/>
    <mergeCell ref="QSM15:QSS15"/>
    <mergeCell ref="QST15:QSZ15"/>
    <mergeCell ref="RJE15:RJK15"/>
    <mergeCell ref="RJL15:RJR15"/>
    <mergeCell ref="RJS15:RJY15"/>
    <mergeCell ref="RJZ15:RKF15"/>
    <mergeCell ref="RKG15:RKM15"/>
    <mergeCell ref="RKN15:RKT15"/>
    <mergeCell ref="RHO15:RHU15"/>
    <mergeCell ref="RHV15:RIB15"/>
    <mergeCell ref="RIC15:RII15"/>
    <mergeCell ref="RIJ15:RIP15"/>
    <mergeCell ref="RIQ15:RIW15"/>
    <mergeCell ref="RIX15:RJD15"/>
    <mergeCell ref="RFY15:RGE15"/>
    <mergeCell ref="RGF15:RGL15"/>
    <mergeCell ref="RGM15:RGS15"/>
    <mergeCell ref="RGT15:RGZ15"/>
    <mergeCell ref="RHA15:RHG15"/>
    <mergeCell ref="RHH15:RHN15"/>
    <mergeCell ref="REI15:REO15"/>
    <mergeCell ref="REP15:REV15"/>
    <mergeCell ref="REW15:RFC15"/>
    <mergeCell ref="RFD15:RFJ15"/>
    <mergeCell ref="RFK15:RFQ15"/>
    <mergeCell ref="RFR15:RFX15"/>
    <mergeCell ref="RCS15:RCY15"/>
    <mergeCell ref="RCZ15:RDF15"/>
    <mergeCell ref="RDG15:RDM15"/>
    <mergeCell ref="RDN15:RDT15"/>
    <mergeCell ref="RDU15:REA15"/>
    <mergeCell ref="REB15:REH15"/>
    <mergeCell ref="RBC15:RBI15"/>
    <mergeCell ref="RBJ15:RBP15"/>
    <mergeCell ref="RBQ15:RBW15"/>
    <mergeCell ref="RBX15:RCD15"/>
    <mergeCell ref="RCE15:RCK15"/>
    <mergeCell ref="RCL15:RCR15"/>
    <mergeCell ref="RSW15:RTC15"/>
    <mergeCell ref="RTD15:RTJ15"/>
    <mergeCell ref="RTK15:RTQ15"/>
    <mergeCell ref="RTR15:RTX15"/>
    <mergeCell ref="RTY15:RUE15"/>
    <mergeCell ref="RUF15:RUL15"/>
    <mergeCell ref="RRG15:RRM15"/>
    <mergeCell ref="RRN15:RRT15"/>
    <mergeCell ref="RRU15:RSA15"/>
    <mergeCell ref="RSB15:RSH15"/>
    <mergeCell ref="RSI15:RSO15"/>
    <mergeCell ref="RSP15:RSV15"/>
    <mergeCell ref="RPQ15:RPW15"/>
    <mergeCell ref="RPX15:RQD15"/>
    <mergeCell ref="RQE15:RQK15"/>
    <mergeCell ref="RQL15:RQR15"/>
    <mergeCell ref="RQS15:RQY15"/>
    <mergeCell ref="RQZ15:RRF15"/>
    <mergeCell ref="ROA15:ROG15"/>
    <mergeCell ref="ROH15:RON15"/>
    <mergeCell ref="ROO15:ROU15"/>
    <mergeCell ref="ROV15:RPB15"/>
    <mergeCell ref="RPC15:RPI15"/>
    <mergeCell ref="RPJ15:RPP15"/>
    <mergeCell ref="RMK15:RMQ15"/>
    <mergeCell ref="RMR15:RMX15"/>
    <mergeCell ref="RMY15:RNE15"/>
    <mergeCell ref="RNF15:RNL15"/>
    <mergeCell ref="RNM15:RNS15"/>
    <mergeCell ref="RNT15:RNZ15"/>
    <mergeCell ref="RKU15:RLA15"/>
    <mergeCell ref="RLB15:RLH15"/>
    <mergeCell ref="RLI15:RLO15"/>
    <mergeCell ref="RLP15:RLV15"/>
    <mergeCell ref="RLW15:RMC15"/>
    <mergeCell ref="RMD15:RMJ15"/>
    <mergeCell ref="SCO15:SCU15"/>
    <mergeCell ref="SCV15:SDB15"/>
    <mergeCell ref="SDC15:SDI15"/>
    <mergeCell ref="SDJ15:SDP15"/>
    <mergeCell ref="SDQ15:SDW15"/>
    <mergeCell ref="SDX15:SED15"/>
    <mergeCell ref="SAY15:SBE15"/>
    <mergeCell ref="SBF15:SBL15"/>
    <mergeCell ref="SBM15:SBS15"/>
    <mergeCell ref="SBT15:SBZ15"/>
    <mergeCell ref="SCA15:SCG15"/>
    <mergeCell ref="SCH15:SCN15"/>
    <mergeCell ref="RZI15:RZO15"/>
    <mergeCell ref="RZP15:RZV15"/>
    <mergeCell ref="RZW15:SAC15"/>
    <mergeCell ref="SAD15:SAJ15"/>
    <mergeCell ref="SAK15:SAQ15"/>
    <mergeCell ref="SAR15:SAX15"/>
    <mergeCell ref="RXS15:RXY15"/>
    <mergeCell ref="RXZ15:RYF15"/>
    <mergeCell ref="RYG15:RYM15"/>
    <mergeCell ref="RYN15:RYT15"/>
    <mergeCell ref="RYU15:RZA15"/>
    <mergeCell ref="RZB15:RZH15"/>
    <mergeCell ref="RWC15:RWI15"/>
    <mergeCell ref="RWJ15:RWP15"/>
    <mergeCell ref="RWQ15:RWW15"/>
    <mergeCell ref="RWX15:RXD15"/>
    <mergeCell ref="RXE15:RXK15"/>
    <mergeCell ref="RXL15:RXR15"/>
    <mergeCell ref="RUM15:RUS15"/>
    <mergeCell ref="RUT15:RUZ15"/>
    <mergeCell ref="RVA15:RVG15"/>
    <mergeCell ref="RVH15:RVN15"/>
    <mergeCell ref="RVO15:RVU15"/>
    <mergeCell ref="RVV15:RWB15"/>
    <mergeCell ref="SMG15:SMM15"/>
    <mergeCell ref="SMN15:SMT15"/>
    <mergeCell ref="SMU15:SNA15"/>
    <mergeCell ref="SNB15:SNH15"/>
    <mergeCell ref="SNI15:SNO15"/>
    <mergeCell ref="SNP15:SNV15"/>
    <mergeCell ref="SKQ15:SKW15"/>
    <mergeCell ref="SKX15:SLD15"/>
    <mergeCell ref="SLE15:SLK15"/>
    <mergeCell ref="SLL15:SLR15"/>
    <mergeCell ref="SLS15:SLY15"/>
    <mergeCell ref="SLZ15:SMF15"/>
    <mergeCell ref="SJA15:SJG15"/>
    <mergeCell ref="SJH15:SJN15"/>
    <mergeCell ref="SJO15:SJU15"/>
    <mergeCell ref="SJV15:SKB15"/>
    <mergeCell ref="SKC15:SKI15"/>
    <mergeCell ref="SKJ15:SKP15"/>
    <mergeCell ref="SHK15:SHQ15"/>
    <mergeCell ref="SHR15:SHX15"/>
    <mergeCell ref="SHY15:SIE15"/>
    <mergeCell ref="SIF15:SIL15"/>
    <mergeCell ref="SIM15:SIS15"/>
    <mergeCell ref="SIT15:SIZ15"/>
    <mergeCell ref="SFU15:SGA15"/>
    <mergeCell ref="SGB15:SGH15"/>
    <mergeCell ref="SGI15:SGO15"/>
    <mergeCell ref="SGP15:SGV15"/>
    <mergeCell ref="SGW15:SHC15"/>
    <mergeCell ref="SHD15:SHJ15"/>
    <mergeCell ref="SEE15:SEK15"/>
    <mergeCell ref="SEL15:SER15"/>
    <mergeCell ref="SES15:SEY15"/>
    <mergeCell ref="SEZ15:SFF15"/>
    <mergeCell ref="SFG15:SFM15"/>
    <mergeCell ref="SFN15:SFT15"/>
    <mergeCell ref="SVY15:SWE15"/>
    <mergeCell ref="SWF15:SWL15"/>
    <mergeCell ref="SWM15:SWS15"/>
    <mergeCell ref="SWT15:SWZ15"/>
    <mergeCell ref="SXA15:SXG15"/>
    <mergeCell ref="SXH15:SXN15"/>
    <mergeCell ref="SUI15:SUO15"/>
    <mergeCell ref="SUP15:SUV15"/>
    <mergeCell ref="SUW15:SVC15"/>
    <mergeCell ref="SVD15:SVJ15"/>
    <mergeCell ref="SVK15:SVQ15"/>
    <mergeCell ref="SVR15:SVX15"/>
    <mergeCell ref="SSS15:SSY15"/>
    <mergeCell ref="SSZ15:STF15"/>
    <mergeCell ref="STG15:STM15"/>
    <mergeCell ref="STN15:STT15"/>
    <mergeCell ref="STU15:SUA15"/>
    <mergeCell ref="SUB15:SUH15"/>
    <mergeCell ref="SRC15:SRI15"/>
    <mergeCell ref="SRJ15:SRP15"/>
    <mergeCell ref="SRQ15:SRW15"/>
    <mergeCell ref="SRX15:SSD15"/>
    <mergeCell ref="SSE15:SSK15"/>
    <mergeCell ref="SSL15:SSR15"/>
    <mergeCell ref="SPM15:SPS15"/>
    <mergeCell ref="SPT15:SPZ15"/>
    <mergeCell ref="SQA15:SQG15"/>
    <mergeCell ref="SQH15:SQN15"/>
    <mergeCell ref="SQO15:SQU15"/>
    <mergeCell ref="SQV15:SRB15"/>
    <mergeCell ref="SNW15:SOC15"/>
    <mergeCell ref="SOD15:SOJ15"/>
    <mergeCell ref="SOK15:SOQ15"/>
    <mergeCell ref="SOR15:SOX15"/>
    <mergeCell ref="SOY15:SPE15"/>
    <mergeCell ref="SPF15:SPL15"/>
    <mergeCell ref="TFQ15:TFW15"/>
    <mergeCell ref="TFX15:TGD15"/>
    <mergeCell ref="TGE15:TGK15"/>
    <mergeCell ref="TGL15:TGR15"/>
    <mergeCell ref="TGS15:TGY15"/>
    <mergeCell ref="TGZ15:THF15"/>
    <mergeCell ref="TEA15:TEG15"/>
    <mergeCell ref="TEH15:TEN15"/>
    <mergeCell ref="TEO15:TEU15"/>
    <mergeCell ref="TEV15:TFB15"/>
    <mergeCell ref="TFC15:TFI15"/>
    <mergeCell ref="TFJ15:TFP15"/>
    <mergeCell ref="TCK15:TCQ15"/>
    <mergeCell ref="TCR15:TCX15"/>
    <mergeCell ref="TCY15:TDE15"/>
    <mergeCell ref="TDF15:TDL15"/>
    <mergeCell ref="TDM15:TDS15"/>
    <mergeCell ref="TDT15:TDZ15"/>
    <mergeCell ref="TAU15:TBA15"/>
    <mergeCell ref="TBB15:TBH15"/>
    <mergeCell ref="TBI15:TBO15"/>
    <mergeCell ref="TBP15:TBV15"/>
    <mergeCell ref="TBW15:TCC15"/>
    <mergeCell ref="TCD15:TCJ15"/>
    <mergeCell ref="SZE15:SZK15"/>
    <mergeCell ref="SZL15:SZR15"/>
    <mergeCell ref="SZS15:SZY15"/>
    <mergeCell ref="SZZ15:TAF15"/>
    <mergeCell ref="TAG15:TAM15"/>
    <mergeCell ref="TAN15:TAT15"/>
    <mergeCell ref="SXO15:SXU15"/>
    <mergeCell ref="SXV15:SYB15"/>
    <mergeCell ref="SYC15:SYI15"/>
    <mergeCell ref="SYJ15:SYP15"/>
    <mergeCell ref="SYQ15:SYW15"/>
    <mergeCell ref="SYX15:SZD15"/>
    <mergeCell ref="TPI15:TPO15"/>
    <mergeCell ref="TPP15:TPV15"/>
    <mergeCell ref="TPW15:TQC15"/>
    <mergeCell ref="TQD15:TQJ15"/>
    <mergeCell ref="TQK15:TQQ15"/>
    <mergeCell ref="TQR15:TQX15"/>
    <mergeCell ref="TNS15:TNY15"/>
    <mergeCell ref="TNZ15:TOF15"/>
    <mergeCell ref="TOG15:TOM15"/>
    <mergeCell ref="TON15:TOT15"/>
    <mergeCell ref="TOU15:TPA15"/>
    <mergeCell ref="TPB15:TPH15"/>
    <mergeCell ref="TMC15:TMI15"/>
    <mergeCell ref="TMJ15:TMP15"/>
    <mergeCell ref="TMQ15:TMW15"/>
    <mergeCell ref="TMX15:TND15"/>
    <mergeCell ref="TNE15:TNK15"/>
    <mergeCell ref="TNL15:TNR15"/>
    <mergeCell ref="TKM15:TKS15"/>
    <mergeCell ref="TKT15:TKZ15"/>
    <mergeCell ref="TLA15:TLG15"/>
    <mergeCell ref="TLH15:TLN15"/>
    <mergeCell ref="TLO15:TLU15"/>
    <mergeCell ref="TLV15:TMB15"/>
    <mergeCell ref="TIW15:TJC15"/>
    <mergeCell ref="TJD15:TJJ15"/>
    <mergeCell ref="TJK15:TJQ15"/>
    <mergeCell ref="TJR15:TJX15"/>
    <mergeCell ref="TJY15:TKE15"/>
    <mergeCell ref="TKF15:TKL15"/>
    <mergeCell ref="THG15:THM15"/>
    <mergeCell ref="THN15:THT15"/>
    <mergeCell ref="THU15:TIA15"/>
    <mergeCell ref="TIB15:TIH15"/>
    <mergeCell ref="TII15:TIO15"/>
    <mergeCell ref="TIP15:TIV15"/>
    <mergeCell ref="TZA15:TZG15"/>
    <mergeCell ref="TZH15:TZN15"/>
    <mergeCell ref="TZO15:TZU15"/>
    <mergeCell ref="TZV15:UAB15"/>
    <mergeCell ref="UAC15:UAI15"/>
    <mergeCell ref="UAJ15:UAP15"/>
    <mergeCell ref="TXK15:TXQ15"/>
    <mergeCell ref="TXR15:TXX15"/>
    <mergeCell ref="TXY15:TYE15"/>
    <mergeCell ref="TYF15:TYL15"/>
    <mergeCell ref="TYM15:TYS15"/>
    <mergeCell ref="TYT15:TYZ15"/>
    <mergeCell ref="TVU15:TWA15"/>
    <mergeCell ref="TWB15:TWH15"/>
    <mergeCell ref="TWI15:TWO15"/>
    <mergeCell ref="TWP15:TWV15"/>
    <mergeCell ref="TWW15:TXC15"/>
    <mergeCell ref="TXD15:TXJ15"/>
    <mergeCell ref="TUE15:TUK15"/>
    <mergeCell ref="TUL15:TUR15"/>
    <mergeCell ref="TUS15:TUY15"/>
    <mergeCell ref="TUZ15:TVF15"/>
    <mergeCell ref="TVG15:TVM15"/>
    <mergeCell ref="TVN15:TVT15"/>
    <mergeCell ref="TSO15:TSU15"/>
    <mergeCell ref="TSV15:TTB15"/>
    <mergeCell ref="TTC15:TTI15"/>
    <mergeCell ref="TTJ15:TTP15"/>
    <mergeCell ref="TTQ15:TTW15"/>
    <mergeCell ref="TTX15:TUD15"/>
    <mergeCell ref="TQY15:TRE15"/>
    <mergeCell ref="TRF15:TRL15"/>
    <mergeCell ref="TRM15:TRS15"/>
    <mergeCell ref="TRT15:TRZ15"/>
    <mergeCell ref="TSA15:TSG15"/>
    <mergeCell ref="TSH15:TSN15"/>
    <mergeCell ref="UIS15:UIY15"/>
    <mergeCell ref="UIZ15:UJF15"/>
    <mergeCell ref="UJG15:UJM15"/>
    <mergeCell ref="UJN15:UJT15"/>
    <mergeCell ref="UJU15:UKA15"/>
    <mergeCell ref="UKB15:UKH15"/>
    <mergeCell ref="UHC15:UHI15"/>
    <mergeCell ref="UHJ15:UHP15"/>
    <mergeCell ref="UHQ15:UHW15"/>
    <mergeCell ref="UHX15:UID15"/>
    <mergeCell ref="UIE15:UIK15"/>
    <mergeCell ref="UIL15:UIR15"/>
    <mergeCell ref="UFM15:UFS15"/>
    <mergeCell ref="UFT15:UFZ15"/>
    <mergeCell ref="UGA15:UGG15"/>
    <mergeCell ref="UGH15:UGN15"/>
    <mergeCell ref="UGO15:UGU15"/>
    <mergeCell ref="UGV15:UHB15"/>
    <mergeCell ref="UDW15:UEC15"/>
    <mergeCell ref="UED15:UEJ15"/>
    <mergeCell ref="UEK15:UEQ15"/>
    <mergeCell ref="UER15:UEX15"/>
    <mergeCell ref="UEY15:UFE15"/>
    <mergeCell ref="UFF15:UFL15"/>
    <mergeCell ref="UCG15:UCM15"/>
    <mergeCell ref="UCN15:UCT15"/>
    <mergeCell ref="UCU15:UDA15"/>
    <mergeCell ref="UDB15:UDH15"/>
    <mergeCell ref="UDI15:UDO15"/>
    <mergeCell ref="UDP15:UDV15"/>
    <mergeCell ref="UAQ15:UAW15"/>
    <mergeCell ref="UAX15:UBD15"/>
    <mergeCell ref="UBE15:UBK15"/>
    <mergeCell ref="UBL15:UBR15"/>
    <mergeCell ref="UBS15:UBY15"/>
    <mergeCell ref="UBZ15:UCF15"/>
    <mergeCell ref="USK15:USQ15"/>
    <mergeCell ref="USR15:USX15"/>
    <mergeCell ref="USY15:UTE15"/>
    <mergeCell ref="UTF15:UTL15"/>
    <mergeCell ref="UTM15:UTS15"/>
    <mergeCell ref="UTT15:UTZ15"/>
    <mergeCell ref="UQU15:URA15"/>
    <mergeCell ref="URB15:URH15"/>
    <mergeCell ref="URI15:URO15"/>
    <mergeCell ref="URP15:URV15"/>
    <mergeCell ref="URW15:USC15"/>
    <mergeCell ref="USD15:USJ15"/>
    <mergeCell ref="UPE15:UPK15"/>
    <mergeCell ref="UPL15:UPR15"/>
    <mergeCell ref="UPS15:UPY15"/>
    <mergeCell ref="UPZ15:UQF15"/>
    <mergeCell ref="UQG15:UQM15"/>
    <mergeCell ref="UQN15:UQT15"/>
    <mergeCell ref="UNO15:UNU15"/>
    <mergeCell ref="UNV15:UOB15"/>
    <mergeCell ref="UOC15:UOI15"/>
    <mergeCell ref="UOJ15:UOP15"/>
    <mergeCell ref="UOQ15:UOW15"/>
    <mergeCell ref="UOX15:UPD15"/>
    <mergeCell ref="ULY15:UME15"/>
    <mergeCell ref="UMF15:UML15"/>
    <mergeCell ref="UMM15:UMS15"/>
    <mergeCell ref="UMT15:UMZ15"/>
    <mergeCell ref="UNA15:UNG15"/>
    <mergeCell ref="UNH15:UNN15"/>
    <mergeCell ref="UKI15:UKO15"/>
    <mergeCell ref="UKP15:UKV15"/>
    <mergeCell ref="UKW15:ULC15"/>
    <mergeCell ref="ULD15:ULJ15"/>
    <mergeCell ref="ULK15:ULQ15"/>
    <mergeCell ref="ULR15:ULX15"/>
    <mergeCell ref="VCC15:VCI15"/>
    <mergeCell ref="VCJ15:VCP15"/>
    <mergeCell ref="VCQ15:VCW15"/>
    <mergeCell ref="VCX15:VDD15"/>
    <mergeCell ref="VDE15:VDK15"/>
    <mergeCell ref="VDL15:VDR15"/>
    <mergeCell ref="VAM15:VAS15"/>
    <mergeCell ref="VAT15:VAZ15"/>
    <mergeCell ref="VBA15:VBG15"/>
    <mergeCell ref="VBH15:VBN15"/>
    <mergeCell ref="VBO15:VBU15"/>
    <mergeCell ref="VBV15:VCB15"/>
    <mergeCell ref="UYW15:UZC15"/>
    <mergeCell ref="UZD15:UZJ15"/>
    <mergeCell ref="UZK15:UZQ15"/>
    <mergeCell ref="UZR15:UZX15"/>
    <mergeCell ref="UZY15:VAE15"/>
    <mergeCell ref="VAF15:VAL15"/>
    <mergeCell ref="UXG15:UXM15"/>
    <mergeCell ref="UXN15:UXT15"/>
    <mergeCell ref="UXU15:UYA15"/>
    <mergeCell ref="UYB15:UYH15"/>
    <mergeCell ref="UYI15:UYO15"/>
    <mergeCell ref="UYP15:UYV15"/>
    <mergeCell ref="UVQ15:UVW15"/>
    <mergeCell ref="UVX15:UWD15"/>
    <mergeCell ref="UWE15:UWK15"/>
    <mergeCell ref="UWL15:UWR15"/>
    <mergeCell ref="UWS15:UWY15"/>
    <mergeCell ref="UWZ15:UXF15"/>
    <mergeCell ref="UUA15:UUG15"/>
    <mergeCell ref="UUH15:UUN15"/>
    <mergeCell ref="UUO15:UUU15"/>
    <mergeCell ref="UUV15:UVB15"/>
    <mergeCell ref="UVC15:UVI15"/>
    <mergeCell ref="UVJ15:UVP15"/>
    <mergeCell ref="VLU15:VMA15"/>
    <mergeCell ref="VMB15:VMH15"/>
    <mergeCell ref="VMI15:VMO15"/>
    <mergeCell ref="VMP15:VMV15"/>
    <mergeCell ref="VMW15:VNC15"/>
    <mergeCell ref="VND15:VNJ15"/>
    <mergeCell ref="VKE15:VKK15"/>
    <mergeCell ref="VKL15:VKR15"/>
    <mergeCell ref="VKS15:VKY15"/>
    <mergeCell ref="VKZ15:VLF15"/>
    <mergeCell ref="VLG15:VLM15"/>
    <mergeCell ref="VLN15:VLT15"/>
    <mergeCell ref="VIO15:VIU15"/>
    <mergeCell ref="VIV15:VJB15"/>
    <mergeCell ref="VJC15:VJI15"/>
    <mergeCell ref="VJJ15:VJP15"/>
    <mergeCell ref="VJQ15:VJW15"/>
    <mergeCell ref="VJX15:VKD15"/>
    <mergeCell ref="VGY15:VHE15"/>
    <mergeCell ref="VHF15:VHL15"/>
    <mergeCell ref="VHM15:VHS15"/>
    <mergeCell ref="VHT15:VHZ15"/>
    <mergeCell ref="VIA15:VIG15"/>
    <mergeCell ref="VIH15:VIN15"/>
    <mergeCell ref="VFI15:VFO15"/>
    <mergeCell ref="VFP15:VFV15"/>
    <mergeCell ref="VFW15:VGC15"/>
    <mergeCell ref="VGD15:VGJ15"/>
    <mergeCell ref="VGK15:VGQ15"/>
    <mergeCell ref="VGR15:VGX15"/>
    <mergeCell ref="VDS15:VDY15"/>
    <mergeCell ref="VDZ15:VEF15"/>
    <mergeCell ref="VEG15:VEM15"/>
    <mergeCell ref="VEN15:VET15"/>
    <mergeCell ref="VEU15:VFA15"/>
    <mergeCell ref="VFB15:VFH15"/>
    <mergeCell ref="VVM15:VVS15"/>
    <mergeCell ref="VVT15:VVZ15"/>
    <mergeCell ref="VWA15:VWG15"/>
    <mergeCell ref="VWH15:VWN15"/>
    <mergeCell ref="VWO15:VWU15"/>
    <mergeCell ref="VWV15:VXB15"/>
    <mergeCell ref="VTW15:VUC15"/>
    <mergeCell ref="VUD15:VUJ15"/>
    <mergeCell ref="VUK15:VUQ15"/>
    <mergeCell ref="VUR15:VUX15"/>
    <mergeCell ref="VUY15:VVE15"/>
    <mergeCell ref="VVF15:VVL15"/>
    <mergeCell ref="VSG15:VSM15"/>
    <mergeCell ref="VSN15:VST15"/>
    <mergeCell ref="VSU15:VTA15"/>
    <mergeCell ref="VTB15:VTH15"/>
    <mergeCell ref="VTI15:VTO15"/>
    <mergeCell ref="VTP15:VTV15"/>
    <mergeCell ref="VQQ15:VQW15"/>
    <mergeCell ref="VQX15:VRD15"/>
    <mergeCell ref="VRE15:VRK15"/>
    <mergeCell ref="VRL15:VRR15"/>
    <mergeCell ref="VRS15:VRY15"/>
    <mergeCell ref="VRZ15:VSF15"/>
    <mergeCell ref="VPA15:VPG15"/>
    <mergeCell ref="VPH15:VPN15"/>
    <mergeCell ref="VPO15:VPU15"/>
    <mergeCell ref="VPV15:VQB15"/>
    <mergeCell ref="VQC15:VQI15"/>
    <mergeCell ref="VQJ15:VQP15"/>
    <mergeCell ref="VNK15:VNQ15"/>
    <mergeCell ref="VNR15:VNX15"/>
    <mergeCell ref="VNY15:VOE15"/>
    <mergeCell ref="VOF15:VOL15"/>
    <mergeCell ref="VOM15:VOS15"/>
    <mergeCell ref="VOT15:VOZ15"/>
    <mergeCell ref="WFE15:WFK15"/>
    <mergeCell ref="WFL15:WFR15"/>
    <mergeCell ref="WFS15:WFY15"/>
    <mergeCell ref="WFZ15:WGF15"/>
    <mergeCell ref="WGG15:WGM15"/>
    <mergeCell ref="WGN15:WGT15"/>
    <mergeCell ref="WDO15:WDU15"/>
    <mergeCell ref="WDV15:WEB15"/>
    <mergeCell ref="WEC15:WEI15"/>
    <mergeCell ref="WEJ15:WEP15"/>
    <mergeCell ref="WEQ15:WEW15"/>
    <mergeCell ref="WEX15:WFD15"/>
    <mergeCell ref="WBY15:WCE15"/>
    <mergeCell ref="WCF15:WCL15"/>
    <mergeCell ref="WCM15:WCS15"/>
    <mergeCell ref="WCT15:WCZ15"/>
    <mergeCell ref="WDA15:WDG15"/>
    <mergeCell ref="WDH15:WDN15"/>
    <mergeCell ref="WAI15:WAO15"/>
    <mergeCell ref="WAP15:WAV15"/>
    <mergeCell ref="WAW15:WBC15"/>
    <mergeCell ref="WBD15:WBJ15"/>
    <mergeCell ref="WBK15:WBQ15"/>
    <mergeCell ref="WBR15:WBX15"/>
    <mergeCell ref="VYS15:VYY15"/>
    <mergeCell ref="VYZ15:VZF15"/>
    <mergeCell ref="VZG15:VZM15"/>
    <mergeCell ref="VZN15:VZT15"/>
    <mergeCell ref="VZU15:WAA15"/>
    <mergeCell ref="WAB15:WAH15"/>
    <mergeCell ref="VXC15:VXI15"/>
    <mergeCell ref="VXJ15:VXP15"/>
    <mergeCell ref="VXQ15:VXW15"/>
    <mergeCell ref="VXX15:VYD15"/>
    <mergeCell ref="VYE15:VYK15"/>
    <mergeCell ref="VYL15:VYR15"/>
    <mergeCell ref="WPK15:WPQ15"/>
    <mergeCell ref="WPR15:WPX15"/>
    <mergeCell ref="WPY15:WQE15"/>
    <mergeCell ref="WQF15:WQL15"/>
    <mergeCell ref="WNG15:WNM15"/>
    <mergeCell ref="WNN15:WNT15"/>
    <mergeCell ref="WNU15:WOA15"/>
    <mergeCell ref="WOB15:WOH15"/>
    <mergeCell ref="WOI15:WOO15"/>
    <mergeCell ref="WOP15:WOV15"/>
    <mergeCell ref="WLQ15:WLW15"/>
    <mergeCell ref="WLX15:WMD15"/>
    <mergeCell ref="WME15:WMK15"/>
    <mergeCell ref="WML15:WMR15"/>
    <mergeCell ref="WMS15:WMY15"/>
    <mergeCell ref="WMZ15:WNF15"/>
    <mergeCell ref="WKA15:WKG15"/>
    <mergeCell ref="WKH15:WKN15"/>
    <mergeCell ref="WKO15:WKU15"/>
    <mergeCell ref="WKV15:WLB15"/>
    <mergeCell ref="WLC15:WLI15"/>
    <mergeCell ref="WLJ15:WLP15"/>
    <mergeCell ref="WIK15:WIQ15"/>
    <mergeCell ref="WIR15:WIX15"/>
    <mergeCell ref="WIY15:WJE15"/>
    <mergeCell ref="WJF15:WJL15"/>
    <mergeCell ref="WJM15:WJS15"/>
    <mergeCell ref="WJT15:WJZ15"/>
    <mergeCell ref="WGU15:WHA15"/>
    <mergeCell ref="WHB15:WHH15"/>
    <mergeCell ref="WHI15:WHO15"/>
    <mergeCell ref="WHP15:WHV15"/>
    <mergeCell ref="WHW15:WIC15"/>
    <mergeCell ref="WID15:WIJ15"/>
    <mergeCell ref="XFA15:XFD15"/>
    <mergeCell ref="O16:U16"/>
    <mergeCell ref="V16:AB16"/>
    <mergeCell ref="AC16:AI16"/>
    <mergeCell ref="AJ16:AP16"/>
    <mergeCell ref="AQ16:AW16"/>
    <mergeCell ref="AX16:BD16"/>
    <mergeCell ref="BE16:BK16"/>
    <mergeCell ref="XDK15:XDQ15"/>
    <mergeCell ref="XDR15:XDX15"/>
    <mergeCell ref="XDY15:XEE15"/>
    <mergeCell ref="XEF15:XEL15"/>
    <mergeCell ref="XEM15:XES15"/>
    <mergeCell ref="XET15:XEZ15"/>
    <mergeCell ref="XBU15:XCA15"/>
    <mergeCell ref="XCB15:XCH15"/>
    <mergeCell ref="XCI15:XCO15"/>
    <mergeCell ref="XCP15:XCV15"/>
    <mergeCell ref="XCW15:XDC15"/>
    <mergeCell ref="XDD15:XDJ15"/>
    <mergeCell ref="XAE15:XAK15"/>
    <mergeCell ref="XAL15:XAR15"/>
    <mergeCell ref="XAS15:XAY15"/>
    <mergeCell ref="XAZ15:XBF15"/>
    <mergeCell ref="XBG15:XBM15"/>
    <mergeCell ref="XBN15:XBT15"/>
    <mergeCell ref="WYO15:WYU15"/>
    <mergeCell ref="WYV15:WZB15"/>
    <mergeCell ref="WZC15:WZI15"/>
    <mergeCell ref="WZJ15:WZP15"/>
    <mergeCell ref="WZQ15:WZW15"/>
    <mergeCell ref="WZX15:XAD15"/>
    <mergeCell ref="WWY15:WXE15"/>
    <mergeCell ref="WXF15:WXL15"/>
    <mergeCell ref="WXM15:WXS15"/>
    <mergeCell ref="WXT15:WXZ15"/>
    <mergeCell ref="WYA15:WYG15"/>
    <mergeCell ref="WYH15:WYN15"/>
    <mergeCell ref="WVI15:WVO15"/>
    <mergeCell ref="WVP15:WVV15"/>
    <mergeCell ref="WVW15:WWC15"/>
    <mergeCell ref="WWD15:WWJ15"/>
    <mergeCell ref="WWK15:WWQ15"/>
    <mergeCell ref="WWR15:WWX15"/>
    <mergeCell ref="WTS15:WTY15"/>
    <mergeCell ref="WTZ15:WUF15"/>
    <mergeCell ref="WUG15:WUM15"/>
    <mergeCell ref="WUN15:WUT15"/>
    <mergeCell ref="WUU15:WVA15"/>
    <mergeCell ref="WVB15:WVH15"/>
    <mergeCell ref="WSC15:WSI15"/>
    <mergeCell ref="WSJ15:WSP15"/>
    <mergeCell ref="WSQ15:WSW15"/>
    <mergeCell ref="WSX15:WTD15"/>
    <mergeCell ref="WTE15:WTK15"/>
    <mergeCell ref="WTL15:WTR15"/>
    <mergeCell ref="WQM15:WQS15"/>
    <mergeCell ref="WQT15:WQZ15"/>
    <mergeCell ref="WRA15:WRG15"/>
    <mergeCell ref="WRH15:WRN15"/>
    <mergeCell ref="WRO15:WRU15"/>
    <mergeCell ref="WRV15:WSB15"/>
    <mergeCell ref="WOW15:WPC15"/>
    <mergeCell ref="WPD15:WPJ15"/>
    <mergeCell ref="JN16:JT16"/>
    <mergeCell ref="JU16:KA16"/>
    <mergeCell ref="KB16:KH16"/>
    <mergeCell ref="KI16:KO16"/>
    <mergeCell ref="KP16:KV16"/>
    <mergeCell ref="KW16:LC16"/>
    <mergeCell ref="HX16:ID16"/>
    <mergeCell ref="IE16:IK16"/>
    <mergeCell ref="IL16:IR16"/>
    <mergeCell ref="IS16:IY16"/>
    <mergeCell ref="IZ16:JF16"/>
    <mergeCell ref="JG16:JM16"/>
    <mergeCell ref="GH16:GN16"/>
    <mergeCell ref="GO16:GU16"/>
    <mergeCell ref="GV16:HB16"/>
    <mergeCell ref="HC16:HI16"/>
    <mergeCell ref="HJ16:HP16"/>
    <mergeCell ref="HQ16:HW16"/>
    <mergeCell ref="ER16:EX16"/>
    <mergeCell ref="EY16:FE16"/>
    <mergeCell ref="FF16:FL16"/>
    <mergeCell ref="FM16:FS16"/>
    <mergeCell ref="FT16:FZ16"/>
    <mergeCell ref="GA16:GG16"/>
    <mergeCell ref="DB16:DH16"/>
    <mergeCell ref="DI16:DO16"/>
    <mergeCell ref="DP16:DV16"/>
    <mergeCell ref="DW16:EC16"/>
    <mergeCell ref="ED16:EJ16"/>
    <mergeCell ref="EK16:EQ16"/>
    <mergeCell ref="BL16:BR16"/>
    <mergeCell ref="BS16:BY16"/>
    <mergeCell ref="BZ16:CF16"/>
    <mergeCell ref="CG16:CM16"/>
    <mergeCell ref="CN16:CT16"/>
    <mergeCell ref="CU16:DA16"/>
    <mergeCell ref="TF16:TL16"/>
    <mergeCell ref="TM16:TS16"/>
    <mergeCell ref="TT16:TZ16"/>
    <mergeCell ref="UA16:UG16"/>
    <mergeCell ref="UH16:UN16"/>
    <mergeCell ref="UO16:UU16"/>
    <mergeCell ref="RP16:RV16"/>
    <mergeCell ref="RW16:SC16"/>
    <mergeCell ref="SD16:SJ16"/>
    <mergeCell ref="SK16:SQ16"/>
    <mergeCell ref="SR16:SX16"/>
    <mergeCell ref="SY16:TE16"/>
    <mergeCell ref="PZ16:QF16"/>
    <mergeCell ref="QG16:QM16"/>
    <mergeCell ref="QN16:QT16"/>
    <mergeCell ref="QU16:RA16"/>
    <mergeCell ref="RB16:RH16"/>
    <mergeCell ref="RI16:RO16"/>
    <mergeCell ref="OJ16:OP16"/>
    <mergeCell ref="OQ16:OW16"/>
    <mergeCell ref="OX16:PD16"/>
    <mergeCell ref="PE16:PK16"/>
    <mergeCell ref="PL16:PR16"/>
    <mergeCell ref="PS16:PY16"/>
    <mergeCell ref="MT16:MZ16"/>
    <mergeCell ref="NA16:NG16"/>
    <mergeCell ref="NH16:NN16"/>
    <mergeCell ref="NO16:NU16"/>
    <mergeCell ref="NV16:OB16"/>
    <mergeCell ref="OC16:OI16"/>
    <mergeCell ref="LD16:LJ16"/>
    <mergeCell ref="LK16:LQ16"/>
    <mergeCell ref="LR16:LX16"/>
    <mergeCell ref="LY16:ME16"/>
    <mergeCell ref="MF16:ML16"/>
    <mergeCell ref="MM16:MS16"/>
    <mergeCell ref="ACX16:ADD16"/>
    <mergeCell ref="ADE16:ADK16"/>
    <mergeCell ref="ADL16:ADR16"/>
    <mergeCell ref="ADS16:ADY16"/>
    <mergeCell ref="ADZ16:AEF16"/>
    <mergeCell ref="AEG16:AEM16"/>
    <mergeCell ref="ABH16:ABN16"/>
    <mergeCell ref="ABO16:ABU16"/>
    <mergeCell ref="ABV16:ACB16"/>
    <mergeCell ref="ACC16:ACI16"/>
    <mergeCell ref="ACJ16:ACP16"/>
    <mergeCell ref="ACQ16:ACW16"/>
    <mergeCell ref="ZR16:ZX16"/>
    <mergeCell ref="ZY16:AAE16"/>
    <mergeCell ref="AAF16:AAL16"/>
    <mergeCell ref="AAM16:AAS16"/>
    <mergeCell ref="AAT16:AAZ16"/>
    <mergeCell ref="ABA16:ABG16"/>
    <mergeCell ref="YB16:YH16"/>
    <mergeCell ref="YI16:YO16"/>
    <mergeCell ref="YP16:YV16"/>
    <mergeCell ref="YW16:ZC16"/>
    <mergeCell ref="ZD16:ZJ16"/>
    <mergeCell ref="ZK16:ZQ16"/>
    <mergeCell ref="WL16:WR16"/>
    <mergeCell ref="WS16:WY16"/>
    <mergeCell ref="WZ16:XF16"/>
    <mergeCell ref="XG16:XM16"/>
    <mergeCell ref="XN16:XT16"/>
    <mergeCell ref="XU16:YA16"/>
    <mergeCell ref="UV16:VB16"/>
    <mergeCell ref="VC16:VI16"/>
    <mergeCell ref="VJ16:VP16"/>
    <mergeCell ref="VQ16:VW16"/>
    <mergeCell ref="VX16:WD16"/>
    <mergeCell ref="WE16:WK16"/>
    <mergeCell ref="AMP16:AMV16"/>
    <mergeCell ref="AMW16:ANC16"/>
    <mergeCell ref="AND16:ANJ16"/>
    <mergeCell ref="ANK16:ANQ16"/>
    <mergeCell ref="ANR16:ANX16"/>
    <mergeCell ref="ANY16:AOE16"/>
    <mergeCell ref="AKZ16:ALF16"/>
    <mergeCell ref="ALG16:ALM16"/>
    <mergeCell ref="ALN16:ALT16"/>
    <mergeCell ref="ALU16:AMA16"/>
    <mergeCell ref="AMB16:AMH16"/>
    <mergeCell ref="AMI16:AMO16"/>
    <mergeCell ref="AJJ16:AJP16"/>
    <mergeCell ref="AJQ16:AJW16"/>
    <mergeCell ref="AJX16:AKD16"/>
    <mergeCell ref="AKE16:AKK16"/>
    <mergeCell ref="AKL16:AKR16"/>
    <mergeCell ref="AKS16:AKY16"/>
    <mergeCell ref="AHT16:AHZ16"/>
    <mergeCell ref="AIA16:AIG16"/>
    <mergeCell ref="AIH16:AIN16"/>
    <mergeCell ref="AIO16:AIU16"/>
    <mergeCell ref="AIV16:AJB16"/>
    <mergeCell ref="AJC16:AJI16"/>
    <mergeCell ref="AGD16:AGJ16"/>
    <mergeCell ref="AGK16:AGQ16"/>
    <mergeCell ref="AGR16:AGX16"/>
    <mergeCell ref="AGY16:AHE16"/>
    <mergeCell ref="AHF16:AHL16"/>
    <mergeCell ref="AHM16:AHS16"/>
    <mergeCell ref="AEN16:AET16"/>
    <mergeCell ref="AEU16:AFA16"/>
    <mergeCell ref="AFB16:AFH16"/>
    <mergeCell ref="AFI16:AFO16"/>
    <mergeCell ref="AFP16:AFV16"/>
    <mergeCell ref="AFW16:AGC16"/>
    <mergeCell ref="AWH16:AWN16"/>
    <mergeCell ref="AWO16:AWU16"/>
    <mergeCell ref="AWV16:AXB16"/>
    <mergeCell ref="AXC16:AXI16"/>
    <mergeCell ref="AXJ16:AXP16"/>
    <mergeCell ref="AXQ16:AXW16"/>
    <mergeCell ref="AUR16:AUX16"/>
    <mergeCell ref="AUY16:AVE16"/>
    <mergeCell ref="AVF16:AVL16"/>
    <mergeCell ref="AVM16:AVS16"/>
    <mergeCell ref="AVT16:AVZ16"/>
    <mergeCell ref="AWA16:AWG16"/>
    <mergeCell ref="ATB16:ATH16"/>
    <mergeCell ref="ATI16:ATO16"/>
    <mergeCell ref="ATP16:ATV16"/>
    <mergeCell ref="ATW16:AUC16"/>
    <mergeCell ref="AUD16:AUJ16"/>
    <mergeCell ref="AUK16:AUQ16"/>
    <mergeCell ref="ARL16:ARR16"/>
    <mergeCell ref="ARS16:ARY16"/>
    <mergeCell ref="ARZ16:ASF16"/>
    <mergeCell ref="ASG16:ASM16"/>
    <mergeCell ref="ASN16:AST16"/>
    <mergeCell ref="ASU16:ATA16"/>
    <mergeCell ref="APV16:AQB16"/>
    <mergeCell ref="AQC16:AQI16"/>
    <mergeCell ref="AQJ16:AQP16"/>
    <mergeCell ref="AQQ16:AQW16"/>
    <mergeCell ref="AQX16:ARD16"/>
    <mergeCell ref="ARE16:ARK16"/>
    <mergeCell ref="AOF16:AOL16"/>
    <mergeCell ref="AOM16:AOS16"/>
    <mergeCell ref="AOT16:AOZ16"/>
    <mergeCell ref="APA16:APG16"/>
    <mergeCell ref="APH16:APN16"/>
    <mergeCell ref="APO16:APU16"/>
    <mergeCell ref="BFZ16:BGF16"/>
    <mergeCell ref="BGG16:BGM16"/>
    <mergeCell ref="BGN16:BGT16"/>
    <mergeCell ref="BGU16:BHA16"/>
    <mergeCell ref="BHB16:BHH16"/>
    <mergeCell ref="BHI16:BHO16"/>
    <mergeCell ref="BEJ16:BEP16"/>
    <mergeCell ref="BEQ16:BEW16"/>
    <mergeCell ref="BEX16:BFD16"/>
    <mergeCell ref="BFE16:BFK16"/>
    <mergeCell ref="BFL16:BFR16"/>
    <mergeCell ref="BFS16:BFY16"/>
    <mergeCell ref="BCT16:BCZ16"/>
    <mergeCell ref="BDA16:BDG16"/>
    <mergeCell ref="BDH16:BDN16"/>
    <mergeCell ref="BDO16:BDU16"/>
    <mergeCell ref="BDV16:BEB16"/>
    <mergeCell ref="BEC16:BEI16"/>
    <mergeCell ref="BBD16:BBJ16"/>
    <mergeCell ref="BBK16:BBQ16"/>
    <mergeCell ref="BBR16:BBX16"/>
    <mergeCell ref="BBY16:BCE16"/>
    <mergeCell ref="BCF16:BCL16"/>
    <mergeCell ref="BCM16:BCS16"/>
    <mergeCell ref="AZN16:AZT16"/>
    <mergeCell ref="AZU16:BAA16"/>
    <mergeCell ref="BAB16:BAH16"/>
    <mergeCell ref="BAI16:BAO16"/>
    <mergeCell ref="BAP16:BAV16"/>
    <mergeCell ref="BAW16:BBC16"/>
    <mergeCell ref="AXX16:AYD16"/>
    <mergeCell ref="AYE16:AYK16"/>
    <mergeCell ref="AYL16:AYR16"/>
    <mergeCell ref="AYS16:AYY16"/>
    <mergeCell ref="AYZ16:AZF16"/>
    <mergeCell ref="AZG16:AZM16"/>
    <mergeCell ref="BPR16:BPX16"/>
    <mergeCell ref="BPY16:BQE16"/>
    <mergeCell ref="BQF16:BQL16"/>
    <mergeCell ref="BQM16:BQS16"/>
    <mergeCell ref="BQT16:BQZ16"/>
    <mergeCell ref="BRA16:BRG16"/>
    <mergeCell ref="BOB16:BOH16"/>
    <mergeCell ref="BOI16:BOO16"/>
    <mergeCell ref="BOP16:BOV16"/>
    <mergeCell ref="BOW16:BPC16"/>
    <mergeCell ref="BPD16:BPJ16"/>
    <mergeCell ref="BPK16:BPQ16"/>
    <mergeCell ref="BML16:BMR16"/>
    <mergeCell ref="BMS16:BMY16"/>
    <mergeCell ref="BMZ16:BNF16"/>
    <mergeCell ref="BNG16:BNM16"/>
    <mergeCell ref="BNN16:BNT16"/>
    <mergeCell ref="BNU16:BOA16"/>
    <mergeCell ref="BKV16:BLB16"/>
    <mergeCell ref="BLC16:BLI16"/>
    <mergeCell ref="BLJ16:BLP16"/>
    <mergeCell ref="BLQ16:BLW16"/>
    <mergeCell ref="BLX16:BMD16"/>
    <mergeCell ref="BME16:BMK16"/>
    <mergeCell ref="BJF16:BJL16"/>
    <mergeCell ref="BJM16:BJS16"/>
    <mergeCell ref="BJT16:BJZ16"/>
    <mergeCell ref="BKA16:BKG16"/>
    <mergeCell ref="BKH16:BKN16"/>
    <mergeCell ref="BKO16:BKU16"/>
    <mergeCell ref="BHP16:BHV16"/>
    <mergeCell ref="BHW16:BIC16"/>
    <mergeCell ref="BID16:BIJ16"/>
    <mergeCell ref="BIK16:BIQ16"/>
    <mergeCell ref="BIR16:BIX16"/>
    <mergeCell ref="BIY16:BJE16"/>
    <mergeCell ref="BZJ16:BZP16"/>
    <mergeCell ref="BZQ16:BZW16"/>
    <mergeCell ref="BZX16:CAD16"/>
    <mergeCell ref="CAE16:CAK16"/>
    <mergeCell ref="CAL16:CAR16"/>
    <mergeCell ref="CAS16:CAY16"/>
    <mergeCell ref="BXT16:BXZ16"/>
    <mergeCell ref="BYA16:BYG16"/>
    <mergeCell ref="BYH16:BYN16"/>
    <mergeCell ref="BYO16:BYU16"/>
    <mergeCell ref="BYV16:BZB16"/>
    <mergeCell ref="BZC16:BZI16"/>
    <mergeCell ref="BWD16:BWJ16"/>
    <mergeCell ref="BWK16:BWQ16"/>
    <mergeCell ref="BWR16:BWX16"/>
    <mergeCell ref="BWY16:BXE16"/>
    <mergeCell ref="BXF16:BXL16"/>
    <mergeCell ref="BXM16:BXS16"/>
    <mergeCell ref="BUN16:BUT16"/>
    <mergeCell ref="BUU16:BVA16"/>
    <mergeCell ref="BVB16:BVH16"/>
    <mergeCell ref="BVI16:BVO16"/>
    <mergeCell ref="BVP16:BVV16"/>
    <mergeCell ref="BVW16:BWC16"/>
    <mergeCell ref="BSX16:BTD16"/>
    <mergeCell ref="BTE16:BTK16"/>
    <mergeCell ref="BTL16:BTR16"/>
    <mergeCell ref="BTS16:BTY16"/>
    <mergeCell ref="BTZ16:BUF16"/>
    <mergeCell ref="BUG16:BUM16"/>
    <mergeCell ref="BRH16:BRN16"/>
    <mergeCell ref="BRO16:BRU16"/>
    <mergeCell ref="BRV16:BSB16"/>
    <mergeCell ref="BSC16:BSI16"/>
    <mergeCell ref="BSJ16:BSP16"/>
    <mergeCell ref="BSQ16:BSW16"/>
    <mergeCell ref="CJB16:CJH16"/>
    <mergeCell ref="CJI16:CJO16"/>
    <mergeCell ref="CJP16:CJV16"/>
    <mergeCell ref="CJW16:CKC16"/>
    <mergeCell ref="CKD16:CKJ16"/>
    <mergeCell ref="CKK16:CKQ16"/>
    <mergeCell ref="CHL16:CHR16"/>
    <mergeCell ref="CHS16:CHY16"/>
    <mergeCell ref="CHZ16:CIF16"/>
    <mergeCell ref="CIG16:CIM16"/>
    <mergeCell ref="CIN16:CIT16"/>
    <mergeCell ref="CIU16:CJA16"/>
    <mergeCell ref="CFV16:CGB16"/>
    <mergeCell ref="CGC16:CGI16"/>
    <mergeCell ref="CGJ16:CGP16"/>
    <mergeCell ref="CGQ16:CGW16"/>
    <mergeCell ref="CGX16:CHD16"/>
    <mergeCell ref="CHE16:CHK16"/>
    <mergeCell ref="CEF16:CEL16"/>
    <mergeCell ref="CEM16:CES16"/>
    <mergeCell ref="CET16:CEZ16"/>
    <mergeCell ref="CFA16:CFG16"/>
    <mergeCell ref="CFH16:CFN16"/>
    <mergeCell ref="CFO16:CFU16"/>
    <mergeCell ref="CCP16:CCV16"/>
    <mergeCell ref="CCW16:CDC16"/>
    <mergeCell ref="CDD16:CDJ16"/>
    <mergeCell ref="CDK16:CDQ16"/>
    <mergeCell ref="CDR16:CDX16"/>
    <mergeCell ref="CDY16:CEE16"/>
    <mergeCell ref="CAZ16:CBF16"/>
    <mergeCell ref="CBG16:CBM16"/>
    <mergeCell ref="CBN16:CBT16"/>
    <mergeCell ref="CBU16:CCA16"/>
    <mergeCell ref="CCB16:CCH16"/>
    <mergeCell ref="CCI16:CCO16"/>
    <mergeCell ref="CST16:CSZ16"/>
    <mergeCell ref="CTA16:CTG16"/>
    <mergeCell ref="CTH16:CTN16"/>
    <mergeCell ref="CTO16:CTU16"/>
    <mergeCell ref="CTV16:CUB16"/>
    <mergeCell ref="CUC16:CUI16"/>
    <mergeCell ref="CRD16:CRJ16"/>
    <mergeCell ref="CRK16:CRQ16"/>
    <mergeCell ref="CRR16:CRX16"/>
    <mergeCell ref="CRY16:CSE16"/>
    <mergeCell ref="CSF16:CSL16"/>
    <mergeCell ref="CSM16:CSS16"/>
    <mergeCell ref="CPN16:CPT16"/>
    <mergeCell ref="CPU16:CQA16"/>
    <mergeCell ref="CQB16:CQH16"/>
    <mergeCell ref="CQI16:CQO16"/>
    <mergeCell ref="CQP16:CQV16"/>
    <mergeCell ref="CQW16:CRC16"/>
    <mergeCell ref="CNX16:COD16"/>
    <mergeCell ref="COE16:COK16"/>
    <mergeCell ref="COL16:COR16"/>
    <mergeCell ref="COS16:COY16"/>
    <mergeCell ref="COZ16:CPF16"/>
    <mergeCell ref="CPG16:CPM16"/>
    <mergeCell ref="CMH16:CMN16"/>
    <mergeCell ref="CMO16:CMU16"/>
    <mergeCell ref="CMV16:CNB16"/>
    <mergeCell ref="CNC16:CNI16"/>
    <mergeCell ref="CNJ16:CNP16"/>
    <mergeCell ref="CNQ16:CNW16"/>
    <mergeCell ref="CKR16:CKX16"/>
    <mergeCell ref="CKY16:CLE16"/>
    <mergeCell ref="CLF16:CLL16"/>
    <mergeCell ref="CLM16:CLS16"/>
    <mergeCell ref="CLT16:CLZ16"/>
    <mergeCell ref="CMA16:CMG16"/>
    <mergeCell ref="DCL16:DCR16"/>
    <mergeCell ref="DCS16:DCY16"/>
    <mergeCell ref="DCZ16:DDF16"/>
    <mergeCell ref="DDG16:DDM16"/>
    <mergeCell ref="DDN16:DDT16"/>
    <mergeCell ref="DDU16:DEA16"/>
    <mergeCell ref="DAV16:DBB16"/>
    <mergeCell ref="DBC16:DBI16"/>
    <mergeCell ref="DBJ16:DBP16"/>
    <mergeCell ref="DBQ16:DBW16"/>
    <mergeCell ref="DBX16:DCD16"/>
    <mergeCell ref="DCE16:DCK16"/>
    <mergeCell ref="CZF16:CZL16"/>
    <mergeCell ref="CZM16:CZS16"/>
    <mergeCell ref="CZT16:CZZ16"/>
    <mergeCell ref="DAA16:DAG16"/>
    <mergeCell ref="DAH16:DAN16"/>
    <mergeCell ref="DAO16:DAU16"/>
    <mergeCell ref="CXP16:CXV16"/>
    <mergeCell ref="CXW16:CYC16"/>
    <mergeCell ref="CYD16:CYJ16"/>
    <mergeCell ref="CYK16:CYQ16"/>
    <mergeCell ref="CYR16:CYX16"/>
    <mergeCell ref="CYY16:CZE16"/>
    <mergeCell ref="CVZ16:CWF16"/>
    <mergeCell ref="CWG16:CWM16"/>
    <mergeCell ref="CWN16:CWT16"/>
    <mergeCell ref="CWU16:CXA16"/>
    <mergeCell ref="CXB16:CXH16"/>
    <mergeCell ref="CXI16:CXO16"/>
    <mergeCell ref="CUJ16:CUP16"/>
    <mergeCell ref="CUQ16:CUW16"/>
    <mergeCell ref="CUX16:CVD16"/>
    <mergeCell ref="CVE16:CVK16"/>
    <mergeCell ref="CVL16:CVR16"/>
    <mergeCell ref="CVS16:CVY16"/>
    <mergeCell ref="DMD16:DMJ16"/>
    <mergeCell ref="DMK16:DMQ16"/>
    <mergeCell ref="DMR16:DMX16"/>
    <mergeCell ref="DMY16:DNE16"/>
    <mergeCell ref="DNF16:DNL16"/>
    <mergeCell ref="DNM16:DNS16"/>
    <mergeCell ref="DKN16:DKT16"/>
    <mergeCell ref="DKU16:DLA16"/>
    <mergeCell ref="DLB16:DLH16"/>
    <mergeCell ref="DLI16:DLO16"/>
    <mergeCell ref="DLP16:DLV16"/>
    <mergeCell ref="DLW16:DMC16"/>
    <mergeCell ref="DIX16:DJD16"/>
    <mergeCell ref="DJE16:DJK16"/>
    <mergeCell ref="DJL16:DJR16"/>
    <mergeCell ref="DJS16:DJY16"/>
    <mergeCell ref="DJZ16:DKF16"/>
    <mergeCell ref="DKG16:DKM16"/>
    <mergeCell ref="DHH16:DHN16"/>
    <mergeCell ref="DHO16:DHU16"/>
    <mergeCell ref="DHV16:DIB16"/>
    <mergeCell ref="DIC16:DII16"/>
    <mergeCell ref="DIJ16:DIP16"/>
    <mergeCell ref="DIQ16:DIW16"/>
    <mergeCell ref="DFR16:DFX16"/>
    <mergeCell ref="DFY16:DGE16"/>
    <mergeCell ref="DGF16:DGL16"/>
    <mergeCell ref="DGM16:DGS16"/>
    <mergeCell ref="DGT16:DGZ16"/>
    <mergeCell ref="DHA16:DHG16"/>
    <mergeCell ref="DEB16:DEH16"/>
    <mergeCell ref="DEI16:DEO16"/>
    <mergeCell ref="DEP16:DEV16"/>
    <mergeCell ref="DEW16:DFC16"/>
    <mergeCell ref="DFD16:DFJ16"/>
    <mergeCell ref="DFK16:DFQ16"/>
    <mergeCell ref="DVV16:DWB16"/>
    <mergeCell ref="DWC16:DWI16"/>
    <mergeCell ref="DWJ16:DWP16"/>
    <mergeCell ref="DWQ16:DWW16"/>
    <mergeCell ref="DWX16:DXD16"/>
    <mergeCell ref="DXE16:DXK16"/>
    <mergeCell ref="DUF16:DUL16"/>
    <mergeCell ref="DUM16:DUS16"/>
    <mergeCell ref="DUT16:DUZ16"/>
    <mergeCell ref="DVA16:DVG16"/>
    <mergeCell ref="DVH16:DVN16"/>
    <mergeCell ref="DVO16:DVU16"/>
    <mergeCell ref="DSP16:DSV16"/>
    <mergeCell ref="DSW16:DTC16"/>
    <mergeCell ref="DTD16:DTJ16"/>
    <mergeCell ref="DTK16:DTQ16"/>
    <mergeCell ref="DTR16:DTX16"/>
    <mergeCell ref="DTY16:DUE16"/>
    <mergeCell ref="DQZ16:DRF16"/>
    <mergeCell ref="DRG16:DRM16"/>
    <mergeCell ref="DRN16:DRT16"/>
    <mergeCell ref="DRU16:DSA16"/>
    <mergeCell ref="DSB16:DSH16"/>
    <mergeCell ref="DSI16:DSO16"/>
    <mergeCell ref="DPJ16:DPP16"/>
    <mergeCell ref="DPQ16:DPW16"/>
    <mergeCell ref="DPX16:DQD16"/>
    <mergeCell ref="DQE16:DQK16"/>
    <mergeCell ref="DQL16:DQR16"/>
    <mergeCell ref="DQS16:DQY16"/>
    <mergeCell ref="DNT16:DNZ16"/>
    <mergeCell ref="DOA16:DOG16"/>
    <mergeCell ref="DOH16:DON16"/>
    <mergeCell ref="DOO16:DOU16"/>
    <mergeCell ref="DOV16:DPB16"/>
    <mergeCell ref="DPC16:DPI16"/>
    <mergeCell ref="EFN16:EFT16"/>
    <mergeCell ref="EFU16:EGA16"/>
    <mergeCell ref="EGB16:EGH16"/>
    <mergeCell ref="EGI16:EGO16"/>
    <mergeCell ref="EGP16:EGV16"/>
    <mergeCell ref="EGW16:EHC16"/>
    <mergeCell ref="EDX16:EED16"/>
    <mergeCell ref="EEE16:EEK16"/>
    <mergeCell ref="EEL16:EER16"/>
    <mergeCell ref="EES16:EEY16"/>
    <mergeCell ref="EEZ16:EFF16"/>
    <mergeCell ref="EFG16:EFM16"/>
    <mergeCell ref="ECH16:ECN16"/>
    <mergeCell ref="ECO16:ECU16"/>
    <mergeCell ref="ECV16:EDB16"/>
    <mergeCell ref="EDC16:EDI16"/>
    <mergeCell ref="EDJ16:EDP16"/>
    <mergeCell ref="EDQ16:EDW16"/>
    <mergeCell ref="EAR16:EAX16"/>
    <mergeCell ref="EAY16:EBE16"/>
    <mergeCell ref="EBF16:EBL16"/>
    <mergeCell ref="EBM16:EBS16"/>
    <mergeCell ref="EBT16:EBZ16"/>
    <mergeCell ref="ECA16:ECG16"/>
    <mergeCell ref="DZB16:DZH16"/>
    <mergeCell ref="DZI16:DZO16"/>
    <mergeCell ref="DZP16:DZV16"/>
    <mergeCell ref="DZW16:EAC16"/>
    <mergeCell ref="EAD16:EAJ16"/>
    <mergeCell ref="EAK16:EAQ16"/>
    <mergeCell ref="DXL16:DXR16"/>
    <mergeCell ref="DXS16:DXY16"/>
    <mergeCell ref="DXZ16:DYF16"/>
    <mergeCell ref="DYG16:DYM16"/>
    <mergeCell ref="DYN16:DYT16"/>
    <mergeCell ref="DYU16:DZA16"/>
    <mergeCell ref="EPF16:EPL16"/>
    <mergeCell ref="EPM16:EPS16"/>
    <mergeCell ref="EPT16:EPZ16"/>
    <mergeCell ref="EQA16:EQG16"/>
    <mergeCell ref="EQH16:EQN16"/>
    <mergeCell ref="EQO16:EQU16"/>
    <mergeCell ref="ENP16:ENV16"/>
    <mergeCell ref="ENW16:EOC16"/>
    <mergeCell ref="EOD16:EOJ16"/>
    <mergeCell ref="EOK16:EOQ16"/>
    <mergeCell ref="EOR16:EOX16"/>
    <mergeCell ref="EOY16:EPE16"/>
    <mergeCell ref="ELZ16:EMF16"/>
    <mergeCell ref="EMG16:EMM16"/>
    <mergeCell ref="EMN16:EMT16"/>
    <mergeCell ref="EMU16:ENA16"/>
    <mergeCell ref="ENB16:ENH16"/>
    <mergeCell ref="ENI16:ENO16"/>
    <mergeCell ref="EKJ16:EKP16"/>
    <mergeCell ref="EKQ16:EKW16"/>
    <mergeCell ref="EKX16:ELD16"/>
    <mergeCell ref="ELE16:ELK16"/>
    <mergeCell ref="ELL16:ELR16"/>
    <mergeCell ref="ELS16:ELY16"/>
    <mergeCell ref="EIT16:EIZ16"/>
    <mergeCell ref="EJA16:EJG16"/>
    <mergeCell ref="EJH16:EJN16"/>
    <mergeCell ref="EJO16:EJU16"/>
    <mergeCell ref="EJV16:EKB16"/>
    <mergeCell ref="EKC16:EKI16"/>
    <mergeCell ref="EHD16:EHJ16"/>
    <mergeCell ref="EHK16:EHQ16"/>
    <mergeCell ref="EHR16:EHX16"/>
    <mergeCell ref="EHY16:EIE16"/>
    <mergeCell ref="EIF16:EIL16"/>
    <mergeCell ref="EIM16:EIS16"/>
    <mergeCell ref="EYX16:EZD16"/>
    <mergeCell ref="EZE16:EZK16"/>
    <mergeCell ref="EZL16:EZR16"/>
    <mergeCell ref="EZS16:EZY16"/>
    <mergeCell ref="EZZ16:FAF16"/>
    <mergeCell ref="FAG16:FAM16"/>
    <mergeCell ref="EXH16:EXN16"/>
    <mergeCell ref="EXO16:EXU16"/>
    <mergeCell ref="EXV16:EYB16"/>
    <mergeCell ref="EYC16:EYI16"/>
    <mergeCell ref="EYJ16:EYP16"/>
    <mergeCell ref="EYQ16:EYW16"/>
    <mergeCell ref="EVR16:EVX16"/>
    <mergeCell ref="EVY16:EWE16"/>
    <mergeCell ref="EWF16:EWL16"/>
    <mergeCell ref="EWM16:EWS16"/>
    <mergeCell ref="EWT16:EWZ16"/>
    <mergeCell ref="EXA16:EXG16"/>
    <mergeCell ref="EUB16:EUH16"/>
    <mergeCell ref="EUI16:EUO16"/>
    <mergeCell ref="EUP16:EUV16"/>
    <mergeCell ref="EUW16:EVC16"/>
    <mergeCell ref="EVD16:EVJ16"/>
    <mergeCell ref="EVK16:EVQ16"/>
    <mergeCell ref="ESL16:ESR16"/>
    <mergeCell ref="ESS16:ESY16"/>
    <mergeCell ref="ESZ16:ETF16"/>
    <mergeCell ref="ETG16:ETM16"/>
    <mergeCell ref="ETN16:ETT16"/>
    <mergeCell ref="ETU16:EUA16"/>
    <mergeCell ref="EQV16:ERB16"/>
    <mergeCell ref="ERC16:ERI16"/>
    <mergeCell ref="ERJ16:ERP16"/>
    <mergeCell ref="ERQ16:ERW16"/>
    <mergeCell ref="ERX16:ESD16"/>
    <mergeCell ref="ESE16:ESK16"/>
    <mergeCell ref="FIP16:FIV16"/>
    <mergeCell ref="FIW16:FJC16"/>
    <mergeCell ref="FJD16:FJJ16"/>
    <mergeCell ref="FJK16:FJQ16"/>
    <mergeCell ref="FJR16:FJX16"/>
    <mergeCell ref="FJY16:FKE16"/>
    <mergeCell ref="FGZ16:FHF16"/>
    <mergeCell ref="FHG16:FHM16"/>
    <mergeCell ref="FHN16:FHT16"/>
    <mergeCell ref="FHU16:FIA16"/>
    <mergeCell ref="FIB16:FIH16"/>
    <mergeCell ref="FII16:FIO16"/>
    <mergeCell ref="FFJ16:FFP16"/>
    <mergeCell ref="FFQ16:FFW16"/>
    <mergeCell ref="FFX16:FGD16"/>
    <mergeCell ref="FGE16:FGK16"/>
    <mergeCell ref="FGL16:FGR16"/>
    <mergeCell ref="FGS16:FGY16"/>
    <mergeCell ref="FDT16:FDZ16"/>
    <mergeCell ref="FEA16:FEG16"/>
    <mergeCell ref="FEH16:FEN16"/>
    <mergeCell ref="FEO16:FEU16"/>
    <mergeCell ref="FEV16:FFB16"/>
    <mergeCell ref="FFC16:FFI16"/>
    <mergeCell ref="FCD16:FCJ16"/>
    <mergeCell ref="FCK16:FCQ16"/>
    <mergeCell ref="FCR16:FCX16"/>
    <mergeCell ref="FCY16:FDE16"/>
    <mergeCell ref="FDF16:FDL16"/>
    <mergeCell ref="FDM16:FDS16"/>
    <mergeCell ref="FAN16:FAT16"/>
    <mergeCell ref="FAU16:FBA16"/>
    <mergeCell ref="FBB16:FBH16"/>
    <mergeCell ref="FBI16:FBO16"/>
    <mergeCell ref="FBP16:FBV16"/>
    <mergeCell ref="FBW16:FCC16"/>
    <mergeCell ref="FSH16:FSN16"/>
    <mergeCell ref="FSO16:FSU16"/>
    <mergeCell ref="FSV16:FTB16"/>
    <mergeCell ref="FTC16:FTI16"/>
    <mergeCell ref="FTJ16:FTP16"/>
    <mergeCell ref="FTQ16:FTW16"/>
    <mergeCell ref="FQR16:FQX16"/>
    <mergeCell ref="FQY16:FRE16"/>
    <mergeCell ref="FRF16:FRL16"/>
    <mergeCell ref="FRM16:FRS16"/>
    <mergeCell ref="FRT16:FRZ16"/>
    <mergeCell ref="FSA16:FSG16"/>
    <mergeCell ref="FPB16:FPH16"/>
    <mergeCell ref="FPI16:FPO16"/>
    <mergeCell ref="FPP16:FPV16"/>
    <mergeCell ref="FPW16:FQC16"/>
    <mergeCell ref="FQD16:FQJ16"/>
    <mergeCell ref="FQK16:FQQ16"/>
    <mergeCell ref="FNL16:FNR16"/>
    <mergeCell ref="FNS16:FNY16"/>
    <mergeCell ref="FNZ16:FOF16"/>
    <mergeCell ref="FOG16:FOM16"/>
    <mergeCell ref="FON16:FOT16"/>
    <mergeCell ref="FOU16:FPA16"/>
    <mergeCell ref="FLV16:FMB16"/>
    <mergeCell ref="FMC16:FMI16"/>
    <mergeCell ref="FMJ16:FMP16"/>
    <mergeCell ref="FMQ16:FMW16"/>
    <mergeCell ref="FMX16:FND16"/>
    <mergeCell ref="FNE16:FNK16"/>
    <mergeCell ref="FKF16:FKL16"/>
    <mergeCell ref="FKM16:FKS16"/>
    <mergeCell ref="FKT16:FKZ16"/>
    <mergeCell ref="FLA16:FLG16"/>
    <mergeCell ref="FLH16:FLN16"/>
    <mergeCell ref="FLO16:FLU16"/>
    <mergeCell ref="GBZ16:GCF16"/>
    <mergeCell ref="GCG16:GCM16"/>
    <mergeCell ref="GCN16:GCT16"/>
    <mergeCell ref="GCU16:GDA16"/>
    <mergeCell ref="GDB16:GDH16"/>
    <mergeCell ref="GDI16:GDO16"/>
    <mergeCell ref="GAJ16:GAP16"/>
    <mergeCell ref="GAQ16:GAW16"/>
    <mergeCell ref="GAX16:GBD16"/>
    <mergeCell ref="GBE16:GBK16"/>
    <mergeCell ref="GBL16:GBR16"/>
    <mergeCell ref="GBS16:GBY16"/>
    <mergeCell ref="FYT16:FYZ16"/>
    <mergeCell ref="FZA16:FZG16"/>
    <mergeCell ref="FZH16:FZN16"/>
    <mergeCell ref="FZO16:FZU16"/>
    <mergeCell ref="FZV16:GAB16"/>
    <mergeCell ref="GAC16:GAI16"/>
    <mergeCell ref="FXD16:FXJ16"/>
    <mergeCell ref="FXK16:FXQ16"/>
    <mergeCell ref="FXR16:FXX16"/>
    <mergeCell ref="FXY16:FYE16"/>
    <mergeCell ref="FYF16:FYL16"/>
    <mergeCell ref="FYM16:FYS16"/>
    <mergeCell ref="FVN16:FVT16"/>
    <mergeCell ref="FVU16:FWA16"/>
    <mergeCell ref="FWB16:FWH16"/>
    <mergeCell ref="FWI16:FWO16"/>
    <mergeCell ref="FWP16:FWV16"/>
    <mergeCell ref="FWW16:FXC16"/>
    <mergeCell ref="FTX16:FUD16"/>
    <mergeCell ref="FUE16:FUK16"/>
    <mergeCell ref="FUL16:FUR16"/>
    <mergeCell ref="FUS16:FUY16"/>
    <mergeCell ref="FUZ16:FVF16"/>
    <mergeCell ref="FVG16:FVM16"/>
    <mergeCell ref="GLR16:GLX16"/>
    <mergeCell ref="GLY16:GME16"/>
    <mergeCell ref="GMF16:GML16"/>
    <mergeCell ref="GMM16:GMS16"/>
    <mergeCell ref="GMT16:GMZ16"/>
    <mergeCell ref="GNA16:GNG16"/>
    <mergeCell ref="GKB16:GKH16"/>
    <mergeCell ref="GKI16:GKO16"/>
    <mergeCell ref="GKP16:GKV16"/>
    <mergeCell ref="GKW16:GLC16"/>
    <mergeCell ref="GLD16:GLJ16"/>
    <mergeCell ref="GLK16:GLQ16"/>
    <mergeCell ref="GIL16:GIR16"/>
    <mergeCell ref="GIS16:GIY16"/>
    <mergeCell ref="GIZ16:GJF16"/>
    <mergeCell ref="GJG16:GJM16"/>
    <mergeCell ref="GJN16:GJT16"/>
    <mergeCell ref="GJU16:GKA16"/>
    <mergeCell ref="GGV16:GHB16"/>
    <mergeCell ref="GHC16:GHI16"/>
    <mergeCell ref="GHJ16:GHP16"/>
    <mergeCell ref="GHQ16:GHW16"/>
    <mergeCell ref="GHX16:GID16"/>
    <mergeCell ref="GIE16:GIK16"/>
    <mergeCell ref="GFF16:GFL16"/>
    <mergeCell ref="GFM16:GFS16"/>
    <mergeCell ref="GFT16:GFZ16"/>
    <mergeCell ref="GGA16:GGG16"/>
    <mergeCell ref="GGH16:GGN16"/>
    <mergeCell ref="GGO16:GGU16"/>
    <mergeCell ref="GDP16:GDV16"/>
    <mergeCell ref="GDW16:GEC16"/>
    <mergeCell ref="GED16:GEJ16"/>
    <mergeCell ref="GEK16:GEQ16"/>
    <mergeCell ref="GER16:GEX16"/>
    <mergeCell ref="GEY16:GFE16"/>
    <mergeCell ref="GVJ16:GVP16"/>
    <mergeCell ref="GVQ16:GVW16"/>
    <mergeCell ref="GVX16:GWD16"/>
    <mergeCell ref="GWE16:GWK16"/>
    <mergeCell ref="GWL16:GWR16"/>
    <mergeCell ref="GWS16:GWY16"/>
    <mergeCell ref="GTT16:GTZ16"/>
    <mergeCell ref="GUA16:GUG16"/>
    <mergeCell ref="GUH16:GUN16"/>
    <mergeCell ref="GUO16:GUU16"/>
    <mergeCell ref="GUV16:GVB16"/>
    <mergeCell ref="GVC16:GVI16"/>
    <mergeCell ref="GSD16:GSJ16"/>
    <mergeCell ref="GSK16:GSQ16"/>
    <mergeCell ref="GSR16:GSX16"/>
    <mergeCell ref="GSY16:GTE16"/>
    <mergeCell ref="GTF16:GTL16"/>
    <mergeCell ref="GTM16:GTS16"/>
    <mergeCell ref="GQN16:GQT16"/>
    <mergeCell ref="GQU16:GRA16"/>
    <mergeCell ref="GRB16:GRH16"/>
    <mergeCell ref="GRI16:GRO16"/>
    <mergeCell ref="GRP16:GRV16"/>
    <mergeCell ref="GRW16:GSC16"/>
    <mergeCell ref="GOX16:GPD16"/>
    <mergeCell ref="GPE16:GPK16"/>
    <mergeCell ref="GPL16:GPR16"/>
    <mergeCell ref="GPS16:GPY16"/>
    <mergeCell ref="GPZ16:GQF16"/>
    <mergeCell ref="GQG16:GQM16"/>
    <mergeCell ref="GNH16:GNN16"/>
    <mergeCell ref="GNO16:GNU16"/>
    <mergeCell ref="GNV16:GOB16"/>
    <mergeCell ref="GOC16:GOI16"/>
    <mergeCell ref="GOJ16:GOP16"/>
    <mergeCell ref="GOQ16:GOW16"/>
    <mergeCell ref="HFB16:HFH16"/>
    <mergeCell ref="HFI16:HFO16"/>
    <mergeCell ref="HFP16:HFV16"/>
    <mergeCell ref="HFW16:HGC16"/>
    <mergeCell ref="HGD16:HGJ16"/>
    <mergeCell ref="HGK16:HGQ16"/>
    <mergeCell ref="HDL16:HDR16"/>
    <mergeCell ref="HDS16:HDY16"/>
    <mergeCell ref="HDZ16:HEF16"/>
    <mergeCell ref="HEG16:HEM16"/>
    <mergeCell ref="HEN16:HET16"/>
    <mergeCell ref="HEU16:HFA16"/>
    <mergeCell ref="HBV16:HCB16"/>
    <mergeCell ref="HCC16:HCI16"/>
    <mergeCell ref="HCJ16:HCP16"/>
    <mergeCell ref="HCQ16:HCW16"/>
    <mergeCell ref="HCX16:HDD16"/>
    <mergeCell ref="HDE16:HDK16"/>
    <mergeCell ref="HAF16:HAL16"/>
    <mergeCell ref="HAM16:HAS16"/>
    <mergeCell ref="HAT16:HAZ16"/>
    <mergeCell ref="HBA16:HBG16"/>
    <mergeCell ref="HBH16:HBN16"/>
    <mergeCell ref="HBO16:HBU16"/>
    <mergeCell ref="GYP16:GYV16"/>
    <mergeCell ref="GYW16:GZC16"/>
    <mergeCell ref="GZD16:GZJ16"/>
    <mergeCell ref="GZK16:GZQ16"/>
    <mergeCell ref="GZR16:GZX16"/>
    <mergeCell ref="GZY16:HAE16"/>
    <mergeCell ref="GWZ16:GXF16"/>
    <mergeCell ref="GXG16:GXM16"/>
    <mergeCell ref="GXN16:GXT16"/>
    <mergeCell ref="GXU16:GYA16"/>
    <mergeCell ref="GYB16:GYH16"/>
    <mergeCell ref="GYI16:GYO16"/>
    <mergeCell ref="HOT16:HOZ16"/>
    <mergeCell ref="HPA16:HPG16"/>
    <mergeCell ref="HPH16:HPN16"/>
    <mergeCell ref="HPO16:HPU16"/>
    <mergeCell ref="HPV16:HQB16"/>
    <mergeCell ref="HQC16:HQI16"/>
    <mergeCell ref="HND16:HNJ16"/>
    <mergeCell ref="HNK16:HNQ16"/>
    <mergeCell ref="HNR16:HNX16"/>
    <mergeCell ref="HNY16:HOE16"/>
    <mergeCell ref="HOF16:HOL16"/>
    <mergeCell ref="HOM16:HOS16"/>
    <mergeCell ref="HLN16:HLT16"/>
    <mergeCell ref="HLU16:HMA16"/>
    <mergeCell ref="HMB16:HMH16"/>
    <mergeCell ref="HMI16:HMO16"/>
    <mergeCell ref="HMP16:HMV16"/>
    <mergeCell ref="HMW16:HNC16"/>
    <mergeCell ref="HJX16:HKD16"/>
    <mergeCell ref="HKE16:HKK16"/>
    <mergeCell ref="HKL16:HKR16"/>
    <mergeCell ref="HKS16:HKY16"/>
    <mergeCell ref="HKZ16:HLF16"/>
    <mergeCell ref="HLG16:HLM16"/>
    <mergeCell ref="HIH16:HIN16"/>
    <mergeCell ref="HIO16:HIU16"/>
    <mergeCell ref="HIV16:HJB16"/>
    <mergeCell ref="HJC16:HJI16"/>
    <mergeCell ref="HJJ16:HJP16"/>
    <mergeCell ref="HJQ16:HJW16"/>
    <mergeCell ref="HGR16:HGX16"/>
    <mergeCell ref="HGY16:HHE16"/>
    <mergeCell ref="HHF16:HHL16"/>
    <mergeCell ref="HHM16:HHS16"/>
    <mergeCell ref="HHT16:HHZ16"/>
    <mergeCell ref="HIA16:HIG16"/>
    <mergeCell ref="HYL16:HYR16"/>
    <mergeCell ref="HYS16:HYY16"/>
    <mergeCell ref="HYZ16:HZF16"/>
    <mergeCell ref="HZG16:HZM16"/>
    <mergeCell ref="HZN16:HZT16"/>
    <mergeCell ref="HZU16:IAA16"/>
    <mergeCell ref="HWV16:HXB16"/>
    <mergeCell ref="HXC16:HXI16"/>
    <mergeCell ref="HXJ16:HXP16"/>
    <mergeCell ref="HXQ16:HXW16"/>
    <mergeCell ref="HXX16:HYD16"/>
    <mergeCell ref="HYE16:HYK16"/>
    <mergeCell ref="HVF16:HVL16"/>
    <mergeCell ref="HVM16:HVS16"/>
    <mergeCell ref="HVT16:HVZ16"/>
    <mergeCell ref="HWA16:HWG16"/>
    <mergeCell ref="HWH16:HWN16"/>
    <mergeCell ref="HWO16:HWU16"/>
    <mergeCell ref="HTP16:HTV16"/>
    <mergeCell ref="HTW16:HUC16"/>
    <mergeCell ref="HUD16:HUJ16"/>
    <mergeCell ref="HUK16:HUQ16"/>
    <mergeCell ref="HUR16:HUX16"/>
    <mergeCell ref="HUY16:HVE16"/>
    <mergeCell ref="HRZ16:HSF16"/>
    <mergeCell ref="HSG16:HSM16"/>
    <mergeCell ref="HSN16:HST16"/>
    <mergeCell ref="HSU16:HTA16"/>
    <mergeCell ref="HTB16:HTH16"/>
    <mergeCell ref="HTI16:HTO16"/>
    <mergeCell ref="HQJ16:HQP16"/>
    <mergeCell ref="HQQ16:HQW16"/>
    <mergeCell ref="HQX16:HRD16"/>
    <mergeCell ref="HRE16:HRK16"/>
    <mergeCell ref="HRL16:HRR16"/>
    <mergeCell ref="HRS16:HRY16"/>
    <mergeCell ref="IID16:IIJ16"/>
    <mergeCell ref="IIK16:IIQ16"/>
    <mergeCell ref="IIR16:IIX16"/>
    <mergeCell ref="IIY16:IJE16"/>
    <mergeCell ref="IJF16:IJL16"/>
    <mergeCell ref="IJM16:IJS16"/>
    <mergeCell ref="IGN16:IGT16"/>
    <mergeCell ref="IGU16:IHA16"/>
    <mergeCell ref="IHB16:IHH16"/>
    <mergeCell ref="IHI16:IHO16"/>
    <mergeCell ref="IHP16:IHV16"/>
    <mergeCell ref="IHW16:IIC16"/>
    <mergeCell ref="IEX16:IFD16"/>
    <mergeCell ref="IFE16:IFK16"/>
    <mergeCell ref="IFL16:IFR16"/>
    <mergeCell ref="IFS16:IFY16"/>
    <mergeCell ref="IFZ16:IGF16"/>
    <mergeCell ref="IGG16:IGM16"/>
    <mergeCell ref="IDH16:IDN16"/>
    <mergeCell ref="IDO16:IDU16"/>
    <mergeCell ref="IDV16:IEB16"/>
    <mergeCell ref="IEC16:IEI16"/>
    <mergeCell ref="IEJ16:IEP16"/>
    <mergeCell ref="IEQ16:IEW16"/>
    <mergeCell ref="IBR16:IBX16"/>
    <mergeCell ref="IBY16:ICE16"/>
    <mergeCell ref="ICF16:ICL16"/>
    <mergeCell ref="ICM16:ICS16"/>
    <mergeCell ref="ICT16:ICZ16"/>
    <mergeCell ref="IDA16:IDG16"/>
    <mergeCell ref="IAB16:IAH16"/>
    <mergeCell ref="IAI16:IAO16"/>
    <mergeCell ref="IAP16:IAV16"/>
    <mergeCell ref="IAW16:IBC16"/>
    <mergeCell ref="IBD16:IBJ16"/>
    <mergeCell ref="IBK16:IBQ16"/>
    <mergeCell ref="IRV16:ISB16"/>
    <mergeCell ref="ISC16:ISI16"/>
    <mergeCell ref="ISJ16:ISP16"/>
    <mergeCell ref="ISQ16:ISW16"/>
    <mergeCell ref="ISX16:ITD16"/>
    <mergeCell ref="ITE16:ITK16"/>
    <mergeCell ref="IQF16:IQL16"/>
    <mergeCell ref="IQM16:IQS16"/>
    <mergeCell ref="IQT16:IQZ16"/>
    <mergeCell ref="IRA16:IRG16"/>
    <mergeCell ref="IRH16:IRN16"/>
    <mergeCell ref="IRO16:IRU16"/>
    <mergeCell ref="IOP16:IOV16"/>
    <mergeCell ref="IOW16:IPC16"/>
    <mergeCell ref="IPD16:IPJ16"/>
    <mergeCell ref="IPK16:IPQ16"/>
    <mergeCell ref="IPR16:IPX16"/>
    <mergeCell ref="IPY16:IQE16"/>
    <mergeCell ref="IMZ16:INF16"/>
    <mergeCell ref="ING16:INM16"/>
    <mergeCell ref="INN16:INT16"/>
    <mergeCell ref="INU16:IOA16"/>
    <mergeCell ref="IOB16:IOH16"/>
    <mergeCell ref="IOI16:IOO16"/>
    <mergeCell ref="ILJ16:ILP16"/>
    <mergeCell ref="ILQ16:ILW16"/>
    <mergeCell ref="ILX16:IMD16"/>
    <mergeCell ref="IME16:IMK16"/>
    <mergeCell ref="IML16:IMR16"/>
    <mergeCell ref="IMS16:IMY16"/>
    <mergeCell ref="IJT16:IJZ16"/>
    <mergeCell ref="IKA16:IKG16"/>
    <mergeCell ref="IKH16:IKN16"/>
    <mergeCell ref="IKO16:IKU16"/>
    <mergeCell ref="IKV16:ILB16"/>
    <mergeCell ref="ILC16:ILI16"/>
    <mergeCell ref="JBN16:JBT16"/>
    <mergeCell ref="JBU16:JCA16"/>
    <mergeCell ref="JCB16:JCH16"/>
    <mergeCell ref="JCI16:JCO16"/>
    <mergeCell ref="JCP16:JCV16"/>
    <mergeCell ref="JCW16:JDC16"/>
    <mergeCell ref="IZX16:JAD16"/>
    <mergeCell ref="JAE16:JAK16"/>
    <mergeCell ref="JAL16:JAR16"/>
    <mergeCell ref="JAS16:JAY16"/>
    <mergeCell ref="JAZ16:JBF16"/>
    <mergeCell ref="JBG16:JBM16"/>
    <mergeCell ref="IYH16:IYN16"/>
    <mergeCell ref="IYO16:IYU16"/>
    <mergeCell ref="IYV16:IZB16"/>
    <mergeCell ref="IZC16:IZI16"/>
    <mergeCell ref="IZJ16:IZP16"/>
    <mergeCell ref="IZQ16:IZW16"/>
    <mergeCell ref="IWR16:IWX16"/>
    <mergeCell ref="IWY16:IXE16"/>
    <mergeCell ref="IXF16:IXL16"/>
    <mergeCell ref="IXM16:IXS16"/>
    <mergeCell ref="IXT16:IXZ16"/>
    <mergeCell ref="IYA16:IYG16"/>
    <mergeCell ref="IVB16:IVH16"/>
    <mergeCell ref="IVI16:IVO16"/>
    <mergeCell ref="IVP16:IVV16"/>
    <mergeCell ref="IVW16:IWC16"/>
    <mergeCell ref="IWD16:IWJ16"/>
    <mergeCell ref="IWK16:IWQ16"/>
    <mergeCell ref="ITL16:ITR16"/>
    <mergeCell ref="ITS16:ITY16"/>
    <mergeCell ref="ITZ16:IUF16"/>
    <mergeCell ref="IUG16:IUM16"/>
    <mergeCell ref="IUN16:IUT16"/>
    <mergeCell ref="IUU16:IVA16"/>
    <mergeCell ref="JLF16:JLL16"/>
    <mergeCell ref="JLM16:JLS16"/>
    <mergeCell ref="JLT16:JLZ16"/>
    <mergeCell ref="JMA16:JMG16"/>
    <mergeCell ref="JMH16:JMN16"/>
    <mergeCell ref="JMO16:JMU16"/>
    <mergeCell ref="JJP16:JJV16"/>
    <mergeCell ref="JJW16:JKC16"/>
    <mergeCell ref="JKD16:JKJ16"/>
    <mergeCell ref="JKK16:JKQ16"/>
    <mergeCell ref="JKR16:JKX16"/>
    <mergeCell ref="JKY16:JLE16"/>
    <mergeCell ref="JHZ16:JIF16"/>
    <mergeCell ref="JIG16:JIM16"/>
    <mergeCell ref="JIN16:JIT16"/>
    <mergeCell ref="JIU16:JJA16"/>
    <mergeCell ref="JJB16:JJH16"/>
    <mergeCell ref="JJI16:JJO16"/>
    <mergeCell ref="JGJ16:JGP16"/>
    <mergeCell ref="JGQ16:JGW16"/>
    <mergeCell ref="JGX16:JHD16"/>
    <mergeCell ref="JHE16:JHK16"/>
    <mergeCell ref="JHL16:JHR16"/>
    <mergeCell ref="JHS16:JHY16"/>
    <mergeCell ref="JET16:JEZ16"/>
    <mergeCell ref="JFA16:JFG16"/>
    <mergeCell ref="JFH16:JFN16"/>
    <mergeCell ref="JFO16:JFU16"/>
    <mergeCell ref="JFV16:JGB16"/>
    <mergeCell ref="JGC16:JGI16"/>
    <mergeCell ref="JDD16:JDJ16"/>
    <mergeCell ref="JDK16:JDQ16"/>
    <mergeCell ref="JDR16:JDX16"/>
    <mergeCell ref="JDY16:JEE16"/>
    <mergeCell ref="JEF16:JEL16"/>
    <mergeCell ref="JEM16:JES16"/>
    <mergeCell ref="JUX16:JVD16"/>
    <mergeCell ref="JVE16:JVK16"/>
    <mergeCell ref="JVL16:JVR16"/>
    <mergeCell ref="JVS16:JVY16"/>
    <mergeCell ref="JVZ16:JWF16"/>
    <mergeCell ref="JWG16:JWM16"/>
    <mergeCell ref="JTH16:JTN16"/>
    <mergeCell ref="JTO16:JTU16"/>
    <mergeCell ref="JTV16:JUB16"/>
    <mergeCell ref="JUC16:JUI16"/>
    <mergeCell ref="JUJ16:JUP16"/>
    <mergeCell ref="JUQ16:JUW16"/>
    <mergeCell ref="JRR16:JRX16"/>
    <mergeCell ref="JRY16:JSE16"/>
    <mergeCell ref="JSF16:JSL16"/>
    <mergeCell ref="JSM16:JSS16"/>
    <mergeCell ref="JST16:JSZ16"/>
    <mergeCell ref="JTA16:JTG16"/>
    <mergeCell ref="JQB16:JQH16"/>
    <mergeCell ref="JQI16:JQO16"/>
    <mergeCell ref="JQP16:JQV16"/>
    <mergeCell ref="JQW16:JRC16"/>
    <mergeCell ref="JRD16:JRJ16"/>
    <mergeCell ref="JRK16:JRQ16"/>
    <mergeCell ref="JOL16:JOR16"/>
    <mergeCell ref="JOS16:JOY16"/>
    <mergeCell ref="JOZ16:JPF16"/>
    <mergeCell ref="JPG16:JPM16"/>
    <mergeCell ref="JPN16:JPT16"/>
    <mergeCell ref="JPU16:JQA16"/>
    <mergeCell ref="JMV16:JNB16"/>
    <mergeCell ref="JNC16:JNI16"/>
    <mergeCell ref="JNJ16:JNP16"/>
    <mergeCell ref="JNQ16:JNW16"/>
    <mergeCell ref="JNX16:JOD16"/>
    <mergeCell ref="JOE16:JOK16"/>
    <mergeCell ref="KEP16:KEV16"/>
    <mergeCell ref="KEW16:KFC16"/>
    <mergeCell ref="KFD16:KFJ16"/>
    <mergeCell ref="KFK16:KFQ16"/>
    <mergeCell ref="KFR16:KFX16"/>
    <mergeCell ref="KFY16:KGE16"/>
    <mergeCell ref="KCZ16:KDF16"/>
    <mergeCell ref="KDG16:KDM16"/>
    <mergeCell ref="KDN16:KDT16"/>
    <mergeCell ref="KDU16:KEA16"/>
    <mergeCell ref="KEB16:KEH16"/>
    <mergeCell ref="KEI16:KEO16"/>
    <mergeCell ref="KBJ16:KBP16"/>
    <mergeCell ref="KBQ16:KBW16"/>
    <mergeCell ref="KBX16:KCD16"/>
    <mergeCell ref="KCE16:KCK16"/>
    <mergeCell ref="KCL16:KCR16"/>
    <mergeCell ref="KCS16:KCY16"/>
    <mergeCell ref="JZT16:JZZ16"/>
    <mergeCell ref="KAA16:KAG16"/>
    <mergeCell ref="KAH16:KAN16"/>
    <mergeCell ref="KAO16:KAU16"/>
    <mergeCell ref="KAV16:KBB16"/>
    <mergeCell ref="KBC16:KBI16"/>
    <mergeCell ref="JYD16:JYJ16"/>
    <mergeCell ref="JYK16:JYQ16"/>
    <mergeCell ref="JYR16:JYX16"/>
    <mergeCell ref="JYY16:JZE16"/>
    <mergeCell ref="JZF16:JZL16"/>
    <mergeCell ref="JZM16:JZS16"/>
    <mergeCell ref="JWN16:JWT16"/>
    <mergeCell ref="JWU16:JXA16"/>
    <mergeCell ref="JXB16:JXH16"/>
    <mergeCell ref="JXI16:JXO16"/>
    <mergeCell ref="JXP16:JXV16"/>
    <mergeCell ref="JXW16:JYC16"/>
    <mergeCell ref="KOH16:KON16"/>
    <mergeCell ref="KOO16:KOU16"/>
    <mergeCell ref="KOV16:KPB16"/>
    <mergeCell ref="KPC16:KPI16"/>
    <mergeCell ref="KPJ16:KPP16"/>
    <mergeCell ref="KPQ16:KPW16"/>
    <mergeCell ref="KMR16:KMX16"/>
    <mergeCell ref="KMY16:KNE16"/>
    <mergeCell ref="KNF16:KNL16"/>
    <mergeCell ref="KNM16:KNS16"/>
    <mergeCell ref="KNT16:KNZ16"/>
    <mergeCell ref="KOA16:KOG16"/>
    <mergeCell ref="KLB16:KLH16"/>
    <mergeCell ref="KLI16:KLO16"/>
    <mergeCell ref="KLP16:KLV16"/>
    <mergeCell ref="KLW16:KMC16"/>
    <mergeCell ref="KMD16:KMJ16"/>
    <mergeCell ref="KMK16:KMQ16"/>
    <mergeCell ref="KJL16:KJR16"/>
    <mergeCell ref="KJS16:KJY16"/>
    <mergeCell ref="KJZ16:KKF16"/>
    <mergeCell ref="KKG16:KKM16"/>
    <mergeCell ref="KKN16:KKT16"/>
    <mergeCell ref="KKU16:KLA16"/>
    <mergeCell ref="KHV16:KIB16"/>
    <mergeCell ref="KIC16:KII16"/>
    <mergeCell ref="KIJ16:KIP16"/>
    <mergeCell ref="KIQ16:KIW16"/>
    <mergeCell ref="KIX16:KJD16"/>
    <mergeCell ref="KJE16:KJK16"/>
    <mergeCell ref="KGF16:KGL16"/>
    <mergeCell ref="KGM16:KGS16"/>
    <mergeCell ref="KGT16:KGZ16"/>
    <mergeCell ref="KHA16:KHG16"/>
    <mergeCell ref="KHH16:KHN16"/>
    <mergeCell ref="KHO16:KHU16"/>
    <mergeCell ref="KXZ16:KYF16"/>
    <mergeCell ref="KYG16:KYM16"/>
    <mergeCell ref="KYN16:KYT16"/>
    <mergeCell ref="KYU16:KZA16"/>
    <mergeCell ref="KZB16:KZH16"/>
    <mergeCell ref="KZI16:KZO16"/>
    <mergeCell ref="KWJ16:KWP16"/>
    <mergeCell ref="KWQ16:KWW16"/>
    <mergeCell ref="KWX16:KXD16"/>
    <mergeCell ref="KXE16:KXK16"/>
    <mergeCell ref="KXL16:KXR16"/>
    <mergeCell ref="KXS16:KXY16"/>
    <mergeCell ref="KUT16:KUZ16"/>
    <mergeCell ref="KVA16:KVG16"/>
    <mergeCell ref="KVH16:KVN16"/>
    <mergeCell ref="KVO16:KVU16"/>
    <mergeCell ref="KVV16:KWB16"/>
    <mergeCell ref="KWC16:KWI16"/>
    <mergeCell ref="KTD16:KTJ16"/>
    <mergeCell ref="KTK16:KTQ16"/>
    <mergeCell ref="KTR16:KTX16"/>
    <mergeCell ref="KTY16:KUE16"/>
    <mergeCell ref="KUF16:KUL16"/>
    <mergeCell ref="KUM16:KUS16"/>
    <mergeCell ref="KRN16:KRT16"/>
    <mergeCell ref="KRU16:KSA16"/>
    <mergeCell ref="KSB16:KSH16"/>
    <mergeCell ref="KSI16:KSO16"/>
    <mergeCell ref="KSP16:KSV16"/>
    <mergeCell ref="KSW16:KTC16"/>
    <mergeCell ref="KPX16:KQD16"/>
    <mergeCell ref="KQE16:KQK16"/>
    <mergeCell ref="KQL16:KQR16"/>
    <mergeCell ref="KQS16:KQY16"/>
    <mergeCell ref="KQZ16:KRF16"/>
    <mergeCell ref="KRG16:KRM16"/>
    <mergeCell ref="LHR16:LHX16"/>
    <mergeCell ref="LHY16:LIE16"/>
    <mergeCell ref="LIF16:LIL16"/>
    <mergeCell ref="LIM16:LIS16"/>
    <mergeCell ref="LIT16:LIZ16"/>
    <mergeCell ref="LJA16:LJG16"/>
    <mergeCell ref="LGB16:LGH16"/>
    <mergeCell ref="LGI16:LGO16"/>
    <mergeCell ref="LGP16:LGV16"/>
    <mergeCell ref="LGW16:LHC16"/>
    <mergeCell ref="LHD16:LHJ16"/>
    <mergeCell ref="LHK16:LHQ16"/>
    <mergeCell ref="LEL16:LER16"/>
    <mergeCell ref="LES16:LEY16"/>
    <mergeCell ref="LEZ16:LFF16"/>
    <mergeCell ref="LFG16:LFM16"/>
    <mergeCell ref="LFN16:LFT16"/>
    <mergeCell ref="LFU16:LGA16"/>
    <mergeCell ref="LCV16:LDB16"/>
    <mergeCell ref="LDC16:LDI16"/>
    <mergeCell ref="LDJ16:LDP16"/>
    <mergeCell ref="LDQ16:LDW16"/>
    <mergeCell ref="LDX16:LED16"/>
    <mergeCell ref="LEE16:LEK16"/>
    <mergeCell ref="LBF16:LBL16"/>
    <mergeCell ref="LBM16:LBS16"/>
    <mergeCell ref="LBT16:LBZ16"/>
    <mergeCell ref="LCA16:LCG16"/>
    <mergeCell ref="LCH16:LCN16"/>
    <mergeCell ref="LCO16:LCU16"/>
    <mergeCell ref="KZP16:KZV16"/>
    <mergeCell ref="KZW16:LAC16"/>
    <mergeCell ref="LAD16:LAJ16"/>
    <mergeCell ref="LAK16:LAQ16"/>
    <mergeCell ref="LAR16:LAX16"/>
    <mergeCell ref="LAY16:LBE16"/>
    <mergeCell ref="LRJ16:LRP16"/>
    <mergeCell ref="LRQ16:LRW16"/>
    <mergeCell ref="LRX16:LSD16"/>
    <mergeCell ref="LSE16:LSK16"/>
    <mergeCell ref="LSL16:LSR16"/>
    <mergeCell ref="LSS16:LSY16"/>
    <mergeCell ref="LPT16:LPZ16"/>
    <mergeCell ref="LQA16:LQG16"/>
    <mergeCell ref="LQH16:LQN16"/>
    <mergeCell ref="LQO16:LQU16"/>
    <mergeCell ref="LQV16:LRB16"/>
    <mergeCell ref="LRC16:LRI16"/>
    <mergeCell ref="LOD16:LOJ16"/>
    <mergeCell ref="LOK16:LOQ16"/>
    <mergeCell ref="LOR16:LOX16"/>
    <mergeCell ref="LOY16:LPE16"/>
    <mergeCell ref="LPF16:LPL16"/>
    <mergeCell ref="LPM16:LPS16"/>
    <mergeCell ref="LMN16:LMT16"/>
    <mergeCell ref="LMU16:LNA16"/>
    <mergeCell ref="LNB16:LNH16"/>
    <mergeCell ref="LNI16:LNO16"/>
    <mergeCell ref="LNP16:LNV16"/>
    <mergeCell ref="LNW16:LOC16"/>
    <mergeCell ref="LKX16:LLD16"/>
    <mergeCell ref="LLE16:LLK16"/>
    <mergeCell ref="LLL16:LLR16"/>
    <mergeCell ref="LLS16:LLY16"/>
    <mergeCell ref="LLZ16:LMF16"/>
    <mergeCell ref="LMG16:LMM16"/>
    <mergeCell ref="LJH16:LJN16"/>
    <mergeCell ref="LJO16:LJU16"/>
    <mergeCell ref="LJV16:LKB16"/>
    <mergeCell ref="LKC16:LKI16"/>
    <mergeCell ref="LKJ16:LKP16"/>
    <mergeCell ref="LKQ16:LKW16"/>
    <mergeCell ref="MBB16:MBH16"/>
    <mergeCell ref="MBI16:MBO16"/>
    <mergeCell ref="MBP16:MBV16"/>
    <mergeCell ref="MBW16:MCC16"/>
    <mergeCell ref="MCD16:MCJ16"/>
    <mergeCell ref="MCK16:MCQ16"/>
    <mergeCell ref="LZL16:LZR16"/>
    <mergeCell ref="LZS16:LZY16"/>
    <mergeCell ref="LZZ16:MAF16"/>
    <mergeCell ref="MAG16:MAM16"/>
    <mergeCell ref="MAN16:MAT16"/>
    <mergeCell ref="MAU16:MBA16"/>
    <mergeCell ref="LXV16:LYB16"/>
    <mergeCell ref="LYC16:LYI16"/>
    <mergeCell ref="LYJ16:LYP16"/>
    <mergeCell ref="LYQ16:LYW16"/>
    <mergeCell ref="LYX16:LZD16"/>
    <mergeCell ref="LZE16:LZK16"/>
    <mergeCell ref="LWF16:LWL16"/>
    <mergeCell ref="LWM16:LWS16"/>
    <mergeCell ref="LWT16:LWZ16"/>
    <mergeCell ref="LXA16:LXG16"/>
    <mergeCell ref="LXH16:LXN16"/>
    <mergeCell ref="LXO16:LXU16"/>
    <mergeCell ref="LUP16:LUV16"/>
    <mergeCell ref="LUW16:LVC16"/>
    <mergeCell ref="LVD16:LVJ16"/>
    <mergeCell ref="LVK16:LVQ16"/>
    <mergeCell ref="LVR16:LVX16"/>
    <mergeCell ref="LVY16:LWE16"/>
    <mergeCell ref="LSZ16:LTF16"/>
    <mergeCell ref="LTG16:LTM16"/>
    <mergeCell ref="LTN16:LTT16"/>
    <mergeCell ref="LTU16:LUA16"/>
    <mergeCell ref="LUB16:LUH16"/>
    <mergeCell ref="LUI16:LUO16"/>
    <mergeCell ref="MKT16:MKZ16"/>
    <mergeCell ref="MLA16:MLG16"/>
    <mergeCell ref="MLH16:MLN16"/>
    <mergeCell ref="MLO16:MLU16"/>
    <mergeCell ref="MLV16:MMB16"/>
    <mergeCell ref="MMC16:MMI16"/>
    <mergeCell ref="MJD16:MJJ16"/>
    <mergeCell ref="MJK16:MJQ16"/>
    <mergeCell ref="MJR16:MJX16"/>
    <mergeCell ref="MJY16:MKE16"/>
    <mergeCell ref="MKF16:MKL16"/>
    <mergeCell ref="MKM16:MKS16"/>
    <mergeCell ref="MHN16:MHT16"/>
    <mergeCell ref="MHU16:MIA16"/>
    <mergeCell ref="MIB16:MIH16"/>
    <mergeCell ref="MII16:MIO16"/>
    <mergeCell ref="MIP16:MIV16"/>
    <mergeCell ref="MIW16:MJC16"/>
    <mergeCell ref="MFX16:MGD16"/>
    <mergeCell ref="MGE16:MGK16"/>
    <mergeCell ref="MGL16:MGR16"/>
    <mergeCell ref="MGS16:MGY16"/>
    <mergeCell ref="MGZ16:MHF16"/>
    <mergeCell ref="MHG16:MHM16"/>
    <mergeCell ref="MEH16:MEN16"/>
    <mergeCell ref="MEO16:MEU16"/>
    <mergeCell ref="MEV16:MFB16"/>
    <mergeCell ref="MFC16:MFI16"/>
    <mergeCell ref="MFJ16:MFP16"/>
    <mergeCell ref="MFQ16:MFW16"/>
    <mergeCell ref="MCR16:MCX16"/>
    <mergeCell ref="MCY16:MDE16"/>
    <mergeCell ref="MDF16:MDL16"/>
    <mergeCell ref="MDM16:MDS16"/>
    <mergeCell ref="MDT16:MDZ16"/>
    <mergeCell ref="MEA16:MEG16"/>
    <mergeCell ref="MUL16:MUR16"/>
    <mergeCell ref="MUS16:MUY16"/>
    <mergeCell ref="MUZ16:MVF16"/>
    <mergeCell ref="MVG16:MVM16"/>
    <mergeCell ref="MVN16:MVT16"/>
    <mergeCell ref="MVU16:MWA16"/>
    <mergeCell ref="MSV16:MTB16"/>
    <mergeCell ref="MTC16:MTI16"/>
    <mergeCell ref="MTJ16:MTP16"/>
    <mergeCell ref="MTQ16:MTW16"/>
    <mergeCell ref="MTX16:MUD16"/>
    <mergeCell ref="MUE16:MUK16"/>
    <mergeCell ref="MRF16:MRL16"/>
    <mergeCell ref="MRM16:MRS16"/>
    <mergeCell ref="MRT16:MRZ16"/>
    <mergeCell ref="MSA16:MSG16"/>
    <mergeCell ref="MSH16:MSN16"/>
    <mergeCell ref="MSO16:MSU16"/>
    <mergeCell ref="MPP16:MPV16"/>
    <mergeCell ref="MPW16:MQC16"/>
    <mergeCell ref="MQD16:MQJ16"/>
    <mergeCell ref="MQK16:MQQ16"/>
    <mergeCell ref="MQR16:MQX16"/>
    <mergeCell ref="MQY16:MRE16"/>
    <mergeCell ref="MNZ16:MOF16"/>
    <mergeCell ref="MOG16:MOM16"/>
    <mergeCell ref="MON16:MOT16"/>
    <mergeCell ref="MOU16:MPA16"/>
    <mergeCell ref="MPB16:MPH16"/>
    <mergeCell ref="MPI16:MPO16"/>
    <mergeCell ref="MMJ16:MMP16"/>
    <mergeCell ref="MMQ16:MMW16"/>
    <mergeCell ref="MMX16:MND16"/>
    <mergeCell ref="MNE16:MNK16"/>
    <mergeCell ref="MNL16:MNR16"/>
    <mergeCell ref="MNS16:MNY16"/>
    <mergeCell ref="NED16:NEJ16"/>
    <mergeCell ref="NEK16:NEQ16"/>
    <mergeCell ref="NER16:NEX16"/>
    <mergeCell ref="NEY16:NFE16"/>
    <mergeCell ref="NFF16:NFL16"/>
    <mergeCell ref="NFM16:NFS16"/>
    <mergeCell ref="NCN16:NCT16"/>
    <mergeCell ref="NCU16:NDA16"/>
    <mergeCell ref="NDB16:NDH16"/>
    <mergeCell ref="NDI16:NDO16"/>
    <mergeCell ref="NDP16:NDV16"/>
    <mergeCell ref="NDW16:NEC16"/>
    <mergeCell ref="NAX16:NBD16"/>
    <mergeCell ref="NBE16:NBK16"/>
    <mergeCell ref="NBL16:NBR16"/>
    <mergeCell ref="NBS16:NBY16"/>
    <mergeCell ref="NBZ16:NCF16"/>
    <mergeCell ref="NCG16:NCM16"/>
    <mergeCell ref="MZH16:MZN16"/>
    <mergeCell ref="MZO16:MZU16"/>
    <mergeCell ref="MZV16:NAB16"/>
    <mergeCell ref="NAC16:NAI16"/>
    <mergeCell ref="NAJ16:NAP16"/>
    <mergeCell ref="NAQ16:NAW16"/>
    <mergeCell ref="MXR16:MXX16"/>
    <mergeCell ref="MXY16:MYE16"/>
    <mergeCell ref="MYF16:MYL16"/>
    <mergeCell ref="MYM16:MYS16"/>
    <mergeCell ref="MYT16:MYZ16"/>
    <mergeCell ref="MZA16:MZG16"/>
    <mergeCell ref="MWB16:MWH16"/>
    <mergeCell ref="MWI16:MWO16"/>
    <mergeCell ref="MWP16:MWV16"/>
    <mergeCell ref="MWW16:MXC16"/>
    <mergeCell ref="MXD16:MXJ16"/>
    <mergeCell ref="MXK16:MXQ16"/>
    <mergeCell ref="NNV16:NOB16"/>
    <mergeCell ref="NOC16:NOI16"/>
    <mergeCell ref="NOJ16:NOP16"/>
    <mergeCell ref="NOQ16:NOW16"/>
    <mergeCell ref="NOX16:NPD16"/>
    <mergeCell ref="NPE16:NPK16"/>
    <mergeCell ref="NMF16:NML16"/>
    <mergeCell ref="NMM16:NMS16"/>
    <mergeCell ref="NMT16:NMZ16"/>
    <mergeCell ref="NNA16:NNG16"/>
    <mergeCell ref="NNH16:NNN16"/>
    <mergeCell ref="NNO16:NNU16"/>
    <mergeCell ref="NKP16:NKV16"/>
    <mergeCell ref="NKW16:NLC16"/>
    <mergeCell ref="NLD16:NLJ16"/>
    <mergeCell ref="NLK16:NLQ16"/>
    <mergeCell ref="NLR16:NLX16"/>
    <mergeCell ref="NLY16:NME16"/>
    <mergeCell ref="NIZ16:NJF16"/>
    <mergeCell ref="NJG16:NJM16"/>
    <mergeCell ref="NJN16:NJT16"/>
    <mergeCell ref="NJU16:NKA16"/>
    <mergeCell ref="NKB16:NKH16"/>
    <mergeCell ref="NKI16:NKO16"/>
    <mergeCell ref="NHJ16:NHP16"/>
    <mergeCell ref="NHQ16:NHW16"/>
    <mergeCell ref="NHX16:NID16"/>
    <mergeCell ref="NIE16:NIK16"/>
    <mergeCell ref="NIL16:NIR16"/>
    <mergeCell ref="NIS16:NIY16"/>
    <mergeCell ref="NFT16:NFZ16"/>
    <mergeCell ref="NGA16:NGG16"/>
    <mergeCell ref="NGH16:NGN16"/>
    <mergeCell ref="NGO16:NGU16"/>
    <mergeCell ref="NGV16:NHB16"/>
    <mergeCell ref="NHC16:NHI16"/>
    <mergeCell ref="NXN16:NXT16"/>
    <mergeCell ref="NXU16:NYA16"/>
    <mergeCell ref="NYB16:NYH16"/>
    <mergeCell ref="NYI16:NYO16"/>
    <mergeCell ref="NYP16:NYV16"/>
    <mergeCell ref="NYW16:NZC16"/>
    <mergeCell ref="NVX16:NWD16"/>
    <mergeCell ref="NWE16:NWK16"/>
    <mergeCell ref="NWL16:NWR16"/>
    <mergeCell ref="NWS16:NWY16"/>
    <mergeCell ref="NWZ16:NXF16"/>
    <mergeCell ref="NXG16:NXM16"/>
    <mergeCell ref="NUH16:NUN16"/>
    <mergeCell ref="NUO16:NUU16"/>
    <mergeCell ref="NUV16:NVB16"/>
    <mergeCell ref="NVC16:NVI16"/>
    <mergeCell ref="NVJ16:NVP16"/>
    <mergeCell ref="NVQ16:NVW16"/>
    <mergeCell ref="NSR16:NSX16"/>
    <mergeCell ref="NSY16:NTE16"/>
    <mergeCell ref="NTF16:NTL16"/>
    <mergeCell ref="NTM16:NTS16"/>
    <mergeCell ref="NTT16:NTZ16"/>
    <mergeCell ref="NUA16:NUG16"/>
    <mergeCell ref="NRB16:NRH16"/>
    <mergeCell ref="NRI16:NRO16"/>
    <mergeCell ref="NRP16:NRV16"/>
    <mergeCell ref="NRW16:NSC16"/>
    <mergeCell ref="NSD16:NSJ16"/>
    <mergeCell ref="NSK16:NSQ16"/>
    <mergeCell ref="NPL16:NPR16"/>
    <mergeCell ref="NPS16:NPY16"/>
    <mergeCell ref="NPZ16:NQF16"/>
    <mergeCell ref="NQG16:NQM16"/>
    <mergeCell ref="NQN16:NQT16"/>
    <mergeCell ref="NQU16:NRA16"/>
    <mergeCell ref="OHF16:OHL16"/>
    <mergeCell ref="OHM16:OHS16"/>
    <mergeCell ref="OHT16:OHZ16"/>
    <mergeCell ref="OIA16:OIG16"/>
    <mergeCell ref="OIH16:OIN16"/>
    <mergeCell ref="OIO16:OIU16"/>
    <mergeCell ref="OFP16:OFV16"/>
    <mergeCell ref="OFW16:OGC16"/>
    <mergeCell ref="OGD16:OGJ16"/>
    <mergeCell ref="OGK16:OGQ16"/>
    <mergeCell ref="OGR16:OGX16"/>
    <mergeCell ref="OGY16:OHE16"/>
    <mergeCell ref="ODZ16:OEF16"/>
    <mergeCell ref="OEG16:OEM16"/>
    <mergeCell ref="OEN16:OET16"/>
    <mergeCell ref="OEU16:OFA16"/>
    <mergeCell ref="OFB16:OFH16"/>
    <mergeCell ref="OFI16:OFO16"/>
    <mergeCell ref="OCJ16:OCP16"/>
    <mergeCell ref="OCQ16:OCW16"/>
    <mergeCell ref="OCX16:ODD16"/>
    <mergeCell ref="ODE16:ODK16"/>
    <mergeCell ref="ODL16:ODR16"/>
    <mergeCell ref="ODS16:ODY16"/>
    <mergeCell ref="OAT16:OAZ16"/>
    <mergeCell ref="OBA16:OBG16"/>
    <mergeCell ref="OBH16:OBN16"/>
    <mergeCell ref="OBO16:OBU16"/>
    <mergeCell ref="OBV16:OCB16"/>
    <mergeCell ref="OCC16:OCI16"/>
    <mergeCell ref="NZD16:NZJ16"/>
    <mergeCell ref="NZK16:NZQ16"/>
    <mergeCell ref="NZR16:NZX16"/>
    <mergeCell ref="NZY16:OAE16"/>
    <mergeCell ref="OAF16:OAL16"/>
    <mergeCell ref="OAM16:OAS16"/>
    <mergeCell ref="OQX16:ORD16"/>
    <mergeCell ref="ORE16:ORK16"/>
    <mergeCell ref="ORL16:ORR16"/>
    <mergeCell ref="ORS16:ORY16"/>
    <mergeCell ref="ORZ16:OSF16"/>
    <mergeCell ref="OSG16:OSM16"/>
    <mergeCell ref="OPH16:OPN16"/>
    <mergeCell ref="OPO16:OPU16"/>
    <mergeCell ref="OPV16:OQB16"/>
    <mergeCell ref="OQC16:OQI16"/>
    <mergeCell ref="OQJ16:OQP16"/>
    <mergeCell ref="OQQ16:OQW16"/>
    <mergeCell ref="ONR16:ONX16"/>
    <mergeCell ref="ONY16:OOE16"/>
    <mergeCell ref="OOF16:OOL16"/>
    <mergeCell ref="OOM16:OOS16"/>
    <mergeCell ref="OOT16:OOZ16"/>
    <mergeCell ref="OPA16:OPG16"/>
    <mergeCell ref="OMB16:OMH16"/>
    <mergeCell ref="OMI16:OMO16"/>
    <mergeCell ref="OMP16:OMV16"/>
    <mergeCell ref="OMW16:ONC16"/>
    <mergeCell ref="OND16:ONJ16"/>
    <mergeCell ref="ONK16:ONQ16"/>
    <mergeCell ref="OKL16:OKR16"/>
    <mergeCell ref="OKS16:OKY16"/>
    <mergeCell ref="OKZ16:OLF16"/>
    <mergeCell ref="OLG16:OLM16"/>
    <mergeCell ref="OLN16:OLT16"/>
    <mergeCell ref="OLU16:OMA16"/>
    <mergeCell ref="OIV16:OJB16"/>
    <mergeCell ref="OJC16:OJI16"/>
    <mergeCell ref="OJJ16:OJP16"/>
    <mergeCell ref="OJQ16:OJW16"/>
    <mergeCell ref="OJX16:OKD16"/>
    <mergeCell ref="OKE16:OKK16"/>
    <mergeCell ref="PAP16:PAV16"/>
    <mergeCell ref="PAW16:PBC16"/>
    <mergeCell ref="PBD16:PBJ16"/>
    <mergeCell ref="PBK16:PBQ16"/>
    <mergeCell ref="PBR16:PBX16"/>
    <mergeCell ref="PBY16:PCE16"/>
    <mergeCell ref="OYZ16:OZF16"/>
    <mergeCell ref="OZG16:OZM16"/>
    <mergeCell ref="OZN16:OZT16"/>
    <mergeCell ref="OZU16:PAA16"/>
    <mergeCell ref="PAB16:PAH16"/>
    <mergeCell ref="PAI16:PAO16"/>
    <mergeCell ref="OXJ16:OXP16"/>
    <mergeCell ref="OXQ16:OXW16"/>
    <mergeCell ref="OXX16:OYD16"/>
    <mergeCell ref="OYE16:OYK16"/>
    <mergeCell ref="OYL16:OYR16"/>
    <mergeCell ref="OYS16:OYY16"/>
    <mergeCell ref="OVT16:OVZ16"/>
    <mergeCell ref="OWA16:OWG16"/>
    <mergeCell ref="OWH16:OWN16"/>
    <mergeCell ref="OWO16:OWU16"/>
    <mergeCell ref="OWV16:OXB16"/>
    <mergeCell ref="OXC16:OXI16"/>
    <mergeCell ref="OUD16:OUJ16"/>
    <mergeCell ref="OUK16:OUQ16"/>
    <mergeCell ref="OUR16:OUX16"/>
    <mergeCell ref="OUY16:OVE16"/>
    <mergeCell ref="OVF16:OVL16"/>
    <mergeCell ref="OVM16:OVS16"/>
    <mergeCell ref="OSN16:OST16"/>
    <mergeCell ref="OSU16:OTA16"/>
    <mergeCell ref="OTB16:OTH16"/>
    <mergeCell ref="OTI16:OTO16"/>
    <mergeCell ref="OTP16:OTV16"/>
    <mergeCell ref="OTW16:OUC16"/>
    <mergeCell ref="PKH16:PKN16"/>
    <mergeCell ref="PKO16:PKU16"/>
    <mergeCell ref="PKV16:PLB16"/>
    <mergeCell ref="PLC16:PLI16"/>
    <mergeCell ref="PLJ16:PLP16"/>
    <mergeCell ref="PLQ16:PLW16"/>
    <mergeCell ref="PIR16:PIX16"/>
    <mergeCell ref="PIY16:PJE16"/>
    <mergeCell ref="PJF16:PJL16"/>
    <mergeCell ref="PJM16:PJS16"/>
    <mergeCell ref="PJT16:PJZ16"/>
    <mergeCell ref="PKA16:PKG16"/>
    <mergeCell ref="PHB16:PHH16"/>
    <mergeCell ref="PHI16:PHO16"/>
    <mergeCell ref="PHP16:PHV16"/>
    <mergeCell ref="PHW16:PIC16"/>
    <mergeCell ref="PID16:PIJ16"/>
    <mergeCell ref="PIK16:PIQ16"/>
    <mergeCell ref="PFL16:PFR16"/>
    <mergeCell ref="PFS16:PFY16"/>
    <mergeCell ref="PFZ16:PGF16"/>
    <mergeCell ref="PGG16:PGM16"/>
    <mergeCell ref="PGN16:PGT16"/>
    <mergeCell ref="PGU16:PHA16"/>
    <mergeCell ref="PDV16:PEB16"/>
    <mergeCell ref="PEC16:PEI16"/>
    <mergeCell ref="PEJ16:PEP16"/>
    <mergeCell ref="PEQ16:PEW16"/>
    <mergeCell ref="PEX16:PFD16"/>
    <mergeCell ref="PFE16:PFK16"/>
    <mergeCell ref="PCF16:PCL16"/>
    <mergeCell ref="PCM16:PCS16"/>
    <mergeCell ref="PCT16:PCZ16"/>
    <mergeCell ref="PDA16:PDG16"/>
    <mergeCell ref="PDH16:PDN16"/>
    <mergeCell ref="PDO16:PDU16"/>
    <mergeCell ref="PTZ16:PUF16"/>
    <mergeCell ref="PUG16:PUM16"/>
    <mergeCell ref="PUN16:PUT16"/>
    <mergeCell ref="PUU16:PVA16"/>
    <mergeCell ref="PVB16:PVH16"/>
    <mergeCell ref="PVI16:PVO16"/>
    <mergeCell ref="PSJ16:PSP16"/>
    <mergeCell ref="PSQ16:PSW16"/>
    <mergeCell ref="PSX16:PTD16"/>
    <mergeCell ref="PTE16:PTK16"/>
    <mergeCell ref="PTL16:PTR16"/>
    <mergeCell ref="PTS16:PTY16"/>
    <mergeCell ref="PQT16:PQZ16"/>
    <mergeCell ref="PRA16:PRG16"/>
    <mergeCell ref="PRH16:PRN16"/>
    <mergeCell ref="PRO16:PRU16"/>
    <mergeCell ref="PRV16:PSB16"/>
    <mergeCell ref="PSC16:PSI16"/>
    <mergeCell ref="PPD16:PPJ16"/>
    <mergeCell ref="PPK16:PPQ16"/>
    <mergeCell ref="PPR16:PPX16"/>
    <mergeCell ref="PPY16:PQE16"/>
    <mergeCell ref="PQF16:PQL16"/>
    <mergeCell ref="PQM16:PQS16"/>
    <mergeCell ref="PNN16:PNT16"/>
    <mergeCell ref="PNU16:POA16"/>
    <mergeCell ref="POB16:POH16"/>
    <mergeCell ref="POI16:POO16"/>
    <mergeCell ref="POP16:POV16"/>
    <mergeCell ref="POW16:PPC16"/>
    <mergeCell ref="PLX16:PMD16"/>
    <mergeCell ref="PME16:PMK16"/>
    <mergeCell ref="PML16:PMR16"/>
    <mergeCell ref="PMS16:PMY16"/>
    <mergeCell ref="PMZ16:PNF16"/>
    <mergeCell ref="PNG16:PNM16"/>
    <mergeCell ref="QDR16:QDX16"/>
    <mergeCell ref="QDY16:QEE16"/>
    <mergeCell ref="QEF16:QEL16"/>
    <mergeCell ref="QEM16:QES16"/>
    <mergeCell ref="QET16:QEZ16"/>
    <mergeCell ref="QFA16:QFG16"/>
    <mergeCell ref="QCB16:QCH16"/>
    <mergeCell ref="QCI16:QCO16"/>
    <mergeCell ref="QCP16:QCV16"/>
    <mergeCell ref="QCW16:QDC16"/>
    <mergeCell ref="QDD16:QDJ16"/>
    <mergeCell ref="QDK16:QDQ16"/>
    <mergeCell ref="QAL16:QAR16"/>
    <mergeCell ref="QAS16:QAY16"/>
    <mergeCell ref="QAZ16:QBF16"/>
    <mergeCell ref="QBG16:QBM16"/>
    <mergeCell ref="QBN16:QBT16"/>
    <mergeCell ref="QBU16:QCA16"/>
    <mergeCell ref="PYV16:PZB16"/>
    <mergeCell ref="PZC16:PZI16"/>
    <mergeCell ref="PZJ16:PZP16"/>
    <mergeCell ref="PZQ16:PZW16"/>
    <mergeCell ref="PZX16:QAD16"/>
    <mergeCell ref="QAE16:QAK16"/>
    <mergeCell ref="PXF16:PXL16"/>
    <mergeCell ref="PXM16:PXS16"/>
    <mergeCell ref="PXT16:PXZ16"/>
    <mergeCell ref="PYA16:PYG16"/>
    <mergeCell ref="PYH16:PYN16"/>
    <mergeCell ref="PYO16:PYU16"/>
    <mergeCell ref="PVP16:PVV16"/>
    <mergeCell ref="PVW16:PWC16"/>
    <mergeCell ref="PWD16:PWJ16"/>
    <mergeCell ref="PWK16:PWQ16"/>
    <mergeCell ref="PWR16:PWX16"/>
    <mergeCell ref="PWY16:PXE16"/>
    <mergeCell ref="QNJ16:QNP16"/>
    <mergeCell ref="QNQ16:QNW16"/>
    <mergeCell ref="QNX16:QOD16"/>
    <mergeCell ref="QOE16:QOK16"/>
    <mergeCell ref="QOL16:QOR16"/>
    <mergeCell ref="QOS16:QOY16"/>
    <mergeCell ref="QLT16:QLZ16"/>
    <mergeCell ref="QMA16:QMG16"/>
    <mergeCell ref="QMH16:QMN16"/>
    <mergeCell ref="QMO16:QMU16"/>
    <mergeCell ref="QMV16:QNB16"/>
    <mergeCell ref="QNC16:QNI16"/>
    <mergeCell ref="QKD16:QKJ16"/>
    <mergeCell ref="QKK16:QKQ16"/>
    <mergeCell ref="QKR16:QKX16"/>
    <mergeCell ref="QKY16:QLE16"/>
    <mergeCell ref="QLF16:QLL16"/>
    <mergeCell ref="QLM16:QLS16"/>
    <mergeCell ref="QIN16:QIT16"/>
    <mergeCell ref="QIU16:QJA16"/>
    <mergeCell ref="QJB16:QJH16"/>
    <mergeCell ref="QJI16:QJO16"/>
    <mergeCell ref="QJP16:QJV16"/>
    <mergeCell ref="QJW16:QKC16"/>
    <mergeCell ref="QGX16:QHD16"/>
    <mergeCell ref="QHE16:QHK16"/>
    <mergeCell ref="QHL16:QHR16"/>
    <mergeCell ref="QHS16:QHY16"/>
    <mergeCell ref="QHZ16:QIF16"/>
    <mergeCell ref="QIG16:QIM16"/>
    <mergeCell ref="QFH16:QFN16"/>
    <mergeCell ref="QFO16:QFU16"/>
    <mergeCell ref="QFV16:QGB16"/>
    <mergeCell ref="QGC16:QGI16"/>
    <mergeCell ref="QGJ16:QGP16"/>
    <mergeCell ref="QGQ16:QGW16"/>
    <mergeCell ref="QXB16:QXH16"/>
    <mergeCell ref="QXI16:QXO16"/>
    <mergeCell ref="QXP16:QXV16"/>
    <mergeCell ref="QXW16:QYC16"/>
    <mergeCell ref="QYD16:QYJ16"/>
    <mergeCell ref="QYK16:QYQ16"/>
    <mergeCell ref="QVL16:QVR16"/>
    <mergeCell ref="QVS16:QVY16"/>
    <mergeCell ref="QVZ16:QWF16"/>
    <mergeCell ref="QWG16:QWM16"/>
    <mergeCell ref="QWN16:QWT16"/>
    <mergeCell ref="QWU16:QXA16"/>
    <mergeCell ref="QTV16:QUB16"/>
    <mergeCell ref="QUC16:QUI16"/>
    <mergeCell ref="QUJ16:QUP16"/>
    <mergeCell ref="QUQ16:QUW16"/>
    <mergeCell ref="QUX16:QVD16"/>
    <mergeCell ref="QVE16:QVK16"/>
    <mergeCell ref="QSF16:QSL16"/>
    <mergeCell ref="QSM16:QSS16"/>
    <mergeCell ref="QST16:QSZ16"/>
    <mergeCell ref="QTA16:QTG16"/>
    <mergeCell ref="QTH16:QTN16"/>
    <mergeCell ref="QTO16:QTU16"/>
    <mergeCell ref="QQP16:QQV16"/>
    <mergeCell ref="QQW16:QRC16"/>
    <mergeCell ref="QRD16:QRJ16"/>
    <mergeCell ref="QRK16:QRQ16"/>
    <mergeCell ref="QRR16:QRX16"/>
    <mergeCell ref="QRY16:QSE16"/>
    <mergeCell ref="QOZ16:QPF16"/>
    <mergeCell ref="QPG16:QPM16"/>
    <mergeCell ref="QPN16:QPT16"/>
    <mergeCell ref="QPU16:QQA16"/>
    <mergeCell ref="QQB16:QQH16"/>
    <mergeCell ref="QQI16:QQO16"/>
    <mergeCell ref="RGT16:RGZ16"/>
    <mergeCell ref="RHA16:RHG16"/>
    <mergeCell ref="RHH16:RHN16"/>
    <mergeCell ref="RHO16:RHU16"/>
    <mergeCell ref="RHV16:RIB16"/>
    <mergeCell ref="RIC16:RII16"/>
    <mergeCell ref="RFD16:RFJ16"/>
    <mergeCell ref="RFK16:RFQ16"/>
    <mergeCell ref="RFR16:RFX16"/>
    <mergeCell ref="RFY16:RGE16"/>
    <mergeCell ref="RGF16:RGL16"/>
    <mergeCell ref="RGM16:RGS16"/>
    <mergeCell ref="RDN16:RDT16"/>
    <mergeCell ref="RDU16:REA16"/>
    <mergeCell ref="REB16:REH16"/>
    <mergeCell ref="REI16:REO16"/>
    <mergeCell ref="REP16:REV16"/>
    <mergeCell ref="REW16:RFC16"/>
    <mergeCell ref="RBX16:RCD16"/>
    <mergeCell ref="RCE16:RCK16"/>
    <mergeCell ref="RCL16:RCR16"/>
    <mergeCell ref="RCS16:RCY16"/>
    <mergeCell ref="RCZ16:RDF16"/>
    <mergeCell ref="RDG16:RDM16"/>
    <mergeCell ref="RAH16:RAN16"/>
    <mergeCell ref="RAO16:RAU16"/>
    <mergeCell ref="RAV16:RBB16"/>
    <mergeCell ref="RBC16:RBI16"/>
    <mergeCell ref="RBJ16:RBP16"/>
    <mergeCell ref="RBQ16:RBW16"/>
    <mergeCell ref="QYR16:QYX16"/>
    <mergeCell ref="QYY16:QZE16"/>
    <mergeCell ref="QZF16:QZL16"/>
    <mergeCell ref="QZM16:QZS16"/>
    <mergeCell ref="QZT16:QZZ16"/>
    <mergeCell ref="RAA16:RAG16"/>
    <mergeCell ref="RQL16:RQR16"/>
    <mergeCell ref="RQS16:RQY16"/>
    <mergeCell ref="RQZ16:RRF16"/>
    <mergeCell ref="RRG16:RRM16"/>
    <mergeCell ref="RRN16:RRT16"/>
    <mergeCell ref="RRU16:RSA16"/>
    <mergeCell ref="ROV16:RPB16"/>
    <mergeCell ref="RPC16:RPI16"/>
    <mergeCell ref="RPJ16:RPP16"/>
    <mergeCell ref="RPQ16:RPW16"/>
    <mergeCell ref="RPX16:RQD16"/>
    <mergeCell ref="RQE16:RQK16"/>
    <mergeCell ref="RNF16:RNL16"/>
    <mergeCell ref="RNM16:RNS16"/>
    <mergeCell ref="RNT16:RNZ16"/>
    <mergeCell ref="ROA16:ROG16"/>
    <mergeCell ref="ROH16:RON16"/>
    <mergeCell ref="ROO16:ROU16"/>
    <mergeCell ref="RLP16:RLV16"/>
    <mergeCell ref="RLW16:RMC16"/>
    <mergeCell ref="RMD16:RMJ16"/>
    <mergeCell ref="RMK16:RMQ16"/>
    <mergeCell ref="RMR16:RMX16"/>
    <mergeCell ref="RMY16:RNE16"/>
    <mergeCell ref="RJZ16:RKF16"/>
    <mergeCell ref="RKG16:RKM16"/>
    <mergeCell ref="RKN16:RKT16"/>
    <mergeCell ref="RKU16:RLA16"/>
    <mergeCell ref="RLB16:RLH16"/>
    <mergeCell ref="RLI16:RLO16"/>
    <mergeCell ref="RIJ16:RIP16"/>
    <mergeCell ref="RIQ16:RIW16"/>
    <mergeCell ref="RIX16:RJD16"/>
    <mergeCell ref="RJE16:RJK16"/>
    <mergeCell ref="RJL16:RJR16"/>
    <mergeCell ref="RJS16:RJY16"/>
    <mergeCell ref="SAD16:SAJ16"/>
    <mergeCell ref="SAK16:SAQ16"/>
    <mergeCell ref="SAR16:SAX16"/>
    <mergeCell ref="SAY16:SBE16"/>
    <mergeCell ref="SBF16:SBL16"/>
    <mergeCell ref="SBM16:SBS16"/>
    <mergeCell ref="RYN16:RYT16"/>
    <mergeCell ref="RYU16:RZA16"/>
    <mergeCell ref="RZB16:RZH16"/>
    <mergeCell ref="RZI16:RZO16"/>
    <mergeCell ref="RZP16:RZV16"/>
    <mergeCell ref="RZW16:SAC16"/>
    <mergeCell ref="RWX16:RXD16"/>
    <mergeCell ref="RXE16:RXK16"/>
    <mergeCell ref="RXL16:RXR16"/>
    <mergeCell ref="RXS16:RXY16"/>
    <mergeCell ref="RXZ16:RYF16"/>
    <mergeCell ref="RYG16:RYM16"/>
    <mergeCell ref="RVH16:RVN16"/>
    <mergeCell ref="RVO16:RVU16"/>
    <mergeCell ref="RVV16:RWB16"/>
    <mergeCell ref="RWC16:RWI16"/>
    <mergeCell ref="RWJ16:RWP16"/>
    <mergeCell ref="RWQ16:RWW16"/>
    <mergeCell ref="RTR16:RTX16"/>
    <mergeCell ref="RTY16:RUE16"/>
    <mergeCell ref="RUF16:RUL16"/>
    <mergeCell ref="RUM16:RUS16"/>
    <mergeCell ref="RUT16:RUZ16"/>
    <mergeCell ref="RVA16:RVG16"/>
    <mergeCell ref="RSB16:RSH16"/>
    <mergeCell ref="RSI16:RSO16"/>
    <mergeCell ref="RSP16:RSV16"/>
    <mergeCell ref="RSW16:RTC16"/>
    <mergeCell ref="RTD16:RTJ16"/>
    <mergeCell ref="RTK16:RTQ16"/>
    <mergeCell ref="SJV16:SKB16"/>
    <mergeCell ref="SKC16:SKI16"/>
    <mergeCell ref="SKJ16:SKP16"/>
    <mergeCell ref="SKQ16:SKW16"/>
    <mergeCell ref="SKX16:SLD16"/>
    <mergeCell ref="SLE16:SLK16"/>
    <mergeCell ref="SIF16:SIL16"/>
    <mergeCell ref="SIM16:SIS16"/>
    <mergeCell ref="SIT16:SIZ16"/>
    <mergeCell ref="SJA16:SJG16"/>
    <mergeCell ref="SJH16:SJN16"/>
    <mergeCell ref="SJO16:SJU16"/>
    <mergeCell ref="SGP16:SGV16"/>
    <mergeCell ref="SGW16:SHC16"/>
    <mergeCell ref="SHD16:SHJ16"/>
    <mergeCell ref="SHK16:SHQ16"/>
    <mergeCell ref="SHR16:SHX16"/>
    <mergeCell ref="SHY16:SIE16"/>
    <mergeCell ref="SEZ16:SFF16"/>
    <mergeCell ref="SFG16:SFM16"/>
    <mergeCell ref="SFN16:SFT16"/>
    <mergeCell ref="SFU16:SGA16"/>
    <mergeCell ref="SGB16:SGH16"/>
    <mergeCell ref="SGI16:SGO16"/>
    <mergeCell ref="SDJ16:SDP16"/>
    <mergeCell ref="SDQ16:SDW16"/>
    <mergeCell ref="SDX16:SED16"/>
    <mergeCell ref="SEE16:SEK16"/>
    <mergeCell ref="SEL16:SER16"/>
    <mergeCell ref="SES16:SEY16"/>
    <mergeCell ref="SBT16:SBZ16"/>
    <mergeCell ref="SCA16:SCG16"/>
    <mergeCell ref="SCH16:SCN16"/>
    <mergeCell ref="SCO16:SCU16"/>
    <mergeCell ref="SCV16:SDB16"/>
    <mergeCell ref="SDC16:SDI16"/>
    <mergeCell ref="STN16:STT16"/>
    <mergeCell ref="STU16:SUA16"/>
    <mergeCell ref="SUB16:SUH16"/>
    <mergeCell ref="SUI16:SUO16"/>
    <mergeCell ref="SUP16:SUV16"/>
    <mergeCell ref="SUW16:SVC16"/>
    <mergeCell ref="SRX16:SSD16"/>
    <mergeCell ref="SSE16:SSK16"/>
    <mergeCell ref="SSL16:SSR16"/>
    <mergeCell ref="SSS16:SSY16"/>
    <mergeCell ref="SSZ16:STF16"/>
    <mergeCell ref="STG16:STM16"/>
    <mergeCell ref="SQH16:SQN16"/>
    <mergeCell ref="SQO16:SQU16"/>
    <mergeCell ref="SQV16:SRB16"/>
    <mergeCell ref="SRC16:SRI16"/>
    <mergeCell ref="SRJ16:SRP16"/>
    <mergeCell ref="SRQ16:SRW16"/>
    <mergeCell ref="SOR16:SOX16"/>
    <mergeCell ref="SOY16:SPE16"/>
    <mergeCell ref="SPF16:SPL16"/>
    <mergeCell ref="SPM16:SPS16"/>
    <mergeCell ref="SPT16:SPZ16"/>
    <mergeCell ref="SQA16:SQG16"/>
    <mergeCell ref="SNB16:SNH16"/>
    <mergeCell ref="SNI16:SNO16"/>
    <mergeCell ref="SNP16:SNV16"/>
    <mergeCell ref="SNW16:SOC16"/>
    <mergeCell ref="SOD16:SOJ16"/>
    <mergeCell ref="SOK16:SOQ16"/>
    <mergeCell ref="SLL16:SLR16"/>
    <mergeCell ref="SLS16:SLY16"/>
    <mergeCell ref="SLZ16:SMF16"/>
    <mergeCell ref="SMG16:SMM16"/>
    <mergeCell ref="SMN16:SMT16"/>
    <mergeCell ref="SMU16:SNA16"/>
    <mergeCell ref="TDF16:TDL16"/>
    <mergeCell ref="TDM16:TDS16"/>
    <mergeCell ref="TDT16:TDZ16"/>
    <mergeCell ref="TEA16:TEG16"/>
    <mergeCell ref="TEH16:TEN16"/>
    <mergeCell ref="TEO16:TEU16"/>
    <mergeCell ref="TBP16:TBV16"/>
    <mergeCell ref="TBW16:TCC16"/>
    <mergeCell ref="TCD16:TCJ16"/>
    <mergeCell ref="TCK16:TCQ16"/>
    <mergeCell ref="TCR16:TCX16"/>
    <mergeCell ref="TCY16:TDE16"/>
    <mergeCell ref="SZZ16:TAF16"/>
    <mergeCell ref="TAG16:TAM16"/>
    <mergeCell ref="TAN16:TAT16"/>
    <mergeCell ref="TAU16:TBA16"/>
    <mergeCell ref="TBB16:TBH16"/>
    <mergeCell ref="TBI16:TBO16"/>
    <mergeCell ref="SYJ16:SYP16"/>
    <mergeCell ref="SYQ16:SYW16"/>
    <mergeCell ref="SYX16:SZD16"/>
    <mergeCell ref="SZE16:SZK16"/>
    <mergeCell ref="SZL16:SZR16"/>
    <mergeCell ref="SZS16:SZY16"/>
    <mergeCell ref="SWT16:SWZ16"/>
    <mergeCell ref="SXA16:SXG16"/>
    <mergeCell ref="SXH16:SXN16"/>
    <mergeCell ref="SXO16:SXU16"/>
    <mergeCell ref="SXV16:SYB16"/>
    <mergeCell ref="SYC16:SYI16"/>
    <mergeCell ref="SVD16:SVJ16"/>
    <mergeCell ref="SVK16:SVQ16"/>
    <mergeCell ref="SVR16:SVX16"/>
    <mergeCell ref="SVY16:SWE16"/>
    <mergeCell ref="SWF16:SWL16"/>
    <mergeCell ref="SWM16:SWS16"/>
    <mergeCell ref="TMX16:TND16"/>
    <mergeCell ref="TNE16:TNK16"/>
    <mergeCell ref="TNL16:TNR16"/>
    <mergeCell ref="TNS16:TNY16"/>
    <mergeCell ref="TNZ16:TOF16"/>
    <mergeCell ref="TOG16:TOM16"/>
    <mergeCell ref="TLH16:TLN16"/>
    <mergeCell ref="TLO16:TLU16"/>
    <mergeCell ref="TLV16:TMB16"/>
    <mergeCell ref="TMC16:TMI16"/>
    <mergeCell ref="TMJ16:TMP16"/>
    <mergeCell ref="TMQ16:TMW16"/>
    <mergeCell ref="TJR16:TJX16"/>
    <mergeCell ref="TJY16:TKE16"/>
    <mergeCell ref="TKF16:TKL16"/>
    <mergeCell ref="TKM16:TKS16"/>
    <mergeCell ref="TKT16:TKZ16"/>
    <mergeCell ref="TLA16:TLG16"/>
    <mergeCell ref="TIB16:TIH16"/>
    <mergeCell ref="TII16:TIO16"/>
    <mergeCell ref="TIP16:TIV16"/>
    <mergeCell ref="TIW16:TJC16"/>
    <mergeCell ref="TJD16:TJJ16"/>
    <mergeCell ref="TJK16:TJQ16"/>
    <mergeCell ref="TGL16:TGR16"/>
    <mergeCell ref="TGS16:TGY16"/>
    <mergeCell ref="TGZ16:THF16"/>
    <mergeCell ref="THG16:THM16"/>
    <mergeCell ref="THN16:THT16"/>
    <mergeCell ref="THU16:TIA16"/>
    <mergeCell ref="TEV16:TFB16"/>
    <mergeCell ref="TFC16:TFI16"/>
    <mergeCell ref="TFJ16:TFP16"/>
    <mergeCell ref="TFQ16:TFW16"/>
    <mergeCell ref="TFX16:TGD16"/>
    <mergeCell ref="TGE16:TGK16"/>
    <mergeCell ref="TWP16:TWV16"/>
    <mergeCell ref="TWW16:TXC16"/>
    <mergeCell ref="TXD16:TXJ16"/>
    <mergeCell ref="TXK16:TXQ16"/>
    <mergeCell ref="TXR16:TXX16"/>
    <mergeCell ref="TXY16:TYE16"/>
    <mergeCell ref="TUZ16:TVF16"/>
    <mergeCell ref="TVG16:TVM16"/>
    <mergeCell ref="TVN16:TVT16"/>
    <mergeCell ref="TVU16:TWA16"/>
    <mergeCell ref="TWB16:TWH16"/>
    <mergeCell ref="TWI16:TWO16"/>
    <mergeCell ref="TTJ16:TTP16"/>
    <mergeCell ref="TTQ16:TTW16"/>
    <mergeCell ref="TTX16:TUD16"/>
    <mergeCell ref="TUE16:TUK16"/>
    <mergeCell ref="TUL16:TUR16"/>
    <mergeCell ref="TUS16:TUY16"/>
    <mergeCell ref="TRT16:TRZ16"/>
    <mergeCell ref="TSA16:TSG16"/>
    <mergeCell ref="TSH16:TSN16"/>
    <mergeCell ref="TSO16:TSU16"/>
    <mergeCell ref="TSV16:TTB16"/>
    <mergeCell ref="TTC16:TTI16"/>
    <mergeCell ref="TQD16:TQJ16"/>
    <mergeCell ref="TQK16:TQQ16"/>
    <mergeCell ref="TQR16:TQX16"/>
    <mergeCell ref="TQY16:TRE16"/>
    <mergeCell ref="TRF16:TRL16"/>
    <mergeCell ref="TRM16:TRS16"/>
    <mergeCell ref="TON16:TOT16"/>
    <mergeCell ref="TOU16:TPA16"/>
    <mergeCell ref="TPB16:TPH16"/>
    <mergeCell ref="TPI16:TPO16"/>
    <mergeCell ref="TPP16:TPV16"/>
    <mergeCell ref="TPW16:TQC16"/>
    <mergeCell ref="UGH16:UGN16"/>
    <mergeCell ref="UGO16:UGU16"/>
    <mergeCell ref="UGV16:UHB16"/>
    <mergeCell ref="UHC16:UHI16"/>
    <mergeCell ref="UHJ16:UHP16"/>
    <mergeCell ref="UHQ16:UHW16"/>
    <mergeCell ref="UER16:UEX16"/>
    <mergeCell ref="UEY16:UFE16"/>
    <mergeCell ref="UFF16:UFL16"/>
    <mergeCell ref="UFM16:UFS16"/>
    <mergeCell ref="UFT16:UFZ16"/>
    <mergeCell ref="UGA16:UGG16"/>
    <mergeCell ref="UDB16:UDH16"/>
    <mergeCell ref="UDI16:UDO16"/>
    <mergeCell ref="UDP16:UDV16"/>
    <mergeCell ref="UDW16:UEC16"/>
    <mergeCell ref="UED16:UEJ16"/>
    <mergeCell ref="UEK16:UEQ16"/>
    <mergeCell ref="UBL16:UBR16"/>
    <mergeCell ref="UBS16:UBY16"/>
    <mergeCell ref="UBZ16:UCF16"/>
    <mergeCell ref="UCG16:UCM16"/>
    <mergeCell ref="UCN16:UCT16"/>
    <mergeCell ref="UCU16:UDA16"/>
    <mergeCell ref="TZV16:UAB16"/>
    <mergeCell ref="UAC16:UAI16"/>
    <mergeCell ref="UAJ16:UAP16"/>
    <mergeCell ref="UAQ16:UAW16"/>
    <mergeCell ref="UAX16:UBD16"/>
    <mergeCell ref="UBE16:UBK16"/>
    <mergeCell ref="TYF16:TYL16"/>
    <mergeCell ref="TYM16:TYS16"/>
    <mergeCell ref="TYT16:TYZ16"/>
    <mergeCell ref="TZA16:TZG16"/>
    <mergeCell ref="TZH16:TZN16"/>
    <mergeCell ref="TZO16:TZU16"/>
    <mergeCell ref="UPZ16:UQF16"/>
    <mergeCell ref="UQG16:UQM16"/>
    <mergeCell ref="UQN16:UQT16"/>
    <mergeCell ref="UQU16:URA16"/>
    <mergeCell ref="URB16:URH16"/>
    <mergeCell ref="URI16:URO16"/>
    <mergeCell ref="UOJ16:UOP16"/>
    <mergeCell ref="UOQ16:UOW16"/>
    <mergeCell ref="UOX16:UPD16"/>
    <mergeCell ref="UPE16:UPK16"/>
    <mergeCell ref="UPL16:UPR16"/>
    <mergeCell ref="UPS16:UPY16"/>
    <mergeCell ref="UMT16:UMZ16"/>
    <mergeCell ref="UNA16:UNG16"/>
    <mergeCell ref="UNH16:UNN16"/>
    <mergeCell ref="UNO16:UNU16"/>
    <mergeCell ref="UNV16:UOB16"/>
    <mergeCell ref="UOC16:UOI16"/>
    <mergeCell ref="ULD16:ULJ16"/>
    <mergeCell ref="ULK16:ULQ16"/>
    <mergeCell ref="ULR16:ULX16"/>
    <mergeCell ref="ULY16:UME16"/>
    <mergeCell ref="UMF16:UML16"/>
    <mergeCell ref="UMM16:UMS16"/>
    <mergeCell ref="UJN16:UJT16"/>
    <mergeCell ref="UJU16:UKA16"/>
    <mergeCell ref="UKB16:UKH16"/>
    <mergeCell ref="UKI16:UKO16"/>
    <mergeCell ref="UKP16:UKV16"/>
    <mergeCell ref="UKW16:ULC16"/>
    <mergeCell ref="UHX16:UID16"/>
    <mergeCell ref="UIE16:UIK16"/>
    <mergeCell ref="UIL16:UIR16"/>
    <mergeCell ref="UIS16:UIY16"/>
    <mergeCell ref="UIZ16:UJF16"/>
    <mergeCell ref="UJG16:UJM16"/>
    <mergeCell ref="UZR16:UZX16"/>
    <mergeCell ref="UZY16:VAE16"/>
    <mergeCell ref="VAF16:VAL16"/>
    <mergeCell ref="VAM16:VAS16"/>
    <mergeCell ref="VAT16:VAZ16"/>
    <mergeCell ref="VBA16:VBG16"/>
    <mergeCell ref="UYB16:UYH16"/>
    <mergeCell ref="UYI16:UYO16"/>
    <mergeCell ref="UYP16:UYV16"/>
    <mergeCell ref="UYW16:UZC16"/>
    <mergeCell ref="UZD16:UZJ16"/>
    <mergeCell ref="UZK16:UZQ16"/>
    <mergeCell ref="UWL16:UWR16"/>
    <mergeCell ref="UWS16:UWY16"/>
    <mergeCell ref="UWZ16:UXF16"/>
    <mergeCell ref="UXG16:UXM16"/>
    <mergeCell ref="UXN16:UXT16"/>
    <mergeCell ref="UXU16:UYA16"/>
    <mergeCell ref="UUV16:UVB16"/>
    <mergeCell ref="UVC16:UVI16"/>
    <mergeCell ref="UVJ16:UVP16"/>
    <mergeCell ref="UVQ16:UVW16"/>
    <mergeCell ref="UVX16:UWD16"/>
    <mergeCell ref="UWE16:UWK16"/>
    <mergeCell ref="UTF16:UTL16"/>
    <mergeCell ref="UTM16:UTS16"/>
    <mergeCell ref="UTT16:UTZ16"/>
    <mergeCell ref="UUA16:UUG16"/>
    <mergeCell ref="UUH16:UUN16"/>
    <mergeCell ref="UUO16:UUU16"/>
    <mergeCell ref="URP16:URV16"/>
    <mergeCell ref="URW16:USC16"/>
    <mergeCell ref="USD16:USJ16"/>
    <mergeCell ref="USK16:USQ16"/>
    <mergeCell ref="USR16:USX16"/>
    <mergeCell ref="USY16:UTE16"/>
    <mergeCell ref="VJJ16:VJP16"/>
    <mergeCell ref="VJQ16:VJW16"/>
    <mergeCell ref="VJX16:VKD16"/>
    <mergeCell ref="VKE16:VKK16"/>
    <mergeCell ref="VKL16:VKR16"/>
    <mergeCell ref="VKS16:VKY16"/>
    <mergeCell ref="VHT16:VHZ16"/>
    <mergeCell ref="VIA16:VIG16"/>
    <mergeCell ref="VIH16:VIN16"/>
    <mergeCell ref="VIO16:VIU16"/>
    <mergeCell ref="VIV16:VJB16"/>
    <mergeCell ref="VJC16:VJI16"/>
    <mergeCell ref="VGD16:VGJ16"/>
    <mergeCell ref="VGK16:VGQ16"/>
    <mergeCell ref="VGR16:VGX16"/>
    <mergeCell ref="VGY16:VHE16"/>
    <mergeCell ref="VHF16:VHL16"/>
    <mergeCell ref="VHM16:VHS16"/>
    <mergeCell ref="VEN16:VET16"/>
    <mergeCell ref="VEU16:VFA16"/>
    <mergeCell ref="VFB16:VFH16"/>
    <mergeCell ref="VFI16:VFO16"/>
    <mergeCell ref="VFP16:VFV16"/>
    <mergeCell ref="VFW16:VGC16"/>
    <mergeCell ref="VCX16:VDD16"/>
    <mergeCell ref="VDE16:VDK16"/>
    <mergeCell ref="VDL16:VDR16"/>
    <mergeCell ref="VDS16:VDY16"/>
    <mergeCell ref="VDZ16:VEF16"/>
    <mergeCell ref="VEG16:VEM16"/>
    <mergeCell ref="VBH16:VBN16"/>
    <mergeCell ref="VBO16:VBU16"/>
    <mergeCell ref="VBV16:VCB16"/>
    <mergeCell ref="VCC16:VCI16"/>
    <mergeCell ref="VCJ16:VCP16"/>
    <mergeCell ref="VCQ16:VCW16"/>
    <mergeCell ref="VTB16:VTH16"/>
    <mergeCell ref="VTI16:VTO16"/>
    <mergeCell ref="VTP16:VTV16"/>
    <mergeCell ref="VTW16:VUC16"/>
    <mergeCell ref="VUD16:VUJ16"/>
    <mergeCell ref="VUK16:VUQ16"/>
    <mergeCell ref="VRL16:VRR16"/>
    <mergeCell ref="VRS16:VRY16"/>
    <mergeCell ref="VRZ16:VSF16"/>
    <mergeCell ref="VSG16:VSM16"/>
    <mergeCell ref="VSN16:VST16"/>
    <mergeCell ref="VSU16:VTA16"/>
    <mergeCell ref="VPV16:VQB16"/>
    <mergeCell ref="VQC16:VQI16"/>
    <mergeCell ref="VQJ16:VQP16"/>
    <mergeCell ref="VQQ16:VQW16"/>
    <mergeCell ref="VQX16:VRD16"/>
    <mergeCell ref="VRE16:VRK16"/>
    <mergeCell ref="VOF16:VOL16"/>
    <mergeCell ref="VOM16:VOS16"/>
    <mergeCell ref="VOT16:VOZ16"/>
    <mergeCell ref="VPA16:VPG16"/>
    <mergeCell ref="VPH16:VPN16"/>
    <mergeCell ref="VPO16:VPU16"/>
    <mergeCell ref="VMP16:VMV16"/>
    <mergeCell ref="VMW16:VNC16"/>
    <mergeCell ref="VND16:VNJ16"/>
    <mergeCell ref="VNK16:VNQ16"/>
    <mergeCell ref="VNR16:VNX16"/>
    <mergeCell ref="VNY16:VOE16"/>
    <mergeCell ref="VKZ16:VLF16"/>
    <mergeCell ref="VLG16:VLM16"/>
    <mergeCell ref="VLN16:VLT16"/>
    <mergeCell ref="VLU16:VMA16"/>
    <mergeCell ref="VMB16:VMH16"/>
    <mergeCell ref="VMI16:VMO16"/>
    <mergeCell ref="WCT16:WCZ16"/>
    <mergeCell ref="WDA16:WDG16"/>
    <mergeCell ref="WDH16:WDN16"/>
    <mergeCell ref="WDO16:WDU16"/>
    <mergeCell ref="WDV16:WEB16"/>
    <mergeCell ref="WEC16:WEI16"/>
    <mergeCell ref="WBD16:WBJ16"/>
    <mergeCell ref="WBK16:WBQ16"/>
    <mergeCell ref="WBR16:WBX16"/>
    <mergeCell ref="WBY16:WCE16"/>
    <mergeCell ref="WCF16:WCL16"/>
    <mergeCell ref="WCM16:WCS16"/>
    <mergeCell ref="VZN16:VZT16"/>
    <mergeCell ref="VZU16:WAA16"/>
    <mergeCell ref="WAB16:WAH16"/>
    <mergeCell ref="WAI16:WAO16"/>
    <mergeCell ref="WAP16:WAV16"/>
    <mergeCell ref="WAW16:WBC16"/>
    <mergeCell ref="VXX16:VYD16"/>
    <mergeCell ref="VYE16:VYK16"/>
    <mergeCell ref="VYL16:VYR16"/>
    <mergeCell ref="VYS16:VYY16"/>
    <mergeCell ref="VYZ16:VZF16"/>
    <mergeCell ref="VZG16:VZM16"/>
    <mergeCell ref="VWH16:VWN16"/>
    <mergeCell ref="VWO16:VWU16"/>
    <mergeCell ref="VWV16:VXB16"/>
    <mergeCell ref="VXC16:VXI16"/>
    <mergeCell ref="VXJ16:VXP16"/>
    <mergeCell ref="VXQ16:VXW16"/>
    <mergeCell ref="VUR16:VUX16"/>
    <mergeCell ref="VUY16:VVE16"/>
    <mergeCell ref="VVF16:VVL16"/>
    <mergeCell ref="VVM16:VVS16"/>
    <mergeCell ref="VVT16:VVZ16"/>
    <mergeCell ref="VWA16:VWG16"/>
    <mergeCell ref="WPD16:WPJ16"/>
    <mergeCell ref="WPK16:WPQ16"/>
    <mergeCell ref="WML16:WMR16"/>
    <mergeCell ref="WMS16:WMY16"/>
    <mergeCell ref="WMZ16:WNF16"/>
    <mergeCell ref="WNG16:WNM16"/>
    <mergeCell ref="WNN16:WNT16"/>
    <mergeCell ref="WNU16:WOA16"/>
    <mergeCell ref="WKV16:WLB16"/>
    <mergeCell ref="WLC16:WLI16"/>
    <mergeCell ref="WLJ16:WLP16"/>
    <mergeCell ref="WLQ16:WLW16"/>
    <mergeCell ref="WLX16:WMD16"/>
    <mergeCell ref="WME16:WMK16"/>
    <mergeCell ref="WJF16:WJL16"/>
    <mergeCell ref="WJM16:WJS16"/>
    <mergeCell ref="WJT16:WJZ16"/>
    <mergeCell ref="WKA16:WKG16"/>
    <mergeCell ref="WKH16:WKN16"/>
    <mergeCell ref="WKO16:WKU16"/>
    <mergeCell ref="WHP16:WHV16"/>
    <mergeCell ref="WHW16:WIC16"/>
    <mergeCell ref="WID16:WIJ16"/>
    <mergeCell ref="WIK16:WIQ16"/>
    <mergeCell ref="WIR16:WIX16"/>
    <mergeCell ref="WIY16:WJE16"/>
    <mergeCell ref="WFZ16:WGF16"/>
    <mergeCell ref="WGG16:WGM16"/>
    <mergeCell ref="WGN16:WGT16"/>
    <mergeCell ref="WGU16:WHA16"/>
    <mergeCell ref="WHB16:WHH16"/>
    <mergeCell ref="WHI16:WHO16"/>
    <mergeCell ref="WEJ16:WEP16"/>
    <mergeCell ref="WEQ16:WEW16"/>
    <mergeCell ref="WEX16:WFD16"/>
    <mergeCell ref="WFE16:WFK16"/>
    <mergeCell ref="WFL16:WFR16"/>
    <mergeCell ref="WFS16:WFY16"/>
    <mergeCell ref="A40:C40"/>
    <mergeCell ref="XEF16:XEL16"/>
    <mergeCell ref="XEM16:XES16"/>
    <mergeCell ref="XET16:XEZ16"/>
    <mergeCell ref="XFA16:XFD16"/>
    <mergeCell ref="A3:C3"/>
    <mergeCell ref="XCP16:XCV16"/>
    <mergeCell ref="XCW16:XDC16"/>
    <mergeCell ref="XDD16:XDJ16"/>
    <mergeCell ref="XDK16:XDQ16"/>
    <mergeCell ref="XDR16:XDX16"/>
    <mergeCell ref="XDY16:XEE16"/>
    <mergeCell ref="XAZ16:XBF16"/>
    <mergeCell ref="XBG16:XBM16"/>
    <mergeCell ref="XBN16:XBT16"/>
    <mergeCell ref="XBU16:XCA16"/>
    <mergeCell ref="XCB16:XCH16"/>
    <mergeCell ref="XCI16:XCO16"/>
    <mergeCell ref="WZJ16:WZP16"/>
    <mergeCell ref="WZQ16:WZW16"/>
    <mergeCell ref="WZX16:XAD16"/>
    <mergeCell ref="XAE16:XAK16"/>
    <mergeCell ref="XAL16:XAR16"/>
    <mergeCell ref="XAS16:XAY16"/>
    <mergeCell ref="WXT16:WXZ16"/>
    <mergeCell ref="WYA16:WYG16"/>
    <mergeCell ref="WYH16:WYN16"/>
    <mergeCell ref="WYO16:WYU16"/>
    <mergeCell ref="WYV16:WZB16"/>
    <mergeCell ref="WZC16:WZI16"/>
    <mergeCell ref="WWD16:WWJ16"/>
    <mergeCell ref="WWK16:WWQ16"/>
    <mergeCell ref="WWR16:WWX16"/>
    <mergeCell ref="WWY16:WXE16"/>
    <mergeCell ref="WXF16:WXL16"/>
    <mergeCell ref="WXM16:WXS16"/>
    <mergeCell ref="WUN16:WUT16"/>
    <mergeCell ref="WUU16:WVA16"/>
    <mergeCell ref="WVB16:WVH16"/>
    <mergeCell ref="WVI16:WVO16"/>
    <mergeCell ref="WVP16:WVV16"/>
    <mergeCell ref="WVW16:WWC16"/>
    <mergeCell ref="WSX16:WTD16"/>
    <mergeCell ref="WTE16:WTK16"/>
    <mergeCell ref="WTL16:WTR16"/>
    <mergeCell ref="WTS16:WTY16"/>
    <mergeCell ref="WTZ16:WUF16"/>
    <mergeCell ref="WUG16:WUM16"/>
    <mergeCell ref="WRH16:WRN16"/>
    <mergeCell ref="WRO16:WRU16"/>
    <mergeCell ref="WRV16:WSB16"/>
    <mergeCell ref="WSC16:WSI16"/>
    <mergeCell ref="WSJ16:WSP16"/>
    <mergeCell ref="WSQ16:WSW16"/>
    <mergeCell ref="WPR16:WPX16"/>
    <mergeCell ref="WPY16:WQE16"/>
    <mergeCell ref="WQF16:WQL16"/>
    <mergeCell ref="WQM16:WQS16"/>
    <mergeCell ref="WQT16:WQZ16"/>
    <mergeCell ref="WRA16:WRG16"/>
    <mergeCell ref="WOB16:WOH16"/>
    <mergeCell ref="WOI16:WOO16"/>
    <mergeCell ref="WOP16:WOV16"/>
    <mergeCell ref="WOW16:WPC16"/>
  </mergeCells>
  <pageMargins left="0.7" right="0.7" top="0.75" bottom="0.75" header="0.3" footer="0.3"/>
  <pageSetup scale="88" fitToHeight="0" orientation="portrait" horizontalDpi="200" verticalDpi="200" r:id="rId1"/>
  <headerFooter>
    <oddHeader>&amp;C&amp;"Arial,Bold"&amp;10Draft and Confidential&amp;R&amp;D</oddHeader>
    <oddFooter>&amp;L&amp;"Arial,Regular"&amp;10&amp;A&amp;R&amp;"Arial,Regular"&amp;10&amp;P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23</vt:i4>
      </vt:variant>
    </vt:vector>
  </HeadingPairs>
  <TitlesOfParts>
    <vt:vector size="41" baseType="lpstr">
      <vt:lpstr>Document Layout &amp; Tab Objective</vt:lpstr>
      <vt:lpstr>Update Log</vt:lpstr>
      <vt:lpstr>Code Charts</vt:lpstr>
      <vt:lpstr>Changes From 21 to 22 Code Sets</vt:lpstr>
      <vt:lpstr>Modifiers</vt:lpstr>
      <vt:lpstr>H0031 Crosswalk</vt:lpstr>
      <vt:lpstr>Qualifications Crosswalk</vt:lpstr>
      <vt:lpstr>Job Title-Modifier Crosswalk</vt:lpstr>
      <vt:lpstr>Place of Service Codes</vt:lpstr>
      <vt:lpstr>General Rules for Reporting</vt:lpstr>
      <vt:lpstr>Appendix-Data Integrity-Content</vt:lpstr>
      <vt:lpstr>CLS H2016 and T1020</vt:lpstr>
      <vt:lpstr>CLS H2015 Non-Lic In-Home</vt:lpstr>
      <vt:lpstr>CLS H2015 Daytime</vt:lpstr>
      <vt:lpstr>Crisis Intervent-Preadm Screen</vt:lpstr>
      <vt:lpstr>Psych IP Local</vt:lpstr>
      <vt:lpstr>Transport Costs - Day Activity</vt:lpstr>
      <vt:lpstr>Same-Time Services Reporting</vt:lpstr>
      <vt:lpstr>'Crisis Intervent-Preadm Screen'!_ftn1</vt:lpstr>
      <vt:lpstr>'Crisis Intervent-Preadm Screen'!_ftnref1</vt:lpstr>
      <vt:lpstr>'CLS H2015 Non-Lic In-Home'!_Hlk47617579</vt:lpstr>
      <vt:lpstr>'CLS H2016 and T1020'!_Hlk49186286</vt:lpstr>
      <vt:lpstr>'Appendix-Data Integrity-Content'!_Hlk49186351</vt:lpstr>
      <vt:lpstr>'CLS H2016 and T1020'!_Hlk49186420</vt:lpstr>
      <vt:lpstr>'Same-Time Services Reporting'!_Hlk65064723</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Modifiers!Print_Area</vt:lpstr>
      <vt:lpstr>'Place of Service Codes'!Print_Area</vt:lpstr>
      <vt:lpstr>'Psych IP Local'!Print_Area</vt:lpstr>
      <vt:lpstr>'Transport Costs - Day Activity'!Print_Area</vt:lpstr>
      <vt:lpstr>'Code Charts'!Print_Titles</vt:lpstr>
      <vt:lpstr>'H0031 Crosswalk'!Print_Titles</vt:lpstr>
      <vt:lpstr>Modifiers!Print_Titles</vt:lpstr>
      <vt:lpstr>'Place of Service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Milliman</dc:creator>
  <cp:lastModifiedBy>Hunziger, Kasi (DHHS)</cp:lastModifiedBy>
  <cp:lastPrinted>2021-06-17T16:23:28Z</cp:lastPrinted>
  <dcterms:created xsi:type="dcterms:W3CDTF">2021-02-16T18:12:07Z</dcterms:created>
  <dcterms:modified xsi:type="dcterms:W3CDTF">2022-03-28T18:16:20Z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2021-07-07T13:39:39Z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ce90cf7a-7a08-4167-a190-4e73385727b6</vt:lpwstr>
  </property>
  <property fmtid="{D5CDD505-2E9C-101B-9397-08002B2CF9AE}" pid="8" name="MSIP_Label_2f46dfe0-534f-4c95-815c-5b1af86b9823_ContentBits">
    <vt:lpwstr>0</vt:lpwstr>
  </property>
</Properties>
</file>